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\eugcomm\Database\"/>
    </mc:Choice>
  </mc:AlternateContent>
  <xr:revisionPtr revIDLastSave="0" documentId="13_ncr:1_{CC5ABD85-7FE3-4535-ABFD-18686D200079}" xr6:coauthVersionLast="45" xr6:coauthVersionMax="45" xr10:uidLastSave="{00000000-0000-0000-0000-000000000000}"/>
  <bookViews>
    <workbookView xWindow="-108" yWindow="-108" windowWidth="23256" windowHeight="12576" activeTab="1" xr2:uid="{00000000-000D-0000-FFFF-FFFF00000000}"/>
  </bookViews>
  <sheets>
    <sheet name="Title page" sheetId="1" r:id="rId1"/>
    <sheet name="Data" sheetId="2" r:id="rId2"/>
    <sheet name="Variable codes" sheetId="4" r:id="rId3"/>
    <sheet name="References" sheetId="6" r:id="rId4"/>
    <sheet name="Excluded studies" sheetId="7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W3664" i="2" l="1"/>
  <c r="W3647" i="2"/>
  <c r="W3630" i="2"/>
  <c r="W3613" i="2"/>
  <c r="W3596" i="2"/>
  <c r="J3131" i="2"/>
  <c r="I3131" i="2"/>
  <c r="J3130" i="2"/>
  <c r="I3130" i="2"/>
  <c r="J3129" i="2"/>
  <c r="I3129" i="2"/>
  <c r="J3128" i="2"/>
  <c r="I3128" i="2"/>
  <c r="J3127" i="2"/>
  <c r="I3127" i="2"/>
  <c r="J3126" i="2"/>
  <c r="I3126" i="2"/>
  <c r="J3125" i="2"/>
  <c r="I3125" i="2"/>
  <c r="J3124" i="2"/>
  <c r="I3124" i="2"/>
  <c r="J3123" i="2"/>
  <c r="I3123" i="2"/>
  <c r="J3122" i="2"/>
  <c r="I3122" i="2"/>
  <c r="J3121" i="2"/>
  <c r="I3121" i="2"/>
  <c r="J3120" i="2"/>
  <c r="I3120" i="2"/>
  <c r="J3119" i="2"/>
  <c r="I3119" i="2"/>
  <c r="J3118" i="2"/>
  <c r="I3118" i="2"/>
  <c r="J3117" i="2"/>
  <c r="I3117" i="2"/>
  <c r="J3116" i="2"/>
  <c r="I3116" i="2"/>
  <c r="J3115" i="2"/>
  <c r="I3115" i="2"/>
  <c r="J3114" i="2"/>
  <c r="I3114" i="2"/>
  <c r="J3113" i="2"/>
  <c r="I3113" i="2"/>
  <c r="J3112" i="2"/>
  <c r="I3112" i="2"/>
  <c r="J3111" i="2"/>
  <c r="I3111" i="2"/>
  <c r="J3110" i="2"/>
  <c r="I3110" i="2"/>
  <c r="J3109" i="2"/>
  <c r="I3109" i="2"/>
  <c r="J3108" i="2"/>
  <c r="I3108" i="2"/>
  <c r="J3107" i="2"/>
  <c r="I3107" i="2"/>
  <c r="J3106" i="2"/>
  <c r="I3106" i="2"/>
  <c r="J3105" i="2"/>
  <c r="I3105" i="2"/>
  <c r="J3104" i="2"/>
  <c r="I3104" i="2"/>
  <c r="J3103" i="2"/>
  <c r="I3103" i="2"/>
  <c r="J3102" i="2"/>
  <c r="I3102" i="2"/>
  <c r="J3101" i="2"/>
  <c r="I3101" i="2"/>
  <c r="J3100" i="2"/>
  <c r="I3100" i="2"/>
  <c r="J3099" i="2"/>
  <c r="I3099" i="2"/>
  <c r="J3098" i="2"/>
  <c r="I3098" i="2"/>
  <c r="J3097" i="2"/>
  <c r="I3097" i="2"/>
  <c r="J3096" i="2"/>
  <c r="I3096" i="2"/>
  <c r="J3095" i="2"/>
  <c r="I3095" i="2"/>
  <c r="J3094" i="2"/>
  <c r="I3094" i="2"/>
  <c r="J3093" i="2"/>
  <c r="I3093" i="2"/>
  <c r="J3092" i="2"/>
  <c r="I3092" i="2"/>
  <c r="J3091" i="2"/>
  <c r="I3091" i="2"/>
  <c r="J3090" i="2"/>
  <c r="I3090" i="2"/>
  <c r="W3039" i="2"/>
  <c r="W3038" i="2"/>
  <c r="W3037" i="2"/>
  <c r="W3036" i="2"/>
  <c r="W3035" i="2"/>
  <c r="W3034" i="2"/>
  <c r="W3033" i="2"/>
  <c r="W3032" i="2"/>
  <c r="W3031" i="2"/>
  <c r="W3030" i="2"/>
  <c r="W3029" i="2"/>
  <c r="W3028" i="2"/>
  <c r="W3027" i="2"/>
  <c r="W3026" i="2"/>
  <c r="W3025" i="2"/>
  <c r="W3024" i="2"/>
  <c r="W3023" i="2"/>
  <c r="W3022" i="2"/>
  <c r="W3021" i="2"/>
  <c r="W3020" i="2"/>
  <c r="W3019" i="2"/>
  <c r="W3018" i="2"/>
  <c r="W3017" i="2"/>
  <c r="W3016" i="2"/>
  <c r="W3015" i="2"/>
  <c r="W3014" i="2"/>
  <c r="W3013" i="2"/>
  <c r="W3012" i="2"/>
  <c r="W3011" i="2"/>
  <c r="W3010" i="2"/>
  <c r="W3009" i="2"/>
  <c r="W3008" i="2"/>
  <c r="W3007" i="2"/>
  <c r="W3006" i="2"/>
  <c r="W3005" i="2"/>
  <c r="W3004" i="2"/>
  <c r="W7517" i="2" l="1"/>
  <c r="K7517" i="2"/>
  <c r="W7516" i="2"/>
  <c r="K7516" i="2"/>
  <c r="W7515" i="2"/>
  <c r="K7515" i="2"/>
  <c r="W7514" i="2"/>
  <c r="K7514" i="2"/>
  <c r="W7513" i="2"/>
  <c r="K7513" i="2"/>
  <c r="W7512" i="2"/>
  <c r="K7512" i="2"/>
  <c r="W7511" i="2"/>
  <c r="K7511" i="2"/>
  <c r="W7510" i="2"/>
  <c r="K7510" i="2"/>
  <c r="W7509" i="2"/>
  <c r="K7509" i="2"/>
  <c r="W7508" i="2"/>
  <c r="K7508" i="2"/>
  <c r="W7507" i="2"/>
  <c r="K7507" i="2"/>
  <c r="W7506" i="2"/>
  <c r="K7506" i="2"/>
  <c r="W7505" i="2"/>
  <c r="K7505" i="2"/>
  <c r="W7504" i="2"/>
  <c r="K7504" i="2"/>
  <c r="W7503" i="2"/>
  <c r="W7502" i="2"/>
  <c r="W7501" i="2"/>
  <c r="W7500" i="2"/>
  <c r="W7499" i="2"/>
  <c r="W7498" i="2"/>
  <c r="W7497" i="2"/>
  <c r="W7496" i="2"/>
  <c r="W7495" i="2"/>
  <c r="W7494" i="2"/>
  <c r="W7493" i="2"/>
  <c r="W7492" i="2"/>
  <c r="W7491" i="2"/>
  <c r="W7490" i="2"/>
  <c r="W7489" i="2"/>
  <c r="W7488" i="2"/>
  <c r="W7487" i="2"/>
  <c r="W7486" i="2"/>
  <c r="W7485" i="2"/>
  <c r="W7484" i="2"/>
  <c r="W7483" i="2"/>
  <c r="W7482" i="2"/>
  <c r="W7481" i="2"/>
  <c r="W7480" i="2"/>
  <c r="W7479" i="2"/>
  <c r="W7478" i="2"/>
  <c r="W7477" i="2"/>
  <c r="W7476" i="2"/>
  <c r="W7475" i="2"/>
  <c r="W7474" i="2"/>
  <c r="W7473" i="2"/>
  <c r="W7472" i="2"/>
  <c r="W7471" i="2"/>
  <c r="W7470" i="2"/>
  <c r="W7469" i="2"/>
  <c r="W7468" i="2"/>
  <c r="W7467" i="2"/>
  <c r="W7466" i="2"/>
  <c r="W7465" i="2"/>
  <c r="W7464" i="2"/>
  <c r="W7463" i="2"/>
  <c r="W7462" i="2"/>
  <c r="W7461" i="2"/>
  <c r="S7461" i="2"/>
  <c r="W7460" i="2"/>
  <c r="S7460" i="2"/>
  <c r="W7459" i="2"/>
  <c r="S7459" i="2"/>
  <c r="W7458" i="2"/>
  <c r="S7458" i="2"/>
  <c r="W7457" i="2"/>
  <c r="S7457" i="2"/>
  <c r="W7456" i="2"/>
  <c r="S7456" i="2"/>
  <c r="W7455" i="2"/>
  <c r="S7455" i="2"/>
  <c r="W7454" i="2"/>
  <c r="S7454" i="2"/>
  <c r="W7453" i="2"/>
  <c r="S7453" i="2"/>
  <c r="W7452" i="2"/>
  <c r="S7452" i="2"/>
  <c r="W7451" i="2"/>
  <c r="S7451" i="2"/>
  <c r="W7450" i="2"/>
  <c r="S7450" i="2"/>
  <c r="W7449" i="2"/>
  <c r="S7449" i="2"/>
  <c r="W7448" i="2"/>
  <c r="S7448" i="2"/>
  <c r="W7447" i="2"/>
  <c r="S7447" i="2"/>
  <c r="W7446" i="2"/>
  <c r="S7446" i="2"/>
  <c r="W7445" i="2"/>
  <c r="S7445" i="2"/>
  <c r="W7444" i="2"/>
  <c r="S7444" i="2"/>
  <c r="W7443" i="2"/>
  <c r="S7443" i="2"/>
  <c r="W7442" i="2"/>
  <c r="S7442" i="2"/>
  <c r="W7441" i="2"/>
  <c r="S7441" i="2"/>
  <c r="W7440" i="2"/>
  <c r="S7440" i="2"/>
  <c r="W7439" i="2"/>
  <c r="S7439" i="2"/>
  <c r="W7438" i="2"/>
  <c r="S7438" i="2"/>
  <c r="W7437" i="2"/>
  <c r="S7437" i="2"/>
  <c r="W7436" i="2"/>
  <c r="S7436" i="2"/>
  <c r="W7435" i="2"/>
  <c r="S7435" i="2"/>
  <c r="W7434" i="2"/>
  <c r="S7434" i="2"/>
  <c r="W7433" i="2"/>
  <c r="S7433" i="2"/>
  <c r="W7432" i="2"/>
  <c r="S7432" i="2"/>
  <c r="W7431" i="2"/>
  <c r="S7431" i="2"/>
  <c r="W7430" i="2"/>
  <c r="S7430" i="2"/>
  <c r="W7429" i="2"/>
  <c r="S7429" i="2"/>
  <c r="W7428" i="2"/>
  <c r="S7428" i="2"/>
  <c r="W7427" i="2"/>
  <c r="S7427" i="2"/>
  <c r="W7426" i="2"/>
  <c r="S7426" i="2"/>
  <c r="W7425" i="2"/>
  <c r="S7425" i="2"/>
  <c r="W7424" i="2"/>
  <c r="S7424" i="2"/>
  <c r="W7423" i="2"/>
  <c r="S7423" i="2"/>
  <c r="W7422" i="2"/>
  <c r="S7422" i="2"/>
  <c r="W7421" i="2"/>
  <c r="S7421" i="2"/>
  <c r="W7420" i="2"/>
  <c r="S7420" i="2"/>
  <c r="W7419" i="2"/>
  <c r="S7419" i="2"/>
  <c r="W7418" i="2"/>
  <c r="S7418" i="2"/>
  <c r="W7417" i="2"/>
  <c r="S7417" i="2"/>
  <c r="W7416" i="2"/>
  <c r="S7416" i="2"/>
  <c r="W7415" i="2"/>
  <c r="S7415" i="2"/>
  <c r="W7414" i="2"/>
  <c r="S7414" i="2"/>
  <c r="W7413" i="2"/>
  <c r="S7413" i="2"/>
  <c r="W7412" i="2"/>
  <c r="S7412" i="2"/>
  <c r="W7411" i="2"/>
  <c r="S7411" i="2"/>
  <c r="W7410" i="2"/>
  <c r="S7410" i="2"/>
  <c r="W7409" i="2"/>
  <c r="S7409" i="2"/>
  <c r="W7408" i="2"/>
  <c r="S7408" i="2"/>
  <c r="W7407" i="2"/>
  <c r="S7407" i="2"/>
  <c r="W7406" i="2"/>
  <c r="S7406" i="2"/>
  <c r="W7405" i="2"/>
  <c r="S7405" i="2"/>
  <c r="W7404" i="2"/>
  <c r="S7404" i="2"/>
  <c r="W7403" i="2"/>
  <c r="S7403" i="2"/>
  <c r="W7402" i="2"/>
  <c r="S7402" i="2"/>
  <c r="W7401" i="2"/>
  <c r="S7401" i="2"/>
  <c r="W7400" i="2"/>
  <c r="S7400" i="2"/>
  <c r="W7399" i="2"/>
  <c r="S7399" i="2"/>
  <c r="W7398" i="2"/>
  <c r="S7398" i="2"/>
  <c r="W7397" i="2"/>
  <c r="S7397" i="2"/>
  <c r="W7396" i="2"/>
  <c r="S7396" i="2"/>
  <c r="W7395" i="2"/>
  <c r="S7395" i="2"/>
  <c r="W7394" i="2"/>
  <c r="S7394" i="2"/>
  <c r="W7393" i="2"/>
  <c r="S7393" i="2"/>
  <c r="W7392" i="2"/>
  <c r="S7392" i="2"/>
  <c r="W7391" i="2"/>
  <c r="S7391" i="2"/>
  <c r="W7390" i="2"/>
  <c r="S7390" i="2"/>
  <c r="W7389" i="2"/>
  <c r="S7389" i="2"/>
  <c r="W7388" i="2"/>
  <c r="S7388" i="2"/>
  <c r="W7387" i="2"/>
  <c r="S7387" i="2"/>
  <c r="W7386" i="2"/>
  <c r="S7386" i="2"/>
  <c r="W7385" i="2"/>
  <c r="S7385" i="2"/>
  <c r="W7384" i="2"/>
  <c r="S7384" i="2"/>
  <c r="W7383" i="2"/>
  <c r="S7383" i="2"/>
  <c r="W7382" i="2"/>
  <c r="S7382" i="2"/>
  <c r="W7381" i="2"/>
  <c r="S7381" i="2"/>
  <c r="W7380" i="2"/>
  <c r="S7380" i="2"/>
  <c r="W7379" i="2"/>
  <c r="S7379" i="2"/>
  <c r="W7378" i="2"/>
  <c r="S7378" i="2"/>
  <c r="W7377" i="2"/>
  <c r="S7377" i="2"/>
  <c r="W7376" i="2"/>
  <c r="S7376" i="2"/>
  <c r="W7375" i="2"/>
  <c r="S7375" i="2"/>
  <c r="W7374" i="2"/>
  <c r="S7374" i="2"/>
  <c r="W7373" i="2"/>
  <c r="S7373" i="2"/>
  <c r="W7372" i="2"/>
  <c r="S7372" i="2"/>
  <c r="W7371" i="2"/>
  <c r="S7371" i="2"/>
  <c r="W7370" i="2"/>
  <c r="S7370" i="2"/>
  <c r="W7369" i="2"/>
  <c r="S7369" i="2"/>
  <c r="W7368" i="2"/>
  <c r="S7368" i="2"/>
  <c r="W7367" i="2"/>
  <c r="S7367" i="2"/>
  <c r="W7366" i="2"/>
  <c r="S7366" i="2"/>
  <c r="W7365" i="2"/>
  <c r="S7365" i="2"/>
  <c r="W7364" i="2"/>
  <c r="S7364" i="2"/>
  <c r="W7363" i="2"/>
  <c r="W7362" i="2"/>
  <c r="W7361" i="2"/>
  <c r="W7360" i="2"/>
  <c r="W7359" i="2"/>
  <c r="W7358" i="2"/>
  <c r="W7357" i="2"/>
  <c r="W7356" i="2"/>
  <c r="W7355" i="2"/>
  <c r="W7354" i="2"/>
  <c r="W7353" i="2"/>
  <c r="W7352" i="2"/>
  <c r="W7351" i="2"/>
  <c r="W7350" i="2"/>
  <c r="W7349" i="2"/>
  <c r="W7348" i="2"/>
  <c r="W7347" i="2"/>
  <c r="W7346" i="2"/>
  <c r="W7345" i="2"/>
  <c r="W7344" i="2"/>
  <c r="W7343" i="2"/>
  <c r="W7342" i="2"/>
  <c r="W7341" i="2"/>
  <c r="W7340" i="2"/>
  <c r="W7339" i="2"/>
  <c r="W7338" i="2"/>
  <c r="W7337" i="2"/>
  <c r="W7336" i="2"/>
  <c r="W7335" i="2"/>
  <c r="W7334" i="2"/>
  <c r="W7333" i="2"/>
  <c r="W7332" i="2"/>
  <c r="W7331" i="2"/>
  <c r="W7330" i="2"/>
  <c r="W7329" i="2"/>
  <c r="W7328" i="2"/>
  <c r="W7327" i="2"/>
  <c r="W7326" i="2"/>
  <c r="W7325" i="2"/>
  <c r="W7324" i="2"/>
  <c r="W7323" i="2"/>
  <c r="W7322" i="2"/>
  <c r="W7321" i="2"/>
  <c r="W7320" i="2"/>
  <c r="W7319" i="2"/>
  <c r="W7318" i="2"/>
  <c r="W7317" i="2"/>
  <c r="W7316" i="2"/>
  <c r="W7315" i="2"/>
  <c r="W7314" i="2"/>
  <c r="W7313" i="2"/>
  <c r="W7312" i="2"/>
  <c r="W7311" i="2"/>
  <c r="W7310" i="2"/>
  <c r="W7309" i="2"/>
  <c r="W7308" i="2"/>
  <c r="W7307" i="2"/>
  <c r="W7306" i="2"/>
  <c r="W7305" i="2"/>
  <c r="W7304" i="2"/>
  <c r="W7303" i="2"/>
  <c r="W7302" i="2"/>
  <c r="W7301" i="2"/>
  <c r="W7300" i="2"/>
  <c r="W7299" i="2"/>
  <c r="W7298" i="2"/>
  <c r="W7297" i="2"/>
  <c r="W7296" i="2"/>
  <c r="W7295" i="2"/>
  <c r="W7294" i="2"/>
  <c r="W7293" i="2"/>
  <c r="W7292" i="2"/>
  <c r="W7291" i="2"/>
  <c r="W7290" i="2"/>
  <c r="W7289" i="2"/>
  <c r="W7288" i="2"/>
  <c r="W7287" i="2"/>
  <c r="W7286" i="2"/>
  <c r="W7285" i="2"/>
  <c r="W7284" i="2"/>
  <c r="W7283" i="2"/>
  <c r="W7282" i="2"/>
  <c r="W7281" i="2"/>
  <c r="W7280" i="2"/>
  <c r="W7279" i="2"/>
  <c r="W7278" i="2"/>
  <c r="W7277" i="2"/>
  <c r="W7276" i="2"/>
  <c r="W7275" i="2"/>
  <c r="W7274" i="2"/>
  <c r="W7273" i="2"/>
  <c r="W7272" i="2"/>
  <c r="W7271" i="2"/>
  <c r="W7270" i="2"/>
  <c r="W7269" i="2"/>
  <c r="W7268" i="2"/>
  <c r="W7267" i="2"/>
  <c r="W7266" i="2"/>
  <c r="W7265" i="2"/>
  <c r="W7264" i="2"/>
  <c r="W7263" i="2"/>
  <c r="W7262" i="2"/>
  <c r="W7261" i="2"/>
  <c r="W7260" i="2"/>
  <c r="W7259" i="2"/>
  <c r="W7258" i="2"/>
  <c r="W7257" i="2"/>
  <c r="W7256" i="2"/>
  <c r="W7255" i="2"/>
  <c r="W7254" i="2"/>
  <c r="W7253" i="2"/>
  <c r="W7252" i="2"/>
  <c r="W7251" i="2"/>
  <c r="W7250" i="2"/>
  <c r="W7249" i="2"/>
  <c r="W7248" i="2"/>
  <c r="W7247" i="2"/>
  <c r="W7246" i="2"/>
  <c r="W7245" i="2"/>
  <c r="W7244" i="2"/>
  <c r="W7243" i="2"/>
  <c r="W7242" i="2"/>
  <c r="W7241" i="2"/>
  <c r="W7240" i="2"/>
  <c r="W7239" i="2"/>
  <c r="W7238" i="2"/>
  <c r="W7237" i="2"/>
  <c r="W7236" i="2"/>
  <c r="W7235" i="2"/>
  <c r="W7234" i="2"/>
  <c r="W7233" i="2"/>
  <c r="W7232" i="2"/>
  <c r="W7231" i="2"/>
  <c r="W7230" i="2"/>
  <c r="W7229" i="2"/>
  <c r="W7228" i="2"/>
  <c r="W7227" i="2"/>
  <c r="W7226" i="2"/>
  <c r="W7225" i="2"/>
  <c r="W7224" i="2"/>
  <c r="W7223" i="2"/>
  <c r="W7222" i="2"/>
  <c r="W7221" i="2"/>
  <c r="W7220" i="2"/>
  <c r="W7219" i="2"/>
  <c r="W7218" i="2"/>
  <c r="W7217" i="2"/>
  <c r="W7216" i="2"/>
  <c r="W7215" i="2"/>
  <c r="W7214" i="2"/>
  <c r="W7213" i="2"/>
  <c r="W7212" i="2"/>
  <c r="W7211" i="2"/>
  <c r="W7210" i="2"/>
  <c r="W7209" i="2"/>
  <c r="W7208" i="2"/>
  <c r="W7207" i="2"/>
  <c r="W7206" i="2"/>
  <c r="W7205" i="2"/>
  <c r="W7204" i="2"/>
  <c r="W7203" i="2"/>
  <c r="W7202" i="2"/>
  <c r="W7201" i="2"/>
  <c r="W7200" i="2"/>
  <c r="W7199" i="2"/>
  <c r="W7198" i="2"/>
  <c r="W7197" i="2"/>
  <c r="W7196" i="2"/>
  <c r="W7195" i="2"/>
  <c r="W7194" i="2"/>
  <c r="W7193" i="2"/>
  <c r="W7192" i="2"/>
  <c r="W7191" i="2"/>
  <c r="W7190" i="2"/>
  <c r="W7189" i="2"/>
  <c r="W7188" i="2"/>
  <c r="W7187" i="2"/>
  <c r="W7186" i="2"/>
  <c r="W7185" i="2"/>
  <c r="W7184" i="2"/>
  <c r="W7183" i="2"/>
  <c r="W7182" i="2"/>
  <c r="W7181" i="2"/>
  <c r="W7180" i="2"/>
  <c r="W7179" i="2"/>
  <c r="W7178" i="2"/>
  <c r="W7177" i="2"/>
  <c r="W7176" i="2"/>
  <c r="W7175" i="2"/>
  <c r="W7174" i="2"/>
  <c r="W7173" i="2"/>
  <c r="W7172" i="2"/>
  <c r="W7171" i="2"/>
  <c r="W7170" i="2"/>
  <c r="W7169" i="2"/>
  <c r="W7168" i="2"/>
  <c r="W7167" i="2"/>
  <c r="W7166" i="2"/>
  <c r="W7165" i="2"/>
  <c r="W7164" i="2"/>
  <c r="W7163" i="2"/>
  <c r="W7162" i="2"/>
  <c r="W7161" i="2"/>
  <c r="W7160" i="2"/>
  <c r="W7159" i="2"/>
  <c r="W7158" i="2"/>
  <c r="W7157" i="2"/>
  <c r="W7156" i="2"/>
  <c r="W7155" i="2"/>
  <c r="W7154" i="2"/>
  <c r="W7153" i="2"/>
  <c r="W7152" i="2"/>
  <c r="W7151" i="2"/>
  <c r="W7150" i="2"/>
  <c r="W7149" i="2"/>
  <c r="W7148" i="2"/>
  <c r="W7147" i="2"/>
  <c r="K7147" i="2"/>
  <c r="W7146" i="2"/>
  <c r="K7146" i="2"/>
  <c r="W7145" i="2"/>
  <c r="K7145" i="2"/>
  <c r="W7144" i="2"/>
  <c r="K7144" i="2"/>
  <c r="W7143" i="2"/>
  <c r="K7143" i="2"/>
  <c r="W7142" i="2"/>
  <c r="K7142" i="2"/>
  <c r="W7141" i="2"/>
  <c r="K7141" i="2"/>
  <c r="W7140" i="2"/>
  <c r="K7140" i="2"/>
  <c r="W7139" i="2"/>
  <c r="K7139" i="2"/>
  <c r="W7138" i="2"/>
  <c r="K7138" i="2"/>
  <c r="W7137" i="2"/>
  <c r="K7137" i="2"/>
  <c r="W7136" i="2"/>
  <c r="K7136" i="2"/>
  <c r="W7135" i="2"/>
  <c r="K7135" i="2"/>
  <c r="W7134" i="2"/>
  <c r="K7134" i="2"/>
  <c r="W7133" i="2"/>
  <c r="K7133" i="2"/>
  <c r="W7132" i="2"/>
  <c r="K7132" i="2"/>
  <c r="W7131" i="2"/>
  <c r="K7131" i="2"/>
  <c r="W7130" i="2"/>
  <c r="K7130" i="2"/>
  <c r="W7129" i="2"/>
  <c r="K7129" i="2"/>
  <c r="W7128" i="2"/>
  <c r="K7128" i="2"/>
  <c r="W7127" i="2"/>
  <c r="K7127" i="2"/>
  <c r="W7126" i="2"/>
  <c r="K7126" i="2"/>
  <c r="W7125" i="2"/>
  <c r="K7125" i="2"/>
  <c r="W7124" i="2"/>
  <c r="K7124" i="2"/>
  <c r="W7123" i="2"/>
  <c r="K7123" i="2"/>
  <c r="W7122" i="2"/>
  <c r="K7122" i="2"/>
  <c r="W7121" i="2"/>
  <c r="K7121" i="2"/>
  <c r="W7120" i="2"/>
  <c r="K7120" i="2"/>
  <c r="W7119" i="2"/>
  <c r="K7119" i="2"/>
  <c r="W7118" i="2"/>
  <c r="K7118" i="2"/>
  <c r="W7117" i="2"/>
  <c r="K7117" i="2"/>
  <c r="W7116" i="2"/>
  <c r="K7116" i="2"/>
  <c r="W7115" i="2"/>
  <c r="K7115" i="2"/>
  <c r="W7114" i="2"/>
  <c r="K7114" i="2"/>
  <c r="W7113" i="2"/>
  <c r="K7113" i="2"/>
  <c r="W7112" i="2"/>
  <c r="K7112" i="2"/>
  <c r="W7111" i="2"/>
  <c r="K7111" i="2"/>
  <c r="W7110" i="2"/>
  <c r="K7110" i="2"/>
  <c r="W7109" i="2"/>
  <c r="K7109" i="2"/>
  <c r="W7108" i="2"/>
  <c r="K7108" i="2"/>
  <c r="W7107" i="2"/>
  <c r="K7107" i="2"/>
  <c r="W7106" i="2"/>
  <c r="K7106" i="2"/>
  <c r="W7105" i="2"/>
  <c r="K7105" i="2"/>
  <c r="W7104" i="2"/>
  <c r="K7104" i="2"/>
  <c r="W7103" i="2"/>
  <c r="W7102" i="2"/>
  <c r="W7101" i="2"/>
  <c r="W7100" i="2"/>
  <c r="W7099" i="2"/>
  <c r="W7098" i="2"/>
  <c r="W7097" i="2"/>
  <c r="W7096" i="2"/>
  <c r="W7095" i="2"/>
  <c r="W7094" i="2"/>
  <c r="W7093" i="2"/>
  <c r="W7092" i="2"/>
  <c r="W7091" i="2"/>
  <c r="W7090" i="2"/>
  <c r="W7089" i="2"/>
  <c r="W7088" i="2"/>
  <c r="W7087" i="2"/>
  <c r="W7086" i="2"/>
  <c r="W7085" i="2"/>
  <c r="W7084" i="2"/>
  <c r="W7083" i="2"/>
  <c r="W7082" i="2"/>
  <c r="W7081" i="2"/>
  <c r="W7080" i="2"/>
  <c r="W7079" i="2"/>
  <c r="W7078" i="2"/>
  <c r="W7077" i="2"/>
  <c r="W7076" i="2"/>
  <c r="W7075" i="2"/>
  <c r="W7074" i="2"/>
  <c r="W7073" i="2"/>
  <c r="W7072" i="2"/>
  <c r="W7071" i="2"/>
  <c r="W7070" i="2"/>
  <c r="W7069" i="2"/>
  <c r="W7068" i="2"/>
  <c r="W7067" i="2"/>
  <c r="W7066" i="2"/>
  <c r="W7065" i="2"/>
  <c r="W7064" i="2"/>
  <c r="W7063" i="2"/>
  <c r="W7062" i="2"/>
  <c r="W7061" i="2"/>
  <c r="W7060" i="2"/>
  <c r="W7059" i="2"/>
  <c r="W7058" i="2"/>
  <c r="W7057" i="2"/>
  <c r="W7056" i="2"/>
  <c r="W7055" i="2"/>
  <c r="W7054" i="2"/>
  <c r="W7053" i="2"/>
  <c r="W7052" i="2"/>
  <c r="W7051" i="2"/>
  <c r="W7050" i="2"/>
  <c r="W7049" i="2"/>
  <c r="W7048" i="2"/>
  <c r="W7047" i="2"/>
  <c r="W7046" i="2"/>
  <c r="W7045" i="2"/>
  <c r="W7044" i="2"/>
  <c r="W7043" i="2"/>
  <c r="W7042" i="2"/>
  <c r="W7041" i="2"/>
  <c r="W7040" i="2"/>
  <c r="W7039" i="2"/>
  <c r="W7038" i="2"/>
  <c r="W7037" i="2"/>
  <c r="W7036" i="2"/>
  <c r="W7035" i="2"/>
  <c r="W7034" i="2"/>
  <c r="W7033" i="2"/>
  <c r="W7032" i="2"/>
  <c r="W7031" i="2"/>
  <c r="W7030" i="2"/>
  <c r="W7029" i="2"/>
  <c r="W7028" i="2"/>
  <c r="W7027" i="2"/>
  <c r="W7026" i="2"/>
  <c r="W7025" i="2"/>
  <c r="W7024" i="2"/>
  <c r="W7023" i="2"/>
  <c r="W7022" i="2"/>
  <c r="W7021" i="2"/>
  <c r="W7020" i="2"/>
  <c r="W7019" i="2"/>
  <c r="W7018" i="2"/>
  <c r="W7017" i="2"/>
  <c r="W7016" i="2"/>
  <c r="W7015" i="2"/>
  <c r="W7014" i="2"/>
  <c r="W7013" i="2"/>
  <c r="W7012" i="2"/>
  <c r="W7011" i="2"/>
  <c r="W7010" i="2"/>
  <c r="W7009" i="2"/>
  <c r="W7008" i="2"/>
  <c r="W7007" i="2"/>
  <c r="W7006" i="2"/>
  <c r="W7005" i="2"/>
  <c r="K7005" i="2"/>
  <c r="W7004" i="2"/>
  <c r="K7004" i="2"/>
  <c r="W7003" i="2"/>
  <c r="K7003" i="2"/>
  <c r="W7002" i="2"/>
  <c r="K7002" i="2"/>
  <c r="W7001" i="2"/>
  <c r="K7001" i="2"/>
  <c r="W7000" i="2"/>
  <c r="K7000" i="2"/>
  <c r="W6999" i="2"/>
  <c r="K6999" i="2"/>
  <c r="W6998" i="2"/>
  <c r="K6998" i="2"/>
  <c r="W6997" i="2"/>
  <c r="K6997" i="2"/>
  <c r="W6996" i="2"/>
  <c r="K6996" i="2"/>
  <c r="W6995" i="2"/>
  <c r="K6995" i="2"/>
  <c r="W6994" i="2"/>
  <c r="K6994" i="2"/>
  <c r="W6993" i="2"/>
  <c r="K6993" i="2"/>
  <c r="W6992" i="2"/>
  <c r="K6992" i="2"/>
  <c r="W6991" i="2"/>
  <c r="K6991" i="2"/>
  <c r="W6990" i="2"/>
  <c r="K6990" i="2"/>
  <c r="W6989" i="2"/>
  <c r="K6989" i="2"/>
  <c r="W6988" i="2"/>
  <c r="K6988" i="2"/>
  <c r="W6987" i="2"/>
  <c r="K6987" i="2"/>
  <c r="W6986" i="2"/>
  <c r="K6986" i="2"/>
  <c r="W6985" i="2"/>
  <c r="K6985" i="2"/>
  <c r="W6984" i="2"/>
  <c r="K6984" i="2"/>
  <c r="W6983" i="2"/>
  <c r="K6983" i="2"/>
  <c r="W6982" i="2"/>
  <c r="K6982" i="2"/>
  <c r="W6981" i="2"/>
  <c r="K6981" i="2"/>
  <c r="W6980" i="2"/>
  <c r="K6980" i="2"/>
  <c r="W6979" i="2"/>
  <c r="K6979" i="2"/>
  <c r="W6978" i="2"/>
  <c r="K6978" i="2"/>
  <c r="W6977" i="2"/>
  <c r="K6977" i="2"/>
  <c r="W6976" i="2"/>
  <c r="K6976" i="2"/>
  <c r="W6975" i="2"/>
  <c r="K6975" i="2"/>
  <c r="W6974" i="2"/>
  <c r="K6974" i="2"/>
  <c r="W6973" i="2"/>
  <c r="K6973" i="2"/>
  <c r="W6972" i="2"/>
  <c r="K6972" i="2"/>
  <c r="W6971" i="2"/>
  <c r="K6971" i="2"/>
  <c r="W6970" i="2"/>
  <c r="K6970" i="2"/>
  <c r="W6969" i="2"/>
  <c r="K6969" i="2"/>
  <c r="W6968" i="2"/>
  <c r="K6968" i="2"/>
  <c r="W6967" i="2"/>
  <c r="K6967" i="2"/>
  <c r="W6966" i="2"/>
  <c r="K6966" i="2"/>
  <c r="W6965" i="2"/>
  <c r="K6965" i="2"/>
  <c r="W6964" i="2"/>
  <c r="K6964" i="2"/>
  <c r="W6963" i="2"/>
  <c r="K6963" i="2"/>
  <c r="W6962" i="2"/>
  <c r="K6962" i="2"/>
  <c r="W6961" i="2"/>
  <c r="K6961" i="2"/>
  <c r="W6960" i="2"/>
  <c r="K6960" i="2"/>
  <c r="W6959" i="2"/>
  <c r="K6959" i="2"/>
  <c r="W6958" i="2"/>
  <c r="K6958" i="2"/>
  <c r="W6957" i="2"/>
  <c r="K6957" i="2"/>
  <c r="W6956" i="2"/>
  <c r="K6956" i="2"/>
  <c r="W6955" i="2"/>
  <c r="K6955" i="2"/>
  <c r="W6954" i="2"/>
  <c r="K6954" i="2"/>
  <c r="W6953" i="2"/>
  <c r="K6953" i="2"/>
  <c r="W6952" i="2"/>
  <c r="K6952" i="2"/>
  <c r="W6951" i="2"/>
  <c r="K6951" i="2"/>
  <c r="W6950" i="2"/>
  <c r="K6950" i="2"/>
  <c r="W6949" i="2"/>
  <c r="K6949" i="2"/>
  <c r="W6948" i="2"/>
  <c r="K6948" i="2"/>
  <c r="W6947" i="2"/>
  <c r="K6947" i="2"/>
  <c r="W6946" i="2"/>
  <c r="K6946" i="2"/>
  <c r="W6945" i="2"/>
  <c r="W6944" i="2"/>
  <c r="W6943" i="2"/>
  <c r="W6942" i="2"/>
  <c r="W6941" i="2"/>
  <c r="W6940" i="2"/>
  <c r="W6939" i="2"/>
  <c r="W6938" i="2"/>
  <c r="W6937" i="2"/>
  <c r="W6936" i="2"/>
  <c r="W6935" i="2"/>
  <c r="K6935" i="2"/>
  <c r="W6934" i="2"/>
  <c r="K6934" i="2"/>
  <c r="W6933" i="2"/>
  <c r="K6933" i="2"/>
  <c r="W6932" i="2"/>
  <c r="K6932" i="2"/>
  <c r="W6931" i="2"/>
  <c r="K6931" i="2"/>
  <c r="W6930" i="2"/>
  <c r="K6930" i="2"/>
  <c r="W6929" i="2"/>
  <c r="K6929" i="2"/>
  <c r="W6928" i="2"/>
  <c r="K6928" i="2"/>
  <c r="W6927" i="2"/>
  <c r="K6927" i="2"/>
  <c r="W6926" i="2"/>
  <c r="K6926" i="2"/>
  <c r="W6925" i="2"/>
  <c r="W6924" i="2"/>
  <c r="W6923" i="2"/>
  <c r="W6922" i="2"/>
  <c r="W6921" i="2"/>
  <c r="W6920" i="2"/>
  <c r="W6919" i="2"/>
  <c r="W6918" i="2"/>
  <c r="W6917" i="2"/>
  <c r="W6916" i="2"/>
  <c r="W6915" i="2"/>
  <c r="W6914" i="2"/>
  <c r="W6913" i="2"/>
  <c r="W6912" i="2"/>
  <c r="W6911" i="2"/>
  <c r="W6910" i="2"/>
  <c r="W6909" i="2"/>
  <c r="W6908" i="2"/>
  <c r="W6907" i="2"/>
  <c r="W6906" i="2"/>
  <c r="W6905" i="2"/>
  <c r="W6904" i="2"/>
  <c r="W6903" i="2"/>
  <c r="W6902" i="2"/>
  <c r="W6901" i="2"/>
  <c r="W6900" i="2"/>
  <c r="W6899" i="2"/>
  <c r="W6898" i="2"/>
  <c r="W6897" i="2"/>
  <c r="W6896" i="2"/>
  <c r="W6895" i="2"/>
  <c r="W6894" i="2"/>
  <c r="W6893" i="2"/>
  <c r="W6892" i="2"/>
  <c r="W6891" i="2"/>
  <c r="W6890" i="2"/>
  <c r="W6889" i="2"/>
  <c r="W6888" i="2"/>
  <c r="W6887" i="2"/>
  <c r="W6886" i="2"/>
  <c r="W6885" i="2"/>
  <c r="W6884" i="2"/>
  <c r="W6883" i="2"/>
  <c r="W6882" i="2"/>
  <c r="W6881" i="2"/>
  <c r="W6880" i="2"/>
  <c r="W6879" i="2"/>
  <c r="W6878" i="2"/>
  <c r="W6877" i="2"/>
  <c r="W6876" i="2"/>
  <c r="W6875" i="2"/>
  <c r="W6874" i="2"/>
  <c r="W6873" i="2"/>
  <c r="W6872" i="2"/>
  <c r="W6871" i="2"/>
  <c r="W6870" i="2"/>
  <c r="K6870" i="2"/>
  <c r="W6869" i="2"/>
  <c r="K6869" i="2"/>
  <c r="W6868" i="2"/>
  <c r="K6868" i="2"/>
  <c r="W6867" i="2"/>
  <c r="K6867" i="2"/>
  <c r="W6866" i="2"/>
  <c r="K6866" i="2"/>
  <c r="W6865" i="2"/>
  <c r="K6865" i="2"/>
  <c r="W6864" i="2"/>
  <c r="K6864" i="2"/>
  <c r="W6863" i="2"/>
  <c r="K6863" i="2"/>
  <c r="W6862" i="2"/>
  <c r="K6862" i="2"/>
  <c r="W6861" i="2"/>
  <c r="K6861" i="2"/>
  <c r="W6860" i="2"/>
  <c r="K6860" i="2"/>
  <c r="W6859" i="2"/>
  <c r="K6859" i="2"/>
  <c r="W6858" i="2"/>
  <c r="K6858" i="2"/>
  <c r="W6857" i="2"/>
  <c r="K6857" i="2"/>
  <c r="W6856" i="2"/>
  <c r="K6856" i="2"/>
  <c r="W6855" i="2"/>
  <c r="K6855" i="2"/>
  <c r="W6854" i="2"/>
  <c r="K6854" i="2"/>
  <c r="W6853" i="2"/>
  <c r="K6853" i="2"/>
  <c r="W6852" i="2"/>
  <c r="K6852" i="2"/>
  <c r="W6851" i="2"/>
  <c r="K6851" i="2"/>
  <c r="W6850" i="2"/>
  <c r="K6850" i="2"/>
  <c r="W6849" i="2"/>
  <c r="K6849" i="2"/>
  <c r="W6848" i="2"/>
  <c r="K6848" i="2"/>
  <c r="W6847" i="2"/>
  <c r="K6847" i="2"/>
  <c r="W6846" i="2"/>
  <c r="K6846" i="2"/>
  <c r="W6845" i="2"/>
  <c r="K6845" i="2"/>
  <c r="W6844" i="2"/>
  <c r="K6844" i="2"/>
  <c r="W6843" i="2"/>
  <c r="K6843" i="2"/>
  <c r="W6842" i="2"/>
  <c r="K6842" i="2"/>
  <c r="W6841" i="2"/>
  <c r="K6841" i="2"/>
  <c r="W6840" i="2"/>
  <c r="K6840" i="2"/>
  <c r="W6839" i="2"/>
  <c r="K6839" i="2"/>
  <c r="W6838" i="2"/>
  <c r="K6838" i="2"/>
  <c r="W6837" i="2"/>
  <c r="K6837" i="2"/>
  <c r="W6836" i="2"/>
  <c r="K6836" i="2"/>
  <c r="W6835" i="2"/>
  <c r="K6835" i="2"/>
  <c r="W6834" i="2"/>
  <c r="W6833" i="2"/>
  <c r="W6832" i="2"/>
  <c r="W6831" i="2"/>
  <c r="W6830" i="2"/>
  <c r="W6829" i="2"/>
  <c r="W6828" i="2"/>
  <c r="W6827" i="2"/>
  <c r="W6826" i="2"/>
  <c r="W6825" i="2"/>
  <c r="W6824" i="2"/>
  <c r="W6823" i="2"/>
  <c r="W6822" i="2"/>
  <c r="W6821" i="2"/>
  <c r="W6820" i="2"/>
  <c r="W6819" i="2"/>
  <c r="W6818" i="2"/>
  <c r="W6817" i="2"/>
  <c r="W6816" i="2"/>
  <c r="W6815" i="2"/>
  <c r="W6814" i="2"/>
  <c r="W6813" i="2"/>
  <c r="W6812" i="2"/>
  <c r="W6811" i="2"/>
  <c r="W6810" i="2"/>
  <c r="W6809" i="2"/>
  <c r="W6808" i="2"/>
  <c r="W6807" i="2"/>
  <c r="W6806" i="2"/>
  <c r="W6805" i="2"/>
  <c r="W6804" i="2"/>
  <c r="W6803" i="2"/>
  <c r="W6802" i="2"/>
  <c r="W6801" i="2"/>
  <c r="W6800" i="2"/>
  <c r="W6799" i="2"/>
  <c r="W6798" i="2"/>
  <c r="W6797" i="2"/>
  <c r="W6796" i="2"/>
  <c r="W6795" i="2"/>
  <c r="W6794" i="2"/>
  <c r="W6793" i="2"/>
  <c r="W6792" i="2"/>
  <c r="W6791" i="2"/>
  <c r="W6790" i="2"/>
  <c r="W6789" i="2"/>
  <c r="W6788" i="2"/>
  <c r="W6787" i="2"/>
  <c r="W6786" i="2"/>
  <c r="W6785" i="2"/>
  <c r="W6784" i="2"/>
  <c r="W6783" i="2"/>
  <c r="W6782" i="2"/>
  <c r="W6781" i="2"/>
  <c r="W6780" i="2"/>
  <c r="W6779" i="2"/>
  <c r="W6778" i="2"/>
  <c r="W6777" i="2"/>
  <c r="W6776" i="2"/>
  <c r="W6775" i="2"/>
  <c r="W6774" i="2"/>
  <c r="W6773" i="2"/>
  <c r="W6772" i="2"/>
  <c r="W6771" i="2"/>
  <c r="W6770" i="2"/>
  <c r="W6769" i="2"/>
  <c r="W6768" i="2"/>
  <c r="W6767" i="2"/>
  <c r="W6766" i="2"/>
  <c r="W6765" i="2"/>
  <c r="W6764" i="2"/>
  <c r="W6763" i="2"/>
  <c r="W6762" i="2"/>
  <c r="W6761" i="2"/>
  <c r="W6760" i="2"/>
  <c r="W6759" i="2"/>
  <c r="W6758" i="2"/>
  <c r="W6757" i="2"/>
  <c r="W6756" i="2"/>
  <c r="W6755" i="2"/>
  <c r="W6754" i="2"/>
  <c r="W6753" i="2"/>
  <c r="W6752" i="2"/>
  <c r="W6751" i="2"/>
  <c r="W6750" i="2"/>
  <c r="W6749" i="2"/>
  <c r="W6748" i="2"/>
  <c r="W6747" i="2"/>
  <c r="W6746" i="2"/>
  <c r="W6745" i="2"/>
  <c r="W6744" i="2"/>
  <c r="W6743" i="2"/>
  <c r="W6742" i="2"/>
  <c r="W6741" i="2"/>
  <c r="W6740" i="2"/>
  <c r="W6739" i="2"/>
  <c r="W6738" i="2"/>
  <c r="W6737" i="2"/>
  <c r="W6736" i="2"/>
  <c r="W6735" i="2"/>
  <c r="W6734" i="2"/>
  <c r="W6733" i="2"/>
  <c r="W6732" i="2"/>
  <c r="W6731" i="2"/>
  <c r="W6730" i="2"/>
  <c r="W6729" i="2"/>
  <c r="W6728" i="2"/>
  <c r="W6727" i="2"/>
  <c r="W6726" i="2"/>
  <c r="W6725" i="2"/>
  <c r="W6724" i="2"/>
  <c r="W6723" i="2"/>
  <c r="W6722" i="2"/>
  <c r="W6721" i="2"/>
  <c r="W6720" i="2"/>
  <c r="W6719" i="2"/>
  <c r="W6718" i="2"/>
  <c r="W6717" i="2"/>
  <c r="W6716" i="2"/>
  <c r="W6715" i="2"/>
  <c r="W6714" i="2"/>
  <c r="W6713" i="2"/>
  <c r="W6712" i="2"/>
  <c r="W6711" i="2"/>
  <c r="W6710" i="2"/>
  <c r="W6709" i="2"/>
  <c r="W6708" i="2"/>
  <c r="W6707" i="2"/>
  <c r="W6706" i="2"/>
  <c r="W6705" i="2"/>
  <c r="W6704" i="2"/>
  <c r="W6703" i="2"/>
  <c r="W6702" i="2"/>
  <c r="W6701" i="2"/>
  <c r="W6700" i="2"/>
  <c r="W6699" i="2"/>
  <c r="W6698" i="2"/>
  <c r="W6697" i="2"/>
  <c r="W6696" i="2"/>
  <c r="W6695" i="2"/>
  <c r="W6694" i="2"/>
  <c r="W6693" i="2"/>
  <c r="W6692" i="2"/>
  <c r="W6691" i="2"/>
  <c r="W6690" i="2"/>
  <c r="W6689" i="2"/>
  <c r="W6688" i="2"/>
  <c r="W6687" i="2"/>
  <c r="W6686" i="2"/>
  <c r="W6685" i="2"/>
  <c r="W6684" i="2"/>
  <c r="W6683" i="2"/>
  <c r="W6682" i="2"/>
  <c r="W6681" i="2"/>
  <c r="W6680" i="2"/>
  <c r="W6679" i="2"/>
  <c r="W6678" i="2"/>
  <c r="W6677" i="2"/>
  <c r="W6676" i="2"/>
  <c r="W6675" i="2"/>
  <c r="W6674" i="2"/>
  <c r="W6673" i="2"/>
  <c r="W6672" i="2"/>
  <c r="W6671" i="2"/>
  <c r="W6670" i="2"/>
  <c r="W6669" i="2"/>
  <c r="W6668" i="2"/>
  <c r="W6667" i="2"/>
  <c r="W6666" i="2"/>
  <c r="W6665" i="2"/>
  <c r="W6664" i="2"/>
  <c r="W6663" i="2"/>
  <c r="W6662" i="2"/>
  <c r="W6661" i="2"/>
  <c r="W6660" i="2"/>
  <c r="W6659" i="2"/>
  <c r="W6658" i="2"/>
  <c r="W6657" i="2"/>
  <c r="W6656" i="2"/>
  <c r="W6655" i="2"/>
  <c r="W6654" i="2"/>
  <c r="W6653" i="2"/>
  <c r="W6652" i="2"/>
  <c r="W6651" i="2"/>
  <c r="W6650" i="2"/>
  <c r="W6649" i="2"/>
  <c r="W6648" i="2"/>
  <c r="W6647" i="2"/>
  <c r="W6646" i="2"/>
  <c r="W6645" i="2"/>
  <c r="W6644" i="2"/>
  <c r="W6643" i="2"/>
  <c r="W6642" i="2"/>
  <c r="W6641" i="2"/>
  <c r="W6640" i="2"/>
  <c r="W6639" i="2"/>
  <c r="W6638" i="2"/>
  <c r="W6637" i="2"/>
  <c r="W6636" i="2"/>
  <c r="W6635" i="2"/>
  <c r="W6634" i="2"/>
  <c r="W6633" i="2"/>
  <c r="W6632" i="2"/>
  <c r="W6631" i="2"/>
  <c r="W6630" i="2"/>
  <c r="W6629" i="2"/>
  <c r="W6628" i="2"/>
  <c r="W6627" i="2"/>
  <c r="W6626" i="2"/>
  <c r="W6625" i="2"/>
  <c r="W6624" i="2"/>
  <c r="W6623" i="2"/>
  <c r="W6622" i="2"/>
  <c r="W6621" i="2"/>
  <c r="W6620" i="2"/>
  <c r="W6619" i="2"/>
  <c r="W6618" i="2"/>
  <c r="W6617" i="2"/>
  <c r="W6616" i="2"/>
  <c r="W6615" i="2"/>
  <c r="W6614" i="2"/>
  <c r="W6613" i="2"/>
  <c r="W6612" i="2"/>
  <c r="W6611" i="2"/>
  <c r="W6610" i="2"/>
  <c r="W6609" i="2"/>
  <c r="W6608" i="2"/>
  <c r="W6607" i="2"/>
  <c r="W6606" i="2"/>
  <c r="W6605" i="2"/>
  <c r="W6604" i="2"/>
  <c r="W6603" i="2"/>
  <c r="W6602" i="2"/>
  <c r="W6601" i="2"/>
  <c r="W6600" i="2"/>
  <c r="W6599" i="2"/>
  <c r="W6598" i="2"/>
  <c r="W6597" i="2"/>
  <c r="W6596" i="2"/>
  <c r="W6595" i="2"/>
  <c r="W6594" i="2"/>
  <c r="W6593" i="2"/>
  <c r="W6592" i="2"/>
  <c r="W6591" i="2"/>
  <c r="W6590" i="2"/>
  <c r="W6589" i="2"/>
  <c r="W6588" i="2"/>
  <c r="W6587" i="2"/>
  <c r="W6586" i="2"/>
  <c r="W6585" i="2"/>
  <c r="W6584" i="2"/>
  <c r="W6583" i="2"/>
  <c r="W6582" i="2"/>
  <c r="W6581" i="2"/>
  <c r="W6580" i="2"/>
  <c r="W6579" i="2"/>
  <c r="W6578" i="2"/>
  <c r="W6577" i="2"/>
  <c r="W6576" i="2"/>
  <c r="W6575" i="2"/>
  <c r="W6574" i="2"/>
  <c r="W6573" i="2"/>
  <c r="W6572" i="2"/>
  <c r="W6571" i="2"/>
  <c r="W6570" i="2"/>
  <c r="W6569" i="2"/>
  <c r="W6568" i="2"/>
  <c r="W6567" i="2"/>
  <c r="W6566" i="2"/>
  <c r="W6565" i="2"/>
  <c r="W6564" i="2"/>
  <c r="W6563" i="2"/>
  <c r="W6562" i="2"/>
  <c r="W6561" i="2"/>
  <c r="W6560" i="2"/>
  <c r="W6559" i="2"/>
  <c r="W6558" i="2"/>
  <c r="W6557" i="2"/>
  <c r="W6556" i="2"/>
  <c r="W6555" i="2"/>
  <c r="W6554" i="2"/>
  <c r="W6553" i="2"/>
  <c r="W6552" i="2"/>
  <c r="W6551" i="2"/>
  <c r="W6550" i="2"/>
  <c r="W6549" i="2"/>
  <c r="W6548" i="2"/>
  <c r="W6547" i="2"/>
  <c r="W6546" i="2"/>
  <c r="W6545" i="2"/>
  <c r="W6544" i="2"/>
  <c r="W6543" i="2"/>
  <c r="W6542" i="2"/>
  <c r="W6541" i="2"/>
  <c r="W6540" i="2"/>
  <c r="W6539" i="2"/>
  <c r="W6538" i="2"/>
  <c r="W6537" i="2"/>
  <c r="W6536" i="2"/>
  <c r="W6535" i="2"/>
  <c r="W6534" i="2"/>
  <c r="W6533" i="2"/>
  <c r="W6532" i="2"/>
  <c r="W6531" i="2"/>
  <c r="W6530" i="2"/>
  <c r="W6529" i="2"/>
  <c r="W6528" i="2"/>
  <c r="W6527" i="2"/>
  <c r="W6526" i="2"/>
  <c r="W6525" i="2"/>
  <c r="W6524" i="2"/>
  <c r="W6523" i="2"/>
  <c r="W6522" i="2"/>
  <c r="W6521" i="2"/>
  <c r="W6520" i="2"/>
  <c r="W6519" i="2"/>
  <c r="W6518" i="2"/>
  <c r="W6517" i="2"/>
  <c r="W6516" i="2"/>
  <c r="W6515" i="2"/>
  <c r="W6514" i="2"/>
  <c r="W6513" i="2"/>
  <c r="W6512" i="2"/>
  <c r="W6511" i="2"/>
  <c r="W6510" i="2"/>
  <c r="W6509" i="2"/>
  <c r="W6508" i="2"/>
  <c r="W6507" i="2"/>
  <c r="W6506" i="2"/>
  <c r="W6505" i="2"/>
  <c r="W6504" i="2"/>
  <c r="W6503" i="2"/>
  <c r="W6502" i="2"/>
  <c r="W6501" i="2"/>
  <c r="W6500" i="2"/>
  <c r="W6499" i="2"/>
  <c r="W6498" i="2"/>
  <c r="W6497" i="2"/>
  <c r="W6496" i="2"/>
  <c r="W6495" i="2"/>
  <c r="W6494" i="2"/>
  <c r="W6493" i="2"/>
  <c r="W6492" i="2"/>
  <c r="W6491" i="2"/>
  <c r="W6490" i="2"/>
  <c r="W6489" i="2"/>
  <c r="W6488" i="2"/>
  <c r="W6487" i="2"/>
  <c r="W6486" i="2"/>
  <c r="W6485" i="2"/>
  <c r="W6484" i="2"/>
  <c r="W6483" i="2"/>
  <c r="W6482" i="2"/>
  <c r="W6481" i="2"/>
  <c r="W6480" i="2"/>
  <c r="W6479" i="2"/>
  <c r="W6478" i="2"/>
  <c r="W6477" i="2"/>
  <c r="W6476" i="2"/>
  <c r="W6475" i="2"/>
  <c r="W6474" i="2"/>
  <c r="W6473" i="2"/>
  <c r="W6472" i="2"/>
  <c r="W6471" i="2"/>
  <c r="W6470" i="2"/>
  <c r="W6469" i="2"/>
  <c r="W6468" i="2"/>
  <c r="W6467" i="2"/>
  <c r="W6466" i="2"/>
  <c r="W6465" i="2"/>
  <c r="W6464" i="2"/>
  <c r="W6463" i="2"/>
  <c r="W6462" i="2"/>
  <c r="W6461" i="2"/>
  <c r="W6460" i="2"/>
  <c r="W6459" i="2"/>
  <c r="W6458" i="2"/>
  <c r="W6457" i="2"/>
  <c r="W6456" i="2"/>
  <c r="W6455" i="2"/>
  <c r="W6454" i="2"/>
  <c r="W6453" i="2"/>
  <c r="W6452" i="2"/>
  <c r="W6451" i="2"/>
  <c r="W6450" i="2"/>
  <c r="W6449" i="2"/>
  <c r="W6448" i="2"/>
  <c r="W6447" i="2"/>
  <c r="W6446" i="2"/>
  <c r="W6445" i="2"/>
  <c r="W6444" i="2"/>
  <c r="W6443" i="2"/>
  <c r="W6442" i="2"/>
  <c r="W6441" i="2"/>
  <c r="W6440" i="2"/>
  <c r="W6439" i="2"/>
  <c r="W6438" i="2"/>
  <c r="W6437" i="2"/>
  <c r="W6436" i="2"/>
  <c r="W6435" i="2"/>
  <c r="W6434" i="2"/>
  <c r="W6433" i="2"/>
  <c r="W6432" i="2"/>
  <c r="W6431" i="2"/>
  <c r="W6430" i="2"/>
  <c r="W6429" i="2"/>
  <c r="W6428" i="2"/>
  <c r="W6427" i="2"/>
  <c r="W6426" i="2"/>
  <c r="W6425" i="2"/>
  <c r="W6424" i="2"/>
  <c r="W6423" i="2"/>
  <c r="W6422" i="2"/>
  <c r="W6421" i="2"/>
  <c r="W6420" i="2"/>
  <c r="W6419" i="2"/>
  <c r="W6418" i="2"/>
  <c r="W6417" i="2"/>
  <c r="W6416" i="2"/>
  <c r="W6415" i="2"/>
  <c r="W6414" i="2"/>
  <c r="W6413" i="2"/>
  <c r="W6412" i="2"/>
  <c r="W6411" i="2"/>
  <c r="W6410" i="2"/>
  <c r="W6409" i="2"/>
  <c r="W6408" i="2"/>
  <c r="W6407" i="2"/>
  <c r="W6406" i="2"/>
  <c r="W6405" i="2"/>
  <c r="W6404" i="2"/>
  <c r="W6403" i="2"/>
  <c r="W6402" i="2"/>
  <c r="W6401" i="2"/>
  <c r="W6400" i="2"/>
  <c r="W6399" i="2"/>
  <c r="W6398" i="2"/>
  <c r="W6397" i="2"/>
  <c r="W6396" i="2"/>
  <c r="W6395" i="2"/>
  <c r="W6394" i="2"/>
  <c r="W6393" i="2"/>
  <c r="W6392" i="2"/>
  <c r="W6391" i="2"/>
  <c r="W6390" i="2"/>
  <c r="W6389" i="2"/>
  <c r="W6388" i="2"/>
  <c r="W6387" i="2"/>
  <c r="W6386" i="2"/>
  <c r="W6385" i="2"/>
  <c r="W6384" i="2"/>
  <c r="W6383" i="2"/>
  <c r="W6382" i="2"/>
  <c r="W6381" i="2"/>
  <c r="W6380" i="2"/>
  <c r="W6379" i="2"/>
  <c r="W6378" i="2"/>
  <c r="W6377" i="2"/>
  <c r="W6376" i="2"/>
  <c r="W6375" i="2"/>
  <c r="W6374" i="2"/>
  <c r="W6373" i="2"/>
  <c r="W6372" i="2"/>
  <c r="W6371" i="2"/>
  <c r="W6370" i="2"/>
  <c r="W6369" i="2"/>
  <c r="W6368" i="2"/>
  <c r="W6367" i="2"/>
  <c r="W6366" i="2"/>
  <c r="W6365" i="2"/>
  <c r="W6364" i="2"/>
  <c r="W6363" i="2"/>
  <c r="W6362" i="2"/>
  <c r="W6361" i="2"/>
  <c r="W6360" i="2"/>
  <c r="W6359" i="2"/>
  <c r="W6358" i="2"/>
  <c r="W6357" i="2"/>
  <c r="W6356" i="2"/>
  <c r="W6355" i="2"/>
  <c r="W6354" i="2"/>
  <c r="W6353" i="2"/>
  <c r="W6352" i="2"/>
  <c r="W6351" i="2"/>
  <c r="W6350" i="2"/>
  <c r="W6349" i="2"/>
  <c r="W6348" i="2"/>
  <c r="W6347" i="2"/>
  <c r="W6346" i="2"/>
  <c r="W6345" i="2"/>
  <c r="W6344" i="2"/>
  <c r="W6343" i="2"/>
  <c r="W6342" i="2"/>
  <c r="W6341" i="2"/>
  <c r="W6340" i="2"/>
  <c r="W6339" i="2"/>
  <c r="W6338" i="2"/>
  <c r="W6337" i="2"/>
  <c r="W6336" i="2"/>
  <c r="W6335" i="2"/>
  <c r="W6334" i="2"/>
  <c r="W6333" i="2"/>
  <c r="W6332" i="2"/>
  <c r="W6331" i="2"/>
  <c r="W6330" i="2"/>
  <c r="W6329" i="2"/>
  <c r="W6328" i="2"/>
  <c r="W6327" i="2"/>
  <c r="W6326" i="2"/>
  <c r="W6325" i="2"/>
  <c r="W6324" i="2"/>
  <c r="W6323" i="2"/>
  <c r="W6322" i="2"/>
  <c r="W6321" i="2"/>
  <c r="W6320" i="2"/>
  <c r="W6319" i="2"/>
  <c r="W6318" i="2"/>
  <c r="W6317" i="2"/>
  <c r="W6316" i="2"/>
  <c r="W6315" i="2"/>
  <c r="W6314" i="2"/>
  <c r="W6313" i="2"/>
  <c r="W6312" i="2"/>
  <c r="W6311" i="2"/>
  <c r="W6310" i="2"/>
  <c r="W6309" i="2"/>
  <c r="W6308" i="2"/>
  <c r="W6307" i="2"/>
  <c r="W6306" i="2"/>
  <c r="W6305" i="2"/>
  <c r="W6304" i="2"/>
  <c r="W6303" i="2"/>
  <c r="W6302" i="2"/>
  <c r="W6301" i="2"/>
  <c r="W6300" i="2"/>
  <c r="W6299" i="2"/>
  <c r="W6298" i="2"/>
  <c r="W6297" i="2"/>
  <c r="W6296" i="2"/>
  <c r="W6295" i="2"/>
  <c r="W6294" i="2"/>
  <c r="W6293" i="2"/>
  <c r="W6292" i="2"/>
  <c r="W6291" i="2"/>
  <c r="W6290" i="2"/>
  <c r="W6289" i="2"/>
  <c r="W6288" i="2"/>
  <c r="W6287" i="2"/>
  <c r="W6286" i="2"/>
  <c r="W6285" i="2"/>
  <c r="W6284" i="2"/>
  <c r="W6283" i="2"/>
  <c r="W6282" i="2"/>
  <c r="W6281" i="2"/>
  <c r="W6280" i="2"/>
  <c r="W6279" i="2"/>
  <c r="W6278" i="2"/>
  <c r="W6277" i="2"/>
  <c r="W6276" i="2"/>
  <c r="W6275" i="2"/>
  <c r="W6274" i="2"/>
  <c r="W6273" i="2"/>
  <c r="W6272" i="2"/>
  <c r="W6271" i="2"/>
  <c r="W6270" i="2"/>
  <c r="W6269" i="2"/>
  <c r="W6268" i="2"/>
  <c r="W6267" i="2"/>
  <c r="W6266" i="2"/>
  <c r="W6265" i="2"/>
  <c r="W6264" i="2"/>
  <c r="W6263" i="2"/>
  <c r="W6262" i="2"/>
  <c r="W6261" i="2"/>
  <c r="W6260" i="2"/>
  <c r="W6259" i="2"/>
  <c r="W6258" i="2"/>
  <c r="W6257" i="2"/>
  <c r="W6256" i="2"/>
  <c r="W6255" i="2"/>
  <c r="W6254" i="2"/>
  <c r="W6253" i="2"/>
  <c r="W6252" i="2"/>
  <c r="W6251" i="2"/>
  <c r="W6250" i="2"/>
  <c r="W6249" i="2"/>
  <c r="W6248" i="2"/>
  <c r="W6247" i="2"/>
  <c r="W6246" i="2"/>
  <c r="W6245" i="2"/>
  <c r="W6244" i="2"/>
  <c r="W6243" i="2"/>
  <c r="W6242" i="2"/>
  <c r="W6241" i="2"/>
  <c r="W6240" i="2"/>
  <c r="W6239" i="2"/>
  <c r="W6238" i="2"/>
  <c r="W6237" i="2"/>
  <c r="X6236" i="2"/>
  <c r="W6236" i="2"/>
  <c r="X6235" i="2"/>
  <c r="W6235" i="2"/>
  <c r="X6234" i="2"/>
  <c r="W6234" i="2"/>
  <c r="X6233" i="2"/>
  <c r="W6233" i="2"/>
  <c r="X6232" i="2"/>
  <c r="W6232" i="2"/>
  <c r="X6231" i="2"/>
  <c r="W6231" i="2"/>
  <c r="X6230" i="2"/>
  <c r="W6230" i="2"/>
  <c r="X6229" i="2"/>
  <c r="W6229" i="2"/>
  <c r="X6228" i="2"/>
  <c r="W6228" i="2"/>
  <c r="X6227" i="2"/>
  <c r="W6227" i="2"/>
  <c r="X6226" i="2"/>
  <c r="W6226" i="2"/>
  <c r="X6225" i="2"/>
  <c r="W6225" i="2"/>
  <c r="X6224" i="2"/>
  <c r="W6224" i="2"/>
  <c r="X6223" i="2"/>
  <c r="W6223" i="2"/>
  <c r="X6222" i="2"/>
  <c r="W6222" i="2"/>
  <c r="X6221" i="2"/>
  <c r="W6221" i="2"/>
  <c r="X6220" i="2"/>
  <c r="W6220" i="2"/>
  <c r="X6219" i="2"/>
  <c r="W6219" i="2"/>
  <c r="X6218" i="2"/>
  <c r="W6218" i="2"/>
  <c r="X6217" i="2"/>
  <c r="W6217" i="2"/>
  <c r="X6216" i="2"/>
  <c r="W6216" i="2"/>
  <c r="X6215" i="2"/>
  <c r="W6215" i="2"/>
  <c r="X6214" i="2"/>
  <c r="W6214" i="2"/>
  <c r="X6213" i="2"/>
  <c r="W6213" i="2"/>
  <c r="X6212" i="2"/>
  <c r="W6212" i="2"/>
  <c r="X6211" i="2"/>
  <c r="W6211" i="2"/>
  <c r="X6210" i="2"/>
  <c r="W6210" i="2"/>
  <c r="X6209" i="2"/>
  <c r="W6209" i="2"/>
  <c r="X6208" i="2"/>
  <c r="W6208" i="2"/>
  <c r="X6207" i="2"/>
  <c r="W6207" i="2"/>
  <c r="X6206" i="2"/>
  <c r="W6206" i="2"/>
  <c r="X6205" i="2"/>
  <c r="W6205" i="2"/>
  <c r="X6204" i="2"/>
  <c r="W6204" i="2"/>
  <c r="X6203" i="2"/>
  <c r="W6203" i="2"/>
  <c r="X6202" i="2"/>
  <c r="W6202" i="2"/>
  <c r="X6201" i="2"/>
  <c r="W6201" i="2"/>
  <c r="X6200" i="2"/>
  <c r="W6200" i="2"/>
  <c r="X6199" i="2"/>
  <c r="W6199" i="2"/>
  <c r="X6198" i="2"/>
  <c r="W6198" i="2"/>
  <c r="W6197" i="2"/>
  <c r="S6197" i="2"/>
  <c r="W6196" i="2"/>
  <c r="S6196" i="2"/>
  <c r="W6195" i="2"/>
  <c r="S6195" i="2"/>
  <c r="W6194" i="2"/>
  <c r="S6194" i="2"/>
  <c r="W6193" i="2"/>
  <c r="S6193" i="2"/>
  <c r="W6192" i="2"/>
  <c r="S6192" i="2"/>
  <c r="W6191" i="2"/>
  <c r="S6191" i="2"/>
  <c r="W6190" i="2"/>
  <c r="S6190" i="2"/>
  <c r="W6189" i="2"/>
  <c r="S6189" i="2"/>
  <c r="W6188" i="2"/>
  <c r="S6188" i="2"/>
  <c r="W6187" i="2"/>
  <c r="S6187" i="2"/>
  <c r="W6186" i="2"/>
  <c r="S6186" i="2"/>
  <c r="W6185" i="2"/>
  <c r="S6185" i="2"/>
  <c r="W6184" i="2"/>
  <c r="S6184" i="2"/>
  <c r="W6183" i="2"/>
  <c r="S6183" i="2"/>
  <c r="W6182" i="2"/>
  <c r="S6182" i="2"/>
  <c r="W6181" i="2"/>
  <c r="S6181" i="2"/>
  <c r="W6180" i="2"/>
  <c r="S6180" i="2"/>
  <c r="W6179" i="2"/>
  <c r="S6179" i="2"/>
  <c r="W6178" i="2"/>
  <c r="S6178" i="2"/>
  <c r="W6177" i="2"/>
  <c r="S6177" i="2"/>
  <c r="W6176" i="2"/>
  <c r="S6176" i="2"/>
  <c r="W6175" i="2"/>
  <c r="S6175" i="2"/>
  <c r="W6174" i="2"/>
  <c r="S6174" i="2"/>
  <c r="W6173" i="2"/>
  <c r="S6173" i="2"/>
  <c r="W6172" i="2"/>
  <c r="S6172" i="2"/>
  <c r="W6171" i="2"/>
  <c r="S6171" i="2"/>
  <c r="W6170" i="2"/>
  <c r="S6170" i="2"/>
  <c r="W6169" i="2"/>
  <c r="S6169" i="2"/>
  <c r="W6168" i="2"/>
  <c r="S6168" i="2"/>
  <c r="W6167" i="2"/>
  <c r="S6167" i="2"/>
  <c r="W6166" i="2"/>
  <c r="S6166" i="2"/>
  <c r="W6165" i="2"/>
  <c r="S6165" i="2"/>
  <c r="W6164" i="2"/>
  <c r="S6164" i="2"/>
  <c r="W6163" i="2"/>
  <c r="S6163" i="2"/>
  <c r="W6162" i="2"/>
  <c r="S6162" i="2"/>
  <c r="W6161" i="2"/>
  <c r="S6161" i="2"/>
  <c r="W6160" i="2"/>
  <c r="S6160" i="2"/>
  <c r="W6159" i="2"/>
  <c r="S6159" i="2"/>
  <c r="W6158" i="2"/>
  <c r="S6158" i="2"/>
  <c r="W6157" i="2"/>
  <c r="S6157" i="2"/>
  <c r="W6156" i="2"/>
  <c r="S6156" i="2"/>
  <c r="W6155" i="2"/>
  <c r="S6155" i="2"/>
  <c r="W6154" i="2"/>
  <c r="S6154" i="2"/>
  <c r="W6153" i="2"/>
  <c r="S6153" i="2"/>
  <c r="W6152" i="2"/>
  <c r="S6152" i="2"/>
  <c r="W6151" i="2"/>
  <c r="S6151" i="2"/>
  <c r="W6150" i="2"/>
  <c r="S6150" i="2"/>
  <c r="W6149" i="2"/>
  <c r="S6149" i="2"/>
  <c r="W6148" i="2"/>
  <c r="S6148" i="2"/>
  <c r="W6147" i="2"/>
  <c r="S6147" i="2"/>
  <c r="W6146" i="2"/>
  <c r="S6146" i="2"/>
  <c r="W6145" i="2"/>
  <c r="S6145" i="2"/>
  <c r="W6144" i="2"/>
  <c r="S6144" i="2"/>
  <c r="W6143" i="2"/>
  <c r="S6143" i="2"/>
  <c r="W6142" i="2"/>
  <c r="S6142" i="2"/>
  <c r="W6141" i="2"/>
  <c r="S6141" i="2"/>
  <c r="W6140" i="2"/>
  <c r="S6140" i="2"/>
  <c r="W6139" i="2"/>
  <c r="S6139" i="2"/>
  <c r="W6138" i="2"/>
  <c r="S6138" i="2"/>
  <c r="W6137" i="2"/>
  <c r="S6137" i="2"/>
  <c r="W6136" i="2"/>
  <c r="S6136" i="2"/>
  <c r="W6135" i="2"/>
  <c r="S6135" i="2"/>
  <c r="W6134" i="2"/>
  <c r="S6134" i="2"/>
  <c r="W6133" i="2"/>
  <c r="S6133" i="2"/>
  <c r="W6132" i="2"/>
  <c r="S6132" i="2"/>
  <c r="W6131" i="2"/>
  <c r="S6131" i="2"/>
  <c r="W6130" i="2"/>
  <c r="S6130" i="2"/>
  <c r="W6129" i="2"/>
  <c r="S6129" i="2"/>
  <c r="W6128" i="2"/>
  <c r="S6128" i="2"/>
  <c r="W6127" i="2"/>
  <c r="S6127" i="2"/>
  <c r="W6126" i="2"/>
  <c r="S6126" i="2"/>
  <c r="W6125" i="2"/>
  <c r="S6125" i="2"/>
  <c r="W6124" i="2"/>
  <c r="S6124" i="2"/>
  <c r="W6123" i="2"/>
  <c r="S6123" i="2"/>
  <c r="W6122" i="2"/>
  <c r="S6122" i="2"/>
  <c r="W6121" i="2"/>
  <c r="S6121" i="2"/>
  <c r="W6120" i="2"/>
  <c r="S6120" i="2"/>
  <c r="W6119" i="2"/>
  <c r="S6119" i="2"/>
  <c r="W6118" i="2"/>
  <c r="S6118" i="2"/>
  <c r="W6117" i="2"/>
  <c r="S6117" i="2"/>
  <c r="W6116" i="2"/>
  <c r="S6116" i="2"/>
  <c r="W6115" i="2"/>
  <c r="S6115" i="2"/>
  <c r="W6114" i="2"/>
  <c r="S6114" i="2"/>
  <c r="W6113" i="2"/>
  <c r="S6113" i="2"/>
  <c r="W6112" i="2"/>
  <c r="S6112" i="2"/>
  <c r="W6111" i="2"/>
  <c r="S6111" i="2"/>
  <c r="W6110" i="2"/>
  <c r="S6110" i="2"/>
  <c r="W6109" i="2"/>
  <c r="S6109" i="2"/>
  <c r="W6108" i="2"/>
  <c r="S6108" i="2"/>
  <c r="W6107" i="2"/>
  <c r="S6107" i="2"/>
  <c r="W6106" i="2"/>
  <c r="S6106" i="2"/>
  <c r="W6105" i="2"/>
  <c r="S6105" i="2"/>
  <c r="W6104" i="2"/>
  <c r="S6104" i="2"/>
  <c r="W6103" i="2"/>
  <c r="S6103" i="2"/>
  <c r="W6102" i="2"/>
  <c r="S6102" i="2"/>
  <c r="W6101" i="2"/>
  <c r="S6101" i="2"/>
  <c r="W6100" i="2"/>
  <c r="S6100" i="2"/>
  <c r="W6099" i="2"/>
  <c r="S6099" i="2"/>
  <c r="W6098" i="2"/>
  <c r="S6098" i="2"/>
  <c r="W6097" i="2"/>
  <c r="S6097" i="2"/>
  <c r="W6096" i="2"/>
  <c r="S6096" i="2"/>
  <c r="W6095" i="2"/>
  <c r="S6095" i="2"/>
  <c r="W6094" i="2"/>
  <c r="S6094" i="2"/>
  <c r="W6093" i="2"/>
  <c r="S6093" i="2"/>
  <c r="W6092" i="2"/>
  <c r="S6092" i="2"/>
  <c r="W6091" i="2"/>
  <c r="S6091" i="2"/>
  <c r="W6090" i="2"/>
  <c r="S6090" i="2"/>
  <c r="W6089" i="2"/>
  <c r="S6089" i="2"/>
  <c r="W6088" i="2"/>
  <c r="S6088" i="2"/>
  <c r="W6087" i="2"/>
  <c r="S6087" i="2"/>
  <c r="W6086" i="2"/>
  <c r="S6086" i="2"/>
  <c r="W6085" i="2"/>
  <c r="S6085" i="2"/>
  <c r="W6084" i="2"/>
  <c r="S6084" i="2"/>
  <c r="W6083" i="2"/>
  <c r="S6083" i="2"/>
  <c r="W6082" i="2"/>
  <c r="S6082" i="2"/>
  <c r="W6081" i="2"/>
  <c r="S6081" i="2"/>
  <c r="W6080" i="2"/>
  <c r="S6080" i="2"/>
  <c r="W6079" i="2"/>
  <c r="S6079" i="2"/>
  <c r="W6078" i="2"/>
  <c r="S6078" i="2"/>
  <c r="W6077" i="2"/>
  <c r="S6077" i="2"/>
  <c r="W6076" i="2"/>
  <c r="S6076" i="2"/>
  <c r="W6075" i="2"/>
  <c r="S6075" i="2"/>
  <c r="W6074" i="2"/>
  <c r="S6074" i="2"/>
  <c r="W6073" i="2"/>
  <c r="S6073" i="2"/>
  <c r="W6072" i="2"/>
  <c r="S6072" i="2"/>
  <c r="W6071" i="2"/>
  <c r="S6071" i="2"/>
  <c r="W6070" i="2"/>
  <c r="S6070" i="2"/>
  <c r="W6069" i="2"/>
  <c r="S6069" i="2"/>
  <c r="W6068" i="2"/>
  <c r="S6068" i="2"/>
  <c r="W6067" i="2"/>
  <c r="S6067" i="2"/>
  <c r="W6066" i="2"/>
  <c r="S6066" i="2"/>
  <c r="W6065" i="2"/>
  <c r="S6065" i="2"/>
  <c r="W6064" i="2"/>
  <c r="S6064" i="2"/>
  <c r="W6063" i="2"/>
  <c r="S6063" i="2"/>
  <c r="W6062" i="2"/>
  <c r="S6062" i="2"/>
  <c r="W6061" i="2"/>
  <c r="S6061" i="2"/>
  <c r="W6060" i="2"/>
  <c r="S6060" i="2"/>
  <c r="W6059" i="2"/>
  <c r="S6059" i="2"/>
  <c r="W6058" i="2"/>
  <c r="S6058" i="2"/>
  <c r="W6057" i="2"/>
  <c r="S6057" i="2"/>
  <c r="W6056" i="2"/>
  <c r="S6056" i="2"/>
  <c r="W6055" i="2"/>
  <c r="S6055" i="2"/>
  <c r="W6054" i="2"/>
  <c r="S6054" i="2"/>
  <c r="W6053" i="2"/>
  <c r="S6053" i="2"/>
  <c r="W6052" i="2"/>
  <c r="S6052" i="2"/>
  <c r="W6051" i="2"/>
  <c r="S6051" i="2"/>
  <c r="W6050" i="2"/>
  <c r="S6050" i="2"/>
  <c r="W6049" i="2"/>
  <c r="S6049" i="2"/>
  <c r="W6048" i="2"/>
  <c r="S6048" i="2"/>
  <c r="W6047" i="2"/>
  <c r="S6047" i="2"/>
  <c r="W6046" i="2"/>
  <c r="S6046" i="2"/>
  <c r="W6045" i="2"/>
  <c r="S6045" i="2"/>
  <c r="W6044" i="2"/>
  <c r="S6044" i="2"/>
  <c r="W6043" i="2"/>
  <c r="S6043" i="2"/>
  <c r="W6042" i="2"/>
  <c r="S6042" i="2"/>
  <c r="W6041" i="2"/>
  <c r="S6041" i="2"/>
  <c r="W6040" i="2"/>
  <c r="S6040" i="2"/>
  <c r="W6039" i="2"/>
  <c r="S6039" i="2"/>
  <c r="W6038" i="2"/>
  <c r="S6038" i="2"/>
  <c r="W6037" i="2"/>
  <c r="S6037" i="2"/>
  <c r="W6036" i="2"/>
  <c r="S6036" i="2"/>
  <c r="W6035" i="2"/>
  <c r="S6035" i="2"/>
  <c r="W6034" i="2"/>
  <c r="S6034" i="2"/>
  <c r="W6033" i="2"/>
  <c r="S6033" i="2"/>
  <c r="W6032" i="2"/>
  <c r="S6032" i="2"/>
  <c r="W6031" i="2"/>
  <c r="S6031" i="2"/>
  <c r="W6030" i="2"/>
  <c r="S6030" i="2"/>
  <c r="W6029" i="2"/>
  <c r="S6029" i="2"/>
  <c r="W6028" i="2"/>
  <c r="S6028" i="2"/>
  <c r="W6027" i="2"/>
  <c r="S6027" i="2"/>
  <c r="W6026" i="2"/>
  <c r="S6026" i="2"/>
  <c r="W6025" i="2"/>
  <c r="S6025" i="2"/>
  <c r="W6024" i="2"/>
  <c r="S6024" i="2"/>
  <c r="W6023" i="2"/>
  <c r="S6023" i="2"/>
  <c r="W6022" i="2"/>
  <c r="S6022" i="2"/>
  <c r="W6021" i="2"/>
  <c r="S6021" i="2"/>
  <c r="W6020" i="2"/>
  <c r="S6020" i="2"/>
  <c r="W6019" i="2"/>
  <c r="S6019" i="2"/>
  <c r="W6018" i="2"/>
  <c r="S6018" i="2"/>
  <c r="W6017" i="2"/>
  <c r="S6017" i="2"/>
  <c r="W6016" i="2"/>
  <c r="S6016" i="2"/>
  <c r="W6015" i="2"/>
  <c r="S6015" i="2"/>
  <c r="W6014" i="2"/>
  <c r="S6014" i="2"/>
  <c r="W6013" i="2"/>
  <c r="S6013" i="2"/>
  <c r="W6012" i="2"/>
  <c r="S6012" i="2"/>
  <c r="W6011" i="2"/>
  <c r="S6011" i="2"/>
  <c r="W6010" i="2"/>
  <c r="S6010" i="2"/>
  <c r="W6009" i="2"/>
  <c r="S6009" i="2"/>
  <c r="W6008" i="2"/>
  <c r="S6008" i="2"/>
  <c r="W6007" i="2"/>
  <c r="S6007" i="2"/>
  <c r="W6006" i="2"/>
  <c r="S6006" i="2"/>
  <c r="W6005" i="2"/>
  <c r="S6005" i="2"/>
  <c r="W6004" i="2"/>
  <c r="S6004" i="2"/>
  <c r="W6003" i="2"/>
  <c r="S6003" i="2"/>
  <c r="W6002" i="2"/>
  <c r="S6002" i="2"/>
  <c r="W6001" i="2"/>
  <c r="S6001" i="2"/>
  <c r="W6000" i="2"/>
  <c r="S6000" i="2"/>
  <c r="W5999" i="2"/>
  <c r="S5999" i="2"/>
  <c r="W5998" i="2"/>
  <c r="S5998" i="2"/>
  <c r="W5997" i="2"/>
  <c r="S5997" i="2"/>
  <c r="W5996" i="2"/>
  <c r="S5996" i="2"/>
  <c r="W5995" i="2"/>
  <c r="S5995" i="2"/>
  <c r="W5994" i="2"/>
  <c r="S5994" i="2"/>
  <c r="W5993" i="2"/>
  <c r="S5993" i="2"/>
  <c r="W5992" i="2"/>
  <c r="S5992" i="2"/>
  <c r="W5991" i="2"/>
  <c r="S5991" i="2"/>
  <c r="W5990" i="2"/>
  <c r="W5989" i="2"/>
  <c r="W5988" i="2"/>
  <c r="W5987" i="2"/>
  <c r="W5986" i="2"/>
  <c r="W5985" i="2"/>
  <c r="W5984" i="2"/>
  <c r="W5983" i="2"/>
  <c r="W5982" i="2"/>
  <c r="W5981" i="2"/>
  <c r="W5980" i="2"/>
  <c r="W5979" i="2"/>
  <c r="W5978" i="2"/>
  <c r="W5977" i="2"/>
  <c r="W5976" i="2"/>
  <c r="W5975" i="2"/>
  <c r="W5974" i="2"/>
  <c r="W5973" i="2"/>
  <c r="W5972" i="2"/>
  <c r="W5971" i="2"/>
  <c r="W5970" i="2"/>
  <c r="W5969" i="2"/>
  <c r="W5968" i="2"/>
  <c r="W5967" i="2"/>
  <c r="W5966" i="2"/>
  <c r="W5965" i="2"/>
  <c r="W5964" i="2"/>
  <c r="W5963" i="2"/>
  <c r="W5962" i="2"/>
  <c r="W5961" i="2"/>
  <c r="W5960" i="2"/>
  <c r="W5959" i="2"/>
  <c r="W5958" i="2"/>
  <c r="W5957" i="2"/>
  <c r="W5956" i="2"/>
  <c r="W5955" i="2"/>
  <c r="W5954" i="2"/>
  <c r="W5953" i="2"/>
  <c r="W5952" i="2"/>
  <c r="W5951" i="2"/>
  <c r="W5950" i="2"/>
  <c r="W5949" i="2"/>
  <c r="W5948" i="2"/>
  <c r="W5947" i="2"/>
  <c r="W5946" i="2"/>
  <c r="W5945" i="2"/>
  <c r="W5944" i="2"/>
  <c r="W5943" i="2"/>
  <c r="W5942" i="2"/>
  <c r="W5941" i="2"/>
  <c r="W5940" i="2"/>
  <c r="W5939" i="2"/>
  <c r="W5938" i="2"/>
  <c r="W5937" i="2"/>
  <c r="W5936" i="2"/>
  <c r="W5935" i="2"/>
  <c r="W5934" i="2"/>
  <c r="W5933" i="2"/>
  <c r="W5932" i="2"/>
  <c r="W5931" i="2"/>
  <c r="W5930" i="2"/>
  <c r="W5929" i="2"/>
  <c r="W5928" i="2"/>
  <c r="W5927" i="2"/>
  <c r="W5926" i="2"/>
  <c r="W5925" i="2"/>
  <c r="W5924" i="2"/>
  <c r="W5923" i="2"/>
  <c r="W5922" i="2"/>
  <c r="W5921" i="2"/>
  <c r="W5920" i="2"/>
  <c r="W5919" i="2"/>
  <c r="W5918" i="2"/>
  <c r="W5917" i="2"/>
  <c r="W5916" i="2"/>
  <c r="W5915" i="2"/>
  <c r="W5914" i="2"/>
  <c r="W5913" i="2"/>
  <c r="W5912" i="2"/>
  <c r="W5911" i="2"/>
  <c r="W5910" i="2"/>
  <c r="W5909" i="2"/>
  <c r="W5908" i="2"/>
  <c r="W5907" i="2"/>
  <c r="W5906" i="2"/>
  <c r="W5905" i="2"/>
  <c r="W5904" i="2"/>
  <c r="W5903" i="2"/>
  <c r="W5902" i="2"/>
  <c r="W5901" i="2"/>
  <c r="W5900" i="2"/>
  <c r="W5899" i="2"/>
  <c r="W5898" i="2"/>
  <c r="W5897" i="2"/>
  <c r="W5896" i="2"/>
  <c r="W5895" i="2"/>
  <c r="W5894" i="2"/>
  <c r="W5893" i="2"/>
  <c r="W5892" i="2"/>
  <c r="W5891" i="2"/>
  <c r="W5890" i="2"/>
  <c r="W5889" i="2"/>
  <c r="W5888" i="2"/>
  <c r="W5887" i="2"/>
  <c r="W5886" i="2"/>
  <c r="W5885" i="2"/>
  <c r="W5884" i="2"/>
  <c r="W5883" i="2"/>
  <c r="W5882" i="2"/>
  <c r="W5881" i="2"/>
  <c r="W5880" i="2"/>
  <c r="W5879" i="2"/>
  <c r="W5878" i="2"/>
  <c r="W5877" i="2"/>
  <c r="W5876" i="2"/>
  <c r="W5875" i="2"/>
  <c r="W5874" i="2"/>
  <c r="W5873" i="2"/>
  <c r="W5872" i="2"/>
  <c r="W5871" i="2"/>
  <c r="W5870" i="2"/>
  <c r="W5869" i="2"/>
  <c r="W5868" i="2"/>
  <c r="W5867" i="2"/>
  <c r="W5866" i="2"/>
  <c r="W5865" i="2"/>
  <c r="W5864" i="2"/>
  <c r="W5863" i="2"/>
  <c r="W5862" i="2"/>
  <c r="W5861" i="2"/>
  <c r="W5860" i="2"/>
  <c r="W5859" i="2"/>
  <c r="W5858" i="2"/>
  <c r="W5857" i="2"/>
  <c r="W5856" i="2"/>
  <c r="W5855" i="2"/>
  <c r="W5854" i="2"/>
  <c r="W5853" i="2"/>
  <c r="W5852" i="2"/>
  <c r="W5851" i="2"/>
  <c r="W5850" i="2"/>
  <c r="W5849" i="2"/>
  <c r="W5848" i="2"/>
  <c r="W5847" i="2"/>
  <c r="W5846" i="2"/>
  <c r="W5845" i="2"/>
  <c r="W5844" i="2"/>
  <c r="W5843" i="2"/>
  <c r="W5842" i="2"/>
  <c r="W5841" i="2"/>
  <c r="W5840" i="2"/>
  <c r="W5839" i="2"/>
  <c r="W5838" i="2"/>
  <c r="W5837" i="2"/>
  <c r="W5836" i="2"/>
  <c r="W5835" i="2"/>
  <c r="W5834" i="2"/>
  <c r="W5833" i="2"/>
  <c r="W5832" i="2"/>
  <c r="W5831" i="2"/>
  <c r="W5830" i="2"/>
  <c r="W5829" i="2"/>
  <c r="W5828" i="2"/>
  <c r="W5827" i="2"/>
  <c r="W5826" i="2"/>
  <c r="W5825" i="2"/>
  <c r="W5824" i="2"/>
  <c r="W5823" i="2"/>
  <c r="W5822" i="2"/>
  <c r="W5821" i="2"/>
  <c r="W5820" i="2"/>
  <c r="W5819" i="2"/>
  <c r="W5818" i="2"/>
  <c r="W5817" i="2"/>
  <c r="W5816" i="2"/>
  <c r="W5815" i="2"/>
  <c r="W5814" i="2"/>
  <c r="W5813" i="2"/>
  <c r="W5812" i="2"/>
  <c r="W5811" i="2"/>
  <c r="W5810" i="2"/>
  <c r="W5809" i="2"/>
  <c r="W5808" i="2"/>
  <c r="W5807" i="2"/>
  <c r="W5806" i="2"/>
  <c r="W5805" i="2"/>
  <c r="W5804" i="2"/>
  <c r="W5803" i="2"/>
  <c r="W5802" i="2"/>
  <c r="W5801" i="2"/>
  <c r="W5800" i="2"/>
  <c r="W5799" i="2"/>
  <c r="W5798" i="2"/>
  <c r="W5797" i="2"/>
  <c r="W5796" i="2"/>
  <c r="W5795" i="2"/>
  <c r="W5794" i="2"/>
  <c r="W5793" i="2"/>
  <c r="W5792" i="2"/>
  <c r="W5791" i="2"/>
  <c r="W5790" i="2"/>
  <c r="W5789" i="2"/>
  <c r="W5788" i="2"/>
  <c r="W5787" i="2"/>
  <c r="W5786" i="2"/>
  <c r="W5785" i="2"/>
  <c r="W5784" i="2"/>
  <c r="W5783" i="2"/>
  <c r="W5782" i="2"/>
  <c r="W5781" i="2"/>
  <c r="W5780" i="2"/>
  <c r="W5779" i="2"/>
  <c r="W5778" i="2"/>
  <c r="W5777" i="2"/>
  <c r="W5776" i="2"/>
  <c r="W5775" i="2"/>
  <c r="W5774" i="2"/>
  <c r="W5773" i="2"/>
  <c r="W5772" i="2"/>
  <c r="W5771" i="2"/>
  <c r="W5770" i="2"/>
  <c r="W5769" i="2"/>
  <c r="W5768" i="2"/>
  <c r="S5768" i="2"/>
  <c r="W5767" i="2"/>
  <c r="S5767" i="2"/>
  <c r="W5766" i="2"/>
  <c r="S5766" i="2"/>
  <c r="W5765" i="2"/>
  <c r="S5765" i="2"/>
  <c r="W5764" i="2"/>
  <c r="S5764" i="2"/>
  <c r="W5763" i="2"/>
  <c r="S5763" i="2"/>
  <c r="W5762" i="2"/>
  <c r="S5762" i="2"/>
  <c r="W5761" i="2"/>
  <c r="S5761" i="2"/>
  <c r="W5760" i="2"/>
  <c r="S5760" i="2"/>
  <c r="W5759" i="2"/>
  <c r="S5759" i="2"/>
  <c r="W5758" i="2"/>
  <c r="S5758" i="2"/>
  <c r="W5757" i="2"/>
  <c r="S5757" i="2"/>
  <c r="W5756" i="2"/>
  <c r="S5756" i="2"/>
  <c r="W5755" i="2"/>
  <c r="S5755" i="2"/>
  <c r="W5754" i="2"/>
  <c r="S5754" i="2"/>
  <c r="W5753" i="2"/>
  <c r="S5753" i="2"/>
  <c r="W5752" i="2"/>
  <c r="S5752" i="2"/>
  <c r="W5751" i="2"/>
  <c r="S5751" i="2"/>
  <c r="W5750" i="2"/>
  <c r="S5750" i="2"/>
  <c r="W5749" i="2"/>
  <c r="S5749" i="2"/>
  <c r="W5748" i="2"/>
  <c r="S5748" i="2"/>
  <c r="W5747" i="2"/>
  <c r="S5747" i="2"/>
  <c r="W5746" i="2"/>
  <c r="S5746" i="2"/>
  <c r="W5745" i="2"/>
  <c r="S5745" i="2"/>
  <c r="W5744" i="2"/>
  <c r="S5744" i="2"/>
  <c r="W5743" i="2"/>
  <c r="S5743" i="2"/>
  <c r="W5742" i="2"/>
  <c r="S5742" i="2"/>
  <c r="W5741" i="2"/>
  <c r="S5741" i="2"/>
  <c r="W5740" i="2"/>
  <c r="S5740" i="2"/>
  <c r="W5739" i="2"/>
  <c r="S5739" i="2"/>
  <c r="W5738" i="2"/>
  <c r="S5738" i="2"/>
  <c r="W5737" i="2"/>
  <c r="S5737" i="2"/>
  <c r="W5736" i="2"/>
  <c r="S5736" i="2"/>
  <c r="W5735" i="2"/>
  <c r="S5735" i="2"/>
  <c r="W5734" i="2"/>
  <c r="S5734" i="2"/>
  <c r="W5733" i="2"/>
  <c r="S5733" i="2"/>
  <c r="W5732" i="2"/>
  <c r="S5732" i="2"/>
  <c r="W5731" i="2"/>
  <c r="S5731" i="2"/>
  <c r="W5730" i="2"/>
  <c r="S5730" i="2"/>
  <c r="W5729" i="2"/>
  <c r="S5729" i="2"/>
  <c r="W5728" i="2"/>
  <c r="S5728" i="2"/>
  <c r="W5727" i="2"/>
  <c r="S5727" i="2"/>
  <c r="W5726" i="2"/>
  <c r="S5726" i="2"/>
  <c r="W5725" i="2"/>
  <c r="S5725" i="2"/>
  <c r="W5724" i="2"/>
  <c r="S5724" i="2"/>
  <c r="W5723" i="2"/>
  <c r="S5723" i="2"/>
  <c r="W5722" i="2"/>
  <c r="S5722" i="2"/>
  <c r="W5721" i="2"/>
  <c r="S5721" i="2"/>
  <c r="W5720" i="2"/>
  <c r="S5720" i="2"/>
  <c r="W5719" i="2"/>
  <c r="S5719" i="2"/>
  <c r="W5718" i="2"/>
  <c r="S5718" i="2"/>
  <c r="W5717" i="2"/>
  <c r="S5717" i="2"/>
  <c r="W5716" i="2"/>
  <c r="S5716" i="2"/>
  <c r="W5715" i="2"/>
  <c r="S5715" i="2"/>
  <c r="W5714" i="2"/>
  <c r="S5714" i="2"/>
  <c r="W5713" i="2"/>
  <c r="S5713" i="2"/>
  <c r="W5712" i="2"/>
  <c r="S5712" i="2"/>
  <c r="W5711" i="2"/>
  <c r="S5711" i="2"/>
  <c r="W5710" i="2"/>
  <c r="S5710" i="2"/>
  <c r="W5709" i="2"/>
  <c r="S5709" i="2"/>
  <c r="W5708" i="2"/>
  <c r="S5708" i="2"/>
  <c r="W5707" i="2"/>
  <c r="S5707" i="2"/>
  <c r="W5706" i="2"/>
  <c r="S5706" i="2"/>
  <c r="W5705" i="2"/>
  <c r="S5705" i="2"/>
  <c r="W5704" i="2"/>
  <c r="S5704" i="2"/>
  <c r="W5703" i="2"/>
  <c r="S5703" i="2"/>
  <c r="W5702" i="2"/>
  <c r="S5702" i="2"/>
  <c r="W5701" i="2"/>
  <c r="S5701" i="2"/>
  <c r="W5700" i="2"/>
  <c r="S5700" i="2"/>
  <c r="W5699" i="2"/>
  <c r="S5699" i="2"/>
  <c r="W5698" i="2"/>
  <c r="S5698" i="2"/>
  <c r="W5697" i="2"/>
  <c r="S5697" i="2"/>
  <c r="W5696" i="2"/>
  <c r="S5696" i="2"/>
  <c r="W5695" i="2"/>
  <c r="S5695" i="2"/>
  <c r="W5694" i="2"/>
  <c r="S5694" i="2"/>
  <c r="W5693" i="2"/>
  <c r="S5693" i="2"/>
  <c r="W5692" i="2"/>
  <c r="S5692" i="2"/>
  <c r="W5691" i="2"/>
  <c r="S5691" i="2"/>
  <c r="W5690" i="2"/>
  <c r="S5690" i="2"/>
  <c r="W5689" i="2"/>
  <c r="S5689" i="2"/>
  <c r="W5688" i="2"/>
  <c r="S5688" i="2"/>
  <c r="W5687" i="2"/>
  <c r="S5687" i="2"/>
  <c r="W5686" i="2"/>
  <c r="S5686" i="2"/>
  <c r="W5685" i="2"/>
  <c r="S5685" i="2"/>
  <c r="W5684" i="2"/>
  <c r="S5684" i="2"/>
  <c r="W5683" i="2"/>
  <c r="S5683" i="2"/>
  <c r="W5682" i="2"/>
  <c r="S5682" i="2"/>
  <c r="W5681" i="2"/>
  <c r="S5681" i="2"/>
  <c r="W5680" i="2"/>
  <c r="S5680" i="2"/>
  <c r="W5679" i="2"/>
  <c r="S5679" i="2"/>
  <c r="W5678" i="2"/>
  <c r="S5678" i="2"/>
  <c r="W5677" i="2"/>
  <c r="S5677" i="2"/>
  <c r="W5676" i="2"/>
  <c r="S5676" i="2"/>
  <c r="W5675" i="2"/>
  <c r="S5675" i="2"/>
  <c r="W5674" i="2"/>
  <c r="S5674" i="2"/>
  <c r="W5673" i="2"/>
  <c r="S5673" i="2"/>
  <c r="W5672" i="2"/>
  <c r="S5672" i="2"/>
  <c r="W5671" i="2"/>
  <c r="S5671" i="2"/>
  <c r="W5670" i="2"/>
  <c r="S5670" i="2"/>
  <c r="W5669" i="2"/>
  <c r="S5669" i="2"/>
  <c r="W5668" i="2"/>
  <c r="S5668" i="2"/>
  <c r="W5667" i="2"/>
  <c r="S5667" i="2"/>
  <c r="W5666" i="2"/>
  <c r="S5666" i="2"/>
  <c r="W5665" i="2"/>
  <c r="S5665" i="2"/>
  <c r="W5664" i="2"/>
  <c r="S5664" i="2"/>
  <c r="W5663" i="2"/>
  <c r="S5663" i="2"/>
  <c r="W5662" i="2"/>
  <c r="S5662" i="2"/>
  <c r="W5661" i="2"/>
  <c r="S5661" i="2"/>
  <c r="W5660" i="2"/>
  <c r="S5660" i="2"/>
  <c r="W5659" i="2"/>
  <c r="S5659" i="2"/>
  <c r="W5658" i="2"/>
  <c r="S5658" i="2"/>
  <c r="W5657" i="2"/>
  <c r="S5657" i="2"/>
  <c r="W5656" i="2"/>
  <c r="S5656" i="2"/>
  <c r="W5655" i="2"/>
  <c r="S5655" i="2"/>
  <c r="W5654" i="2"/>
  <c r="S5654" i="2"/>
  <c r="W5653" i="2"/>
  <c r="S5653" i="2"/>
  <c r="W5652" i="2"/>
  <c r="S5652" i="2"/>
  <c r="W5651" i="2"/>
  <c r="S5651" i="2"/>
  <c r="W5650" i="2"/>
  <c r="S5650" i="2"/>
  <c r="W5649" i="2"/>
  <c r="S5649" i="2"/>
  <c r="W5648" i="2"/>
  <c r="S5648" i="2"/>
  <c r="W5647" i="2"/>
  <c r="S5647" i="2"/>
  <c r="W5646" i="2"/>
  <c r="S5646" i="2"/>
  <c r="W5645" i="2"/>
  <c r="S5645" i="2"/>
  <c r="W5644" i="2"/>
  <c r="S5644" i="2"/>
  <c r="W5643" i="2"/>
  <c r="S5643" i="2"/>
  <c r="W5642" i="2"/>
  <c r="S5642" i="2"/>
  <c r="W5641" i="2"/>
  <c r="S5641" i="2"/>
  <c r="W5640" i="2"/>
  <c r="S5640" i="2"/>
  <c r="W5639" i="2"/>
  <c r="S5639" i="2"/>
  <c r="W5638" i="2"/>
  <c r="S5638" i="2"/>
  <c r="W5637" i="2"/>
  <c r="S5637" i="2"/>
  <c r="W5636" i="2"/>
  <c r="S5636" i="2"/>
  <c r="W5635" i="2"/>
  <c r="S5635" i="2"/>
  <c r="W5634" i="2"/>
  <c r="S5634" i="2"/>
  <c r="W5633" i="2"/>
  <c r="S5633" i="2"/>
  <c r="W5632" i="2"/>
  <c r="S5632" i="2"/>
  <c r="W5631" i="2"/>
  <c r="S5631" i="2"/>
  <c r="W5630" i="2"/>
  <c r="S5630" i="2"/>
  <c r="W5629" i="2"/>
  <c r="S5629" i="2"/>
  <c r="W5628" i="2"/>
  <c r="S5628" i="2"/>
  <c r="W5627" i="2"/>
  <c r="S5627" i="2"/>
  <c r="W5626" i="2"/>
  <c r="S5626" i="2"/>
  <c r="W5625" i="2"/>
  <c r="S5625" i="2"/>
  <c r="W5624" i="2"/>
  <c r="S5624" i="2"/>
  <c r="W5623" i="2"/>
  <c r="S5623" i="2"/>
  <c r="W5622" i="2"/>
  <c r="S5622" i="2"/>
  <c r="W5621" i="2"/>
  <c r="S5621" i="2"/>
  <c r="W5620" i="2"/>
  <c r="S5620" i="2"/>
  <c r="W5619" i="2"/>
  <c r="S5619" i="2"/>
  <c r="W5618" i="2"/>
  <c r="S5618" i="2"/>
  <c r="W5617" i="2"/>
  <c r="S5617" i="2"/>
  <c r="W5616" i="2"/>
  <c r="S5616" i="2"/>
  <c r="W5615" i="2"/>
  <c r="S5615" i="2"/>
  <c r="W5614" i="2"/>
  <c r="S5614" i="2"/>
  <c r="W5613" i="2"/>
  <c r="S5613" i="2"/>
  <c r="W5612" i="2"/>
  <c r="S5612" i="2"/>
  <c r="W5611" i="2"/>
  <c r="S5611" i="2"/>
  <c r="W5610" i="2"/>
  <c r="S5610" i="2"/>
  <c r="W5609" i="2"/>
  <c r="S5609" i="2"/>
  <c r="W5608" i="2"/>
  <c r="S5608" i="2"/>
  <c r="W5607" i="2"/>
  <c r="S5607" i="2"/>
  <c r="W5606" i="2"/>
  <c r="S5606" i="2"/>
  <c r="W5605" i="2"/>
  <c r="S5605" i="2"/>
  <c r="W5604" i="2"/>
  <c r="S5604" i="2"/>
  <c r="W5603" i="2"/>
  <c r="S5603" i="2"/>
  <c r="W5602" i="2"/>
  <c r="S5602" i="2"/>
  <c r="W5601" i="2"/>
  <c r="S5601" i="2"/>
  <c r="W5600" i="2"/>
  <c r="S5600" i="2"/>
  <c r="W5599" i="2"/>
  <c r="S5599" i="2"/>
  <c r="W5598" i="2"/>
  <c r="S5598" i="2"/>
  <c r="W5597" i="2"/>
  <c r="S5597" i="2"/>
  <c r="W5596" i="2"/>
  <c r="S5596" i="2"/>
  <c r="W5595" i="2"/>
  <c r="S5595" i="2"/>
  <c r="W5594" i="2"/>
  <c r="S5594" i="2"/>
  <c r="W5593" i="2"/>
  <c r="S5593" i="2"/>
  <c r="W5592" i="2"/>
  <c r="S5592" i="2"/>
  <c r="W5591" i="2"/>
  <c r="S5591" i="2"/>
  <c r="W5590" i="2"/>
  <c r="S5590" i="2"/>
  <c r="W5589" i="2"/>
  <c r="S5589" i="2"/>
  <c r="W5588" i="2"/>
  <c r="S5588" i="2"/>
  <c r="W5587" i="2"/>
  <c r="S5587" i="2"/>
  <c r="W5586" i="2"/>
  <c r="S5586" i="2"/>
  <c r="W5585" i="2"/>
  <c r="S5585" i="2"/>
  <c r="W5584" i="2"/>
  <c r="S5584" i="2"/>
  <c r="W5583" i="2"/>
  <c r="S5583" i="2"/>
  <c r="W5582" i="2"/>
  <c r="S5582" i="2"/>
  <c r="W5581" i="2"/>
  <c r="S5581" i="2"/>
  <c r="W5580" i="2"/>
  <c r="S5580" i="2"/>
  <c r="W5579" i="2"/>
  <c r="S5579" i="2"/>
  <c r="W5578" i="2"/>
  <c r="S5578" i="2"/>
  <c r="W5577" i="2"/>
  <c r="S5577" i="2"/>
  <c r="W5576" i="2"/>
  <c r="S5576" i="2"/>
  <c r="W5575" i="2"/>
  <c r="S5575" i="2"/>
  <c r="W5574" i="2"/>
  <c r="S5574" i="2"/>
  <c r="W5573" i="2"/>
  <c r="S5573" i="2"/>
  <c r="W5572" i="2"/>
  <c r="S5572" i="2"/>
  <c r="W5571" i="2"/>
  <c r="S5571" i="2"/>
  <c r="W5570" i="2"/>
  <c r="S5570" i="2"/>
  <c r="W5569" i="2"/>
  <c r="S5569" i="2"/>
  <c r="W5568" i="2"/>
  <c r="S5568" i="2"/>
  <c r="W5567" i="2"/>
  <c r="S5567" i="2"/>
  <c r="W5566" i="2"/>
  <c r="S5566" i="2"/>
  <c r="W5565" i="2"/>
  <c r="S5565" i="2"/>
  <c r="W5564" i="2"/>
  <c r="S5564" i="2"/>
  <c r="W5563" i="2"/>
  <c r="S5563" i="2"/>
  <c r="W5562" i="2"/>
  <c r="S5562" i="2"/>
  <c r="W5561" i="2"/>
  <c r="S5561" i="2"/>
  <c r="W5560" i="2"/>
  <c r="S5560" i="2"/>
  <c r="W5559" i="2"/>
  <c r="S5559" i="2"/>
  <c r="W5558" i="2"/>
  <c r="S5558" i="2"/>
  <c r="W5557" i="2"/>
  <c r="S5557" i="2"/>
  <c r="W5556" i="2"/>
  <c r="S5556" i="2"/>
  <c r="W5555" i="2"/>
  <c r="S5555" i="2"/>
  <c r="W5554" i="2"/>
  <c r="S5554" i="2"/>
  <c r="W5553" i="2"/>
  <c r="S5553" i="2"/>
  <c r="W5552" i="2"/>
  <c r="S5552" i="2"/>
  <c r="W5551" i="2"/>
  <c r="S5551" i="2"/>
  <c r="W5550" i="2"/>
  <c r="S5550" i="2"/>
  <c r="W5549" i="2"/>
  <c r="S5549" i="2"/>
  <c r="W5548" i="2"/>
  <c r="S5548" i="2"/>
  <c r="W5547" i="2"/>
  <c r="S5547" i="2"/>
  <c r="W5546" i="2"/>
  <c r="S5546" i="2"/>
  <c r="W5545" i="2"/>
  <c r="S5545" i="2"/>
  <c r="W5544" i="2"/>
  <c r="S5544" i="2"/>
  <c r="W5543" i="2"/>
  <c r="S5543" i="2"/>
  <c r="W5542" i="2"/>
  <c r="S5542" i="2"/>
  <c r="W5541" i="2"/>
  <c r="S5541" i="2"/>
  <c r="W5540" i="2"/>
  <c r="S5540" i="2"/>
  <c r="W5539" i="2"/>
  <c r="S5539" i="2"/>
  <c r="W5538" i="2"/>
  <c r="S5538" i="2"/>
  <c r="W5537" i="2"/>
  <c r="S5537" i="2"/>
  <c r="W5536" i="2"/>
  <c r="S5536" i="2"/>
  <c r="W5535" i="2"/>
  <c r="S5535" i="2"/>
  <c r="W5534" i="2"/>
  <c r="S5534" i="2"/>
  <c r="W5533" i="2"/>
  <c r="S5533" i="2"/>
  <c r="W5532" i="2"/>
  <c r="S5532" i="2"/>
  <c r="W5531" i="2"/>
  <c r="S5531" i="2"/>
  <c r="W5530" i="2"/>
  <c r="S5530" i="2"/>
  <c r="W5529" i="2"/>
  <c r="S5529" i="2"/>
  <c r="W5528" i="2"/>
  <c r="S5528" i="2"/>
  <c r="W5527" i="2"/>
  <c r="S5527" i="2"/>
  <c r="W5526" i="2"/>
  <c r="S5526" i="2"/>
  <c r="W5525" i="2"/>
  <c r="S5525" i="2"/>
  <c r="W5524" i="2"/>
  <c r="S5524" i="2"/>
  <c r="W5523" i="2"/>
  <c r="S5523" i="2"/>
  <c r="W5522" i="2"/>
  <c r="S5522" i="2"/>
  <c r="W5521" i="2"/>
  <c r="S5521" i="2"/>
  <c r="W5520" i="2"/>
  <c r="S5520" i="2"/>
  <c r="W5519" i="2"/>
  <c r="S5519" i="2"/>
  <c r="W5518" i="2"/>
  <c r="S5518" i="2"/>
  <c r="W5517" i="2"/>
  <c r="S5517" i="2"/>
  <c r="W5516" i="2"/>
  <c r="S5516" i="2"/>
  <c r="W5515" i="2"/>
  <c r="S5515" i="2"/>
  <c r="W5514" i="2"/>
  <c r="S5514" i="2"/>
  <c r="W5513" i="2"/>
  <c r="S5513" i="2"/>
  <c r="W5512" i="2"/>
  <c r="S5512" i="2"/>
  <c r="W5511" i="2"/>
  <c r="S5511" i="2"/>
  <c r="W5510" i="2"/>
  <c r="S5510" i="2"/>
  <c r="W5509" i="2"/>
  <c r="S5509" i="2"/>
  <c r="W5508" i="2"/>
  <c r="S5508" i="2"/>
  <c r="W5507" i="2"/>
  <c r="S5507" i="2"/>
  <c r="W5506" i="2"/>
  <c r="S5506" i="2"/>
  <c r="W5505" i="2"/>
  <c r="S5505" i="2"/>
  <c r="W5504" i="2"/>
  <c r="S5504" i="2"/>
  <c r="W5503" i="2"/>
  <c r="S5503" i="2"/>
  <c r="W5502" i="2"/>
  <c r="S5502" i="2"/>
  <c r="W5501" i="2"/>
  <c r="S5501" i="2"/>
  <c r="W5500" i="2"/>
  <c r="S5500" i="2"/>
  <c r="W5499" i="2"/>
  <c r="S5499" i="2"/>
  <c r="W5498" i="2"/>
  <c r="S5498" i="2"/>
  <c r="W5497" i="2"/>
  <c r="S5497" i="2"/>
  <c r="W5496" i="2"/>
  <c r="S5496" i="2"/>
  <c r="W5495" i="2"/>
  <c r="S5495" i="2"/>
  <c r="W5494" i="2"/>
  <c r="S5494" i="2"/>
  <c r="W5493" i="2"/>
  <c r="S5493" i="2"/>
  <c r="W5492" i="2"/>
  <c r="S5492" i="2"/>
  <c r="W5491" i="2"/>
  <c r="S5491" i="2"/>
  <c r="W5490" i="2"/>
  <c r="S5490" i="2"/>
  <c r="W5489" i="2"/>
  <c r="S5489" i="2"/>
  <c r="W5488" i="2"/>
  <c r="S5488" i="2"/>
  <c r="W5487" i="2"/>
  <c r="S5487" i="2"/>
  <c r="W5486" i="2"/>
  <c r="S5486" i="2"/>
  <c r="W5485" i="2"/>
  <c r="S5485" i="2"/>
  <c r="W5484" i="2"/>
  <c r="S5484" i="2"/>
  <c r="W5483" i="2"/>
  <c r="S5483" i="2"/>
  <c r="W5482" i="2"/>
  <c r="S5482" i="2"/>
  <c r="W5481" i="2"/>
  <c r="S5481" i="2"/>
  <c r="W5480" i="2"/>
  <c r="S5480" i="2"/>
  <c r="W5479" i="2"/>
  <c r="S5479" i="2"/>
  <c r="W5478" i="2"/>
  <c r="S5478" i="2"/>
  <c r="W5477" i="2"/>
  <c r="S5477" i="2"/>
  <c r="W5476" i="2"/>
  <c r="S5476" i="2"/>
  <c r="W5475" i="2"/>
  <c r="S5475" i="2"/>
  <c r="W5474" i="2"/>
  <c r="S5474" i="2"/>
  <c r="W5473" i="2"/>
  <c r="S5473" i="2"/>
  <c r="W5472" i="2"/>
  <c r="S5472" i="2"/>
  <c r="W5471" i="2"/>
  <c r="S5471" i="2"/>
  <c r="W5470" i="2"/>
  <c r="S5470" i="2"/>
  <c r="W5469" i="2"/>
  <c r="S5469" i="2"/>
  <c r="W5468" i="2"/>
  <c r="S5468" i="2"/>
  <c r="W5467" i="2"/>
  <c r="S5467" i="2"/>
  <c r="W5466" i="2"/>
  <c r="S5466" i="2"/>
  <c r="W5465" i="2"/>
  <c r="S5465" i="2"/>
  <c r="W5464" i="2"/>
  <c r="S5464" i="2"/>
  <c r="W5463" i="2"/>
  <c r="S5463" i="2"/>
  <c r="W5462" i="2"/>
  <c r="S5462" i="2"/>
  <c r="W5461" i="2"/>
  <c r="S5461" i="2"/>
  <c r="W5460" i="2"/>
  <c r="S5460" i="2"/>
  <c r="W5459" i="2"/>
  <c r="S5459" i="2"/>
  <c r="W5458" i="2"/>
  <c r="S5458" i="2"/>
  <c r="W5457" i="2"/>
  <c r="S5457" i="2"/>
  <c r="W5456" i="2"/>
  <c r="S5456" i="2"/>
  <c r="W5455" i="2"/>
  <c r="S5455" i="2"/>
  <c r="W5454" i="2"/>
  <c r="S5454" i="2"/>
  <c r="W5453" i="2"/>
  <c r="S5453" i="2"/>
  <c r="W5452" i="2"/>
  <c r="S5452" i="2"/>
  <c r="W5451" i="2"/>
  <c r="S5451" i="2"/>
  <c r="W5450" i="2"/>
  <c r="S5450" i="2"/>
  <c r="W5449" i="2"/>
  <c r="S5449" i="2"/>
  <c r="W5448" i="2"/>
  <c r="S5448" i="2"/>
  <c r="W5447" i="2"/>
  <c r="S5447" i="2"/>
  <c r="W5446" i="2"/>
  <c r="S5446" i="2"/>
  <c r="W5445" i="2"/>
  <c r="S5445" i="2"/>
  <c r="W5444" i="2"/>
  <c r="S5444" i="2"/>
  <c r="W5443" i="2"/>
  <c r="S5443" i="2"/>
  <c r="W5442" i="2"/>
  <c r="S5442" i="2"/>
  <c r="W5441" i="2"/>
  <c r="S5441" i="2"/>
  <c r="W5440" i="2"/>
  <c r="S5440" i="2"/>
  <c r="W5439" i="2"/>
  <c r="S5439" i="2"/>
  <c r="W5438" i="2"/>
  <c r="S5438" i="2"/>
  <c r="W5437" i="2"/>
  <c r="S5437" i="2"/>
  <c r="W5436" i="2"/>
  <c r="S5436" i="2"/>
  <c r="W5435" i="2"/>
  <c r="S5435" i="2"/>
  <c r="W5434" i="2"/>
  <c r="S5434" i="2"/>
  <c r="W5433" i="2"/>
  <c r="S5433" i="2"/>
  <c r="W5432" i="2"/>
  <c r="S5432" i="2"/>
  <c r="W5431" i="2"/>
  <c r="S5431" i="2"/>
  <c r="W5430" i="2"/>
  <c r="S5430" i="2"/>
  <c r="W5429" i="2"/>
  <c r="S5429" i="2"/>
  <c r="W5428" i="2"/>
  <c r="S5428" i="2"/>
  <c r="W5427" i="2"/>
  <c r="S5427" i="2"/>
  <c r="W5426" i="2"/>
  <c r="S5426" i="2"/>
  <c r="W5425" i="2"/>
  <c r="S5425" i="2"/>
  <c r="W5424" i="2"/>
  <c r="S5424" i="2"/>
  <c r="W5423" i="2"/>
  <c r="S5423" i="2"/>
  <c r="W5422" i="2"/>
  <c r="S5422" i="2"/>
  <c r="W5421" i="2"/>
  <c r="S5421" i="2"/>
  <c r="W5420" i="2"/>
  <c r="S5420" i="2"/>
  <c r="W5419" i="2"/>
  <c r="S5419" i="2"/>
  <c r="W5418" i="2"/>
  <c r="S5418" i="2"/>
  <c r="W5417" i="2"/>
  <c r="S5417" i="2"/>
  <c r="W5416" i="2"/>
  <c r="S5416" i="2"/>
  <c r="W5415" i="2"/>
  <c r="S5415" i="2"/>
  <c r="W5414" i="2"/>
  <c r="S5414" i="2"/>
  <c r="W5413" i="2"/>
  <c r="S5413" i="2"/>
  <c r="W5412" i="2"/>
  <c r="S5412" i="2"/>
  <c r="W5411" i="2"/>
  <c r="S5411" i="2"/>
  <c r="W5410" i="2"/>
  <c r="S5410" i="2"/>
  <c r="W5409" i="2"/>
  <c r="S5409" i="2"/>
  <c r="W5408" i="2"/>
  <c r="S5408" i="2"/>
  <c r="W5407" i="2"/>
  <c r="S5407" i="2"/>
  <c r="W5406" i="2"/>
  <c r="S5406" i="2"/>
  <c r="W5405" i="2"/>
  <c r="S5405" i="2"/>
  <c r="W5404" i="2"/>
  <c r="S5404" i="2"/>
  <c r="W5403" i="2"/>
  <c r="S5403" i="2"/>
  <c r="W5402" i="2"/>
  <c r="S5402" i="2"/>
  <c r="W5401" i="2"/>
  <c r="S5401" i="2"/>
  <c r="W5400" i="2"/>
  <c r="S5400" i="2"/>
  <c r="W5399" i="2"/>
  <c r="S5399" i="2"/>
  <c r="W5398" i="2"/>
  <c r="S5398" i="2"/>
  <c r="W5397" i="2"/>
  <c r="S5397" i="2"/>
  <c r="W5396" i="2"/>
  <c r="S5396" i="2"/>
  <c r="W5395" i="2"/>
  <c r="S5395" i="2"/>
  <c r="W5394" i="2"/>
  <c r="S5394" i="2"/>
  <c r="W5393" i="2"/>
  <c r="S5393" i="2"/>
  <c r="W5392" i="2"/>
  <c r="S5392" i="2"/>
  <c r="W5391" i="2"/>
  <c r="S5391" i="2"/>
  <c r="W5390" i="2"/>
  <c r="S5390" i="2"/>
  <c r="W5389" i="2"/>
  <c r="S5389" i="2"/>
  <c r="W5388" i="2"/>
  <c r="S5388" i="2"/>
  <c r="W5387" i="2"/>
  <c r="S5387" i="2"/>
  <c r="W5386" i="2"/>
  <c r="S5386" i="2"/>
  <c r="W5385" i="2"/>
  <c r="S5385" i="2"/>
  <c r="W5384" i="2"/>
  <c r="S5384" i="2"/>
  <c r="W5383" i="2"/>
  <c r="S5383" i="2"/>
  <c r="W5382" i="2"/>
  <c r="S5382" i="2"/>
  <c r="W5381" i="2"/>
  <c r="S5381" i="2"/>
  <c r="W5380" i="2"/>
  <c r="S5380" i="2"/>
  <c r="W5379" i="2"/>
  <c r="S5379" i="2"/>
  <c r="W5378" i="2"/>
  <c r="S5378" i="2"/>
  <c r="W5377" i="2"/>
  <c r="S5377" i="2"/>
  <c r="W5376" i="2"/>
  <c r="S5376" i="2"/>
  <c r="W5375" i="2"/>
  <c r="S5375" i="2"/>
  <c r="W5374" i="2"/>
  <c r="S5374" i="2"/>
  <c r="W5373" i="2"/>
  <c r="S5373" i="2"/>
  <c r="W5372" i="2"/>
  <c r="S5372" i="2"/>
  <c r="W5371" i="2"/>
  <c r="S5371" i="2"/>
  <c r="W5370" i="2"/>
  <c r="S5370" i="2"/>
  <c r="W5369" i="2"/>
  <c r="S5369" i="2"/>
  <c r="W5368" i="2"/>
  <c r="S5368" i="2"/>
  <c r="W5367" i="2"/>
  <c r="S5367" i="2"/>
  <c r="W5366" i="2"/>
  <c r="S5366" i="2"/>
  <c r="W5365" i="2"/>
  <c r="S5365" i="2"/>
  <c r="W5364" i="2"/>
  <c r="S5364" i="2"/>
  <c r="W5363" i="2"/>
  <c r="S5363" i="2"/>
  <c r="W5362" i="2"/>
  <c r="S5362" i="2"/>
  <c r="W5361" i="2"/>
  <c r="S5361" i="2"/>
  <c r="W5360" i="2"/>
  <c r="S5360" i="2"/>
  <c r="W5359" i="2"/>
  <c r="S5359" i="2"/>
  <c r="W5358" i="2"/>
  <c r="S5358" i="2"/>
  <c r="W5357" i="2"/>
  <c r="S5357" i="2"/>
  <c r="W5356" i="2"/>
  <c r="S5356" i="2"/>
  <c r="W5355" i="2"/>
  <c r="S5355" i="2"/>
  <c r="W5354" i="2"/>
  <c r="S5354" i="2"/>
  <c r="W5353" i="2"/>
  <c r="S5353" i="2"/>
  <c r="W5352" i="2"/>
  <c r="S5352" i="2"/>
  <c r="W5351" i="2"/>
  <c r="S5351" i="2"/>
  <c r="W5350" i="2"/>
  <c r="S5350" i="2"/>
  <c r="W5349" i="2"/>
  <c r="S5349" i="2"/>
  <c r="W5348" i="2"/>
  <c r="S5348" i="2"/>
  <c r="W5347" i="2"/>
  <c r="S5347" i="2"/>
  <c r="W5346" i="2"/>
  <c r="S5346" i="2"/>
  <c r="W5345" i="2"/>
  <c r="S5345" i="2"/>
  <c r="W5344" i="2"/>
  <c r="S5344" i="2"/>
  <c r="W5343" i="2"/>
  <c r="S5343" i="2"/>
  <c r="W5342" i="2"/>
  <c r="S5342" i="2"/>
  <c r="W5341" i="2"/>
  <c r="S5341" i="2"/>
  <c r="W5340" i="2"/>
  <c r="S5340" i="2"/>
  <c r="W5339" i="2"/>
  <c r="S5339" i="2"/>
  <c r="W5338" i="2"/>
  <c r="S5338" i="2"/>
  <c r="W5337" i="2"/>
  <c r="S5337" i="2"/>
  <c r="W5336" i="2"/>
  <c r="S5336" i="2"/>
  <c r="W5335" i="2"/>
  <c r="S5335" i="2"/>
  <c r="W5334" i="2"/>
  <c r="S5334" i="2"/>
  <c r="W5333" i="2"/>
  <c r="S5333" i="2"/>
  <c r="W5332" i="2"/>
  <c r="S5332" i="2"/>
  <c r="W5331" i="2"/>
  <c r="S5331" i="2"/>
  <c r="W5330" i="2"/>
  <c r="S5330" i="2"/>
  <c r="W5329" i="2"/>
  <c r="S5329" i="2"/>
  <c r="W5328" i="2"/>
  <c r="S5328" i="2"/>
  <c r="W5327" i="2"/>
  <c r="S5327" i="2"/>
  <c r="W5326" i="2"/>
  <c r="S5326" i="2"/>
  <c r="W5325" i="2"/>
  <c r="S5325" i="2"/>
  <c r="W5324" i="2"/>
  <c r="S5324" i="2"/>
  <c r="W5323" i="2"/>
  <c r="S5323" i="2"/>
  <c r="W5322" i="2"/>
  <c r="S5322" i="2"/>
  <c r="W5321" i="2"/>
  <c r="S5321" i="2"/>
  <c r="W5320" i="2"/>
  <c r="S5320" i="2"/>
  <c r="W5319" i="2"/>
  <c r="S5319" i="2"/>
  <c r="W5318" i="2"/>
  <c r="S5318" i="2"/>
  <c r="W5317" i="2"/>
  <c r="S5317" i="2"/>
  <c r="W5316" i="2"/>
  <c r="S5316" i="2"/>
  <c r="W5315" i="2"/>
  <c r="S5315" i="2"/>
  <c r="W5314" i="2"/>
  <c r="S5314" i="2"/>
  <c r="W5313" i="2"/>
  <c r="S5313" i="2"/>
  <c r="W5312" i="2"/>
  <c r="S5312" i="2"/>
  <c r="W5311" i="2"/>
  <c r="S5311" i="2"/>
  <c r="W5310" i="2"/>
  <c r="S5310" i="2"/>
  <c r="W5309" i="2"/>
  <c r="S5309" i="2"/>
  <c r="W5308" i="2"/>
  <c r="S5308" i="2"/>
  <c r="W5307" i="2"/>
  <c r="S5307" i="2"/>
  <c r="W5306" i="2"/>
  <c r="S5306" i="2"/>
  <c r="W5305" i="2"/>
  <c r="S5305" i="2"/>
  <c r="W5304" i="2"/>
  <c r="S5304" i="2"/>
  <c r="W5303" i="2"/>
  <c r="S5303" i="2"/>
  <c r="W5302" i="2"/>
  <c r="S5302" i="2"/>
  <c r="W5301" i="2"/>
  <c r="S5301" i="2"/>
  <c r="W5300" i="2"/>
  <c r="S5300" i="2"/>
  <c r="W5299" i="2"/>
  <c r="S5299" i="2"/>
  <c r="W5298" i="2"/>
  <c r="S5298" i="2"/>
  <c r="W5297" i="2"/>
  <c r="S5297" i="2"/>
  <c r="W5296" i="2"/>
  <c r="S5296" i="2"/>
  <c r="W5295" i="2"/>
  <c r="S5295" i="2"/>
  <c r="W5294" i="2"/>
  <c r="S5294" i="2"/>
  <c r="W5293" i="2"/>
  <c r="S5293" i="2"/>
  <c r="W5292" i="2"/>
  <c r="S5292" i="2"/>
  <c r="W5291" i="2"/>
  <c r="S5291" i="2"/>
  <c r="W5290" i="2"/>
  <c r="S5290" i="2"/>
  <c r="W5289" i="2"/>
  <c r="S5289" i="2"/>
  <c r="W5288" i="2"/>
  <c r="S5288" i="2"/>
  <c r="W5287" i="2"/>
  <c r="S5287" i="2"/>
  <c r="W5286" i="2"/>
  <c r="S5286" i="2"/>
  <c r="W5285" i="2"/>
  <c r="S5285" i="2"/>
  <c r="W5284" i="2"/>
  <c r="S5284" i="2"/>
  <c r="W5283" i="2"/>
  <c r="S5283" i="2"/>
  <c r="W5282" i="2"/>
  <c r="S5282" i="2"/>
  <c r="W5281" i="2"/>
  <c r="S5281" i="2"/>
  <c r="W5280" i="2"/>
  <c r="S5280" i="2"/>
  <c r="W5279" i="2"/>
  <c r="S5279" i="2"/>
  <c r="W5278" i="2"/>
  <c r="S5278" i="2"/>
  <c r="W5277" i="2"/>
  <c r="S5277" i="2"/>
  <c r="W5276" i="2"/>
  <c r="S5276" i="2"/>
  <c r="W5275" i="2"/>
  <c r="S5275" i="2"/>
  <c r="W5274" i="2"/>
  <c r="S5274" i="2"/>
  <c r="W5273" i="2"/>
  <c r="S5273" i="2"/>
  <c r="W5272" i="2"/>
  <c r="S5272" i="2"/>
  <c r="W5271" i="2"/>
  <c r="S5271" i="2"/>
  <c r="W5270" i="2"/>
  <c r="S5270" i="2"/>
  <c r="W5269" i="2"/>
  <c r="S5269" i="2"/>
  <c r="W5268" i="2"/>
  <c r="S5268" i="2"/>
  <c r="W5267" i="2"/>
  <c r="S5267" i="2"/>
  <c r="W5266" i="2"/>
  <c r="S5266" i="2"/>
  <c r="W5265" i="2"/>
  <c r="S5265" i="2"/>
  <c r="W5264" i="2"/>
  <c r="S5264" i="2"/>
  <c r="W5263" i="2"/>
  <c r="S5263" i="2"/>
  <c r="W5262" i="2"/>
  <c r="S5262" i="2"/>
  <c r="W5261" i="2"/>
  <c r="S5261" i="2"/>
  <c r="W5260" i="2"/>
  <c r="S5260" i="2"/>
  <c r="W5259" i="2"/>
  <c r="S5259" i="2"/>
  <c r="W5258" i="2"/>
  <c r="S5258" i="2"/>
  <c r="W5257" i="2"/>
  <c r="S5257" i="2"/>
  <c r="W5256" i="2"/>
  <c r="S5256" i="2"/>
  <c r="W5255" i="2"/>
  <c r="S5255" i="2"/>
  <c r="W5254" i="2"/>
  <c r="S5254" i="2"/>
  <c r="W5253" i="2"/>
  <c r="S5253" i="2"/>
  <c r="W5252" i="2"/>
  <c r="S5252" i="2"/>
  <c r="W5251" i="2"/>
  <c r="S5251" i="2"/>
  <c r="W5250" i="2"/>
  <c r="S5250" i="2"/>
  <c r="W5249" i="2"/>
  <c r="S5249" i="2"/>
  <c r="W5248" i="2"/>
  <c r="S5248" i="2"/>
  <c r="W5247" i="2"/>
  <c r="S5247" i="2"/>
  <c r="W5246" i="2"/>
  <c r="S5246" i="2"/>
  <c r="W5245" i="2"/>
  <c r="S5245" i="2"/>
  <c r="W5244" i="2"/>
  <c r="S5244" i="2"/>
  <c r="W5243" i="2"/>
  <c r="S5243" i="2"/>
  <c r="W5242" i="2"/>
  <c r="S5242" i="2"/>
  <c r="W5241" i="2"/>
  <c r="S5241" i="2"/>
  <c r="W5240" i="2"/>
  <c r="S5240" i="2"/>
  <c r="W5239" i="2"/>
  <c r="S5239" i="2"/>
  <c r="W5238" i="2"/>
  <c r="S5238" i="2"/>
  <c r="W5237" i="2"/>
  <c r="S5237" i="2"/>
  <c r="W5236" i="2"/>
  <c r="S5236" i="2"/>
  <c r="W5235" i="2"/>
  <c r="S5235" i="2"/>
  <c r="W5234" i="2"/>
  <c r="S5234" i="2"/>
  <c r="W5233" i="2"/>
  <c r="S5233" i="2"/>
  <c r="W5232" i="2"/>
  <c r="S5232" i="2"/>
  <c r="W5231" i="2"/>
  <c r="S5231" i="2"/>
  <c r="W5230" i="2"/>
  <c r="S5230" i="2"/>
  <c r="W5229" i="2"/>
  <c r="S5229" i="2"/>
  <c r="W5228" i="2"/>
  <c r="S5228" i="2"/>
  <c r="W5227" i="2"/>
  <c r="S5227" i="2"/>
  <c r="W5226" i="2"/>
  <c r="S5226" i="2"/>
  <c r="W5225" i="2"/>
  <c r="S5225" i="2"/>
  <c r="W5224" i="2"/>
  <c r="S5224" i="2"/>
  <c r="W5223" i="2"/>
  <c r="S5223" i="2"/>
  <c r="W5222" i="2"/>
  <c r="S5222" i="2"/>
  <c r="W5221" i="2"/>
  <c r="S5221" i="2"/>
  <c r="W5220" i="2"/>
  <c r="S5220" i="2"/>
  <c r="W5219" i="2"/>
  <c r="S5219" i="2"/>
  <c r="W5218" i="2"/>
  <c r="S5218" i="2"/>
  <c r="W5217" i="2"/>
  <c r="S5217" i="2"/>
  <c r="W5216" i="2"/>
  <c r="S5216" i="2"/>
  <c r="W5215" i="2"/>
  <c r="S5215" i="2"/>
  <c r="W5214" i="2"/>
  <c r="S5214" i="2"/>
  <c r="W5213" i="2"/>
  <c r="S5213" i="2"/>
  <c r="W5212" i="2"/>
  <c r="S5212" i="2"/>
  <c r="W5211" i="2"/>
  <c r="S5211" i="2"/>
  <c r="W5210" i="2"/>
  <c r="S5210" i="2"/>
  <c r="W5209" i="2"/>
  <c r="S5209" i="2"/>
  <c r="W5208" i="2"/>
  <c r="S5208" i="2"/>
  <c r="W5207" i="2"/>
  <c r="S5207" i="2"/>
  <c r="W5206" i="2"/>
  <c r="S5206" i="2"/>
  <c r="W5205" i="2"/>
  <c r="S5205" i="2"/>
  <c r="W5204" i="2"/>
  <c r="S5204" i="2"/>
  <c r="W5203" i="2"/>
  <c r="S5203" i="2"/>
  <c r="W5202" i="2"/>
  <c r="S5202" i="2"/>
  <c r="W5201" i="2"/>
  <c r="S5201" i="2"/>
  <c r="W5200" i="2"/>
  <c r="S5200" i="2"/>
  <c r="W5199" i="2"/>
  <c r="S5199" i="2"/>
  <c r="W5198" i="2"/>
  <c r="S5198" i="2"/>
  <c r="W5197" i="2"/>
  <c r="S5197" i="2"/>
  <c r="W5196" i="2"/>
  <c r="S5196" i="2"/>
  <c r="W5195" i="2"/>
  <c r="S5195" i="2"/>
  <c r="W5194" i="2"/>
  <c r="S5194" i="2"/>
  <c r="W5193" i="2"/>
  <c r="S5193" i="2"/>
  <c r="W5192" i="2"/>
  <c r="S5192" i="2"/>
  <c r="W5191" i="2"/>
  <c r="S5191" i="2"/>
  <c r="W5190" i="2"/>
  <c r="S5190" i="2"/>
  <c r="W5189" i="2"/>
  <c r="S5189" i="2"/>
  <c r="W5188" i="2"/>
  <c r="S5188" i="2"/>
  <c r="W5187" i="2"/>
  <c r="S5187" i="2"/>
  <c r="W5186" i="2"/>
  <c r="S5186" i="2"/>
  <c r="W5185" i="2"/>
  <c r="S5185" i="2"/>
  <c r="W5184" i="2"/>
  <c r="S5184" i="2"/>
  <c r="W5183" i="2"/>
  <c r="S5183" i="2"/>
  <c r="W5182" i="2"/>
  <c r="S5182" i="2"/>
  <c r="W5181" i="2"/>
  <c r="S5181" i="2"/>
  <c r="W5180" i="2"/>
  <c r="S5180" i="2"/>
  <c r="W5179" i="2"/>
  <c r="S5179" i="2"/>
  <c r="W5178" i="2"/>
  <c r="S5178" i="2"/>
  <c r="W5177" i="2"/>
  <c r="S5177" i="2"/>
  <c r="W5176" i="2"/>
  <c r="S5176" i="2"/>
  <c r="W5175" i="2"/>
  <c r="S5175" i="2"/>
  <c r="W5174" i="2"/>
  <c r="S5174" i="2"/>
  <c r="W5173" i="2"/>
  <c r="S5173" i="2"/>
  <c r="W5172" i="2"/>
  <c r="S5172" i="2"/>
  <c r="W5171" i="2"/>
  <c r="S5171" i="2"/>
  <c r="W5170" i="2"/>
  <c r="S5170" i="2"/>
  <c r="W5169" i="2"/>
  <c r="S5169" i="2"/>
  <c r="W5168" i="2"/>
  <c r="S5168" i="2"/>
  <c r="W5167" i="2"/>
  <c r="S5167" i="2"/>
  <c r="W5166" i="2"/>
  <c r="S5166" i="2"/>
  <c r="W5165" i="2"/>
  <c r="S5165" i="2"/>
  <c r="W5164" i="2"/>
  <c r="S5164" i="2"/>
  <c r="W5163" i="2"/>
  <c r="S5163" i="2"/>
  <c r="W5162" i="2"/>
  <c r="S5162" i="2"/>
  <c r="W5161" i="2"/>
  <c r="S5161" i="2"/>
  <c r="W5160" i="2"/>
  <c r="S5160" i="2"/>
  <c r="W5159" i="2"/>
  <c r="S5159" i="2"/>
  <c r="W5158" i="2"/>
  <c r="S5158" i="2"/>
  <c r="W5157" i="2"/>
  <c r="S5157" i="2"/>
  <c r="W5156" i="2"/>
  <c r="S5156" i="2"/>
  <c r="W5155" i="2"/>
  <c r="S5155" i="2"/>
  <c r="W5154" i="2"/>
  <c r="S5154" i="2"/>
  <c r="W5153" i="2"/>
  <c r="S5153" i="2"/>
  <c r="W5152" i="2"/>
  <c r="S5152" i="2"/>
  <c r="W5151" i="2"/>
  <c r="S5151" i="2"/>
  <c r="W5150" i="2"/>
  <c r="S5150" i="2"/>
  <c r="W5149" i="2"/>
  <c r="S5149" i="2"/>
  <c r="W5148" i="2"/>
  <c r="S5148" i="2"/>
  <c r="W5147" i="2"/>
  <c r="S5147" i="2"/>
  <c r="W5146" i="2"/>
  <c r="S5146" i="2"/>
  <c r="W5145" i="2"/>
  <c r="S5145" i="2"/>
  <c r="W5144" i="2"/>
  <c r="S5144" i="2"/>
  <c r="W5143" i="2"/>
  <c r="S5143" i="2"/>
  <c r="W5142" i="2"/>
  <c r="S5142" i="2"/>
  <c r="W5141" i="2"/>
  <c r="S5141" i="2"/>
  <c r="W5140" i="2"/>
  <c r="S5140" i="2"/>
  <c r="W5139" i="2"/>
  <c r="S5139" i="2"/>
  <c r="W5138" i="2"/>
  <c r="S5138" i="2"/>
  <c r="W5137" i="2"/>
  <c r="S5137" i="2"/>
  <c r="W5136" i="2"/>
  <c r="S5136" i="2"/>
  <c r="W5135" i="2"/>
  <c r="S5135" i="2"/>
  <c r="W5134" i="2"/>
  <c r="S5134" i="2"/>
  <c r="W5133" i="2"/>
  <c r="S5133" i="2"/>
  <c r="W5132" i="2"/>
  <c r="S5132" i="2"/>
  <c r="W5131" i="2"/>
  <c r="S5131" i="2"/>
  <c r="W5130" i="2"/>
  <c r="S5130" i="2"/>
  <c r="W5129" i="2"/>
  <c r="S5129" i="2"/>
  <c r="W5128" i="2"/>
  <c r="S5128" i="2"/>
  <c r="W5127" i="2"/>
  <c r="S5127" i="2"/>
  <c r="W5126" i="2"/>
  <c r="S5126" i="2"/>
  <c r="W5125" i="2"/>
  <c r="S5125" i="2"/>
  <c r="W5124" i="2"/>
  <c r="S5124" i="2"/>
  <c r="W5123" i="2"/>
  <c r="S5123" i="2"/>
  <c r="W5122" i="2"/>
  <c r="S5122" i="2"/>
  <c r="W5121" i="2"/>
  <c r="S5121" i="2"/>
  <c r="W5120" i="2"/>
  <c r="S5120" i="2"/>
  <c r="W5119" i="2"/>
  <c r="S5119" i="2"/>
  <c r="W5118" i="2"/>
  <c r="S5118" i="2"/>
  <c r="W5117" i="2"/>
  <c r="S5117" i="2"/>
  <c r="W5116" i="2"/>
  <c r="S5116" i="2"/>
  <c r="W5115" i="2"/>
  <c r="S5115" i="2"/>
  <c r="W5114" i="2"/>
  <c r="S5114" i="2"/>
  <c r="W5113" i="2"/>
  <c r="S5113" i="2"/>
  <c r="W5112" i="2"/>
  <c r="S5112" i="2"/>
  <c r="W5111" i="2"/>
  <c r="S5111" i="2"/>
  <c r="W5110" i="2"/>
  <c r="S5110" i="2"/>
  <c r="W5109" i="2"/>
  <c r="S5109" i="2"/>
  <c r="W5108" i="2"/>
  <c r="S5108" i="2"/>
  <c r="W5107" i="2"/>
  <c r="S5107" i="2"/>
  <c r="W5106" i="2"/>
  <c r="S5106" i="2"/>
  <c r="W5105" i="2"/>
  <c r="S5105" i="2"/>
  <c r="W5104" i="2"/>
  <c r="S5104" i="2"/>
  <c r="W5103" i="2"/>
  <c r="S5103" i="2"/>
  <c r="W5102" i="2"/>
  <c r="S5102" i="2"/>
  <c r="W5101" i="2"/>
  <c r="S5101" i="2"/>
  <c r="W5100" i="2"/>
  <c r="S5100" i="2"/>
  <c r="W5099" i="2"/>
  <c r="S5099" i="2"/>
  <c r="W5098" i="2"/>
  <c r="S5098" i="2"/>
  <c r="W5097" i="2"/>
  <c r="S5097" i="2"/>
  <c r="W5096" i="2"/>
  <c r="S5096" i="2"/>
  <c r="W5095" i="2"/>
  <c r="S5095" i="2"/>
  <c r="W5094" i="2"/>
  <c r="S5094" i="2"/>
  <c r="W5093" i="2"/>
  <c r="S5093" i="2"/>
  <c r="W5092" i="2"/>
  <c r="S5092" i="2"/>
  <c r="W5091" i="2"/>
  <c r="S5091" i="2"/>
  <c r="W5090" i="2"/>
  <c r="S5090" i="2"/>
  <c r="W5089" i="2"/>
  <c r="S5089" i="2"/>
  <c r="W5088" i="2"/>
  <c r="S5088" i="2"/>
  <c r="W5087" i="2"/>
  <c r="S5087" i="2"/>
  <c r="W5086" i="2"/>
  <c r="S5086" i="2"/>
  <c r="W5085" i="2"/>
  <c r="S5085" i="2"/>
  <c r="W5084" i="2"/>
  <c r="S5084" i="2"/>
  <c r="W5083" i="2"/>
  <c r="S5083" i="2"/>
  <c r="W5082" i="2"/>
  <c r="S5082" i="2"/>
  <c r="W5081" i="2"/>
  <c r="S5081" i="2"/>
  <c r="W5080" i="2"/>
  <c r="S5080" i="2"/>
  <c r="W5079" i="2"/>
  <c r="S5079" i="2"/>
  <c r="W5078" i="2"/>
  <c r="S5078" i="2"/>
  <c r="W5077" i="2"/>
  <c r="S5077" i="2"/>
  <c r="W5076" i="2"/>
  <c r="S5076" i="2"/>
  <c r="W5075" i="2"/>
  <c r="S5075" i="2"/>
  <c r="W5074" i="2"/>
  <c r="S5074" i="2"/>
  <c r="W5073" i="2"/>
  <c r="S5073" i="2"/>
  <c r="W5072" i="2"/>
  <c r="S5072" i="2"/>
  <c r="W5071" i="2"/>
  <c r="S5071" i="2"/>
  <c r="W5070" i="2"/>
  <c r="S5070" i="2"/>
  <c r="W5069" i="2"/>
  <c r="S5069" i="2"/>
  <c r="W5068" i="2"/>
  <c r="S5068" i="2"/>
  <c r="W5067" i="2"/>
  <c r="S5067" i="2"/>
  <c r="W5066" i="2"/>
  <c r="S5066" i="2"/>
  <c r="W5065" i="2"/>
  <c r="S5065" i="2"/>
  <c r="W5064" i="2"/>
  <c r="S5064" i="2"/>
  <c r="W5063" i="2"/>
  <c r="S5063" i="2"/>
  <c r="W5062" i="2"/>
  <c r="S5062" i="2"/>
  <c r="W5061" i="2"/>
  <c r="S5061" i="2"/>
  <c r="W5060" i="2"/>
  <c r="S5060" i="2"/>
  <c r="W5059" i="2"/>
  <c r="S5059" i="2"/>
  <c r="W5058" i="2"/>
  <c r="S5058" i="2"/>
  <c r="W5057" i="2"/>
  <c r="S5057" i="2"/>
  <c r="W5056" i="2"/>
  <c r="S5056" i="2"/>
  <c r="W5055" i="2"/>
  <c r="S5055" i="2"/>
  <c r="W5054" i="2"/>
  <c r="S5054" i="2"/>
  <c r="W5053" i="2"/>
  <c r="S5053" i="2"/>
  <c r="W5052" i="2"/>
  <c r="S5052" i="2"/>
  <c r="W5051" i="2"/>
  <c r="S5051" i="2"/>
  <c r="W5050" i="2"/>
  <c r="S5050" i="2"/>
  <c r="W5049" i="2"/>
  <c r="S5049" i="2"/>
  <c r="W5048" i="2"/>
  <c r="S5048" i="2"/>
  <c r="W5047" i="2"/>
  <c r="S5047" i="2"/>
  <c r="W5046" i="2"/>
  <c r="S5046" i="2"/>
  <c r="W5045" i="2"/>
  <c r="S5045" i="2"/>
  <c r="W5044" i="2"/>
  <c r="S5044" i="2"/>
  <c r="W5043" i="2"/>
  <c r="S5043" i="2"/>
  <c r="W5042" i="2"/>
  <c r="S5042" i="2"/>
  <c r="W5041" i="2"/>
  <c r="S5041" i="2"/>
  <c r="W5040" i="2"/>
  <c r="S5040" i="2"/>
  <c r="W5039" i="2"/>
  <c r="S5039" i="2"/>
  <c r="W5038" i="2"/>
  <c r="S5038" i="2"/>
  <c r="W5037" i="2"/>
  <c r="S5037" i="2"/>
  <c r="W5036" i="2"/>
  <c r="S5036" i="2"/>
  <c r="W5035" i="2"/>
  <c r="S5035" i="2"/>
  <c r="W5034" i="2"/>
  <c r="S5034" i="2"/>
  <c r="W5033" i="2"/>
  <c r="S5033" i="2"/>
  <c r="W5032" i="2"/>
  <c r="S5032" i="2"/>
  <c r="W5031" i="2"/>
  <c r="S5031" i="2"/>
  <c r="W5030" i="2"/>
  <c r="S5030" i="2"/>
  <c r="W5029" i="2"/>
  <c r="S5029" i="2"/>
  <c r="W5028" i="2"/>
  <c r="S5028" i="2"/>
  <c r="W5027" i="2"/>
  <c r="S5027" i="2"/>
  <c r="W5026" i="2"/>
  <c r="S5026" i="2"/>
  <c r="W5025" i="2"/>
  <c r="S5025" i="2"/>
  <c r="W5024" i="2"/>
  <c r="S5024" i="2"/>
  <c r="W5023" i="2"/>
  <c r="S5023" i="2"/>
  <c r="W5022" i="2"/>
  <c r="S5022" i="2"/>
  <c r="W5021" i="2"/>
  <c r="S5021" i="2"/>
  <c r="W5020" i="2"/>
  <c r="S5020" i="2"/>
  <c r="W5019" i="2"/>
  <c r="S5019" i="2"/>
  <c r="W5018" i="2"/>
  <c r="S5018" i="2"/>
  <c r="W5017" i="2"/>
  <c r="S5017" i="2"/>
  <c r="W5016" i="2"/>
  <c r="S5016" i="2"/>
  <c r="W5015" i="2"/>
  <c r="S5015" i="2"/>
  <c r="W5014" i="2"/>
  <c r="S5014" i="2"/>
  <c r="W5013" i="2"/>
  <c r="S5013" i="2"/>
  <c r="W5012" i="2"/>
  <c r="S5012" i="2"/>
  <c r="W5011" i="2"/>
  <c r="S5011" i="2"/>
  <c r="W5010" i="2"/>
  <c r="S5010" i="2"/>
  <c r="W5009" i="2"/>
  <c r="S5009" i="2"/>
  <c r="W5008" i="2"/>
  <c r="S5008" i="2"/>
  <c r="W5007" i="2"/>
  <c r="S5007" i="2"/>
  <c r="W5006" i="2"/>
  <c r="S5006" i="2"/>
  <c r="W5005" i="2"/>
  <c r="S5005" i="2"/>
  <c r="W5004" i="2"/>
  <c r="S5004" i="2"/>
  <c r="W5003" i="2"/>
  <c r="S5003" i="2"/>
  <c r="W5002" i="2"/>
  <c r="S5002" i="2"/>
  <c r="W5001" i="2"/>
  <c r="S5001" i="2"/>
  <c r="W5000" i="2"/>
  <c r="S5000" i="2"/>
  <c r="W4999" i="2"/>
  <c r="S4999" i="2"/>
  <c r="W4998" i="2"/>
  <c r="S4998" i="2"/>
  <c r="W4997" i="2"/>
  <c r="S4997" i="2"/>
  <c r="W4996" i="2"/>
  <c r="S4996" i="2"/>
  <c r="W4995" i="2"/>
  <c r="S4995" i="2"/>
  <c r="W4994" i="2"/>
  <c r="S4994" i="2"/>
  <c r="W4993" i="2"/>
  <c r="S4993" i="2"/>
  <c r="W4992" i="2"/>
  <c r="S4992" i="2"/>
  <c r="W4991" i="2"/>
  <c r="S4991" i="2"/>
  <c r="W4990" i="2"/>
  <c r="S4990" i="2"/>
  <c r="W4989" i="2"/>
  <c r="S4989" i="2"/>
  <c r="W4988" i="2"/>
  <c r="S4988" i="2"/>
  <c r="W4987" i="2"/>
  <c r="S4987" i="2"/>
  <c r="W4986" i="2"/>
  <c r="S4986" i="2"/>
  <c r="W4985" i="2"/>
  <c r="S4985" i="2"/>
  <c r="W4984" i="2"/>
  <c r="S4984" i="2"/>
  <c r="W4983" i="2"/>
  <c r="S4983" i="2"/>
  <c r="W4982" i="2"/>
  <c r="S4982" i="2"/>
  <c r="W4981" i="2"/>
  <c r="S4981" i="2"/>
  <c r="W4980" i="2"/>
  <c r="S4980" i="2"/>
  <c r="W4979" i="2"/>
  <c r="S4979" i="2"/>
  <c r="W4978" i="2"/>
  <c r="S4978" i="2"/>
  <c r="W4977" i="2"/>
  <c r="S4977" i="2"/>
  <c r="W4976" i="2"/>
  <c r="S4976" i="2"/>
  <c r="W4975" i="2"/>
  <c r="S4975" i="2"/>
  <c r="W4974" i="2"/>
  <c r="S4974" i="2"/>
  <c r="W4973" i="2"/>
  <c r="S4973" i="2"/>
  <c r="W4972" i="2"/>
  <c r="S4972" i="2"/>
  <c r="W4971" i="2"/>
  <c r="S4971" i="2"/>
  <c r="W4970" i="2"/>
  <c r="S4970" i="2"/>
  <c r="W4969" i="2"/>
  <c r="S4969" i="2"/>
  <c r="W4968" i="2"/>
  <c r="S4968" i="2"/>
  <c r="W4967" i="2"/>
  <c r="S4967" i="2"/>
  <c r="W4966" i="2"/>
  <c r="S4966" i="2"/>
  <c r="W4965" i="2"/>
  <c r="S4965" i="2"/>
  <c r="W4964" i="2"/>
  <c r="S4964" i="2"/>
  <c r="W4963" i="2"/>
  <c r="S4963" i="2"/>
  <c r="W4962" i="2"/>
  <c r="S4962" i="2"/>
  <c r="W4961" i="2"/>
  <c r="S4961" i="2"/>
  <c r="W4960" i="2"/>
  <c r="S4960" i="2"/>
  <c r="W4959" i="2"/>
  <c r="S4959" i="2"/>
  <c r="W4958" i="2"/>
  <c r="S4958" i="2"/>
  <c r="W4957" i="2"/>
  <c r="S4957" i="2"/>
  <c r="W4956" i="2"/>
  <c r="S4956" i="2"/>
  <c r="W4955" i="2"/>
  <c r="S4955" i="2"/>
  <c r="W4954" i="2"/>
  <c r="S4954" i="2"/>
  <c r="W4953" i="2"/>
  <c r="S4953" i="2"/>
  <c r="W4952" i="2"/>
  <c r="S4952" i="2"/>
  <c r="W4951" i="2"/>
  <c r="S4951" i="2"/>
  <c r="W4950" i="2"/>
  <c r="S4950" i="2"/>
  <c r="W4949" i="2"/>
  <c r="S4949" i="2"/>
  <c r="W4948" i="2"/>
  <c r="S4948" i="2"/>
  <c r="W4947" i="2"/>
  <c r="S4947" i="2"/>
  <c r="W4946" i="2"/>
  <c r="S4946" i="2"/>
  <c r="W4945" i="2"/>
  <c r="S4945" i="2"/>
  <c r="W4944" i="2"/>
  <c r="S4944" i="2"/>
  <c r="W4943" i="2"/>
  <c r="S4943" i="2"/>
  <c r="W4942" i="2"/>
  <c r="S4942" i="2"/>
  <c r="W4941" i="2"/>
  <c r="S4941" i="2"/>
  <c r="W4940" i="2"/>
  <c r="S4940" i="2"/>
  <c r="W4939" i="2"/>
  <c r="S4939" i="2"/>
  <c r="W4938" i="2"/>
  <c r="S4938" i="2"/>
  <c r="W4937" i="2"/>
  <c r="S4937" i="2"/>
  <c r="W4936" i="2"/>
  <c r="S4936" i="2"/>
  <c r="W4935" i="2"/>
  <c r="S4935" i="2"/>
  <c r="W4934" i="2"/>
  <c r="S4934" i="2"/>
  <c r="W4933" i="2"/>
  <c r="S4933" i="2"/>
  <c r="W4932" i="2"/>
  <c r="S4932" i="2"/>
  <c r="W4931" i="2"/>
  <c r="S4931" i="2"/>
  <c r="W4930" i="2"/>
  <c r="S4930" i="2"/>
  <c r="W4929" i="2"/>
  <c r="S4929" i="2"/>
  <c r="W4928" i="2"/>
  <c r="S4928" i="2"/>
  <c r="W4927" i="2"/>
  <c r="S4927" i="2"/>
  <c r="W4926" i="2"/>
  <c r="S4926" i="2"/>
  <c r="W4925" i="2"/>
  <c r="S4925" i="2"/>
  <c r="W4924" i="2"/>
  <c r="S4924" i="2"/>
  <c r="W4923" i="2"/>
  <c r="S4923" i="2"/>
  <c r="W4922" i="2"/>
  <c r="S4922" i="2"/>
  <c r="W4921" i="2"/>
  <c r="S4921" i="2"/>
  <c r="W4920" i="2"/>
  <c r="S4920" i="2"/>
  <c r="W4919" i="2"/>
  <c r="S4919" i="2"/>
  <c r="W4918" i="2"/>
  <c r="S4918" i="2"/>
  <c r="W4917" i="2"/>
  <c r="S4917" i="2"/>
  <c r="W4916" i="2"/>
  <c r="S4916" i="2"/>
  <c r="W4915" i="2"/>
  <c r="S4915" i="2"/>
  <c r="W4914" i="2"/>
  <c r="S4914" i="2"/>
  <c r="W4913" i="2"/>
  <c r="S4913" i="2"/>
  <c r="W4912" i="2"/>
  <c r="S4912" i="2"/>
  <c r="W4911" i="2"/>
  <c r="S4911" i="2"/>
  <c r="W4910" i="2"/>
  <c r="S4910" i="2"/>
  <c r="W4909" i="2"/>
  <c r="S4909" i="2"/>
  <c r="W4908" i="2"/>
  <c r="S4908" i="2"/>
  <c r="W4907" i="2"/>
  <c r="S4907" i="2"/>
  <c r="W4906" i="2"/>
  <c r="S4906" i="2"/>
  <c r="W4905" i="2"/>
  <c r="S4905" i="2"/>
  <c r="W4904" i="2"/>
  <c r="S4904" i="2"/>
  <c r="W4903" i="2"/>
  <c r="S4903" i="2"/>
  <c r="W4902" i="2"/>
  <c r="S4902" i="2"/>
  <c r="W4901" i="2"/>
  <c r="S4901" i="2"/>
  <c r="W4900" i="2"/>
  <c r="S4900" i="2"/>
  <c r="W4899" i="2"/>
  <c r="S4899" i="2"/>
  <c r="W4898" i="2"/>
  <c r="S4898" i="2"/>
  <c r="W4897" i="2"/>
  <c r="S4897" i="2"/>
  <c r="W4896" i="2"/>
  <c r="S4896" i="2"/>
  <c r="W4895" i="2"/>
  <c r="S4895" i="2"/>
  <c r="W4894" i="2"/>
  <c r="S4894" i="2"/>
  <c r="W4893" i="2"/>
  <c r="S4893" i="2"/>
  <c r="W4892" i="2"/>
  <c r="S4892" i="2"/>
  <c r="W4891" i="2"/>
  <c r="S4891" i="2"/>
  <c r="W4890" i="2"/>
  <c r="S4890" i="2"/>
  <c r="W4889" i="2"/>
  <c r="S4889" i="2"/>
  <c r="W4888" i="2"/>
  <c r="S4888" i="2"/>
  <c r="W4887" i="2"/>
  <c r="S4887" i="2"/>
  <c r="W4886" i="2"/>
  <c r="S4886" i="2"/>
  <c r="W4885" i="2"/>
  <c r="S4885" i="2"/>
  <c r="W4884" i="2"/>
  <c r="S4884" i="2"/>
  <c r="W4835" i="2"/>
  <c r="W4834" i="2"/>
  <c r="W4833" i="2"/>
  <c r="W4832" i="2"/>
  <c r="W4831" i="2"/>
  <c r="W4830" i="2"/>
  <c r="W4829" i="2"/>
  <c r="W4828" i="2"/>
  <c r="W4827" i="2"/>
  <c r="W4826" i="2"/>
  <c r="W4825" i="2"/>
  <c r="W4824" i="2"/>
  <c r="W4823" i="2"/>
  <c r="W4822" i="2"/>
  <c r="W4821" i="2"/>
  <c r="W4820" i="2"/>
  <c r="W4819" i="2"/>
  <c r="W4818" i="2"/>
  <c r="W4817" i="2"/>
  <c r="W4816" i="2"/>
  <c r="W4815" i="2"/>
  <c r="W4814" i="2"/>
  <c r="W4813" i="2"/>
  <c r="W4812" i="2"/>
  <c r="W4811" i="2"/>
  <c r="W4810" i="2"/>
  <c r="W4809" i="2"/>
  <c r="W4808" i="2"/>
  <c r="W4807" i="2"/>
  <c r="W4806" i="2"/>
  <c r="W4805" i="2"/>
  <c r="W4804" i="2"/>
  <c r="W4803" i="2"/>
  <c r="W4802" i="2"/>
  <c r="W4801" i="2"/>
  <c r="W4800" i="2"/>
  <c r="W4799" i="2"/>
  <c r="W4798" i="2"/>
  <c r="W4797" i="2"/>
  <c r="W4796" i="2"/>
  <c r="W4795" i="2"/>
  <c r="W4794" i="2"/>
  <c r="W4793" i="2"/>
  <c r="W4792" i="2"/>
  <c r="W4791" i="2"/>
  <c r="W4790" i="2"/>
  <c r="W4789" i="2"/>
  <c r="W4788" i="2"/>
  <c r="W4787" i="2"/>
  <c r="W4786" i="2"/>
  <c r="W4785" i="2"/>
  <c r="W4784" i="2"/>
  <c r="W4783" i="2"/>
  <c r="W4782" i="2"/>
  <c r="W4781" i="2"/>
  <c r="W4780" i="2"/>
  <c r="W4779" i="2"/>
  <c r="W4778" i="2"/>
  <c r="W4777" i="2"/>
  <c r="W4776" i="2"/>
  <c r="W4775" i="2"/>
  <c r="W4774" i="2"/>
  <c r="W4773" i="2"/>
  <c r="W4772" i="2"/>
  <c r="W4771" i="2"/>
  <c r="W4770" i="2"/>
  <c r="W4769" i="2"/>
  <c r="W4768" i="2"/>
  <c r="W4767" i="2"/>
  <c r="W4766" i="2"/>
  <c r="W4765" i="2"/>
  <c r="W4764" i="2"/>
  <c r="W4763" i="2"/>
  <c r="W4762" i="2"/>
  <c r="W4761" i="2"/>
  <c r="W4760" i="2"/>
  <c r="W4759" i="2"/>
  <c r="W4758" i="2"/>
  <c r="W4757" i="2"/>
  <c r="W4756" i="2"/>
  <c r="W4755" i="2"/>
  <c r="W4754" i="2"/>
  <c r="W4753" i="2"/>
  <c r="W4752" i="2"/>
  <c r="W4751" i="2"/>
  <c r="W4750" i="2"/>
  <c r="W4749" i="2"/>
  <c r="W4748" i="2"/>
  <c r="W4747" i="2"/>
  <c r="W4746" i="2"/>
  <c r="W4745" i="2"/>
  <c r="W4744" i="2"/>
  <c r="W4743" i="2"/>
  <c r="W4742" i="2"/>
  <c r="W4741" i="2"/>
  <c r="W4740" i="2"/>
  <c r="W4739" i="2"/>
  <c r="W4738" i="2"/>
  <c r="W4737" i="2"/>
  <c r="W4736" i="2"/>
  <c r="W4735" i="2"/>
  <c r="W4734" i="2"/>
  <c r="W4733" i="2"/>
  <c r="W4732" i="2"/>
  <c r="W4731" i="2"/>
  <c r="W4730" i="2"/>
  <c r="W4729" i="2"/>
  <c r="W4728" i="2"/>
  <c r="W4727" i="2"/>
  <c r="W4726" i="2"/>
  <c r="W4725" i="2"/>
  <c r="W4724" i="2"/>
  <c r="W4723" i="2"/>
  <c r="W4722" i="2"/>
  <c r="W4721" i="2"/>
  <c r="W4720" i="2"/>
  <c r="W4719" i="2"/>
  <c r="W4718" i="2"/>
  <c r="W4717" i="2"/>
  <c r="W4716" i="2"/>
  <c r="W4715" i="2"/>
  <c r="W4714" i="2"/>
  <c r="W4713" i="2"/>
  <c r="W4712" i="2"/>
  <c r="W4711" i="2"/>
  <c r="W4710" i="2"/>
  <c r="W4709" i="2"/>
  <c r="W4708" i="2"/>
  <c r="W4707" i="2"/>
  <c r="W4706" i="2"/>
  <c r="W4705" i="2"/>
  <c r="W4704" i="2"/>
  <c r="W4703" i="2"/>
  <c r="W4702" i="2"/>
  <c r="W4701" i="2"/>
  <c r="W4700" i="2"/>
  <c r="W4699" i="2"/>
  <c r="W4698" i="2"/>
  <c r="W4697" i="2"/>
  <c r="W4696" i="2"/>
  <c r="W4695" i="2"/>
  <c r="W4694" i="2"/>
  <c r="W4693" i="2"/>
  <c r="W4692" i="2"/>
  <c r="W4691" i="2"/>
  <c r="W4690" i="2"/>
  <c r="W4689" i="2"/>
  <c r="W4688" i="2"/>
  <c r="W4687" i="2"/>
  <c r="W4686" i="2"/>
  <c r="W4685" i="2"/>
  <c r="W4684" i="2"/>
  <c r="W4683" i="2"/>
  <c r="W4682" i="2"/>
  <c r="W4681" i="2"/>
  <c r="W4680" i="2"/>
  <c r="W4679" i="2"/>
  <c r="W4678" i="2"/>
  <c r="W4677" i="2"/>
  <c r="W4676" i="2"/>
  <c r="W4675" i="2"/>
  <c r="W4674" i="2"/>
  <c r="W4673" i="2"/>
  <c r="W4672" i="2"/>
  <c r="W4671" i="2"/>
  <c r="W4670" i="2"/>
  <c r="W4669" i="2"/>
  <c r="W4668" i="2"/>
  <c r="W4667" i="2"/>
  <c r="W4666" i="2"/>
  <c r="W4665" i="2"/>
  <c r="W4664" i="2"/>
  <c r="W4663" i="2"/>
  <c r="W4662" i="2"/>
  <c r="W4661" i="2"/>
  <c r="W4660" i="2"/>
  <c r="W4659" i="2"/>
  <c r="W4658" i="2"/>
  <c r="W4657" i="2"/>
  <c r="W4656" i="2"/>
  <c r="W4655" i="2"/>
  <c r="W4654" i="2"/>
  <c r="W4653" i="2"/>
  <c r="W4652" i="2"/>
  <c r="W4651" i="2"/>
  <c r="W4650" i="2"/>
  <c r="W4649" i="2"/>
  <c r="W4648" i="2"/>
  <c r="W4647" i="2"/>
  <c r="W4646" i="2"/>
  <c r="W4645" i="2"/>
  <c r="W4644" i="2"/>
  <c r="W4643" i="2"/>
  <c r="W4642" i="2"/>
  <c r="W4641" i="2"/>
  <c r="W4640" i="2"/>
  <c r="W4639" i="2"/>
  <c r="W4638" i="2"/>
  <c r="W4637" i="2"/>
  <c r="W4636" i="2"/>
  <c r="W4635" i="2"/>
  <c r="W4634" i="2"/>
  <c r="W4633" i="2"/>
  <c r="W4632" i="2"/>
  <c r="W4631" i="2"/>
  <c r="W4630" i="2"/>
  <c r="W4629" i="2"/>
  <c r="W4628" i="2"/>
  <c r="W4627" i="2"/>
  <c r="W4626" i="2"/>
  <c r="W4625" i="2"/>
  <c r="W4624" i="2"/>
  <c r="W4623" i="2"/>
  <c r="W4622" i="2"/>
  <c r="W4621" i="2"/>
  <c r="W4620" i="2"/>
  <c r="W4619" i="2"/>
  <c r="W4618" i="2"/>
  <c r="W4617" i="2"/>
  <c r="W4616" i="2"/>
  <c r="W4615" i="2"/>
  <c r="W4614" i="2"/>
  <c r="W4613" i="2"/>
  <c r="W4612" i="2"/>
  <c r="W4611" i="2"/>
  <c r="W4610" i="2"/>
  <c r="W4609" i="2"/>
  <c r="W4608" i="2"/>
  <c r="W4607" i="2"/>
  <c r="W4606" i="2"/>
  <c r="W4605" i="2"/>
  <c r="W4604" i="2"/>
  <c r="W4603" i="2"/>
  <c r="W4602" i="2"/>
  <c r="W4601" i="2"/>
  <c r="W4600" i="2"/>
  <c r="W4599" i="2"/>
  <c r="W4598" i="2"/>
  <c r="W4597" i="2"/>
  <c r="W4596" i="2"/>
  <c r="W4595" i="2"/>
  <c r="W4594" i="2"/>
  <c r="W4593" i="2"/>
  <c r="W4592" i="2"/>
  <c r="W4591" i="2"/>
  <c r="W4590" i="2"/>
  <c r="W4589" i="2"/>
  <c r="W4588" i="2"/>
  <c r="W4587" i="2"/>
  <c r="W4586" i="2"/>
  <c r="W4585" i="2"/>
  <c r="W4584" i="2"/>
  <c r="W4583" i="2"/>
  <c r="W4582" i="2"/>
  <c r="W4581" i="2"/>
  <c r="W4580" i="2"/>
  <c r="W4579" i="2"/>
  <c r="W4578" i="2"/>
  <c r="W4577" i="2"/>
  <c r="W4576" i="2"/>
  <c r="W4575" i="2"/>
  <c r="W4574" i="2"/>
  <c r="W4573" i="2"/>
  <c r="W4572" i="2"/>
  <c r="W4571" i="2"/>
  <c r="W4570" i="2"/>
  <c r="W4569" i="2"/>
  <c r="W4568" i="2"/>
  <c r="W4567" i="2"/>
  <c r="W4566" i="2"/>
  <c r="W4565" i="2"/>
  <c r="W4564" i="2"/>
  <c r="W4563" i="2"/>
  <c r="W4562" i="2"/>
  <c r="W4561" i="2"/>
  <c r="W4560" i="2"/>
  <c r="W4559" i="2"/>
  <c r="W4558" i="2"/>
  <c r="W4557" i="2"/>
  <c r="W4556" i="2"/>
  <c r="W4555" i="2"/>
  <c r="W4554" i="2"/>
  <c r="W4553" i="2"/>
  <c r="W4552" i="2"/>
  <c r="W4551" i="2"/>
  <c r="W4550" i="2"/>
  <c r="W4549" i="2"/>
  <c r="W4548" i="2"/>
  <c r="W4547" i="2"/>
  <c r="W4546" i="2"/>
  <c r="W4545" i="2"/>
  <c r="W4544" i="2"/>
  <c r="W4543" i="2"/>
  <c r="W4542" i="2"/>
  <c r="W4541" i="2"/>
  <c r="W4540" i="2"/>
  <c r="W4539" i="2"/>
  <c r="W4538" i="2"/>
  <c r="W4537" i="2"/>
  <c r="W4536" i="2"/>
  <c r="W4535" i="2"/>
  <c r="W4534" i="2"/>
  <c r="W4533" i="2"/>
  <c r="W4532" i="2"/>
  <c r="W4531" i="2"/>
  <c r="W4530" i="2"/>
  <c r="W4529" i="2"/>
  <c r="W4528" i="2"/>
  <c r="W4527" i="2"/>
  <c r="W4526" i="2"/>
  <c r="W4525" i="2"/>
  <c r="W4524" i="2"/>
  <c r="W4523" i="2"/>
  <c r="W4522" i="2"/>
  <c r="W4521" i="2"/>
  <c r="W4520" i="2"/>
  <c r="W4519" i="2"/>
  <c r="W4518" i="2"/>
  <c r="W4517" i="2"/>
  <c r="W4516" i="2"/>
  <c r="W4515" i="2"/>
  <c r="W4514" i="2"/>
  <c r="W4513" i="2"/>
  <c r="W4512" i="2"/>
  <c r="W4511" i="2"/>
  <c r="W4510" i="2"/>
  <c r="W4509" i="2"/>
  <c r="W4508" i="2"/>
  <c r="W4507" i="2"/>
  <c r="W4506" i="2"/>
  <c r="W4505" i="2"/>
  <c r="W4504" i="2"/>
  <c r="W4503" i="2"/>
  <c r="W4502" i="2"/>
  <c r="W4501" i="2"/>
  <c r="W4500" i="2"/>
  <c r="W4499" i="2"/>
  <c r="W4498" i="2"/>
  <c r="W4497" i="2"/>
  <c r="W4496" i="2"/>
  <c r="W4495" i="2"/>
  <c r="W4494" i="2"/>
  <c r="W4493" i="2"/>
  <c r="W4492" i="2"/>
  <c r="W4491" i="2"/>
  <c r="W4490" i="2"/>
  <c r="W4489" i="2"/>
  <c r="W4488" i="2"/>
  <c r="W4487" i="2"/>
  <c r="W4486" i="2"/>
  <c r="W4485" i="2"/>
  <c r="W4484" i="2"/>
  <c r="W4483" i="2"/>
  <c r="W4482" i="2"/>
  <c r="W4481" i="2"/>
  <c r="W4480" i="2"/>
  <c r="W4479" i="2"/>
  <c r="W4478" i="2"/>
  <c r="W4477" i="2"/>
  <c r="W4476" i="2"/>
  <c r="W4475" i="2"/>
  <c r="W4474" i="2"/>
  <c r="W4473" i="2"/>
  <c r="W4472" i="2"/>
  <c r="W4471" i="2"/>
  <c r="W4470" i="2"/>
  <c r="W4469" i="2"/>
  <c r="W4468" i="2"/>
  <c r="W4467" i="2"/>
  <c r="W4466" i="2"/>
  <c r="W4465" i="2"/>
  <c r="W4464" i="2"/>
  <c r="W4463" i="2"/>
  <c r="W4462" i="2"/>
  <c r="W4461" i="2"/>
  <c r="W4460" i="2"/>
  <c r="W4459" i="2"/>
  <c r="W4458" i="2"/>
  <c r="W4457" i="2"/>
  <c r="W4456" i="2"/>
  <c r="W4455" i="2"/>
  <c r="W4454" i="2"/>
  <c r="W4453" i="2"/>
  <c r="W4452" i="2"/>
  <c r="W4451" i="2"/>
  <c r="W4450" i="2"/>
  <c r="W4449" i="2"/>
  <c r="W4448" i="2"/>
  <c r="W4447" i="2"/>
  <c r="W4446" i="2"/>
  <c r="W4445" i="2"/>
  <c r="W4444" i="2"/>
  <c r="W4443" i="2"/>
  <c r="W4442" i="2"/>
  <c r="W4441" i="2"/>
  <c r="W4440" i="2"/>
  <c r="W4439" i="2"/>
  <c r="W4438" i="2"/>
  <c r="W4437" i="2"/>
  <c r="W4436" i="2"/>
  <c r="W4435" i="2"/>
  <c r="W4434" i="2"/>
  <c r="W4433" i="2"/>
  <c r="W4432" i="2"/>
  <c r="W4431" i="2"/>
  <c r="W4430" i="2"/>
  <c r="W4429" i="2"/>
  <c r="W4428" i="2"/>
  <c r="W4427" i="2"/>
  <c r="W4426" i="2"/>
  <c r="W4425" i="2"/>
  <c r="W4424" i="2"/>
  <c r="W4423" i="2"/>
  <c r="W4422" i="2"/>
  <c r="W4421" i="2"/>
  <c r="W4420" i="2"/>
  <c r="W4419" i="2"/>
  <c r="W4418" i="2"/>
  <c r="W4417" i="2"/>
  <c r="W4416" i="2"/>
  <c r="W4415" i="2"/>
  <c r="W4414" i="2"/>
  <c r="W4413" i="2"/>
  <c r="W4412" i="2"/>
  <c r="W4411" i="2"/>
  <c r="W4410" i="2"/>
  <c r="W4409" i="2"/>
  <c r="W4408" i="2"/>
  <c r="W4407" i="2"/>
  <c r="W4406" i="2"/>
  <c r="W4405" i="2"/>
  <c r="W4404" i="2"/>
  <c r="W4403" i="2"/>
  <c r="W4402" i="2"/>
  <c r="W4401" i="2"/>
  <c r="W4400" i="2"/>
  <c r="W4399" i="2"/>
  <c r="W4398" i="2"/>
  <c r="W4397" i="2"/>
  <c r="W4396" i="2"/>
  <c r="W4395" i="2"/>
  <c r="W4394" i="2"/>
  <c r="W4393" i="2"/>
  <c r="W4392" i="2"/>
  <c r="W4391" i="2"/>
  <c r="W4390" i="2"/>
  <c r="W4389" i="2"/>
  <c r="W4388" i="2"/>
  <c r="W4387" i="2"/>
  <c r="W4386" i="2"/>
  <c r="W4385" i="2"/>
  <c r="W4384" i="2"/>
  <c r="W4383" i="2"/>
  <c r="W4382" i="2"/>
  <c r="W4381" i="2"/>
  <c r="W4380" i="2"/>
  <c r="W4379" i="2"/>
  <c r="W4378" i="2"/>
  <c r="W4377" i="2"/>
  <c r="W4376" i="2"/>
  <c r="W4375" i="2"/>
  <c r="W4374" i="2"/>
  <c r="W4373" i="2"/>
  <c r="W4372" i="2"/>
  <c r="W4371" i="2"/>
  <c r="W4370" i="2"/>
  <c r="W4369" i="2"/>
  <c r="W4368" i="2"/>
  <c r="W4367" i="2"/>
  <c r="W4366" i="2"/>
  <c r="W4365" i="2"/>
  <c r="W4364" i="2"/>
  <c r="W4363" i="2"/>
  <c r="W4362" i="2"/>
  <c r="W4361" i="2"/>
  <c r="W4360" i="2"/>
  <c r="W4359" i="2"/>
  <c r="W4358" i="2"/>
  <c r="W4357" i="2"/>
  <c r="W4356" i="2"/>
  <c r="W4355" i="2"/>
  <c r="W4354" i="2"/>
  <c r="W4353" i="2"/>
  <c r="W4352" i="2"/>
  <c r="W4351" i="2"/>
  <c r="W4350" i="2"/>
  <c r="W4349" i="2"/>
  <c r="W4348" i="2"/>
  <c r="W4347" i="2"/>
  <c r="W4346" i="2"/>
  <c r="W4345" i="2"/>
  <c r="W4344" i="2"/>
  <c r="W4343" i="2"/>
  <c r="W4342" i="2"/>
  <c r="W4341" i="2"/>
  <c r="W4340" i="2"/>
  <c r="W4339" i="2"/>
  <c r="W4338" i="2"/>
  <c r="W4337" i="2"/>
  <c r="W4336" i="2"/>
  <c r="W4335" i="2"/>
  <c r="W4334" i="2"/>
  <c r="W4333" i="2"/>
  <c r="W4332" i="2"/>
  <c r="W4331" i="2"/>
  <c r="W4330" i="2"/>
  <c r="W4329" i="2"/>
  <c r="W4328" i="2"/>
  <c r="W4327" i="2"/>
  <c r="W4326" i="2"/>
  <c r="W4325" i="2"/>
  <c r="W4324" i="2"/>
  <c r="W4323" i="2"/>
  <c r="W4322" i="2"/>
  <c r="W4321" i="2"/>
  <c r="W4320" i="2"/>
  <c r="W4319" i="2"/>
  <c r="W4318" i="2"/>
  <c r="W4317" i="2"/>
  <c r="W4316" i="2"/>
  <c r="W4315" i="2"/>
  <c r="W4314" i="2"/>
  <c r="W4313" i="2"/>
  <c r="W4312" i="2"/>
  <c r="W4311" i="2"/>
  <c r="W4310" i="2"/>
  <c r="W4309" i="2"/>
  <c r="W4308" i="2"/>
  <c r="W4307" i="2"/>
  <c r="W4306" i="2"/>
  <c r="W4305" i="2"/>
  <c r="W4304" i="2"/>
  <c r="W4303" i="2"/>
  <c r="W4302" i="2"/>
  <c r="W4301" i="2"/>
  <c r="W4300" i="2"/>
  <c r="W4299" i="2"/>
  <c r="W4298" i="2"/>
  <c r="W4297" i="2"/>
  <c r="W4296" i="2"/>
  <c r="W4295" i="2"/>
  <c r="W4294" i="2"/>
  <c r="W4293" i="2"/>
  <c r="W4292" i="2"/>
  <c r="W4291" i="2"/>
  <c r="W4290" i="2"/>
  <c r="W4289" i="2"/>
  <c r="W4288" i="2"/>
  <c r="W4287" i="2"/>
  <c r="W4286" i="2"/>
  <c r="W4285" i="2"/>
  <c r="W4284" i="2"/>
  <c r="W4283" i="2"/>
  <c r="W4282" i="2"/>
  <c r="W4281" i="2"/>
  <c r="W4280" i="2"/>
  <c r="W4279" i="2"/>
  <c r="W4278" i="2"/>
  <c r="W4277" i="2"/>
  <c r="W4276" i="2"/>
  <c r="W4275" i="2"/>
  <c r="W4274" i="2"/>
  <c r="W4273" i="2"/>
  <c r="W4272" i="2"/>
  <c r="W4271" i="2"/>
  <c r="W4270" i="2"/>
  <c r="W4269" i="2"/>
  <c r="W4268" i="2"/>
  <c r="W4267" i="2"/>
  <c r="W4266" i="2"/>
  <c r="W4265" i="2"/>
  <c r="W4264" i="2"/>
  <c r="W4263" i="2"/>
  <c r="W4262" i="2"/>
  <c r="W4261" i="2"/>
  <c r="W4260" i="2"/>
  <c r="W4259" i="2"/>
  <c r="W4258" i="2"/>
  <c r="W4257" i="2"/>
  <c r="W4256" i="2"/>
  <c r="W4255" i="2"/>
  <c r="W4254" i="2"/>
  <c r="W4253" i="2"/>
  <c r="W4252" i="2"/>
  <c r="W4251" i="2"/>
  <c r="W4250" i="2"/>
  <c r="W4249" i="2"/>
  <c r="W4248" i="2"/>
  <c r="W4247" i="2"/>
  <c r="W4246" i="2"/>
  <c r="W4245" i="2"/>
  <c r="W4244" i="2"/>
  <c r="W4243" i="2"/>
  <c r="W4242" i="2"/>
  <c r="W4241" i="2"/>
  <c r="W4240" i="2"/>
  <c r="W4239" i="2"/>
  <c r="W4238" i="2"/>
  <c r="W4237" i="2"/>
  <c r="W4236" i="2"/>
  <c r="W4235" i="2"/>
  <c r="W4234" i="2"/>
  <c r="W4233" i="2"/>
  <c r="W4232" i="2"/>
  <c r="W4231" i="2"/>
  <c r="W4230" i="2"/>
  <c r="W4229" i="2"/>
  <c r="W4228" i="2"/>
  <c r="W4227" i="2"/>
  <c r="W4226" i="2"/>
  <c r="W4225" i="2"/>
  <c r="W4224" i="2"/>
  <c r="W4223" i="2"/>
  <c r="W4222" i="2"/>
  <c r="W4221" i="2"/>
  <c r="W4220" i="2"/>
  <c r="W4219" i="2"/>
  <c r="W4218" i="2"/>
  <c r="W4217" i="2"/>
  <c r="W4216" i="2"/>
  <c r="W4215" i="2"/>
  <c r="W4214" i="2"/>
  <c r="W4213" i="2"/>
  <c r="W4212" i="2"/>
  <c r="W4211" i="2"/>
  <c r="W4210" i="2"/>
  <c r="W4209" i="2"/>
  <c r="W4208" i="2"/>
  <c r="W4207" i="2"/>
  <c r="W4206" i="2"/>
  <c r="W4205" i="2"/>
  <c r="W4204" i="2"/>
  <c r="W4203" i="2"/>
  <c r="W4202" i="2"/>
  <c r="W4201" i="2"/>
  <c r="W4200" i="2"/>
  <c r="W4199" i="2"/>
  <c r="W4198" i="2"/>
  <c r="W4197" i="2"/>
  <c r="W4196" i="2"/>
  <c r="W4195" i="2"/>
  <c r="W4194" i="2"/>
  <c r="W4193" i="2"/>
  <c r="W4192" i="2"/>
  <c r="W4191" i="2"/>
  <c r="W4190" i="2"/>
  <c r="W4189" i="2"/>
  <c r="W4188" i="2"/>
  <c r="W4187" i="2"/>
  <c r="W4186" i="2"/>
  <c r="W4185" i="2"/>
  <c r="W4184" i="2"/>
  <c r="W4183" i="2"/>
  <c r="W4182" i="2"/>
  <c r="W4181" i="2"/>
  <c r="W4180" i="2"/>
  <c r="W4179" i="2"/>
  <c r="W4178" i="2"/>
  <c r="W4177" i="2"/>
  <c r="W4176" i="2"/>
  <c r="W4175" i="2"/>
  <c r="W4174" i="2"/>
  <c r="W4173" i="2"/>
  <c r="W4172" i="2"/>
  <c r="W4171" i="2"/>
  <c r="W4170" i="2"/>
  <c r="W4169" i="2"/>
  <c r="W4168" i="2"/>
  <c r="W4167" i="2"/>
  <c r="W4166" i="2"/>
  <c r="W4165" i="2"/>
  <c r="W4164" i="2"/>
  <c r="W4163" i="2"/>
  <c r="W4162" i="2"/>
  <c r="W4161" i="2"/>
  <c r="W4160" i="2"/>
  <c r="W4159" i="2"/>
  <c r="W4158" i="2"/>
  <c r="W4157" i="2"/>
  <c r="W4156" i="2"/>
  <c r="W4155" i="2"/>
  <c r="W4154" i="2"/>
  <c r="W4153" i="2"/>
  <c r="W4152" i="2"/>
  <c r="W4151" i="2"/>
  <c r="W4150" i="2"/>
  <c r="W4149" i="2"/>
  <c r="W4148" i="2"/>
  <c r="W4147" i="2"/>
  <c r="W4146" i="2"/>
  <c r="W4145" i="2"/>
  <c r="W4144" i="2"/>
  <c r="W4143" i="2"/>
  <c r="W4142" i="2"/>
  <c r="W4141" i="2"/>
  <c r="W4140" i="2"/>
  <c r="W4139" i="2"/>
  <c r="W4138" i="2"/>
  <c r="W4137" i="2"/>
  <c r="W4136" i="2"/>
  <c r="W4135" i="2"/>
  <c r="W4134" i="2"/>
  <c r="W4133" i="2"/>
  <c r="W4132" i="2"/>
  <c r="W4131" i="2"/>
  <c r="W4130" i="2"/>
  <c r="W4129" i="2"/>
  <c r="W4128" i="2"/>
  <c r="W4127" i="2"/>
  <c r="W4126" i="2"/>
  <c r="W4125" i="2"/>
  <c r="W4124" i="2"/>
  <c r="W4123" i="2"/>
  <c r="W4122" i="2"/>
  <c r="W4121" i="2"/>
  <c r="W4120" i="2"/>
  <c r="W4119" i="2"/>
  <c r="W4118" i="2"/>
  <c r="W4117" i="2"/>
  <c r="W4116" i="2"/>
  <c r="W4115" i="2"/>
  <c r="W4114" i="2"/>
  <c r="W4113" i="2"/>
  <c r="W4112" i="2"/>
  <c r="W4111" i="2"/>
  <c r="W4110" i="2"/>
  <c r="W4109" i="2"/>
  <c r="W4108" i="2"/>
  <c r="W4107" i="2"/>
  <c r="W4106" i="2"/>
  <c r="W4105" i="2"/>
  <c r="W4104" i="2"/>
  <c r="W4103" i="2"/>
  <c r="W4102" i="2"/>
  <c r="W4101" i="2"/>
  <c r="W4100" i="2"/>
  <c r="W4099" i="2"/>
  <c r="W4098" i="2"/>
  <c r="W4097" i="2"/>
  <c r="W4096" i="2"/>
  <c r="W4095" i="2"/>
  <c r="W4094" i="2"/>
  <c r="W4093" i="2"/>
  <c r="W4092" i="2"/>
  <c r="W4091" i="2"/>
  <c r="W4090" i="2"/>
  <c r="W4089" i="2"/>
  <c r="W4088" i="2"/>
  <c r="W4087" i="2"/>
  <c r="W4086" i="2"/>
  <c r="W4085" i="2"/>
  <c r="W4084" i="2"/>
  <c r="W4083" i="2"/>
  <c r="W4082" i="2"/>
  <c r="W4081" i="2"/>
  <c r="W4080" i="2"/>
  <c r="W4079" i="2"/>
  <c r="W4078" i="2"/>
  <c r="W4077" i="2"/>
  <c r="W4076" i="2"/>
  <c r="W4075" i="2"/>
  <c r="W4074" i="2"/>
  <c r="W4073" i="2"/>
  <c r="W4072" i="2"/>
  <c r="W4071" i="2"/>
  <c r="W4070" i="2"/>
  <c r="W4069" i="2"/>
  <c r="W4068" i="2"/>
  <c r="W4067" i="2"/>
  <c r="W4066" i="2"/>
  <c r="W4065" i="2"/>
  <c r="W4064" i="2"/>
  <c r="W4063" i="2"/>
  <c r="W4062" i="2"/>
  <c r="W4061" i="2"/>
  <c r="W4060" i="2"/>
  <c r="W4059" i="2"/>
  <c r="W4058" i="2"/>
  <c r="W4057" i="2"/>
  <c r="W4056" i="2"/>
  <c r="W4055" i="2"/>
  <c r="W4054" i="2"/>
  <c r="W4053" i="2"/>
  <c r="W4052" i="2"/>
  <c r="W4051" i="2"/>
  <c r="W4050" i="2"/>
  <c r="W4049" i="2"/>
  <c r="W4048" i="2"/>
  <c r="W4047" i="2"/>
  <c r="W4046" i="2"/>
  <c r="W4045" i="2"/>
  <c r="W4044" i="2"/>
  <c r="W4043" i="2"/>
  <c r="W4042" i="2"/>
  <c r="W4041" i="2"/>
  <c r="W4040" i="2"/>
  <c r="W4039" i="2"/>
  <c r="W4038" i="2"/>
  <c r="W4037" i="2"/>
  <c r="W4036" i="2"/>
  <c r="W4035" i="2"/>
  <c r="W4034" i="2"/>
  <c r="W4033" i="2"/>
  <c r="W4032" i="2"/>
  <c r="W4031" i="2"/>
  <c r="W4030" i="2"/>
  <c r="W4029" i="2"/>
  <c r="W4028" i="2"/>
  <c r="W4027" i="2"/>
  <c r="W4026" i="2"/>
  <c r="W4025" i="2"/>
  <c r="W4024" i="2"/>
  <c r="W4023" i="2"/>
  <c r="W4022" i="2"/>
  <c r="W4021" i="2"/>
  <c r="W4020" i="2"/>
  <c r="W4019" i="2"/>
  <c r="W4018" i="2"/>
  <c r="W4017" i="2"/>
  <c r="W4016" i="2"/>
  <c r="W4015" i="2"/>
  <c r="W4014" i="2"/>
  <c r="W4013" i="2"/>
  <c r="W4012" i="2"/>
  <c r="W4011" i="2"/>
  <c r="W4010" i="2"/>
  <c r="W4009" i="2"/>
  <c r="W4008" i="2"/>
  <c r="W4007" i="2"/>
  <c r="W4006" i="2"/>
  <c r="W4005" i="2"/>
  <c r="W4004" i="2"/>
  <c r="W4003" i="2"/>
  <c r="W4002" i="2"/>
  <c r="W4001" i="2"/>
  <c r="W4000" i="2"/>
  <c r="W3999" i="2"/>
  <c r="W3998" i="2"/>
  <c r="W3997" i="2"/>
  <c r="W3996" i="2"/>
  <c r="W3995" i="2"/>
  <c r="W3994" i="2"/>
  <c r="W3993" i="2"/>
  <c r="W3992" i="2"/>
  <c r="W3991" i="2"/>
  <c r="W3990" i="2"/>
  <c r="W3989" i="2"/>
  <c r="W3988" i="2"/>
  <c r="W3987" i="2"/>
  <c r="W3986" i="2"/>
  <c r="W3985" i="2"/>
  <c r="W3984" i="2"/>
  <c r="W3983" i="2"/>
  <c r="W3982" i="2"/>
  <c r="W3981" i="2"/>
  <c r="W3980" i="2"/>
  <c r="W3979" i="2"/>
  <c r="W3978" i="2"/>
  <c r="W3977" i="2"/>
  <c r="W3976" i="2"/>
  <c r="W3975" i="2"/>
  <c r="W3974" i="2"/>
  <c r="W3973" i="2"/>
  <c r="W3972" i="2"/>
  <c r="W3971" i="2"/>
  <c r="W3970" i="2"/>
  <c r="W3969" i="2"/>
  <c r="W3968" i="2"/>
  <c r="W3967" i="2"/>
  <c r="W3966" i="2"/>
  <c r="W3965" i="2"/>
  <c r="W3964" i="2"/>
  <c r="W3963" i="2"/>
  <c r="W3962" i="2"/>
  <c r="W3961" i="2"/>
  <c r="W3960" i="2"/>
  <c r="W3959" i="2"/>
  <c r="W3958" i="2"/>
  <c r="W3957" i="2"/>
  <c r="W3956" i="2"/>
  <c r="W3955" i="2"/>
  <c r="W3954" i="2"/>
  <c r="W3953" i="2"/>
  <c r="W3952" i="2"/>
  <c r="W3951" i="2"/>
  <c r="W3950" i="2"/>
  <c r="W3949" i="2"/>
  <c r="W3948" i="2"/>
  <c r="W3947" i="2"/>
  <c r="W3946" i="2"/>
  <c r="W3945" i="2"/>
  <c r="W3944" i="2"/>
  <c r="W3943" i="2"/>
  <c r="W3942" i="2"/>
  <c r="S3942" i="2"/>
  <c r="W3941" i="2"/>
  <c r="S3941" i="2"/>
  <c r="W3940" i="2"/>
  <c r="S3940" i="2"/>
  <c r="W3939" i="2"/>
  <c r="S3939" i="2"/>
  <c r="W3938" i="2"/>
  <c r="S3938" i="2"/>
  <c r="W3937" i="2"/>
  <c r="S3937" i="2"/>
  <c r="W3936" i="2"/>
  <c r="S3936" i="2"/>
  <c r="W3935" i="2"/>
  <c r="S3935" i="2"/>
  <c r="W3934" i="2"/>
  <c r="S3934" i="2"/>
  <c r="W3933" i="2"/>
  <c r="S3933" i="2"/>
  <c r="W3932" i="2"/>
  <c r="S3932" i="2"/>
  <c r="W3931" i="2"/>
  <c r="S3931" i="2"/>
  <c r="W3930" i="2"/>
  <c r="S3930" i="2"/>
  <c r="W3929" i="2"/>
  <c r="S3929" i="2"/>
  <c r="W3928" i="2"/>
  <c r="S3928" i="2"/>
  <c r="W3927" i="2"/>
  <c r="S3927" i="2"/>
  <c r="W3926" i="2"/>
  <c r="S3926" i="2"/>
  <c r="W3925" i="2"/>
  <c r="S3925" i="2"/>
  <c r="W3924" i="2"/>
  <c r="S3924" i="2"/>
  <c r="W3923" i="2"/>
  <c r="S3923" i="2"/>
  <c r="W3922" i="2"/>
  <c r="S3922" i="2"/>
  <c r="W3921" i="2"/>
  <c r="S3921" i="2"/>
  <c r="W3920" i="2"/>
  <c r="S3920" i="2"/>
  <c r="W3919" i="2"/>
  <c r="S3919" i="2"/>
  <c r="W3918" i="2"/>
  <c r="S3918" i="2"/>
  <c r="W3917" i="2"/>
  <c r="S3917" i="2"/>
  <c r="W3916" i="2"/>
  <c r="S3916" i="2"/>
  <c r="W3915" i="2"/>
  <c r="S3915" i="2"/>
  <c r="W3914" i="2"/>
  <c r="S3914" i="2"/>
  <c r="W3913" i="2"/>
  <c r="S3913" i="2"/>
  <c r="W3912" i="2"/>
  <c r="S3912" i="2"/>
  <c r="W3911" i="2"/>
  <c r="S3911" i="2"/>
  <c r="W3910" i="2"/>
  <c r="S3910" i="2"/>
  <c r="W3909" i="2"/>
  <c r="S3909" i="2"/>
  <c r="W3908" i="2"/>
  <c r="S3908" i="2"/>
  <c r="W3907" i="2"/>
  <c r="S3907" i="2"/>
  <c r="W3906" i="2"/>
  <c r="S3906" i="2"/>
  <c r="W3905" i="2"/>
  <c r="S3905" i="2"/>
  <c r="W3904" i="2"/>
  <c r="S3904" i="2"/>
  <c r="W3903" i="2"/>
  <c r="S3903" i="2"/>
  <c r="W3902" i="2"/>
  <c r="S3902" i="2"/>
  <c r="W3901" i="2"/>
  <c r="S3901" i="2"/>
  <c r="W3900" i="2"/>
  <c r="S3900" i="2"/>
  <c r="W3899" i="2"/>
  <c r="S3899" i="2"/>
  <c r="W3898" i="2"/>
  <c r="S3898" i="2"/>
  <c r="W3897" i="2"/>
  <c r="S3897" i="2"/>
  <c r="W3896" i="2"/>
  <c r="S3896" i="2"/>
  <c r="W3895" i="2"/>
  <c r="S3895" i="2"/>
  <c r="W3894" i="2"/>
  <c r="S3894" i="2"/>
  <c r="W3893" i="2"/>
  <c r="S3893" i="2"/>
  <c r="W3892" i="2"/>
  <c r="S3892" i="2"/>
  <c r="W3891" i="2"/>
  <c r="S3891" i="2"/>
  <c r="W3890" i="2"/>
  <c r="S3890" i="2"/>
  <c r="W3889" i="2"/>
  <c r="S3889" i="2"/>
  <c r="W3888" i="2"/>
  <c r="S3888" i="2"/>
  <c r="W3887" i="2"/>
  <c r="S3887" i="2"/>
  <c r="W3886" i="2"/>
  <c r="S3886" i="2"/>
  <c r="W3885" i="2"/>
  <c r="S3885" i="2"/>
  <c r="W3884" i="2"/>
  <c r="S3884" i="2"/>
  <c r="W3883" i="2"/>
  <c r="S3883" i="2"/>
  <c r="W3882" i="2"/>
  <c r="S3882" i="2"/>
  <c r="W3881" i="2"/>
  <c r="S3881" i="2"/>
  <c r="W3880" i="2"/>
  <c r="S3880" i="2"/>
  <c r="W3879" i="2"/>
  <c r="S3879" i="2"/>
  <c r="W3878" i="2"/>
  <c r="S3878" i="2"/>
  <c r="W3877" i="2"/>
  <c r="S3877" i="2"/>
  <c r="W3876" i="2"/>
  <c r="S3876" i="2"/>
  <c r="W3875" i="2"/>
  <c r="S3875" i="2"/>
  <c r="W3874" i="2"/>
  <c r="S3874" i="2"/>
  <c r="W3873" i="2"/>
  <c r="S3873" i="2"/>
  <c r="W3872" i="2"/>
  <c r="S3872" i="2"/>
  <c r="W3871" i="2"/>
  <c r="S3871" i="2"/>
  <c r="W3870" i="2"/>
  <c r="S3870" i="2"/>
  <c r="W3869" i="2"/>
  <c r="S3869" i="2"/>
  <c r="W3868" i="2"/>
  <c r="S3868" i="2"/>
  <c r="W3867" i="2"/>
  <c r="S3867" i="2"/>
  <c r="W3866" i="2"/>
  <c r="S3866" i="2"/>
  <c r="W3865" i="2"/>
  <c r="S3865" i="2"/>
  <c r="W3864" i="2"/>
  <c r="S3864" i="2"/>
  <c r="W3863" i="2"/>
  <c r="S3863" i="2"/>
  <c r="W3862" i="2"/>
  <c r="S3862" i="2"/>
  <c r="W3861" i="2"/>
  <c r="S3861" i="2"/>
  <c r="W3860" i="2"/>
  <c r="S3860" i="2"/>
  <c r="W3859" i="2"/>
  <c r="S3859" i="2"/>
  <c r="W3858" i="2"/>
  <c r="S3858" i="2"/>
  <c r="W3857" i="2"/>
  <c r="S3857" i="2"/>
  <c r="W3856" i="2"/>
  <c r="S3856" i="2"/>
  <c r="W3855" i="2"/>
  <c r="S3855" i="2"/>
  <c r="W3854" i="2"/>
  <c r="S3854" i="2"/>
  <c r="W3853" i="2"/>
  <c r="S3853" i="2"/>
  <c r="W3852" i="2"/>
  <c r="S3852" i="2"/>
  <c r="W3851" i="2"/>
  <c r="S3851" i="2"/>
  <c r="W3850" i="2"/>
  <c r="S3850" i="2"/>
  <c r="W3849" i="2"/>
  <c r="S3849" i="2"/>
  <c r="W3848" i="2"/>
  <c r="S3848" i="2"/>
  <c r="W3847" i="2"/>
  <c r="S3847" i="2"/>
  <c r="W3846" i="2"/>
  <c r="S3846" i="2"/>
  <c r="W3845" i="2"/>
  <c r="S3845" i="2"/>
  <c r="W3844" i="2"/>
  <c r="S3844" i="2"/>
  <c r="W3843" i="2"/>
  <c r="S3843" i="2"/>
  <c r="W3842" i="2"/>
  <c r="S3842" i="2"/>
  <c r="W3841" i="2"/>
  <c r="S3841" i="2"/>
  <c r="W3840" i="2"/>
  <c r="S3840" i="2"/>
  <c r="W3839" i="2"/>
  <c r="S3839" i="2"/>
  <c r="W3838" i="2"/>
  <c r="S3838" i="2"/>
  <c r="W3837" i="2"/>
  <c r="S3837" i="2"/>
  <c r="W3836" i="2"/>
  <c r="S3836" i="2"/>
  <c r="W3835" i="2"/>
  <c r="S3835" i="2"/>
  <c r="W3834" i="2"/>
  <c r="S3834" i="2"/>
  <c r="W3833" i="2"/>
  <c r="S3833" i="2"/>
  <c r="W3832" i="2"/>
  <c r="S3832" i="2"/>
  <c r="W3831" i="2"/>
  <c r="S3831" i="2"/>
  <c r="W3830" i="2"/>
  <c r="S3830" i="2"/>
  <c r="W3829" i="2"/>
  <c r="S3829" i="2"/>
  <c r="W3828" i="2"/>
  <c r="S3828" i="2"/>
  <c r="W3827" i="2"/>
  <c r="S3827" i="2"/>
  <c r="W3826" i="2"/>
  <c r="S3826" i="2"/>
  <c r="W3825" i="2"/>
  <c r="S3825" i="2"/>
  <c r="W3824" i="2"/>
  <c r="S3824" i="2"/>
  <c r="W3823" i="2"/>
  <c r="S3823" i="2"/>
  <c r="W3822" i="2"/>
  <c r="S3822" i="2"/>
  <c r="W3821" i="2"/>
  <c r="S3821" i="2"/>
  <c r="W3820" i="2"/>
  <c r="S3820" i="2"/>
  <c r="W3819" i="2"/>
  <c r="S3819" i="2"/>
  <c r="W3818" i="2"/>
  <c r="S3818" i="2"/>
  <c r="W3817" i="2"/>
  <c r="S3817" i="2"/>
  <c r="W3816" i="2"/>
  <c r="S3816" i="2"/>
  <c r="W3815" i="2"/>
  <c r="S3815" i="2"/>
  <c r="W3814" i="2"/>
  <c r="S3814" i="2"/>
  <c r="W3813" i="2"/>
  <c r="S3813" i="2"/>
  <c r="W3812" i="2"/>
  <c r="S3812" i="2"/>
  <c r="W3811" i="2"/>
  <c r="S3811" i="2"/>
  <c r="W3810" i="2"/>
  <c r="S3810" i="2"/>
  <c r="W3809" i="2"/>
  <c r="S3809" i="2"/>
  <c r="W3808" i="2"/>
  <c r="S3808" i="2"/>
  <c r="W3807" i="2"/>
  <c r="S3807" i="2"/>
  <c r="W3806" i="2"/>
  <c r="S3806" i="2"/>
  <c r="W3805" i="2"/>
  <c r="S3805" i="2"/>
  <c r="W3804" i="2"/>
  <c r="S3804" i="2"/>
  <c r="W3803" i="2"/>
  <c r="S3803" i="2"/>
  <c r="W3802" i="2"/>
  <c r="S3802" i="2"/>
  <c r="W3801" i="2"/>
  <c r="S3801" i="2"/>
  <c r="W3800" i="2"/>
  <c r="S3800" i="2"/>
  <c r="W3799" i="2"/>
  <c r="S3799" i="2"/>
  <c r="W3798" i="2"/>
  <c r="S3798" i="2"/>
  <c r="W3797" i="2"/>
  <c r="S3797" i="2"/>
  <c r="W3796" i="2"/>
  <c r="S3796" i="2"/>
  <c r="W3795" i="2"/>
  <c r="S3795" i="2"/>
  <c r="W3794" i="2"/>
  <c r="S3794" i="2"/>
  <c r="W3793" i="2"/>
  <c r="S3793" i="2"/>
  <c r="W3792" i="2"/>
  <c r="S3792" i="2"/>
  <c r="W3791" i="2"/>
  <c r="S3791" i="2"/>
  <c r="W3790" i="2"/>
  <c r="S3790" i="2"/>
  <c r="W3789" i="2"/>
  <c r="S3789" i="2"/>
  <c r="W3788" i="2"/>
  <c r="S3788" i="2"/>
  <c r="W3787" i="2"/>
  <c r="S3787" i="2"/>
  <c r="W3786" i="2"/>
  <c r="S3786" i="2"/>
  <c r="W3785" i="2"/>
  <c r="S3785" i="2"/>
  <c r="W3784" i="2"/>
  <c r="S3784" i="2"/>
  <c r="W3783" i="2"/>
  <c r="S3783" i="2"/>
  <c r="W3782" i="2"/>
  <c r="S3782" i="2"/>
  <c r="W3781" i="2"/>
  <c r="S3781" i="2"/>
  <c r="W3780" i="2"/>
  <c r="S3780" i="2"/>
  <c r="W3779" i="2"/>
  <c r="S3779" i="2"/>
  <c r="W3778" i="2"/>
  <c r="S3778" i="2"/>
  <c r="W3777" i="2"/>
  <c r="S3777" i="2"/>
  <c r="W3776" i="2"/>
  <c r="S3776" i="2"/>
  <c r="W3775" i="2"/>
  <c r="S3775" i="2"/>
  <c r="W3774" i="2"/>
  <c r="S3774" i="2"/>
  <c r="W3773" i="2"/>
  <c r="S3773" i="2"/>
  <c r="W3772" i="2"/>
  <c r="S3772" i="2"/>
  <c r="W3771" i="2"/>
  <c r="S3771" i="2"/>
  <c r="W3770" i="2"/>
  <c r="S3770" i="2"/>
  <c r="W3769" i="2"/>
  <c r="S3769" i="2"/>
  <c r="W3768" i="2"/>
  <c r="S3768" i="2"/>
  <c r="W3767" i="2"/>
  <c r="S3767" i="2"/>
  <c r="W3766" i="2"/>
  <c r="S3766" i="2"/>
  <c r="W3765" i="2"/>
  <c r="S3765" i="2"/>
  <c r="W3764" i="2"/>
  <c r="S3764" i="2"/>
  <c r="W3763" i="2"/>
  <c r="S3763" i="2"/>
  <c r="W3762" i="2"/>
  <c r="S3762" i="2"/>
  <c r="W3761" i="2"/>
  <c r="S3761" i="2"/>
  <c r="W3760" i="2"/>
  <c r="S3760" i="2"/>
  <c r="W3759" i="2"/>
  <c r="S3759" i="2"/>
  <c r="W3758" i="2"/>
  <c r="S3758" i="2"/>
  <c r="W3757" i="2"/>
  <c r="S3757" i="2"/>
  <c r="W3756" i="2"/>
  <c r="S3756" i="2"/>
  <c r="W3755" i="2"/>
  <c r="S3755" i="2"/>
  <c r="W3754" i="2"/>
  <c r="S3754" i="2"/>
  <c r="W3753" i="2"/>
  <c r="S3753" i="2"/>
  <c r="W3752" i="2"/>
  <c r="S3752" i="2"/>
  <c r="W3751" i="2"/>
  <c r="S3751" i="2"/>
  <c r="W3750" i="2"/>
  <c r="S3750" i="2"/>
  <c r="W3749" i="2"/>
  <c r="S3749" i="2"/>
  <c r="W3748" i="2"/>
  <c r="S3748" i="2"/>
  <c r="W3747" i="2"/>
  <c r="S3747" i="2"/>
  <c r="W3746" i="2"/>
  <c r="S3746" i="2"/>
  <c r="W3745" i="2"/>
  <c r="S3745" i="2"/>
  <c r="W3744" i="2"/>
  <c r="S3744" i="2"/>
  <c r="W3743" i="2"/>
  <c r="S3743" i="2"/>
  <c r="W3742" i="2"/>
  <c r="S3742" i="2"/>
  <c r="W3741" i="2"/>
  <c r="S3741" i="2"/>
  <c r="W3740" i="2"/>
  <c r="S3740" i="2"/>
  <c r="W3739" i="2"/>
  <c r="S3739" i="2"/>
  <c r="W3738" i="2"/>
  <c r="S3738" i="2"/>
  <c r="W3737" i="2"/>
  <c r="S3737" i="2"/>
  <c r="W3736" i="2"/>
  <c r="S3736" i="2"/>
  <c r="W3735" i="2"/>
  <c r="S3735" i="2"/>
  <c r="W3734" i="2"/>
  <c r="S3734" i="2"/>
  <c r="W3733" i="2"/>
  <c r="S3733" i="2"/>
  <c r="W3732" i="2"/>
  <c r="S3732" i="2"/>
  <c r="W3731" i="2"/>
  <c r="S3731" i="2"/>
  <c r="W3730" i="2"/>
  <c r="S3730" i="2"/>
  <c r="W3729" i="2"/>
  <c r="S3729" i="2"/>
  <c r="W3728" i="2"/>
  <c r="S3728" i="2"/>
  <c r="W3727" i="2"/>
  <c r="S3727" i="2"/>
  <c r="W3726" i="2"/>
  <c r="S3726" i="2"/>
  <c r="W3725" i="2"/>
  <c r="S3725" i="2"/>
  <c r="W3724" i="2"/>
  <c r="S3724" i="2"/>
  <c r="W3723" i="2"/>
  <c r="S3723" i="2"/>
  <c r="W3722" i="2"/>
  <c r="S3722" i="2"/>
  <c r="W3721" i="2"/>
  <c r="S3721" i="2"/>
  <c r="W3720" i="2"/>
  <c r="S3720" i="2"/>
  <c r="W3719" i="2"/>
  <c r="S3719" i="2"/>
  <c r="W3718" i="2"/>
  <c r="S3718" i="2"/>
  <c r="W3717" i="2"/>
  <c r="S3717" i="2"/>
  <c r="W3716" i="2"/>
  <c r="S3716" i="2"/>
  <c r="W3715" i="2"/>
  <c r="S3715" i="2"/>
  <c r="W3714" i="2"/>
  <c r="S3714" i="2"/>
  <c r="W3713" i="2"/>
  <c r="S3713" i="2"/>
  <c r="W3712" i="2"/>
  <c r="S3712" i="2"/>
  <c r="W3711" i="2"/>
  <c r="S3711" i="2"/>
  <c r="W3710" i="2"/>
  <c r="S3710" i="2"/>
  <c r="W3709" i="2"/>
  <c r="S3709" i="2"/>
  <c r="W3708" i="2"/>
  <c r="S3708" i="2"/>
  <c r="W3707" i="2"/>
  <c r="S3707" i="2"/>
  <c r="W3706" i="2"/>
  <c r="S3706" i="2"/>
  <c r="W3705" i="2"/>
  <c r="S3705" i="2"/>
  <c r="W3704" i="2"/>
  <c r="S3704" i="2"/>
  <c r="W3703" i="2"/>
  <c r="S3703" i="2"/>
  <c r="W3702" i="2"/>
  <c r="S3702" i="2"/>
  <c r="W3701" i="2"/>
  <c r="S3701" i="2"/>
  <c r="W3700" i="2"/>
  <c r="S3700" i="2"/>
  <c r="W3699" i="2"/>
  <c r="S3699" i="2"/>
  <c r="W3698" i="2"/>
  <c r="S3698" i="2"/>
  <c r="W3697" i="2"/>
  <c r="S3697" i="2"/>
  <c r="W3696" i="2"/>
  <c r="S3696" i="2"/>
  <c r="W3695" i="2"/>
  <c r="S3695" i="2"/>
  <c r="W3694" i="2"/>
  <c r="S3694" i="2"/>
  <c r="W3693" i="2"/>
  <c r="S3693" i="2"/>
  <c r="W3692" i="2"/>
  <c r="S3692" i="2"/>
  <c r="W3691" i="2"/>
  <c r="S3691" i="2"/>
  <c r="W3690" i="2"/>
  <c r="S3690" i="2"/>
  <c r="W3689" i="2"/>
  <c r="S3689" i="2"/>
  <c r="W3688" i="2"/>
  <c r="S3688" i="2"/>
  <c r="W3687" i="2"/>
  <c r="S3687" i="2"/>
  <c r="W3686" i="2"/>
  <c r="S3686" i="2"/>
  <c r="W3685" i="2"/>
  <c r="S3685" i="2"/>
  <c r="W3684" i="2"/>
  <c r="S3684" i="2"/>
  <c r="W3683" i="2"/>
  <c r="S3683" i="2"/>
  <c r="W3682" i="2"/>
  <c r="S3682" i="2"/>
  <c r="W3681" i="2"/>
  <c r="S3681" i="2"/>
  <c r="W3595" i="2"/>
  <c r="S3595" i="2"/>
  <c r="W3594" i="2"/>
  <c r="S3594" i="2"/>
  <c r="W3593" i="2"/>
  <c r="S3593" i="2"/>
  <c r="W3592" i="2"/>
  <c r="S3592" i="2"/>
  <c r="W3591" i="2"/>
  <c r="S3591" i="2"/>
  <c r="W3590" i="2"/>
  <c r="S3590" i="2"/>
  <c r="W3589" i="2"/>
  <c r="S3589" i="2"/>
  <c r="W3588" i="2"/>
  <c r="S3588" i="2"/>
  <c r="W3587" i="2"/>
  <c r="S3587" i="2"/>
  <c r="W3586" i="2"/>
  <c r="S3586" i="2"/>
  <c r="W3585" i="2"/>
  <c r="S3585" i="2"/>
  <c r="W3584" i="2"/>
  <c r="S3584" i="2"/>
  <c r="W3583" i="2"/>
  <c r="S3583" i="2"/>
  <c r="W3582" i="2"/>
  <c r="S3582" i="2"/>
  <c r="W3581" i="2"/>
  <c r="S3581" i="2"/>
  <c r="W3580" i="2"/>
  <c r="S3580" i="2"/>
  <c r="W3579" i="2"/>
  <c r="S3579" i="2"/>
  <c r="W3578" i="2"/>
  <c r="S3578" i="2"/>
  <c r="W3577" i="2"/>
  <c r="S3577" i="2"/>
  <c r="W3576" i="2"/>
  <c r="S3576" i="2"/>
  <c r="W3575" i="2"/>
  <c r="S3575" i="2"/>
  <c r="W3574" i="2"/>
  <c r="S3574" i="2"/>
  <c r="W3573" i="2"/>
  <c r="S3573" i="2"/>
  <c r="W3572" i="2"/>
  <c r="S3572" i="2"/>
  <c r="W3571" i="2"/>
  <c r="S3571" i="2"/>
  <c r="W3570" i="2"/>
  <c r="S3570" i="2"/>
  <c r="W3569" i="2"/>
  <c r="S3569" i="2"/>
  <c r="W3568" i="2"/>
  <c r="S3568" i="2"/>
  <c r="W3567" i="2"/>
  <c r="S3567" i="2"/>
  <c r="W3566" i="2"/>
  <c r="S3566" i="2"/>
  <c r="W3565" i="2"/>
  <c r="S3565" i="2"/>
  <c r="W3564" i="2"/>
  <c r="S3564" i="2"/>
  <c r="W3563" i="2"/>
  <c r="S3563" i="2"/>
  <c r="W3562" i="2"/>
  <c r="S3562" i="2"/>
  <c r="W3561" i="2"/>
  <c r="S3561" i="2"/>
  <c r="W3560" i="2"/>
  <c r="S3560" i="2"/>
  <c r="W3559" i="2"/>
  <c r="S3559" i="2"/>
  <c r="W3558" i="2"/>
  <c r="S3558" i="2"/>
  <c r="W3557" i="2"/>
  <c r="S3557" i="2"/>
  <c r="W3556" i="2"/>
  <c r="S3556" i="2"/>
  <c r="W3555" i="2"/>
  <c r="S3555" i="2"/>
  <c r="W3554" i="2"/>
  <c r="S3554" i="2"/>
  <c r="W3553" i="2"/>
  <c r="S3553" i="2"/>
  <c r="W3552" i="2"/>
  <c r="S3552" i="2"/>
  <c r="W3551" i="2"/>
  <c r="S3551" i="2"/>
  <c r="W3550" i="2"/>
  <c r="S3550" i="2"/>
  <c r="W3549" i="2"/>
  <c r="S3549" i="2"/>
  <c r="W3548" i="2"/>
  <c r="S3548" i="2"/>
  <c r="W3547" i="2"/>
  <c r="S3547" i="2"/>
  <c r="W3546" i="2"/>
  <c r="S3546" i="2"/>
  <c r="W3545" i="2"/>
  <c r="S3545" i="2"/>
  <c r="W3544" i="2"/>
  <c r="S3544" i="2"/>
  <c r="W3543" i="2"/>
  <c r="S3543" i="2"/>
  <c r="W3542" i="2"/>
  <c r="S3542" i="2"/>
  <c r="W3541" i="2"/>
  <c r="S3541" i="2"/>
  <c r="W3540" i="2"/>
  <c r="S3540" i="2"/>
  <c r="W3539" i="2"/>
  <c r="S3539" i="2"/>
  <c r="W3538" i="2"/>
  <c r="S3538" i="2"/>
  <c r="W3537" i="2"/>
  <c r="S3537" i="2"/>
  <c r="W3536" i="2"/>
  <c r="S3536" i="2"/>
  <c r="W3535" i="2"/>
  <c r="S3535" i="2"/>
  <c r="W3534" i="2"/>
  <c r="S3534" i="2"/>
  <c r="W3533" i="2"/>
  <c r="S3533" i="2"/>
  <c r="W3532" i="2"/>
  <c r="S3532" i="2"/>
  <c r="W3531" i="2"/>
  <c r="S3531" i="2"/>
  <c r="W3530" i="2"/>
  <c r="S3530" i="2"/>
  <c r="W3529" i="2"/>
  <c r="S3529" i="2"/>
  <c r="W3528" i="2"/>
  <c r="S3528" i="2"/>
  <c r="W3527" i="2"/>
  <c r="S3527" i="2"/>
  <c r="W3526" i="2"/>
  <c r="S3526" i="2"/>
  <c r="W3525" i="2"/>
  <c r="S3525" i="2"/>
  <c r="W3524" i="2"/>
  <c r="S3524" i="2"/>
  <c r="W3523" i="2"/>
  <c r="S3523" i="2"/>
  <c r="W3522" i="2"/>
  <c r="S3522" i="2"/>
  <c r="W3521" i="2"/>
  <c r="S3521" i="2"/>
  <c r="W3520" i="2"/>
  <c r="S3520" i="2"/>
  <c r="W3519" i="2"/>
  <c r="S3519" i="2"/>
  <c r="W3518" i="2"/>
  <c r="S3518" i="2"/>
  <c r="W3517" i="2"/>
  <c r="S3517" i="2"/>
  <c r="W3516" i="2"/>
  <c r="S3516" i="2"/>
  <c r="W3515" i="2"/>
  <c r="S3515" i="2"/>
  <c r="W3514" i="2"/>
  <c r="S3514" i="2"/>
  <c r="W3513" i="2"/>
  <c r="S3513" i="2"/>
  <c r="W3512" i="2"/>
  <c r="S3512" i="2"/>
  <c r="W3511" i="2"/>
  <c r="S3511" i="2"/>
  <c r="W3510" i="2"/>
  <c r="S3510" i="2"/>
  <c r="W3509" i="2"/>
  <c r="S3509" i="2"/>
  <c r="W3508" i="2"/>
  <c r="S3508" i="2"/>
  <c r="W3507" i="2"/>
  <c r="S3507" i="2"/>
  <c r="W3506" i="2"/>
  <c r="S3506" i="2"/>
  <c r="W3505" i="2"/>
  <c r="S3505" i="2"/>
  <c r="W3504" i="2"/>
  <c r="S3504" i="2"/>
  <c r="W3503" i="2"/>
  <c r="S3503" i="2"/>
  <c r="W3502" i="2"/>
  <c r="S3502" i="2"/>
  <c r="W3501" i="2"/>
  <c r="S3501" i="2"/>
  <c r="W3500" i="2"/>
  <c r="S3500" i="2"/>
  <c r="W3499" i="2"/>
  <c r="S3499" i="2"/>
  <c r="W3498" i="2"/>
  <c r="S3498" i="2"/>
  <c r="W3497" i="2"/>
  <c r="S3497" i="2"/>
  <c r="W3496" i="2"/>
  <c r="S3496" i="2"/>
  <c r="W3495" i="2"/>
  <c r="S3495" i="2"/>
  <c r="W3494" i="2"/>
  <c r="S3494" i="2"/>
  <c r="W3493" i="2"/>
  <c r="S3493" i="2"/>
  <c r="W3492" i="2"/>
  <c r="S3492" i="2"/>
  <c r="W3491" i="2"/>
  <c r="S3491" i="2"/>
  <c r="W3490" i="2"/>
  <c r="S3490" i="2"/>
  <c r="W3489" i="2"/>
  <c r="S3489" i="2"/>
  <c r="W3488" i="2"/>
  <c r="S3488" i="2"/>
  <c r="W3487" i="2"/>
  <c r="S3487" i="2"/>
  <c r="W3486" i="2"/>
  <c r="S3486" i="2"/>
  <c r="W3485" i="2"/>
  <c r="S3485" i="2"/>
  <c r="W3484" i="2"/>
  <c r="S3484" i="2"/>
  <c r="W3483" i="2"/>
  <c r="S3483" i="2"/>
  <c r="W3482" i="2"/>
  <c r="S3482" i="2"/>
  <c r="W3481" i="2"/>
  <c r="S3481" i="2"/>
  <c r="W3480" i="2"/>
  <c r="S3480" i="2"/>
  <c r="W3479" i="2"/>
  <c r="S3479" i="2"/>
  <c r="W3478" i="2"/>
  <c r="S3478" i="2"/>
  <c r="W3477" i="2"/>
  <c r="S3477" i="2"/>
  <c r="W3476" i="2"/>
  <c r="S3476" i="2"/>
  <c r="W3475" i="2"/>
  <c r="S3475" i="2"/>
  <c r="W3474" i="2"/>
  <c r="S3474" i="2"/>
  <c r="W3473" i="2"/>
  <c r="S3473" i="2"/>
  <c r="W3472" i="2"/>
  <c r="S3472" i="2"/>
  <c r="W3471" i="2"/>
  <c r="S3471" i="2"/>
  <c r="W3470" i="2"/>
  <c r="S3470" i="2"/>
  <c r="W3469" i="2"/>
  <c r="S3469" i="2"/>
  <c r="W3468" i="2"/>
  <c r="S3468" i="2"/>
  <c r="W3467" i="2"/>
  <c r="S3467" i="2"/>
  <c r="W3466" i="2"/>
  <c r="S3466" i="2"/>
  <c r="W3465" i="2"/>
  <c r="S3465" i="2"/>
  <c r="W3464" i="2"/>
  <c r="S3464" i="2"/>
  <c r="W3463" i="2"/>
  <c r="S3463" i="2"/>
  <c r="W3462" i="2"/>
  <c r="S3462" i="2"/>
  <c r="W3461" i="2"/>
  <c r="S3461" i="2"/>
  <c r="W3460" i="2"/>
  <c r="S3460" i="2"/>
  <c r="W3459" i="2"/>
  <c r="S3459" i="2"/>
  <c r="W3458" i="2"/>
  <c r="S3458" i="2"/>
  <c r="W3457" i="2"/>
  <c r="S3457" i="2"/>
  <c r="W3456" i="2"/>
  <c r="S3456" i="2"/>
  <c r="W3455" i="2"/>
  <c r="S3455" i="2"/>
  <c r="W3454" i="2"/>
  <c r="S3454" i="2"/>
  <c r="W3453" i="2"/>
  <c r="S3453" i="2"/>
  <c r="W3452" i="2"/>
  <c r="S3452" i="2"/>
  <c r="W3451" i="2"/>
  <c r="S3451" i="2"/>
  <c r="W3450" i="2"/>
  <c r="S3450" i="2"/>
  <c r="W3449" i="2"/>
  <c r="S3449" i="2"/>
  <c r="W3448" i="2"/>
  <c r="S3448" i="2"/>
  <c r="W3447" i="2"/>
  <c r="S3447" i="2"/>
  <c r="W3446" i="2"/>
  <c r="S3446" i="2"/>
  <c r="W3445" i="2"/>
  <c r="W3444" i="2"/>
  <c r="W3443" i="2"/>
  <c r="W3442" i="2"/>
  <c r="W3441" i="2"/>
  <c r="W3440" i="2"/>
  <c r="W3439" i="2"/>
  <c r="W3438" i="2"/>
  <c r="W3437" i="2"/>
  <c r="W3436" i="2"/>
  <c r="W3435" i="2"/>
  <c r="W3434" i="2"/>
  <c r="W3433" i="2"/>
  <c r="W3432" i="2"/>
  <c r="W3431" i="2"/>
  <c r="W3430" i="2"/>
  <c r="W3429" i="2"/>
  <c r="W3428" i="2"/>
  <c r="W3427" i="2"/>
  <c r="W3426" i="2"/>
  <c r="W3425" i="2"/>
  <c r="W3424" i="2"/>
  <c r="W3423" i="2"/>
  <c r="W3422" i="2"/>
  <c r="W3421" i="2"/>
  <c r="W3420" i="2"/>
  <c r="W3419" i="2"/>
  <c r="W3392" i="2"/>
  <c r="W3391" i="2"/>
  <c r="W3390" i="2"/>
  <c r="W3389" i="2"/>
  <c r="W3388" i="2"/>
  <c r="W3387" i="2"/>
  <c r="W3386" i="2"/>
  <c r="W3385" i="2"/>
  <c r="W3384" i="2"/>
  <c r="W3383" i="2"/>
  <c r="W3382" i="2"/>
  <c r="W3381" i="2"/>
  <c r="W3380" i="2"/>
  <c r="W3379" i="2"/>
  <c r="W3378" i="2"/>
  <c r="W3377" i="2"/>
  <c r="W3376" i="2"/>
  <c r="W3375" i="2"/>
  <c r="W3374" i="2"/>
  <c r="W3373" i="2"/>
  <c r="W3372" i="2"/>
  <c r="W3371" i="2"/>
  <c r="W3370" i="2"/>
  <c r="W3369" i="2"/>
  <c r="W3368" i="2"/>
  <c r="W3367" i="2"/>
  <c r="W3366" i="2"/>
  <c r="W3365" i="2"/>
  <c r="W3364" i="2"/>
  <c r="W3363" i="2"/>
  <c r="W3362" i="2"/>
  <c r="W3361" i="2"/>
  <c r="W3360" i="2"/>
  <c r="W3359" i="2"/>
  <c r="W3358" i="2"/>
  <c r="W3357" i="2"/>
  <c r="W3356" i="2"/>
  <c r="W3355" i="2"/>
  <c r="W3354" i="2"/>
  <c r="W3353" i="2"/>
  <c r="W3352" i="2"/>
  <c r="W3351" i="2"/>
  <c r="W3350" i="2"/>
  <c r="W3349" i="2"/>
  <c r="W3348" i="2"/>
  <c r="W3347" i="2"/>
  <c r="W3346" i="2"/>
  <c r="W3345" i="2"/>
  <c r="W3344" i="2"/>
  <c r="W3343" i="2"/>
  <c r="W3342" i="2"/>
  <c r="W3341" i="2"/>
  <c r="W3340" i="2"/>
  <c r="W3339" i="2"/>
  <c r="W3338" i="2"/>
  <c r="W3337" i="2"/>
  <c r="W3336" i="2"/>
  <c r="W3335" i="2"/>
  <c r="W3334" i="2"/>
  <c r="W3333" i="2"/>
  <c r="W3332" i="2"/>
  <c r="W3331" i="2"/>
  <c r="W3330" i="2"/>
  <c r="W3329" i="2"/>
  <c r="W3328" i="2"/>
  <c r="W3327" i="2"/>
  <c r="W3326" i="2"/>
  <c r="W3325" i="2"/>
  <c r="W3324" i="2"/>
  <c r="W3323" i="2"/>
  <c r="W3322" i="2"/>
  <c r="W3321" i="2"/>
  <c r="W3320" i="2"/>
  <c r="W3319" i="2"/>
  <c r="W3318" i="2"/>
  <c r="W3317" i="2"/>
  <c r="W3316" i="2"/>
  <c r="K3316" i="2"/>
  <c r="W3315" i="2"/>
  <c r="K3315" i="2"/>
  <c r="W3314" i="2"/>
  <c r="K3314" i="2"/>
  <c r="W3313" i="2"/>
  <c r="K3313" i="2"/>
  <c r="W3312" i="2"/>
  <c r="K3312" i="2"/>
  <c r="W3311" i="2"/>
  <c r="K3311" i="2"/>
  <c r="W3310" i="2"/>
  <c r="K3310" i="2"/>
  <c r="W3309" i="2"/>
  <c r="K3309" i="2"/>
  <c r="W3308" i="2"/>
  <c r="K3308" i="2"/>
  <c r="W3307" i="2"/>
  <c r="K3307" i="2"/>
  <c r="W3306" i="2"/>
  <c r="K3306" i="2"/>
  <c r="W3305" i="2"/>
  <c r="K3305" i="2"/>
  <c r="W3304" i="2"/>
  <c r="K3304" i="2"/>
  <c r="W3303" i="2"/>
  <c r="K3303" i="2"/>
  <c r="W3302" i="2"/>
  <c r="K3302" i="2"/>
  <c r="W3301" i="2"/>
  <c r="K3301" i="2"/>
  <c r="W3300" i="2"/>
  <c r="K3300" i="2"/>
  <c r="W3299" i="2"/>
  <c r="K3299" i="2"/>
  <c r="W3298" i="2"/>
  <c r="K3298" i="2"/>
  <c r="W3297" i="2"/>
  <c r="K3297" i="2"/>
  <c r="W3296" i="2"/>
  <c r="K3296" i="2"/>
  <c r="W3295" i="2"/>
  <c r="K3295" i="2"/>
  <c r="W3294" i="2"/>
  <c r="K3294" i="2"/>
  <c r="W3293" i="2"/>
  <c r="K3293" i="2"/>
  <c r="W3292" i="2"/>
  <c r="K3292" i="2"/>
  <c r="W3291" i="2"/>
  <c r="K3291" i="2"/>
  <c r="W3290" i="2"/>
  <c r="K3290" i="2"/>
  <c r="W3289" i="2"/>
  <c r="K3289" i="2"/>
  <c r="W3288" i="2"/>
  <c r="K3288" i="2"/>
  <c r="W3287" i="2"/>
  <c r="K3287" i="2"/>
  <c r="W3286" i="2"/>
  <c r="K3286" i="2"/>
  <c r="W3285" i="2"/>
  <c r="K3285" i="2"/>
  <c r="W3284" i="2"/>
  <c r="K3284" i="2"/>
  <c r="W3283" i="2"/>
  <c r="K3283" i="2"/>
  <c r="W3282" i="2"/>
  <c r="K3282" i="2"/>
  <c r="W3281" i="2"/>
  <c r="K3281" i="2"/>
  <c r="W3280" i="2"/>
  <c r="K3280" i="2"/>
  <c r="W3279" i="2"/>
  <c r="K3279" i="2"/>
  <c r="W3278" i="2"/>
  <c r="K3278" i="2"/>
  <c r="W3277" i="2"/>
  <c r="K3277" i="2"/>
  <c r="W3276" i="2"/>
  <c r="K3276" i="2"/>
  <c r="W3275" i="2"/>
  <c r="K3275" i="2"/>
  <c r="W3274" i="2"/>
  <c r="K3274" i="2"/>
  <c r="W3273" i="2"/>
  <c r="K3273" i="2"/>
  <c r="W3272" i="2"/>
  <c r="K3272" i="2"/>
  <c r="W3271" i="2"/>
  <c r="K3271" i="2"/>
  <c r="W3270" i="2"/>
  <c r="K3270" i="2"/>
  <c r="W3269" i="2"/>
  <c r="K3269" i="2"/>
  <c r="W3268" i="2"/>
  <c r="K3268" i="2"/>
  <c r="W3267" i="2"/>
  <c r="K3267" i="2"/>
  <c r="W3266" i="2"/>
  <c r="K3266" i="2"/>
  <c r="W3265" i="2"/>
  <c r="K3265" i="2"/>
  <c r="W3264" i="2"/>
  <c r="K3264" i="2"/>
  <c r="W3263" i="2"/>
  <c r="K3263" i="2"/>
  <c r="W3262" i="2"/>
  <c r="K3262" i="2"/>
  <c r="W3261" i="2"/>
  <c r="K3261" i="2"/>
  <c r="W3260" i="2"/>
  <c r="K3260" i="2"/>
  <c r="W3259" i="2"/>
  <c r="K3259" i="2"/>
  <c r="W3258" i="2"/>
  <c r="K3258" i="2"/>
  <c r="W3257" i="2"/>
  <c r="K3257" i="2"/>
  <c r="W3256" i="2"/>
  <c r="K3256" i="2"/>
  <c r="W3255" i="2"/>
  <c r="K3255" i="2"/>
  <c r="W3254" i="2"/>
  <c r="K3254" i="2"/>
  <c r="W3253" i="2"/>
  <c r="K3253" i="2"/>
  <c r="W3252" i="2"/>
  <c r="K3252" i="2"/>
  <c r="W3251" i="2"/>
  <c r="K3251" i="2"/>
  <c r="W3250" i="2"/>
  <c r="K3250" i="2"/>
  <c r="W3249" i="2"/>
  <c r="K3249" i="2"/>
  <c r="W3248" i="2"/>
  <c r="K3248" i="2"/>
  <c r="W3247" i="2"/>
  <c r="K3247" i="2"/>
  <c r="W3246" i="2"/>
  <c r="K3246" i="2"/>
  <c r="W3245" i="2"/>
  <c r="K3245" i="2"/>
  <c r="W3244" i="2"/>
  <c r="K3244" i="2"/>
  <c r="W3243" i="2"/>
  <c r="K3243" i="2"/>
  <c r="W3242" i="2"/>
  <c r="K3242" i="2"/>
  <c r="W3241" i="2"/>
  <c r="K3241" i="2"/>
  <c r="W3240" i="2"/>
  <c r="K3240" i="2"/>
  <c r="W3239" i="2"/>
  <c r="K3239" i="2"/>
  <c r="W3238" i="2"/>
  <c r="K3238" i="2"/>
  <c r="W3237" i="2"/>
  <c r="K3237" i="2"/>
  <c r="W3236" i="2"/>
  <c r="K3236" i="2"/>
  <c r="W3235" i="2"/>
  <c r="K3235" i="2"/>
  <c r="W3234" i="2"/>
  <c r="K3234" i="2"/>
  <c r="W3233" i="2"/>
  <c r="K3233" i="2"/>
  <c r="W3232" i="2"/>
  <c r="K3232" i="2"/>
  <c r="W3231" i="2"/>
  <c r="K3231" i="2"/>
  <c r="W3230" i="2"/>
  <c r="K3230" i="2"/>
  <c r="W3229" i="2"/>
  <c r="K3229" i="2"/>
  <c r="W3228" i="2"/>
  <c r="K3228" i="2"/>
  <c r="W3227" i="2"/>
  <c r="K3227" i="2"/>
  <c r="W3226" i="2"/>
  <c r="K3226" i="2"/>
  <c r="W3225" i="2"/>
  <c r="K3225" i="2"/>
  <c r="W3224" i="2"/>
  <c r="K3224" i="2"/>
  <c r="W3223" i="2"/>
  <c r="K3223" i="2"/>
  <c r="W3222" i="2"/>
  <c r="K3222" i="2"/>
  <c r="W3221" i="2"/>
  <c r="K3221" i="2"/>
  <c r="W3220" i="2"/>
  <c r="K3220" i="2"/>
  <c r="W3219" i="2"/>
  <c r="K3219" i="2"/>
  <c r="W3218" i="2"/>
  <c r="K3218" i="2"/>
  <c r="W3217" i="2"/>
  <c r="K3217" i="2"/>
  <c r="W3216" i="2"/>
  <c r="K3216" i="2"/>
  <c r="W3215" i="2"/>
  <c r="K3215" i="2"/>
  <c r="W3214" i="2"/>
  <c r="K3214" i="2"/>
  <c r="W3213" i="2"/>
  <c r="K3213" i="2"/>
  <c r="W3212" i="2"/>
  <c r="K3212" i="2"/>
  <c r="W3211" i="2"/>
  <c r="K3211" i="2"/>
  <c r="W3210" i="2"/>
  <c r="K3210" i="2"/>
  <c r="W3209" i="2"/>
  <c r="K3209" i="2"/>
  <c r="W3208" i="2"/>
  <c r="K3208" i="2"/>
  <c r="W3207" i="2"/>
  <c r="K3207" i="2"/>
  <c r="W3206" i="2"/>
  <c r="K3206" i="2"/>
  <c r="W3205" i="2"/>
  <c r="K3205" i="2"/>
  <c r="W3204" i="2"/>
  <c r="K3204" i="2"/>
  <c r="W3203" i="2"/>
  <c r="K3203" i="2"/>
  <c r="W3202" i="2"/>
  <c r="K3202" i="2"/>
  <c r="W3201" i="2"/>
  <c r="K3201" i="2"/>
  <c r="W3200" i="2"/>
  <c r="K3200" i="2"/>
  <c r="W3199" i="2"/>
  <c r="K3199" i="2"/>
  <c r="W3198" i="2"/>
  <c r="K3198" i="2"/>
  <c r="W3197" i="2"/>
  <c r="K3197" i="2"/>
  <c r="W3196" i="2"/>
  <c r="K3196" i="2"/>
  <c r="W3195" i="2"/>
  <c r="K3195" i="2"/>
  <c r="W3194" i="2"/>
  <c r="K3194" i="2"/>
  <c r="W3193" i="2"/>
  <c r="K3193" i="2"/>
  <c r="W3192" i="2"/>
  <c r="K3192" i="2"/>
  <c r="W3191" i="2"/>
  <c r="K3191" i="2"/>
  <c r="W3190" i="2"/>
  <c r="K3190" i="2"/>
  <c r="W3189" i="2"/>
  <c r="K3189" i="2"/>
  <c r="W3188" i="2"/>
  <c r="K3188" i="2"/>
  <c r="W3187" i="2"/>
  <c r="K3187" i="2"/>
  <c r="W3186" i="2"/>
  <c r="K3186" i="2"/>
  <c r="W3185" i="2"/>
  <c r="K3185" i="2"/>
  <c r="W3184" i="2"/>
  <c r="K3184" i="2"/>
  <c r="W3183" i="2"/>
  <c r="K3183" i="2"/>
  <c r="W3182" i="2"/>
  <c r="K3182" i="2"/>
  <c r="W3181" i="2"/>
  <c r="K3181" i="2"/>
  <c r="W3180" i="2"/>
  <c r="K3180" i="2"/>
  <c r="W3179" i="2"/>
  <c r="K3179" i="2"/>
  <c r="W3178" i="2"/>
  <c r="K3178" i="2"/>
  <c r="W3177" i="2"/>
  <c r="K3177" i="2"/>
  <c r="W3176" i="2"/>
  <c r="K3176" i="2"/>
  <c r="W3175" i="2"/>
  <c r="K3175" i="2"/>
  <c r="W3174" i="2"/>
  <c r="K3174" i="2"/>
  <c r="W3173" i="2"/>
  <c r="K3173" i="2"/>
  <c r="W3172" i="2"/>
  <c r="K3172" i="2"/>
  <c r="W3171" i="2"/>
  <c r="K3171" i="2"/>
  <c r="W3170" i="2"/>
  <c r="K3170" i="2"/>
  <c r="W3169" i="2"/>
  <c r="K3169" i="2"/>
  <c r="W3168" i="2"/>
  <c r="K3168" i="2"/>
  <c r="W3167" i="2"/>
  <c r="K3167" i="2"/>
  <c r="W3166" i="2"/>
  <c r="K3166" i="2"/>
  <c r="W3165" i="2"/>
  <c r="K3165" i="2"/>
  <c r="W3164" i="2"/>
  <c r="K3164" i="2"/>
  <c r="W3163" i="2"/>
  <c r="K3163" i="2"/>
  <c r="W3162" i="2"/>
  <c r="K3162" i="2"/>
  <c r="W3161" i="2"/>
  <c r="K3161" i="2"/>
  <c r="W3160" i="2"/>
  <c r="K3160" i="2"/>
  <c r="W3159" i="2"/>
  <c r="K3159" i="2"/>
  <c r="W3158" i="2"/>
  <c r="K3158" i="2"/>
  <c r="W3157" i="2"/>
  <c r="K3157" i="2"/>
  <c r="W3156" i="2"/>
  <c r="K3156" i="2"/>
  <c r="W3155" i="2"/>
  <c r="K3155" i="2"/>
  <c r="W3154" i="2"/>
  <c r="K3154" i="2"/>
  <c r="W3153" i="2"/>
  <c r="K3153" i="2"/>
  <c r="W3152" i="2"/>
  <c r="K3152" i="2"/>
  <c r="W3151" i="2"/>
  <c r="K3151" i="2"/>
  <c r="W3150" i="2"/>
  <c r="K3150" i="2"/>
  <c r="W3149" i="2"/>
  <c r="K3149" i="2"/>
  <c r="W3148" i="2"/>
  <c r="K3148" i="2"/>
  <c r="W3147" i="2"/>
  <c r="K3147" i="2"/>
  <c r="W3146" i="2"/>
  <c r="K3146" i="2"/>
  <c r="W3145" i="2"/>
  <c r="K3145" i="2"/>
  <c r="W3144" i="2"/>
  <c r="K3144" i="2"/>
  <c r="W3143" i="2"/>
  <c r="K3143" i="2"/>
  <c r="W3142" i="2"/>
  <c r="K3142" i="2"/>
  <c r="W3141" i="2"/>
  <c r="K3141" i="2"/>
  <c r="W3140" i="2"/>
  <c r="K3140" i="2"/>
  <c r="W3139" i="2"/>
  <c r="K3139" i="2"/>
  <c r="W3138" i="2"/>
  <c r="K3138" i="2"/>
  <c r="W3137" i="2"/>
  <c r="K3137" i="2"/>
  <c r="W3136" i="2"/>
  <c r="K3136" i="2"/>
  <c r="W3135" i="2"/>
  <c r="K3135" i="2"/>
  <c r="W3134" i="2"/>
  <c r="K3134" i="2"/>
  <c r="W3133" i="2"/>
  <c r="K3133" i="2"/>
  <c r="W3132" i="2"/>
  <c r="K3132" i="2"/>
  <c r="W3003" i="2"/>
  <c r="W3002" i="2"/>
  <c r="W3001" i="2"/>
  <c r="W3000" i="2"/>
  <c r="W2999" i="2"/>
  <c r="W2998" i="2"/>
  <c r="W2997" i="2"/>
  <c r="W2996" i="2"/>
  <c r="W2995" i="2"/>
  <c r="W2994" i="2"/>
  <c r="W2993" i="2"/>
  <c r="W2992" i="2"/>
  <c r="W2991" i="2"/>
  <c r="W2990" i="2"/>
  <c r="W2989" i="2"/>
  <c r="W2988" i="2"/>
  <c r="W2987" i="2"/>
  <c r="W2986" i="2"/>
  <c r="W2985" i="2"/>
  <c r="W2984" i="2"/>
  <c r="W2983" i="2"/>
  <c r="W2982" i="2"/>
  <c r="W2981" i="2"/>
  <c r="W2980" i="2"/>
  <c r="W2979" i="2"/>
  <c r="W2978" i="2"/>
  <c r="W2977" i="2"/>
  <c r="W2976" i="2"/>
  <c r="W2975" i="2"/>
  <c r="W2974" i="2"/>
  <c r="W2973" i="2"/>
  <c r="W2972" i="2"/>
  <c r="W2971" i="2"/>
  <c r="W2970" i="2"/>
  <c r="W2969" i="2"/>
  <c r="W2968" i="2"/>
  <c r="W2967" i="2"/>
  <c r="W2966" i="2"/>
  <c r="W2965" i="2"/>
  <c r="W2964" i="2"/>
  <c r="W2963" i="2"/>
  <c r="W2962" i="2"/>
  <c r="W2961" i="2"/>
  <c r="W2960" i="2"/>
  <c r="W2959" i="2"/>
  <c r="W2958" i="2"/>
  <c r="W2957" i="2"/>
  <c r="W2956" i="2"/>
  <c r="W2955" i="2"/>
  <c r="W2954" i="2"/>
  <c r="W2953" i="2"/>
  <c r="W2952" i="2"/>
  <c r="W2951" i="2"/>
  <c r="W2950" i="2"/>
  <c r="W2949" i="2"/>
  <c r="W2948" i="2"/>
  <c r="W2947" i="2"/>
  <c r="W2946" i="2"/>
  <c r="W2945" i="2"/>
  <c r="W2944" i="2"/>
  <c r="W2943" i="2"/>
  <c r="W2942" i="2"/>
  <c r="W2941" i="2"/>
  <c r="W2940" i="2"/>
  <c r="W2939" i="2"/>
  <c r="W2938" i="2"/>
  <c r="W2937" i="2"/>
  <c r="W2936" i="2"/>
  <c r="W2935" i="2"/>
  <c r="W2934" i="2"/>
  <c r="W2933" i="2"/>
  <c r="W2932" i="2"/>
  <c r="W2931" i="2"/>
  <c r="W2930" i="2"/>
  <c r="W2929" i="2"/>
  <c r="W2928" i="2"/>
  <c r="W2927" i="2"/>
  <c r="W2926" i="2"/>
  <c r="W2925" i="2"/>
  <c r="W2924" i="2"/>
  <c r="W2923" i="2"/>
  <c r="W2922" i="2"/>
  <c r="W2921" i="2"/>
  <c r="W2920" i="2"/>
  <c r="W2919" i="2"/>
  <c r="W2918" i="2"/>
  <c r="W2917" i="2"/>
  <c r="W2916" i="2"/>
  <c r="W2915" i="2"/>
  <c r="W2914" i="2"/>
  <c r="W2913" i="2"/>
  <c r="W2912" i="2"/>
  <c r="W2911" i="2"/>
  <c r="W2910" i="2"/>
  <c r="W2909" i="2"/>
  <c r="W2908" i="2"/>
  <c r="W2907" i="2"/>
  <c r="W2906" i="2"/>
  <c r="W2905" i="2"/>
  <c r="W2904" i="2"/>
  <c r="W2903" i="2"/>
  <c r="W2902" i="2"/>
  <c r="W2901" i="2"/>
  <c r="W2900" i="2"/>
  <c r="W2899" i="2"/>
  <c r="W2898" i="2"/>
  <c r="W2897" i="2"/>
  <c r="W2896" i="2"/>
  <c r="W2895" i="2"/>
  <c r="W2894" i="2"/>
  <c r="W2893" i="2"/>
  <c r="W2892" i="2"/>
  <c r="W2891" i="2"/>
  <c r="W2890" i="2"/>
  <c r="W2889" i="2"/>
  <c r="W2888" i="2"/>
  <c r="W2887" i="2"/>
  <c r="W2886" i="2"/>
  <c r="W2885" i="2"/>
  <c r="W2884" i="2"/>
  <c r="W2883" i="2"/>
  <c r="W2882" i="2"/>
  <c r="W2881" i="2"/>
  <c r="W2880" i="2"/>
  <c r="W2879" i="2"/>
  <c r="W2878" i="2"/>
  <c r="W2877" i="2"/>
  <c r="W2876" i="2"/>
  <c r="W2875" i="2"/>
  <c r="W2874" i="2"/>
  <c r="W2873" i="2"/>
  <c r="W2872" i="2"/>
  <c r="W2871" i="2"/>
  <c r="W2870" i="2"/>
  <c r="W2869" i="2"/>
  <c r="W2868" i="2"/>
  <c r="W2867" i="2"/>
  <c r="W2866" i="2"/>
  <c r="W2786" i="2"/>
  <c r="S2786" i="2"/>
  <c r="W2785" i="2"/>
  <c r="S2785" i="2"/>
  <c r="W2784" i="2"/>
  <c r="S2784" i="2"/>
  <c r="W2783" i="2"/>
  <c r="S2783" i="2"/>
  <c r="W2782" i="2"/>
  <c r="S2782" i="2"/>
  <c r="W2781" i="2"/>
  <c r="S2781" i="2"/>
  <c r="W2780" i="2"/>
  <c r="S2780" i="2"/>
  <c r="W2779" i="2"/>
  <c r="S2779" i="2"/>
  <c r="W2778" i="2"/>
  <c r="S2778" i="2"/>
  <c r="W2777" i="2"/>
  <c r="S2777" i="2"/>
  <c r="W2776" i="2"/>
  <c r="S2776" i="2"/>
  <c r="W2775" i="2"/>
  <c r="S2775" i="2"/>
  <c r="W2774" i="2"/>
  <c r="S2774" i="2"/>
  <c r="W2773" i="2"/>
  <c r="S2773" i="2"/>
  <c r="W2772" i="2"/>
  <c r="S2772" i="2"/>
  <c r="W2771" i="2"/>
  <c r="S2771" i="2"/>
  <c r="W2770" i="2"/>
  <c r="S2770" i="2"/>
  <c r="W2769" i="2"/>
  <c r="S2769" i="2"/>
  <c r="W2768" i="2"/>
  <c r="S2768" i="2"/>
  <c r="W2767" i="2"/>
  <c r="S2767" i="2"/>
  <c r="W2766" i="2"/>
  <c r="S2766" i="2"/>
  <c r="W2765" i="2"/>
  <c r="S2765" i="2"/>
  <c r="W2764" i="2"/>
  <c r="S2764" i="2"/>
  <c r="W2763" i="2"/>
  <c r="S2763" i="2"/>
  <c r="W2762" i="2"/>
  <c r="S2762" i="2"/>
  <c r="W2761" i="2"/>
  <c r="S2761" i="2"/>
  <c r="W2760" i="2"/>
  <c r="S2760" i="2"/>
  <c r="W2759" i="2"/>
  <c r="S2759" i="2"/>
  <c r="W2758" i="2"/>
  <c r="S2758" i="2"/>
  <c r="W2757" i="2"/>
  <c r="S2757" i="2"/>
  <c r="W2756" i="2"/>
  <c r="S2756" i="2"/>
  <c r="W2755" i="2"/>
  <c r="S2755" i="2"/>
  <c r="W2754" i="2"/>
  <c r="S2754" i="2"/>
  <c r="W2753" i="2"/>
  <c r="S2753" i="2"/>
  <c r="W2752" i="2"/>
  <c r="S2752" i="2"/>
  <c r="W2751" i="2"/>
  <c r="S2751" i="2"/>
  <c r="W2750" i="2"/>
  <c r="S2750" i="2"/>
  <c r="W2749" i="2"/>
  <c r="S2749" i="2"/>
  <c r="W2748" i="2"/>
  <c r="S2748" i="2"/>
  <c r="W2747" i="2"/>
  <c r="S2747" i="2"/>
  <c r="W2746" i="2"/>
  <c r="S2746" i="2"/>
  <c r="W2745" i="2"/>
  <c r="S2745" i="2"/>
  <c r="W2744" i="2"/>
  <c r="S2744" i="2"/>
  <c r="W2743" i="2"/>
  <c r="S2743" i="2"/>
  <c r="W2742" i="2"/>
  <c r="S2742" i="2"/>
  <c r="W2741" i="2"/>
  <c r="S2741" i="2"/>
  <c r="W2740" i="2"/>
  <c r="S2740" i="2"/>
  <c r="W2739" i="2"/>
  <c r="S2739" i="2"/>
  <c r="W2738" i="2"/>
  <c r="S2738" i="2"/>
  <c r="W2737" i="2"/>
  <c r="S2737" i="2"/>
  <c r="W2736" i="2"/>
  <c r="S2736" i="2"/>
  <c r="W2735" i="2"/>
  <c r="S2735" i="2"/>
  <c r="W2734" i="2"/>
  <c r="S2734" i="2"/>
  <c r="W2733" i="2"/>
  <c r="S2733" i="2"/>
  <c r="W2732" i="2"/>
  <c r="S2732" i="2"/>
  <c r="W2731" i="2"/>
  <c r="S2731" i="2"/>
  <c r="W2730" i="2"/>
  <c r="S2730" i="2"/>
  <c r="W2729" i="2"/>
  <c r="S2729" i="2"/>
  <c r="W2728" i="2"/>
  <c r="S2728" i="2"/>
  <c r="W2727" i="2"/>
  <c r="S2727" i="2"/>
  <c r="W2726" i="2"/>
  <c r="S2726" i="2"/>
  <c r="W2725" i="2"/>
  <c r="S2725" i="2"/>
  <c r="W2724" i="2"/>
  <c r="S2724" i="2"/>
  <c r="W2723" i="2"/>
  <c r="S2723" i="2"/>
  <c r="W2722" i="2"/>
  <c r="S2722" i="2"/>
  <c r="W2721" i="2"/>
  <c r="S2721" i="2"/>
  <c r="W2720" i="2"/>
  <c r="S2720" i="2"/>
  <c r="W2719" i="2"/>
  <c r="S2719" i="2"/>
  <c r="W2718" i="2"/>
  <c r="S2718" i="2"/>
  <c r="W2717" i="2"/>
  <c r="S2717" i="2"/>
  <c r="W2716" i="2"/>
  <c r="S2716" i="2"/>
  <c r="W2715" i="2"/>
  <c r="S2715" i="2"/>
  <c r="W2714" i="2"/>
  <c r="S2714" i="2"/>
  <c r="W2713" i="2"/>
  <c r="S2713" i="2"/>
  <c r="W2712" i="2"/>
  <c r="S2712" i="2"/>
  <c r="W2711" i="2"/>
  <c r="S2711" i="2"/>
  <c r="W2710" i="2"/>
  <c r="S2710" i="2"/>
  <c r="W2709" i="2"/>
  <c r="S2709" i="2"/>
  <c r="W2708" i="2"/>
  <c r="S2708" i="2"/>
  <c r="W2707" i="2"/>
  <c r="S2707" i="2"/>
  <c r="W2706" i="2"/>
  <c r="S2706" i="2"/>
  <c r="W2705" i="2"/>
  <c r="S2705" i="2"/>
  <c r="W2704" i="2"/>
  <c r="S2704" i="2"/>
  <c r="W2703" i="2"/>
  <c r="S2703" i="2"/>
  <c r="W2702" i="2"/>
  <c r="S2702" i="2"/>
  <c r="W2701" i="2"/>
  <c r="S2701" i="2"/>
  <c r="W2700" i="2"/>
  <c r="S2700" i="2"/>
  <c r="W2699" i="2"/>
  <c r="S2699" i="2"/>
  <c r="W2698" i="2"/>
  <c r="S2698" i="2"/>
  <c r="W2697" i="2"/>
  <c r="S2697" i="2"/>
  <c r="W2696" i="2"/>
  <c r="S2696" i="2"/>
  <c r="W2695" i="2"/>
  <c r="S2695" i="2"/>
  <c r="W2694" i="2"/>
  <c r="S2694" i="2"/>
  <c r="W2693" i="2"/>
  <c r="S2693" i="2"/>
  <c r="W2692" i="2"/>
  <c r="S2692" i="2"/>
  <c r="W2691" i="2"/>
  <c r="S2691" i="2"/>
  <c r="W2690" i="2"/>
  <c r="S2690" i="2"/>
  <c r="W2689" i="2"/>
  <c r="S2689" i="2"/>
  <c r="W2688" i="2"/>
  <c r="S2688" i="2"/>
  <c r="W2687" i="2"/>
  <c r="S2687" i="2"/>
  <c r="W2686" i="2"/>
  <c r="S2686" i="2"/>
  <c r="W2685" i="2"/>
  <c r="S2685" i="2"/>
  <c r="W2684" i="2"/>
  <c r="S2684" i="2"/>
  <c r="W2683" i="2"/>
  <c r="S2683" i="2"/>
  <c r="W2682" i="2"/>
  <c r="S2682" i="2"/>
  <c r="W2681" i="2"/>
  <c r="S2681" i="2"/>
  <c r="W2680" i="2"/>
  <c r="S2680" i="2"/>
  <c r="W2679" i="2"/>
  <c r="S2679" i="2"/>
  <c r="W2678" i="2"/>
  <c r="S2678" i="2"/>
  <c r="W2677" i="2"/>
  <c r="S2677" i="2"/>
  <c r="W2676" i="2"/>
  <c r="S2676" i="2"/>
  <c r="W2675" i="2"/>
  <c r="S2675" i="2"/>
  <c r="W2674" i="2"/>
  <c r="S2674" i="2"/>
  <c r="W2673" i="2"/>
  <c r="S2673" i="2"/>
  <c r="W2672" i="2"/>
  <c r="S2672" i="2"/>
  <c r="W2671" i="2"/>
  <c r="S2671" i="2"/>
  <c r="W2670" i="2"/>
  <c r="S2670" i="2"/>
  <c r="W2669" i="2"/>
  <c r="S2669" i="2"/>
  <c r="W2668" i="2"/>
  <c r="S2668" i="2"/>
  <c r="W2667" i="2"/>
  <c r="S2667" i="2"/>
  <c r="W2666" i="2"/>
  <c r="S2666" i="2"/>
  <c r="W2665" i="2"/>
  <c r="S2665" i="2"/>
  <c r="W2664" i="2"/>
  <c r="S2664" i="2"/>
  <c r="W2663" i="2"/>
  <c r="S2663" i="2"/>
  <c r="W2662" i="2"/>
  <c r="S2662" i="2"/>
  <c r="W2661" i="2"/>
  <c r="S2661" i="2"/>
  <c r="W2660" i="2"/>
  <c r="S2660" i="2"/>
  <c r="W2659" i="2"/>
  <c r="S2659" i="2"/>
  <c r="W2658" i="2"/>
  <c r="S2658" i="2"/>
  <c r="W2657" i="2"/>
  <c r="S2657" i="2"/>
  <c r="W2656" i="2"/>
  <c r="S2656" i="2"/>
  <c r="W2655" i="2"/>
  <c r="S2655" i="2"/>
  <c r="W2654" i="2"/>
  <c r="S2654" i="2"/>
  <c r="W2653" i="2"/>
  <c r="S2653" i="2"/>
  <c r="W2652" i="2"/>
  <c r="S2652" i="2"/>
  <c r="W2651" i="2"/>
  <c r="S2651" i="2"/>
  <c r="W2650" i="2"/>
  <c r="S2650" i="2"/>
  <c r="W2649" i="2"/>
  <c r="S2649" i="2"/>
  <c r="W2648" i="2"/>
  <c r="S2648" i="2"/>
  <c r="W2647" i="2"/>
  <c r="S2647" i="2"/>
  <c r="W2646" i="2"/>
  <c r="S2646" i="2"/>
  <c r="W2645" i="2"/>
  <c r="S2645" i="2"/>
  <c r="W2644" i="2"/>
  <c r="S2644" i="2"/>
  <c r="W2643" i="2"/>
  <c r="S2643" i="2"/>
  <c r="W2642" i="2"/>
  <c r="S2642" i="2"/>
  <c r="W2641" i="2"/>
  <c r="S2641" i="2"/>
  <c r="W2640" i="2"/>
  <c r="S2640" i="2"/>
  <c r="W2639" i="2"/>
  <c r="S2639" i="2"/>
  <c r="W2638" i="2"/>
  <c r="S2638" i="2"/>
  <c r="W2637" i="2"/>
  <c r="S2637" i="2"/>
  <c r="W2636" i="2"/>
  <c r="S2636" i="2"/>
  <c r="W2635" i="2"/>
  <c r="S2635" i="2"/>
  <c r="W2634" i="2"/>
  <c r="S2634" i="2"/>
  <c r="W2633" i="2"/>
  <c r="S2633" i="2"/>
  <c r="W2632" i="2"/>
  <c r="S2632" i="2"/>
  <c r="W2631" i="2"/>
  <c r="S2631" i="2"/>
  <c r="W2630" i="2"/>
  <c r="S2630" i="2"/>
  <c r="W2629" i="2"/>
  <c r="S2629" i="2"/>
  <c r="W2628" i="2"/>
  <c r="S2628" i="2"/>
  <c r="W2627" i="2"/>
  <c r="S2627" i="2"/>
  <c r="W2626" i="2"/>
  <c r="S2626" i="2"/>
  <c r="W2625" i="2"/>
  <c r="S2625" i="2"/>
  <c r="W2624" i="2"/>
  <c r="S2624" i="2"/>
  <c r="W2623" i="2"/>
  <c r="S2623" i="2"/>
  <c r="W2622" i="2"/>
  <c r="S2622" i="2"/>
  <c r="W2621" i="2"/>
  <c r="S2621" i="2"/>
  <c r="W2620" i="2"/>
  <c r="S2620" i="2"/>
  <c r="W2619" i="2"/>
  <c r="S2619" i="2"/>
  <c r="W2618" i="2"/>
  <c r="S2618" i="2"/>
  <c r="W2617" i="2"/>
  <c r="S2617" i="2"/>
  <c r="W2616" i="2"/>
  <c r="S2616" i="2"/>
  <c r="W2615" i="2"/>
  <c r="S2615" i="2"/>
  <c r="W2614" i="2"/>
  <c r="S2614" i="2"/>
  <c r="W2613" i="2"/>
  <c r="S2613" i="2"/>
  <c r="W2612" i="2"/>
  <c r="S2612" i="2"/>
  <c r="W2611" i="2"/>
  <c r="S2611" i="2"/>
  <c r="W2610" i="2"/>
  <c r="S2610" i="2"/>
  <c r="W2609" i="2"/>
  <c r="S2609" i="2"/>
  <c r="W2608" i="2"/>
  <c r="S2608" i="2"/>
  <c r="W2607" i="2"/>
  <c r="S2607" i="2"/>
  <c r="W2606" i="2"/>
  <c r="S2606" i="2"/>
  <c r="W2605" i="2"/>
  <c r="S2605" i="2"/>
  <c r="W2604" i="2"/>
  <c r="S2604" i="2"/>
  <c r="W2603" i="2"/>
  <c r="S2603" i="2"/>
  <c r="W2602" i="2"/>
  <c r="S2602" i="2"/>
  <c r="W2601" i="2"/>
  <c r="S2601" i="2"/>
  <c r="W2600" i="2"/>
  <c r="S2600" i="2"/>
  <c r="W2599" i="2"/>
  <c r="S2599" i="2"/>
  <c r="W2598" i="2"/>
  <c r="S2598" i="2"/>
  <c r="W2597" i="2"/>
  <c r="S2597" i="2"/>
  <c r="W2596" i="2"/>
  <c r="S2596" i="2"/>
  <c r="W2595" i="2"/>
  <c r="S2595" i="2"/>
  <c r="W2594" i="2"/>
  <c r="S2594" i="2"/>
  <c r="W2593" i="2"/>
  <c r="S2593" i="2"/>
  <c r="W2592" i="2"/>
  <c r="S2592" i="2"/>
  <c r="W2591" i="2"/>
  <c r="S2591" i="2"/>
  <c r="W2590" i="2"/>
  <c r="S2590" i="2"/>
  <c r="W2589" i="2"/>
  <c r="S2589" i="2"/>
  <c r="W2588" i="2"/>
  <c r="S2588" i="2"/>
  <c r="W2587" i="2"/>
  <c r="S2587" i="2"/>
  <c r="W2586" i="2"/>
  <c r="S2586" i="2"/>
  <c r="W2585" i="2"/>
  <c r="S2585" i="2"/>
  <c r="W2584" i="2"/>
  <c r="S2584" i="2"/>
  <c r="W2583" i="2"/>
  <c r="S2583" i="2"/>
  <c r="W2582" i="2"/>
  <c r="S2582" i="2"/>
  <c r="W2581" i="2"/>
  <c r="S2581" i="2"/>
  <c r="W2580" i="2"/>
  <c r="S2580" i="2"/>
  <c r="W2579" i="2"/>
  <c r="S2579" i="2"/>
  <c r="W2578" i="2"/>
  <c r="S2578" i="2"/>
  <c r="W2577" i="2"/>
  <c r="S2577" i="2"/>
  <c r="W2576" i="2"/>
  <c r="S2576" i="2"/>
  <c r="W2575" i="2"/>
  <c r="S2575" i="2"/>
  <c r="W2574" i="2"/>
  <c r="S2574" i="2"/>
  <c r="W2573" i="2"/>
  <c r="S2573" i="2"/>
  <c r="W2572" i="2"/>
  <c r="S2572" i="2"/>
  <c r="W2571" i="2"/>
  <c r="S2571" i="2"/>
  <c r="W2570" i="2"/>
  <c r="S2570" i="2"/>
  <c r="W2569" i="2"/>
  <c r="S2569" i="2"/>
  <c r="W2568" i="2"/>
  <c r="S2568" i="2"/>
  <c r="W2567" i="2"/>
  <c r="S2567" i="2"/>
  <c r="W2566" i="2"/>
  <c r="S2566" i="2"/>
  <c r="W2565" i="2"/>
  <c r="S2565" i="2"/>
  <c r="W2564" i="2"/>
  <c r="S2564" i="2"/>
  <c r="W2563" i="2"/>
  <c r="S2563" i="2"/>
  <c r="W2562" i="2"/>
  <c r="S2562" i="2"/>
  <c r="W2561" i="2"/>
  <c r="S2561" i="2"/>
  <c r="W2560" i="2"/>
  <c r="S2560" i="2"/>
  <c r="W2559" i="2"/>
  <c r="S2559" i="2"/>
  <c r="W2558" i="2"/>
  <c r="S2558" i="2"/>
  <c r="W2557" i="2"/>
  <c r="S2557" i="2"/>
  <c r="W2556" i="2"/>
  <c r="S2556" i="2"/>
  <c r="W2555" i="2"/>
  <c r="S2555" i="2"/>
  <c r="W2511" i="2"/>
  <c r="S2511" i="2"/>
  <c r="W2510" i="2"/>
  <c r="S2510" i="2"/>
  <c r="W2509" i="2"/>
  <c r="S2509" i="2"/>
  <c r="W2508" i="2"/>
  <c r="S2508" i="2"/>
  <c r="W2507" i="2"/>
  <c r="S2507" i="2"/>
  <c r="W2506" i="2"/>
  <c r="S2506" i="2"/>
  <c r="W2505" i="2"/>
  <c r="S2505" i="2"/>
  <c r="W2504" i="2"/>
  <c r="S2504" i="2"/>
  <c r="W2503" i="2"/>
  <c r="S2503" i="2"/>
  <c r="W2502" i="2"/>
  <c r="S2502" i="2"/>
  <c r="W2501" i="2"/>
  <c r="S2501" i="2"/>
  <c r="W2500" i="2"/>
  <c r="S2500" i="2"/>
  <c r="W2499" i="2"/>
  <c r="S2499" i="2"/>
  <c r="W2498" i="2"/>
  <c r="S2498" i="2"/>
  <c r="W2497" i="2"/>
  <c r="S2497" i="2"/>
  <c r="W2496" i="2"/>
  <c r="S2496" i="2"/>
  <c r="W2495" i="2"/>
  <c r="S2495" i="2"/>
  <c r="W2494" i="2"/>
  <c r="S2494" i="2"/>
  <c r="W2493" i="2"/>
  <c r="S2493" i="2"/>
  <c r="W2492" i="2"/>
  <c r="S2492" i="2"/>
  <c r="W2491" i="2"/>
  <c r="S2491" i="2"/>
  <c r="W2490" i="2"/>
  <c r="S2490" i="2"/>
  <c r="W2489" i="2"/>
  <c r="S2489" i="2"/>
  <c r="W2488" i="2"/>
  <c r="S2488" i="2"/>
  <c r="W2487" i="2"/>
  <c r="S2487" i="2"/>
  <c r="W2486" i="2"/>
  <c r="S2486" i="2"/>
  <c r="W2485" i="2"/>
  <c r="S2485" i="2"/>
  <c r="W2484" i="2"/>
  <c r="S2484" i="2"/>
  <c r="W2483" i="2"/>
  <c r="S2483" i="2"/>
  <c r="W2482" i="2"/>
  <c r="S2482" i="2"/>
  <c r="W2481" i="2"/>
  <c r="S2481" i="2"/>
  <c r="W2480" i="2"/>
  <c r="S2480" i="2"/>
  <c r="W2479" i="2"/>
  <c r="S2479" i="2"/>
  <c r="W2478" i="2"/>
  <c r="S2478" i="2"/>
  <c r="W2477" i="2"/>
  <c r="S2477" i="2"/>
  <c r="W2476" i="2"/>
  <c r="S2476" i="2"/>
  <c r="W2475" i="2"/>
  <c r="S2475" i="2"/>
  <c r="W2474" i="2"/>
  <c r="S2474" i="2"/>
  <c r="W2473" i="2"/>
  <c r="S2473" i="2"/>
  <c r="W2472" i="2"/>
  <c r="S2472" i="2"/>
  <c r="W2471" i="2"/>
  <c r="S2471" i="2"/>
  <c r="W2470" i="2"/>
  <c r="S2470" i="2"/>
  <c r="W2469" i="2"/>
  <c r="S2469" i="2"/>
  <c r="W2468" i="2"/>
  <c r="S2468" i="2"/>
  <c r="W2467" i="2"/>
  <c r="S2467" i="2"/>
  <c r="W2466" i="2"/>
  <c r="S2466" i="2"/>
  <c r="W2465" i="2"/>
  <c r="S2465" i="2"/>
  <c r="W2464" i="2"/>
  <c r="S2464" i="2"/>
  <c r="W2463" i="2"/>
  <c r="S2463" i="2"/>
  <c r="W2462" i="2"/>
  <c r="S2462" i="2"/>
  <c r="W2461" i="2"/>
  <c r="S2461" i="2"/>
  <c r="W2460" i="2"/>
  <c r="S2460" i="2"/>
  <c r="W2459" i="2"/>
  <c r="S2459" i="2"/>
  <c r="W2458" i="2"/>
  <c r="S2458" i="2"/>
  <c r="W2457" i="2"/>
  <c r="S2457" i="2"/>
  <c r="W2456" i="2"/>
  <c r="S2456" i="2"/>
  <c r="W2455" i="2"/>
  <c r="S2455" i="2"/>
  <c r="W2454" i="2"/>
  <c r="S2454" i="2"/>
  <c r="W2453" i="2"/>
  <c r="S2453" i="2"/>
  <c r="W2452" i="2"/>
  <c r="S2452" i="2"/>
  <c r="W2451" i="2"/>
  <c r="S2451" i="2"/>
  <c r="W2450" i="2"/>
  <c r="S2450" i="2"/>
  <c r="W2449" i="2"/>
  <c r="S2449" i="2"/>
  <c r="W2448" i="2"/>
  <c r="S2448" i="2"/>
  <c r="W2447" i="2"/>
  <c r="W2446" i="2"/>
  <c r="W2445" i="2"/>
  <c r="W2444" i="2"/>
  <c r="W2443" i="2"/>
  <c r="W2442" i="2"/>
  <c r="W2441" i="2"/>
  <c r="W2440" i="2"/>
  <c r="W2439" i="2"/>
  <c r="W2438" i="2"/>
  <c r="W2437" i="2"/>
  <c r="W2436" i="2"/>
  <c r="W2435" i="2"/>
  <c r="W2434" i="2"/>
  <c r="W2433" i="2"/>
  <c r="W2432" i="2"/>
  <c r="W2431" i="2"/>
  <c r="W2430" i="2"/>
  <c r="W2429" i="2"/>
  <c r="W2428" i="2"/>
  <c r="W2427" i="2"/>
  <c r="W2426" i="2"/>
  <c r="W2425" i="2"/>
  <c r="W2424" i="2"/>
  <c r="W2423" i="2"/>
  <c r="W2422" i="2"/>
  <c r="W2421" i="2"/>
  <c r="W2420" i="2"/>
  <c r="W2419" i="2"/>
  <c r="W2418" i="2"/>
  <c r="W2417" i="2"/>
  <c r="W2416" i="2"/>
  <c r="W2415" i="2"/>
  <c r="S2415" i="2"/>
  <c r="W2414" i="2"/>
  <c r="S2414" i="2"/>
  <c r="W2413" i="2"/>
  <c r="S2413" i="2"/>
  <c r="W2412" i="2"/>
  <c r="S2412" i="2"/>
  <c r="W2411" i="2"/>
  <c r="S2411" i="2"/>
  <c r="W2410" i="2"/>
  <c r="S2410" i="2"/>
  <c r="W2409" i="2"/>
  <c r="S2409" i="2"/>
  <c r="W2408" i="2"/>
  <c r="S2408" i="2"/>
  <c r="W2407" i="2"/>
  <c r="S2407" i="2"/>
  <c r="W2406" i="2"/>
  <c r="S2406" i="2"/>
  <c r="W2405" i="2"/>
  <c r="S2405" i="2"/>
  <c r="W2404" i="2"/>
  <c r="S2404" i="2"/>
  <c r="W2403" i="2"/>
  <c r="S2403" i="2"/>
  <c r="W2402" i="2"/>
  <c r="S2402" i="2"/>
  <c r="W2401" i="2"/>
  <c r="S2401" i="2"/>
  <c r="W2400" i="2"/>
  <c r="S2400" i="2"/>
  <c r="W2399" i="2"/>
  <c r="S2399" i="2"/>
  <c r="W2398" i="2"/>
  <c r="S2398" i="2"/>
  <c r="W2397" i="2"/>
  <c r="S2397" i="2"/>
  <c r="W2396" i="2"/>
  <c r="S2396" i="2"/>
  <c r="W2395" i="2"/>
  <c r="S2395" i="2"/>
  <c r="W2394" i="2"/>
  <c r="S2394" i="2"/>
  <c r="W2393" i="2"/>
  <c r="S2393" i="2"/>
  <c r="W2392" i="2"/>
  <c r="S2392" i="2"/>
  <c r="W2391" i="2"/>
  <c r="S2391" i="2"/>
  <c r="W2390" i="2"/>
  <c r="S2390" i="2"/>
  <c r="W2389" i="2"/>
  <c r="S2389" i="2"/>
  <c r="W2388" i="2"/>
  <c r="S2388" i="2"/>
  <c r="W2387" i="2"/>
  <c r="S2387" i="2"/>
  <c r="W2386" i="2"/>
  <c r="S2386" i="2"/>
  <c r="W2385" i="2"/>
  <c r="S2385" i="2"/>
  <c r="W2384" i="2"/>
  <c r="S2384" i="2"/>
  <c r="W2383" i="2"/>
  <c r="S2383" i="2"/>
  <c r="W2382" i="2"/>
  <c r="S2382" i="2"/>
  <c r="W2381" i="2"/>
  <c r="S2381" i="2"/>
  <c r="W2380" i="2"/>
  <c r="S2380" i="2"/>
  <c r="W2379" i="2"/>
  <c r="S2379" i="2"/>
  <c r="W2378" i="2"/>
  <c r="S2378" i="2"/>
  <c r="W2377" i="2"/>
  <c r="S2377" i="2"/>
  <c r="W2376" i="2"/>
  <c r="S2376" i="2"/>
  <c r="W2375" i="2"/>
  <c r="S2375" i="2"/>
  <c r="W2374" i="2"/>
  <c r="S2374" i="2"/>
  <c r="W2373" i="2"/>
  <c r="S2373" i="2"/>
  <c r="W2372" i="2"/>
  <c r="S2372" i="2"/>
  <c r="W2371" i="2"/>
  <c r="S2371" i="2"/>
  <c r="W2370" i="2"/>
  <c r="S2370" i="2"/>
  <c r="W2369" i="2"/>
  <c r="S2369" i="2"/>
  <c r="W2368" i="2"/>
  <c r="S2368" i="2"/>
  <c r="W2367" i="2"/>
  <c r="S2367" i="2"/>
  <c r="W2366" i="2"/>
  <c r="S2366" i="2"/>
  <c r="W2365" i="2"/>
  <c r="S2365" i="2"/>
  <c r="W2364" i="2"/>
  <c r="S2364" i="2"/>
  <c r="W2363" i="2"/>
  <c r="S2363" i="2"/>
  <c r="W2362" i="2"/>
  <c r="S2362" i="2"/>
  <c r="W2361" i="2"/>
  <c r="S2361" i="2"/>
  <c r="W2360" i="2"/>
  <c r="S2360" i="2"/>
  <c r="W2359" i="2"/>
  <c r="S2359" i="2"/>
  <c r="W2358" i="2"/>
  <c r="S2358" i="2"/>
  <c r="W2357" i="2"/>
  <c r="S2357" i="2"/>
  <c r="W2356" i="2"/>
  <c r="S2356" i="2"/>
  <c r="W2355" i="2"/>
  <c r="S2355" i="2"/>
  <c r="W2354" i="2"/>
  <c r="S2354" i="2"/>
  <c r="W2353" i="2"/>
  <c r="S2353" i="2"/>
  <c r="W2352" i="2"/>
  <c r="S2352" i="2"/>
  <c r="W2351" i="2"/>
  <c r="S2351" i="2"/>
  <c r="W2350" i="2"/>
  <c r="S2350" i="2"/>
  <c r="W2349" i="2"/>
  <c r="S2349" i="2"/>
  <c r="W2348" i="2"/>
  <c r="S2348" i="2"/>
  <c r="W2347" i="2"/>
  <c r="S2347" i="2"/>
  <c r="W2346" i="2"/>
  <c r="S2346" i="2"/>
  <c r="W2345" i="2"/>
  <c r="S2345" i="2"/>
  <c r="W2344" i="2"/>
  <c r="S2344" i="2"/>
  <c r="W2343" i="2"/>
  <c r="S2343" i="2"/>
  <c r="W2342" i="2"/>
  <c r="S2342" i="2"/>
  <c r="W2341" i="2"/>
  <c r="S2341" i="2"/>
  <c r="W2340" i="2"/>
  <c r="S2340" i="2"/>
  <c r="W2339" i="2"/>
  <c r="S2339" i="2"/>
  <c r="W2338" i="2"/>
  <c r="S2338" i="2"/>
  <c r="W2337" i="2"/>
  <c r="S2337" i="2"/>
  <c r="W2336" i="2"/>
  <c r="S2336" i="2"/>
  <c r="W2335" i="2"/>
  <c r="W2334" i="2"/>
  <c r="W2333" i="2"/>
  <c r="W2332" i="2"/>
  <c r="W2331" i="2"/>
  <c r="W2330" i="2"/>
  <c r="W2329" i="2"/>
  <c r="W2328" i="2"/>
  <c r="W2327" i="2"/>
  <c r="W2326" i="2"/>
  <c r="W2325" i="2"/>
  <c r="W2324" i="2"/>
  <c r="W2323" i="2"/>
  <c r="W2322" i="2"/>
  <c r="W2321" i="2"/>
  <c r="W2320" i="2"/>
  <c r="W2319" i="2"/>
  <c r="W2318" i="2"/>
  <c r="W2317" i="2"/>
  <c r="W2316" i="2"/>
  <c r="W2315" i="2"/>
  <c r="W2314" i="2"/>
  <c r="W2313" i="2"/>
  <c r="W2312" i="2"/>
  <c r="W2311" i="2"/>
  <c r="W2310" i="2"/>
  <c r="W2309" i="2"/>
  <c r="W2308" i="2"/>
  <c r="W2307" i="2"/>
  <c r="W2306" i="2"/>
  <c r="W2305" i="2"/>
  <c r="W2304" i="2"/>
  <c r="W2303" i="2"/>
  <c r="W2302" i="2"/>
  <c r="W2301" i="2"/>
  <c r="W2300" i="2"/>
  <c r="W2299" i="2"/>
  <c r="W2298" i="2"/>
  <c r="W2297" i="2"/>
  <c r="W2296" i="2"/>
  <c r="W2295" i="2"/>
  <c r="W2294" i="2"/>
  <c r="W2293" i="2"/>
  <c r="W2292" i="2"/>
  <c r="W2291" i="2"/>
  <c r="W2290" i="2"/>
  <c r="W2289" i="2"/>
  <c r="W2288" i="2"/>
  <c r="W2287" i="2"/>
  <c r="W2286" i="2"/>
  <c r="W2285" i="2"/>
  <c r="W2284" i="2"/>
  <c r="W2283" i="2"/>
  <c r="W2282" i="2"/>
  <c r="W2281" i="2"/>
  <c r="W2280" i="2"/>
  <c r="W2279" i="2"/>
  <c r="W2278" i="2"/>
  <c r="W2277" i="2"/>
  <c r="W2276" i="2"/>
  <c r="W2275" i="2"/>
  <c r="W2274" i="2"/>
  <c r="W2273" i="2"/>
  <c r="W2272" i="2"/>
  <c r="W2271" i="2"/>
  <c r="W2270" i="2"/>
  <c r="W2269" i="2"/>
  <c r="W2268" i="2"/>
  <c r="W2267" i="2"/>
  <c r="W2266" i="2"/>
  <c r="W2265" i="2"/>
  <c r="W2264" i="2"/>
  <c r="W2263" i="2"/>
  <c r="W2262" i="2"/>
  <c r="W2261" i="2"/>
  <c r="W2260" i="2"/>
  <c r="W2259" i="2"/>
  <c r="W2258" i="2"/>
  <c r="W2257" i="2"/>
  <c r="W2256" i="2"/>
  <c r="W2255" i="2"/>
  <c r="W2254" i="2"/>
  <c r="W2253" i="2"/>
  <c r="W2252" i="2"/>
  <c r="W2251" i="2"/>
  <c r="W2250" i="2"/>
  <c r="W2249" i="2"/>
  <c r="W2248" i="2"/>
  <c r="W2247" i="2"/>
  <c r="W2246" i="2"/>
  <c r="W2245" i="2"/>
  <c r="W2244" i="2"/>
  <c r="W2243" i="2"/>
  <c r="W2242" i="2"/>
  <c r="W2241" i="2"/>
  <c r="W2240" i="2"/>
  <c r="W2239" i="2"/>
  <c r="W2238" i="2"/>
  <c r="W2237" i="2"/>
  <c r="W2236" i="2"/>
  <c r="W2235" i="2"/>
  <c r="W2234" i="2"/>
  <c r="W2233" i="2"/>
  <c r="W2232" i="2"/>
  <c r="W2231" i="2"/>
  <c r="W2230" i="2"/>
  <c r="W2229" i="2"/>
  <c r="W2228" i="2"/>
  <c r="W2227" i="2"/>
  <c r="W2226" i="2"/>
  <c r="W2225" i="2"/>
  <c r="W2224" i="2"/>
  <c r="W2223" i="2"/>
  <c r="W2222" i="2"/>
  <c r="W2221" i="2"/>
  <c r="W2220" i="2"/>
  <c r="W2219" i="2"/>
  <c r="W2218" i="2"/>
  <c r="W2217" i="2"/>
  <c r="W2216" i="2"/>
  <c r="W2215" i="2"/>
  <c r="W2214" i="2"/>
  <c r="W2213" i="2"/>
  <c r="W2212" i="2"/>
  <c r="W2211" i="2"/>
  <c r="W2210" i="2"/>
  <c r="W2209" i="2"/>
  <c r="W2208" i="2"/>
  <c r="W2207" i="2"/>
  <c r="W2206" i="2"/>
  <c r="W2205" i="2"/>
  <c r="W2204" i="2"/>
  <c r="W2203" i="2"/>
  <c r="W2202" i="2"/>
  <c r="W2201" i="2"/>
  <c r="W2200" i="2"/>
  <c r="W2199" i="2"/>
  <c r="W2198" i="2"/>
  <c r="W2197" i="2"/>
  <c r="W2196" i="2"/>
  <c r="W2195" i="2"/>
  <c r="W2194" i="2"/>
  <c r="W2193" i="2"/>
  <c r="W2192" i="2"/>
  <c r="W2191" i="2"/>
  <c r="W2190" i="2"/>
  <c r="W2189" i="2"/>
  <c r="W2188" i="2"/>
  <c r="W2187" i="2"/>
  <c r="S2187" i="2"/>
  <c r="W2186" i="2"/>
  <c r="S2186" i="2"/>
  <c r="W2185" i="2"/>
  <c r="S2185" i="2"/>
  <c r="W2184" i="2"/>
  <c r="S2184" i="2"/>
  <c r="W2183" i="2"/>
  <c r="S2183" i="2"/>
  <c r="W2182" i="2"/>
  <c r="S2182" i="2"/>
  <c r="W2181" i="2"/>
  <c r="S2181" i="2"/>
  <c r="W2180" i="2"/>
  <c r="S2180" i="2"/>
  <c r="W2179" i="2"/>
  <c r="S2179" i="2"/>
  <c r="W2178" i="2"/>
  <c r="S2178" i="2"/>
  <c r="W2177" i="2"/>
  <c r="S2177" i="2"/>
  <c r="W2176" i="2"/>
  <c r="S2176" i="2"/>
  <c r="W2175" i="2"/>
  <c r="S2175" i="2"/>
  <c r="W2174" i="2"/>
  <c r="S2174" i="2"/>
  <c r="W2173" i="2"/>
  <c r="S2173" i="2"/>
  <c r="W2172" i="2"/>
  <c r="S2172" i="2"/>
  <c r="W2171" i="2"/>
  <c r="S2171" i="2"/>
  <c r="W2170" i="2"/>
  <c r="S2170" i="2"/>
  <c r="W2169" i="2"/>
  <c r="S2169" i="2"/>
  <c r="W2168" i="2"/>
  <c r="S2168" i="2"/>
  <c r="W2167" i="2"/>
  <c r="S2167" i="2"/>
  <c r="W2166" i="2"/>
  <c r="S2166" i="2"/>
  <c r="W2165" i="2"/>
  <c r="S2165" i="2"/>
  <c r="W2164" i="2"/>
  <c r="S2164" i="2"/>
  <c r="W2163" i="2"/>
  <c r="S2163" i="2"/>
  <c r="W2162" i="2"/>
  <c r="S2162" i="2"/>
  <c r="W2161" i="2"/>
  <c r="S2161" i="2"/>
  <c r="W2160" i="2"/>
  <c r="S2160" i="2"/>
  <c r="W2159" i="2"/>
  <c r="S2159" i="2"/>
  <c r="W2158" i="2"/>
  <c r="S2158" i="2"/>
  <c r="W2157" i="2"/>
  <c r="S2157" i="2"/>
  <c r="W2156" i="2"/>
  <c r="S2156" i="2"/>
  <c r="W2155" i="2"/>
  <c r="S2155" i="2"/>
  <c r="W2154" i="2"/>
  <c r="S2154" i="2"/>
  <c r="W2153" i="2"/>
  <c r="S2153" i="2"/>
  <c r="W2152" i="2"/>
  <c r="S2152" i="2"/>
  <c r="W2151" i="2"/>
  <c r="S2151" i="2"/>
  <c r="W2150" i="2"/>
  <c r="S2150" i="2"/>
  <c r="W2149" i="2"/>
  <c r="S2149" i="2"/>
  <c r="W2148" i="2"/>
  <c r="S2148" i="2"/>
  <c r="W2147" i="2"/>
  <c r="S2147" i="2"/>
  <c r="W2146" i="2"/>
  <c r="S2146" i="2"/>
  <c r="W2145" i="2"/>
  <c r="S2145" i="2"/>
  <c r="W2144" i="2"/>
  <c r="S2144" i="2"/>
  <c r="W2143" i="2"/>
  <c r="S2143" i="2"/>
  <c r="W2142" i="2"/>
  <c r="S2142" i="2"/>
  <c r="W2141" i="2"/>
  <c r="S2141" i="2"/>
  <c r="W2140" i="2"/>
  <c r="S2140" i="2"/>
  <c r="W2139" i="2"/>
  <c r="S2139" i="2"/>
  <c r="W2138" i="2"/>
  <c r="S2138" i="2"/>
  <c r="W2137" i="2"/>
  <c r="S2137" i="2"/>
  <c r="W2136" i="2"/>
  <c r="S2136" i="2"/>
  <c r="W2135" i="2"/>
  <c r="S2135" i="2"/>
  <c r="W2134" i="2"/>
  <c r="S2134" i="2"/>
  <c r="W2133" i="2"/>
  <c r="S2133" i="2"/>
  <c r="W2132" i="2"/>
  <c r="S2132" i="2"/>
  <c r="W2131" i="2"/>
  <c r="S2131" i="2"/>
  <c r="W2130" i="2"/>
  <c r="S2130" i="2"/>
  <c r="W2129" i="2"/>
  <c r="S2129" i="2"/>
  <c r="W2128" i="2"/>
  <c r="S2128" i="2"/>
  <c r="W2127" i="2"/>
  <c r="S2127" i="2"/>
  <c r="W2126" i="2"/>
  <c r="S2126" i="2"/>
  <c r="W2125" i="2"/>
  <c r="S2125" i="2"/>
  <c r="W2124" i="2"/>
  <c r="S2124" i="2"/>
  <c r="W2123" i="2"/>
  <c r="S2123" i="2"/>
  <c r="W2122" i="2"/>
  <c r="S2122" i="2"/>
  <c r="W2121" i="2"/>
  <c r="S2121" i="2"/>
  <c r="W2120" i="2"/>
  <c r="S2120" i="2"/>
  <c r="W2119" i="2"/>
  <c r="S2119" i="2"/>
  <c r="W2118" i="2"/>
  <c r="S2118" i="2"/>
  <c r="W2117" i="2"/>
  <c r="S2117" i="2"/>
  <c r="W2116" i="2"/>
  <c r="S2116" i="2"/>
  <c r="W2115" i="2"/>
  <c r="S2115" i="2"/>
  <c r="W2114" i="2"/>
  <c r="S2114" i="2"/>
  <c r="W2113" i="2"/>
  <c r="S2113" i="2"/>
  <c r="W2112" i="2"/>
  <c r="S2112" i="2"/>
  <c r="W2111" i="2"/>
  <c r="S2111" i="2"/>
  <c r="W2110" i="2"/>
  <c r="S2110" i="2"/>
  <c r="W2109" i="2"/>
  <c r="S2109" i="2"/>
  <c r="W2108" i="2"/>
  <c r="S2108" i="2"/>
  <c r="W2107" i="2"/>
  <c r="S2107" i="2"/>
  <c r="W2106" i="2"/>
  <c r="S2106" i="2"/>
  <c r="W2105" i="2"/>
  <c r="S2105" i="2"/>
  <c r="W2104" i="2"/>
  <c r="S2104" i="2"/>
  <c r="W2103" i="2"/>
  <c r="S2103" i="2"/>
  <c r="W2102" i="2"/>
  <c r="S2102" i="2"/>
  <c r="W2101" i="2"/>
  <c r="S2101" i="2"/>
  <c r="W2100" i="2"/>
  <c r="W2099" i="2"/>
  <c r="W2098" i="2"/>
  <c r="W2097" i="2"/>
  <c r="W2096" i="2"/>
  <c r="W2095" i="2"/>
  <c r="W2094" i="2"/>
  <c r="W2093" i="2"/>
  <c r="W2092" i="2"/>
  <c r="W2091" i="2"/>
  <c r="W2090" i="2"/>
  <c r="W2089" i="2"/>
  <c r="W2088" i="2"/>
  <c r="W2087" i="2"/>
  <c r="W2086" i="2"/>
  <c r="W2085" i="2"/>
  <c r="W2084" i="2"/>
  <c r="W2083" i="2"/>
  <c r="W2082" i="2"/>
  <c r="W2081" i="2"/>
  <c r="W2080" i="2"/>
  <c r="W2079" i="2"/>
  <c r="W2078" i="2"/>
  <c r="W2077" i="2"/>
  <c r="W2076" i="2"/>
  <c r="W2075" i="2"/>
  <c r="W2074" i="2"/>
  <c r="W2073" i="2"/>
  <c r="W2072" i="2"/>
  <c r="W2071" i="2"/>
  <c r="W2070" i="2"/>
  <c r="W2069" i="2"/>
  <c r="W2068" i="2"/>
  <c r="W2067" i="2"/>
  <c r="W2066" i="2"/>
  <c r="W2065" i="2"/>
  <c r="W2064" i="2"/>
  <c r="W2063" i="2"/>
  <c r="W2062" i="2"/>
  <c r="W2061" i="2"/>
  <c r="W2060" i="2"/>
  <c r="W2059" i="2"/>
  <c r="W2058" i="2"/>
  <c r="W2057" i="2"/>
  <c r="W2056" i="2"/>
  <c r="W2055" i="2"/>
  <c r="W2054" i="2"/>
  <c r="W2053" i="2"/>
  <c r="W2052" i="2"/>
  <c r="W2051" i="2"/>
  <c r="W2050" i="2"/>
  <c r="W2049" i="2"/>
  <c r="W2048" i="2"/>
  <c r="W2047" i="2"/>
  <c r="W2046" i="2"/>
  <c r="W2045" i="2"/>
  <c r="W2044" i="2"/>
  <c r="W2043" i="2"/>
  <c r="W2042" i="2"/>
  <c r="W2041" i="2"/>
  <c r="W2040" i="2"/>
  <c r="W2039" i="2"/>
  <c r="W2038" i="2"/>
  <c r="W2037" i="2"/>
  <c r="W2036" i="2"/>
  <c r="W2035" i="2"/>
  <c r="W2034" i="2"/>
  <c r="W2033" i="2"/>
  <c r="W2032" i="2"/>
  <c r="W2031" i="2"/>
  <c r="W2030" i="2"/>
  <c r="W2029" i="2"/>
  <c r="W2028" i="2"/>
  <c r="W2027" i="2"/>
  <c r="W2026" i="2"/>
  <c r="W2025" i="2"/>
  <c r="W2024" i="2"/>
  <c r="W2023" i="2"/>
  <c r="W2022" i="2"/>
  <c r="W2021" i="2"/>
  <c r="W2020" i="2"/>
  <c r="W2019" i="2"/>
  <c r="W2018" i="2"/>
  <c r="W2017" i="2"/>
  <c r="W2016" i="2"/>
  <c r="W2015" i="2"/>
  <c r="W2014" i="2"/>
  <c r="W2013" i="2"/>
  <c r="W2012" i="2"/>
  <c r="W2011" i="2"/>
  <c r="W2010" i="2"/>
  <c r="W2009" i="2"/>
  <c r="W2008" i="2"/>
  <c r="W2007" i="2"/>
  <c r="W2006" i="2"/>
  <c r="W2005" i="2"/>
  <c r="W2004" i="2"/>
  <c r="W2003" i="2"/>
  <c r="W2002" i="2"/>
  <c r="W2001" i="2"/>
  <c r="W2000" i="2"/>
  <c r="W1999" i="2"/>
  <c r="W1998" i="2"/>
  <c r="W1997" i="2"/>
  <c r="W1996" i="2"/>
  <c r="W1995" i="2"/>
  <c r="W1994" i="2"/>
  <c r="W1993" i="2"/>
  <c r="W1992" i="2"/>
  <c r="W1991" i="2"/>
  <c r="W1990" i="2"/>
  <c r="W1989" i="2"/>
  <c r="W1988" i="2"/>
  <c r="W1987" i="2"/>
  <c r="W1986" i="2"/>
  <c r="W1985" i="2"/>
  <c r="W1984" i="2"/>
  <c r="W1983" i="2"/>
  <c r="W1982" i="2"/>
  <c r="W1981" i="2"/>
  <c r="W1980" i="2"/>
  <c r="W1979" i="2"/>
  <c r="W1978" i="2"/>
  <c r="W1977" i="2"/>
  <c r="W1976" i="2"/>
  <c r="W1975" i="2"/>
  <c r="W1974" i="2"/>
  <c r="W1973" i="2"/>
  <c r="W1972" i="2"/>
  <c r="W1971" i="2"/>
  <c r="W1970" i="2"/>
  <c r="W1969" i="2"/>
  <c r="W1968" i="2"/>
  <c r="W1967" i="2"/>
  <c r="W1966" i="2"/>
  <c r="W1965" i="2"/>
  <c r="W1964" i="2"/>
  <c r="W1963" i="2"/>
  <c r="W1962" i="2"/>
  <c r="W1961" i="2"/>
  <c r="W1960" i="2"/>
  <c r="W1959" i="2"/>
  <c r="W1958" i="2"/>
  <c r="W1957" i="2"/>
  <c r="W1956" i="2"/>
  <c r="W1955" i="2"/>
  <c r="W1954" i="2"/>
  <c r="W1953" i="2"/>
  <c r="W1952" i="2"/>
  <c r="W1951" i="2"/>
  <c r="W1950" i="2"/>
  <c r="W1949" i="2"/>
  <c r="W1948" i="2"/>
  <c r="W1947" i="2"/>
  <c r="W1946" i="2"/>
  <c r="W1945" i="2"/>
  <c r="W1944" i="2"/>
  <c r="W1943" i="2"/>
  <c r="W1942" i="2"/>
  <c r="W1941" i="2"/>
  <c r="W1940" i="2"/>
  <c r="W1939" i="2"/>
  <c r="W1938" i="2"/>
  <c r="W1937" i="2"/>
  <c r="W1936" i="2"/>
  <c r="W1935" i="2"/>
  <c r="W1934" i="2"/>
  <c r="W1933" i="2"/>
  <c r="W1932" i="2"/>
  <c r="W1931" i="2"/>
  <c r="W1930" i="2"/>
  <c r="W1929" i="2"/>
  <c r="W1928" i="2"/>
  <c r="W1927" i="2"/>
  <c r="W1926" i="2"/>
  <c r="W1925" i="2"/>
  <c r="W1924" i="2"/>
  <c r="W1923" i="2"/>
  <c r="W1922" i="2"/>
  <c r="W1921" i="2"/>
  <c r="W1920" i="2"/>
  <c r="W1919" i="2"/>
  <c r="W1918" i="2"/>
  <c r="W1917" i="2"/>
  <c r="W1916" i="2"/>
  <c r="W1915" i="2"/>
  <c r="W1914" i="2"/>
  <c r="W1913" i="2"/>
  <c r="W1912" i="2"/>
  <c r="W1911" i="2"/>
  <c r="W1910" i="2"/>
  <c r="W1909" i="2"/>
  <c r="W1908" i="2"/>
  <c r="W1907" i="2"/>
  <c r="W1906" i="2"/>
  <c r="W1905" i="2"/>
  <c r="W1904" i="2"/>
  <c r="W1903" i="2"/>
  <c r="W1902" i="2"/>
  <c r="W1901" i="2"/>
  <c r="W1900" i="2"/>
  <c r="W1899" i="2"/>
  <c r="W1898" i="2"/>
  <c r="W1897" i="2"/>
  <c r="W1896" i="2"/>
  <c r="W1895" i="2"/>
  <c r="W1894" i="2"/>
  <c r="W1893" i="2"/>
  <c r="W1892" i="2"/>
  <c r="W1891" i="2"/>
  <c r="W1890" i="2"/>
  <c r="W1889" i="2"/>
  <c r="W1888" i="2"/>
  <c r="W1887" i="2"/>
  <c r="W1886" i="2"/>
  <c r="W1885" i="2"/>
  <c r="W1884" i="2"/>
  <c r="S1884" i="2"/>
  <c r="W1883" i="2"/>
  <c r="S1883" i="2"/>
  <c r="W1882" i="2"/>
  <c r="S1882" i="2"/>
  <c r="W1881" i="2"/>
  <c r="S1881" i="2"/>
  <c r="W1880" i="2"/>
  <c r="S1880" i="2"/>
  <c r="W1879" i="2"/>
  <c r="S1879" i="2"/>
  <c r="W1878" i="2"/>
  <c r="S1878" i="2"/>
  <c r="W1877" i="2"/>
  <c r="S1877" i="2"/>
  <c r="W1876" i="2"/>
  <c r="S1876" i="2"/>
  <c r="W1875" i="2"/>
  <c r="S1875" i="2"/>
  <c r="W1874" i="2"/>
  <c r="S1874" i="2"/>
  <c r="W1873" i="2"/>
  <c r="S1873" i="2"/>
  <c r="W1872" i="2"/>
  <c r="S1872" i="2"/>
  <c r="W1871" i="2"/>
  <c r="S1871" i="2"/>
  <c r="W1870" i="2"/>
  <c r="S1870" i="2"/>
  <c r="W1869" i="2"/>
  <c r="S1869" i="2"/>
  <c r="W1868" i="2"/>
  <c r="S1868" i="2"/>
  <c r="W1867" i="2"/>
  <c r="S1867" i="2"/>
  <c r="W1866" i="2"/>
  <c r="S1866" i="2"/>
  <c r="W1865" i="2"/>
  <c r="S1865" i="2"/>
  <c r="W1864" i="2"/>
  <c r="S1864" i="2"/>
  <c r="W1863" i="2"/>
  <c r="S1863" i="2"/>
  <c r="W1862" i="2"/>
  <c r="S1862" i="2"/>
  <c r="W1861" i="2"/>
  <c r="S1861" i="2"/>
  <c r="W1860" i="2"/>
  <c r="S1860" i="2"/>
  <c r="W1859" i="2"/>
  <c r="S1859" i="2"/>
  <c r="W1858" i="2"/>
  <c r="S1858" i="2"/>
  <c r="W1857" i="2"/>
  <c r="S1857" i="2"/>
  <c r="W1856" i="2"/>
  <c r="S1856" i="2"/>
  <c r="W1855" i="2"/>
  <c r="S1855" i="2"/>
  <c r="W1854" i="2"/>
  <c r="S1854" i="2"/>
  <c r="W1853" i="2"/>
  <c r="S1853" i="2"/>
  <c r="W1852" i="2"/>
  <c r="S1852" i="2"/>
  <c r="W1851" i="2"/>
  <c r="S1851" i="2"/>
  <c r="W1850" i="2"/>
  <c r="S1850" i="2"/>
  <c r="W1849" i="2"/>
  <c r="S1849" i="2"/>
  <c r="W1848" i="2"/>
  <c r="S1848" i="2"/>
  <c r="W1847" i="2"/>
  <c r="S1847" i="2"/>
  <c r="W1846" i="2"/>
  <c r="S1846" i="2"/>
  <c r="W1845" i="2"/>
  <c r="S1845" i="2"/>
  <c r="W1844" i="2"/>
  <c r="S1844" i="2"/>
  <c r="W1843" i="2"/>
  <c r="S1843" i="2"/>
  <c r="W1842" i="2"/>
  <c r="S1842" i="2"/>
  <c r="W1841" i="2"/>
  <c r="S1841" i="2"/>
  <c r="W1840" i="2"/>
  <c r="S1840" i="2"/>
  <c r="W1839" i="2"/>
  <c r="S1839" i="2"/>
  <c r="W1838" i="2"/>
  <c r="S1838" i="2"/>
  <c r="W1837" i="2"/>
  <c r="S1837" i="2"/>
  <c r="W1836" i="2"/>
  <c r="S1836" i="2"/>
  <c r="W1835" i="2"/>
  <c r="S1835" i="2"/>
  <c r="W1834" i="2"/>
  <c r="S1834" i="2"/>
  <c r="W1833" i="2"/>
  <c r="S1833" i="2"/>
  <c r="W1832" i="2"/>
  <c r="S1832" i="2"/>
  <c r="W1831" i="2"/>
  <c r="S1831" i="2"/>
  <c r="W1830" i="2"/>
  <c r="S1830" i="2"/>
  <c r="W1829" i="2"/>
  <c r="S1829" i="2"/>
  <c r="W1828" i="2"/>
  <c r="S1828" i="2"/>
  <c r="W1827" i="2"/>
  <c r="S1827" i="2"/>
  <c r="W1826" i="2"/>
  <c r="S1826" i="2"/>
  <c r="W1825" i="2"/>
  <c r="S1825" i="2"/>
  <c r="W1824" i="2"/>
  <c r="S1824" i="2"/>
  <c r="W1823" i="2"/>
  <c r="S1823" i="2"/>
  <c r="W1822" i="2"/>
  <c r="S1822" i="2"/>
  <c r="W1821" i="2"/>
  <c r="S1821" i="2"/>
  <c r="W1820" i="2"/>
  <c r="S1820" i="2"/>
  <c r="W1819" i="2"/>
  <c r="S1819" i="2"/>
  <c r="W1818" i="2"/>
  <c r="S1818" i="2"/>
  <c r="W1817" i="2"/>
  <c r="S1817" i="2"/>
  <c r="W1816" i="2"/>
  <c r="S1816" i="2"/>
  <c r="W1815" i="2"/>
  <c r="S1815" i="2"/>
  <c r="W1814" i="2"/>
  <c r="S1814" i="2"/>
  <c r="W1813" i="2"/>
  <c r="S1813" i="2"/>
  <c r="W1812" i="2"/>
  <c r="S1812" i="2"/>
  <c r="W1811" i="2"/>
  <c r="S1811" i="2"/>
  <c r="W1810" i="2"/>
  <c r="S1810" i="2"/>
  <c r="W1809" i="2"/>
  <c r="S1809" i="2"/>
  <c r="W1808" i="2"/>
  <c r="S1808" i="2"/>
  <c r="W1807" i="2"/>
  <c r="S1807" i="2"/>
  <c r="W1806" i="2"/>
  <c r="S1806" i="2"/>
  <c r="W1805" i="2"/>
  <c r="S1805" i="2"/>
  <c r="W1804" i="2"/>
  <c r="S1804" i="2"/>
  <c r="W1803" i="2"/>
  <c r="S1803" i="2"/>
  <c r="W1802" i="2"/>
  <c r="S1802" i="2"/>
  <c r="W1801" i="2"/>
  <c r="S1801" i="2"/>
  <c r="W1800" i="2"/>
  <c r="S1800" i="2"/>
  <c r="W1799" i="2"/>
  <c r="S1799" i="2"/>
  <c r="W1798" i="2"/>
  <c r="S1798" i="2"/>
  <c r="W1797" i="2"/>
  <c r="S1797" i="2"/>
  <c r="W1796" i="2"/>
  <c r="S1796" i="2"/>
  <c r="W1795" i="2"/>
  <c r="S1795" i="2"/>
  <c r="W1794" i="2"/>
  <c r="S1794" i="2"/>
  <c r="W1793" i="2"/>
  <c r="S1793" i="2"/>
  <c r="W1792" i="2"/>
  <c r="S1792" i="2"/>
  <c r="W1791" i="2"/>
  <c r="S1791" i="2"/>
  <c r="W1790" i="2"/>
  <c r="S1790" i="2"/>
  <c r="W1789" i="2"/>
  <c r="S1789" i="2"/>
  <c r="W1788" i="2"/>
  <c r="S1788" i="2"/>
  <c r="W1787" i="2"/>
  <c r="S1787" i="2"/>
  <c r="W1786" i="2"/>
  <c r="S1786" i="2"/>
  <c r="W1785" i="2"/>
  <c r="S1785" i="2"/>
  <c r="W1784" i="2"/>
  <c r="S1784" i="2"/>
  <c r="W1783" i="2"/>
  <c r="S1783" i="2"/>
  <c r="W1782" i="2"/>
  <c r="S1782" i="2"/>
  <c r="W1781" i="2"/>
  <c r="S1781" i="2"/>
  <c r="W1780" i="2"/>
  <c r="S1780" i="2"/>
  <c r="W1779" i="2"/>
  <c r="S1779" i="2"/>
  <c r="W1778" i="2"/>
  <c r="S1778" i="2"/>
  <c r="W1777" i="2"/>
  <c r="S1777" i="2"/>
  <c r="W1776" i="2"/>
  <c r="S1776" i="2"/>
  <c r="W1775" i="2"/>
  <c r="S1775" i="2"/>
  <c r="W1774" i="2"/>
  <c r="S1774" i="2"/>
  <c r="W1773" i="2"/>
  <c r="S1773" i="2"/>
  <c r="W1772" i="2"/>
  <c r="S1772" i="2"/>
  <c r="W1771" i="2"/>
  <c r="S1771" i="2"/>
  <c r="W1770" i="2"/>
  <c r="S1770" i="2"/>
  <c r="W1769" i="2"/>
  <c r="S1769" i="2"/>
  <c r="W1768" i="2"/>
  <c r="S1768" i="2"/>
  <c r="W1767" i="2"/>
  <c r="S1767" i="2"/>
  <c r="W1766" i="2"/>
  <c r="S1766" i="2"/>
  <c r="W1765" i="2"/>
  <c r="S1765" i="2"/>
  <c r="W1764" i="2"/>
  <c r="S1764" i="2"/>
  <c r="W1763" i="2"/>
  <c r="S1763" i="2"/>
  <c r="W1762" i="2"/>
  <c r="S1762" i="2"/>
  <c r="W1761" i="2"/>
  <c r="S1761" i="2"/>
  <c r="W1760" i="2"/>
  <c r="S1760" i="2"/>
  <c r="W1759" i="2"/>
  <c r="S1759" i="2"/>
  <c r="W1758" i="2"/>
  <c r="S1758" i="2"/>
  <c r="W1757" i="2"/>
  <c r="S1757" i="2"/>
  <c r="W1756" i="2"/>
  <c r="S1756" i="2"/>
  <c r="W1755" i="2"/>
  <c r="S1755" i="2"/>
  <c r="W1754" i="2"/>
  <c r="S1754" i="2"/>
  <c r="W1753" i="2"/>
  <c r="S1753" i="2"/>
  <c r="W1752" i="2"/>
  <c r="S1752" i="2"/>
  <c r="W1751" i="2"/>
  <c r="S1751" i="2"/>
  <c r="W1750" i="2"/>
  <c r="S1750" i="2"/>
  <c r="W1749" i="2"/>
  <c r="S1749" i="2"/>
  <c r="W1748" i="2"/>
  <c r="S1748" i="2"/>
  <c r="W1747" i="2"/>
  <c r="S1747" i="2"/>
  <c r="W1746" i="2"/>
  <c r="S1746" i="2"/>
  <c r="W1745" i="2"/>
  <c r="S1745" i="2"/>
  <c r="W1744" i="2"/>
  <c r="S1744" i="2"/>
  <c r="W1743" i="2"/>
  <c r="S1743" i="2"/>
  <c r="W1742" i="2"/>
  <c r="S1742" i="2"/>
  <c r="W1741" i="2"/>
  <c r="S1741" i="2"/>
  <c r="W1740" i="2"/>
  <c r="S1740" i="2"/>
  <c r="W1739" i="2"/>
  <c r="S1739" i="2"/>
  <c r="W1738" i="2"/>
  <c r="S1738" i="2"/>
  <c r="W1737" i="2"/>
  <c r="S1737" i="2"/>
  <c r="W1736" i="2"/>
  <c r="S1736" i="2"/>
  <c r="W1735" i="2"/>
  <c r="S1735" i="2"/>
  <c r="W1734" i="2"/>
  <c r="S1734" i="2"/>
  <c r="W1733" i="2"/>
  <c r="S1733" i="2"/>
  <c r="W1732" i="2"/>
  <c r="S1732" i="2"/>
  <c r="W1731" i="2"/>
  <c r="S1731" i="2"/>
  <c r="W1730" i="2"/>
  <c r="S1730" i="2"/>
  <c r="W1729" i="2"/>
  <c r="S1729" i="2"/>
  <c r="W1728" i="2"/>
  <c r="S1728" i="2"/>
  <c r="W1727" i="2"/>
  <c r="S1727" i="2"/>
  <c r="W1726" i="2"/>
  <c r="S1726" i="2"/>
  <c r="W1725" i="2"/>
  <c r="S1725" i="2"/>
  <c r="W1724" i="2"/>
  <c r="S1724" i="2"/>
  <c r="W1723" i="2"/>
  <c r="S1723" i="2"/>
  <c r="W1722" i="2"/>
  <c r="S1722" i="2"/>
  <c r="W1721" i="2"/>
  <c r="S1721" i="2"/>
  <c r="W1720" i="2"/>
  <c r="S1720" i="2"/>
  <c r="W1719" i="2"/>
  <c r="S1719" i="2"/>
  <c r="W1718" i="2"/>
  <c r="S1718" i="2"/>
  <c r="W1717" i="2"/>
  <c r="S1717" i="2"/>
  <c r="W1716" i="2"/>
  <c r="S1716" i="2"/>
  <c r="W1715" i="2"/>
  <c r="S1715" i="2"/>
  <c r="W1714" i="2"/>
  <c r="S1714" i="2"/>
  <c r="W1713" i="2"/>
  <c r="S1713" i="2"/>
  <c r="W1712" i="2"/>
  <c r="S1712" i="2"/>
  <c r="W1711" i="2"/>
  <c r="S1711" i="2"/>
  <c r="W1710" i="2"/>
  <c r="S1710" i="2"/>
  <c r="W1709" i="2"/>
  <c r="S1709" i="2"/>
  <c r="W1708" i="2"/>
  <c r="S1708" i="2"/>
  <c r="W1707" i="2"/>
  <c r="S1707" i="2"/>
  <c r="W1706" i="2"/>
  <c r="S1706" i="2"/>
  <c r="W1705" i="2"/>
  <c r="S1705" i="2"/>
  <c r="W1704" i="2"/>
  <c r="S1704" i="2"/>
  <c r="W1703" i="2"/>
  <c r="S1703" i="2"/>
  <c r="W1702" i="2"/>
  <c r="S1702" i="2"/>
  <c r="W1701" i="2"/>
  <c r="S1701" i="2"/>
  <c r="W1700" i="2"/>
  <c r="S1700" i="2"/>
  <c r="W1699" i="2"/>
  <c r="S1699" i="2"/>
  <c r="W1698" i="2"/>
  <c r="S1698" i="2"/>
  <c r="W1697" i="2"/>
  <c r="S1697" i="2"/>
  <c r="W1696" i="2"/>
  <c r="S1696" i="2"/>
  <c r="W1695" i="2"/>
  <c r="S1695" i="2"/>
  <c r="W1694" i="2"/>
  <c r="S1694" i="2"/>
  <c r="W1693" i="2"/>
  <c r="S1693" i="2"/>
  <c r="W1692" i="2"/>
  <c r="S1692" i="2"/>
  <c r="W1691" i="2"/>
  <c r="S1691" i="2"/>
  <c r="W1690" i="2"/>
  <c r="S1690" i="2"/>
  <c r="W1689" i="2"/>
  <c r="S1689" i="2"/>
  <c r="W1688" i="2"/>
  <c r="S1688" i="2"/>
  <c r="W1687" i="2"/>
  <c r="S1687" i="2"/>
  <c r="W1686" i="2"/>
  <c r="S1686" i="2"/>
  <c r="W1685" i="2"/>
  <c r="S1685" i="2"/>
  <c r="W1684" i="2"/>
  <c r="W1683" i="2"/>
  <c r="W1682" i="2"/>
  <c r="W1681" i="2"/>
  <c r="W1680" i="2"/>
  <c r="W1679" i="2"/>
  <c r="W1678" i="2"/>
  <c r="W1677" i="2"/>
  <c r="W1676" i="2"/>
  <c r="W1675" i="2"/>
  <c r="W1674" i="2"/>
  <c r="W1673" i="2"/>
  <c r="W1672" i="2"/>
  <c r="W1671" i="2"/>
  <c r="W1670" i="2"/>
  <c r="W1669" i="2"/>
  <c r="W1668" i="2"/>
  <c r="W1667" i="2"/>
  <c r="W1666" i="2"/>
  <c r="W1665" i="2"/>
  <c r="W1664" i="2"/>
  <c r="W1663" i="2"/>
  <c r="W1662" i="2"/>
  <c r="W1661" i="2"/>
  <c r="W1660" i="2"/>
  <c r="W1659" i="2"/>
  <c r="W1658" i="2"/>
  <c r="W1657" i="2"/>
  <c r="W1656" i="2"/>
  <c r="W1655" i="2"/>
  <c r="W1654" i="2"/>
  <c r="W1653" i="2"/>
  <c r="W1652" i="2"/>
  <c r="W1651" i="2"/>
  <c r="W1650" i="2"/>
  <c r="W1649" i="2"/>
  <c r="W1648" i="2"/>
  <c r="W1647" i="2"/>
  <c r="W1646" i="2"/>
  <c r="W1645" i="2"/>
  <c r="W1644" i="2"/>
  <c r="W1643" i="2"/>
  <c r="W1642" i="2"/>
  <c r="W1641" i="2"/>
  <c r="W1640" i="2"/>
  <c r="W1639" i="2"/>
  <c r="W1638" i="2"/>
  <c r="W1637" i="2"/>
  <c r="W1636" i="2"/>
  <c r="W1635" i="2"/>
  <c r="W1634" i="2"/>
  <c r="W1633" i="2"/>
  <c r="W1632" i="2"/>
  <c r="W1631" i="2"/>
  <c r="W1630" i="2"/>
  <c r="W1629" i="2"/>
  <c r="W1628" i="2"/>
  <c r="W1627" i="2"/>
  <c r="W1626" i="2"/>
  <c r="W1625" i="2"/>
  <c r="W1624" i="2"/>
  <c r="W1623" i="2"/>
  <c r="W1622" i="2"/>
  <c r="W1621" i="2"/>
  <c r="W1620" i="2"/>
  <c r="W1619" i="2"/>
  <c r="W1618" i="2"/>
  <c r="W1617" i="2"/>
  <c r="W1616" i="2"/>
  <c r="W1615" i="2"/>
  <c r="W1614" i="2"/>
  <c r="W1613" i="2"/>
  <c r="W1612" i="2"/>
  <c r="W1611" i="2"/>
  <c r="W1610" i="2"/>
  <c r="W1609" i="2"/>
  <c r="W1608" i="2"/>
  <c r="W1607" i="2"/>
  <c r="W1606" i="2"/>
  <c r="W1605" i="2"/>
  <c r="W1604" i="2"/>
  <c r="W1603" i="2"/>
  <c r="W1602" i="2"/>
  <c r="W1601" i="2"/>
  <c r="W1600" i="2"/>
  <c r="W1599" i="2"/>
  <c r="W1598" i="2"/>
  <c r="W1597" i="2"/>
  <c r="W1596" i="2"/>
  <c r="W1595" i="2"/>
  <c r="W1594" i="2"/>
  <c r="W1593" i="2"/>
  <c r="W1592" i="2"/>
  <c r="S1592" i="2"/>
  <c r="W1591" i="2"/>
  <c r="S1591" i="2"/>
  <c r="W1590" i="2"/>
  <c r="S1590" i="2"/>
  <c r="W1589" i="2"/>
  <c r="S1589" i="2"/>
  <c r="W1588" i="2"/>
  <c r="S1588" i="2"/>
  <c r="W1587" i="2"/>
  <c r="S1587" i="2"/>
  <c r="W1586" i="2"/>
  <c r="S1586" i="2"/>
  <c r="W1585" i="2"/>
  <c r="S1585" i="2"/>
  <c r="W1584" i="2"/>
  <c r="S1584" i="2"/>
  <c r="W1583" i="2"/>
  <c r="S1583" i="2"/>
  <c r="W1582" i="2"/>
  <c r="S1582" i="2"/>
  <c r="W1581" i="2"/>
  <c r="S1581" i="2"/>
  <c r="W1580" i="2"/>
  <c r="S1580" i="2"/>
  <c r="W1579" i="2"/>
  <c r="S1579" i="2"/>
  <c r="W1578" i="2"/>
  <c r="S1578" i="2"/>
  <c r="W1577" i="2"/>
  <c r="S1577" i="2"/>
  <c r="W1576" i="2"/>
  <c r="S1576" i="2"/>
  <c r="W1575" i="2"/>
  <c r="S1575" i="2"/>
  <c r="W1574" i="2"/>
  <c r="S1574" i="2"/>
  <c r="W1573" i="2"/>
  <c r="S1573" i="2"/>
  <c r="W1572" i="2"/>
  <c r="S1572" i="2"/>
  <c r="W1571" i="2"/>
  <c r="S1571" i="2"/>
  <c r="W1570" i="2"/>
  <c r="S1570" i="2"/>
  <c r="W1569" i="2"/>
  <c r="S1569" i="2"/>
  <c r="W1568" i="2"/>
  <c r="S1568" i="2"/>
  <c r="W1567" i="2"/>
  <c r="S1567" i="2"/>
  <c r="W1566" i="2"/>
  <c r="S1566" i="2"/>
  <c r="W1565" i="2"/>
  <c r="S1565" i="2"/>
  <c r="W1564" i="2"/>
  <c r="S1564" i="2"/>
  <c r="W1563" i="2"/>
  <c r="S1563" i="2"/>
  <c r="W1562" i="2"/>
  <c r="S1562" i="2"/>
  <c r="W1561" i="2"/>
  <c r="S1561" i="2"/>
  <c r="W1560" i="2"/>
  <c r="S1560" i="2"/>
  <c r="W1559" i="2"/>
  <c r="S1559" i="2"/>
  <c r="W1558" i="2"/>
  <c r="S1558" i="2"/>
  <c r="W1557" i="2"/>
  <c r="S1557" i="2"/>
  <c r="W1556" i="2"/>
  <c r="S1556" i="2"/>
  <c r="W1555" i="2"/>
  <c r="S1555" i="2"/>
  <c r="W1554" i="2"/>
  <c r="S1554" i="2"/>
  <c r="W1553" i="2"/>
  <c r="S1553" i="2"/>
  <c r="W1552" i="2"/>
  <c r="S1552" i="2"/>
  <c r="W1551" i="2"/>
  <c r="S1551" i="2"/>
  <c r="W1550" i="2"/>
  <c r="W1549" i="2"/>
  <c r="W1548" i="2"/>
  <c r="W1547" i="2"/>
  <c r="W1546" i="2"/>
  <c r="W1545" i="2"/>
  <c r="W1544" i="2"/>
  <c r="W1543" i="2"/>
  <c r="W1542" i="2"/>
  <c r="W1541" i="2"/>
  <c r="W1540" i="2"/>
  <c r="W1539" i="2"/>
  <c r="W1538" i="2"/>
  <c r="W1537" i="2"/>
  <c r="W1536" i="2"/>
  <c r="W1535" i="2"/>
  <c r="W1534" i="2"/>
  <c r="W1533" i="2"/>
  <c r="W1532" i="2"/>
  <c r="W1531" i="2"/>
  <c r="W1530" i="2"/>
  <c r="W1529" i="2"/>
  <c r="S1529" i="2"/>
  <c r="W1528" i="2"/>
  <c r="S1528" i="2"/>
  <c r="W1527" i="2"/>
  <c r="S1527" i="2"/>
  <c r="W1526" i="2"/>
  <c r="S1526" i="2"/>
  <c r="W1525" i="2"/>
  <c r="S1525" i="2"/>
  <c r="W1524" i="2"/>
  <c r="S1524" i="2"/>
  <c r="W1523" i="2"/>
  <c r="S1523" i="2"/>
  <c r="W1522" i="2"/>
  <c r="S1522" i="2"/>
  <c r="W1521" i="2"/>
  <c r="S1521" i="2"/>
  <c r="W1520" i="2"/>
  <c r="S1520" i="2"/>
  <c r="W1519" i="2"/>
  <c r="S1519" i="2"/>
  <c r="W1518" i="2"/>
  <c r="S1518" i="2"/>
  <c r="W1517" i="2"/>
  <c r="S1517" i="2"/>
  <c r="W1516" i="2"/>
  <c r="S1516" i="2"/>
  <c r="W1515" i="2"/>
  <c r="S1515" i="2"/>
  <c r="W1514" i="2"/>
  <c r="S1514" i="2"/>
  <c r="W1513" i="2"/>
  <c r="S1513" i="2"/>
  <c r="W1512" i="2"/>
  <c r="S1512" i="2"/>
  <c r="W1511" i="2"/>
  <c r="S1511" i="2"/>
  <c r="W1510" i="2"/>
  <c r="S1510" i="2"/>
  <c r="W1509" i="2"/>
  <c r="S1509" i="2"/>
  <c r="W1508" i="2"/>
  <c r="W1507" i="2"/>
  <c r="W1506" i="2"/>
  <c r="W1505" i="2"/>
  <c r="W1504" i="2"/>
  <c r="W1503" i="2"/>
  <c r="W1502" i="2"/>
  <c r="W1501" i="2"/>
  <c r="W1500" i="2"/>
  <c r="W1499" i="2"/>
  <c r="W1498" i="2"/>
  <c r="W1497" i="2"/>
  <c r="W1496" i="2"/>
  <c r="W1495" i="2"/>
  <c r="W1494" i="2"/>
  <c r="W1493" i="2"/>
  <c r="W1492" i="2"/>
  <c r="W1491" i="2"/>
  <c r="W1490" i="2"/>
  <c r="W1489" i="2"/>
  <c r="W1488" i="2"/>
  <c r="W1487" i="2"/>
  <c r="W1486" i="2"/>
  <c r="W1485" i="2"/>
  <c r="W1484" i="2"/>
  <c r="W1483" i="2"/>
  <c r="W1482" i="2"/>
  <c r="S1482" i="2"/>
  <c r="W1481" i="2"/>
  <c r="S1481" i="2"/>
  <c r="W1480" i="2"/>
  <c r="S1480" i="2"/>
  <c r="W1479" i="2"/>
  <c r="S1479" i="2"/>
  <c r="W1478" i="2"/>
  <c r="S1478" i="2"/>
  <c r="W1477" i="2"/>
  <c r="S1477" i="2"/>
  <c r="W1476" i="2"/>
  <c r="S1476" i="2"/>
  <c r="W1475" i="2"/>
  <c r="S1475" i="2"/>
  <c r="W1474" i="2"/>
  <c r="S1474" i="2"/>
  <c r="W1473" i="2"/>
  <c r="S1473" i="2"/>
  <c r="W1472" i="2"/>
  <c r="S1472" i="2"/>
  <c r="W1471" i="2"/>
  <c r="S1471" i="2"/>
  <c r="W1470" i="2"/>
  <c r="S1470" i="2"/>
  <c r="W1469" i="2"/>
  <c r="W1468" i="2"/>
  <c r="W1467" i="2"/>
  <c r="W1466" i="2"/>
  <c r="W1465" i="2"/>
  <c r="W1464" i="2"/>
  <c r="W1463" i="2"/>
  <c r="W1462" i="2"/>
  <c r="W1461" i="2"/>
  <c r="W1460" i="2"/>
  <c r="W1459" i="2"/>
  <c r="W1458" i="2"/>
  <c r="W1457" i="2"/>
  <c r="W1456" i="2"/>
  <c r="W1455" i="2"/>
  <c r="W1454" i="2"/>
  <c r="W1453" i="2"/>
  <c r="W1452" i="2"/>
  <c r="W1451" i="2"/>
  <c r="W1450" i="2"/>
  <c r="W1449" i="2"/>
  <c r="W1448" i="2"/>
  <c r="W1447" i="2"/>
  <c r="W1446" i="2"/>
  <c r="W1445" i="2"/>
  <c r="W1444" i="2"/>
  <c r="W1443" i="2"/>
  <c r="W1442" i="2"/>
  <c r="W1441" i="2"/>
  <c r="W1440" i="2"/>
  <c r="W1439" i="2"/>
  <c r="W1438" i="2"/>
  <c r="W1437" i="2"/>
  <c r="W1436" i="2"/>
  <c r="W1435" i="2"/>
  <c r="W1434" i="2"/>
  <c r="W1433" i="2"/>
  <c r="W1432" i="2"/>
  <c r="W1431" i="2"/>
  <c r="W1430" i="2"/>
  <c r="W1429" i="2"/>
  <c r="W1428" i="2"/>
  <c r="W1427" i="2"/>
  <c r="W1426" i="2"/>
  <c r="W1425" i="2"/>
  <c r="W1424" i="2"/>
  <c r="W1423" i="2"/>
  <c r="W1422" i="2"/>
  <c r="W1421" i="2"/>
  <c r="W1420" i="2"/>
  <c r="W1419" i="2"/>
  <c r="W1418" i="2"/>
  <c r="W1417" i="2"/>
  <c r="W1416" i="2"/>
  <c r="W1415" i="2"/>
  <c r="W1414" i="2"/>
  <c r="W1413" i="2"/>
  <c r="W1412" i="2"/>
  <c r="W1411" i="2"/>
  <c r="W1410" i="2"/>
  <c r="W1409" i="2"/>
  <c r="W1408" i="2"/>
  <c r="W1407" i="2"/>
  <c r="W1406" i="2"/>
  <c r="W1405" i="2"/>
  <c r="W1404" i="2"/>
  <c r="W1403" i="2"/>
  <c r="W1402" i="2"/>
  <c r="W1401" i="2"/>
  <c r="W1400" i="2"/>
  <c r="W1399" i="2"/>
  <c r="W1398" i="2"/>
  <c r="W1397" i="2"/>
  <c r="W1396" i="2"/>
  <c r="W1395" i="2"/>
  <c r="W1394" i="2"/>
  <c r="W1393" i="2"/>
  <c r="W1392" i="2"/>
  <c r="W1391" i="2"/>
  <c r="W1390" i="2"/>
  <c r="W1389" i="2"/>
  <c r="W1388" i="2"/>
  <c r="W1387" i="2"/>
  <c r="W1386" i="2"/>
  <c r="W1385" i="2"/>
  <c r="W1384" i="2"/>
  <c r="W1383" i="2"/>
  <c r="W1382" i="2"/>
  <c r="W1381" i="2"/>
  <c r="W1380" i="2"/>
  <c r="W1379" i="2"/>
  <c r="W1378" i="2"/>
  <c r="W1377" i="2"/>
  <c r="W1376" i="2"/>
  <c r="W1375" i="2"/>
  <c r="W1374" i="2"/>
  <c r="W1373" i="2"/>
  <c r="W1372" i="2"/>
  <c r="W1371" i="2"/>
  <c r="W1370" i="2"/>
  <c r="W1369" i="2"/>
  <c r="W1368" i="2"/>
  <c r="W1367" i="2"/>
  <c r="W1366" i="2"/>
  <c r="W1365" i="2"/>
  <c r="W1364" i="2"/>
  <c r="W1363" i="2"/>
  <c r="W1362" i="2"/>
  <c r="W1361" i="2"/>
  <c r="W1360" i="2"/>
  <c r="W1359" i="2"/>
  <c r="W1358" i="2"/>
  <c r="W1357" i="2"/>
  <c r="W1356" i="2"/>
  <c r="W1355" i="2"/>
  <c r="W1354" i="2"/>
  <c r="W1353" i="2"/>
  <c r="W1352" i="2"/>
  <c r="W1351" i="2"/>
  <c r="W1350" i="2"/>
  <c r="W1349" i="2"/>
  <c r="W1348" i="2"/>
  <c r="W1347" i="2"/>
  <c r="W1346" i="2"/>
  <c r="W1345" i="2"/>
  <c r="W1344" i="2"/>
  <c r="W1343" i="2"/>
  <c r="W1342" i="2"/>
  <c r="W1341" i="2"/>
  <c r="W1340" i="2"/>
  <c r="W1339" i="2"/>
  <c r="W1338" i="2"/>
  <c r="W1337" i="2"/>
  <c r="W1336" i="2"/>
  <c r="W1335" i="2"/>
  <c r="W1334" i="2"/>
  <c r="S1334" i="2"/>
  <c r="W1333" i="2"/>
  <c r="S1333" i="2"/>
  <c r="W1332" i="2"/>
  <c r="S1332" i="2"/>
  <c r="W1331" i="2"/>
  <c r="S1331" i="2"/>
  <c r="W1330" i="2"/>
  <c r="S1330" i="2"/>
  <c r="W1329" i="2"/>
  <c r="S1329" i="2"/>
  <c r="W1328" i="2"/>
  <c r="S1328" i="2"/>
  <c r="W1327" i="2"/>
  <c r="S1327" i="2"/>
  <c r="W1326" i="2"/>
  <c r="S1326" i="2"/>
  <c r="W1325" i="2"/>
  <c r="S1325" i="2"/>
  <c r="W1324" i="2"/>
  <c r="S1324" i="2"/>
  <c r="W1323" i="2"/>
  <c r="S1323" i="2"/>
  <c r="W1322" i="2"/>
  <c r="S1322" i="2"/>
  <c r="W1321" i="2"/>
  <c r="S1321" i="2"/>
  <c r="W1320" i="2"/>
  <c r="S1320" i="2"/>
  <c r="W1319" i="2"/>
  <c r="S1319" i="2"/>
  <c r="W1318" i="2"/>
  <c r="S1318" i="2"/>
  <c r="W1317" i="2"/>
  <c r="S1317" i="2"/>
  <c r="W1316" i="2"/>
  <c r="S1316" i="2"/>
  <c r="W1315" i="2"/>
  <c r="S1315" i="2"/>
  <c r="W1314" i="2"/>
  <c r="S1314" i="2"/>
  <c r="W1313" i="2"/>
  <c r="S1313" i="2"/>
  <c r="W1312" i="2"/>
  <c r="S1312" i="2"/>
  <c r="W1311" i="2"/>
  <c r="S1311" i="2"/>
  <c r="W1310" i="2"/>
  <c r="S1310" i="2"/>
  <c r="W1309" i="2"/>
  <c r="S1309" i="2"/>
  <c r="W1308" i="2"/>
  <c r="S1308" i="2"/>
  <c r="W1307" i="2"/>
  <c r="S1307" i="2"/>
  <c r="W1306" i="2"/>
  <c r="S1306" i="2"/>
  <c r="W1305" i="2"/>
  <c r="S1305" i="2"/>
  <c r="W1304" i="2"/>
  <c r="S1304" i="2"/>
  <c r="W1303" i="2"/>
  <c r="S1303" i="2"/>
  <c r="W1302" i="2"/>
  <c r="S1302" i="2"/>
  <c r="W1301" i="2"/>
  <c r="S1301" i="2"/>
  <c r="W1300" i="2"/>
  <c r="S1300" i="2"/>
  <c r="W1299" i="2"/>
  <c r="S1299" i="2"/>
  <c r="W1298" i="2"/>
  <c r="S1298" i="2"/>
  <c r="W1297" i="2"/>
  <c r="S1297" i="2"/>
  <c r="W1296" i="2"/>
  <c r="S1296" i="2"/>
  <c r="W1295" i="2"/>
  <c r="S1295" i="2"/>
  <c r="W1294" i="2"/>
  <c r="S1294" i="2"/>
  <c r="W1293" i="2"/>
  <c r="S1293" i="2"/>
  <c r="W1292" i="2"/>
  <c r="S1292" i="2"/>
  <c r="W1291" i="2"/>
  <c r="S1291" i="2"/>
  <c r="W1290" i="2"/>
  <c r="S1290" i="2"/>
  <c r="W1289" i="2"/>
  <c r="S1289" i="2"/>
  <c r="W1288" i="2"/>
  <c r="S1288" i="2"/>
  <c r="W1287" i="2"/>
  <c r="S1287" i="2"/>
  <c r="W1286" i="2"/>
  <c r="S1286" i="2"/>
  <c r="W1285" i="2"/>
  <c r="S1285" i="2"/>
  <c r="W1284" i="2"/>
  <c r="S1284" i="2"/>
  <c r="W1283" i="2"/>
  <c r="S1283" i="2"/>
  <c r="W1282" i="2"/>
  <c r="S1282" i="2"/>
  <c r="W1281" i="2"/>
  <c r="S1281" i="2"/>
  <c r="W1280" i="2"/>
  <c r="S1280" i="2"/>
  <c r="W1279" i="2"/>
  <c r="S1279" i="2"/>
  <c r="W1278" i="2"/>
  <c r="S1278" i="2"/>
  <c r="W1277" i="2"/>
  <c r="S1277" i="2"/>
  <c r="W1276" i="2"/>
  <c r="S1276" i="2"/>
  <c r="W1275" i="2"/>
  <c r="S1275" i="2"/>
  <c r="W1274" i="2"/>
  <c r="S1274" i="2"/>
  <c r="W1273" i="2"/>
  <c r="S1273" i="2"/>
  <c r="W1272" i="2"/>
  <c r="S1272" i="2"/>
  <c r="W1271" i="2"/>
  <c r="S1271" i="2"/>
  <c r="W1270" i="2"/>
  <c r="S1270" i="2"/>
  <c r="W1269" i="2"/>
  <c r="S1269" i="2"/>
  <c r="W1268" i="2"/>
  <c r="S1268" i="2"/>
  <c r="W1267" i="2"/>
  <c r="S1267" i="2"/>
  <c r="W1266" i="2"/>
  <c r="S1266" i="2"/>
  <c r="W1265" i="2"/>
  <c r="S1265" i="2"/>
  <c r="W1264" i="2"/>
  <c r="S1264" i="2"/>
  <c r="W1263" i="2"/>
  <c r="S1263" i="2"/>
  <c r="W1262" i="2"/>
  <c r="S1262" i="2"/>
  <c r="W1261" i="2"/>
  <c r="S1261" i="2"/>
  <c r="W1260" i="2"/>
  <c r="S1260" i="2"/>
  <c r="W1259" i="2"/>
  <c r="S1259" i="2"/>
  <c r="W1258" i="2"/>
  <c r="S1258" i="2"/>
  <c r="W1257" i="2"/>
  <c r="S1257" i="2"/>
  <c r="W1256" i="2"/>
  <c r="S1256" i="2"/>
  <c r="W1255" i="2"/>
  <c r="S1255" i="2"/>
  <c r="W1254" i="2"/>
  <c r="S1254" i="2"/>
  <c r="W1253" i="2"/>
  <c r="S1253" i="2"/>
  <c r="W1252" i="2"/>
  <c r="S1252" i="2"/>
  <c r="W1251" i="2"/>
  <c r="S1251" i="2"/>
  <c r="W1250" i="2"/>
  <c r="S1250" i="2"/>
  <c r="W1249" i="2"/>
  <c r="S1249" i="2"/>
  <c r="W1248" i="2"/>
  <c r="S1248" i="2"/>
  <c r="W1247" i="2"/>
  <c r="S1247" i="2"/>
  <c r="W1246" i="2"/>
  <c r="S1246" i="2"/>
  <c r="W1245" i="2"/>
  <c r="S1245" i="2"/>
  <c r="W1244" i="2"/>
  <c r="S1244" i="2"/>
  <c r="W1243" i="2"/>
  <c r="S1243" i="2"/>
  <c r="W1242" i="2"/>
  <c r="S1242" i="2"/>
  <c r="W1241" i="2"/>
  <c r="S1241" i="2"/>
  <c r="W1240" i="2"/>
  <c r="S1240" i="2"/>
  <c r="W1239" i="2"/>
  <c r="S1239" i="2"/>
  <c r="W1238" i="2"/>
  <c r="S1238" i="2"/>
  <c r="W1237" i="2"/>
  <c r="S1237" i="2"/>
  <c r="W1236" i="2"/>
  <c r="S1236" i="2"/>
  <c r="W1235" i="2"/>
  <c r="S1235" i="2"/>
  <c r="W1234" i="2"/>
  <c r="S1234" i="2"/>
  <c r="W1233" i="2"/>
  <c r="S1233" i="2"/>
  <c r="W1232" i="2"/>
  <c r="S1232" i="2"/>
  <c r="W1231" i="2"/>
  <c r="S1231" i="2"/>
  <c r="W1230" i="2"/>
  <c r="S1230" i="2"/>
  <c r="W1229" i="2"/>
  <c r="S1229" i="2"/>
  <c r="W1228" i="2"/>
  <c r="S1228" i="2"/>
  <c r="W1227" i="2"/>
  <c r="S1227" i="2"/>
  <c r="W1226" i="2"/>
  <c r="S1226" i="2"/>
  <c r="W1225" i="2"/>
  <c r="S1225" i="2"/>
  <c r="W1224" i="2"/>
  <c r="S1224" i="2"/>
  <c r="W1223" i="2"/>
  <c r="S1223" i="2"/>
  <c r="W1222" i="2"/>
  <c r="S1222" i="2"/>
  <c r="W1221" i="2"/>
  <c r="S1221" i="2"/>
  <c r="W1220" i="2"/>
  <c r="S1220" i="2"/>
  <c r="W1219" i="2"/>
  <c r="S1219" i="2"/>
  <c r="W1218" i="2"/>
  <c r="S1218" i="2"/>
  <c r="W1217" i="2"/>
  <c r="S1217" i="2"/>
  <c r="W1216" i="2"/>
  <c r="S1216" i="2"/>
  <c r="W1215" i="2"/>
  <c r="S1215" i="2"/>
  <c r="W1214" i="2"/>
  <c r="S1214" i="2"/>
  <c r="W1213" i="2"/>
  <c r="S1213" i="2"/>
  <c r="W1212" i="2"/>
  <c r="S1212" i="2"/>
  <c r="W1211" i="2"/>
  <c r="S1211" i="2"/>
  <c r="W1210" i="2"/>
  <c r="S1210" i="2"/>
  <c r="W1209" i="2"/>
  <c r="S1209" i="2"/>
  <c r="W1208" i="2"/>
  <c r="S1208" i="2"/>
  <c r="W1207" i="2"/>
  <c r="S1207" i="2"/>
  <c r="W1206" i="2"/>
  <c r="S1206" i="2"/>
  <c r="W1205" i="2"/>
  <c r="S1205" i="2"/>
  <c r="W1204" i="2"/>
  <c r="S1204" i="2"/>
  <c r="W1203" i="2"/>
  <c r="S1203" i="2"/>
  <c r="W1202" i="2"/>
  <c r="S1202" i="2"/>
  <c r="W1201" i="2"/>
  <c r="S1201" i="2"/>
  <c r="W1200" i="2"/>
  <c r="S1200" i="2"/>
  <c r="W1199" i="2"/>
  <c r="S1199" i="2"/>
  <c r="W1198" i="2"/>
  <c r="S1198" i="2"/>
  <c r="W1197" i="2"/>
  <c r="S1197" i="2"/>
  <c r="W1196" i="2"/>
  <c r="S1196" i="2"/>
  <c r="W1195" i="2"/>
  <c r="S1195" i="2"/>
  <c r="W1194" i="2"/>
  <c r="S1194" i="2"/>
  <c r="W1193" i="2"/>
  <c r="S1193" i="2"/>
  <c r="W1192" i="2"/>
  <c r="S1192" i="2"/>
  <c r="W1191" i="2"/>
  <c r="S1191" i="2"/>
  <c r="W1190" i="2"/>
  <c r="S1190" i="2"/>
  <c r="W1189" i="2"/>
  <c r="S1189" i="2"/>
  <c r="W1188" i="2"/>
  <c r="S1188" i="2"/>
  <c r="W1187" i="2"/>
  <c r="S1187" i="2"/>
  <c r="W1186" i="2"/>
  <c r="S1186" i="2"/>
  <c r="W1185" i="2"/>
  <c r="S1185" i="2"/>
  <c r="W1184" i="2"/>
  <c r="S1184" i="2"/>
  <c r="W1183" i="2"/>
  <c r="S1183" i="2"/>
  <c r="W1182" i="2"/>
  <c r="S1182" i="2"/>
  <c r="W1181" i="2"/>
  <c r="S1181" i="2"/>
  <c r="W1180" i="2"/>
  <c r="S1180" i="2"/>
  <c r="W1179" i="2"/>
  <c r="S1179" i="2"/>
  <c r="W1178" i="2"/>
  <c r="S1178" i="2"/>
  <c r="W1177" i="2"/>
  <c r="S1177" i="2"/>
  <c r="W1176" i="2"/>
  <c r="S1176" i="2"/>
  <c r="W1175" i="2"/>
  <c r="S1175" i="2"/>
  <c r="W1174" i="2"/>
  <c r="S1174" i="2"/>
  <c r="W1173" i="2"/>
  <c r="S1173" i="2"/>
  <c r="W1172" i="2"/>
  <c r="S1172" i="2"/>
  <c r="W1171" i="2"/>
  <c r="S1171" i="2"/>
  <c r="W1170" i="2"/>
  <c r="S1170" i="2"/>
  <c r="W1169" i="2"/>
  <c r="S1169" i="2"/>
  <c r="W1168" i="2"/>
  <c r="S1168" i="2"/>
  <c r="W1167" i="2"/>
  <c r="S1167" i="2"/>
  <c r="W1166" i="2"/>
  <c r="S1166" i="2"/>
  <c r="W1165" i="2"/>
  <c r="S1165" i="2"/>
  <c r="W1164" i="2"/>
  <c r="S1164" i="2"/>
  <c r="W1163" i="2"/>
  <c r="S1163" i="2"/>
  <c r="W1162" i="2"/>
  <c r="S1162" i="2"/>
  <c r="W1161" i="2"/>
  <c r="S1161" i="2"/>
  <c r="W1160" i="2"/>
  <c r="S1160" i="2"/>
  <c r="W1159" i="2"/>
  <c r="S1159" i="2"/>
  <c r="W1158" i="2"/>
  <c r="S1158" i="2"/>
  <c r="W1157" i="2"/>
  <c r="S1157" i="2"/>
  <c r="W1156" i="2"/>
  <c r="S1156" i="2"/>
  <c r="W1155" i="2"/>
  <c r="S1155" i="2"/>
  <c r="W1154" i="2"/>
  <c r="S1154" i="2"/>
  <c r="W1153" i="2"/>
  <c r="S1153" i="2"/>
  <c r="W1152" i="2"/>
  <c r="S1152" i="2"/>
  <c r="W1151" i="2"/>
  <c r="S1151" i="2"/>
  <c r="W1150" i="2"/>
  <c r="S1150" i="2"/>
  <c r="W1149" i="2"/>
  <c r="S1149" i="2"/>
  <c r="W1148" i="2"/>
  <c r="S1148" i="2"/>
  <c r="W1147" i="2"/>
  <c r="S1147" i="2"/>
  <c r="W1146" i="2"/>
  <c r="S1146" i="2"/>
  <c r="W1145" i="2"/>
  <c r="S1145" i="2"/>
  <c r="W1144" i="2"/>
  <c r="S1144" i="2"/>
  <c r="W1143" i="2"/>
  <c r="S1143" i="2"/>
  <c r="W1030" i="2"/>
  <c r="W1029" i="2"/>
  <c r="W1028" i="2"/>
  <c r="W1027" i="2"/>
  <c r="W1026" i="2"/>
  <c r="W1025" i="2"/>
  <c r="W1024" i="2"/>
  <c r="W1023" i="2"/>
  <c r="W1022" i="2"/>
  <c r="W1021" i="2"/>
  <c r="W1020" i="2"/>
  <c r="W1019" i="2"/>
  <c r="W1018" i="2"/>
  <c r="W1017" i="2"/>
  <c r="W1016" i="2"/>
  <c r="W1015" i="2"/>
  <c r="W1014" i="2"/>
  <c r="W1013" i="2"/>
  <c r="W1012" i="2"/>
  <c r="W1011" i="2"/>
  <c r="W1010" i="2"/>
  <c r="W1009" i="2"/>
  <c r="W1008" i="2"/>
  <c r="W1007" i="2"/>
  <c r="W1006" i="2"/>
  <c r="W1005" i="2"/>
  <c r="W1004" i="2"/>
  <c r="W1003" i="2"/>
  <c r="W1002" i="2"/>
  <c r="W1001" i="2"/>
  <c r="W1000" i="2"/>
  <c r="W999" i="2"/>
  <c r="W998" i="2"/>
  <c r="W997" i="2"/>
  <c r="W996" i="2"/>
  <c r="W995" i="2"/>
  <c r="W994" i="2"/>
  <c r="W993" i="2"/>
  <c r="W992" i="2"/>
  <c r="W991" i="2"/>
  <c r="W990" i="2"/>
  <c r="W989" i="2"/>
  <c r="W988" i="2"/>
  <c r="W987" i="2"/>
  <c r="W986" i="2"/>
  <c r="W985" i="2"/>
  <c r="W984" i="2"/>
  <c r="W983" i="2"/>
  <c r="W982" i="2"/>
  <c r="W981" i="2"/>
  <c r="W980" i="2"/>
  <c r="W979" i="2"/>
  <c r="W978" i="2"/>
  <c r="W977" i="2"/>
  <c r="W976" i="2"/>
  <c r="W975" i="2"/>
  <c r="W974" i="2"/>
  <c r="W973" i="2"/>
  <c r="W972" i="2"/>
  <c r="W971" i="2"/>
  <c r="W970" i="2"/>
  <c r="W969" i="2"/>
  <c r="W968" i="2"/>
  <c r="W967" i="2"/>
  <c r="W966" i="2"/>
  <c r="W965" i="2"/>
  <c r="W964" i="2"/>
  <c r="W963" i="2"/>
  <c r="W962" i="2"/>
  <c r="W961" i="2"/>
  <c r="W960" i="2"/>
  <c r="W959" i="2"/>
  <c r="W958" i="2"/>
  <c r="W957" i="2"/>
  <c r="W956" i="2"/>
  <c r="W955" i="2"/>
  <c r="W954" i="2"/>
  <c r="W953" i="2"/>
  <c r="W952" i="2"/>
  <c r="W951" i="2"/>
  <c r="W950" i="2"/>
  <c r="W949" i="2"/>
  <c r="W948" i="2"/>
  <c r="W947" i="2"/>
  <c r="W946" i="2"/>
  <c r="W945" i="2"/>
  <c r="W944" i="2"/>
  <c r="W943" i="2"/>
  <c r="W878" i="2"/>
  <c r="S878" i="2"/>
  <c r="W877" i="2"/>
  <c r="S877" i="2"/>
  <c r="W876" i="2"/>
  <c r="S876" i="2"/>
  <c r="W875" i="2"/>
  <c r="S875" i="2"/>
  <c r="W874" i="2"/>
  <c r="S874" i="2"/>
  <c r="W873" i="2"/>
  <c r="S873" i="2"/>
  <c r="W872" i="2"/>
  <c r="S872" i="2"/>
  <c r="W871" i="2"/>
  <c r="S871" i="2"/>
  <c r="W870" i="2"/>
  <c r="S870" i="2"/>
  <c r="W869" i="2"/>
  <c r="S869" i="2"/>
  <c r="W868" i="2"/>
  <c r="S868" i="2"/>
  <c r="W867" i="2"/>
  <c r="S867" i="2"/>
  <c r="W866" i="2"/>
  <c r="S866" i="2"/>
  <c r="W865" i="2"/>
  <c r="S865" i="2"/>
  <c r="W864" i="2"/>
  <c r="S864" i="2"/>
  <c r="W863" i="2"/>
  <c r="S863" i="2"/>
  <c r="W862" i="2"/>
  <c r="S862" i="2"/>
  <c r="W861" i="2"/>
  <c r="S861" i="2"/>
  <c r="W860" i="2"/>
  <c r="S860" i="2"/>
  <c r="W859" i="2"/>
  <c r="S859" i="2"/>
  <c r="W858" i="2"/>
  <c r="S858" i="2"/>
  <c r="W857" i="2"/>
  <c r="S857" i="2"/>
  <c r="W856" i="2"/>
  <c r="S856" i="2"/>
  <c r="W855" i="2"/>
  <c r="S855" i="2"/>
  <c r="W854" i="2"/>
  <c r="S854" i="2"/>
  <c r="W853" i="2"/>
  <c r="S853" i="2"/>
  <c r="W852" i="2"/>
  <c r="S852" i="2"/>
  <c r="W851" i="2"/>
  <c r="S851" i="2"/>
  <c r="W850" i="2"/>
  <c r="S850" i="2"/>
  <c r="W849" i="2"/>
  <c r="S849" i="2"/>
  <c r="W848" i="2"/>
  <c r="S848" i="2"/>
  <c r="W847" i="2"/>
  <c r="S847" i="2"/>
  <c r="W846" i="2"/>
  <c r="S846" i="2"/>
  <c r="W845" i="2"/>
  <c r="S845" i="2"/>
  <c r="W844" i="2"/>
  <c r="S844" i="2"/>
  <c r="W843" i="2"/>
  <c r="S843" i="2"/>
  <c r="W842" i="2"/>
  <c r="S842" i="2"/>
  <c r="W841" i="2"/>
  <c r="S841" i="2"/>
  <c r="W840" i="2"/>
  <c r="S840" i="2"/>
  <c r="W839" i="2"/>
  <c r="S839" i="2"/>
  <c r="W838" i="2"/>
  <c r="S838" i="2"/>
  <c r="W837" i="2"/>
  <c r="S837" i="2"/>
  <c r="W836" i="2"/>
  <c r="S836" i="2"/>
  <c r="W835" i="2"/>
  <c r="S835" i="2"/>
  <c r="W834" i="2"/>
  <c r="S834" i="2"/>
  <c r="W833" i="2"/>
  <c r="S833" i="2"/>
  <c r="W832" i="2"/>
  <c r="S832" i="2"/>
  <c r="W831" i="2"/>
  <c r="S831" i="2"/>
  <c r="W830" i="2"/>
  <c r="S830" i="2"/>
  <c r="W829" i="2"/>
  <c r="S829" i="2"/>
  <c r="W828" i="2"/>
  <c r="S828" i="2"/>
  <c r="W827" i="2"/>
  <c r="S827" i="2"/>
  <c r="W826" i="2"/>
  <c r="S826" i="2"/>
  <c r="W825" i="2"/>
  <c r="S825" i="2"/>
  <c r="W824" i="2"/>
  <c r="S824" i="2"/>
  <c r="W823" i="2"/>
  <c r="S823" i="2"/>
  <c r="W822" i="2"/>
  <c r="S822" i="2"/>
  <c r="W821" i="2"/>
  <c r="S821" i="2"/>
  <c r="W820" i="2"/>
  <c r="S820" i="2"/>
  <c r="W819" i="2"/>
  <c r="S819" i="2"/>
  <c r="W818" i="2"/>
  <c r="S818" i="2"/>
  <c r="W817" i="2"/>
  <c r="S817" i="2"/>
  <c r="W816" i="2"/>
  <c r="S816" i="2"/>
  <c r="W815" i="2"/>
  <c r="S815" i="2"/>
  <c r="W814" i="2"/>
  <c r="S814" i="2"/>
  <c r="W813" i="2"/>
  <c r="S813" i="2"/>
  <c r="W812" i="2"/>
  <c r="S812" i="2"/>
  <c r="W811" i="2"/>
  <c r="S811" i="2"/>
  <c r="W810" i="2"/>
  <c r="S810" i="2"/>
  <c r="W809" i="2"/>
  <c r="S809" i="2"/>
  <c r="W808" i="2"/>
  <c r="S808" i="2"/>
  <c r="W807" i="2"/>
  <c r="S807" i="2"/>
  <c r="W806" i="2"/>
  <c r="S806" i="2"/>
  <c r="W805" i="2"/>
  <c r="S805" i="2"/>
  <c r="W804" i="2"/>
  <c r="S804" i="2"/>
  <c r="W803" i="2"/>
  <c r="S803" i="2"/>
  <c r="W802" i="2"/>
  <c r="S802" i="2"/>
  <c r="W801" i="2"/>
  <c r="S801" i="2"/>
  <c r="W800" i="2"/>
  <c r="S800" i="2"/>
  <c r="W799" i="2"/>
  <c r="S799" i="2"/>
  <c r="W798" i="2"/>
  <c r="S798" i="2"/>
  <c r="W797" i="2"/>
  <c r="S797" i="2"/>
  <c r="W796" i="2"/>
  <c r="S796" i="2"/>
  <c r="W795" i="2"/>
  <c r="S795" i="2"/>
  <c r="W794" i="2"/>
  <c r="S794" i="2"/>
  <c r="W793" i="2"/>
  <c r="S793" i="2"/>
  <c r="W792" i="2"/>
  <c r="S792" i="2"/>
  <c r="W791" i="2"/>
  <c r="S791" i="2"/>
  <c r="W790" i="2"/>
  <c r="S790" i="2"/>
  <c r="W789" i="2"/>
  <c r="S789" i="2"/>
  <c r="W788" i="2"/>
  <c r="S788" i="2"/>
  <c r="W787" i="2"/>
  <c r="S787" i="2"/>
  <c r="W786" i="2"/>
  <c r="S786" i="2"/>
  <c r="W785" i="2"/>
  <c r="S785" i="2"/>
  <c r="W784" i="2"/>
  <c r="S784" i="2"/>
  <c r="W783" i="2"/>
  <c r="S783" i="2"/>
  <c r="W782" i="2"/>
  <c r="S782" i="2"/>
  <c r="W781" i="2"/>
  <c r="S781" i="2"/>
  <c r="W780" i="2"/>
  <c r="S780" i="2"/>
  <c r="W779" i="2"/>
  <c r="S779" i="2"/>
  <c r="W778" i="2"/>
  <c r="S778" i="2"/>
  <c r="W777" i="2"/>
  <c r="S777" i="2"/>
  <c r="W776" i="2"/>
  <c r="S776" i="2"/>
  <c r="W775" i="2"/>
  <c r="S775" i="2"/>
  <c r="W774" i="2"/>
  <c r="S774" i="2"/>
  <c r="W773" i="2"/>
  <c r="S773" i="2"/>
  <c r="W772" i="2"/>
  <c r="S772" i="2"/>
  <c r="W771" i="2"/>
  <c r="S771" i="2"/>
  <c r="W770" i="2"/>
  <c r="S770" i="2"/>
  <c r="W769" i="2"/>
  <c r="S769" i="2"/>
  <c r="W768" i="2"/>
  <c r="S768" i="2"/>
  <c r="W767" i="2"/>
  <c r="S767" i="2"/>
  <c r="W766" i="2"/>
  <c r="S766" i="2"/>
  <c r="W765" i="2"/>
  <c r="S765" i="2"/>
  <c r="W764" i="2"/>
  <c r="S764" i="2"/>
  <c r="W763" i="2"/>
  <c r="W762" i="2"/>
  <c r="W761" i="2"/>
  <c r="W760" i="2"/>
  <c r="W759" i="2"/>
  <c r="W758" i="2"/>
  <c r="W757" i="2"/>
  <c r="W756" i="2"/>
  <c r="W755" i="2"/>
  <c r="W754" i="2"/>
  <c r="W753" i="2"/>
  <c r="W752" i="2"/>
  <c r="W751" i="2"/>
  <c r="W750" i="2"/>
  <c r="W749" i="2"/>
  <c r="W748" i="2"/>
  <c r="W747" i="2"/>
  <c r="W746" i="2"/>
  <c r="W745" i="2"/>
  <c r="W744" i="2"/>
  <c r="W743" i="2"/>
  <c r="W742" i="2"/>
  <c r="W741" i="2"/>
  <c r="W740" i="2"/>
  <c r="W739" i="2"/>
  <c r="W738" i="2"/>
  <c r="W737" i="2"/>
  <c r="W736" i="2"/>
  <c r="W735" i="2"/>
  <c r="W734" i="2"/>
  <c r="W733" i="2"/>
  <c r="W732" i="2"/>
  <c r="W731" i="2"/>
  <c r="W730" i="2"/>
  <c r="W729" i="2"/>
  <c r="W728" i="2"/>
  <c r="W727" i="2"/>
  <c r="W726" i="2"/>
  <c r="W725" i="2"/>
  <c r="W724" i="2"/>
  <c r="W723" i="2"/>
  <c r="W722" i="2"/>
  <c r="W721" i="2"/>
  <c r="W720" i="2"/>
  <c r="W719" i="2"/>
  <c r="W718" i="2"/>
  <c r="W717" i="2"/>
  <c r="W716" i="2"/>
  <c r="W715" i="2"/>
  <c r="W714" i="2"/>
  <c r="W713" i="2"/>
  <c r="W712" i="2"/>
  <c r="W711" i="2"/>
  <c r="W710" i="2"/>
  <c r="W709" i="2"/>
  <c r="W708" i="2"/>
  <c r="W707" i="2"/>
  <c r="W706" i="2"/>
  <c r="W705" i="2"/>
  <c r="W704" i="2"/>
  <c r="W703" i="2"/>
  <c r="W702" i="2"/>
  <c r="W701" i="2"/>
  <c r="W700" i="2"/>
  <c r="W699" i="2"/>
  <c r="W698" i="2"/>
  <c r="W697" i="2"/>
  <c r="W696" i="2"/>
  <c r="W695" i="2"/>
  <c r="W694" i="2"/>
  <c r="W693" i="2"/>
  <c r="W692" i="2"/>
  <c r="W691" i="2"/>
  <c r="W690" i="2"/>
  <c r="W689" i="2"/>
  <c r="W688" i="2"/>
  <c r="W687" i="2"/>
  <c r="W686" i="2"/>
  <c r="W685" i="2"/>
  <c r="W684" i="2"/>
  <c r="W683" i="2"/>
  <c r="W682" i="2"/>
  <c r="W681" i="2"/>
  <c r="W680" i="2"/>
  <c r="W679" i="2"/>
  <c r="W678" i="2"/>
  <c r="W677" i="2"/>
  <c r="W676" i="2"/>
  <c r="W675" i="2"/>
  <c r="W674" i="2"/>
  <c r="W673" i="2"/>
  <c r="W672" i="2"/>
  <c r="W671" i="2"/>
  <c r="W670" i="2"/>
  <c r="W669" i="2"/>
  <c r="W668" i="2"/>
  <c r="W667" i="2"/>
  <c r="W666" i="2"/>
  <c r="W665" i="2"/>
  <c r="W664" i="2"/>
  <c r="W663" i="2"/>
  <c r="W662" i="2"/>
  <c r="W661" i="2"/>
  <c r="W660" i="2"/>
  <c r="W659" i="2"/>
  <c r="W658" i="2"/>
  <c r="W657" i="2"/>
  <c r="W656" i="2"/>
  <c r="W655" i="2"/>
  <c r="W654" i="2"/>
  <c r="W653" i="2"/>
  <c r="W652" i="2"/>
  <c r="W651" i="2"/>
  <c r="W650" i="2"/>
  <c r="W649" i="2"/>
  <c r="W648" i="2"/>
  <c r="W647" i="2"/>
  <c r="W646" i="2"/>
  <c r="W645" i="2"/>
  <c r="W644" i="2"/>
  <c r="W643" i="2"/>
  <c r="W642" i="2"/>
  <c r="W641" i="2"/>
  <c r="W640" i="2"/>
  <c r="W639" i="2"/>
  <c r="W638" i="2"/>
  <c r="W637" i="2"/>
  <c r="W636" i="2"/>
  <c r="W635" i="2"/>
  <c r="W634" i="2"/>
  <c r="W633" i="2"/>
  <c r="W632" i="2"/>
  <c r="W631" i="2"/>
  <c r="W630" i="2"/>
  <c r="W629" i="2"/>
  <c r="W628" i="2"/>
  <c r="W627" i="2"/>
  <c r="W626" i="2"/>
  <c r="W625" i="2"/>
  <c r="W624" i="2"/>
  <c r="W623" i="2"/>
  <c r="W622" i="2"/>
  <c r="W621" i="2"/>
  <c r="W620" i="2"/>
  <c r="W619" i="2"/>
  <c r="W618" i="2"/>
  <c r="W617" i="2"/>
  <c r="W616" i="2"/>
  <c r="W615" i="2"/>
  <c r="W614" i="2"/>
  <c r="W613" i="2"/>
  <c r="W612" i="2"/>
  <c r="W611" i="2"/>
  <c r="W610" i="2"/>
  <c r="W609" i="2"/>
  <c r="W608" i="2"/>
  <c r="W607" i="2"/>
  <c r="W606" i="2"/>
  <c r="W605" i="2"/>
  <c r="W604" i="2"/>
  <c r="W603" i="2"/>
  <c r="W602" i="2"/>
  <c r="W601" i="2"/>
  <c r="W600" i="2"/>
  <c r="W599" i="2"/>
  <c r="W598" i="2"/>
  <c r="W597" i="2"/>
  <c r="W596" i="2"/>
  <c r="W595" i="2"/>
  <c r="W594" i="2"/>
  <c r="W593" i="2"/>
  <c r="W592" i="2"/>
  <c r="W591" i="2"/>
  <c r="W590" i="2"/>
  <c r="W589" i="2"/>
  <c r="W588" i="2"/>
  <c r="W587" i="2"/>
  <c r="W586" i="2"/>
  <c r="W585" i="2"/>
  <c r="W584" i="2"/>
  <c r="W583" i="2"/>
  <c r="W582" i="2"/>
  <c r="W581" i="2"/>
  <c r="W580" i="2"/>
  <c r="W579" i="2"/>
  <c r="W578" i="2"/>
  <c r="W577" i="2"/>
  <c r="W576" i="2"/>
  <c r="W575" i="2"/>
  <c r="W574" i="2"/>
  <c r="W573" i="2"/>
  <c r="W572" i="2"/>
  <c r="W571" i="2"/>
  <c r="W570" i="2"/>
  <c r="W569" i="2"/>
  <c r="W568" i="2"/>
  <c r="W567" i="2"/>
  <c r="W566" i="2"/>
  <c r="W565" i="2"/>
  <c r="W564" i="2"/>
  <c r="W563" i="2"/>
  <c r="W562" i="2"/>
  <c r="W561" i="2"/>
  <c r="W560" i="2"/>
  <c r="W559" i="2"/>
  <c r="W558" i="2"/>
  <c r="W557" i="2"/>
  <c r="W556" i="2"/>
  <c r="W555" i="2"/>
  <c r="W554" i="2"/>
  <c r="W553" i="2"/>
  <c r="W552" i="2"/>
  <c r="W551" i="2"/>
  <c r="W550" i="2"/>
  <c r="W549" i="2"/>
  <c r="W548" i="2"/>
  <c r="W547" i="2"/>
  <c r="W546" i="2"/>
  <c r="W545" i="2"/>
  <c r="W544" i="2"/>
  <c r="W543" i="2"/>
  <c r="W542" i="2"/>
  <c r="W541" i="2"/>
  <c r="W540" i="2"/>
  <c r="W539" i="2"/>
  <c r="W538" i="2"/>
  <c r="W537" i="2"/>
  <c r="W536" i="2"/>
  <c r="W535" i="2"/>
  <c r="W534" i="2"/>
  <c r="W533" i="2"/>
  <c r="W532" i="2"/>
  <c r="W531" i="2"/>
  <c r="W530" i="2"/>
  <c r="W529" i="2"/>
  <c r="W528" i="2"/>
  <c r="W527" i="2"/>
  <c r="W526" i="2"/>
  <c r="W525" i="2"/>
  <c r="W524" i="2"/>
  <c r="W523" i="2"/>
  <c r="W522" i="2"/>
  <c r="W521" i="2"/>
  <c r="W520" i="2"/>
  <c r="W519" i="2"/>
  <c r="W518" i="2"/>
  <c r="W517" i="2"/>
  <c r="W516" i="2"/>
  <c r="W515" i="2"/>
  <c r="W514" i="2"/>
  <c r="W513" i="2"/>
  <c r="W512" i="2"/>
  <c r="W511" i="2"/>
  <c r="W510" i="2"/>
  <c r="W509" i="2"/>
  <c r="W508" i="2"/>
  <c r="W507" i="2"/>
  <c r="W506" i="2"/>
  <c r="W505" i="2"/>
  <c r="W504" i="2"/>
  <c r="W503" i="2"/>
  <c r="W502" i="2"/>
  <c r="W501" i="2"/>
  <c r="W500" i="2"/>
  <c r="W499" i="2"/>
  <c r="W498" i="2"/>
  <c r="W497" i="2"/>
  <c r="W496" i="2"/>
  <c r="W495" i="2"/>
  <c r="W494" i="2"/>
  <c r="W493" i="2"/>
  <c r="W492" i="2"/>
  <c r="W491" i="2"/>
  <c r="W490" i="2"/>
  <c r="W489" i="2"/>
  <c r="W488" i="2"/>
  <c r="W487" i="2"/>
  <c r="W486" i="2"/>
  <c r="W485" i="2"/>
  <c r="W484" i="2"/>
  <c r="W483" i="2"/>
  <c r="W482" i="2"/>
  <c r="W481" i="2"/>
  <c r="W480" i="2"/>
  <c r="W479" i="2"/>
  <c r="W478" i="2"/>
  <c r="W477" i="2"/>
  <c r="W476" i="2"/>
  <c r="W475" i="2"/>
  <c r="W474" i="2"/>
  <c r="W473" i="2"/>
  <c r="W472" i="2"/>
  <c r="W471" i="2"/>
  <c r="W470" i="2"/>
  <c r="W469" i="2"/>
  <c r="W468" i="2"/>
  <c r="W467" i="2"/>
  <c r="W466" i="2"/>
  <c r="W465" i="2"/>
  <c r="W464" i="2"/>
  <c r="W463" i="2"/>
  <c r="W462" i="2"/>
  <c r="W461" i="2"/>
  <c r="W460" i="2"/>
  <c r="W459" i="2"/>
  <c r="W458" i="2"/>
  <c r="W457" i="2"/>
  <c r="W456" i="2"/>
  <c r="W455" i="2"/>
  <c r="W454" i="2"/>
  <c r="W453" i="2"/>
  <c r="W452" i="2"/>
  <c r="W451" i="2"/>
  <c r="W450" i="2"/>
  <c r="W449" i="2"/>
  <c r="W448" i="2"/>
  <c r="W447" i="2"/>
  <c r="W446" i="2"/>
  <c r="W445" i="2"/>
  <c r="W444" i="2"/>
  <c r="W443" i="2"/>
  <c r="W442" i="2"/>
  <c r="W441" i="2"/>
  <c r="W440" i="2"/>
  <c r="W439" i="2"/>
  <c r="W438" i="2"/>
  <c r="W437" i="2"/>
  <c r="W436" i="2"/>
  <c r="W435" i="2"/>
  <c r="W434" i="2"/>
  <c r="W433" i="2"/>
  <c r="W432" i="2"/>
  <c r="W431" i="2"/>
  <c r="W430" i="2"/>
  <c r="W429" i="2"/>
  <c r="W428" i="2"/>
  <c r="W427" i="2"/>
  <c r="W426" i="2"/>
  <c r="W425" i="2"/>
  <c r="W424" i="2"/>
  <c r="W423" i="2"/>
  <c r="W422" i="2"/>
  <c r="W421" i="2"/>
  <c r="W420" i="2"/>
  <c r="W419" i="2"/>
  <c r="W418" i="2"/>
  <c r="W417" i="2"/>
  <c r="W416" i="2"/>
  <c r="W415" i="2"/>
  <c r="W414" i="2"/>
  <c r="W413" i="2"/>
  <c r="W412" i="2"/>
  <c r="W411" i="2"/>
  <c r="W410" i="2"/>
  <c r="W409" i="2"/>
  <c r="W408" i="2"/>
  <c r="W407" i="2"/>
  <c r="W406" i="2"/>
  <c r="W405" i="2"/>
  <c r="W404" i="2"/>
  <c r="W403" i="2"/>
  <c r="W402" i="2"/>
  <c r="W401" i="2"/>
  <c r="W400" i="2"/>
  <c r="W399" i="2"/>
  <c r="W398" i="2"/>
  <c r="W397" i="2"/>
  <c r="W396" i="2"/>
  <c r="W395" i="2"/>
  <c r="W394" i="2"/>
  <c r="W393" i="2"/>
  <c r="W392" i="2"/>
  <c r="W391" i="2"/>
  <c r="W390" i="2"/>
  <c r="W389" i="2"/>
  <c r="W388" i="2"/>
  <c r="W387" i="2"/>
  <c r="W386" i="2"/>
  <c r="W385" i="2"/>
  <c r="W384" i="2"/>
  <c r="W383" i="2"/>
  <c r="W382" i="2"/>
  <c r="W381" i="2"/>
  <c r="W380" i="2"/>
  <c r="W379" i="2"/>
  <c r="W378" i="2"/>
  <c r="W377" i="2"/>
  <c r="W376" i="2"/>
  <c r="W375" i="2"/>
  <c r="W374" i="2"/>
  <c r="W373" i="2"/>
  <c r="W372" i="2"/>
  <c r="W371" i="2"/>
  <c r="W370" i="2"/>
  <c r="W369" i="2"/>
  <c r="W368" i="2"/>
  <c r="W367" i="2"/>
  <c r="W366" i="2"/>
  <c r="W365" i="2"/>
  <c r="W364" i="2"/>
  <c r="W363" i="2"/>
  <c r="W362" i="2"/>
  <c r="W361" i="2"/>
  <c r="W360" i="2"/>
  <c r="W359" i="2"/>
  <c r="W358" i="2"/>
  <c r="W357" i="2"/>
  <c r="W356" i="2"/>
  <c r="W355" i="2"/>
  <c r="W354" i="2"/>
  <c r="W353" i="2"/>
  <c r="W352" i="2"/>
  <c r="W351" i="2"/>
  <c r="W350" i="2"/>
  <c r="W349" i="2"/>
  <c r="W348" i="2"/>
  <c r="W347" i="2"/>
  <c r="W346" i="2"/>
  <c r="W345" i="2"/>
  <c r="W344" i="2"/>
  <c r="W343" i="2"/>
  <c r="W342" i="2"/>
  <c r="W341" i="2"/>
  <c r="W340" i="2"/>
  <c r="W339" i="2"/>
  <c r="W338" i="2"/>
  <c r="W337" i="2"/>
  <c r="W336" i="2"/>
  <c r="W335" i="2"/>
  <c r="W334" i="2"/>
  <c r="W333" i="2"/>
  <c r="W332" i="2"/>
  <c r="W331" i="2"/>
  <c r="W330" i="2"/>
  <c r="W329" i="2"/>
  <c r="W328" i="2"/>
  <c r="W327" i="2"/>
  <c r="W326" i="2"/>
  <c r="W325" i="2"/>
  <c r="W324" i="2"/>
  <c r="W323" i="2"/>
  <c r="W322" i="2"/>
  <c r="W321" i="2"/>
  <c r="W320" i="2"/>
  <c r="W319" i="2"/>
  <c r="W318" i="2"/>
  <c r="W317" i="2"/>
  <c r="W316" i="2"/>
  <c r="W315" i="2"/>
  <c r="W314" i="2"/>
  <c r="W313" i="2"/>
  <c r="W312" i="2"/>
  <c r="W311" i="2"/>
  <c r="W310" i="2"/>
  <c r="W309" i="2"/>
  <c r="W308" i="2"/>
  <c r="W307" i="2"/>
  <c r="W306" i="2"/>
  <c r="W305" i="2"/>
  <c r="W304" i="2"/>
  <c r="W303" i="2"/>
  <c r="W302" i="2"/>
  <c r="W301" i="2"/>
  <c r="W12" i="2"/>
  <c r="W11" i="2"/>
  <c r="W10" i="2"/>
  <c r="W9" i="2"/>
  <c r="W8" i="2"/>
  <c r="W7" i="2"/>
  <c r="W6" i="2"/>
  <c r="W5" i="2"/>
  <c r="W4" i="2"/>
  <c r="W3" i="2"/>
  <c r="W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Adriana</author>
  </authors>
  <commentList>
    <comment ref="L7758" authorId="0" shapeId="0" xr:uid="{1FACC777-2A61-432B-A60C-BD18554B48B8}">
      <text>
        <r>
          <rPr>
            <b/>
            <sz val="9"/>
            <color indexed="81"/>
            <rFont val="Segoe UI"/>
            <family val="2"/>
          </rPr>
          <t>They describe 3 forest fragments for Viçosa, with the size of each one. However the results of the diversity are shown for Viçosa in general as an area and not per fragment. Thus I added the fragments more like stations.
Part of some fragments have border with the city and parts doesn´t. So I put forest fragment instead of urban but NA in the area, since the results are combination of separated fragments.</t>
        </r>
      </text>
    </comment>
  </commentList>
</comments>
</file>

<file path=xl/sharedStrings.xml><?xml version="1.0" encoding="utf-8"?>
<sst xmlns="http://schemas.openxmlformats.org/spreadsheetml/2006/main" count="137743" uniqueCount="1691">
  <si>
    <t>EUGCOMM: A database of euglossine bee communities</t>
  </si>
  <si>
    <t>ID</t>
  </si>
  <si>
    <t>enter</t>
  </si>
  <si>
    <t>reference</t>
  </si>
  <si>
    <t>journal</t>
  </si>
  <si>
    <t>year</t>
  </si>
  <si>
    <t>sampling unit</t>
  </si>
  <si>
    <t>SU_ID</t>
  </si>
  <si>
    <t>lat</t>
  </si>
  <si>
    <t>long</t>
  </si>
  <si>
    <t>area_m2</t>
  </si>
  <si>
    <t>habitat_type</t>
  </si>
  <si>
    <t>habitat</t>
  </si>
  <si>
    <t>date</t>
  </si>
  <si>
    <t>study_duration_m</t>
  </si>
  <si>
    <t>sampling_times</t>
  </si>
  <si>
    <t>bait_number</t>
  </si>
  <si>
    <t>baiting_method</t>
  </si>
  <si>
    <t>sample_duration</t>
  </si>
  <si>
    <t>number_stations</t>
  </si>
  <si>
    <t>Eugenol</t>
  </si>
  <si>
    <t>Vanillin</t>
  </si>
  <si>
    <t>Skatole</t>
  </si>
  <si>
    <t>Myrcene</t>
  </si>
  <si>
    <t>ØO</t>
  </si>
  <si>
    <t>Aguiar &amp; Gaglianone 2011</t>
  </si>
  <si>
    <t>Tropical Zoology</t>
  </si>
  <si>
    <t>Morro do Itaoca</t>
  </si>
  <si>
    <t>Morro do Itaoca: Site1</t>
  </si>
  <si>
    <t>1-1</t>
  </si>
  <si>
    <t>Inselberg</t>
  </si>
  <si>
    <t>Semideciduous forest</t>
  </si>
  <si>
    <t>May 2008 - April 2009</t>
  </si>
  <si>
    <t>NetTraps</t>
  </si>
  <si>
    <t>study_area</t>
  </si>
  <si>
    <t>AM</t>
  </si>
  <si>
    <t>Aguiar &amp; Gaglianone 2008</t>
  </si>
  <si>
    <t>Neotropical Entomology</t>
  </si>
  <si>
    <t>Mata do Carvão</t>
  </si>
  <si>
    <t>Mata do Carvão: Preservada</t>
  </si>
  <si>
    <t>2-1</t>
  </si>
  <si>
    <t>bait</t>
  </si>
  <si>
    <t>genus</t>
  </si>
  <si>
    <t>species</t>
  </si>
  <si>
    <t>number</t>
  </si>
  <si>
    <t>notes</t>
  </si>
  <si>
    <r>
      <rPr>
        <vertAlign val="superscript"/>
        <sz val="12"/>
        <color rgb="FF000000"/>
        <rFont val="Times New Roman"/>
        <family val="1"/>
      </rPr>
      <t>1</t>
    </r>
    <r>
      <rPr>
        <sz val="12"/>
        <color rgb="FF000000"/>
        <rFont val="Times New Roman"/>
        <family val="1"/>
      </rPr>
      <t>Research Centre for Ecological Change, Faculty of Biological and Environmental Sciences, University of Helsinki, Helsinki, Finland.</t>
    </r>
  </si>
  <si>
    <t>Net+Traps</t>
  </si>
  <si>
    <t>Total</t>
  </si>
  <si>
    <t>Eufriesea</t>
  </si>
  <si>
    <t>surinamensis</t>
  </si>
  <si>
    <t>November 2004 - November 2005</t>
  </si>
  <si>
    <t>violacea</t>
  </si>
  <si>
    <t>Traps</t>
  </si>
  <si>
    <r>
      <rPr>
        <vertAlign val="superscript"/>
        <sz val="12"/>
        <color rgb="FF000000"/>
        <rFont val="Times New Roman"/>
        <family val="1"/>
      </rPr>
      <t>2</t>
    </r>
    <r>
      <rPr>
        <sz val="12"/>
        <color rgb="FF000000"/>
        <rFont val="Times New Roman"/>
        <family val="1"/>
      </rPr>
      <t>Centre for Biodiversity Dynamics, Department of Biology, Norwegian University of Science and Technology, NTNU, 7491 Trondheim, Norway.</t>
    </r>
  </si>
  <si>
    <t>Euglossa</t>
  </si>
  <si>
    <t>cordata</t>
  </si>
  <si>
    <t>Mata do Carvão: Queimada</t>
  </si>
  <si>
    <t>2-2</t>
  </si>
  <si>
    <t>despecta</t>
  </si>
  <si>
    <t>Mata do Funil</t>
  </si>
  <si>
    <t>2-3</t>
  </si>
  <si>
    <t>fimbriata</t>
  </si>
  <si>
    <t>Andrade-Silva et al. 2012</t>
  </si>
  <si>
    <t>Fazenda Formosa</t>
  </si>
  <si>
    <t>Fazenda Formosa: Brauna</t>
  </si>
  <si>
    <t>3-1</t>
  </si>
  <si>
    <t>Forest fragment</t>
  </si>
  <si>
    <t>Secondary forest</t>
  </si>
  <si>
    <t>May 2009 - April 2010</t>
  </si>
  <si>
    <t>pleosticta</t>
  </si>
  <si>
    <t>Fazenda Formosa: Cambui</t>
  </si>
  <si>
    <t>3-2</t>
  </si>
  <si>
    <t>securigera</t>
  </si>
  <si>
    <t>Fazenda Formosa: Pindoba</t>
  </si>
  <si>
    <t>3-3</t>
  </si>
  <si>
    <t>truncata</t>
  </si>
  <si>
    <t>Alvarenga et al 2007</t>
  </si>
  <si>
    <t>Bioscience Journal</t>
  </si>
  <si>
    <t>Reserva Ecológica do Clube de Caça e Pesca Itororó</t>
  </si>
  <si>
    <t>4-1</t>
  </si>
  <si>
    <t>October 2003 - September 2004</t>
  </si>
  <si>
    <t>Net</t>
  </si>
  <si>
    <t>Eulaema</t>
  </si>
  <si>
    <t>cingulata</t>
  </si>
  <si>
    <t>4-2</t>
  </si>
  <si>
    <t>Estação Ecológica do Panga</t>
  </si>
  <si>
    <t>nigrita</t>
  </si>
  <si>
    <t>Estação Ecológica do Panga: Site1</t>
  </si>
  <si>
    <t>4-3</t>
  </si>
  <si>
    <t>Exaerete</t>
  </si>
  <si>
    <t>smaragdina</t>
  </si>
  <si>
    <t>February 2004 - May 2004</t>
  </si>
  <si>
    <t>Estação Ecológica de Guaxindiba</t>
  </si>
  <si>
    <t>Carvalho et al 2006</t>
  </si>
  <si>
    <t>Iheringea , Série Zoologia</t>
  </si>
  <si>
    <t>Urbano Santos</t>
  </si>
  <si>
    <t>5-1</t>
  </si>
  <si>
    <t>November 2000 - October 2001</t>
  </si>
  <si>
    <t>Farias et al 2007</t>
  </si>
  <si>
    <t>Área de Proteção Ambiental da Barra do Rio Mamanguape</t>
  </si>
  <si>
    <t>6-1</t>
  </si>
  <si>
    <t>August 2002 - July 2004</t>
  </si>
  <si>
    <t>6-2</t>
  </si>
  <si>
    <t>Brito et al. 2018</t>
  </si>
  <si>
    <t>Journal of Insect Conservation</t>
  </si>
  <si>
    <t>Tailândia</t>
  </si>
  <si>
    <t>Tailândia: LR</t>
  </si>
  <si>
    <t>7-1</t>
  </si>
  <si>
    <t>NA</t>
  </si>
  <si>
    <t>Forest</t>
  </si>
  <si>
    <t>Forest reserve near oil palm plantation</t>
  </si>
  <si>
    <t>July 2015 - August 2016</t>
  </si>
  <si>
    <t>gaianii</t>
  </si>
  <si>
    <t>leucotricha</t>
  </si>
  <si>
    <t>Tailândia: APP</t>
  </si>
  <si>
    <t>7-2</t>
  </si>
  <si>
    <t>Area of permanent protection near oil palm plantation</t>
  </si>
  <si>
    <t>Tailândia: PALM</t>
  </si>
  <si>
    <t>7-3</t>
  </si>
  <si>
    <t>Plantation</t>
  </si>
  <si>
    <t>Oil palm plantation</t>
  </si>
  <si>
    <t>Tonhasca et al. 2002</t>
  </si>
  <si>
    <t>Biotropica</t>
  </si>
  <si>
    <t>Desengano</t>
  </si>
  <si>
    <t>Desengano: Secondary1</t>
  </si>
  <si>
    <t>8-1</t>
  </si>
  <si>
    <t>Sept 1997 - July 1999</t>
  </si>
  <si>
    <t>bombiformis</t>
  </si>
  <si>
    <t>Desengano: Secondary2</t>
  </si>
  <si>
    <t>8-2</t>
  </si>
  <si>
    <t>Desengano: Secondary3</t>
  </si>
  <si>
    <t>8-3</t>
  </si>
  <si>
    <t>Desengano: Secondary4</t>
  </si>
  <si>
    <t>8-4</t>
  </si>
  <si>
    <t>Desengano: Disturbed5</t>
  </si>
  <si>
    <t>8-5</t>
  </si>
  <si>
    <t>Disturbed forest</t>
  </si>
  <si>
    <t>Desengano: Disturbed6</t>
  </si>
  <si>
    <t>8-6</t>
  </si>
  <si>
    <t>Desengano: Fragment7</t>
  </si>
  <si>
    <t>8-7</t>
  </si>
  <si>
    <t>Desengano: Fragment8</t>
  </si>
  <si>
    <t>8-8</t>
  </si>
  <si>
    <t>Variable</t>
  </si>
  <si>
    <t>Description</t>
  </si>
  <si>
    <t>Study ID</t>
  </si>
  <si>
    <t>Desengano: Fragment9</t>
  </si>
  <si>
    <t>8-9</t>
  </si>
  <si>
    <t>Initials of person entering the data</t>
  </si>
  <si>
    <t>Reference of the study</t>
  </si>
  <si>
    <t>Journal in which the study was published</t>
  </si>
  <si>
    <t>Year of publication</t>
  </si>
  <si>
    <t>Cordeiro et al. 2013</t>
  </si>
  <si>
    <t>The larger study area in which the sample was collected (the main spatial level in the analysis)</t>
  </si>
  <si>
    <t>Apidologie</t>
  </si>
  <si>
    <t>Boracéia Biological Station</t>
  </si>
  <si>
    <t>Boracéia Biological Station: Year 1</t>
  </si>
  <si>
    <t>9-1</t>
  </si>
  <si>
    <t>Name of sampling unit (study site, sub-site, sample year etc., given as Study Area: Sampling Unit)</t>
  </si>
  <si>
    <t>Unique ID of sampling unit (e.g. 3-2 for second site in third study)</t>
  </si>
  <si>
    <t>Ombrophilous Dense Forest</t>
  </si>
  <si>
    <t>March 2007 -March 2008</t>
  </si>
  <si>
    <t>Latitude in decimal degrees</t>
  </si>
  <si>
    <t>Longitude in decimal degrees</t>
  </si>
  <si>
    <t>For forest fragments, area in square metres (=Hectares x10000)</t>
  </si>
  <si>
    <t>Habitat category, e.g. Continuous forest, forest fragment, plantation, agricultural, open (e.g. Cerrado), disturbed, island</t>
  </si>
  <si>
    <t>Boracéia Biological Station: Year 2</t>
  </si>
  <si>
    <t>Description of habitat type (e.g. primary rainforest, deciduous forest, oil palm plantation)</t>
  </si>
  <si>
    <t>9-2</t>
  </si>
  <si>
    <t>September 2008 - March 2009.</t>
  </si>
  <si>
    <t>Data or period of study (e.g. 10. September 2010 or April 2006 - May 2007)</t>
  </si>
  <si>
    <t>Duration of the study in months (independently of number of sampling times)</t>
  </si>
  <si>
    <t>Number of sampling times within the stud period</t>
  </si>
  <si>
    <t>Number of baits used</t>
  </si>
  <si>
    <t>How data was collected, mainly Traps, Nets, Traps + Nets, or Observation</t>
  </si>
  <si>
    <t>Neblinas</t>
  </si>
  <si>
    <t>Duration of each sampling time in hours</t>
  </si>
  <si>
    <t>Neblinas: Year 1</t>
  </si>
  <si>
    <t>9-3</t>
  </si>
  <si>
    <t>Number of traps or netting stations combined in the reported data (e.g. 3 traps per station and 3 stations = 9)</t>
  </si>
  <si>
    <t>If species abundances are reported per bait, the bait used. Otherwise 'Total'</t>
  </si>
  <si>
    <t>Bee genus</t>
  </si>
  <si>
    <t>Bee species</t>
  </si>
  <si>
    <t>Number of individuals</t>
  </si>
  <si>
    <t>Neblinas: Year 2</t>
  </si>
  <si>
    <t>9-4</t>
  </si>
  <si>
    <t>Ilhabela</t>
  </si>
  <si>
    <t>Ilhabela: Year 1</t>
  </si>
  <si>
    <t>9-5</t>
  </si>
  <si>
    <t>Island</t>
  </si>
  <si>
    <t>Ilhabela: Year 2</t>
  </si>
  <si>
    <t>9-6</t>
  </si>
  <si>
    <t>March 2008 - March 2009</t>
  </si>
  <si>
    <t>Cantareira</t>
  </si>
  <si>
    <t>Cantareira: Year 1</t>
  </si>
  <si>
    <t>9-7</t>
  </si>
  <si>
    <t>São Sebastião</t>
  </si>
  <si>
    <t>São Sebastião: Year 2</t>
  </si>
  <si>
    <t>9-8</t>
  </si>
  <si>
    <t>June 2008 - June 2009</t>
  </si>
  <si>
    <t>Santa Genebra</t>
  </si>
  <si>
    <t>Santa Genebra: Year 2</t>
  </si>
  <si>
    <t>9-9</t>
  </si>
  <si>
    <t>February 2008</t>
  </si>
  <si>
    <t>Bertioga</t>
  </si>
  <si>
    <t>Bertioga: Year 2</t>
  </si>
  <si>
    <t>9-10</t>
  </si>
  <si>
    <t>February 2009</t>
  </si>
  <si>
    <t>Cananéia</t>
  </si>
  <si>
    <t>Cananéia: Year 2</t>
  </si>
  <si>
    <t>9-11</t>
  </si>
  <si>
    <t>Vitória Island</t>
  </si>
  <si>
    <t>Vitória Island: Year 2</t>
  </si>
  <si>
    <t>9-12</t>
  </si>
  <si>
    <t>January 2009</t>
  </si>
  <si>
    <t>Búzios Island</t>
  </si>
  <si>
    <t>Búzios Island: Year 2</t>
  </si>
  <si>
    <t>9-13</t>
  </si>
  <si>
    <t>Ferreira et al. 2011</t>
  </si>
  <si>
    <t>Reserva Florestal da Fazenda Coqueiro</t>
  </si>
  <si>
    <t>Reserva Florestal da Fazenda Coqueiro: Undergrowth</t>
  </si>
  <si>
    <t>10-1</t>
  </si>
  <si>
    <t>Cerrado fragment</t>
  </si>
  <si>
    <t>Cerrado shrubland</t>
  </si>
  <si>
    <t>April 2004 - March 2005</t>
  </si>
  <si>
    <t>Reserva Florestal da Fazenda Coqueiro: Canopy</t>
  </si>
  <si>
    <t>10-2</t>
  </si>
  <si>
    <t>Mattozo et al. 2011</t>
  </si>
  <si>
    <t>Papéis Avulsos de Zoologia</t>
  </si>
  <si>
    <t>Reserva Natural do Rio Cachoeira</t>
  </si>
  <si>
    <t>Reserva Natural do Rio Cachoeira: TrapSite</t>
  </si>
  <si>
    <t>11-1</t>
  </si>
  <si>
    <t>Pristine Atlantic Forest</t>
  </si>
  <si>
    <t>December 2006-November 2007</t>
  </si>
  <si>
    <t>auriceps</t>
  </si>
  <si>
    <t>Reserva Natural do Rio Cachoeira: NettingSite</t>
  </si>
  <si>
    <t>11-2</t>
  </si>
  <si>
    <t>aratingae</t>
  </si>
  <si>
    <t>Morro do Capim</t>
  </si>
  <si>
    <t>Morro do Capim: Site1</t>
  </si>
  <si>
    <t>11-3</t>
  </si>
  <si>
    <t>Old secondary forest</t>
  </si>
  <si>
    <t>September 2008 - April 2009</t>
  </si>
  <si>
    <t>Milet-Pinheiro &amp; Schlindwein 2005</t>
  </si>
  <si>
    <t>Revista Brasileira de Zoologia</t>
  </si>
  <si>
    <t>Mata de Bujary</t>
  </si>
  <si>
    <t>Mata de Bujary: Forest</t>
  </si>
  <si>
    <t>12-1</t>
  </si>
  <si>
    <t>carolina</t>
  </si>
  <si>
    <t>Atlantic Rainforest</t>
  </si>
  <si>
    <t>November 2002 - August 2003</t>
  </si>
  <si>
    <t>Mata de Bujary: Edge</t>
  </si>
  <si>
    <t>12-2</t>
  </si>
  <si>
    <t>Atlantic Rainforest/Sugarcane border</t>
  </si>
  <si>
    <t>Mata de Bujary: 10m</t>
  </si>
  <si>
    <t>12-3</t>
  </si>
  <si>
    <t>Sugarcane</t>
  </si>
  <si>
    <t>melanotricha</t>
  </si>
  <si>
    <t>Mata de Bujary: 50m</t>
  </si>
  <si>
    <t>12-4</t>
  </si>
  <si>
    <t>Mata de Bujary: 100m</t>
  </si>
  <si>
    <t>12-5</t>
  </si>
  <si>
    <t>Mata de Bujary: 250m</t>
  </si>
  <si>
    <t>12-6</t>
  </si>
  <si>
    <t>stellfeldi</t>
  </si>
  <si>
    <t>Mata de Bujary: 500m</t>
  </si>
  <si>
    <t>12-7</t>
  </si>
  <si>
    <t>Nemésio &amp; Faria 2004</t>
  </si>
  <si>
    <t>Lundiana</t>
  </si>
  <si>
    <t>Parque Estadual do Rio Preto</t>
  </si>
  <si>
    <t>Parque Estadual do Rio Preto: Site1</t>
  </si>
  <si>
    <t>13-1</t>
  </si>
  <si>
    <t>Cerrado</t>
  </si>
  <si>
    <t>marcii</t>
  </si>
  <si>
    <t>sp</t>
  </si>
  <si>
    <t>Parque Estadual do Rio Preto: Site2</t>
  </si>
  <si>
    <t>13-2</t>
  </si>
  <si>
    <t>Campo rupestre</t>
  </si>
  <si>
    <t>dentata</t>
  </si>
  <si>
    <t>Parque Estadual do Rio Preto: Site3</t>
  </si>
  <si>
    <t>13-3</t>
  </si>
  <si>
    <t>Gallery forest</t>
  </si>
  <si>
    <t>Parque Estadual do Rio Preto: Site4</t>
  </si>
  <si>
    <t>13-4</t>
  </si>
  <si>
    <t>Parque Estadual do Rio Preto: Site5</t>
  </si>
  <si>
    <t>13-5</t>
  </si>
  <si>
    <t>Nemesio 2005</t>
  </si>
  <si>
    <t>Ilha de Maracá</t>
  </si>
  <si>
    <t>Ilha de Maracá: Interior</t>
  </si>
  <si>
    <t>14-1</t>
  </si>
  <si>
    <t>11.-19. September 1996</t>
  </si>
  <si>
    <t>Ilha de Maracá: Edge</t>
  </si>
  <si>
    <t>14-2</t>
  </si>
  <si>
    <t>Nemesio &amp; Silveira 2006</t>
  </si>
  <si>
    <t>Parque Estadual do Rio Doce</t>
  </si>
  <si>
    <t>Parque Estadual do Rio Doce: Site1</t>
  </si>
  <si>
    <t>15-1</t>
  </si>
  <si>
    <t>Semideciduous forest edge</t>
  </si>
  <si>
    <t>July 1999 - April 2000</t>
  </si>
  <si>
    <t>Parque Estadual do Rio Doce: Site2</t>
  </si>
  <si>
    <t>15-2</t>
  </si>
  <si>
    <t>Parque Estadual do Rio Doce: Site3</t>
  </si>
  <si>
    <t>15-3</t>
  </si>
  <si>
    <t>Parque Estadual do Rio Doce: Site5</t>
  </si>
  <si>
    <t>15-4</t>
  </si>
  <si>
    <t>Parque Estadual do Rio Doce: Site4</t>
  </si>
  <si>
    <t>15-5</t>
  </si>
  <si>
    <t>August 1999 - April 2000</t>
  </si>
  <si>
    <t>Parque Estadual do Rio Doce: Site6</t>
  </si>
  <si>
    <t>15-6</t>
  </si>
  <si>
    <t>Nemesio 2008</t>
  </si>
  <si>
    <t>Reserva Particular do Patrimônio Natural da Serra do Caraça</t>
  </si>
  <si>
    <t>Reserva Particular do Patrimônio Natural da Serra do Caraça: Site1</t>
  </si>
  <si>
    <t>16-1</t>
  </si>
  <si>
    <t>May 1999 - April 2000</t>
  </si>
  <si>
    <t>Reserva Particular do Patrimônio Natural da Serra do Caraça: Site2</t>
  </si>
  <si>
    <t>16-2</t>
  </si>
  <si>
    <t>Reserva Particular do Patrimônio Natural da Serra do Caraça: Site3</t>
  </si>
  <si>
    <t>16-3</t>
  </si>
  <si>
    <t>Nemesio 2012</t>
  </si>
  <si>
    <t>Spixiana</t>
  </si>
  <si>
    <t>Reserva Biológica da Mata Escura</t>
  </si>
  <si>
    <t>Reserva Biológica da Mata Escura: Site1</t>
  </si>
  <si>
    <t>17-1</t>
  </si>
  <si>
    <t>Atlantic/Semideciduous forest</t>
  </si>
  <si>
    <t>7-9 March 2009</t>
  </si>
  <si>
    <t>Reserva Biológica da Mata Escura: Site2</t>
  </si>
  <si>
    <t>17-2</t>
  </si>
  <si>
    <t>10-11 March and 22 December 2009</t>
  </si>
  <si>
    <t>Reserva Biológica da Mata Escura: Site3</t>
  </si>
  <si>
    <t>17-3</t>
  </si>
  <si>
    <t>12-13 March and 23 December 2009</t>
  </si>
  <si>
    <t>Reserva Particular do Patrimônio Natural Duas Barras</t>
  </si>
  <si>
    <t>Reserva Particular do Patrimônio Natural Duas Barras: Site1</t>
  </si>
  <si>
    <t>17-4</t>
  </si>
  <si>
    <t>23-24 January and 12 February 2009</t>
  </si>
  <si>
    <t>Reserva Particular do Patrimônio Natural Duas Barras: Site1b</t>
  </si>
  <si>
    <t>17-5</t>
  </si>
  <si>
    <t>28-29 December 2010 and 3 February 2011</t>
  </si>
  <si>
    <t>Reserva Particular do Patrimônio Natural Duas Barras: Site2</t>
  </si>
  <si>
    <t>17-6</t>
  </si>
  <si>
    <t>13-14 February 2009</t>
  </si>
  <si>
    <t>Reserva Particular do Patrimônio Natural Duas Barras: Site3</t>
  </si>
  <si>
    <t>17-7</t>
  </si>
  <si>
    <t>25 January and 4-5 February 2009</t>
  </si>
  <si>
    <t>Guaratinga</t>
  </si>
  <si>
    <t>Guaratinga: Site1</t>
  </si>
  <si>
    <t>17-8</t>
  </si>
  <si>
    <t>January 2009 - February 2011</t>
  </si>
  <si>
    <t>Nemesio 2013</t>
  </si>
  <si>
    <t>Brazilian Journal of Biology</t>
  </si>
  <si>
    <t>Reserva Biológica de Una</t>
  </si>
  <si>
    <t>Reserva Biológica de Una: Site1</t>
  </si>
  <si>
    <t>18-1</t>
  </si>
  <si>
    <t>Atlantic rain forest (pristine)</t>
  </si>
  <si>
    <t>Journal</t>
  </si>
  <si>
    <t>29.-30. January 2009 and 20. January 2010</t>
  </si>
  <si>
    <t>Abrahamczyk et al. 2011</t>
  </si>
  <si>
    <t>Biodiversity &amp; Conservation</t>
  </si>
  <si>
    <t>Reserva Biológica de Una: Site2</t>
  </si>
  <si>
    <t>Reserva Vegetal do Clube Caça e Pesca Itororó</t>
  </si>
  <si>
    <t>18-2</t>
  </si>
  <si>
    <t>Reserva Vegetal do Clube Caça e Pesca Itororó: Site 1</t>
  </si>
  <si>
    <t>Atlantic rain forest (early succession)</t>
  </si>
  <si>
    <t>28. and 31. January 2009 and 19. January 2010</t>
  </si>
  <si>
    <t>Reserva Biológica de Una: Site3</t>
  </si>
  <si>
    <t>18-3</t>
  </si>
  <si>
    <t>Ackerman 1983</t>
  </si>
  <si>
    <t>Ecology</t>
  </si>
  <si>
    <t>1.-2. February 2009 and 21. January 2010</t>
  </si>
  <si>
    <t>Nemesio 2013b</t>
  </si>
  <si>
    <t>Reserva Biológica de Sooretama</t>
  </si>
  <si>
    <t>Reserva Biológica de Sooretama: Soo</t>
  </si>
  <si>
    <t>Aguiar &amp; Gaglianone 2012</t>
  </si>
  <si>
    <t>19-1</t>
  </si>
  <si>
    <t>Revista Brasileira de Entomologia</t>
  </si>
  <si>
    <t>Atlantic rain forest</t>
  </si>
  <si>
    <t>12.-14. December 2009</t>
  </si>
  <si>
    <t>imperialis</t>
  </si>
  <si>
    <t>Aguiar et al. 2014</t>
  </si>
  <si>
    <t>Sociobiology</t>
  </si>
  <si>
    <t>Reserva Natural Vale</t>
  </si>
  <si>
    <t>Reserva Natural Vale: RNV1</t>
  </si>
  <si>
    <t>19-2</t>
  </si>
  <si>
    <t>Aguiar et al. 2015</t>
  </si>
  <si>
    <t>Environmental Entomology</t>
  </si>
  <si>
    <t>31. March, 2. and 4. April 2009</t>
  </si>
  <si>
    <t>Briggs et al. 2013</t>
  </si>
  <si>
    <t>Reserva Natural Vale: RNV2</t>
  </si>
  <si>
    <t>19-3</t>
  </si>
  <si>
    <t>Atlantic rain forest (closer to coast)</t>
  </si>
  <si>
    <t>1., 3. and 7. April 2009</t>
  </si>
  <si>
    <t>Brosi 2009</t>
  </si>
  <si>
    <t>Biological Conservation</t>
  </si>
  <si>
    <t>Cândido et al. 2018</t>
  </si>
  <si>
    <t>Reserva Natural Vale: RNV3</t>
  </si>
  <si>
    <t>19-4</t>
  </si>
  <si>
    <t>5., 7. and 8. April 2009</t>
  </si>
  <si>
    <t>cfr. auriceps</t>
  </si>
  <si>
    <t>Castro et al. 2013</t>
  </si>
  <si>
    <t>Reserva Natural Vale: RNV4</t>
  </si>
  <si>
    <t>19-5</t>
  </si>
  <si>
    <t>10., 15. and 16. December 2009</t>
  </si>
  <si>
    <t>Nemesio 2013c</t>
  </si>
  <si>
    <t>Cordeiro et al. 2018</t>
  </si>
  <si>
    <t>Parque Nacional do Pau Brasil</t>
  </si>
  <si>
    <t>Parque Nacional do Pau Brasil: PNPB1</t>
  </si>
  <si>
    <t>Reserva Vegetal do Clube Caça e Pesca Itororó: Site 2</t>
  </si>
  <si>
    <t>20-1</t>
  </si>
  <si>
    <t>Costa &amp; Francoy 2017</t>
  </si>
  <si>
    <t>Annals of the Entomological Society of America</t>
  </si>
  <si>
    <t>15.,16. and 18. April 2009</t>
  </si>
  <si>
    <t>Coswosk et al. 2018</t>
  </si>
  <si>
    <t>Parque Nacional do Pau Brasil: PNPB2</t>
  </si>
  <si>
    <t>20-2</t>
  </si>
  <si>
    <t>19.-21. April 2009</t>
  </si>
  <si>
    <t>Janzen et al. 1982</t>
  </si>
  <si>
    <t>RPPN Estação Veracel</t>
  </si>
  <si>
    <t>RPPN Estação Veracel: REV1</t>
  </si>
  <si>
    <t>20-3</t>
  </si>
  <si>
    <t>4.-6. February 2009</t>
  </si>
  <si>
    <t>Knoll &amp; Penatti 2012</t>
  </si>
  <si>
    <t>RPPN Estação Veracel: REV2</t>
  </si>
  <si>
    <t>20-4</t>
  </si>
  <si>
    <t>7.-9. February 2009</t>
  </si>
  <si>
    <t>Martins et al. 2018</t>
  </si>
  <si>
    <t>Journal of Natural History</t>
  </si>
  <si>
    <t>Medeiros et al. 2017</t>
  </si>
  <si>
    <t>Nemesio 2013d</t>
  </si>
  <si>
    <t>Parque Nacional do Monte Pascoal</t>
  </si>
  <si>
    <t>Parque Nacional do Monte Pascoal: Site1 RainySeason</t>
  </si>
  <si>
    <t>21-1</t>
  </si>
  <si>
    <t>Pristine forest</t>
  </si>
  <si>
    <t>November 2008 - November 2009</t>
  </si>
  <si>
    <t>Parque Nacional do Monte Pascoal: Site1 DrySeason</t>
  </si>
  <si>
    <t>21-2</t>
  </si>
  <si>
    <t>Parque Nacional do Monte Pascoal: Site2 RainySeason</t>
  </si>
  <si>
    <t>21-3</t>
  </si>
  <si>
    <t>Nemesio &amp; Morato 2006</t>
  </si>
  <si>
    <t>Nemesio &amp; Paula 2014</t>
  </si>
  <si>
    <t>Nemesio &amp; Rasmussen 2014</t>
  </si>
  <si>
    <t>Parque Nacional do Monte Pascoal: Site2 DrySeason</t>
  </si>
  <si>
    <t>21-4</t>
  </si>
  <si>
    <t>Nemesio &amp; Santos Junior 2014</t>
  </si>
  <si>
    <t>Parque Nacional do Monte Pascoal: Site3 RainySeason</t>
  </si>
  <si>
    <t>21-5</t>
  </si>
  <si>
    <t>Parque Nacional do Monte Pascoal: Site3 DrySeason</t>
  </si>
  <si>
    <t>21-6</t>
  </si>
  <si>
    <t>Parque Nacional do Descobrimento</t>
  </si>
  <si>
    <t>Parque Nacional do Descobrimento: Site1</t>
  </si>
  <si>
    <t>21-7</t>
  </si>
  <si>
    <t>Late December 2008</t>
  </si>
  <si>
    <t>Parque Nacional do Descobrimento: Site2</t>
  </si>
  <si>
    <t>21-8</t>
  </si>
  <si>
    <t>Parque Nacional do Descobrimento: Site3</t>
  </si>
  <si>
    <t>21-9</t>
  </si>
  <si>
    <t>Itamaraju</t>
  </si>
  <si>
    <t>Itamaraju: F300 RainySeason1</t>
  </si>
  <si>
    <t>21-10</t>
  </si>
  <si>
    <t>Disturbed</t>
  </si>
  <si>
    <t>Nemesio 2014</t>
  </si>
  <si>
    <t>jacquelynae</t>
  </si>
  <si>
    <t>Itamaraju: F300 RainySeason2</t>
  </si>
  <si>
    <t>21-11</t>
  </si>
  <si>
    <t>Nemesio 2016</t>
  </si>
  <si>
    <t>North-Western Journal of Zoology</t>
  </si>
  <si>
    <t>Nemesio et al. 2015</t>
  </si>
  <si>
    <t>Benzyl benzoate</t>
  </si>
  <si>
    <t>Itamaraju: F300 DrySeason1</t>
  </si>
  <si>
    <t>21-12</t>
  </si>
  <si>
    <t>Otero &amp; Sandino 2003</t>
  </si>
  <si>
    <t>Pires et al. 2013</t>
  </si>
  <si>
    <t>Itamaraju: F300 DrySeason2</t>
  </si>
  <si>
    <t>21-13</t>
  </si>
  <si>
    <t>Ramalho et al. 2009</t>
  </si>
  <si>
    <t>nigrescens</t>
  </si>
  <si>
    <t>Ramírez et al. 2015</t>
  </si>
  <si>
    <t>Ecology &amp; Evolution</t>
  </si>
  <si>
    <t>Itamaraju: F1</t>
  </si>
  <si>
    <t>21-14</t>
  </si>
  <si>
    <t>Rasmussen 2009</t>
  </si>
  <si>
    <t>late November - early December 2008</t>
  </si>
  <si>
    <t>ornata</t>
  </si>
  <si>
    <t>Rebêlo &amp; Cabral 1997</t>
  </si>
  <si>
    <t>Acta Amazonica</t>
  </si>
  <si>
    <t>Rebêlo &amp; Garófalo 1997</t>
  </si>
  <si>
    <t>Itamaraju: F150</t>
  </si>
  <si>
    <t>21-15</t>
  </si>
  <si>
    <t>late December 2008 - early January 2009</t>
  </si>
  <si>
    <t>pulchra</t>
  </si>
  <si>
    <t>Reserva Particular do Patrimônio Natural Feliciano Miguel Abdala</t>
  </si>
  <si>
    <t>Anais da Sociedade Entomológica do Brasil</t>
  </si>
  <si>
    <t>Reserva Particular do Patrimônio Natural Feliciano Miguel Abdala: Ponto1</t>
  </si>
  <si>
    <t>22-1</t>
  </si>
  <si>
    <t>Semideciduous forest (interior)</t>
  </si>
  <si>
    <t>avicula</t>
  </si>
  <si>
    <t>21.-24. December 2011</t>
  </si>
  <si>
    <t>Santos-Junior et al. 2014</t>
  </si>
  <si>
    <t>Silva &amp; Rebêlo 1999</t>
  </si>
  <si>
    <t>Silva &amp; Rebêlo 2002</t>
  </si>
  <si>
    <t>Silveira et al. 2011</t>
  </si>
  <si>
    <t>Sofia &amp; Suzuki 2004</t>
  </si>
  <si>
    <t>chalybeata</t>
  </si>
  <si>
    <t>Sofia et al. 2004</t>
  </si>
  <si>
    <t>Iheringia</t>
  </si>
  <si>
    <t>Storch-Tonon et al. 2011</t>
  </si>
  <si>
    <t>Reserva Particular do Patrimônio Natural Feliciano Miguel Abdala: Ponto2</t>
  </si>
  <si>
    <t>22-2</t>
  </si>
  <si>
    <t>Checklist</t>
  </si>
  <si>
    <t>Storck-Tonon et al 2009</t>
  </si>
  <si>
    <t>Semideciduous forest (edge)</t>
  </si>
  <si>
    <t>23. and 25. December 2011</t>
  </si>
  <si>
    <t>Storck-Tonon et al. 2013</t>
  </si>
  <si>
    <t>Biota Neotropica</t>
  </si>
  <si>
    <t>Reserva Ecológica Michelin</t>
  </si>
  <si>
    <t>Reserva Ecológica Michelin: REM1</t>
  </si>
  <si>
    <t>23-1</t>
  </si>
  <si>
    <t>28. November, 1. and 2. December 2009</t>
  </si>
  <si>
    <t>liopoda</t>
  </si>
  <si>
    <t>Viana et al. 2002</t>
  </si>
  <si>
    <t>Reserva Ecológica Michelin: REM2</t>
  </si>
  <si>
    <t>23-2</t>
  </si>
  <si>
    <t>27. and 29. November 2009</t>
  </si>
  <si>
    <t>modestior</t>
  </si>
  <si>
    <t>Universidade Estadual de Santa Cruz</t>
  </si>
  <si>
    <t>Universidade Estadual de Santa Cruz: UESC</t>
  </si>
  <si>
    <t>23-3</t>
  </si>
  <si>
    <t>18. November and 3. December 2009, 22. January and 20. February 2010</t>
  </si>
  <si>
    <t>Reserva Particular do Patrimônio Natural da Serra Bonita</t>
  </si>
  <si>
    <t>Reserva Particular do Patrimônio Natural da Serra Bonita: RSB2010</t>
  </si>
  <si>
    <t>23-4</t>
  </si>
  <si>
    <t>Montane forest</t>
  </si>
  <si>
    <t>24. January 2010</t>
  </si>
  <si>
    <t>Reserva Particular do Patrimônio Natural da Serra Bonita: RSB2012</t>
  </si>
  <si>
    <t>23-5</t>
  </si>
  <si>
    <t>21.-24. January 2012</t>
  </si>
  <si>
    <t>Reserva Biológica Guaribas</t>
  </si>
  <si>
    <t>Reserva Biológica Guariba:  Sub-bosque</t>
  </si>
  <si>
    <t>24-1</t>
  </si>
  <si>
    <t>May - December 2002</t>
  </si>
  <si>
    <t>Reserva Biológica Guariba:  Copa</t>
  </si>
  <si>
    <t>24-2</t>
  </si>
  <si>
    <t>25-1</t>
  </si>
  <si>
    <t>Semideciduous seasonal forest</t>
  </si>
  <si>
    <t>November 2001 - April 2002</t>
  </si>
  <si>
    <t>25-2</t>
  </si>
  <si>
    <t>25-3</t>
  </si>
  <si>
    <t>RPPN Frei Caneca</t>
  </si>
  <si>
    <t>RPPN Frei Caneca: RFC1</t>
  </si>
  <si>
    <t>26-1</t>
  </si>
  <si>
    <t>Forest remnant (interior)</t>
  </si>
  <si>
    <t>2.-11. October 2012</t>
  </si>
  <si>
    <t>RPPN Frei Caneca: RFC2</t>
  </si>
  <si>
    <t>26-2</t>
  </si>
  <si>
    <t>Mata do Coimbra</t>
  </si>
  <si>
    <t>Mata do Coimbra: USG1</t>
  </si>
  <si>
    <t>26-3</t>
  </si>
  <si>
    <t>Forest edge</t>
  </si>
  <si>
    <t>Mata do Coimbra: USG2</t>
  </si>
  <si>
    <t>26-4</t>
  </si>
  <si>
    <t>Forest interior</t>
  </si>
  <si>
    <t>Mata do Coimbra: USG3</t>
  </si>
  <si>
    <t>26-5</t>
  </si>
  <si>
    <t>Estação Ecológica de Murici</t>
  </si>
  <si>
    <t>Estação Ecológica de Murici: MUR</t>
  </si>
  <si>
    <t>26-6</t>
  </si>
  <si>
    <t>Mata do Coimbra: USG4</t>
  </si>
  <si>
    <t>26-7</t>
  </si>
  <si>
    <t>RPPN Frei Caneca: RFC3</t>
  </si>
  <si>
    <t>26-8</t>
  </si>
  <si>
    <t>Área de Proteção Ambiental das Lagoas e Dunas de Abaeté</t>
  </si>
  <si>
    <t>27-1</t>
  </si>
  <si>
    <t>February 1996 - January 1997</t>
  </si>
  <si>
    <t>Acre state</t>
  </si>
  <si>
    <t>28-1</t>
  </si>
  <si>
    <t>Amazon rainforest</t>
  </si>
  <si>
    <t>December 2005 - September 2006</t>
  </si>
  <si>
    <t>Mata do Baú</t>
  </si>
  <si>
    <t>Mata do Baú: Mata do Baú</t>
  </si>
  <si>
    <t>29-1</t>
  </si>
  <si>
    <t>March 2010 - February 2011</t>
  </si>
  <si>
    <t>Iquitos-Nauta road</t>
  </si>
  <si>
    <t>Iquitos-Nauta road: Allpahuayo-Mishana</t>
  </si>
  <si>
    <t>30-1</t>
  </si>
  <si>
    <t>Primary forest</t>
  </si>
  <si>
    <t>May 2001 - June 2001</t>
  </si>
  <si>
    <t>Iquitos-Nauta road: Varillal</t>
  </si>
  <si>
    <t>30-2</t>
  </si>
  <si>
    <t>Iquitos-Nauta road: Peña Negra</t>
  </si>
  <si>
    <t>30-3</t>
  </si>
  <si>
    <t>Shrubland</t>
  </si>
  <si>
    <t>Shrubby forest</t>
  </si>
  <si>
    <t>Zona Litoral da Baixada Oriental Maranhense</t>
  </si>
  <si>
    <t xml:space="preserve">Zona Litoral da Baixada Oriental Maranhense: Barreirinhas </t>
  </si>
  <si>
    <t>31-1</t>
  </si>
  <si>
    <t>Estação Experimental de Zootecnia: EEZ</t>
  </si>
  <si>
    <t>32-1</t>
  </si>
  <si>
    <t>November 1988 - October 1989</t>
  </si>
  <si>
    <t>32-2</t>
  </si>
  <si>
    <t>Sub-tropical semi-deciduous forest</t>
  </si>
  <si>
    <t>April 1990 - March 1991</t>
  </si>
  <si>
    <t>Companhia Vale do Rio Doce Forest Reserve</t>
  </si>
  <si>
    <t>Methyl salicylate</t>
  </si>
  <si>
    <t>Companhia Vale do Rio Doce Forest Reserve: CVRD</t>
  </si>
  <si>
    <t>33-1</t>
  </si>
  <si>
    <t>October 1995 - September 1996</t>
  </si>
  <si>
    <t>Ilha Cajual</t>
  </si>
  <si>
    <t>34-1</t>
  </si>
  <si>
    <t>Disturbed secondary forest</t>
  </si>
  <si>
    <t>December 1997 to November 1998</t>
  </si>
  <si>
    <t>Santa Cecília Farm</t>
  </si>
  <si>
    <t>Santa Cecília Farm: Site1</t>
  </si>
  <si>
    <t>35-1</t>
  </si>
  <si>
    <t>Deciduous forest</t>
  </si>
  <si>
    <t>December 1998 - November 1999</t>
  </si>
  <si>
    <t>Santa Cecília Farm: Site2</t>
  </si>
  <si>
    <t>35-2</t>
  </si>
  <si>
    <t>Parque Estadual Mata dos Godoy</t>
  </si>
  <si>
    <t>Parque Estadual Mata dos Godoy: MG</t>
  </si>
  <si>
    <t>36-1</t>
  </si>
  <si>
    <t>November 1998 - October 1999</t>
  </si>
  <si>
    <t>Lago do Silêncio</t>
  </si>
  <si>
    <t>37-1</t>
  </si>
  <si>
    <t>Abandoned meander lake</t>
  </si>
  <si>
    <t>3.-4. December 2004</t>
  </si>
  <si>
    <t>Reserva Biológica União</t>
  </si>
  <si>
    <t>38-1</t>
  </si>
  <si>
    <t>November 2004 - October 2005</t>
  </si>
  <si>
    <t>38-2</t>
  </si>
  <si>
    <t>38-3</t>
  </si>
  <si>
    <t>38-4</t>
  </si>
  <si>
    <t>38-5</t>
  </si>
  <si>
    <t>Santa Genebra Forest</t>
  </si>
  <si>
    <t>Santa Genebra Forest: 2015</t>
  </si>
  <si>
    <t>39-1</t>
  </si>
  <si>
    <t>Urban</t>
  </si>
  <si>
    <t>Atlantic forest remnant</t>
  </si>
  <si>
    <t>6.-10. February 2015</t>
  </si>
  <si>
    <t>Santa Genebra Forest: 2016</t>
  </si>
  <si>
    <t>39-2</t>
  </si>
  <si>
    <t>6.-10. February 2016</t>
  </si>
  <si>
    <t>Tarapoto</t>
  </si>
  <si>
    <t>Tarapoto: Site 1</t>
  </si>
  <si>
    <t>40-1</t>
  </si>
  <si>
    <t>Open area</t>
  </si>
  <si>
    <t>20. July to 1. August 2012</t>
  </si>
  <si>
    <t>Tarapoto: Site 2</t>
  </si>
  <si>
    <t>40-2</t>
  </si>
  <si>
    <t>Tarapoto: Site 3</t>
  </si>
  <si>
    <t>40-3</t>
  </si>
  <si>
    <t>Tarapoto: Site 4</t>
  </si>
  <si>
    <t>40-4</t>
  </si>
  <si>
    <t>Tarapoto: Site 5</t>
  </si>
  <si>
    <t>40-5</t>
  </si>
  <si>
    <t>ignita</t>
  </si>
  <si>
    <t>Tarapoto: Site 6</t>
  </si>
  <si>
    <t>40-6</t>
  </si>
  <si>
    <t>Cachoeira do Teotônio</t>
  </si>
  <si>
    <t>Cachoeira do Teotônio: Site1</t>
  </si>
  <si>
    <t>41-1</t>
  </si>
  <si>
    <t>Dense ombrophilous forest</t>
  </si>
  <si>
    <t>November 2011 - January 2012</t>
  </si>
  <si>
    <t>flavescens</t>
  </si>
  <si>
    <t>Belo Horizonte</t>
  </si>
  <si>
    <t>Belo Horizonte: Parque das Mangabeiras 1997</t>
  </si>
  <si>
    <t>frontalis</t>
  </si>
  <si>
    <t>42-1</t>
  </si>
  <si>
    <t>April 1997 - March 1998</t>
  </si>
  <si>
    <t>Beta-ionone</t>
  </si>
  <si>
    <t>Belo Horizonte: Parque das Mangabeiras 1999</t>
  </si>
  <si>
    <t>42-2</t>
  </si>
  <si>
    <t>April 1999 - March 2000</t>
  </si>
  <si>
    <t>Belo Horizonte: Parque das Mangabeiras 2001</t>
  </si>
  <si>
    <t>42-3</t>
  </si>
  <si>
    <t>April 2001 - March 2002</t>
  </si>
  <si>
    <t>Belo Horizonte: Parque das Mangabeiras 2003</t>
  </si>
  <si>
    <t>42-4</t>
  </si>
  <si>
    <t>Study</t>
  </si>
  <si>
    <t>April 2003 - March 2004</t>
  </si>
  <si>
    <t>Reason for exclusion</t>
  </si>
  <si>
    <t>Becker et al. 1991</t>
  </si>
  <si>
    <t>43-1</t>
  </si>
  <si>
    <t>Pooled data reported for heterogeneous sampling units (of different size).</t>
  </si>
  <si>
    <t>Powell &amp; Powell 1987</t>
  </si>
  <si>
    <t>November 2012 - January 2013</t>
  </si>
  <si>
    <t>Pearson &amp; Dressler 1985</t>
  </si>
  <si>
    <t>Journal of Tropical Ecology</t>
  </si>
  <si>
    <t>Complete data not reported (exlcuded rare species)</t>
  </si>
  <si>
    <t>Sandino 2004</t>
  </si>
  <si>
    <t>Revista de Biologia Tropical</t>
  </si>
  <si>
    <t>Exact sampling sites not given. Possibly same as Otero &amp; Sandino 2003 from same region.</t>
  </si>
  <si>
    <t xml:space="preserve">Aguiar et al. 2015 </t>
  </si>
  <si>
    <t>Excluded pasture sites, pooled data from two distinct sites</t>
  </si>
  <si>
    <t>Ramalho et al. 2013</t>
  </si>
  <si>
    <t>Incomplete reporting of species abundance data</t>
  </si>
  <si>
    <t>Rosa et al. 2015</t>
  </si>
  <si>
    <t>Incomplete reporting of species abundance data, pooled data over heterogeneous sampling units</t>
  </si>
  <si>
    <t>Rocha-Filho &amp; Garófalo 2013</t>
  </si>
  <si>
    <t>Journal of Insect Science</t>
  </si>
  <si>
    <t>Same data obtained from Rocha-Filho &amp; Garófalo 2014 at greater resolution</t>
  </si>
  <si>
    <t xml:space="preserve">Botsch et al. 2017 </t>
  </si>
  <si>
    <t>Dodson et al. 1969</t>
  </si>
  <si>
    <t>Science</t>
  </si>
  <si>
    <t>Results not reported per species</t>
  </si>
  <si>
    <t>Estação Ecológica do Panga: Site2</t>
  </si>
  <si>
    <t>43-2</t>
  </si>
  <si>
    <t>Nemesio &amp; Silveira 2010</t>
  </si>
  <si>
    <t>Coordinates of study sites not given. Some data reported before in Nemesio 2008</t>
  </si>
  <si>
    <t>Reserva el Paujil</t>
  </si>
  <si>
    <t>Reserva el Paujil: Site1</t>
  </si>
  <si>
    <t>44-1</t>
  </si>
  <si>
    <t>Rainforest</t>
  </si>
  <si>
    <t>June 2006 - May 2007</t>
  </si>
  <si>
    <t>Vereda La Guinea</t>
  </si>
  <si>
    <t>Vereda La Guinea: Site1</t>
  </si>
  <si>
    <t>44-2</t>
  </si>
  <si>
    <t>Reserva El Cañon de Rio Claro</t>
  </si>
  <si>
    <t>Reserva El Cañon de Rio Claro: Site1</t>
  </si>
  <si>
    <t>44-3</t>
  </si>
  <si>
    <t>Undisturbed rainforest</t>
  </si>
  <si>
    <t>October 2007 - September 2008</t>
  </si>
  <si>
    <t>Rio Branco</t>
  </si>
  <si>
    <t>Rio Branco: F1</t>
  </si>
  <si>
    <t>45-1</t>
  </si>
  <si>
    <t>September 2015 - February 2016</t>
  </si>
  <si>
    <t>Rio Branco: F2</t>
  </si>
  <si>
    <t>45-2</t>
  </si>
  <si>
    <t>Rio Branco: F3</t>
  </si>
  <si>
    <t>45-3</t>
  </si>
  <si>
    <t>Rio Branco: F4</t>
  </si>
  <si>
    <t>45-4</t>
  </si>
  <si>
    <t>Rio Branco: F5</t>
  </si>
  <si>
    <t>45-5</t>
  </si>
  <si>
    <t>Rio Branco: F6</t>
  </si>
  <si>
    <t>45-6</t>
  </si>
  <si>
    <t>Rio Branco: F7</t>
  </si>
  <si>
    <t>45-7</t>
  </si>
  <si>
    <t>Rio Branco: F8</t>
  </si>
  <si>
    <t>45-8</t>
  </si>
  <si>
    <t>Rio Branco: F9</t>
  </si>
  <si>
    <t>45-9</t>
  </si>
  <si>
    <t>Rio Branco: F10</t>
  </si>
  <si>
    <t>45-10</t>
  </si>
  <si>
    <t>Parque Zoobotânico</t>
  </si>
  <si>
    <t>Parque Zoobotânico: Site1</t>
  </si>
  <si>
    <t>46-1</t>
  </si>
  <si>
    <t>August 1996 - March 1998</t>
  </si>
  <si>
    <t>Catuaba Reserve</t>
  </si>
  <si>
    <t>Catuaba Reserve: Site1</t>
  </si>
  <si>
    <t>46-2</t>
  </si>
  <si>
    <t>May 1996 - November 1997</t>
  </si>
  <si>
    <t>Formosa da Serra Negra</t>
  </si>
  <si>
    <t>Formosa da Serra Negra: GF</t>
  </si>
  <si>
    <t>47-1</t>
  </si>
  <si>
    <t>July 2012 - December 2013</t>
  </si>
  <si>
    <t>Formosa da Serra Negra: Css</t>
  </si>
  <si>
    <t>47-2</t>
  </si>
  <si>
    <t>Benzyl acetate</t>
  </si>
  <si>
    <t>Cerrado sensu stricto</t>
  </si>
  <si>
    <t>Nanay</t>
  </si>
  <si>
    <t>Nanay: Site1</t>
  </si>
  <si>
    <t>48-1</t>
  </si>
  <si>
    <t>May 2008 - October 2008</t>
  </si>
  <si>
    <t>Rio Tapiche I</t>
  </si>
  <si>
    <t>Rio Tapiche I: Site1</t>
  </si>
  <si>
    <t>48-2</t>
  </si>
  <si>
    <t>Rio Tapiche II</t>
  </si>
  <si>
    <t>Rio Tapiche II: Site1</t>
  </si>
  <si>
    <t>48-3</t>
  </si>
  <si>
    <t>Moyobamba</t>
  </si>
  <si>
    <t>Moyobamba: Site1</t>
  </si>
  <si>
    <t>48-4</t>
  </si>
  <si>
    <t>Tarapoto: Site1A</t>
  </si>
  <si>
    <t>48-5</t>
  </si>
  <si>
    <t>Contamana</t>
  </si>
  <si>
    <t>Contamana: Site1</t>
  </si>
  <si>
    <t>48-6</t>
  </si>
  <si>
    <t>Pijuayal</t>
  </si>
  <si>
    <t>Pijuayal: Site1</t>
  </si>
  <si>
    <t>48-7</t>
  </si>
  <si>
    <t>Panguana</t>
  </si>
  <si>
    <t>Panguana: Site1</t>
  </si>
  <si>
    <t>48-8</t>
  </si>
  <si>
    <t>Cicra</t>
  </si>
  <si>
    <t>Cicra: Site1</t>
  </si>
  <si>
    <t>48-9</t>
  </si>
  <si>
    <t>Pto. Maldonato</t>
  </si>
  <si>
    <t>Pto. Maldonato: Site1</t>
  </si>
  <si>
    <t>48-10</t>
  </si>
  <si>
    <t>Villa Tunari</t>
  </si>
  <si>
    <t>Villa Tunari: Site1</t>
  </si>
  <si>
    <t>48-11</t>
  </si>
  <si>
    <t>Sacta</t>
  </si>
  <si>
    <t>Sacta: Site1</t>
  </si>
  <si>
    <t>48-12</t>
  </si>
  <si>
    <t>Buena Vista</t>
  </si>
  <si>
    <t>Buena Vista: Site1</t>
  </si>
  <si>
    <t>48-13</t>
  </si>
  <si>
    <t>Santa Cruz</t>
  </si>
  <si>
    <t>Santa Cruz: Site1</t>
  </si>
  <si>
    <t>48-14</t>
  </si>
  <si>
    <t>Rio Seco</t>
  </si>
  <si>
    <t>Rio Seco: Site1</t>
  </si>
  <si>
    <t>48-15</t>
  </si>
  <si>
    <t>Las Cruces</t>
  </si>
  <si>
    <t>Las Cruces: All</t>
  </si>
  <si>
    <t>49-1</t>
  </si>
  <si>
    <t>June 2004 - September 2004</t>
  </si>
  <si>
    <t>Barro Colorado Island</t>
  </si>
  <si>
    <t>Barro Colorado Island: Dry</t>
  </si>
  <si>
    <t>50-1</t>
  </si>
  <si>
    <t>Seasonal tropical forest</t>
  </si>
  <si>
    <t>Observations</t>
  </si>
  <si>
    <t>Barro Colorado Island: Early_wet</t>
  </si>
  <si>
    <t>50-2</t>
  </si>
  <si>
    <t>Barro Colorado Island: Mid_wet</t>
  </si>
  <si>
    <t>50-3</t>
  </si>
  <si>
    <t>Barro Colorado Island: Late_wet</t>
  </si>
  <si>
    <t>50-4</t>
  </si>
  <si>
    <t>Corcovado National Park</t>
  </si>
  <si>
    <t>Corcovado National Park: Mid Rainy I</t>
  </si>
  <si>
    <t>51-1</t>
  </si>
  <si>
    <t>3. August 1977</t>
  </si>
  <si>
    <t>Corcovado National Park: Mid Rainy II</t>
  </si>
  <si>
    <t>51-2</t>
  </si>
  <si>
    <t>4. August 1977</t>
  </si>
  <si>
    <t>Corcovado National Park: Late Rainy</t>
  </si>
  <si>
    <t>51-3</t>
  </si>
  <si>
    <t>25. November 1977</t>
  </si>
  <si>
    <t>Corcovado National Park: Dry</t>
  </si>
  <si>
    <t>51-4</t>
  </si>
  <si>
    <t>18. March 1977</t>
  </si>
  <si>
    <t>Santa Rosa Natonal Park</t>
  </si>
  <si>
    <t>Santa Rosa Natonal Park: Upland Early Rainy</t>
  </si>
  <si>
    <t>51-5</t>
  </si>
  <si>
    <t>1. June 1979</t>
  </si>
  <si>
    <t>Santa Rosa Natonal Park: Upland Mid Rainy</t>
  </si>
  <si>
    <t>51-6</t>
  </si>
  <si>
    <t>5. August 1977</t>
  </si>
  <si>
    <t>Santa Rosa Natonal Park: Upland Late Rainy</t>
  </si>
  <si>
    <t>51-7</t>
  </si>
  <si>
    <t>3. December 1977</t>
  </si>
  <si>
    <t>Santa Rosa Natonal Park: Upland Dry</t>
  </si>
  <si>
    <t>51-8</t>
  </si>
  <si>
    <t>8. March 1978</t>
  </si>
  <si>
    <t>auripes</t>
  </si>
  <si>
    <t>Santa Rosa Natonal Park: Lowland Mid Rainy</t>
  </si>
  <si>
    <t>51-9</t>
  </si>
  <si>
    <t>Santa Rosa Natonal Park: Lowland Late Rainy</t>
  </si>
  <si>
    <t>51-10</t>
  </si>
  <si>
    <t>Santa Rosa Natonal Park: Lowland Dry</t>
  </si>
  <si>
    <t>51-11</t>
  </si>
  <si>
    <t>aff. mixta</t>
  </si>
  <si>
    <t>Soconusco</t>
  </si>
  <si>
    <t>Soconusco: Monoculture</t>
  </si>
  <si>
    <t>52-1</t>
  </si>
  <si>
    <t>Coffee monoculture</t>
  </si>
  <si>
    <t>May 2008 - August 2008</t>
  </si>
  <si>
    <t>amazonica</t>
  </si>
  <si>
    <t>bidentata</t>
  </si>
  <si>
    <t>cognata</t>
  </si>
  <si>
    <t>Soconusco: Polyculture</t>
  </si>
  <si>
    <t>52-2</t>
  </si>
  <si>
    <t>Coffee polyculture</t>
  </si>
  <si>
    <t>Soconusco: Forest</t>
  </si>
  <si>
    <t>52-3</t>
  </si>
  <si>
    <t>magnipes</t>
  </si>
  <si>
    <t>Forest reserve</t>
  </si>
  <si>
    <t>Reserva Toca da Paca</t>
  </si>
  <si>
    <t>53-1</t>
  </si>
  <si>
    <t>Hygrophilous forest</t>
  </si>
  <si>
    <t>sp.</t>
  </si>
  <si>
    <t>Guaimia</t>
  </si>
  <si>
    <t>Guaimia: Fa</t>
  </si>
  <si>
    <t>54-1</t>
  </si>
  <si>
    <t>townsendi</t>
  </si>
  <si>
    <t>Agricultural</t>
  </si>
  <si>
    <t>Old farm</t>
  </si>
  <si>
    <t>June 1995 - July 1997</t>
  </si>
  <si>
    <t>Guaimia: Sfo</t>
  </si>
  <si>
    <t>54-2</t>
  </si>
  <si>
    <t>Guaimia: Ofo</t>
  </si>
  <si>
    <t>54-3</t>
  </si>
  <si>
    <t>Old logged forest</t>
  </si>
  <si>
    <t>Reserva Natural Vale: Edge</t>
  </si>
  <si>
    <t>55-1</t>
  </si>
  <si>
    <t>Atlantic forest</t>
  </si>
  <si>
    <t>December 2012 - August 2013</t>
  </si>
  <si>
    <t>orellana</t>
  </si>
  <si>
    <t>augaspis</t>
  </si>
  <si>
    <t>Reserva Natural Vale: 100m</t>
  </si>
  <si>
    <t>55-2</t>
  </si>
  <si>
    <t>Reserva Natural Vale: 500m</t>
  </si>
  <si>
    <t>55-3</t>
  </si>
  <si>
    <t>crassipunctata</t>
  </si>
  <si>
    <t>parvula</t>
  </si>
  <si>
    <t>Reserva Natural Vale: 1000m</t>
  </si>
  <si>
    <t>55-4</t>
  </si>
  <si>
    <t>intersecta</t>
  </si>
  <si>
    <t>Reserva Natural Vale: 1500m</t>
  </si>
  <si>
    <t>55-5</t>
  </si>
  <si>
    <t>mocsaryi</t>
  </si>
  <si>
    <t>Rio Branco: HUM</t>
  </si>
  <si>
    <t>56-1</t>
  </si>
  <si>
    <t>Rural</t>
  </si>
  <si>
    <t>pseudocingulata</t>
  </si>
  <si>
    <t>Rio Branco: CAT</t>
  </si>
  <si>
    <t>56-2</t>
  </si>
  <si>
    <t>Rio Branco: ESF</t>
  </si>
  <si>
    <t>56-3</t>
  </si>
  <si>
    <t>meriana</t>
  </si>
  <si>
    <t>Rio Branco: BUJ</t>
  </si>
  <si>
    <t>56-4</t>
  </si>
  <si>
    <t>polyzona</t>
  </si>
  <si>
    <t>Rio Branco: CPI</t>
  </si>
  <si>
    <t>56-5</t>
  </si>
  <si>
    <t>lepeletieri</t>
  </si>
  <si>
    <t>Rio Branco: PZ</t>
  </si>
  <si>
    <t>56-6</t>
  </si>
  <si>
    <t>Rio Branco: CML</t>
  </si>
  <si>
    <t>56-7</t>
  </si>
  <si>
    <t>Rio Branco: HOR</t>
  </si>
  <si>
    <t>56-8</t>
  </si>
  <si>
    <t>Rio Branco: PCM</t>
  </si>
  <si>
    <t>56-9</t>
  </si>
  <si>
    <t>Rio Branco: APA</t>
  </si>
  <si>
    <t>56-10</t>
  </si>
  <si>
    <t>Rio Branco: CURB</t>
  </si>
  <si>
    <t>56-11</t>
  </si>
  <si>
    <t>Mata do Carvão: Site1</t>
  </si>
  <si>
    <t>57-1</t>
  </si>
  <si>
    <t>Lowland Seasonal Semideciduous Forest</t>
  </si>
  <si>
    <t>August 2008 - July 2009</t>
  </si>
  <si>
    <t>Mata da Prosperidade</t>
  </si>
  <si>
    <t>Mata da Prosperidade: Site1</t>
  </si>
  <si>
    <t>57-2</t>
  </si>
  <si>
    <t>Semideciduous Submontane Seasonal Forest</t>
  </si>
  <si>
    <t>Mata da Cabecinha</t>
  </si>
  <si>
    <t>Mata da Cabecinha: Site1</t>
  </si>
  <si>
    <t>57-3</t>
  </si>
  <si>
    <t>Dense Montane Ombrophilous Forest</t>
  </si>
  <si>
    <t>São Francisco de Itabapoana</t>
  </si>
  <si>
    <t>São Francisco de Itabapoana: F1</t>
  </si>
  <si>
    <t>58-1</t>
  </si>
  <si>
    <t>Seasonal semideciduous lowland forest</t>
  </si>
  <si>
    <t xml:space="preserve">May 2007 - May 2009 </t>
  </si>
  <si>
    <t>São Francisco de Itabapoana: F2</t>
  </si>
  <si>
    <t>58-2</t>
  </si>
  <si>
    <t>São José de Ubá</t>
  </si>
  <si>
    <t>São José de Ubá: F3</t>
  </si>
  <si>
    <t>58-3</t>
  </si>
  <si>
    <t>Submountainous semideciduous seasonal forest</t>
  </si>
  <si>
    <t>São José de Ubá: F4</t>
  </si>
  <si>
    <t>58-4</t>
  </si>
  <si>
    <t>São José de Ubá: F5</t>
  </si>
  <si>
    <t>58-5</t>
  </si>
  <si>
    <t>São José de Ubá: F6</t>
  </si>
  <si>
    <t>58-6</t>
  </si>
  <si>
    <t>Trajano de Moraes</t>
  </si>
  <si>
    <t>Trajano de Moraes: F7</t>
  </si>
  <si>
    <t>58-7</t>
  </si>
  <si>
    <t>Dense mountainous ombrophilous forest</t>
  </si>
  <si>
    <t>Trajano de Moraes: F8</t>
  </si>
  <si>
    <t>58-8</t>
  </si>
  <si>
    <t>Trajano de Moraes: F9</t>
  </si>
  <si>
    <t>58-9</t>
  </si>
  <si>
    <t>Campos do Jordão</t>
  </si>
  <si>
    <t>Campos do Jordão: Site1</t>
  </si>
  <si>
    <t>59-1</t>
  </si>
  <si>
    <t>High-altitude fields and moist Araucaria forests</t>
  </si>
  <si>
    <t>April 2014 - March 2015</t>
  </si>
  <si>
    <t>Pindamonhangaba</t>
  </si>
  <si>
    <t>Pindamonhangaba: Site1</t>
  </si>
  <si>
    <t>59-2</t>
  </si>
  <si>
    <t>Seasonal forest</t>
  </si>
  <si>
    <t>Ubatuba</t>
  </si>
  <si>
    <t>Ubatuba: Site1</t>
  </si>
  <si>
    <t>59-3</t>
  </si>
  <si>
    <t>Coastal forest</t>
  </si>
  <si>
    <t>Permanent Preservation Area Vargem Limpa</t>
  </si>
  <si>
    <t>Permanent Preservation Area Vargem Limpa: Site1</t>
  </si>
  <si>
    <t>60-1</t>
  </si>
  <si>
    <t>Cerradão</t>
  </si>
  <si>
    <t>August 1996 - September 1999</t>
  </si>
  <si>
    <t>Permanent Preservation Area of Duratex</t>
  </si>
  <si>
    <t>Permanent Preservation Area of Duratex: Site1</t>
  </si>
  <si>
    <t>60-2</t>
  </si>
  <si>
    <t>Seasonal semideciduous forest</t>
  </si>
  <si>
    <t>January 1998 - April 2000</t>
  </si>
  <si>
    <t>Ecological Station of Bauru</t>
  </si>
  <si>
    <t>Ecological Station of Bauru: Site1</t>
  </si>
  <si>
    <t>60-3</t>
  </si>
  <si>
    <t>January 1998 - December 1999</t>
  </si>
  <si>
    <t>Ecological Station of Caetetus</t>
  </si>
  <si>
    <t>Ecological Station of Caetetus: Site1</t>
  </si>
  <si>
    <t>60-4</t>
  </si>
  <si>
    <t>August 1997 - October 2000</t>
  </si>
  <si>
    <t>Universidade do Estado de São Paulo</t>
  </si>
  <si>
    <t>Universidade do Estado de São Paulo: Bauru</t>
  </si>
  <si>
    <t>60-5</t>
  </si>
  <si>
    <t>Garden</t>
  </si>
  <si>
    <t>July 1993 - November 1999</t>
  </si>
  <si>
    <t>Pratigi Environmental Protection Area</t>
  </si>
  <si>
    <t>Pratigi Environmental Protection Area: DLOF</t>
  </si>
  <si>
    <t>61-1</t>
  </si>
  <si>
    <t>Dense lowland ombrophilous forest</t>
  </si>
  <si>
    <t>July 2012 - May 2013</t>
  </si>
  <si>
    <t>Pratigi Environmental Protection Area: DSOF1</t>
  </si>
  <si>
    <t>61-2</t>
  </si>
  <si>
    <t>Dense submontane ombrophilous forest</t>
  </si>
  <si>
    <t>Pratigi Environmental Protection Area: DSOF2</t>
  </si>
  <si>
    <t>61-3</t>
  </si>
  <si>
    <t>Pratigi Environmental Protection Area: DMOF</t>
  </si>
  <si>
    <t>61-4</t>
  </si>
  <si>
    <t>Mata da Cabecinha: Forest Interior</t>
  </si>
  <si>
    <t>62-1</t>
  </si>
  <si>
    <t>April 2007 - July 2009</t>
  </si>
  <si>
    <t>Mata da Cabecinha: Forest edge</t>
  </si>
  <si>
    <t>62-2</t>
  </si>
  <si>
    <t>Mata da Cabecinha: 100m matrix</t>
  </si>
  <si>
    <t>62-3</t>
  </si>
  <si>
    <t>Eucalyptus</t>
  </si>
  <si>
    <t>Mata da Cabecinha: 1000m matrix</t>
  </si>
  <si>
    <t>62-4</t>
  </si>
  <si>
    <t>Rocha-Filho &amp; Garófalo 2014</t>
  </si>
  <si>
    <t>Parque Estadual da Serra do Mar</t>
  </si>
  <si>
    <t>Parque Estadual da Serra do Mar: Picadão da Barra</t>
  </si>
  <si>
    <t>63-1</t>
  </si>
  <si>
    <t>August 2007 - July 2008</t>
  </si>
  <si>
    <t>Parque Estadual da Serra do Mar: Guanambi</t>
  </si>
  <si>
    <t>63-2</t>
  </si>
  <si>
    <t>Parque Estadual da Ilha Anchieta</t>
  </si>
  <si>
    <t>Parque Estadual da Ilha Anchieta: Praia das Palmas</t>
  </si>
  <si>
    <t>63-3</t>
  </si>
  <si>
    <t>Parque Estadual da Ilha Anchieta: Represa</t>
  </si>
  <si>
    <t>63-4</t>
  </si>
  <si>
    <t>Nemesio 2003</t>
  </si>
  <si>
    <t>Reserva Particular do Patrimônio Natural Feliciano Miguel Abdala: IF</t>
  </si>
  <si>
    <t>64-1</t>
  </si>
  <si>
    <t>Semideciduous Forest</t>
  </si>
  <si>
    <t>1. August 1999</t>
  </si>
  <si>
    <t>Reserva Particular do Patrimônio Natural Feliciano Miguel Abdala: FE</t>
  </si>
  <si>
    <t>64-2</t>
  </si>
  <si>
    <t>Nemesio &amp; Silveira 2007</t>
  </si>
  <si>
    <t>Belo Horizonte: Parque das Mangabeiras</t>
  </si>
  <si>
    <t>65-1</t>
  </si>
  <si>
    <t>Belo Horizonte: Estação Ecológica</t>
  </si>
  <si>
    <t>65-2</t>
  </si>
  <si>
    <t>Belo Horizonte: Museu de História Natural</t>
  </si>
  <si>
    <t>65-3</t>
  </si>
  <si>
    <t>Belo Horizonte: Parque Ursulina</t>
  </si>
  <si>
    <t>65-4</t>
  </si>
  <si>
    <t>sapphirina</t>
  </si>
  <si>
    <t>analis</t>
  </si>
  <si>
    <t>cf. deceptrix</t>
  </si>
  <si>
    <t>viridis</t>
  </si>
  <si>
    <t>cybelia</t>
  </si>
  <si>
    <t>cf. nigropilosa</t>
  </si>
  <si>
    <t>brasilianorum</t>
  </si>
  <si>
    <t>Traps + Net</t>
  </si>
  <si>
    <t>anodorhynchi</t>
  </si>
  <si>
    <t>ioprosopa</t>
  </si>
  <si>
    <t>roderici</t>
  </si>
  <si>
    <t>marianae</t>
  </si>
  <si>
    <t>annectans</t>
  </si>
  <si>
    <t>iopoecila</t>
  </si>
  <si>
    <t>aeneiventris</t>
  </si>
  <si>
    <t>mussitans</t>
  </si>
  <si>
    <t>seabrai</t>
  </si>
  <si>
    <t>1,8-cineole</t>
  </si>
  <si>
    <t>Forest framgent</t>
  </si>
  <si>
    <t>iopyrrha</t>
  </si>
  <si>
    <t>violaceifrons</t>
  </si>
  <si>
    <t>perpulchra</t>
  </si>
  <si>
    <t>13.-24. September 2003</t>
  </si>
  <si>
    <t>Methyl cinnamate</t>
  </si>
  <si>
    <t>p-cresol acetate</t>
  </si>
  <si>
    <t>Carradao</t>
  </si>
  <si>
    <t>superba</t>
  </si>
  <si>
    <t>allosticta</t>
  </si>
  <si>
    <t>dentilabris</t>
  </si>
  <si>
    <t>hemichlora</t>
  </si>
  <si>
    <t>mixta</t>
  </si>
  <si>
    <t>atlantica</t>
  </si>
  <si>
    <t>bembei</t>
  </si>
  <si>
    <t>roubiki</t>
  </si>
  <si>
    <t>atleticana</t>
  </si>
  <si>
    <t>niveofasciata</t>
  </si>
  <si>
    <t>salsai</t>
  </si>
  <si>
    <t>augaspula</t>
  </si>
  <si>
    <t>clausi</t>
  </si>
  <si>
    <t>cyanochlora</t>
  </si>
  <si>
    <t>milenae</t>
  </si>
  <si>
    <t>monnei</t>
  </si>
  <si>
    <t>adiastola</t>
  </si>
  <si>
    <t>pepei</t>
  </si>
  <si>
    <t>Early January 2009</t>
  </si>
  <si>
    <t>calycina</t>
  </si>
  <si>
    <t>carinilabris</t>
  </si>
  <si>
    <t>Martins &amp; Souza 2005</t>
  </si>
  <si>
    <t>nanomelanotricha</t>
  </si>
  <si>
    <t>felipei</t>
  </si>
  <si>
    <t>meriana flavescens</t>
  </si>
  <si>
    <t>bombiformis niveofasciata</t>
  </si>
  <si>
    <t>flaviventris</t>
  </si>
  <si>
    <t>chlorina</t>
  </si>
  <si>
    <t>mourei</t>
  </si>
  <si>
    <t>prasina</t>
  </si>
  <si>
    <t>aureiventris</t>
  </si>
  <si>
    <t>laevicincta</t>
  </si>
  <si>
    <t>lugubris</t>
  </si>
  <si>
    <t>occidentalis</t>
  </si>
  <si>
    <t>rugilabris</t>
  </si>
  <si>
    <t>singularis</t>
  </si>
  <si>
    <t>sp.n. aff. annectans</t>
  </si>
  <si>
    <t>sp.n. aff. magnipes</t>
  </si>
  <si>
    <t>viridifrons</t>
  </si>
  <si>
    <t>trochanterica</t>
  </si>
  <si>
    <t>Zona Litoral da Baixada Oriental Maranhense: Barreirinhas</t>
  </si>
  <si>
    <t>macroglossa</t>
  </si>
  <si>
    <t>eburneocincta</t>
  </si>
  <si>
    <t>elegans</t>
  </si>
  <si>
    <t>piliventris</t>
  </si>
  <si>
    <t>sp_1</t>
  </si>
  <si>
    <t>sp_2</t>
  </si>
  <si>
    <t>sp_3</t>
  </si>
  <si>
    <t>sp_4</t>
  </si>
  <si>
    <t>sp_5</t>
  </si>
  <si>
    <t>variabilis</t>
  </si>
  <si>
    <t>Unknown</t>
  </si>
  <si>
    <t>Aglae</t>
  </si>
  <si>
    <t>caerulea</t>
  </si>
  <si>
    <t>chrysopyga</t>
  </si>
  <si>
    <t>magrettii</t>
  </si>
  <si>
    <t>decorata</t>
  </si>
  <si>
    <t>dressleri</t>
  </si>
  <si>
    <t>laurensi</t>
  </si>
  <si>
    <t>maculilabris</t>
  </si>
  <si>
    <t>retroviridis</t>
  </si>
  <si>
    <t>rufipes</t>
  </si>
  <si>
    <t>williamsi</t>
  </si>
  <si>
    <t>sp.1</t>
  </si>
  <si>
    <t>sp.2</t>
  </si>
  <si>
    <t>peruviana</t>
  </si>
  <si>
    <t>tenuifasciata</t>
  </si>
  <si>
    <t>bursigera</t>
  </si>
  <si>
    <t>moratoi</t>
  </si>
  <si>
    <t>concava</t>
  </si>
  <si>
    <t>lucifera</t>
  </si>
  <si>
    <t>championi</t>
  </si>
  <si>
    <t>cordata group 4</t>
  </si>
  <si>
    <t>cordata group 6</t>
  </si>
  <si>
    <t>cordata group 7</t>
  </si>
  <si>
    <t>cordata group 8</t>
  </si>
  <si>
    <t>cordata group 9</t>
  </si>
  <si>
    <t>deceptrix</t>
  </si>
  <si>
    <t>dissimula</t>
  </si>
  <si>
    <t>dodsoni</t>
  </si>
  <si>
    <t>flammea</t>
  </si>
  <si>
    <t>gorgonensis</t>
  </si>
  <si>
    <t>hansoni</t>
  </si>
  <si>
    <t>heterosticta</t>
  </si>
  <si>
    <t>igniventris</t>
  </si>
  <si>
    <t>platymera</t>
  </si>
  <si>
    <t>s st.</t>
  </si>
  <si>
    <t>sp1</t>
  </si>
  <si>
    <t>tridentata</t>
  </si>
  <si>
    <t>turbinifex</t>
  </si>
  <si>
    <t>boliviensis</t>
  </si>
  <si>
    <t>convexa</t>
  </si>
  <si>
    <t>aff. frontalis</t>
  </si>
  <si>
    <t>fragrocara</t>
  </si>
  <si>
    <t>vidua</t>
  </si>
  <si>
    <t>spp.</t>
  </si>
  <si>
    <t>distinguenda</t>
  </si>
  <si>
    <t>purpurata</t>
  </si>
  <si>
    <t>xantha</t>
  </si>
  <si>
    <t>macrorhyncha</t>
  </si>
  <si>
    <t>perviridis</t>
  </si>
  <si>
    <t>spec. I</t>
  </si>
  <si>
    <t>spec. II</t>
  </si>
  <si>
    <t>stilbonota</t>
  </si>
  <si>
    <t>Net + Traps</t>
  </si>
  <si>
    <t>asarophora</t>
  </si>
  <si>
    <t>erythrochlora</t>
  </si>
  <si>
    <t>oleolucens</t>
  </si>
  <si>
    <t>villosiventris</t>
  </si>
  <si>
    <t>speciosa</t>
  </si>
  <si>
    <t>azureoviridis</t>
  </si>
  <si>
    <t>cyanaspis</t>
  </si>
  <si>
    <t>purpurea</t>
  </si>
  <si>
    <t>anisochlora</t>
  </si>
  <si>
    <t>corusca</t>
  </si>
  <si>
    <t>duckei</t>
  </si>
  <si>
    <t>schmidtiana</t>
  </si>
  <si>
    <t>polychroma</t>
  </si>
  <si>
    <t>mexicana</t>
  </si>
  <si>
    <t>viridissima</t>
  </si>
  <si>
    <t>atroveneta</t>
  </si>
  <si>
    <t>crininota</t>
  </si>
  <si>
    <t>villosa</t>
  </si>
  <si>
    <t>aff. bombiformis</t>
  </si>
  <si>
    <t>chocoana</t>
  </si>
  <si>
    <t>sororia</t>
  </si>
  <si>
    <t>aff. laevecincta</t>
  </si>
  <si>
    <t>sp. 9</t>
  </si>
  <si>
    <t>Glossurela sp. 1</t>
  </si>
  <si>
    <t>Glossurela sp. 9</t>
  </si>
  <si>
    <t>sp. T 21</t>
  </si>
  <si>
    <t>sp. T 23</t>
  </si>
  <si>
    <t>sp. Q 24</t>
  </si>
  <si>
    <t>botocuda</t>
  </si>
  <si>
    <t>May 2007 - May 2009</t>
  </si>
  <si>
    <t>mandibularis</t>
  </si>
  <si>
    <t>danielis</t>
  </si>
  <si>
    <t>helvola</t>
  </si>
  <si>
    <t>Peruquetti et al. 1999</t>
  </si>
  <si>
    <t>Atlantic Forest</t>
  </si>
  <si>
    <t>December 1996 , February - April and September, November and December 1997 and February 1998</t>
  </si>
  <si>
    <t xml:space="preserve"> Benzyl acetate</t>
  </si>
  <si>
    <t>Parque Estadual do Rio Doce (PERD)</t>
  </si>
  <si>
    <t>violascens</t>
  </si>
  <si>
    <t>Benzyl alcohol</t>
  </si>
  <si>
    <t>Carvone</t>
  </si>
  <si>
    <t>Cresol</t>
  </si>
  <si>
    <t>Dimethoxybenzene</t>
  </si>
  <si>
    <t>Heneicosane</t>
  </si>
  <si>
    <t>Methyl benzoate</t>
  </si>
  <si>
    <t>Tricosane</t>
  </si>
  <si>
    <t>Viçosa</t>
  </si>
  <si>
    <t>October 1987 - February 1989</t>
  </si>
  <si>
    <t>66-1</t>
  </si>
  <si>
    <t>66-2</t>
  </si>
  <si>
    <t>Neves &amp; Viana 1997</t>
  </si>
  <si>
    <t>Cajaíba</t>
  </si>
  <si>
    <t>August 1994 - July 1995</t>
  </si>
  <si>
    <t>67-1</t>
  </si>
  <si>
    <t>Neves &amp; Viana 1999</t>
  </si>
  <si>
    <t>Ibiraba</t>
  </si>
  <si>
    <t>Riparian Forest</t>
  </si>
  <si>
    <t>September 1996 - July 1997</t>
  </si>
  <si>
    <t>melaena</t>
  </si>
  <si>
    <t>aridicula</t>
  </si>
  <si>
    <t>68-1</t>
  </si>
  <si>
    <t xml:space="preserve"> Lowland Forest</t>
  </si>
  <si>
    <t>Fazenda Santo Amaro</t>
  </si>
  <si>
    <t>Restinga</t>
  </si>
  <si>
    <t xml:space="preserve">Artificial clearing </t>
  </si>
  <si>
    <t>Área de Proteção Ambiental da Barra do Rio Mamanguape: Restinga</t>
  </si>
  <si>
    <t>Área de Proteção Ambiental da Barra do Rio Mamanguape: Mata</t>
  </si>
  <si>
    <t>Coastal dune</t>
  </si>
  <si>
    <t>Coastal dunes</t>
  </si>
  <si>
    <t>Sparse vegetation and riparian forest</t>
  </si>
  <si>
    <t>Forest Fragment</t>
  </si>
  <si>
    <t xml:space="preserve">Atlanctic Forest </t>
  </si>
  <si>
    <t>Transition between mangrove and restinga, mangrove and mangrove near the ocean</t>
  </si>
  <si>
    <t>Bezerra &amp; Martins 2001</t>
  </si>
  <si>
    <t>João Pessoa</t>
  </si>
  <si>
    <t>69-1</t>
  </si>
  <si>
    <t>August 1992 - July 1993</t>
  </si>
  <si>
    <t xml:space="preserve"> Vanillin</t>
  </si>
  <si>
    <t>Amyl acetate</t>
  </si>
  <si>
    <t>Turpentine</t>
  </si>
  <si>
    <t>João Pessoa: Mata do Buraquinho</t>
  </si>
  <si>
    <t>69-2</t>
  </si>
  <si>
    <t>BR-174 (Estrada ZF-3, KM 27 )</t>
  </si>
  <si>
    <t>September 1989 - August 1990</t>
  </si>
  <si>
    <t>sp. 1</t>
  </si>
  <si>
    <t>sp. 2</t>
  </si>
  <si>
    <t>sp. 3</t>
  </si>
  <si>
    <t>BR-174 (Estrada ZF-3, KM 41 )</t>
  </si>
  <si>
    <t>Oliveira &amp; Campos 1996</t>
  </si>
  <si>
    <t>71-1</t>
  </si>
  <si>
    <t>Silva etal. 2009</t>
  </si>
  <si>
    <t>Neotropical Enthomology</t>
  </si>
  <si>
    <t>72-1</t>
  </si>
  <si>
    <t xml:space="preserve">Surroundings of the Parque Nacional dos Lençóis Maranhenses (PNLM) </t>
  </si>
  <si>
    <t>February 2005 - January 2006</t>
  </si>
  <si>
    <t>Souza etal. 2005</t>
  </si>
  <si>
    <t>73-1</t>
  </si>
  <si>
    <t>73-2</t>
  </si>
  <si>
    <t>73-3</t>
  </si>
  <si>
    <t>Transition Area</t>
  </si>
  <si>
    <t>Reserva Biológica Guaribas: Tabuleiro</t>
  </si>
  <si>
    <t>Reserva Biológica Guaribas: Mata</t>
  </si>
  <si>
    <t>Reserva Biológica Guaribas: Transição</t>
  </si>
  <si>
    <t>Guimarães 2011</t>
  </si>
  <si>
    <t>Msc Thesis</t>
  </si>
  <si>
    <t>Àrea de Preservação Ambiental da Região Serrana do Maciço de Baturité</t>
  </si>
  <si>
    <t>Àrea de Preservação Ambiental da Região Serrana do Maciço de Baturité: Mata de Guaramiranga</t>
  </si>
  <si>
    <t>74-1</t>
  </si>
  <si>
    <t>November 2009 - November 2010</t>
  </si>
  <si>
    <t>cfr. despecta</t>
  </si>
  <si>
    <t>crf. hemichlora</t>
  </si>
  <si>
    <t>Àrea de Preservação Ambiental da Região Serrana do Maciço de Baturité: Mata de  Mulungu</t>
  </si>
  <si>
    <t>Àrea de Preservação Ambiental da Região Serrana do Maciço de Baturité: Mata de Pacoti</t>
  </si>
  <si>
    <t>Universidade Federal do Ceará</t>
  </si>
  <si>
    <t>Universidade Federal do Ceará: Mata de Fortaleza</t>
  </si>
  <si>
    <t>Brito &amp; Rêgo 2001</t>
  </si>
  <si>
    <t>Alcântara</t>
  </si>
  <si>
    <t>75-1</t>
  </si>
  <si>
    <t>September 1992 - August 1993</t>
  </si>
  <si>
    <t>BR-174 (Estrada ZF-3 KM 27 )</t>
  </si>
  <si>
    <t>BR-174 (Estrada ZF-3 KM 41 )</t>
  </si>
  <si>
    <t>BR-174 (Estrada ZF-3 KM 27 ): Área 1401 Copa</t>
  </si>
  <si>
    <t>BR-174 (Estrada ZF-3 KM 27 ): Área 1401 Sub-bosque</t>
  </si>
  <si>
    <t>BR-174 (Estrada ZF-3 KM 41 ): Área 1501 Copa</t>
  </si>
  <si>
    <t>BR-174 (Estrada ZF-3 KM 41 ): Área 1501 Sub-bosque</t>
  </si>
  <si>
    <t>startmonth</t>
  </si>
  <si>
    <t>startyear</t>
  </si>
  <si>
    <t>endyear</t>
  </si>
  <si>
    <t>endmonth</t>
  </si>
  <si>
    <t>September 2008 - March 2009</t>
  </si>
  <si>
    <t>March 1979 - March 1980</t>
  </si>
  <si>
    <t>April 1979 - June 1979</t>
  </si>
  <si>
    <t>July 1979 - September 1979</t>
  </si>
  <si>
    <t>October 1979 - December 1979</t>
  </si>
  <si>
    <t>Open</t>
  </si>
  <si>
    <t>Sand dunes/Restinga</t>
  </si>
  <si>
    <t>Oliveira&amp;Campos1995</t>
  </si>
  <si>
    <t>Revista Brasileira de Zoologa</t>
  </si>
  <si>
    <t>Same data as Oliveira&amp;Campos1996 (the study from 1996 was kept because the data was more specific)</t>
  </si>
  <si>
    <t>Parque Estadual Mata dos Godoy: Fragmento A</t>
  </si>
  <si>
    <t>Lowland Forest/Secondary forest</t>
  </si>
  <si>
    <t>Riparian forest</t>
  </si>
  <si>
    <t>Cerrado /Primary and secondary forest</t>
  </si>
  <si>
    <t>Cerrado/Mesophyll forest</t>
  </si>
  <si>
    <t>Cerrado/Forest</t>
  </si>
  <si>
    <t>Secondary Forest(Atlantic Forest/Cerrado)</t>
  </si>
  <si>
    <t>Private property: Fragmento B</t>
  </si>
  <si>
    <t>Private property: Fragmento C</t>
  </si>
  <si>
    <t>Private Property</t>
  </si>
  <si>
    <t>Primary forest (semideciduous seasonal forest)</t>
  </si>
  <si>
    <t>August 1994 - September 1995</t>
  </si>
  <si>
    <t>Município de Sertãozinho</t>
  </si>
  <si>
    <t>Estação Experimental de Zootecnia (EEZ)</t>
  </si>
  <si>
    <t>Fazenda Santa Carlota (SI)</t>
  </si>
  <si>
    <t>Município de Cajuru</t>
  </si>
  <si>
    <t xml:space="preserve">Atlantic Forest </t>
  </si>
  <si>
    <t>Região do Imbaú</t>
  </si>
  <si>
    <t>Região do Imbaú: Andorinhas</t>
  </si>
  <si>
    <t>Região do Imbaú: Imbaú</t>
  </si>
  <si>
    <t>Região do Imbaú: Afetiva</t>
  </si>
  <si>
    <t>Região do Imbaú: Estreito</t>
  </si>
  <si>
    <t>Similarities to Caatinga</t>
  </si>
  <si>
    <t>João Pessoa: Reserva Ecológica do Departamento de Sistemática e Ecologia (DSE)</t>
  </si>
  <si>
    <t>Atlantic Forest (Secondary)</t>
  </si>
  <si>
    <t>70-1</t>
  </si>
  <si>
    <t>70-2</t>
  </si>
  <si>
    <t>70-3</t>
  </si>
  <si>
    <t>70-4</t>
  </si>
  <si>
    <t>72-2</t>
  </si>
  <si>
    <t>72-3</t>
  </si>
  <si>
    <t>73-4</t>
  </si>
  <si>
    <t xml:space="preserve">Tabuleiro Nordestino </t>
  </si>
  <si>
    <t>Anthropized vegetation</t>
  </si>
  <si>
    <t>Small trees</t>
  </si>
  <si>
    <t>Degraded
Degraded (semideciduous seasonal forest)</t>
  </si>
  <si>
    <t>Maia &amp; Silva 2008</t>
  </si>
  <si>
    <t>Revista Agro@mbiente On-line</t>
  </si>
  <si>
    <t>Boa Vista</t>
  </si>
  <si>
    <t>Boa Vista: Fazenda Jacitara</t>
  </si>
  <si>
    <t>Cerrado region</t>
  </si>
  <si>
    <t>Bonfim</t>
  </si>
  <si>
    <t>Bonfim: Fazenda Umirizal</t>
  </si>
  <si>
    <t>75-2</t>
  </si>
  <si>
    <t>Cerrado region, riparian forest, forest fragments</t>
  </si>
  <si>
    <t>Cantá</t>
  </si>
  <si>
    <t>Cantá: Haras Cunhã-Pucá</t>
  </si>
  <si>
    <t>75-3</t>
  </si>
  <si>
    <t>Amajari</t>
  </si>
  <si>
    <t>Amajari: Estação Ecológica de Maracá ESEC-Maracá</t>
  </si>
  <si>
    <t>75-4</t>
  </si>
  <si>
    <t>Cantá: Serra Grande</t>
  </si>
  <si>
    <t>75-5</t>
  </si>
  <si>
    <t>Caracaraí</t>
  </si>
  <si>
    <t>Caracaraí: Vila do Itã</t>
  </si>
  <si>
    <t>75-6</t>
  </si>
  <si>
    <t>Rainforest (anthropize)</t>
  </si>
  <si>
    <t>Mendes et al. 2008</t>
  </si>
  <si>
    <t>76-1</t>
  </si>
  <si>
    <t>Cerrado matrix</t>
  </si>
  <si>
    <t>April 2001 - April 2002</t>
  </si>
  <si>
    <t>Dec 2015</t>
  </si>
  <si>
    <t>São Francisco do Sul</t>
  </si>
  <si>
    <t xml:space="preserve">São Francisco do Sul: Vila da Glória </t>
  </si>
  <si>
    <t>77-1</t>
  </si>
  <si>
    <t>Atlantic forest (sampled on the edge)</t>
  </si>
  <si>
    <t>September 2013 - April 2015</t>
  </si>
  <si>
    <t>Joinville</t>
  </si>
  <si>
    <t xml:space="preserve">Joinville: Parque Municipal Morro do Finder </t>
  </si>
  <si>
    <t>77-2</t>
  </si>
  <si>
    <t>Atlantic forest (core)</t>
  </si>
  <si>
    <t xml:space="preserve">Joinville: Morro do Boa Vista </t>
  </si>
  <si>
    <t>77-3</t>
  </si>
  <si>
    <t>APA Serra Dona Francisca: Mutucas</t>
  </si>
  <si>
    <t>77-4</t>
  </si>
  <si>
    <t>APA Serra Dona Francisca: Rio Seco</t>
  </si>
  <si>
    <t>77-5</t>
  </si>
  <si>
    <t>APA Serra Dona Francisca: Castelo dos Bugres</t>
  </si>
  <si>
    <t>77-6</t>
  </si>
  <si>
    <t>eugenol</t>
  </si>
  <si>
    <t>vanillin</t>
  </si>
  <si>
    <t>aff. auriceps</t>
  </si>
  <si>
    <t xml:space="preserve"> APA Serra Dona Francisca: Mutucas</t>
  </si>
  <si>
    <t>baits</t>
  </si>
  <si>
    <t>Data on which bees were caught on which baits (qualitatively).</t>
  </si>
  <si>
    <t>Eugenol, Vanillin, Eucalyptol (=1.8-cineole), Benzyl acetate, Methyl salicylate, Skatole</t>
  </si>
  <si>
    <t>Stations: each site with 1 station. Location: Mata do Carvão was divided in 2 subsites, Preservada (no selective wood harvest since the 60´s) and Queimada (area burned on 2001)</t>
  </si>
  <si>
    <t>Cineole, Eucalyptol (=1.8 cineole), Eugenol, Vanillin, Methyl salicylate, Methyl cinnamate, Benzyl acetate</t>
  </si>
  <si>
    <t xml:space="preserve">3 stations, 18 traps total. </t>
  </si>
  <si>
    <t>Eucalyptol (=1.8 cineole), Eugenol, Vanillin, Methyl salicylate, Benzyl acetate, beta-ionone</t>
  </si>
  <si>
    <t>Location:  divided in 2 subsites</t>
  </si>
  <si>
    <t>Cineole, Eugenol, Vanillin</t>
  </si>
  <si>
    <t>Cineole, Eugenol, Vanillin, Methyl salicylate</t>
  </si>
  <si>
    <t>Vanillin, Eugenol, Benzyl benzoate, Methyl salicylate, Eucalyptol (=1.8 cineole)</t>
  </si>
  <si>
    <t>Skatole, Beta-ionone, Eucalyptol(=1.8 cineole), Eugenol, Vanillin, Benzyl acetate</t>
  </si>
  <si>
    <t xml:space="preserve">3 sampling sites per habitat type. </t>
  </si>
  <si>
    <t>benzyl acetate, eucalyptol,eugenol, methyl cinnamate, methyl salicylate, and vanillin.</t>
  </si>
  <si>
    <t>1,8-cineole, eugenol, methyl salicylate, methyl cinnamate, skatole, vanillin</t>
  </si>
  <si>
    <t>eucalyptol, eugenol, vanillin</t>
  </si>
  <si>
    <t>eucalyptol, eugenol, vanillin, amyl acetate, benzyl acetate, phenylic alcohol, benzyl benzoate, beta-ionone, methyl butyrate, ethyl cinnamate, methyl cinnamate, cineol, myrcene, methyl salicylate</t>
  </si>
  <si>
    <t xml:space="preserve">Adj. coordinates to fit map in paper. </t>
  </si>
  <si>
    <t>Adj. coordinates to fit map in paper</t>
  </si>
  <si>
    <t>Weekly sampling, two strata, 4 traps per stratum.</t>
  </si>
  <si>
    <t>cineole, eugenol, methyl salicylate, vanillin</t>
  </si>
  <si>
    <t xml:space="preserve">Traps and netting a different sites. </t>
  </si>
  <si>
    <t>1,8‑cineole, eugenol, methyl salicylate, vanillin</t>
  </si>
  <si>
    <t>Beta-ionone, 1,8‑cineol, eugenol, methyl salicylate, vanillin</t>
  </si>
  <si>
    <t>benzyl acetate, beta-ionone, skatole, eugenol, methyl salicylate</t>
  </si>
  <si>
    <t>Adj. coordinates to match map in paper</t>
  </si>
  <si>
    <t>benzyl acetate, 1,8-cineole, eugenol, methyl trans-cinnamate, methyl salicylate, p-cresol acetate, beta-ionone, skatole, dimethoxibenzene, and vanillin</t>
  </si>
  <si>
    <t>1,8-cineole, vanillin</t>
  </si>
  <si>
    <t>benzyl acetate, 1,8-cineole, p-cresol acetate, dimethoxybenzene, eugenol, β-ionone, methyl benzoate, methyl trans-cinnamate, methyl salicylate, β-myrcene, skatole, p-tolyl acetate and vanillin.</t>
  </si>
  <si>
    <t>benzyl acetate, 1,8-cineole, p-cresol acetate, dimethoxybenzene, eugenol, β-ionone, methyl benzoate, methyl trans-cinnamate, methyl salicylate, β-myrcene, skatole, p-tolyl acetate, vanillin</t>
  </si>
  <si>
    <t xml:space="preserve">Note change in site number vs. SU, entered data from Table 1 first. </t>
  </si>
  <si>
    <t>benzyl acetate, 1,8-cineole, eugenol, methyl trans-cinnamate, and vanillin</t>
  </si>
  <si>
    <t>benzyl acetate, benzyl alcohol, r-carvone, 1,8-cineole, p-cresol acetate, dimethoxybenzene, eugenol, β-ionone, methyl benzoate, methyl trans-cinnamate, heneicosane, methyl salicylate, skatole, tricosane, p-tolyl acetate, vanillin</t>
  </si>
  <si>
    <t>benzyl acetate, benzyl alcohol, r-carvone, 1,8-cineole, p-cresol acetate, dimethoxybenzene, eugenol, β-ionone, methyl benzoate, methyl trans-cinnamate, heneicosane, methyl salicylate, skatole, tricosane, p-tolyl acetate, vanillin,  mixture (1:1) of methyl trans-cinnamate and p-tolyl acetate.</t>
  </si>
  <si>
    <t>Coordinates not reported, entered same as for site 1. Baits as above</t>
  </si>
  <si>
    <t>benzyl acetate, benzyl alcohol, r-carvone, 1,8-cineole, p-cresol acetate, dimethoxybenzene, eugenol, β-ionone, methyl benzoate, methyl trans-cinnamate, heneicosane, methyl salicylate, skatole, tricosane, p-tolyl acetate, vanillin, mixture (1:1) of methyl trans-cinnamate and p-tolyl acetate</t>
  </si>
  <si>
    <t>Location: sub-bosque (sub-forest), copa (canopy). On the Sub-bosque the more attractive fragrances were beta-ionone and skatole and on the Copa site it was beta-ionone, skatole and 1.8-cineole</t>
  </si>
  <si>
    <t xml:space="preserve">eugenol, eucalyptol (=1.8-cineole), skatole, beta-ionone, benzyl acetate, vanillin </t>
  </si>
  <si>
    <t>Attractiveness: 1.8-cineole was the most visited fragrance follwed by vanillin and eugenol;  Location: On Fragmento A the forest is more preserved, on Fragmento B and C show greater degree of anthropogenic degradation than A, and Fragmento B is crossed by a road.</t>
  </si>
  <si>
    <t>1.8-cineole, eugenol, vanillin</t>
  </si>
  <si>
    <t>benzyl acetate, benzyl alcohol, r-carvone, 1,8-cineole, p-cresol acetate, dimethoxybenzene, eugenol, β-ionone, methyl benzoate, methyl trans-cinnamate, heneicosane, linalool, methyl salicylate, skatole, tricosane, p-tolyl acetate, vanillin</t>
  </si>
  <si>
    <t xml:space="preserve">'6 sets of 4 traps. </t>
  </si>
  <si>
    <t>1,8-cineole, eugenol, β-ionone, methyl trans-cinnamate, methyl salicylate, vanillin</t>
  </si>
  <si>
    <t>Attractiveness: Almost all the males of Euglossa cordata and Eulaema nigrita were attracted  by 1,8-cineole, while  half of Eulaema meriana flavescens males and all  Eulaema bombiformis niveofasciata were attracted by methyl salicylate and  Eulaema cingulata  just by eugenol</t>
  </si>
  <si>
    <t>1,8-cineole, eugenol, methyl salicylate, benzyl benzoate, vanillin</t>
  </si>
  <si>
    <t>vanillin, cineole, eugenol, methyl salicylate, benzyl acetate, skatole</t>
  </si>
  <si>
    <t>Study area: 11 different places with different sizes</t>
  </si>
  <si>
    <t>cineole, eugenol, vanillin</t>
  </si>
  <si>
    <t>benzyl acetate, cineole (=eucalyptol), eugenol, methyl salicylate, and vanillin</t>
  </si>
  <si>
    <t>cineole, eugenol, methyl salicylate, benzyl benzoate</t>
  </si>
  <si>
    <t>Cineole, eugenol, vanillin</t>
  </si>
  <si>
    <t xml:space="preserve">Approximate coordinates from Google Maps. </t>
  </si>
  <si>
    <t>Cineole, methyl salicylate, vanillin, eugenol, benzyl benzoate</t>
  </si>
  <si>
    <t>Adjusted coordinates to match map in paper</t>
  </si>
  <si>
    <t>cineole, vanillin, methyl salicylate, eugenol</t>
  </si>
  <si>
    <t>benzyl acetate, eugenol, eucalyptol, methyl salicylate, vanillin</t>
  </si>
  <si>
    <t>vanillin, cineol (eucalyptol), methyl salicylate, benzyl acetate, methyl cinnamate</t>
  </si>
  <si>
    <t>cineole, eugenol, eucalyptol (=1,8 cineole), vanillin, benzyl acetate, methyl salicylate, methyl cinnamate</t>
  </si>
  <si>
    <t>1,8-cineole, eugenol, vanillin, β-ionone, benzyl acetate, methyl trans‑cinnamate, methyl salicylate</t>
  </si>
  <si>
    <t>1,8-cineole, eugenol, methyl salicylate, methyl trans-cinnamate, vanillin</t>
  </si>
  <si>
    <t>1,8-cineole, benzyl acetate, eugenol, methyl trans-cinnamate, vanillin</t>
  </si>
  <si>
    <t>benzyl acetate, benzyl alcohol, r-carvone, 1,8-cineole, p-cresol acetate, dimethoxybenzene, eugenol, b-ionone, methyl benzoate, methyl trans-cinnamate, heneicosane, linalool, methyl salicylate, skatole, tricosane, p-tolyl acetate, vanillin</t>
  </si>
  <si>
    <t>cineole (CIN), 1,4-dimethoxybenzene (DMB), methyl cinnamate (MC), methyl salicylate (MS), vanillin (VAI)</t>
  </si>
  <si>
    <t>Coordinates extracted based on map in paper</t>
  </si>
  <si>
    <t>benzyl acetate, cineol, skatole, eugenol, methyl salicylate, vanillin</t>
  </si>
  <si>
    <t xml:space="preserve">Different site within fragment per sampling time. Baits 500m from Netting station. </t>
  </si>
  <si>
    <t>1,8-cineole, benzyl acetate, benzyl benzoate, eugenol, methyl salicylate, skatole, vanillin</t>
  </si>
  <si>
    <t>'3 times 5 traps. Two sites sampled on two different days per month.</t>
  </si>
  <si>
    <t>methyl cinnamate, eucalyptol, eugenol, methyl salicylate, vanillin</t>
  </si>
  <si>
    <t xml:space="preserve">Sampling 1 to 4 days per site, used 2.5 as mean. </t>
  </si>
  <si>
    <t>1.8-cineole, benzyl acetate, methyl benzoate, eugenol, methyl salicylate, methyl cinnamate, skatole, vanillin</t>
  </si>
  <si>
    <t xml:space="preserve">One trap in each of 22 fragments of various size on 6 days. </t>
  </si>
  <si>
    <t>methyl salicylate, 1,8-cineole</t>
  </si>
  <si>
    <t>cineole, benzyl acetate, eugenol, vanillin, methyl benzoate, methyl salicylate, methyl cinnamate, linalool, geraniol, skatole, b-ionone, 2-phenyl ethyl acetate, 2-phenyl ethanol,  b-myrcene, d-carvone, benzyl benzoate</t>
  </si>
  <si>
    <t>Ridgetop site from Table 4.</t>
  </si>
  <si>
    <t>cineole, eugenol, methyl cinnamate, benzyl acetate, methyl salicylate</t>
  </si>
  <si>
    <t>Upland samples from Table 5.</t>
  </si>
  <si>
    <t>cineole, eugenol, methyl cinnamate, benzyl acetate,and methyl salicylate</t>
  </si>
  <si>
    <t>Lowland samples from Table 6.</t>
  </si>
  <si>
    <t xml:space="preserve">Three sampling points along each of 5 400m transects. </t>
  </si>
  <si>
    <t>Eugenol (100%, 2 ml), Cineole (100%, 2 ml), Methyl salicylate (100%, 2 ml), Vanillin</t>
  </si>
  <si>
    <t>eucalyptol, eugenol, vanillin, methyl salicylate</t>
  </si>
  <si>
    <t xml:space="preserve">'3 traps per station. </t>
  </si>
  <si>
    <t>1,8-cineole, methyl salicylate, skatole</t>
  </si>
  <si>
    <t xml:space="preserve">'7 traps per station. </t>
  </si>
  <si>
    <t>β-ionone, benzyl acetate, eucalyptol, eugenol, methyl salicylate, vanillin, methyl trans-cinnamate</t>
  </si>
  <si>
    <t xml:space="preserve">'6 traps at 2 stations, third station netting. </t>
  </si>
  <si>
    <t>vanillin, cineole (eucalyptol), eugenol, methyl salicylate, benzyl acetate, skatole</t>
  </si>
  <si>
    <t>1 netting station, 1(?) trap station.</t>
  </si>
  <si>
    <t>methyl cinnamate, vanilla, eucalyptol, benzyl acetate, methyl salicylate</t>
  </si>
  <si>
    <t>methyl cinnamate, vanillin, eucalyptol, benzyl acetate, methyl salicylate</t>
  </si>
  <si>
    <t>Sampling design unclear.</t>
  </si>
  <si>
    <t>benzyl acetate, benzyl benzoate, eugenol, eucalyptol, methyl salicylate, vanillin</t>
  </si>
  <si>
    <t>4 traps per station.</t>
  </si>
  <si>
    <t>eucalyptol, eugenol, methyl salicylate, vanillin</t>
  </si>
  <si>
    <t xml:space="preserve">'5 traps per station. </t>
  </si>
  <si>
    <t>eucalyptol, eugenol, methyl salicylate, skatole, vanillin</t>
  </si>
  <si>
    <t xml:space="preserve">Adjusted coordinates to match map in paper. 5 traps per station. </t>
  </si>
  <si>
    <t>Adjusted coordinates to match map in paper. 4 traps per station.</t>
  </si>
  <si>
    <t>eucalyptol, eugenol, methyl salicylate, vanillin, skatole, benzyl acetate</t>
  </si>
  <si>
    <t>eugenol, methyl cinnamate, vanillin, eucalyptol, benzyl acetate, methyl salicylate, beta-ionone</t>
  </si>
  <si>
    <t xml:space="preserve">'5 traps per transect, 2 transects. </t>
  </si>
  <si>
    <t>eucalyptol, vanillin, benzyl acetate, methyl cinnamate, methyl salicylate</t>
  </si>
  <si>
    <t>1,8-cineole, eugenol, vanillin</t>
  </si>
  <si>
    <t>amyl acetate (AA), benzyl acetate (BA), benzyl benzoate (BB), β-ionone (BI), β-myrcene (BM), ethyl butyrate (EB), linalool (L), methyl benzoate (MB), methyl cinnamate (MC), methyl salicylate (MS), phenylethanol (P)</t>
  </si>
  <si>
    <t>1,8-cineole, vanillin, methyl trans-cinnamate, eugenol, benzyl acetate, methyl salicylate, β-ionone, cresol, skatole, ρ-tolyl acetate</t>
  </si>
  <si>
    <t>benzyl acetate, 1,8-cineole, eugenol, methyltrans-cinnamate, vanillin</t>
  </si>
  <si>
    <t>Location: 2  subsites on PERD = Vinhático (Secondary Forest) and Campolina (Primary Forest)</t>
  </si>
  <si>
    <t>benzyl acetate, benzyl alcohol, carvone, cineole, cresol, dimethoxybenzene, skatole, eugenol, heneicosane, methyl benzoate, methyl cinnamate, myrcene, methyl salicylate, tricosane, vanillin, β-ionone</t>
  </si>
  <si>
    <t>Location: 3 sites, summed the three areas for the study area</t>
  </si>
  <si>
    <t>benzyl acetate, cineole, eugenol,  methyl salicylate, vanillin</t>
  </si>
  <si>
    <t>vanillin, citronella, 1,8-cineole, eugenol, methyl salicylate</t>
  </si>
  <si>
    <t>Location: subsites A (transition between mangrove and restinga),B (mangrove core) and C (mangrove area near the ocean). Citronella did not attract any individual.</t>
  </si>
  <si>
    <t>vanillin, benzyl benzoate, 1,8-cineole, eugenol, methyl salicylate</t>
  </si>
  <si>
    <t>1,8-cineole, vanillin, eugenol, methyl salicylate, amyl acetate, benzyl acetate, turpentine</t>
  </si>
  <si>
    <t>benzyl acetate, benzyl benzoate, cineole, eugenol, skatole, methyl cinnamate,  methyl salicylate, vanillin</t>
  </si>
  <si>
    <t>1,8-cineole, eugenol, benzyl benzoate, methyl salicylate, vanillin</t>
  </si>
  <si>
    <t>1,8-cineole, eugenol, skatole, β-ionone, benzyl acetate, vanillin</t>
  </si>
  <si>
    <t>methyl salicylate, 1,8-cineole, vanillin</t>
  </si>
  <si>
    <t>1,8-cineole, eugenol, methyl salicylate, vanillin, benzyl benzoate</t>
  </si>
  <si>
    <t>methyl salicylate, eugenol</t>
  </si>
  <si>
    <t>benzyl benzoate, 1,8-cineole, eugenol,  methyl salicylate, vanillin</t>
  </si>
  <si>
    <r>
      <t>Øystein H. Opedal</t>
    </r>
    <r>
      <rPr>
        <vertAlign val="superscript"/>
        <sz val="12"/>
        <color rgb="FF000000"/>
        <rFont val="Times New Roman"/>
        <family val="1"/>
      </rPr>
      <t>1,2</t>
    </r>
    <r>
      <rPr>
        <sz val="12"/>
        <color rgb="FF000000"/>
        <rFont val="Times New Roman"/>
        <family val="1"/>
      </rPr>
      <t>, Adriana A. Martins</t>
    </r>
    <r>
      <rPr>
        <vertAlign val="superscript"/>
        <sz val="12"/>
        <color rgb="FF000000"/>
        <rFont val="Times New Roman"/>
        <family val="1"/>
      </rPr>
      <t>2</t>
    </r>
    <r>
      <rPr>
        <sz val="12"/>
        <color rgb="FF000000"/>
        <rFont val="Times New Roman"/>
        <family val="1"/>
      </rPr>
      <t>, Emma-Liina Marjakangas</t>
    </r>
    <r>
      <rPr>
        <vertAlign val="superscript"/>
        <sz val="12"/>
        <color rgb="FF000000"/>
        <rFont val="Times New Roman"/>
        <family val="1"/>
      </rPr>
      <t>2</t>
    </r>
  </si>
  <si>
    <t>Armbruster &amp; McCormick 1990</t>
  </si>
  <si>
    <t>Abundances not reported</t>
  </si>
  <si>
    <t>Armbruster &amp; Berg 1994</t>
  </si>
  <si>
    <t>Species pooled</t>
  </si>
  <si>
    <t>Santos Murgas et al. 2018</t>
  </si>
  <si>
    <t>Tecnociencia</t>
  </si>
  <si>
    <t>Other notes</t>
  </si>
  <si>
    <t>Guimarães MO (2011) Comunidade de abelhas Euglossina (Hymenoptera: Apidae) em fragmentos de Mata Atlântica e Mata Litorânea no estado do Ceará. M.Sc. thesis. Universidade Federal do Ceará, Fortaleza.</t>
  </si>
  <si>
    <r>
      <t xml:space="preserve">Abrahamczyk S, Gottleuber P, Matauschek C, Kessler M (2011)  Diversity and community composition of Euglossine bee assemblages (Hymenoptera: Apidae) in western Amazonia. </t>
    </r>
    <r>
      <rPr>
        <i/>
        <sz val="10"/>
        <color rgb="FF000000"/>
        <rFont val="Times New Roman"/>
        <family val="1"/>
      </rPr>
      <t>Biodiversity and Conservation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20</t>
    </r>
    <r>
      <rPr>
        <sz val="10"/>
        <color rgb="FF000000"/>
        <rFont val="Times New Roman"/>
        <family val="1"/>
      </rPr>
      <t>, 2981-3001.</t>
    </r>
  </si>
  <si>
    <r>
      <t xml:space="preserve">Ackerman JD (1983) Diversity and seasonality of male Euglossine bees (Hymenoptera: Apidae) in central Panamá. </t>
    </r>
    <r>
      <rPr>
        <i/>
        <sz val="10"/>
        <color rgb="FF000000"/>
        <rFont val="Times New Roman"/>
        <family val="1"/>
      </rPr>
      <t>Ecology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64</t>
    </r>
    <r>
      <rPr>
        <sz val="10"/>
        <color rgb="FF000000"/>
        <rFont val="Times New Roman"/>
        <family val="1"/>
      </rPr>
      <t>, 274-283.</t>
    </r>
  </si>
  <si>
    <r>
      <t xml:space="preserve">Ackerman JD (1989) Geographic and seasonal variation in fragrance choices and preferences of male Euglossine bees. </t>
    </r>
    <r>
      <rPr>
        <i/>
        <sz val="10"/>
        <color rgb="FF000000"/>
        <rFont val="Times New Roman"/>
        <family val="1"/>
      </rPr>
      <t>Biotropica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21</t>
    </r>
    <r>
      <rPr>
        <sz val="10"/>
        <color rgb="FF000000"/>
        <rFont val="Times New Roman"/>
        <family val="1"/>
      </rPr>
      <t>, 340-347.</t>
    </r>
  </si>
  <si>
    <r>
      <t xml:space="preserve">Aguiar WM, Gaglianone MC (2008) Comunidade de abelhas Euglossina (Hymenoptera: Apidae) em remanescentes de mata estacional semidecidual sobre tabuleiro no estado do Rio de Janeiro. </t>
    </r>
    <r>
      <rPr>
        <i/>
        <sz val="10"/>
        <color rgb="FF000000"/>
        <rFont val="Times New Roman"/>
        <family val="1"/>
      </rPr>
      <t>Neotropical Entomology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37</t>
    </r>
    <r>
      <rPr>
        <sz val="10"/>
        <color rgb="FF000000"/>
        <rFont val="Times New Roman"/>
        <family val="1"/>
      </rPr>
      <t>, 118–125.</t>
    </r>
  </si>
  <si>
    <r>
      <t xml:space="preserve">Aguiar WM, Gaglianone MC (2011) Euglossine bees (Hymenoptera Apidae Euglossina) on an inselberg in the Atlantic Forest domain of southeastern Brazil. </t>
    </r>
    <r>
      <rPr>
        <i/>
        <sz val="10"/>
        <color rgb="FF000000"/>
        <rFont val="Times New Roman"/>
        <family val="1"/>
      </rPr>
      <t>Tropical Zoology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24</t>
    </r>
    <r>
      <rPr>
        <sz val="10"/>
        <color rgb="FF000000"/>
        <rFont val="Times New Roman"/>
        <family val="1"/>
      </rPr>
      <t>, 107–125.</t>
    </r>
  </si>
  <si>
    <r>
      <t xml:space="preserve">Aguiar WM, Gaglianone MC (2012) Euglossine bee communities in small forest fragments of the Atlantic Forest, Rio de Janeiro state, southeastern Brazil (Hymenoptera, Apidae). </t>
    </r>
    <r>
      <rPr>
        <i/>
        <sz val="10"/>
        <color rgb="FF000000"/>
        <rFont val="Times New Roman"/>
        <family val="1"/>
      </rPr>
      <t>Revista Brasileira de Entomologia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56</t>
    </r>
    <r>
      <rPr>
        <sz val="10"/>
        <color rgb="FF000000"/>
        <rFont val="Times New Roman"/>
        <family val="1"/>
      </rPr>
      <t>, 210-219.</t>
    </r>
  </si>
  <si>
    <r>
      <t xml:space="preserve">Aguiar WM, Melo, GAR, Gaglianone MC (2014) Does forest physiognomy affect the structure of orchid bee (Hymenoptera, Apidae, Euglossini) communities? A study in the Atlantic Forest of Rio de Janeiro state, Brazil. </t>
    </r>
    <r>
      <rPr>
        <i/>
        <sz val="10"/>
        <color rgb="FF000000"/>
        <rFont val="Times New Roman"/>
        <family val="1"/>
      </rPr>
      <t>Sociobiology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61</t>
    </r>
    <r>
      <rPr>
        <sz val="10"/>
        <color rgb="FF000000"/>
        <rFont val="Times New Roman"/>
        <family val="1"/>
      </rPr>
      <t>, 68-77.</t>
    </r>
  </si>
  <si>
    <r>
      <t xml:space="preserve">Aguiar WM, Sofia SH, Melo GAR, Gaglianone MC (2015) Changes in orchid bee communities across forest-agroecosystem boundaries in Brazilian Atlantic Forest landscapes. </t>
    </r>
    <r>
      <rPr>
        <i/>
        <sz val="10"/>
        <color rgb="FF000000"/>
        <rFont val="Times New Roman"/>
        <family val="1"/>
      </rPr>
      <t>Environmental Entomology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44</t>
    </r>
    <r>
      <rPr>
        <sz val="10"/>
        <color rgb="FF000000"/>
        <rFont val="Times New Roman"/>
        <family val="1"/>
      </rPr>
      <t>, 1465-71.</t>
    </r>
  </si>
  <si>
    <r>
      <t xml:space="preserve">Alvarenga PEF, Freitas RF, Augusto SC (2007) Diversidade de Euglossini (Hymenoptera: Apidae) em áreas de Cerrado do Triângulo Mineiro, MG. </t>
    </r>
    <r>
      <rPr>
        <i/>
        <sz val="10"/>
        <color rgb="FF000000"/>
        <rFont val="Times New Roman"/>
        <family val="1"/>
      </rPr>
      <t>Bioscience Journal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23</t>
    </r>
    <r>
      <rPr>
        <sz val="10"/>
        <color rgb="FF000000"/>
        <rFont val="Times New Roman"/>
        <family val="1"/>
      </rPr>
      <t>, 30–37.</t>
    </r>
  </si>
  <si>
    <r>
      <t xml:space="preserve">Andrade-Silva ACR, Nemésio A, Oliveira FF, Nascimento FS (2012) Spatial-Temporal variation in orchid bee communities (Hymenoptera: Apidae) in remnants of arboreal Caatinga in the Chapada Diamantina region, state of Bahia, Brazil. </t>
    </r>
    <r>
      <rPr>
        <i/>
        <sz val="10"/>
        <color rgb="FF000000"/>
        <rFont val="Times New Roman"/>
        <family val="1"/>
      </rPr>
      <t>Neotropical Entomology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41</t>
    </r>
    <r>
      <rPr>
        <sz val="10"/>
        <color rgb="FF000000"/>
        <rFont val="Times New Roman"/>
        <family val="1"/>
      </rPr>
      <t>, 296–305.</t>
    </r>
  </si>
  <si>
    <r>
      <t xml:space="preserve">Becker P, Moure JS, Peralta FJA (1991) More about Euglossine bees in Amazonian Forest fragments. </t>
    </r>
    <r>
      <rPr>
        <i/>
        <sz val="10"/>
        <color rgb="FF000000"/>
        <rFont val="Times New Roman"/>
        <family val="1"/>
      </rPr>
      <t>Biotropica</t>
    </r>
    <r>
      <rPr>
        <sz val="10"/>
        <color rgb="FF000000"/>
        <rFont val="Times New Roman"/>
        <family val="1"/>
      </rPr>
      <t>,</t>
    </r>
    <r>
      <rPr>
        <b/>
        <sz val="10"/>
        <color rgb="FF000000"/>
        <rFont val="Times New Roman"/>
        <family val="1"/>
      </rPr>
      <t xml:space="preserve"> 23</t>
    </r>
    <r>
      <rPr>
        <sz val="10"/>
        <color rgb="FF000000"/>
        <rFont val="Times New Roman"/>
        <family val="1"/>
      </rPr>
      <t xml:space="preserve">, 586-591. </t>
    </r>
  </si>
  <si>
    <r>
      <t xml:space="preserve">Bezerra CP, Martins CF (2001) Diversidade de Euglossinae (Hymenoptera, Apidae) em dois fragmentos de Mata Atlântica localizados na região urbana de João Pessoa, Paraíba, Brasil. </t>
    </r>
    <r>
      <rPr>
        <i/>
        <sz val="10"/>
        <color rgb="FF000000"/>
        <rFont val="Times New Roman"/>
        <family val="1"/>
      </rPr>
      <t>Revista brasileira de Zoologia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18</t>
    </r>
    <r>
      <rPr>
        <sz val="10"/>
        <color rgb="FF000000"/>
        <rFont val="Times New Roman"/>
        <family val="1"/>
      </rPr>
      <t>, 823-835.</t>
    </r>
  </si>
  <si>
    <r>
      <t>Botsch JC, Walter ST, Karubian J, González N, Dobbs EK, Brosi BJ (2017) Impacts of forest fragmentation on orchid bee (Hymenoptera: Apidae: Euglossini) communities in the Chocó biodiversity hotspot of northwest Ecuador.</t>
    </r>
    <r>
      <rPr>
        <b/>
        <sz val="10"/>
        <color rgb="FF000000"/>
        <rFont val="Times New Roman"/>
        <family val="1"/>
      </rPr>
      <t xml:space="preserve"> </t>
    </r>
    <r>
      <rPr>
        <i/>
        <sz val="10"/>
        <color rgb="FF000000"/>
        <rFont val="Times New Roman"/>
        <family val="1"/>
      </rPr>
      <t>Journal of Insect Conservation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21</t>
    </r>
    <r>
      <rPr>
        <sz val="10"/>
        <color rgb="FF000000"/>
        <rFont val="Times New Roman"/>
        <family val="1"/>
      </rPr>
      <t>, 633-643.</t>
    </r>
  </si>
  <si>
    <r>
      <t xml:space="preserve">Briggs HM, Perfecto I, Brosi BJ (2013) The role of the agricultural matrix: coffee management and Euglossine bee (Hymenoptera: Apidae: Euglossini) communities in southern Mexico. </t>
    </r>
    <r>
      <rPr>
        <i/>
        <sz val="10"/>
        <color rgb="FF000000"/>
        <rFont val="Times New Roman"/>
        <family val="1"/>
      </rPr>
      <t>Environmental Entomology</t>
    </r>
    <r>
      <rPr>
        <sz val="10"/>
        <color rgb="FF000000"/>
        <rFont val="Times New Roman"/>
        <family val="1"/>
      </rPr>
      <t>,</t>
    </r>
    <r>
      <rPr>
        <b/>
        <sz val="10"/>
        <color rgb="FF000000"/>
        <rFont val="Times New Roman"/>
        <family val="1"/>
      </rPr>
      <t xml:space="preserve"> 42</t>
    </r>
    <r>
      <rPr>
        <sz val="10"/>
        <color rgb="FF000000"/>
        <rFont val="Times New Roman"/>
        <family val="1"/>
      </rPr>
      <t>, 1210-1217.</t>
    </r>
  </si>
  <si>
    <r>
      <t xml:space="preserve">Brito CMS, Rêgo MMC (2001) Community of male Euglossini bees ( Hymenoptera: Apidae) in a secondary forest, Alcântara, MA, Brazil. </t>
    </r>
    <r>
      <rPr>
        <i/>
        <sz val="10"/>
        <color rgb="FF000000"/>
        <rFont val="Times New Roman"/>
        <family val="1"/>
      </rPr>
      <t>Brazilian Journal of Biology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61</t>
    </r>
    <r>
      <rPr>
        <sz val="10"/>
        <color rgb="FF000000"/>
        <rFont val="Times New Roman"/>
        <family val="1"/>
      </rPr>
      <t>, 631-638.</t>
    </r>
  </si>
  <si>
    <r>
      <t xml:space="preserve">Brito TF, Phifer CC, Knowlton JL, Fiser CM, Becker NM, Barros FC, Contrera FAL, Maués MM, Juen L, Montag LFA, Webster CR, Flaspohler DJ, Santos MPD, Silva DP (2017) </t>
    </r>
    <r>
      <rPr>
        <sz val="10"/>
        <color rgb="FF131413"/>
        <rFont val="Times New Roman"/>
        <family val="1"/>
      </rPr>
      <t xml:space="preserve">Forest reserves and riparian corridors help maintain orchid bee (Hymenoptera: Euglossini) communities in oil palm plantations in Brazil. </t>
    </r>
    <r>
      <rPr>
        <i/>
        <sz val="10"/>
        <color rgb="FF131413"/>
        <rFont val="Times New Roman"/>
        <family val="1"/>
      </rPr>
      <t>Apidologie</t>
    </r>
    <r>
      <rPr>
        <sz val="10"/>
        <color rgb="FF131413"/>
        <rFont val="Times New Roman"/>
        <family val="1"/>
      </rPr>
      <t xml:space="preserve">, </t>
    </r>
    <r>
      <rPr>
        <b/>
        <sz val="10"/>
        <color rgb="FF131413"/>
        <rFont val="Times New Roman"/>
        <family val="1"/>
      </rPr>
      <t>48</t>
    </r>
    <r>
      <rPr>
        <sz val="10"/>
        <color rgb="FF131413"/>
        <rFont val="Times New Roman"/>
        <family val="1"/>
      </rPr>
      <t>, 575-587.</t>
    </r>
  </si>
  <si>
    <r>
      <t xml:space="preserve">Brito TF, </t>
    </r>
    <r>
      <rPr>
        <sz val="10"/>
        <color rgb="FF000000"/>
        <rFont val="Times New Roman"/>
        <family val="1"/>
      </rPr>
      <t xml:space="preserve">Contrera FAL, Phifer CC, Knowlton JL, Brasil LS, Maués MM, Silva DP (2018) Effects of habitat type change on taxonomic and functional composition of orchid bees (Apidae: Euglossini) in the Brazilian Amazon. </t>
    </r>
    <r>
      <rPr>
        <i/>
        <sz val="10"/>
        <color rgb="FF000000"/>
        <rFont val="Times New Roman"/>
        <family val="1"/>
      </rPr>
      <t>Journal of Insect Conservation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22</t>
    </r>
    <r>
      <rPr>
        <sz val="10"/>
        <color rgb="FF000000"/>
        <rFont val="Times New Roman"/>
        <family val="1"/>
      </rPr>
      <t xml:space="preserve">, 451-463. </t>
    </r>
  </si>
  <si>
    <r>
      <t xml:space="preserve">Brosi BJ (2009) The effects of forest fragmentation on euglossine bee communities (Hymenoptera: Apidae: Euglossini). </t>
    </r>
    <r>
      <rPr>
        <i/>
        <sz val="10"/>
        <color rgb="FF000000"/>
        <rFont val="Times New Roman"/>
        <family val="1"/>
      </rPr>
      <t>Biological Conservation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142</t>
    </r>
    <r>
      <rPr>
        <sz val="10"/>
        <color rgb="FF000000"/>
        <rFont val="Times New Roman"/>
        <family val="1"/>
      </rPr>
      <t>, 414-423.</t>
    </r>
  </si>
  <si>
    <r>
      <t xml:space="preserve">Cândido MEMB, Morato EF, Storck‑Tonon D, Miranda PN, Vieira LJS (2018) Effects of fragments and landscape characteristics on the orchid bee richness (Apidae: Euglossini) in an urban matrix, southwestern Amazonia. </t>
    </r>
    <r>
      <rPr>
        <i/>
        <sz val="10"/>
        <color rgb="FF000000"/>
        <rFont val="Times New Roman"/>
        <family val="1"/>
      </rPr>
      <t>Journal of Insect Conservation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22</t>
    </r>
    <r>
      <rPr>
        <sz val="10"/>
        <color rgb="FF000000"/>
        <rFont val="Times New Roman"/>
        <family val="1"/>
      </rPr>
      <t xml:space="preserve">, 475-486. </t>
    </r>
  </si>
  <si>
    <r>
      <t xml:space="preserve">Carvalho CC, Rêgo MMC, Mendes FN (2006) Dinâmica de populações de Euglossina (Hymenoptera, Apidae) em mata ciliar, Urbano Santos, Maranhão, Brasil. </t>
    </r>
    <r>
      <rPr>
        <i/>
        <sz val="10"/>
        <color rgb="FF000000"/>
        <rFont val="Times New Roman"/>
        <family val="1"/>
      </rPr>
      <t>Iheringia, Série Zoologia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96</t>
    </r>
    <r>
      <rPr>
        <sz val="10"/>
        <color rgb="FF000000"/>
        <rFont val="Times New Roman"/>
        <family val="1"/>
      </rPr>
      <t>, 249–256.</t>
    </r>
  </si>
  <si>
    <r>
      <t xml:space="preserve">Castro MMN, Garófalo CA, Serrano JC, Silva CI (2013) Temporal variation in the abundance of orchid bees (Hymenoptera: Apidae) in a neotropical hygrophilous forest. </t>
    </r>
    <r>
      <rPr>
        <i/>
        <sz val="10"/>
        <color rgb="FF000000"/>
        <rFont val="Times New Roman"/>
        <family val="1"/>
      </rPr>
      <t>Sociobiology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60</t>
    </r>
    <r>
      <rPr>
        <sz val="10"/>
        <color rgb="FF000000"/>
        <rFont val="Times New Roman"/>
        <family val="1"/>
      </rPr>
      <t>, 405-412.</t>
    </r>
  </si>
  <si>
    <r>
      <t xml:space="preserve">Cordeiro GD, Boff S, Caetano TA, Fernandes PC, Alves-Dos-Santos I (2013) Euglossine bees (Apidae) in Atlantic forest areas of São Paulo State, southeastern Brazil. </t>
    </r>
    <r>
      <rPr>
        <i/>
        <sz val="10"/>
        <color rgb="FF131413"/>
        <rFont val="Times New Roman"/>
        <family val="1"/>
      </rPr>
      <t>Apidologie</t>
    </r>
    <r>
      <rPr>
        <sz val="10"/>
        <color rgb="FF131413"/>
        <rFont val="Times New Roman"/>
        <family val="1"/>
      </rPr>
      <t xml:space="preserve">, </t>
    </r>
    <r>
      <rPr>
        <b/>
        <sz val="10"/>
        <color rgb="FF131413"/>
        <rFont val="Times New Roman"/>
        <family val="1"/>
      </rPr>
      <t>44</t>
    </r>
    <r>
      <rPr>
        <sz val="10"/>
        <color rgb="FF131413"/>
        <rFont val="Times New Roman"/>
        <family val="1"/>
      </rPr>
      <t>, 254–267.</t>
    </r>
  </si>
  <si>
    <r>
      <t>Cordeiro M, Garraffoni ARS, Lourenço AP (2019)</t>
    </r>
    <r>
      <rPr>
        <i/>
        <sz val="10"/>
        <color rgb="FF000000"/>
        <rFont val="Times New Roman"/>
        <family val="1"/>
      </rPr>
      <t xml:space="preserve"> </t>
    </r>
    <r>
      <rPr>
        <sz val="10"/>
        <color rgb="FF000000"/>
        <rFont val="Times New Roman"/>
        <family val="1"/>
      </rPr>
      <t xml:space="preserve">Rapid assessment of the orchid bee fauna (Hymenoptera: Apidae: Euglossini) in the vicinity of an urban Atlantic Forest remnant in São Paulo, Brazil. </t>
    </r>
    <r>
      <rPr>
        <i/>
        <sz val="10"/>
        <color rgb="FF000000"/>
        <rFont val="Times New Roman"/>
        <family val="1"/>
      </rPr>
      <t>Brazilian Journal of Biology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79</t>
    </r>
    <r>
      <rPr>
        <sz val="10"/>
        <color rgb="FF000000"/>
        <rFont val="Times New Roman"/>
        <family val="1"/>
      </rPr>
      <t>, 149-151.</t>
    </r>
  </si>
  <si>
    <r>
      <t xml:space="preserve">Costa CP, Francoy TM (2017) The impact of different phytophysiognomies on the composition of orchid bee communities (Hymenoptera: Apidae: Euglossini) in the Atlantic Forest in Brazil. </t>
    </r>
    <r>
      <rPr>
        <i/>
        <sz val="10"/>
        <color rgb="FF000000"/>
        <rFont val="Times New Roman"/>
        <family val="1"/>
      </rPr>
      <t>Annals of the Entomological Society of America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110</t>
    </r>
    <r>
      <rPr>
        <sz val="10"/>
        <color rgb="FF000000"/>
        <rFont val="Times New Roman"/>
        <family val="1"/>
      </rPr>
      <t>, 255-262.</t>
    </r>
  </si>
  <si>
    <r>
      <t xml:space="preserve">Coswosk JA, Ferreira RA, Soares EDG, Faria LRR (2018) Responses of Euglossine bees (Hymenoptera, Apidae, Euglossina)to an edge-forest gradient in a large Tabuleiro Forest remnant in eastern Brazil. </t>
    </r>
    <r>
      <rPr>
        <i/>
        <sz val="10"/>
        <color rgb="FF131413"/>
        <rFont val="Times New Roman"/>
        <family val="1"/>
      </rPr>
      <t>Neotropical Entomology</t>
    </r>
    <r>
      <rPr>
        <sz val="10"/>
        <color rgb="FF131413"/>
        <rFont val="Times New Roman"/>
        <family val="1"/>
      </rPr>
      <t xml:space="preserve">, </t>
    </r>
    <r>
      <rPr>
        <b/>
        <sz val="10"/>
        <color rgb="FF131413"/>
        <rFont val="Times New Roman"/>
        <family val="1"/>
      </rPr>
      <t>47</t>
    </r>
    <r>
      <rPr>
        <sz val="10"/>
        <color rgb="FF131413"/>
        <rFont val="Times New Roman"/>
        <family val="1"/>
      </rPr>
      <t>, 447–456.</t>
    </r>
  </si>
  <si>
    <r>
      <t xml:space="preserve">Dec E (2015) As espécies da tribo Euglossini (Hymenoptera: Apidae) em diferentes cotas altimétricas em áreas de Mata Atlântica na região norte de Santa Catarina. </t>
    </r>
    <r>
      <rPr>
        <sz val="10"/>
        <color rgb="FF000000"/>
        <rFont val="Times New Roman"/>
        <family val="1"/>
      </rPr>
      <t>M.Sc. thesis. Universidade de São Paulo, Ribeirão Preto.</t>
    </r>
  </si>
  <si>
    <r>
      <t xml:space="preserve">Farias RCAP, Madeira-da-Silva MC, Pereira-Peixoto MH, Martins CF (2007) Horário de atividade de machos de Euglossina (Hymenoptera: Apidae) e preferência por fragrâncias artificiais em mata e dunas na Área de Proteção Ambiental da Barra do Rio Mamanguape, Rio Tinto, PB. </t>
    </r>
    <r>
      <rPr>
        <i/>
        <sz val="10"/>
        <color rgb="FF000000"/>
        <rFont val="Times New Roman"/>
        <family val="1"/>
      </rPr>
      <t>Neotropical Entomology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36</t>
    </r>
    <r>
      <rPr>
        <sz val="10"/>
        <color rgb="FF000000"/>
        <rFont val="Times New Roman"/>
        <family val="1"/>
      </rPr>
      <t>, 863–867.</t>
    </r>
  </si>
  <si>
    <r>
      <t xml:space="preserve">Ferreira MG, Pinho OC, Balestieri JBP, Faccenda O (2011) Fauna and stratification of male orchid bees (Hymenoptera: Apidae) and their preference for odor baits in a forest fragment. </t>
    </r>
    <r>
      <rPr>
        <i/>
        <sz val="10"/>
        <color rgb="FF000000"/>
        <rFont val="Times New Roman"/>
        <family val="1"/>
      </rPr>
      <t>Neotropical Entomology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40</t>
    </r>
    <r>
      <rPr>
        <sz val="10"/>
        <color rgb="FF000000"/>
        <rFont val="Times New Roman"/>
        <family val="1"/>
      </rPr>
      <t>, 639–646.</t>
    </r>
  </si>
  <si>
    <r>
      <t xml:space="preserve">Janzen DH, DeVries PJ, Higgins ML, Kimsey LS (1982) Seasonal and site variation in Costa Rican Euglossine bees at chemical baits in lowland deciduous and evergreen forests. </t>
    </r>
    <r>
      <rPr>
        <i/>
        <sz val="10"/>
        <color rgb="FF000000"/>
        <rFont val="Times New Roman"/>
        <family val="1"/>
      </rPr>
      <t>Ecology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63</t>
    </r>
    <r>
      <rPr>
        <sz val="10"/>
        <color rgb="FF000000"/>
        <rFont val="Times New Roman"/>
        <family val="1"/>
      </rPr>
      <t xml:space="preserve">, 66-74. </t>
    </r>
  </si>
  <si>
    <r>
      <t xml:space="preserve">Knoll FRN, Penatti NC (2012) </t>
    </r>
    <r>
      <rPr>
        <sz val="10"/>
        <color rgb="FF131413"/>
        <rFont val="Times New Roman"/>
        <family val="1"/>
      </rPr>
      <t xml:space="preserve">Habitat fragmentation effects on the orchid bee communities in remnant forests of southeastern Brazil. </t>
    </r>
    <r>
      <rPr>
        <i/>
        <sz val="10"/>
        <color rgb="FF131413"/>
        <rFont val="Times New Roman"/>
        <family val="1"/>
      </rPr>
      <t>Neotropical Entomology</t>
    </r>
    <r>
      <rPr>
        <sz val="10"/>
        <color rgb="FF131413"/>
        <rFont val="Times New Roman"/>
        <family val="1"/>
      </rPr>
      <t xml:space="preserve">, </t>
    </r>
    <r>
      <rPr>
        <b/>
        <sz val="10"/>
        <color rgb="FF131413"/>
        <rFont val="Times New Roman"/>
        <family val="1"/>
      </rPr>
      <t>41</t>
    </r>
    <r>
      <rPr>
        <sz val="10"/>
        <color rgb="FF131413"/>
        <rFont val="Times New Roman"/>
        <family val="1"/>
      </rPr>
      <t>, 355–365.</t>
    </r>
  </si>
  <si>
    <r>
      <t xml:space="preserve">Maia SFT, Silva SJR (2008) </t>
    </r>
    <r>
      <rPr>
        <sz val="10"/>
        <color rgb="FF000000"/>
        <rFont val="Times New Roman"/>
        <family val="1"/>
      </rPr>
      <t xml:space="preserve">Análise faunística de abelhas Euglossina (Hymenoptera: Apidae) em ambientes de floresta nativa e plantios de </t>
    </r>
    <r>
      <rPr>
        <i/>
        <sz val="10"/>
        <color rgb="FF000000"/>
        <rFont val="Times New Roman"/>
        <family val="1"/>
      </rPr>
      <t>Acacia mangium</t>
    </r>
    <r>
      <rPr>
        <sz val="10"/>
        <color rgb="FF000000"/>
        <rFont val="Times New Roman"/>
        <family val="1"/>
      </rPr>
      <t xml:space="preserve"> no estado de Roraima. </t>
    </r>
    <r>
      <rPr>
        <i/>
        <sz val="10"/>
        <color rgb="FF000000"/>
        <rFont val="Times New Roman"/>
        <family val="1"/>
      </rPr>
      <t>Revista Agro@mbiente On-line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2</t>
    </r>
    <r>
      <rPr>
        <sz val="10"/>
        <color rgb="FF000000"/>
        <rFont val="Times New Roman"/>
        <family val="1"/>
      </rPr>
      <t>, 42-50.</t>
    </r>
  </si>
  <si>
    <r>
      <t xml:space="preserve">Martins CF, Souza AKP (2005) Estratificação vertical de abelhas Euglossina (Hymenoptera, Apidae) em uma área de Mata Atlântica, Paraíba, Brasil. </t>
    </r>
    <r>
      <rPr>
        <i/>
        <sz val="10"/>
        <color rgb="FF000000"/>
        <rFont val="Times New Roman"/>
        <family val="1"/>
      </rPr>
      <t>Revista Brasileira de Zoologia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22</t>
    </r>
    <r>
      <rPr>
        <sz val="10"/>
        <color rgb="FF000000"/>
        <rFont val="Times New Roman"/>
        <family val="1"/>
      </rPr>
      <t>, 913–918.</t>
    </r>
  </si>
  <si>
    <r>
      <t xml:space="preserve">Martins DC, Albuquerque PMC, Silva FS, Rebêlo JMM (2018) Orchid bees (Apidae: Euglossini) in Cerrado remnants in northeast Brazil. </t>
    </r>
    <r>
      <rPr>
        <i/>
        <sz val="10"/>
        <color rgb="FF000000"/>
        <rFont val="Times New Roman"/>
        <family val="1"/>
      </rPr>
      <t>Journal of Natural History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52</t>
    </r>
    <r>
      <rPr>
        <sz val="10"/>
        <color rgb="FF000000"/>
        <rFont val="Times New Roman"/>
        <family val="1"/>
      </rPr>
      <t>, 627–644.</t>
    </r>
  </si>
  <si>
    <r>
      <t xml:space="preserve">Medeiros RLS, Aguiar WM, Aguiar CML, Borges IGM (2017) The orchid bee communities in different phytophysiognomies in the Atlantic Forest: from lowland to montane rainforests. </t>
    </r>
    <r>
      <rPr>
        <i/>
        <sz val="10"/>
        <color rgb="FF000000"/>
        <rFont val="Times New Roman"/>
        <family val="1"/>
      </rPr>
      <t>Sociobiology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64</t>
    </r>
    <r>
      <rPr>
        <sz val="10"/>
        <color rgb="FF000000"/>
        <rFont val="Times New Roman"/>
        <family val="1"/>
      </rPr>
      <t>, 182-190.</t>
    </r>
  </si>
  <si>
    <r>
      <t>Mendes FN, Rêgo MMC, Carvalho CC (2008) Abelhas Euglossina (Hymenoptera, Apidae) coletadas em uma monocultura de eucalipto circundada por Cerrado em Urbano Santos, Maranhão, Brasil.</t>
    </r>
    <r>
      <rPr>
        <b/>
        <sz val="10"/>
        <color rgb="FF000000"/>
        <rFont val="Times New Roman"/>
        <family val="1"/>
      </rPr>
      <t xml:space="preserve"> </t>
    </r>
    <r>
      <rPr>
        <i/>
        <sz val="10"/>
        <color rgb="FF000000"/>
        <rFont val="Times New Roman"/>
        <family val="1"/>
      </rPr>
      <t>Iheringia, Série Zoologia</t>
    </r>
    <r>
      <rPr>
        <sz val="10"/>
        <color rgb="FF000000"/>
        <rFont val="Times New Roman"/>
        <family val="1"/>
      </rPr>
      <t>,</t>
    </r>
    <r>
      <rPr>
        <b/>
        <sz val="10"/>
        <color rgb="FF000000"/>
        <rFont val="Times New Roman"/>
        <family val="1"/>
      </rPr>
      <t xml:space="preserve"> 98</t>
    </r>
    <r>
      <rPr>
        <sz val="10"/>
        <color rgb="FF000000"/>
        <rFont val="Times New Roman"/>
        <family val="1"/>
      </rPr>
      <t>, 285-290.</t>
    </r>
  </si>
  <si>
    <r>
      <t xml:space="preserve">Milet-Pinheiro P, Schlindwein C (2005) Do Euglossine males (Apidae, Euglossini) leave tropical rainforest to collect fragrances in sugar cane monocultures? </t>
    </r>
    <r>
      <rPr>
        <i/>
        <sz val="10"/>
        <color rgb="FF000000"/>
        <rFont val="Times New Roman"/>
        <family val="1"/>
      </rPr>
      <t>Revista Brasileira de Zoologia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22</t>
    </r>
    <r>
      <rPr>
        <sz val="10"/>
        <color rgb="FF000000"/>
        <rFont val="Times New Roman"/>
        <family val="1"/>
      </rPr>
      <t>, 853–858.</t>
    </r>
  </si>
  <si>
    <r>
      <t>Nemésio A (2003) Preliminary sampling of Euglossina (Hymenoptera: Apidae:Apini) of Reserva Particular do Patrimônio Natural “Feliciano Miguel Abdala”,Caratinga, Minas Gerais, southeastern Brazil.</t>
    </r>
    <r>
      <rPr>
        <b/>
        <sz val="10"/>
        <color rgb="FF000000"/>
        <rFont val="Times New Roman"/>
        <family val="1"/>
      </rPr>
      <t xml:space="preserve"> </t>
    </r>
    <r>
      <rPr>
        <i/>
        <sz val="10"/>
        <color rgb="FF000000"/>
        <rFont val="Times New Roman"/>
        <family val="1"/>
      </rPr>
      <t xml:space="preserve">Lundiana, </t>
    </r>
    <r>
      <rPr>
        <b/>
        <sz val="10"/>
        <color rgb="FF000000"/>
        <rFont val="Times New Roman"/>
        <family val="1"/>
      </rPr>
      <t>4</t>
    </r>
    <r>
      <rPr>
        <i/>
        <sz val="10"/>
        <color rgb="FF000000"/>
        <rFont val="Times New Roman"/>
        <family val="1"/>
      </rPr>
      <t xml:space="preserve">, </t>
    </r>
    <r>
      <rPr>
        <sz val="10"/>
        <color rgb="FF000000"/>
        <rFont val="Times New Roman"/>
        <family val="1"/>
      </rPr>
      <t>121-124.</t>
    </r>
  </si>
  <si>
    <r>
      <t xml:space="preserve">Nemésio A (2005) Orchid bees (Hymenoptera: Apidae) of Ilha de Maracá, Roraima, northern Brazil. </t>
    </r>
    <r>
      <rPr>
        <i/>
        <sz val="10"/>
        <color rgb="FF000000"/>
        <rFont val="Times New Roman"/>
        <family val="1"/>
      </rPr>
      <t>Lundiana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6</t>
    </r>
    <r>
      <rPr>
        <sz val="10"/>
        <color rgb="FF000000"/>
        <rFont val="Times New Roman"/>
        <family val="1"/>
      </rPr>
      <t>, 117–119.</t>
    </r>
  </si>
  <si>
    <r>
      <t xml:space="preserve">Nemésio A (2008) Orchid bee community (Hymenoptera, Apidae) at an altitudinal gradient in a large forest fragment in southeastern Brazil. </t>
    </r>
    <r>
      <rPr>
        <i/>
        <sz val="10"/>
        <color rgb="FF000000"/>
        <rFont val="Times New Roman"/>
        <family val="1"/>
      </rPr>
      <t>Revista Brasileira de Zoociências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10</t>
    </r>
    <r>
      <rPr>
        <sz val="10"/>
        <color rgb="FF000000"/>
        <rFont val="Times New Roman"/>
        <family val="1"/>
      </rPr>
      <t>, 251–258.</t>
    </r>
  </si>
  <si>
    <r>
      <t xml:space="preserve">Nemésio A (2012) The western limits of the ‘Hileia Baiana’ for orchid bees, including seven new records for the state of Minas Gerais, eastern Brazil. </t>
    </r>
    <r>
      <rPr>
        <i/>
        <sz val="10"/>
        <color rgb="FF000000"/>
        <rFont val="Times New Roman"/>
        <family val="1"/>
      </rPr>
      <t>Spixiana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35</t>
    </r>
    <r>
      <rPr>
        <sz val="10"/>
        <color rgb="FF000000"/>
        <rFont val="Times New Roman"/>
        <family val="1"/>
      </rPr>
      <t>, 109–116.</t>
    </r>
  </si>
  <si>
    <r>
      <t xml:space="preserve">Nemésio A (2013) The orchid-bee fauna (Hymenoptera: Apidae) of ‘Reserva Biológica de Una’, a hotspot in the Atlantic Forest of southern Bahia, eastern Brazil. </t>
    </r>
    <r>
      <rPr>
        <i/>
        <sz val="10"/>
        <color rgb="FF000000"/>
        <rFont val="Times New Roman"/>
        <family val="1"/>
      </rPr>
      <t>Brazilian Journal of Biology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73</t>
    </r>
    <r>
      <rPr>
        <sz val="10"/>
        <color rgb="FF000000"/>
        <rFont val="Times New Roman"/>
        <family val="1"/>
      </rPr>
      <t>, 347–352.</t>
    </r>
  </si>
  <si>
    <r>
      <t>Nemésio A (2013) Are orchid bees at risk? First comparative survey suggests declining populations of forest-dependent species.</t>
    </r>
    <r>
      <rPr>
        <b/>
        <sz val="10"/>
        <color rgb="FF000000"/>
        <rFont val="Times New Roman"/>
        <family val="1"/>
      </rPr>
      <t xml:space="preserve"> </t>
    </r>
    <r>
      <rPr>
        <i/>
        <sz val="10"/>
        <color rgb="FF000000"/>
        <rFont val="Times New Roman"/>
        <family val="1"/>
      </rPr>
      <t>Brazilian Journal of Biology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73</t>
    </r>
    <r>
      <rPr>
        <sz val="10"/>
        <color rgb="FF000000"/>
        <rFont val="Times New Roman"/>
        <family val="1"/>
      </rPr>
      <t>, 367–374.</t>
    </r>
  </si>
  <si>
    <r>
      <t>Nemésio A (2013) The orchid-bee faunas (Hymenoptera: Apidae) of two Atlantic Forest remnants in southern Bahia, eastern Brazil.</t>
    </r>
    <r>
      <rPr>
        <b/>
        <sz val="10"/>
        <color rgb="FF000000"/>
        <rFont val="Times New Roman"/>
        <family val="1"/>
      </rPr>
      <t xml:space="preserve"> </t>
    </r>
    <r>
      <rPr>
        <i/>
        <sz val="10"/>
        <color rgb="FF000000"/>
        <rFont val="Times New Roman"/>
        <family val="1"/>
      </rPr>
      <t>Brazilian Journal of Biology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73</t>
    </r>
    <r>
      <rPr>
        <sz val="10"/>
        <color rgb="FF000000"/>
        <rFont val="Times New Roman"/>
        <family val="1"/>
      </rPr>
      <t>, 375–381.</t>
    </r>
  </si>
  <si>
    <r>
      <t xml:space="preserve">Nemésio A (2013) The orchid-bee faunas (Hymenoptera: Apidae) of ‘Parque Nacional do Monte Pascoal’, ‘Parque Nacional do Descobrimento’ and three other forest remnants of Atlantic Forest in southern Bahia, eastern Brazil. </t>
    </r>
    <r>
      <rPr>
        <i/>
        <sz val="10"/>
        <color rgb="FF000000"/>
        <rFont val="Times New Roman"/>
        <family val="1"/>
      </rPr>
      <t>Brazilian Journal of Biology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73</t>
    </r>
    <r>
      <rPr>
        <sz val="10"/>
        <color rgb="FF000000"/>
        <rFont val="Times New Roman"/>
        <family val="1"/>
      </rPr>
      <t>, 437–446.</t>
    </r>
  </si>
  <si>
    <r>
      <t xml:space="preserve">Nemésio A (2014) The orchid-bee faunas (Hymenoptera: Apidae) of ‘Reserva Ecológica Michelin’, ‘RPPN Serra Bonita’ and one Atlantic Forest remnant in the state of Bahia, Brazil, with new geographic records. </t>
    </r>
    <r>
      <rPr>
        <i/>
        <sz val="10"/>
        <color rgb="FF000000"/>
        <rFont val="Times New Roman"/>
        <family val="1"/>
      </rPr>
      <t>Brazilian Journal of Biology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74</t>
    </r>
    <r>
      <rPr>
        <sz val="10"/>
        <color rgb="FF000000"/>
        <rFont val="Times New Roman"/>
        <family val="1"/>
      </rPr>
      <t>, 16–22.</t>
    </r>
  </si>
  <si>
    <r>
      <t xml:space="preserve">Nemésio A (2016) Orchid bees (Hymenoptera, Apidae) from the Brazilian savanna-like ‘Cerrado’: how to adequately survey under low population densities? </t>
    </r>
    <r>
      <rPr>
        <i/>
        <sz val="10"/>
        <color rgb="FF000000"/>
        <rFont val="Times New Roman"/>
        <family val="1"/>
      </rPr>
      <t>North-Western Journal of Zoology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12</t>
    </r>
    <r>
      <rPr>
        <sz val="10"/>
        <color rgb="FF000000"/>
        <rFont val="Times New Roman"/>
        <family val="1"/>
      </rPr>
      <t>,</t>
    </r>
    <r>
      <rPr>
        <b/>
        <sz val="10"/>
        <color rgb="FF000000"/>
        <rFont val="Times New Roman"/>
        <family val="1"/>
      </rPr>
      <t xml:space="preserve"> </t>
    </r>
    <r>
      <rPr>
        <sz val="10"/>
        <color rgb="FF000000"/>
        <rFont val="Times New Roman"/>
        <family val="1"/>
      </rPr>
      <t>230-238.</t>
    </r>
  </si>
  <si>
    <r>
      <t xml:space="preserve">Nemésio A, Faria Jr. LRR (2004) First assessment of the orchid-bee fauna (Hymenoptera: Apidae) at Parque Estadual do Rio Preto, a cerrado area in southeastern Brazil. </t>
    </r>
    <r>
      <rPr>
        <i/>
        <sz val="10"/>
        <color rgb="FF000000"/>
        <rFont val="Times New Roman"/>
        <family val="1"/>
      </rPr>
      <t>Lundiana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5</t>
    </r>
    <r>
      <rPr>
        <sz val="10"/>
        <color rgb="FF000000"/>
        <rFont val="Times New Roman"/>
        <family val="1"/>
      </rPr>
      <t>, 113–117.</t>
    </r>
  </si>
  <si>
    <r>
      <t xml:space="preserve">Nemésio A, Silveira FA (2006) Edge effects on the orchid-bee fauna (Hymenoptera: Apidae) at a large remnant of Atlantic Rain Forest in southeastern Brazil. </t>
    </r>
    <r>
      <rPr>
        <i/>
        <sz val="10"/>
        <color rgb="FF000000"/>
        <rFont val="Times New Roman"/>
        <family val="1"/>
      </rPr>
      <t>Neotropical Entomology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35</t>
    </r>
    <r>
      <rPr>
        <sz val="10"/>
        <color rgb="FF000000"/>
        <rFont val="Times New Roman"/>
        <family val="1"/>
      </rPr>
      <t>, 313–323.</t>
    </r>
  </si>
  <si>
    <r>
      <t xml:space="preserve">Nemésio A, Silveira FA (2007) Orchid bee fauna (Hymenoptera: Apidae: Euglossina) of Atlantic Forest fragments inside an urban area in southeastern Brazil. </t>
    </r>
    <r>
      <rPr>
        <i/>
        <sz val="10"/>
        <color rgb="FF000000"/>
        <rFont val="Times New Roman"/>
        <family val="1"/>
      </rPr>
      <t>Neotropical Entomology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36</t>
    </r>
    <r>
      <rPr>
        <sz val="10"/>
        <color rgb="FF000000"/>
        <rFont val="Times New Roman"/>
        <family val="1"/>
      </rPr>
      <t>, 186-191.</t>
    </r>
  </si>
  <si>
    <r>
      <t xml:space="preserve">Nemésio A, Silveira FA (2010) Forest fragments with larger core areas better sustain diverse orchid bee faunas (Hymenoptera: Apidae: Euglossina). </t>
    </r>
    <r>
      <rPr>
        <i/>
        <sz val="10"/>
        <color rgb="FF000000"/>
        <rFont val="Times New Roman"/>
        <family val="1"/>
      </rPr>
      <t>Neotropical Entomology</t>
    </r>
    <r>
      <rPr>
        <sz val="10"/>
        <color rgb="FF000000"/>
        <rFont val="Times New Roman"/>
        <family val="1"/>
      </rPr>
      <t xml:space="preserve">, </t>
    </r>
    <r>
      <rPr>
        <b/>
        <i/>
        <sz val="10"/>
        <color rgb="FF000000"/>
        <rFont val="Times New Roman"/>
        <family val="1"/>
      </rPr>
      <t>39</t>
    </r>
    <r>
      <rPr>
        <i/>
        <sz val="10"/>
        <color rgb="FF000000"/>
        <rFont val="Times New Roman"/>
        <family val="1"/>
      </rPr>
      <t>, 555-561.</t>
    </r>
  </si>
  <si>
    <r>
      <t>Nemésio A, Paula IRC (2013) The orchid-bee fauna (Hymenoptera: Apidae) of ‘RPPN Feliciano Miguel Abdala’ revisited: relevant changes in community composition.</t>
    </r>
    <r>
      <rPr>
        <i/>
        <sz val="10"/>
        <color rgb="FF000000"/>
        <rFont val="Times New Roman"/>
        <family val="1"/>
      </rPr>
      <t> Brazilian Journal of Biology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73</t>
    </r>
    <r>
      <rPr>
        <sz val="10"/>
        <color rgb="FF000000"/>
        <rFont val="Times New Roman"/>
        <family val="1"/>
      </rPr>
      <t>, 515–520.</t>
    </r>
  </si>
  <si>
    <r>
      <t>Nemésio A, Morato EF (2006) The orchid-bee fauna (Hymenoptera: Apidae) of Acre state (northwestern Brazil) and a re-evaluation of Euglossine bait-trapping.</t>
    </r>
    <r>
      <rPr>
        <b/>
        <sz val="10"/>
        <color rgb="FF000000"/>
        <rFont val="Times New Roman"/>
        <family val="1"/>
      </rPr>
      <t xml:space="preserve"> </t>
    </r>
    <r>
      <rPr>
        <i/>
        <sz val="10"/>
        <color rgb="FF000000"/>
        <rFont val="Times New Roman"/>
        <family val="1"/>
      </rPr>
      <t>Lundiana,</t>
    </r>
    <r>
      <rPr>
        <sz val="10"/>
        <color rgb="FF000000"/>
        <rFont val="Times New Roman"/>
        <family val="1"/>
      </rPr>
      <t xml:space="preserve"> </t>
    </r>
    <r>
      <rPr>
        <b/>
        <sz val="10"/>
        <color rgb="FF000000"/>
        <rFont val="Times New Roman"/>
        <family val="1"/>
      </rPr>
      <t>7</t>
    </r>
    <r>
      <rPr>
        <sz val="10"/>
        <color rgb="FF000000"/>
        <rFont val="Times New Roman"/>
        <family val="1"/>
      </rPr>
      <t>, 59-64.</t>
    </r>
  </si>
  <si>
    <r>
      <t xml:space="preserve">Nemésio A, Santos Júnior JE (2014) Is the ‘Centro de Endemismo Pernambuco’ a biodiversity hotspot for orchid bees? </t>
    </r>
    <r>
      <rPr>
        <i/>
        <sz val="10"/>
        <color rgb="FF000000"/>
        <rFont val="Times New Roman"/>
        <family val="1"/>
      </rPr>
      <t>Brazilian Journal of Biology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74</t>
    </r>
    <r>
      <rPr>
        <sz val="10"/>
        <color rgb="FF000000"/>
        <rFont val="Times New Roman"/>
        <family val="1"/>
      </rPr>
      <t>, S78–S92.</t>
    </r>
  </si>
  <si>
    <r>
      <t>Nemésio A, Rasmussen C (2014) Sampling a biodiversity hotspot: the orchid-bee fauna (Hymenoptera: Apidae) of Tarapoto, northeastern Peru, the richest and most diverse site of the Neotropics.</t>
    </r>
    <r>
      <rPr>
        <b/>
        <sz val="10"/>
        <color rgb="FF000000"/>
        <rFont val="Times New Roman"/>
        <family val="1"/>
      </rPr>
      <t xml:space="preserve"> </t>
    </r>
    <r>
      <rPr>
        <i/>
        <sz val="10"/>
        <color rgb="FF000000"/>
        <rFont val="Times New Roman"/>
        <family val="1"/>
      </rPr>
      <t>Brazilian Journal of Biology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74</t>
    </r>
    <r>
      <rPr>
        <sz val="10"/>
        <color rgb="FF000000"/>
        <rFont val="Times New Roman"/>
        <family val="1"/>
      </rPr>
      <t>, S33-S44.</t>
    </r>
  </si>
  <si>
    <r>
      <t xml:space="preserve">Nemésio A, Santos LM, Vasconcelos HL (2015) </t>
    </r>
    <r>
      <rPr>
        <sz val="10"/>
        <color rgb="FF131413"/>
        <rFont val="Times New Roman"/>
        <family val="1"/>
      </rPr>
      <t xml:space="preserve">Long-term ecology of orchid bees in an urban forest remnant. </t>
    </r>
    <r>
      <rPr>
        <i/>
        <sz val="10"/>
        <color rgb="FF131413"/>
        <rFont val="Times New Roman"/>
        <family val="1"/>
      </rPr>
      <t>Apidologie</t>
    </r>
    <r>
      <rPr>
        <sz val="10"/>
        <color rgb="FF131413"/>
        <rFont val="Times New Roman"/>
        <family val="1"/>
      </rPr>
      <t xml:space="preserve">, </t>
    </r>
    <r>
      <rPr>
        <b/>
        <sz val="10"/>
        <color rgb="FF131413"/>
        <rFont val="Times New Roman"/>
        <family val="1"/>
      </rPr>
      <t>46</t>
    </r>
    <r>
      <rPr>
        <sz val="10"/>
        <color rgb="FF131413"/>
        <rFont val="Times New Roman"/>
        <family val="1"/>
      </rPr>
      <t>, 359–368.</t>
    </r>
  </si>
  <si>
    <r>
      <t xml:space="preserve">Neves EL, Viana BF (1997) Inventário da fauna de Euglossinae (Hymenoptera: Apidae) do baixo sul da Bahia, Brasil. </t>
    </r>
    <r>
      <rPr>
        <i/>
        <sz val="10"/>
        <color rgb="FF000000"/>
        <rFont val="Times New Roman"/>
        <family val="1"/>
      </rPr>
      <t>Revista Brasileira de Zoologia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14</t>
    </r>
    <r>
      <rPr>
        <sz val="10"/>
        <color rgb="FF000000"/>
        <rFont val="Times New Roman"/>
        <family val="1"/>
      </rPr>
      <t>, 831–837.</t>
    </r>
  </si>
  <si>
    <r>
      <t xml:space="preserve">Neves EL, Viana BF (1999) Comunidade de machos de Euglossinae (Hymenoptera: Apidae) das matas ciliares da margem esquerdo do médio Rio São Francisco, Bahia. </t>
    </r>
    <r>
      <rPr>
        <i/>
        <sz val="10"/>
        <color rgb="FF000000"/>
        <rFont val="Times New Roman"/>
        <family val="1"/>
      </rPr>
      <t>Anais da Sociedade Entomológica do Brasil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28</t>
    </r>
    <r>
      <rPr>
        <sz val="10"/>
        <color rgb="FF000000"/>
        <rFont val="Times New Roman"/>
        <family val="1"/>
      </rPr>
      <t>, 201–210.</t>
    </r>
  </si>
  <si>
    <r>
      <t xml:space="preserve">Oliveira ML, Campos LAO (1995) Abundância, riqueza e diversidade de abelhas Euglossinae (Hymenoptera, Apidae) em florestas contínuas de terra firme na Amazônia central, Brasil. </t>
    </r>
    <r>
      <rPr>
        <i/>
        <sz val="10"/>
        <color rgb="FF000000"/>
        <rFont val="Times New Roman"/>
        <family val="1"/>
      </rPr>
      <t>Revista Brasileira de Zoologia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12</t>
    </r>
    <r>
      <rPr>
        <sz val="10"/>
        <color rgb="FF000000"/>
        <rFont val="Times New Roman"/>
        <family val="1"/>
      </rPr>
      <t>, 547-556.</t>
    </r>
  </si>
  <si>
    <r>
      <t xml:space="preserve">Oliveira ML, Campos LAO (1996) Preferência por estratos florestais e por substâncias odoríferas em abelhas Euglossinae (Hymenoptera, Apidae). </t>
    </r>
    <r>
      <rPr>
        <i/>
        <sz val="10"/>
        <color rgb="FF000000"/>
        <rFont val="Times New Roman"/>
        <family val="1"/>
      </rPr>
      <t>Revista Brasileira de Zoologia</t>
    </r>
    <r>
      <rPr>
        <b/>
        <sz val="10"/>
        <color rgb="FF3E4035"/>
        <rFont val="Times New Roman"/>
        <family val="1"/>
      </rPr>
      <t>, 13</t>
    </r>
    <r>
      <rPr>
        <sz val="10"/>
        <color rgb="FF3E4035"/>
        <rFont val="Times New Roman"/>
        <family val="1"/>
      </rPr>
      <t>, 1075-1085.</t>
    </r>
  </si>
  <si>
    <r>
      <t xml:space="preserve">Otero JT, Sandino JC (2003) </t>
    </r>
    <r>
      <rPr>
        <sz val="10"/>
        <color rgb="FF000000"/>
        <rFont val="Times New Roman"/>
        <family val="1"/>
      </rPr>
      <t xml:space="preserve">Capture rates of male Euglossine bees across a human intervention gradient, Chocó Region, Colombia. </t>
    </r>
    <r>
      <rPr>
        <i/>
        <sz val="10"/>
        <color rgb="FF000000"/>
        <rFont val="Times New Roman"/>
        <family val="1"/>
      </rPr>
      <t>Biotropica</t>
    </r>
    <r>
      <rPr>
        <sz val="10"/>
        <color rgb="FF000000"/>
        <rFont val="Times New Roman"/>
        <family val="1"/>
      </rPr>
      <t>,</t>
    </r>
    <r>
      <rPr>
        <b/>
        <sz val="10"/>
        <color rgb="FF000000"/>
        <rFont val="Times New Roman"/>
        <family val="1"/>
      </rPr>
      <t xml:space="preserve"> 35</t>
    </r>
    <r>
      <rPr>
        <sz val="10"/>
        <color rgb="FF000000"/>
        <rFont val="Times New Roman"/>
        <family val="1"/>
      </rPr>
      <t>,</t>
    </r>
    <r>
      <rPr>
        <b/>
        <sz val="10"/>
        <color rgb="FF000000"/>
        <rFont val="Times New Roman"/>
        <family val="1"/>
      </rPr>
      <t xml:space="preserve"> </t>
    </r>
    <r>
      <rPr>
        <sz val="10"/>
        <color rgb="FF000000"/>
        <rFont val="Times New Roman"/>
        <family val="1"/>
      </rPr>
      <t>520-529.</t>
    </r>
  </si>
  <si>
    <r>
      <t xml:space="preserve">Pearson DL, Dressler RL (1985) Two-year study of male orchid bee (Hymenoptera: Apidae: Euglossini) attraction to chemical baits in lowland south-eastern Perú. </t>
    </r>
    <r>
      <rPr>
        <i/>
        <sz val="10"/>
        <color rgb="FF000000"/>
        <rFont val="Times New Roman"/>
        <family val="1"/>
      </rPr>
      <t>Journal of Tropical Ecology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1</t>
    </r>
    <r>
      <rPr>
        <sz val="10"/>
        <color rgb="FF000000"/>
        <rFont val="Times New Roman"/>
        <family val="1"/>
      </rPr>
      <t>, 37–54.</t>
    </r>
  </si>
  <si>
    <r>
      <t xml:space="preserve">Peruquetti RC, Campos LAO, Coelho CDP, Abrantes CVM, Lisboa LCO (1999) Abelhas Euglossini (Apidae) de áreas de Mata Atlântica: abundância, riqueza e aspectos biológicos. </t>
    </r>
    <r>
      <rPr>
        <i/>
        <sz val="10"/>
        <color rgb="FF000000"/>
        <rFont val="Times New Roman"/>
        <family val="1"/>
      </rPr>
      <t>Revista Brasileira de Zoologia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16</t>
    </r>
    <r>
      <rPr>
        <sz val="10"/>
        <color rgb="FF000000"/>
        <rFont val="Times New Roman"/>
        <family val="1"/>
      </rPr>
      <t>, 101–118.</t>
    </r>
  </si>
  <si>
    <r>
      <t xml:space="preserve">Pires EP, Morgado LN, Souza B, Carvalho CF, Nemésio A (2013) Community of orchid bees (Hymenoptera: Apidae) in transitional vegetation between Cerrado and Atlantic Forest in southeastern Brazil. </t>
    </r>
    <r>
      <rPr>
        <i/>
        <sz val="10"/>
        <color rgb="FF000000"/>
        <rFont val="Times New Roman"/>
        <family val="1"/>
      </rPr>
      <t>Brazilian Journal of Biology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73</t>
    </r>
    <r>
      <rPr>
        <sz val="10"/>
        <color rgb="FF000000"/>
        <rFont val="Times New Roman"/>
        <family val="1"/>
      </rPr>
      <t>, 507–513.</t>
    </r>
  </si>
  <si>
    <r>
      <t xml:space="preserve">Powell AH, Powell GVN (1987) Population dynamics of male Euglossine bees in Amazonian forest fragments. </t>
    </r>
    <r>
      <rPr>
        <i/>
        <sz val="10"/>
        <color rgb="FF000000"/>
        <rFont val="Times New Roman"/>
        <family val="1"/>
      </rPr>
      <t>Biotropica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19</t>
    </r>
    <r>
      <rPr>
        <sz val="10"/>
        <color rgb="FF000000"/>
        <rFont val="Times New Roman"/>
        <family val="1"/>
      </rPr>
      <t>, 176-179.</t>
    </r>
  </si>
  <si>
    <r>
      <t xml:space="preserve">Ramalho AV, Gaglianone MC, Oliveira ML (2009) Comunidades de abelhas Euglossina (Hymenoptera, Apidae) em fragmentos de Mata Atlântica no sudeste do Brasil. </t>
    </r>
    <r>
      <rPr>
        <i/>
        <sz val="10"/>
        <color rgb="FF000000"/>
        <rFont val="Times New Roman"/>
        <family val="1"/>
      </rPr>
      <t>Revista Brasileira de Entomologia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53</t>
    </r>
    <r>
      <rPr>
        <sz val="10"/>
        <color rgb="FF000000"/>
        <rFont val="Times New Roman"/>
        <family val="1"/>
      </rPr>
      <t>, 95–101.</t>
    </r>
  </si>
  <si>
    <r>
      <t xml:space="preserve">Ramalho M, Rosa JF, Silva MD, Silva M, Monteiro D (2013) Spatial distribution of orchid bees in a rainforest/rubber agro-forest mosaic: habitat use or connectivity. </t>
    </r>
    <r>
      <rPr>
        <i/>
        <sz val="10"/>
        <color rgb="FF131413"/>
        <rFont val="Times New Roman"/>
        <family val="1"/>
      </rPr>
      <t>Apidologie</t>
    </r>
    <r>
      <rPr>
        <sz val="10"/>
        <color rgb="FF131413"/>
        <rFont val="Times New Roman"/>
        <family val="1"/>
      </rPr>
      <t xml:space="preserve">, </t>
    </r>
    <r>
      <rPr>
        <b/>
        <sz val="10"/>
        <color rgb="FF131413"/>
        <rFont val="Times New Roman"/>
        <family val="1"/>
      </rPr>
      <t>44</t>
    </r>
    <r>
      <rPr>
        <sz val="10"/>
        <color rgb="FF131413"/>
        <rFont val="Times New Roman"/>
        <family val="1"/>
      </rPr>
      <t>, 385-403.</t>
    </r>
  </si>
  <si>
    <r>
      <t xml:space="preserve">Ramírez SR, Hernández C, Link A, López-Uribe MM (2015) Seasonal cycles, phylogenetic assembly, and functional diversity of orchid bee communities. </t>
    </r>
    <r>
      <rPr>
        <i/>
        <sz val="10"/>
        <color rgb="FF000000"/>
        <rFont val="Times New Roman"/>
        <family val="1"/>
      </rPr>
      <t>Ecology and Evolution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5</t>
    </r>
    <r>
      <rPr>
        <sz val="10"/>
        <color rgb="FF000000"/>
        <rFont val="Times New Roman"/>
        <family val="1"/>
      </rPr>
      <t>, 1896–1907.</t>
    </r>
  </si>
  <si>
    <r>
      <t xml:space="preserve">Rasmussen C (2009) Diversity and abundance of orchid bees (Hymenoptera: Apidae, Euglossini) in a tropical rainforest succession. </t>
    </r>
    <r>
      <rPr>
        <i/>
        <sz val="10"/>
        <color rgb="FF000000"/>
        <rFont val="Times New Roman"/>
        <family val="1"/>
      </rPr>
      <t>Neotropical Entomology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38</t>
    </r>
    <r>
      <rPr>
        <sz val="10"/>
        <color rgb="FF000000"/>
        <rFont val="Times New Roman"/>
        <family val="1"/>
      </rPr>
      <t>, 66-73.</t>
    </r>
  </si>
  <si>
    <r>
      <t xml:space="preserve">Rebêlo JMM, Cabral AJM (1997) Abelhas Euglossinae de Barreirinhas, zona do litoral da baixada oriental maranhense. </t>
    </r>
    <r>
      <rPr>
        <i/>
        <sz val="10"/>
        <color rgb="FF000000"/>
        <rFont val="Times New Roman"/>
        <family val="1"/>
      </rPr>
      <t xml:space="preserve">Acta Amazonica, </t>
    </r>
    <r>
      <rPr>
        <b/>
        <sz val="10"/>
        <color rgb="FF000000"/>
        <rFont val="Times New Roman"/>
        <family val="1"/>
      </rPr>
      <t>27</t>
    </r>
    <r>
      <rPr>
        <sz val="10"/>
        <color rgb="FF000000"/>
        <rFont val="Times New Roman"/>
        <family val="1"/>
      </rPr>
      <t>, 145–152.</t>
    </r>
  </si>
  <si>
    <r>
      <t xml:space="preserve">Rebêlo JMM, Garófalo CA (1997) Comunidades de machos de Euglossini (Hymenoptera, Apidae) em matas semidecíduas do nordeste do estado de São Paulo. </t>
    </r>
    <r>
      <rPr>
        <i/>
        <sz val="10"/>
        <color rgb="FF000000"/>
        <rFont val="Times New Roman"/>
        <family val="1"/>
      </rPr>
      <t>Anais da Sociedade Entomológica do Brasil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26</t>
    </r>
    <r>
      <rPr>
        <sz val="10"/>
        <color rgb="FF000000"/>
        <rFont val="Times New Roman"/>
        <family val="1"/>
      </rPr>
      <t>, 243–255.</t>
    </r>
  </si>
  <si>
    <r>
      <t>Rocha-Filho LC, Garófalo CA (2013) Community ecology of Euglossine bees in the coastal Atlantic Forest of São Paulo state, Brazil.</t>
    </r>
    <r>
      <rPr>
        <b/>
        <sz val="10"/>
        <color rgb="FF000000"/>
        <rFont val="Times New Roman"/>
        <family val="1"/>
      </rPr>
      <t xml:space="preserve"> </t>
    </r>
    <r>
      <rPr>
        <i/>
        <sz val="10"/>
        <color rgb="FF000000"/>
        <rFont val="Times New Roman"/>
        <family val="1"/>
      </rPr>
      <t>Journal of Insect Science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13</t>
    </r>
    <r>
      <rPr>
        <sz val="10"/>
        <color rgb="FF000000"/>
        <rFont val="Times New Roman"/>
        <family val="1"/>
      </rPr>
      <t>.</t>
    </r>
  </si>
  <si>
    <r>
      <t xml:space="preserve">Rocha-Filho LC, Garófalo CA (2014) </t>
    </r>
    <r>
      <rPr>
        <sz val="10"/>
        <color rgb="FF131413"/>
        <rFont val="Times New Roman"/>
        <family val="1"/>
      </rPr>
      <t xml:space="preserve">Phenological patterns and preferences for aromatic compounds by male Euglossine bees (Hymenoptera, Apidae) in two coastal ecosystems of the brazilian Atlantic Forest. </t>
    </r>
    <r>
      <rPr>
        <i/>
        <sz val="10"/>
        <color rgb="FF131413"/>
        <rFont val="Times New Roman"/>
        <family val="1"/>
      </rPr>
      <t>Neotropical Entomology</t>
    </r>
    <r>
      <rPr>
        <sz val="10"/>
        <color rgb="FF131413"/>
        <rFont val="Times New Roman"/>
        <family val="1"/>
      </rPr>
      <t xml:space="preserve">, </t>
    </r>
    <r>
      <rPr>
        <b/>
        <sz val="10"/>
        <color rgb="FF131413"/>
        <rFont val="Times New Roman"/>
        <family val="1"/>
      </rPr>
      <t>43</t>
    </r>
    <r>
      <rPr>
        <sz val="10"/>
        <color rgb="FF131413"/>
        <rFont val="Times New Roman"/>
        <family val="1"/>
      </rPr>
      <t>, 9–20.</t>
    </r>
  </si>
  <si>
    <r>
      <t xml:space="preserve">Rosa JF, Ramalho M, Monteiro D, Silva MD (2015) Permeability of matrices of agricultural crops to Euglossina bees (Hymenoptera, Apidae) in the Atlantic Rain Forest. </t>
    </r>
    <r>
      <rPr>
        <i/>
        <sz val="10"/>
        <color rgb="FF131413"/>
        <rFont val="Times New Roman"/>
        <family val="1"/>
      </rPr>
      <t>Apidologie</t>
    </r>
    <r>
      <rPr>
        <sz val="10"/>
        <color rgb="FF131413"/>
        <rFont val="Times New Roman"/>
        <family val="1"/>
      </rPr>
      <t xml:space="preserve">, </t>
    </r>
    <r>
      <rPr>
        <b/>
        <sz val="10"/>
        <color rgb="FF131413"/>
        <rFont val="Times New Roman"/>
        <family val="1"/>
      </rPr>
      <t>46</t>
    </r>
    <r>
      <rPr>
        <sz val="10"/>
        <color rgb="FF131413"/>
        <rFont val="Times New Roman"/>
        <family val="1"/>
      </rPr>
      <t>, 691–702.</t>
    </r>
  </si>
  <si>
    <r>
      <t xml:space="preserve">Sandino JC (2004) </t>
    </r>
    <r>
      <rPr>
        <sz val="10"/>
        <color rgb="FF292526"/>
        <rFont val="Times New Roman"/>
        <family val="1"/>
      </rPr>
      <t>Are there any agricultural effects on the capture rates of male Euglossine bees (Apidae: Euglossini)?</t>
    </r>
    <r>
      <rPr>
        <b/>
        <sz val="10"/>
        <color rgb="FF292526"/>
        <rFont val="Times New Roman"/>
        <family val="1"/>
      </rPr>
      <t xml:space="preserve"> </t>
    </r>
    <r>
      <rPr>
        <i/>
        <sz val="10"/>
        <color rgb="FF292526"/>
        <rFont val="Times New Roman"/>
        <family val="1"/>
      </rPr>
      <t>Revista de Biología Tropical</t>
    </r>
    <r>
      <rPr>
        <sz val="10"/>
        <color rgb="FF292526"/>
        <rFont val="Times New Roman"/>
        <family val="1"/>
      </rPr>
      <t xml:space="preserve">, </t>
    </r>
    <r>
      <rPr>
        <b/>
        <sz val="10"/>
        <color rgb="FF292526"/>
        <rFont val="Times New Roman"/>
        <family val="1"/>
      </rPr>
      <t>52</t>
    </r>
    <r>
      <rPr>
        <sz val="10"/>
        <color rgb="FF292526"/>
        <rFont val="Times New Roman"/>
        <family val="1"/>
      </rPr>
      <t>, 115-118.</t>
    </r>
  </si>
  <si>
    <r>
      <t xml:space="preserve">Santos Júnior JE, Ferrari RR, Nemésio A (2014) </t>
    </r>
    <r>
      <rPr>
        <sz val="10"/>
        <color rgb="FF000000"/>
        <rFont val="Times New Roman"/>
        <family val="1"/>
      </rPr>
      <t>The orchid-bee fauna (Hymenoptera: Apidae) of a forest remnant in the southern portion of the Brazilian Amazon.</t>
    </r>
    <r>
      <rPr>
        <b/>
        <sz val="10"/>
        <color rgb="FF000000"/>
        <rFont val="Times New Roman"/>
        <family val="1"/>
      </rPr>
      <t xml:space="preserve"> </t>
    </r>
    <r>
      <rPr>
        <i/>
        <sz val="10"/>
        <color rgb="FF000000"/>
        <rFont val="Times New Roman"/>
        <family val="1"/>
      </rPr>
      <t>Brazilian Journal of Biology</t>
    </r>
    <r>
      <rPr>
        <sz val="10"/>
        <color rgb="FF000000"/>
        <rFont val="Times New Roman"/>
        <family val="1"/>
      </rPr>
      <t>,</t>
    </r>
    <r>
      <rPr>
        <b/>
        <sz val="10"/>
        <color rgb="FF000000"/>
        <rFont val="Times New Roman"/>
        <family val="1"/>
      </rPr>
      <t xml:space="preserve"> 74</t>
    </r>
    <r>
      <rPr>
        <sz val="10"/>
        <color rgb="FF000000"/>
        <rFont val="Times New Roman"/>
        <family val="1"/>
      </rPr>
      <t>,</t>
    </r>
    <r>
      <rPr>
        <b/>
        <sz val="10"/>
        <color rgb="FF000000"/>
        <rFont val="Times New Roman"/>
        <family val="1"/>
      </rPr>
      <t xml:space="preserve"> </t>
    </r>
    <r>
      <rPr>
        <sz val="10"/>
        <color rgb="FF000000"/>
        <rFont val="Times New Roman"/>
        <family val="1"/>
      </rPr>
      <t>S184-S190.</t>
    </r>
  </si>
  <si>
    <r>
      <t xml:space="preserve">Silva FS, Rebêlo JMM (1999) Euglossine bees (Hymenoptera: Apidae) of Buriticupu, Amazonia of Maranhão, Brazil. </t>
    </r>
    <r>
      <rPr>
        <i/>
        <sz val="10"/>
        <color rgb="FF000000"/>
        <rFont val="Times New Roman"/>
        <family val="1"/>
      </rPr>
      <t>Acta Amazonica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29</t>
    </r>
    <r>
      <rPr>
        <sz val="10"/>
        <color rgb="FF000000"/>
        <rFont val="Times New Roman"/>
        <family val="1"/>
      </rPr>
      <t>, 587-599.</t>
    </r>
  </si>
  <si>
    <r>
      <t xml:space="preserve">Silva FS, Rebêlo JMM (2002) Population dynamics of Euglossinae bees (Hymenoptera, Apidae) in an early second-growth forest of Cajual Island, in the state of Maranhão, Brazil. </t>
    </r>
    <r>
      <rPr>
        <i/>
        <sz val="10"/>
        <color rgb="FF000000"/>
        <rFont val="Times New Roman"/>
        <family val="1"/>
      </rPr>
      <t>Brazilian Journal of Biology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62</t>
    </r>
    <r>
      <rPr>
        <sz val="10"/>
        <color rgb="FF000000"/>
        <rFont val="Times New Roman"/>
        <family val="1"/>
      </rPr>
      <t>, 15–23.</t>
    </r>
  </si>
  <si>
    <r>
      <t xml:space="preserve">Silva O, Rego MMC, Albuquerque PMC, Ramos MC (2009) Abelhas Euglossina (Hymenoptera: Apidae) em área de Restinga do nordeste do Maranhão. </t>
    </r>
    <r>
      <rPr>
        <i/>
        <sz val="10"/>
        <color rgb="FF000000"/>
        <rFont val="Times New Roman"/>
        <family val="1"/>
      </rPr>
      <t>Neotropical Entomology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38</t>
    </r>
    <r>
      <rPr>
        <sz val="10"/>
        <color rgb="FF000000"/>
        <rFont val="Times New Roman"/>
        <family val="1"/>
      </rPr>
      <t>, 186-196</t>
    </r>
    <r>
      <rPr>
        <i/>
        <sz val="10"/>
        <color rgb="FF000000"/>
        <rFont val="Times New Roman"/>
        <family val="1"/>
      </rPr>
      <t>.</t>
    </r>
  </si>
  <si>
    <r>
      <t xml:space="preserve">Silveira GC, Nascimento AM, Sofia SH, Augusto SC (2011) Diversity of the euglossine bee community (Hymenoptera, Apidae) of an Atlantic Forest remnant in southeastern Brazil. </t>
    </r>
    <r>
      <rPr>
        <i/>
        <sz val="10"/>
        <color rgb="FF000000"/>
        <rFont val="Times New Roman"/>
        <family val="1"/>
      </rPr>
      <t>Revista Brasileira de Entomologia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55</t>
    </r>
    <r>
      <rPr>
        <sz val="10"/>
        <color rgb="FF000000"/>
        <rFont val="Times New Roman"/>
        <family val="1"/>
      </rPr>
      <t>, 109–115.</t>
    </r>
  </si>
  <si>
    <r>
      <t xml:space="preserve">Sofia SH, Santos AM, Silva CRM (2004) Euglossine bees (Hymenoptera, Apidae) in a remnant of Atlantic Forest in Paraná state, Brazil. </t>
    </r>
    <r>
      <rPr>
        <i/>
        <sz val="10"/>
        <color rgb="FF000000"/>
        <rFont val="Times New Roman"/>
        <family val="1"/>
      </rPr>
      <t>Iheringia, Série Zoologia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94</t>
    </r>
    <r>
      <rPr>
        <sz val="10"/>
        <color rgb="FF000000"/>
        <rFont val="Times New Roman"/>
        <family val="1"/>
      </rPr>
      <t>, 217–222.</t>
    </r>
  </si>
  <si>
    <r>
      <t xml:space="preserve">Sofia SH, Suzuki KM (2004) Comunidades de machos de abelhas Euglossina (Hymenoptera: Apidae) em fragmentos florestais no sul do Brasil. </t>
    </r>
    <r>
      <rPr>
        <i/>
        <sz val="10"/>
        <color rgb="FF000000"/>
        <rFont val="Times New Roman"/>
        <family val="1"/>
      </rPr>
      <t>Neotropical Entomology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33</t>
    </r>
    <r>
      <rPr>
        <sz val="10"/>
        <color rgb="FF000000"/>
        <rFont val="Times New Roman"/>
        <family val="1"/>
      </rPr>
      <t>, 693–702.</t>
    </r>
  </si>
  <si>
    <r>
      <t>Souza AKP, Hernández MIM , Martins CF (2005) Riqueza, abundância e diversidade de Euglossina (Hymenoptera, Apidae) em três áreas da Reserva Biológica Guaribas, Paraíba, Brasil.</t>
    </r>
    <r>
      <rPr>
        <i/>
        <sz val="10"/>
        <color rgb="FF000000"/>
        <rFont val="Times New Roman"/>
        <family val="1"/>
      </rPr>
      <t xml:space="preserve"> Revista Brasileira de Zoologia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22</t>
    </r>
    <r>
      <rPr>
        <sz val="10"/>
        <color rgb="FF000000"/>
        <rFont val="Times New Roman"/>
        <family val="1"/>
      </rPr>
      <t>, 320-325.</t>
    </r>
  </si>
  <si>
    <r>
      <t xml:space="preserve">Storck-Tonon D, Morato EF, Oliveira ML (2009) Fauna de Euglossina (Hymenoptera: Apidae) da Amazônia sul-ocidental, Acre, Brasil. </t>
    </r>
    <r>
      <rPr>
        <i/>
        <sz val="10"/>
        <color rgb="FF000000"/>
        <rFont val="Times New Roman"/>
        <family val="1"/>
      </rPr>
      <t>Acta Amazonica</t>
    </r>
    <r>
      <rPr>
        <sz val="10"/>
        <color rgb="FF000000"/>
        <rFont val="Times New Roman"/>
        <family val="1"/>
      </rPr>
      <t>, 39, 693–706.</t>
    </r>
  </si>
  <si>
    <r>
      <t xml:space="preserve">Storck-Tonon D, Silva MV, Morato EF (2011) Checklist of orchid bees (Hymenoptera: Apidae) of “Lago do Silêncio” area, Boca do Acre, Amazonas, Brazil. </t>
    </r>
    <r>
      <rPr>
        <i/>
        <sz val="10"/>
        <color rgb="FF000000"/>
        <rFont val="Times New Roman"/>
        <family val="1"/>
      </rPr>
      <t>Check List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7</t>
    </r>
    <r>
      <rPr>
        <sz val="10"/>
        <color rgb="FF000000"/>
        <rFont val="Times New Roman"/>
        <family val="1"/>
      </rPr>
      <t>, 648–651.</t>
    </r>
  </si>
  <si>
    <r>
      <t>Storck-Tonon D, Morato EF, Melo AWF, Oliveira ML (2013) Orchid Bees of forest fragments in southwestern Amazonia.</t>
    </r>
    <r>
      <rPr>
        <b/>
        <sz val="10"/>
        <color rgb="FF000000"/>
        <rFont val="Times New Roman"/>
        <family val="1"/>
      </rPr>
      <t xml:space="preserve"> </t>
    </r>
    <r>
      <rPr>
        <i/>
        <sz val="10"/>
        <color rgb="FF000000"/>
        <rFont val="Times New Roman"/>
        <family val="1"/>
      </rPr>
      <t>Biota Neotropica</t>
    </r>
    <r>
      <rPr>
        <sz val="10"/>
        <color rgb="FF000000"/>
        <rFont val="Times New Roman"/>
        <family val="1"/>
      </rPr>
      <t>,</t>
    </r>
    <r>
      <rPr>
        <i/>
        <sz val="10"/>
        <color rgb="FF000000"/>
        <rFont val="Times New Roman"/>
        <family val="1"/>
      </rPr>
      <t xml:space="preserve"> </t>
    </r>
    <r>
      <rPr>
        <b/>
        <sz val="10"/>
        <color rgb="FF000000"/>
        <rFont val="Times New Roman"/>
        <family val="1"/>
      </rPr>
      <t>13</t>
    </r>
    <r>
      <rPr>
        <sz val="10"/>
        <color rgb="FF000000"/>
        <rFont val="Times New Roman"/>
        <family val="1"/>
      </rPr>
      <t>, 133-141.</t>
    </r>
  </si>
  <si>
    <r>
      <t xml:space="preserve">Tonhasca Jr A , Blackmer JL, Albuquerque GS (2002) Abundance and diversity of Euglossine bees in the fragmented landscape of the Brazilian Atlantic Forest. </t>
    </r>
    <r>
      <rPr>
        <i/>
        <sz val="10"/>
        <color rgb="FF000000"/>
        <rFont val="Times New Roman"/>
        <family val="1"/>
      </rPr>
      <t>Biotropica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34</t>
    </r>
    <r>
      <rPr>
        <sz val="10"/>
        <color rgb="FF000000"/>
        <rFont val="Times New Roman"/>
        <family val="1"/>
      </rPr>
      <t>, 416–422.</t>
    </r>
  </si>
  <si>
    <r>
      <t xml:space="preserve">Viana BF, Kleinert AMP, Neves EL (2002) Comunidade de Euglossini (Hymenoptera, Apidae) das dunas litorâneas do Abaeté, Salvador, Bahia, Brasil. </t>
    </r>
    <r>
      <rPr>
        <i/>
        <sz val="10"/>
        <color rgb="FF000000"/>
        <rFont val="Times New Roman"/>
        <family val="1"/>
      </rPr>
      <t>Revista Brasileira de Entomologia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46</t>
    </r>
    <r>
      <rPr>
        <sz val="10"/>
        <color rgb="FF000000"/>
        <rFont val="Times New Roman"/>
        <family val="1"/>
      </rPr>
      <t>, 539–545.</t>
    </r>
  </si>
  <si>
    <t>First year of sampling</t>
  </si>
  <si>
    <t>First month of sampling</t>
  </si>
  <si>
    <t>Last year of sampling</t>
  </si>
  <si>
    <t>Last month of sampling</t>
  </si>
  <si>
    <t>Contact: ohopedal@gmail.com</t>
  </si>
  <si>
    <t>A continuously updated version of this database is hosted at github.com/oysteiop/eugcomm</t>
  </si>
  <si>
    <t>The EUGCOMM database contains euglossine-bee community samples obtained using fragrance baits deployed in natural habitats.</t>
  </si>
  <si>
    <t>benzyl acetate, benzyl benzoate, methyl butyrate, methyl cinnamate, n-amyl cinnamate, cineol, eugenol, linalol 97%, methyl salicylate, vanillin</t>
  </si>
  <si>
    <t>benzyl benzoate, cineol, eugenol, vanillin</t>
  </si>
  <si>
    <t>eugenol, vanillin, 1,8-cineole, benzyl acetate, methyl salicylate, skatole</t>
  </si>
  <si>
    <t>benzyl acetate, 1,8-cineole, eugenol, methyl cinnamate, methyl salicylate, vanillin</t>
  </si>
  <si>
    <t>1,8-cineole, eugenol, vanillin, amyl acetate, benzyl acetate, phenylic alcohol, benzyl benzoate, beta-ionone, methyl butyrate, ethyl cinnamate, methyl cinnamate, cineol, myrcene, methyl salicylate</t>
  </si>
  <si>
    <t>benzyl acetate, eugenol, 1,8-cineole, methyl salicylate, vanillin</t>
  </si>
  <si>
    <t>methyl cinnamate, 1,8-cineole, eugenol, methyl salicylate, vanillin</t>
  </si>
  <si>
    <t>1,8-cineole, eugenol, vanillin, methyl salicylate</t>
  </si>
  <si>
    <t>methyl cinnamate, vanillin, 1,8-cineole, benzyl acetate, methyl salicylate</t>
  </si>
  <si>
    <t>benzyl acetate, benzyl benzoate, eugenol, 1,8-cineole, methyl salicylate, vanillin</t>
  </si>
  <si>
    <t>1,8-cineole, eugenol, methyl salicylate, vanillin</t>
  </si>
  <si>
    <t>1,8-cineole, eugenol, methyl salicylate, skatole, vanillin</t>
  </si>
  <si>
    <t>1,8-cineole, eugenol, methyl salicylate, vanillin, skatole, benzyl acetate</t>
  </si>
  <si>
    <t>eugenol, methyl cinnamate, vanillin, 1,8-cineole, benzyl acetate, methyl salicylate, beta-ionone</t>
  </si>
  <si>
    <t>1,8-cineole, vanillin, benzyl acetate, methyl cinnamate, methyl salicylate</t>
  </si>
  <si>
    <t>beta-ionone, 1,8‑cineole, eugenol, methyl salicylate, vanillin</t>
  </si>
  <si>
    <t>1,8-cineole, eugenol, vanillin, beta-ionone, benzyl acetate, methyl trans‑cinnamate, methyl salicylate</t>
  </si>
  <si>
    <t>1,8-cineole, eugenol, skatole, beta-ionone, benzyl acetate, vanillin</t>
  </si>
  <si>
    <t xml:space="preserve">eugenol, 1,8-cineole, skatole, beta-ionone, benzyl acetate, vanillin </t>
  </si>
  <si>
    <t>vanillin, 1,8-cineole, eugenol, methyl salicylate, benzyl acetate, skatole</t>
  </si>
  <si>
    <t>benzyl acetate, 1,8-cineole, eugenol, methyl salicylate, vanillin</t>
  </si>
  <si>
    <t>1,8-cineole, eugenol, methyl salicylate, benzyl benzoate</t>
  </si>
  <si>
    <t>1,8-cineole, methyl salicylate, vanillin, eugenol, benzyl benzoate</t>
  </si>
  <si>
    <t>1,8-cineole, vanillin, methyl salicylate, eugenol</t>
  </si>
  <si>
    <t>vanillin, 1,8-cineole, methyl salicylate, benzyl acetate, methyl cinnamate</t>
  </si>
  <si>
    <t>cineole, eugenol, 1,8-cineole, vanillin, benzyl acetate, methyl salicylate, methyl cinnamate</t>
  </si>
  <si>
    <t>1,8-cineole, 1,4-dimethoxybenzene, methyl cinnamate, methyl salicylate, vanillin</t>
  </si>
  <si>
    <t>benzyl acetate, 1,8-cineole, skatole, eugenol, methyl salicylate, vanillin</t>
  </si>
  <si>
    <t>1,8-cineole, benzyl acetate, methyl benzoate, eugenol, methyl salicylate, methyl cinnamate, skatole, vanillin</t>
  </si>
  <si>
    <t>1,8-cineole, benzyl acetate, eugenol, vanillin, methyl benzoate, methyl salicylate, methyl cinnamate, linalool, geraniol, skatole, b-ionone, 2-phenyl ethyl acetate, 2-phenyl ethanol,  b-myrcene, d-carvone, benzyl benzoate</t>
  </si>
  <si>
    <t>1,8-cineole, eugenol, methyl cinnamate, benzyl acetate, methyl salicylate</t>
  </si>
  <si>
    <t>eugenol, 1,8-cineole, methyl salicylate, vanillin</t>
  </si>
  <si>
    <t>amyl acetate, benzyl acetate, benzyl benzoate, beta-ionone, beta-myrcene, ethyl butyrate, linalool, methyl benzoate, methyl cinnamate, methyl salicylate, phenylethanol</t>
  </si>
  <si>
    <t>baits_clean</t>
  </si>
  <si>
    <t>benzyl acetate, benzyl alcohol, carvone, 1,8-cineole, cresol, dimethoxybenzene, skatole, eugenol, heneicosane, methyl benzoate, methyl cinnamate, myrcene, methyl salicylate, tricosane, vanillin, beta-ionone</t>
  </si>
  <si>
    <t>benzyl acetate, benzyl benzoate, 1,8-cineole, eugenol, skatole, methyl cinnamate, methyl salicylate, vanillin</t>
  </si>
  <si>
    <t>benzyl benzoate, 1,8-cineole, eugenol, methyl salicylate, vanillin</t>
  </si>
  <si>
    <t>benzyl acetate, benzyl benzoate, methyl butyrate, methyl cinnamate, n-amyl cinnamate, 1,8-cineole, eugenol, linalool 97%, methyl salicylate, vanillin</t>
  </si>
  <si>
    <t>benzyl benzoate, 1,8-cineole, eugenol, vanillin</t>
  </si>
  <si>
    <t>List of baits used in standardized format</t>
  </si>
  <si>
    <t>List of baits used, more or less as reported in original study</t>
  </si>
  <si>
    <t>1,8-cineole, eugenol, vanillin, methyl salicylate, benzyl acetate, beta-ionone</t>
  </si>
  <si>
    <t>vanillin, eugenol, benzyl benzoate, methyl salicylate, 1,8-cineole</t>
  </si>
  <si>
    <t>skatole, beta-ionone, 1,8-cineole, eugenol, vanillin, benzyl acetate</t>
  </si>
  <si>
    <t>1,8-cineole, eugenol, vanillin, methyl salicylate, methyl cinnamate, benzyl acetate</t>
  </si>
  <si>
    <t>benzyl acetate, 1,8-cineole, eugenol, methyl cinnamate, methyl salicylate, p-cresol acetate, beta-ionone, skatole, dimethoxibenzene, vanillin</t>
  </si>
  <si>
    <t>benzyl acetate, 1,8-cineole, p-cresol acetate, dimethoxybenzene, eugenol, beta-ionone, methyl benzoate, methyl cinnamate, methyl salicylate, beta-myrcene, skatole, p-tolyl acetate, vanillin</t>
  </si>
  <si>
    <t>benzyl acetate, 1,8-cineole, p-cresol acetate, dimethoxybenzene, eugenol, beta-ionone, methyl benzoate, methyl cinnamate, methyl salicylate, beta-myrcene, skatole, p-tolyl acetate vanillin.</t>
  </si>
  <si>
    <t>benzyl acetate, 1,8-cineole, eugenol, methyl cinnamate, vanillin</t>
  </si>
  <si>
    <t>benzyl acetate, benzyl alcohol, r-carvone, 1,8-cineole, p-cresol acetate, dimethoxybenzene, eugenol, beta-ionone, methyl benzoate, methyl cinnamate, heneicosane, methyl salicylate, skatole, tricosane, p-tolyl acetate, vanillin</t>
  </si>
  <si>
    <t>benzyl acetate, benzyl alcohol, r-carvone, 1,8-cineole, p-cresol acetate, dimethoxybenzene, eugenol, beta-ionone, methyl benzoate, methyl cinnamate, heneicosane, methyl salicylate, skatole, tricosane, p-tolyl acetate, vanillin,  mixture (1:1) of methyl cinnamate p-tolyl acetate.</t>
  </si>
  <si>
    <t>benzyl acetate, benzyl alcohol, r-carvone, 1,8-cineole, p-cresol acetate, dimethoxybenzene, eugenol, beta-ionone, methyl benzoate, methyl cinnamate, heneicosane, methyl salicylate, skatole, tricosane, p-tolyl acetate, vanillin, mixture (1:1) of methyl cinnamate p-tolyl acetate</t>
  </si>
  <si>
    <t>benzyl acetate, benzyl alcohol, r-carvone, 1,8-cineole, p-cresol acetate, dimethoxybenzene, eugenol, beta-ionone, methyl benzoate, methyl cinnamate, heneicosane, linalool, methyl salicylate, skatole, tricosane, p-tolyl acetate, vanillin</t>
  </si>
  <si>
    <t>1,8-cineole, eugenol, beta-ionone, methyl cinnamate, methyl salicylate, vanillin</t>
  </si>
  <si>
    <t>1,8-cineole, eugenol, methyl salicylate, methyl cinnamate, vanillin</t>
  </si>
  <si>
    <t>1,8-cineole, benzyl acetate, eugenol, methyl cinnamate, vanillin</t>
  </si>
  <si>
    <t>benzyl acetate, benzyl alcohol, r-carvone, 1,8-cineole, p-cresol acetate, dimethoxybenzene, eugenol, b-ionone, methyl benzoate, methyl cinnamate, heneicosane, linalool, methyl salicylate, skatole, tricosane, p-tolyl acetate, vanillin</t>
  </si>
  <si>
    <t>beta-ionone, benzyl acetate, 1,8-cineole, eugenol, methyl salicylate, vanillin, methyl cinnamate</t>
  </si>
  <si>
    <t>1,8-cineole, vanillin, methyl cinnamate, eugenol, benzyl acetate, methyl salicylate, beta-ionone, cresol, skatole, ρ-tolyl acetate</t>
  </si>
  <si>
    <t>benzyl acetate, 1,8-cineole, eugenol, methylcinnamate, vanillin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</si>
</sst>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1"/>
      <color rgb="FF000000"/>
      <name val="Calibri"/>
    </font>
    <font>
      <sz val="11"/>
      <name val="Calibri"/>
      <family val="2"/>
    </font>
    <font>
      <sz val="12"/>
      <color rgb="FF000000"/>
      <name val="Times New Roman"/>
      <family val="1"/>
    </font>
    <font>
      <sz val="11"/>
      <color rgb="FF231F20"/>
      <name val="Calibri"/>
      <family val="2"/>
    </font>
    <font>
      <b/>
      <sz val="11"/>
      <color rgb="FF000000"/>
      <name val="Calibri"/>
      <family val="2"/>
    </font>
    <font>
      <vertAlign val="superscript"/>
      <sz val="12"/>
      <color rgb="FF000000"/>
      <name val="Times New Roman"/>
      <family val="1"/>
    </font>
    <font>
      <sz val="11"/>
      <color rgb="FF000000"/>
      <name val="Calibri"/>
      <family val="2"/>
    </font>
    <font>
      <b/>
      <sz val="9"/>
      <color indexed="81"/>
      <name val="Segoe UI"/>
      <family val="2"/>
    </font>
    <font>
      <sz val="10"/>
      <color rgb="FF000000"/>
      <name val="Calibri"/>
      <family val="2"/>
    </font>
    <font>
      <sz val="10"/>
      <color rgb="FF000000"/>
      <name val="Times New Roman"/>
      <family val="1"/>
    </font>
    <font>
      <i/>
      <sz val="10"/>
      <color rgb="FF000000"/>
      <name val="Times New Roman"/>
      <family val="1"/>
    </font>
    <font>
      <b/>
      <sz val="10"/>
      <color rgb="FF000000"/>
      <name val="Times New Roman"/>
      <family val="1"/>
    </font>
    <font>
      <sz val="10"/>
      <color rgb="FF131413"/>
      <name val="Times New Roman"/>
      <family val="1"/>
    </font>
    <font>
      <i/>
      <sz val="10"/>
      <color rgb="FF131413"/>
      <name val="Times New Roman"/>
      <family val="1"/>
    </font>
    <font>
      <b/>
      <sz val="10"/>
      <color rgb="FF131413"/>
      <name val="Times New Roman"/>
      <family val="1"/>
    </font>
    <font>
      <b/>
      <i/>
      <sz val="10"/>
      <color rgb="FF000000"/>
      <name val="Times New Roman"/>
      <family val="1"/>
    </font>
    <font>
      <b/>
      <sz val="10"/>
      <color rgb="FF3E4035"/>
      <name val="Times New Roman"/>
      <family val="1"/>
    </font>
    <font>
      <sz val="10"/>
      <color rgb="FF3E4035"/>
      <name val="Times New Roman"/>
      <family val="1"/>
    </font>
    <font>
      <sz val="10"/>
      <color rgb="FF292526"/>
      <name val="Times New Roman"/>
      <family val="1"/>
    </font>
    <font>
      <b/>
      <sz val="10"/>
      <color rgb="FF292526"/>
      <name val="Times New Roman"/>
      <family val="1"/>
    </font>
    <font>
      <i/>
      <sz val="10"/>
      <color rgb="FF292526"/>
      <name val="Times New Roman"/>
      <family val="1"/>
    </font>
    <font>
      <b/>
      <sz val="14"/>
      <color rgb="FF000000"/>
      <name val="Times New Roman"/>
      <family val="1"/>
    </font>
    <font>
      <sz val="11"/>
      <color rgb="FF000000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5">
    <xf numFmtId="0" fontId="0" fillId="0" borderId="0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</cellStyleXfs>
  <cellXfs count="80">
    <xf numFmtId="0" fontId="0" fillId="0" borderId="0" xfId="0"/>
    <xf numFmtId="49" fontId="0" fillId="0" borderId="0" xfId="0" applyNumberFormat="1"/>
    <xf numFmtId="0" fontId="0" fillId="0" borderId="0" xfId="0" applyAlignment="1">
      <alignment horizontal="left"/>
    </xf>
    <xf numFmtId="0" fontId="0" fillId="0" borderId="0" xfId="0" quotePrefix="1"/>
    <xf numFmtId="0" fontId="1" fillId="0" borderId="0" xfId="0" applyFont="1" applyAlignment="1">
      <alignment horizontal="right" vertical="center" wrapText="1"/>
    </xf>
    <xf numFmtId="0" fontId="0" fillId="0" borderId="0" xfId="0" applyAlignment="1">
      <alignment horizontal="right"/>
    </xf>
    <xf numFmtId="0" fontId="2" fillId="0" borderId="0" xfId="0" applyFont="1"/>
    <xf numFmtId="164" fontId="0" fillId="0" borderId="0" xfId="0" applyNumberFormat="1"/>
    <xf numFmtId="0" fontId="1" fillId="0" borderId="0" xfId="0" applyFont="1" applyAlignment="1">
      <alignment horizontal="left" vertical="center" wrapText="1"/>
    </xf>
    <xf numFmtId="0" fontId="2" fillId="0" borderId="0" xfId="0" applyFont="1" applyAlignment="1">
      <alignment vertical="center"/>
    </xf>
    <xf numFmtId="1" fontId="0" fillId="0" borderId="0" xfId="0" applyNumberFormat="1" applyAlignment="1">
      <alignment horizontal="right"/>
    </xf>
    <xf numFmtId="0" fontId="3" fillId="0" borderId="0" xfId="0" applyFont="1"/>
    <xf numFmtId="1" fontId="0" fillId="0" borderId="0" xfId="0" applyNumberFormat="1"/>
    <xf numFmtId="0" fontId="0" fillId="0" borderId="0" xfId="0" applyAlignment="1">
      <alignment vertical="center"/>
    </xf>
    <xf numFmtId="0" fontId="0" fillId="0" borderId="0" xfId="0" applyAlignment="1">
      <alignment horizontal="right" vertical="center"/>
    </xf>
    <xf numFmtId="0" fontId="0" fillId="2" borderId="1" xfId="0" applyFill="1" applyBorder="1"/>
    <xf numFmtId="0" fontId="1" fillId="0" borderId="0" xfId="0" quotePrefix="1" applyFont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17" fontId="0" fillId="0" borderId="0" xfId="0" quotePrefix="1" applyNumberFormat="1"/>
    <xf numFmtId="49" fontId="0" fillId="0" borderId="0" xfId="0" applyNumberFormat="1" applyAlignment="1">
      <alignment horizontal="right"/>
    </xf>
    <xf numFmtId="17" fontId="0" fillId="0" borderId="0" xfId="0" applyNumberFormat="1"/>
    <xf numFmtId="0" fontId="1" fillId="0" borderId="0" xfId="0" applyFont="1"/>
    <xf numFmtId="0" fontId="0" fillId="0" borderId="0" xfId="0" applyAlignment="1">
      <alignment wrapText="1"/>
    </xf>
    <xf numFmtId="0" fontId="4" fillId="0" borderId="0" xfId="0" applyFont="1"/>
    <xf numFmtId="15" fontId="0" fillId="0" borderId="0" xfId="0" quotePrefix="1" applyNumberFormat="1"/>
    <xf numFmtId="15" fontId="0" fillId="0" borderId="0" xfId="0" applyNumberFormat="1"/>
    <xf numFmtId="0" fontId="1" fillId="0" borderId="0" xfId="0" applyFont="1" applyAlignment="1">
      <alignment horizontal="right"/>
    </xf>
    <xf numFmtId="0" fontId="0" fillId="0" borderId="1" xfId="10" applyFont="1"/>
    <xf numFmtId="0" fontId="0" fillId="0" borderId="1" xfId="12" applyFont="1"/>
    <xf numFmtId="0" fontId="0" fillId="0" borderId="1" xfId="13" applyFont="1"/>
    <xf numFmtId="0" fontId="0" fillId="0" borderId="1" xfId="3" applyFont="1"/>
    <xf numFmtId="0" fontId="0" fillId="0" borderId="1" xfId="6" quotePrefix="1" applyFont="1"/>
    <xf numFmtId="0" fontId="0" fillId="0" borderId="1" xfId="14" applyFont="1"/>
    <xf numFmtId="0" fontId="0" fillId="0" borderId="1" xfId="5" applyFont="1"/>
    <xf numFmtId="0" fontId="0" fillId="0" borderId="1" xfId="4" applyFont="1"/>
    <xf numFmtId="0" fontId="0" fillId="0" borderId="1" xfId="0" applyBorder="1" applyAlignment="1">
      <alignment horizontal="right"/>
    </xf>
    <xf numFmtId="0" fontId="0" fillId="0" borderId="1" xfId="0" applyBorder="1"/>
    <xf numFmtId="1" fontId="0" fillId="0" borderId="0" xfId="0" quotePrefix="1" applyNumberFormat="1"/>
    <xf numFmtId="0" fontId="6" fillId="0" borderId="0" xfId="0" applyFont="1"/>
    <xf numFmtId="0" fontId="1" fillId="0" borderId="1" xfId="7" quotePrefix="1" applyFont="1" applyAlignment="1">
      <alignment horizontal="left" vertical="center" wrapText="1"/>
    </xf>
    <xf numFmtId="0" fontId="1" fillId="0" borderId="1" xfId="8" applyFont="1" applyAlignment="1">
      <alignment horizontal="left" vertical="center" wrapText="1"/>
    </xf>
    <xf numFmtId="0" fontId="6" fillId="0" borderId="1" xfId="13"/>
    <xf numFmtId="49" fontId="0" fillId="0" borderId="0" xfId="0" quotePrefix="1" applyNumberFormat="1"/>
    <xf numFmtId="1" fontId="0" fillId="0" borderId="1" xfId="10" applyNumberFormat="1" applyFont="1" applyAlignment="1">
      <alignment horizontal="right"/>
    </xf>
    <xf numFmtId="0" fontId="6" fillId="0" borderId="1" xfId="10"/>
    <xf numFmtId="0" fontId="6" fillId="0" borderId="1" xfId="14"/>
    <xf numFmtId="0" fontId="6" fillId="0" borderId="1" xfId="12"/>
    <xf numFmtId="0" fontId="6" fillId="0" borderId="1" xfId="9"/>
    <xf numFmtId="0" fontId="1" fillId="0" borderId="1" xfId="0" applyFont="1" applyBorder="1"/>
    <xf numFmtId="0" fontId="1" fillId="0" borderId="1" xfId="0" applyFont="1" applyBorder="1" applyAlignment="1">
      <alignment horizontal="right"/>
    </xf>
    <xf numFmtId="49" fontId="0" fillId="0" borderId="1" xfId="0" applyNumberFormat="1" applyBorder="1"/>
    <xf numFmtId="0" fontId="6" fillId="0" borderId="0" xfId="0" applyFont="1" applyAlignment="1">
      <alignment wrapText="1"/>
    </xf>
    <xf numFmtId="0" fontId="6" fillId="0" borderId="1" xfId="10" applyAlignment="1">
      <alignment horizontal="right"/>
    </xf>
    <xf numFmtId="0" fontId="6" fillId="0" borderId="1" xfId="11"/>
    <xf numFmtId="0" fontId="6" fillId="0" borderId="1" xfId="12" applyAlignment="1">
      <alignment horizontal="right"/>
    </xf>
    <xf numFmtId="0" fontId="1" fillId="0" borderId="1" xfId="7" applyFont="1" applyAlignment="1">
      <alignment horizontal="left" vertical="center" wrapText="1"/>
    </xf>
    <xf numFmtId="0" fontId="6" fillId="0" borderId="1" xfId="13" applyAlignment="1">
      <alignment horizontal="right"/>
    </xf>
    <xf numFmtId="49" fontId="0" fillId="0" borderId="0" xfId="0" applyNumberFormat="1" applyAlignment="1">
      <alignment horizontal="left"/>
    </xf>
    <xf numFmtId="49" fontId="6" fillId="0" borderId="0" xfId="0" applyNumberFormat="1" applyFont="1"/>
    <xf numFmtId="0" fontId="6" fillId="0" borderId="0" xfId="0" applyFont="1" applyAlignment="1">
      <alignment horizontal="left"/>
    </xf>
    <xf numFmtId="49" fontId="6" fillId="0" borderId="0" xfId="0" applyNumberFormat="1" applyFont="1" applyAlignment="1">
      <alignment horizontal="right"/>
    </xf>
    <xf numFmtId="0" fontId="6" fillId="0" borderId="0" xfId="0" applyFont="1" applyAlignment="1">
      <alignment horizontal="right"/>
    </xf>
    <xf numFmtId="0" fontId="0" fillId="0" borderId="1" xfId="1" applyFont="1"/>
    <xf numFmtId="0" fontId="6" fillId="0" borderId="1" xfId="1"/>
    <xf numFmtId="0" fontId="0" fillId="0" borderId="1" xfId="2" applyFont="1"/>
    <xf numFmtId="0" fontId="6" fillId="0" borderId="1" xfId="1" applyAlignment="1">
      <alignment horizontal="right"/>
    </xf>
    <xf numFmtId="0" fontId="0" fillId="0" borderId="1" xfId="11" applyFont="1"/>
    <xf numFmtId="0" fontId="6" fillId="0" borderId="1" xfId="11" applyAlignment="1">
      <alignment horizontal="right"/>
    </xf>
    <xf numFmtId="0" fontId="0" fillId="0" borderId="0" xfId="0" quotePrefix="1" applyAlignment="1">
      <alignment wrapText="1"/>
    </xf>
    <xf numFmtId="0" fontId="0" fillId="0" borderId="1" xfId="13" quotePrefix="1" applyFont="1"/>
    <xf numFmtId="0" fontId="8" fillId="0" borderId="0" xfId="0" applyFont="1"/>
    <xf numFmtId="0" fontId="9" fillId="0" borderId="0" xfId="0" applyFont="1" applyAlignment="1">
      <alignment horizontal="justify" vertical="center"/>
    </xf>
    <xf numFmtId="0" fontId="12" fillId="0" borderId="0" xfId="0" applyFont="1" applyAlignment="1">
      <alignment horizontal="justify" vertical="center"/>
    </xf>
    <xf numFmtId="0" fontId="17" fillId="0" borderId="0" xfId="0" applyFont="1" applyAlignment="1">
      <alignment horizontal="justify" vertical="center"/>
    </xf>
    <xf numFmtId="0" fontId="18" fillId="0" borderId="0" xfId="0" applyFont="1" applyAlignment="1">
      <alignment horizontal="justify" vertical="center"/>
    </xf>
    <xf numFmtId="0" fontId="9" fillId="0" borderId="0" xfId="0" applyFont="1" applyAlignment="1">
      <alignment horizontal="left" vertical="center"/>
    </xf>
    <xf numFmtId="0" fontId="8" fillId="0" borderId="0" xfId="0" applyFont="1" applyAlignment="1">
      <alignment horizontal="left"/>
    </xf>
    <xf numFmtId="0" fontId="21" fillId="0" borderId="0" xfId="0" applyFont="1"/>
    <xf numFmtId="0" fontId="22" fillId="0" borderId="0" xfId="0" applyFont="1"/>
    <xf numFmtId="0" fontId="6" fillId="0" borderId="0" xfId="0" applyFont="1" applyAlignment="1">
      <alignment horizontal="left" vertical="center" wrapText="1"/>
    </xf>
  </cellXfs>
  <cellStyles count="15">
    <cellStyle name="Normal" xfId="0" builtinId="0"/>
    <cellStyle name="Normal 10" xfId="1" xr:uid="{00000000-0005-0000-0000-00002F000000}"/>
    <cellStyle name="Normal 11" xfId="10" xr:uid="{00000000-0005-0000-0000-000038000000}"/>
    <cellStyle name="Normal 12" xfId="11" xr:uid="{00000000-0005-0000-0000-000039000000}"/>
    <cellStyle name="Normal 13" xfId="12" xr:uid="{00000000-0005-0000-0000-00003A000000}"/>
    <cellStyle name="Normal 14" xfId="13" xr:uid="{00000000-0005-0000-0000-00003B000000}"/>
    <cellStyle name="Normal 15" xfId="14" xr:uid="{00000000-0005-0000-0000-00003C000000}"/>
    <cellStyle name="Normal 2" xfId="2" xr:uid="{00000000-0005-0000-0000-00002F000000}"/>
    <cellStyle name="Normal 3" xfId="3" xr:uid="{00000000-0005-0000-0000-000030000000}"/>
    <cellStyle name="Normal 4" xfId="4" xr:uid="{00000000-0005-0000-0000-000031000000}"/>
    <cellStyle name="Normal 5" xfId="5" xr:uid="{00000000-0005-0000-0000-000032000000}"/>
    <cellStyle name="Normal 6" xfId="6" xr:uid="{00000000-0005-0000-0000-000033000000}"/>
    <cellStyle name="Normal 7" xfId="7" xr:uid="{00000000-0005-0000-0000-000034000000}"/>
    <cellStyle name="Normal 8" xfId="8" xr:uid="{00000000-0005-0000-0000-000035000000}"/>
    <cellStyle name="Normal 9" xfId="9" xr:uid="{00000000-0005-0000-0000-000036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B1000"/>
  <sheetViews>
    <sheetView workbookViewId="0">
      <selection activeCell="B15" sqref="B15"/>
    </sheetView>
  </sheetViews>
  <sheetFormatPr baseColWidth="10" defaultColWidth="14.44140625" defaultRowHeight="15" customHeight="1" x14ac:dyDescent="0.25"/>
  <cols>
    <col min="1" max="26" width="10.6640625" style="78" customWidth="1"/>
    <col min="27" max="16384" width="14.44140625" style="78"/>
  </cols>
  <sheetData>
    <row r="1" spans="2:2" ht="14.25" customHeight="1" x14ac:dyDescent="0.25"/>
    <row r="2" spans="2:2" ht="14.25" customHeight="1" x14ac:dyDescent="0.25"/>
    <row r="3" spans="2:2" ht="14.25" customHeight="1" x14ac:dyDescent="0.3">
      <c r="B3" s="77" t="s">
        <v>0</v>
      </c>
    </row>
    <row r="4" spans="2:2" ht="14.25" customHeight="1" x14ac:dyDescent="0.3">
      <c r="B4" s="6"/>
    </row>
    <row r="5" spans="2:2" ht="17.399999999999999" customHeight="1" x14ac:dyDescent="0.3">
      <c r="B5" s="6" t="s">
        <v>1528</v>
      </c>
    </row>
    <row r="6" spans="2:2" ht="14.25" customHeight="1" x14ac:dyDescent="0.3">
      <c r="B6" s="6"/>
    </row>
    <row r="7" spans="2:2" ht="17.399999999999999" customHeight="1" x14ac:dyDescent="0.25">
      <c r="B7" s="9" t="s">
        <v>46</v>
      </c>
    </row>
    <row r="8" spans="2:2" ht="17.399999999999999" customHeight="1" x14ac:dyDescent="0.25">
      <c r="B8" s="9" t="s">
        <v>54</v>
      </c>
    </row>
    <row r="9" spans="2:2" ht="14.25" customHeight="1" x14ac:dyDescent="0.25"/>
    <row r="10" spans="2:2" ht="14.25" customHeight="1" x14ac:dyDescent="0.25">
      <c r="B10" s="78" t="s">
        <v>1628</v>
      </c>
    </row>
    <row r="11" spans="2:2" ht="14.25" customHeight="1" x14ac:dyDescent="0.25"/>
    <row r="12" spans="2:2" ht="14.25" customHeight="1" x14ac:dyDescent="0.3">
      <c r="B12" s="6" t="s">
        <v>1629</v>
      </c>
    </row>
    <row r="13" spans="2:2" ht="14.25" customHeight="1" x14ac:dyDescent="0.3">
      <c r="B13" s="6"/>
    </row>
    <row r="14" spans="2:2" ht="14.25" customHeight="1" x14ac:dyDescent="0.3">
      <c r="B14" s="6" t="s">
        <v>1630</v>
      </c>
    </row>
    <row r="15" spans="2:2" ht="14.25" customHeight="1" x14ac:dyDescent="0.3">
      <c r="B15" s="6"/>
    </row>
    <row r="16" spans="2:2" ht="14.25" customHeight="1" x14ac:dyDescent="0.25"/>
    <row r="17" ht="14.25" customHeight="1" x14ac:dyDescent="0.25"/>
    <row r="18" ht="14.25" customHeight="1" x14ac:dyDescent="0.25"/>
    <row r="19" ht="14.25" customHeight="1" x14ac:dyDescent="0.25"/>
    <row r="20" ht="14.25" customHeight="1" x14ac:dyDescent="0.25"/>
    <row r="21" ht="14.25" customHeight="1" x14ac:dyDescent="0.25"/>
    <row r="22" ht="14.25" customHeight="1" x14ac:dyDescent="0.25"/>
    <row r="23" ht="14.25" customHeight="1" x14ac:dyDescent="0.25"/>
    <row r="24" ht="14.25" customHeight="1" x14ac:dyDescent="0.25"/>
    <row r="25" ht="14.25" customHeight="1" x14ac:dyDescent="0.25"/>
    <row r="26" ht="14.25" customHeight="1" x14ac:dyDescent="0.25"/>
    <row r="27" ht="14.25" customHeight="1" x14ac:dyDescent="0.25"/>
    <row r="28" ht="14.25" customHeight="1" x14ac:dyDescent="0.25"/>
    <row r="29" ht="14.25" customHeight="1" x14ac:dyDescent="0.25"/>
    <row r="30" ht="14.25" customHeight="1" x14ac:dyDescent="0.25"/>
    <row r="31" ht="14.25" customHeight="1" x14ac:dyDescent="0.25"/>
    <row r="32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7" right="0.7" top="0.75" bottom="0.75" header="0" footer="0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F8605"/>
  <sheetViews>
    <sheetView tabSelected="1" zoomScale="90" zoomScaleNormal="90" workbookViewId="0">
      <pane ySplit="1" topLeftCell="A8258" activePane="bottomLeft" state="frozen"/>
      <selection pane="bottomLeft" activeCell="AB8269" sqref="AB8269"/>
    </sheetView>
  </sheetViews>
  <sheetFormatPr baseColWidth="10" defaultColWidth="14.44140625" defaultRowHeight="15" customHeight="1" x14ac:dyDescent="0.3"/>
  <cols>
    <col min="1" max="2" width="11.44140625" customWidth="1"/>
    <col min="3" max="3" width="31.5546875" customWidth="1"/>
    <col min="4" max="4" width="19.88671875" customWidth="1"/>
    <col min="5" max="5" width="11.44140625" customWidth="1"/>
    <col min="6" max="6" width="41.77734375" customWidth="1"/>
    <col min="7" max="7" width="64.44140625" customWidth="1"/>
    <col min="8" max="8" width="15.88671875" customWidth="1"/>
    <col min="9" max="9" width="11.44140625" customWidth="1"/>
    <col min="10" max="10" width="13.109375" customWidth="1"/>
    <col min="11" max="11" width="11.44140625" customWidth="1"/>
    <col min="12" max="12" width="23.6640625" customWidth="1"/>
    <col min="13" max="13" width="18.33203125" customWidth="1"/>
    <col min="14" max="14" width="30.88671875" customWidth="1"/>
    <col min="15" max="18" width="12.33203125" customWidth="1"/>
    <col min="19" max="19" width="18.33203125" customWidth="1"/>
    <col min="20" max="20" width="15.6640625" customWidth="1"/>
    <col min="21" max="21" width="11.44140625" customWidth="1"/>
    <col min="22" max="22" width="18.33203125" customWidth="1"/>
    <col min="23" max="23" width="11.44140625" customWidth="1"/>
    <col min="24" max="24" width="16.6640625" customWidth="1"/>
    <col min="25" max="25" width="19" customWidth="1"/>
    <col min="26" max="26" width="11.44140625" customWidth="1"/>
    <col min="27" max="27" width="18.109375" customWidth="1"/>
    <col min="28" max="28" width="11.44140625" customWidth="1"/>
    <col min="29" max="29" width="109.88671875" customWidth="1"/>
    <col min="30" max="30" width="100.44140625" customWidth="1"/>
    <col min="31" max="31" width="14.88671875" customWidth="1"/>
    <col min="32" max="32" width="11.44140625" customWidth="1"/>
  </cols>
  <sheetData>
    <row r="1" spans="1:31" ht="14.25" customHeight="1" x14ac:dyDescent="0.3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34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1310</v>
      </c>
      <c r="P1" t="s">
        <v>1309</v>
      </c>
      <c r="Q1" t="s">
        <v>1311</v>
      </c>
      <c r="R1" t="s">
        <v>1312</v>
      </c>
      <c r="S1" s="7" t="s">
        <v>14</v>
      </c>
      <c r="T1" t="s">
        <v>15</v>
      </c>
      <c r="U1" t="s">
        <v>16</v>
      </c>
      <c r="V1" t="s">
        <v>17</v>
      </c>
      <c r="W1" t="s">
        <v>18</v>
      </c>
      <c r="X1" s="2" t="s">
        <v>19</v>
      </c>
      <c r="Y1" t="s">
        <v>41</v>
      </c>
      <c r="Z1" t="s">
        <v>42</v>
      </c>
      <c r="AA1" t="s">
        <v>43</v>
      </c>
      <c r="AB1" s="5" t="s">
        <v>44</v>
      </c>
      <c r="AC1" t="s">
        <v>1406</v>
      </c>
      <c r="AD1" t="s">
        <v>1664</v>
      </c>
      <c r="AE1" t="s">
        <v>45</v>
      </c>
    </row>
    <row r="2" spans="1:31" ht="14.25" customHeight="1" x14ac:dyDescent="0.3">
      <c r="A2">
        <v>1</v>
      </c>
      <c r="B2" t="s">
        <v>24</v>
      </c>
      <c r="C2" t="s">
        <v>25</v>
      </c>
      <c r="D2" t="s">
        <v>26</v>
      </c>
      <c r="E2">
        <v>2011</v>
      </c>
      <c r="F2" t="s">
        <v>27</v>
      </c>
      <c r="G2" t="s">
        <v>28</v>
      </c>
      <c r="H2" s="3" t="s">
        <v>29</v>
      </c>
      <c r="I2" s="8">
        <v>-21.8</v>
      </c>
      <c r="J2">
        <v>-41.433332999999998</v>
      </c>
      <c r="K2">
        <v>3000000</v>
      </c>
      <c r="L2" t="s">
        <v>30</v>
      </c>
      <c r="M2" t="s">
        <v>31</v>
      </c>
      <c r="N2" t="s">
        <v>32</v>
      </c>
      <c r="O2">
        <v>2008</v>
      </c>
      <c r="P2">
        <v>5</v>
      </c>
      <c r="Q2">
        <v>2009</v>
      </c>
      <c r="R2">
        <v>4</v>
      </c>
      <c r="S2" s="7">
        <v>12</v>
      </c>
      <c r="T2">
        <v>11</v>
      </c>
      <c r="U2">
        <v>7</v>
      </c>
      <c r="V2" t="s">
        <v>47</v>
      </c>
      <c r="W2">
        <f t="shared" ref="W2:W12" si="0">6*60</f>
        <v>360</v>
      </c>
      <c r="X2" s="5">
        <v>1</v>
      </c>
      <c r="Y2" t="s">
        <v>48</v>
      </c>
      <c r="Z2" t="s">
        <v>49</v>
      </c>
      <c r="AA2" t="s">
        <v>50</v>
      </c>
      <c r="AB2" s="5">
        <v>5</v>
      </c>
      <c r="AC2" t="s">
        <v>1408</v>
      </c>
      <c r="AD2" t="s">
        <v>1633</v>
      </c>
      <c r="AE2" t="s">
        <v>1407</v>
      </c>
    </row>
    <row r="3" spans="1:31" ht="14.25" customHeight="1" x14ac:dyDescent="0.3">
      <c r="A3">
        <v>1</v>
      </c>
      <c r="B3" t="s">
        <v>24</v>
      </c>
      <c r="C3" t="s">
        <v>25</v>
      </c>
      <c r="D3" t="s">
        <v>26</v>
      </c>
      <c r="E3">
        <v>2011</v>
      </c>
      <c r="F3" t="s">
        <v>27</v>
      </c>
      <c r="G3" t="s">
        <v>28</v>
      </c>
      <c r="H3" s="3" t="s">
        <v>29</v>
      </c>
      <c r="I3" s="8">
        <v>-21.8</v>
      </c>
      <c r="J3">
        <v>-41.433332999999998</v>
      </c>
      <c r="K3">
        <v>3000000</v>
      </c>
      <c r="L3" t="s">
        <v>30</v>
      </c>
      <c r="M3" t="s">
        <v>31</v>
      </c>
      <c r="N3" t="s">
        <v>32</v>
      </c>
      <c r="O3">
        <v>2008</v>
      </c>
      <c r="P3">
        <v>5</v>
      </c>
      <c r="Q3">
        <v>2009</v>
      </c>
      <c r="R3">
        <v>4</v>
      </c>
      <c r="S3" s="7">
        <v>12</v>
      </c>
      <c r="T3">
        <v>11</v>
      </c>
      <c r="U3">
        <v>7</v>
      </c>
      <c r="V3" t="s">
        <v>47</v>
      </c>
      <c r="W3">
        <f t="shared" si="0"/>
        <v>360</v>
      </c>
      <c r="X3" s="5">
        <v>1</v>
      </c>
      <c r="Y3" t="s">
        <v>48</v>
      </c>
      <c r="Z3" t="s">
        <v>49</v>
      </c>
      <c r="AA3" t="s">
        <v>52</v>
      </c>
      <c r="AB3" s="5">
        <v>2</v>
      </c>
      <c r="AC3" t="s">
        <v>1408</v>
      </c>
      <c r="AD3" t="s">
        <v>1633</v>
      </c>
      <c r="AE3" t="s">
        <v>1407</v>
      </c>
    </row>
    <row r="4" spans="1:31" ht="14.25" customHeight="1" x14ac:dyDescent="0.3">
      <c r="A4">
        <v>1</v>
      </c>
      <c r="B4" t="s">
        <v>24</v>
      </c>
      <c r="C4" t="s">
        <v>25</v>
      </c>
      <c r="D4" t="s">
        <v>26</v>
      </c>
      <c r="E4">
        <v>2011</v>
      </c>
      <c r="F4" t="s">
        <v>27</v>
      </c>
      <c r="G4" t="s">
        <v>28</v>
      </c>
      <c r="H4" s="3" t="s">
        <v>29</v>
      </c>
      <c r="I4" s="8">
        <v>-21.8</v>
      </c>
      <c r="J4">
        <v>-41.433332999999998</v>
      </c>
      <c r="K4">
        <v>3000000</v>
      </c>
      <c r="L4" t="s">
        <v>30</v>
      </c>
      <c r="M4" t="s">
        <v>31</v>
      </c>
      <c r="N4" t="s">
        <v>32</v>
      </c>
      <c r="O4">
        <v>2008</v>
      </c>
      <c r="P4">
        <v>5</v>
      </c>
      <c r="Q4">
        <v>2009</v>
      </c>
      <c r="R4">
        <v>4</v>
      </c>
      <c r="S4" s="7">
        <v>12</v>
      </c>
      <c r="T4">
        <v>11</v>
      </c>
      <c r="U4">
        <v>7</v>
      </c>
      <c r="V4" t="s">
        <v>47</v>
      </c>
      <c r="W4">
        <f t="shared" si="0"/>
        <v>360</v>
      </c>
      <c r="X4" s="5">
        <v>1</v>
      </c>
      <c r="Y4" t="s">
        <v>48</v>
      </c>
      <c r="Z4" t="s">
        <v>55</v>
      </c>
      <c r="AA4" t="s">
        <v>56</v>
      </c>
      <c r="AB4" s="5">
        <v>517</v>
      </c>
      <c r="AC4" t="s">
        <v>1408</v>
      </c>
      <c r="AD4" t="s">
        <v>1633</v>
      </c>
      <c r="AE4" t="s">
        <v>1407</v>
      </c>
    </row>
    <row r="5" spans="1:31" ht="14.25" customHeight="1" x14ac:dyDescent="0.3">
      <c r="A5">
        <v>1</v>
      </c>
      <c r="B5" t="s">
        <v>24</v>
      </c>
      <c r="C5" t="s">
        <v>25</v>
      </c>
      <c r="D5" t="s">
        <v>26</v>
      </c>
      <c r="E5">
        <v>2011</v>
      </c>
      <c r="F5" t="s">
        <v>27</v>
      </c>
      <c r="G5" t="s">
        <v>28</v>
      </c>
      <c r="H5" s="3" t="s">
        <v>29</v>
      </c>
      <c r="I5" s="8">
        <v>-21.8</v>
      </c>
      <c r="J5">
        <v>-41.433332999999998</v>
      </c>
      <c r="K5">
        <v>3000000</v>
      </c>
      <c r="L5" t="s">
        <v>30</v>
      </c>
      <c r="M5" t="s">
        <v>31</v>
      </c>
      <c r="N5" t="s">
        <v>32</v>
      </c>
      <c r="O5">
        <v>2008</v>
      </c>
      <c r="P5">
        <v>5</v>
      </c>
      <c r="Q5">
        <v>2009</v>
      </c>
      <c r="R5">
        <v>4</v>
      </c>
      <c r="S5" s="7">
        <v>12</v>
      </c>
      <c r="T5">
        <v>11</v>
      </c>
      <c r="U5">
        <v>7</v>
      </c>
      <c r="V5" t="s">
        <v>47</v>
      </c>
      <c r="W5">
        <f t="shared" si="0"/>
        <v>360</v>
      </c>
      <c r="X5" s="5">
        <v>1</v>
      </c>
      <c r="Y5" t="s">
        <v>48</v>
      </c>
      <c r="Z5" t="s">
        <v>55</v>
      </c>
      <c r="AA5" t="s">
        <v>59</v>
      </c>
      <c r="AB5" s="5">
        <v>2</v>
      </c>
      <c r="AC5" t="s">
        <v>1408</v>
      </c>
      <c r="AD5" t="s">
        <v>1633</v>
      </c>
      <c r="AE5" t="s">
        <v>1407</v>
      </c>
    </row>
    <row r="6" spans="1:31" ht="14.25" customHeight="1" x14ac:dyDescent="0.3">
      <c r="A6">
        <v>1</v>
      </c>
      <c r="B6" t="s">
        <v>24</v>
      </c>
      <c r="C6" t="s">
        <v>25</v>
      </c>
      <c r="D6" t="s">
        <v>26</v>
      </c>
      <c r="E6">
        <v>2011</v>
      </c>
      <c r="F6" t="s">
        <v>27</v>
      </c>
      <c r="G6" t="s">
        <v>28</v>
      </c>
      <c r="H6" s="3" t="s">
        <v>29</v>
      </c>
      <c r="I6" s="8">
        <v>-21.8</v>
      </c>
      <c r="J6">
        <v>-41.433332999999998</v>
      </c>
      <c r="K6">
        <v>3000000</v>
      </c>
      <c r="L6" t="s">
        <v>30</v>
      </c>
      <c r="M6" t="s">
        <v>31</v>
      </c>
      <c r="N6" t="s">
        <v>32</v>
      </c>
      <c r="O6">
        <v>2008</v>
      </c>
      <c r="P6">
        <v>5</v>
      </c>
      <c r="Q6">
        <v>2009</v>
      </c>
      <c r="R6">
        <v>4</v>
      </c>
      <c r="S6" s="7">
        <v>12</v>
      </c>
      <c r="T6">
        <v>11</v>
      </c>
      <c r="U6">
        <v>7</v>
      </c>
      <c r="V6" t="s">
        <v>47</v>
      </c>
      <c r="W6">
        <f t="shared" si="0"/>
        <v>360</v>
      </c>
      <c r="X6" s="5">
        <v>1</v>
      </c>
      <c r="Y6" t="s">
        <v>48</v>
      </c>
      <c r="Z6" t="s">
        <v>55</v>
      </c>
      <c r="AA6" t="s">
        <v>62</v>
      </c>
      <c r="AB6" s="5">
        <v>2</v>
      </c>
      <c r="AC6" t="s">
        <v>1408</v>
      </c>
      <c r="AD6" t="s">
        <v>1633</v>
      </c>
      <c r="AE6" t="s">
        <v>1407</v>
      </c>
    </row>
    <row r="7" spans="1:31" ht="14.25" customHeight="1" x14ac:dyDescent="0.3">
      <c r="A7">
        <v>1</v>
      </c>
      <c r="B7" t="s">
        <v>24</v>
      </c>
      <c r="C7" t="s">
        <v>25</v>
      </c>
      <c r="D7" t="s">
        <v>26</v>
      </c>
      <c r="E7">
        <v>2011</v>
      </c>
      <c r="F7" t="s">
        <v>27</v>
      </c>
      <c r="G7" t="s">
        <v>28</v>
      </c>
      <c r="H7" s="3" t="s">
        <v>29</v>
      </c>
      <c r="I7" s="8">
        <v>-21.8</v>
      </c>
      <c r="J7">
        <v>-41.433332999999998</v>
      </c>
      <c r="K7">
        <v>3000000</v>
      </c>
      <c r="L7" t="s">
        <v>30</v>
      </c>
      <c r="M7" t="s">
        <v>31</v>
      </c>
      <c r="N7" t="s">
        <v>32</v>
      </c>
      <c r="O7">
        <v>2008</v>
      </c>
      <c r="P7">
        <v>5</v>
      </c>
      <c r="Q7">
        <v>2009</v>
      </c>
      <c r="R7">
        <v>4</v>
      </c>
      <c r="S7" s="7">
        <v>12</v>
      </c>
      <c r="T7">
        <v>11</v>
      </c>
      <c r="U7">
        <v>7</v>
      </c>
      <c r="V7" t="s">
        <v>47</v>
      </c>
      <c r="W7">
        <f t="shared" si="0"/>
        <v>360</v>
      </c>
      <c r="X7" s="5">
        <v>1</v>
      </c>
      <c r="Y7" t="s">
        <v>48</v>
      </c>
      <c r="Z7" t="s">
        <v>55</v>
      </c>
      <c r="AA7" t="s">
        <v>70</v>
      </c>
      <c r="AB7" s="5">
        <v>11</v>
      </c>
      <c r="AC7" t="s">
        <v>1408</v>
      </c>
      <c r="AD7" t="s">
        <v>1633</v>
      </c>
      <c r="AE7" t="s">
        <v>1407</v>
      </c>
    </row>
    <row r="8" spans="1:31" ht="14.25" customHeight="1" x14ac:dyDescent="0.3">
      <c r="A8">
        <v>1</v>
      </c>
      <c r="B8" t="s">
        <v>24</v>
      </c>
      <c r="C8" t="s">
        <v>25</v>
      </c>
      <c r="D8" t="s">
        <v>26</v>
      </c>
      <c r="E8">
        <v>2011</v>
      </c>
      <c r="F8" t="s">
        <v>27</v>
      </c>
      <c r="G8" t="s">
        <v>28</v>
      </c>
      <c r="H8" s="3" t="s">
        <v>29</v>
      </c>
      <c r="I8" s="8">
        <v>-21.8</v>
      </c>
      <c r="J8">
        <v>-41.433332999999998</v>
      </c>
      <c r="K8">
        <v>3000000</v>
      </c>
      <c r="L8" t="s">
        <v>30</v>
      </c>
      <c r="M8" t="s">
        <v>31</v>
      </c>
      <c r="N8" t="s">
        <v>32</v>
      </c>
      <c r="O8">
        <v>2008</v>
      </c>
      <c r="P8">
        <v>5</v>
      </c>
      <c r="Q8">
        <v>2009</v>
      </c>
      <c r="R8">
        <v>4</v>
      </c>
      <c r="S8" s="7">
        <v>12</v>
      </c>
      <c r="T8">
        <v>11</v>
      </c>
      <c r="U8">
        <v>7</v>
      </c>
      <c r="V8" t="s">
        <v>47</v>
      </c>
      <c r="W8">
        <f t="shared" si="0"/>
        <v>360</v>
      </c>
      <c r="X8" s="5">
        <v>1</v>
      </c>
      <c r="Y8" t="s">
        <v>48</v>
      </c>
      <c r="Z8" t="s">
        <v>55</v>
      </c>
      <c r="AA8" t="s">
        <v>73</v>
      </c>
      <c r="AB8" s="5">
        <v>25</v>
      </c>
      <c r="AC8" t="s">
        <v>1408</v>
      </c>
      <c r="AD8" t="s">
        <v>1633</v>
      </c>
      <c r="AE8" t="s">
        <v>1407</v>
      </c>
    </row>
    <row r="9" spans="1:31" ht="14.25" customHeight="1" x14ac:dyDescent="0.3">
      <c r="A9">
        <v>1</v>
      </c>
      <c r="B9" t="s">
        <v>24</v>
      </c>
      <c r="C9" t="s">
        <v>25</v>
      </c>
      <c r="D9" t="s">
        <v>26</v>
      </c>
      <c r="E9">
        <v>2011</v>
      </c>
      <c r="F9" t="s">
        <v>27</v>
      </c>
      <c r="G9" t="s">
        <v>28</v>
      </c>
      <c r="H9" s="3" t="s">
        <v>29</v>
      </c>
      <c r="I9" s="8">
        <v>-21.8</v>
      </c>
      <c r="J9">
        <v>-41.433332999999998</v>
      </c>
      <c r="K9">
        <v>3000000</v>
      </c>
      <c r="L9" t="s">
        <v>30</v>
      </c>
      <c r="M9" t="s">
        <v>31</v>
      </c>
      <c r="N9" t="s">
        <v>32</v>
      </c>
      <c r="O9">
        <v>2008</v>
      </c>
      <c r="P9">
        <v>5</v>
      </c>
      <c r="Q9">
        <v>2009</v>
      </c>
      <c r="R9">
        <v>4</v>
      </c>
      <c r="S9" s="7">
        <v>12</v>
      </c>
      <c r="T9">
        <v>11</v>
      </c>
      <c r="U9">
        <v>7</v>
      </c>
      <c r="V9" t="s">
        <v>47</v>
      </c>
      <c r="W9">
        <f t="shared" si="0"/>
        <v>360</v>
      </c>
      <c r="X9" s="5">
        <v>1</v>
      </c>
      <c r="Y9" t="s">
        <v>48</v>
      </c>
      <c r="Z9" t="s">
        <v>55</v>
      </c>
      <c r="AA9" t="s">
        <v>76</v>
      </c>
      <c r="AB9" s="5">
        <v>1</v>
      </c>
      <c r="AC9" t="s">
        <v>1408</v>
      </c>
      <c r="AD9" t="s">
        <v>1633</v>
      </c>
      <c r="AE9" t="s">
        <v>1407</v>
      </c>
    </row>
    <row r="10" spans="1:31" ht="14.25" customHeight="1" x14ac:dyDescent="0.3">
      <c r="A10">
        <v>1</v>
      </c>
      <c r="B10" t="s">
        <v>24</v>
      </c>
      <c r="C10" t="s">
        <v>25</v>
      </c>
      <c r="D10" t="s">
        <v>26</v>
      </c>
      <c r="E10">
        <v>2011</v>
      </c>
      <c r="F10" t="s">
        <v>27</v>
      </c>
      <c r="G10" t="s">
        <v>28</v>
      </c>
      <c r="H10" s="3" t="s">
        <v>29</v>
      </c>
      <c r="I10" s="8">
        <v>-21.8</v>
      </c>
      <c r="J10">
        <v>-41.433332999999998</v>
      </c>
      <c r="K10">
        <v>3000000</v>
      </c>
      <c r="L10" t="s">
        <v>30</v>
      </c>
      <c r="M10" t="s">
        <v>31</v>
      </c>
      <c r="N10" t="s">
        <v>32</v>
      </c>
      <c r="O10">
        <v>2008</v>
      </c>
      <c r="P10">
        <v>5</v>
      </c>
      <c r="Q10">
        <v>2009</v>
      </c>
      <c r="R10">
        <v>4</v>
      </c>
      <c r="S10" s="7">
        <v>12</v>
      </c>
      <c r="T10">
        <v>11</v>
      </c>
      <c r="U10">
        <v>7</v>
      </c>
      <c r="V10" t="s">
        <v>47</v>
      </c>
      <c r="W10">
        <f t="shared" si="0"/>
        <v>360</v>
      </c>
      <c r="X10" s="5">
        <v>1</v>
      </c>
      <c r="Y10" t="s">
        <v>48</v>
      </c>
      <c r="Z10" t="s">
        <v>83</v>
      </c>
      <c r="AA10" t="s">
        <v>84</v>
      </c>
      <c r="AB10" s="5">
        <v>89</v>
      </c>
      <c r="AC10" t="s">
        <v>1408</v>
      </c>
      <c r="AD10" t="s">
        <v>1633</v>
      </c>
      <c r="AE10" t="s">
        <v>1407</v>
      </c>
    </row>
    <row r="11" spans="1:31" ht="14.25" customHeight="1" x14ac:dyDescent="0.3">
      <c r="A11">
        <v>1</v>
      </c>
      <c r="B11" t="s">
        <v>24</v>
      </c>
      <c r="C11" t="s">
        <v>25</v>
      </c>
      <c r="D11" t="s">
        <v>26</v>
      </c>
      <c r="E11">
        <v>2011</v>
      </c>
      <c r="F11" t="s">
        <v>27</v>
      </c>
      <c r="G11" t="s">
        <v>28</v>
      </c>
      <c r="H11" s="3" t="s">
        <v>29</v>
      </c>
      <c r="I11" s="8">
        <v>-21.8</v>
      </c>
      <c r="J11">
        <v>-41.433332999999998</v>
      </c>
      <c r="K11">
        <v>3000000</v>
      </c>
      <c r="L11" t="s">
        <v>30</v>
      </c>
      <c r="M11" t="s">
        <v>31</v>
      </c>
      <c r="N11" t="s">
        <v>32</v>
      </c>
      <c r="O11">
        <v>2008</v>
      </c>
      <c r="P11">
        <v>5</v>
      </c>
      <c r="Q11">
        <v>2009</v>
      </c>
      <c r="R11">
        <v>4</v>
      </c>
      <c r="S11" s="7">
        <v>12</v>
      </c>
      <c r="T11">
        <v>11</v>
      </c>
      <c r="U11">
        <v>7</v>
      </c>
      <c r="V11" t="s">
        <v>47</v>
      </c>
      <c r="W11">
        <f t="shared" si="0"/>
        <v>360</v>
      </c>
      <c r="X11" s="5">
        <v>1</v>
      </c>
      <c r="Y11" t="s">
        <v>48</v>
      </c>
      <c r="Z11" t="s">
        <v>83</v>
      </c>
      <c r="AA11" t="s">
        <v>87</v>
      </c>
      <c r="AB11" s="5">
        <v>492</v>
      </c>
      <c r="AC11" t="s">
        <v>1408</v>
      </c>
      <c r="AD11" t="s">
        <v>1633</v>
      </c>
      <c r="AE11" t="s">
        <v>1407</v>
      </c>
    </row>
    <row r="12" spans="1:31" ht="14.25" customHeight="1" x14ac:dyDescent="0.3">
      <c r="A12">
        <v>1</v>
      </c>
      <c r="B12" t="s">
        <v>24</v>
      </c>
      <c r="C12" t="s">
        <v>25</v>
      </c>
      <c r="D12" t="s">
        <v>26</v>
      </c>
      <c r="E12">
        <v>2011</v>
      </c>
      <c r="F12" t="s">
        <v>27</v>
      </c>
      <c r="G12" t="s">
        <v>28</v>
      </c>
      <c r="H12" s="3" t="s">
        <v>29</v>
      </c>
      <c r="I12" s="8">
        <v>-21.8</v>
      </c>
      <c r="J12">
        <v>-41.433332999999998</v>
      </c>
      <c r="K12">
        <v>3000000</v>
      </c>
      <c r="L12" t="s">
        <v>30</v>
      </c>
      <c r="M12" t="s">
        <v>31</v>
      </c>
      <c r="N12" t="s">
        <v>32</v>
      </c>
      <c r="O12">
        <v>2008</v>
      </c>
      <c r="P12">
        <v>5</v>
      </c>
      <c r="Q12">
        <v>2009</v>
      </c>
      <c r="R12">
        <v>4</v>
      </c>
      <c r="S12" s="7">
        <v>12</v>
      </c>
      <c r="T12">
        <v>11</v>
      </c>
      <c r="U12">
        <v>7</v>
      </c>
      <c r="V12" t="s">
        <v>47</v>
      </c>
      <c r="W12">
        <f t="shared" si="0"/>
        <v>360</v>
      </c>
      <c r="X12" s="5">
        <v>1</v>
      </c>
      <c r="Y12" t="s">
        <v>48</v>
      </c>
      <c r="Z12" t="s">
        <v>90</v>
      </c>
      <c r="AA12" t="s">
        <v>91</v>
      </c>
      <c r="AB12" s="5">
        <v>12</v>
      </c>
      <c r="AC12" t="s">
        <v>1408</v>
      </c>
      <c r="AD12" t="s">
        <v>1633</v>
      </c>
      <c r="AE12" t="s">
        <v>1407</v>
      </c>
    </row>
    <row r="13" spans="1:31" ht="14.25" customHeight="1" x14ac:dyDescent="0.3">
      <c r="A13">
        <v>2</v>
      </c>
      <c r="B13" t="s">
        <v>35</v>
      </c>
      <c r="C13" t="s">
        <v>36</v>
      </c>
      <c r="D13" t="s">
        <v>37</v>
      </c>
      <c r="E13">
        <v>2008</v>
      </c>
      <c r="F13" t="s">
        <v>93</v>
      </c>
      <c r="G13" t="s">
        <v>39</v>
      </c>
      <c r="H13" s="3" t="s">
        <v>40</v>
      </c>
      <c r="I13" s="2">
        <v>-21.4</v>
      </c>
      <c r="J13">
        <v>-41.066666666666599</v>
      </c>
      <c r="K13" s="5">
        <v>10530000</v>
      </c>
      <c r="L13" t="s">
        <v>67</v>
      </c>
      <c r="M13" t="s">
        <v>1245</v>
      </c>
      <c r="N13" t="s">
        <v>51</v>
      </c>
      <c r="O13">
        <v>2004</v>
      </c>
      <c r="P13">
        <v>11</v>
      </c>
      <c r="Q13">
        <v>2005</v>
      </c>
      <c r="R13">
        <v>11</v>
      </c>
      <c r="S13" s="10">
        <v>13</v>
      </c>
      <c r="T13">
        <v>13</v>
      </c>
      <c r="U13">
        <v>7</v>
      </c>
      <c r="V13" t="s">
        <v>53</v>
      </c>
      <c r="W13">
        <v>420</v>
      </c>
      <c r="X13" s="5">
        <v>2</v>
      </c>
      <c r="Y13" t="s">
        <v>48</v>
      </c>
      <c r="Z13" t="s">
        <v>49</v>
      </c>
      <c r="AA13" t="s">
        <v>50</v>
      </c>
      <c r="AB13" s="5">
        <v>0</v>
      </c>
      <c r="AC13" t="s">
        <v>1410</v>
      </c>
      <c r="AD13" t="s">
        <v>1675</v>
      </c>
      <c r="AE13" t="s">
        <v>1409</v>
      </c>
    </row>
    <row r="14" spans="1:31" ht="14.25" customHeight="1" x14ac:dyDescent="0.3">
      <c r="A14">
        <v>2</v>
      </c>
      <c r="B14" t="s">
        <v>35</v>
      </c>
      <c r="C14" t="s">
        <v>36</v>
      </c>
      <c r="D14" t="s">
        <v>37</v>
      </c>
      <c r="E14">
        <v>2008</v>
      </c>
      <c r="F14" t="s">
        <v>93</v>
      </c>
      <c r="G14" t="s">
        <v>39</v>
      </c>
      <c r="H14" s="3" t="s">
        <v>40</v>
      </c>
      <c r="I14" s="2">
        <v>-21.4</v>
      </c>
      <c r="J14">
        <v>-41.066666666666599</v>
      </c>
      <c r="K14">
        <v>10530000</v>
      </c>
      <c r="L14" t="s">
        <v>67</v>
      </c>
      <c r="M14" t="s">
        <v>1245</v>
      </c>
      <c r="N14" t="s">
        <v>51</v>
      </c>
      <c r="O14">
        <v>2004</v>
      </c>
      <c r="P14">
        <v>11</v>
      </c>
      <c r="Q14">
        <v>2005</v>
      </c>
      <c r="R14">
        <v>11</v>
      </c>
      <c r="S14" s="7">
        <v>13</v>
      </c>
      <c r="T14">
        <v>13</v>
      </c>
      <c r="U14">
        <v>7</v>
      </c>
      <c r="V14" t="s">
        <v>53</v>
      </c>
      <c r="W14">
        <v>420</v>
      </c>
      <c r="X14" s="5">
        <v>2</v>
      </c>
      <c r="Y14" t="s">
        <v>48</v>
      </c>
      <c r="Z14" s="11" t="s">
        <v>55</v>
      </c>
      <c r="AA14" s="11" t="s">
        <v>56</v>
      </c>
      <c r="AB14" s="5">
        <v>397</v>
      </c>
      <c r="AC14" t="s">
        <v>1410</v>
      </c>
      <c r="AD14" t="s">
        <v>1675</v>
      </c>
      <c r="AE14" t="s">
        <v>1409</v>
      </c>
    </row>
    <row r="15" spans="1:31" ht="14.25" customHeight="1" x14ac:dyDescent="0.3">
      <c r="A15">
        <v>2</v>
      </c>
      <c r="B15" t="s">
        <v>35</v>
      </c>
      <c r="C15" t="s">
        <v>36</v>
      </c>
      <c r="D15" t="s">
        <v>37</v>
      </c>
      <c r="E15">
        <v>2008</v>
      </c>
      <c r="F15" t="s">
        <v>93</v>
      </c>
      <c r="G15" t="s">
        <v>39</v>
      </c>
      <c r="H15" s="3" t="s">
        <v>40</v>
      </c>
      <c r="I15" s="2">
        <v>-21.4</v>
      </c>
      <c r="J15">
        <v>-41.066666666666599</v>
      </c>
      <c r="K15">
        <v>10530000</v>
      </c>
      <c r="L15" t="s">
        <v>67</v>
      </c>
      <c r="M15" t="s">
        <v>1245</v>
      </c>
      <c r="N15" t="s">
        <v>51</v>
      </c>
      <c r="O15">
        <v>2004</v>
      </c>
      <c r="P15">
        <v>11</v>
      </c>
      <c r="Q15">
        <v>2005</v>
      </c>
      <c r="R15">
        <v>11</v>
      </c>
      <c r="S15" s="7">
        <v>13</v>
      </c>
      <c r="T15">
        <v>13</v>
      </c>
      <c r="U15">
        <v>7</v>
      </c>
      <c r="V15" t="s">
        <v>53</v>
      </c>
      <c r="W15">
        <v>420</v>
      </c>
      <c r="X15" s="5">
        <v>2</v>
      </c>
      <c r="Y15" t="s">
        <v>48</v>
      </c>
      <c r="Z15" s="11" t="s">
        <v>55</v>
      </c>
      <c r="AA15" s="11" t="s">
        <v>59</v>
      </c>
      <c r="AB15" s="5">
        <v>3</v>
      </c>
      <c r="AC15" t="s">
        <v>1410</v>
      </c>
      <c r="AD15" t="s">
        <v>1675</v>
      </c>
      <c r="AE15" t="s">
        <v>1409</v>
      </c>
    </row>
    <row r="16" spans="1:31" ht="14.25" customHeight="1" x14ac:dyDescent="0.3">
      <c r="A16">
        <v>2</v>
      </c>
      <c r="B16" t="s">
        <v>35</v>
      </c>
      <c r="C16" t="s">
        <v>36</v>
      </c>
      <c r="D16" t="s">
        <v>37</v>
      </c>
      <c r="E16">
        <v>2008</v>
      </c>
      <c r="F16" t="s">
        <v>93</v>
      </c>
      <c r="G16" t="s">
        <v>39</v>
      </c>
      <c r="H16" s="3" t="s">
        <v>40</v>
      </c>
      <c r="I16" s="2">
        <v>-21.4</v>
      </c>
      <c r="J16">
        <v>-41.066666666666599</v>
      </c>
      <c r="K16">
        <v>10530000</v>
      </c>
      <c r="L16" t="s">
        <v>67</v>
      </c>
      <c r="M16" t="s">
        <v>1245</v>
      </c>
      <c r="N16" t="s">
        <v>51</v>
      </c>
      <c r="O16">
        <v>2004</v>
      </c>
      <c r="P16">
        <v>11</v>
      </c>
      <c r="Q16">
        <v>2005</v>
      </c>
      <c r="R16">
        <v>11</v>
      </c>
      <c r="S16" s="7">
        <v>13</v>
      </c>
      <c r="T16">
        <v>13</v>
      </c>
      <c r="U16">
        <v>7</v>
      </c>
      <c r="V16" t="s">
        <v>53</v>
      </c>
      <c r="W16">
        <v>420</v>
      </c>
      <c r="X16" s="5">
        <v>2</v>
      </c>
      <c r="Y16" t="s">
        <v>48</v>
      </c>
      <c r="Z16" s="11" t="s">
        <v>55</v>
      </c>
      <c r="AA16" s="11" t="s">
        <v>62</v>
      </c>
      <c r="AB16" s="5">
        <v>5</v>
      </c>
      <c r="AC16" t="s">
        <v>1410</v>
      </c>
      <c r="AD16" t="s">
        <v>1675</v>
      </c>
      <c r="AE16" t="s">
        <v>1409</v>
      </c>
    </row>
    <row r="17" spans="1:31" ht="14.25" customHeight="1" x14ac:dyDescent="0.3">
      <c r="A17">
        <v>2</v>
      </c>
      <c r="B17" t="s">
        <v>35</v>
      </c>
      <c r="C17" t="s">
        <v>36</v>
      </c>
      <c r="D17" t="s">
        <v>37</v>
      </c>
      <c r="E17">
        <v>2008</v>
      </c>
      <c r="F17" t="s">
        <v>93</v>
      </c>
      <c r="G17" t="s">
        <v>39</v>
      </c>
      <c r="H17" s="3" t="s">
        <v>40</v>
      </c>
      <c r="I17" s="2">
        <v>-21.4</v>
      </c>
      <c r="J17">
        <v>-41.066666666666599</v>
      </c>
      <c r="K17">
        <v>10530000</v>
      </c>
      <c r="L17" t="s">
        <v>67</v>
      </c>
      <c r="M17" t="s">
        <v>1245</v>
      </c>
      <c r="N17" t="s">
        <v>51</v>
      </c>
      <c r="O17">
        <v>2004</v>
      </c>
      <c r="P17">
        <v>11</v>
      </c>
      <c r="Q17">
        <v>2005</v>
      </c>
      <c r="R17">
        <v>11</v>
      </c>
      <c r="S17" s="7">
        <v>13</v>
      </c>
      <c r="T17">
        <v>13</v>
      </c>
      <c r="U17">
        <v>7</v>
      </c>
      <c r="V17" t="s">
        <v>53</v>
      </c>
      <c r="W17">
        <v>420</v>
      </c>
      <c r="X17" s="5">
        <v>2</v>
      </c>
      <c r="Y17" t="s">
        <v>48</v>
      </c>
      <c r="Z17" s="11" t="s">
        <v>55</v>
      </c>
      <c r="AA17" s="11" t="s">
        <v>113</v>
      </c>
      <c r="AB17" s="5">
        <v>0</v>
      </c>
      <c r="AC17" t="s">
        <v>1410</v>
      </c>
      <c r="AD17" t="s">
        <v>1675</v>
      </c>
      <c r="AE17" t="s">
        <v>1409</v>
      </c>
    </row>
    <row r="18" spans="1:31" ht="14.25" customHeight="1" x14ac:dyDescent="0.3">
      <c r="A18">
        <v>2</v>
      </c>
      <c r="B18" t="s">
        <v>35</v>
      </c>
      <c r="C18" t="s">
        <v>36</v>
      </c>
      <c r="D18" t="s">
        <v>37</v>
      </c>
      <c r="E18">
        <v>2008</v>
      </c>
      <c r="F18" t="s">
        <v>93</v>
      </c>
      <c r="G18" t="s">
        <v>39</v>
      </c>
      <c r="H18" s="3" t="s">
        <v>40</v>
      </c>
      <c r="I18" s="2">
        <v>-21.4</v>
      </c>
      <c r="J18">
        <v>-41.066666666666599</v>
      </c>
      <c r="K18">
        <v>10530000</v>
      </c>
      <c r="L18" t="s">
        <v>67</v>
      </c>
      <c r="M18" t="s">
        <v>1245</v>
      </c>
      <c r="N18" t="s">
        <v>51</v>
      </c>
      <c r="O18">
        <v>2004</v>
      </c>
      <c r="P18">
        <v>11</v>
      </c>
      <c r="Q18">
        <v>2005</v>
      </c>
      <c r="R18">
        <v>11</v>
      </c>
      <c r="S18" s="7">
        <v>13</v>
      </c>
      <c r="T18">
        <v>13</v>
      </c>
      <c r="U18">
        <v>7</v>
      </c>
      <c r="V18" t="s">
        <v>53</v>
      </c>
      <c r="W18">
        <v>420</v>
      </c>
      <c r="X18" s="5">
        <v>2</v>
      </c>
      <c r="Y18" t="s">
        <v>48</v>
      </c>
      <c r="Z18" s="11" t="s">
        <v>55</v>
      </c>
      <c r="AA18" s="11" t="s">
        <v>114</v>
      </c>
      <c r="AB18" s="5">
        <v>0</v>
      </c>
      <c r="AC18" t="s">
        <v>1410</v>
      </c>
      <c r="AD18" t="s">
        <v>1675</v>
      </c>
      <c r="AE18" t="s">
        <v>1409</v>
      </c>
    </row>
    <row r="19" spans="1:31" ht="14.25" customHeight="1" x14ac:dyDescent="0.3">
      <c r="A19">
        <v>2</v>
      </c>
      <c r="B19" t="s">
        <v>35</v>
      </c>
      <c r="C19" t="s">
        <v>36</v>
      </c>
      <c r="D19" t="s">
        <v>37</v>
      </c>
      <c r="E19">
        <v>2008</v>
      </c>
      <c r="F19" t="s">
        <v>93</v>
      </c>
      <c r="G19" t="s">
        <v>39</v>
      </c>
      <c r="H19" s="3" t="s">
        <v>40</v>
      </c>
      <c r="I19" s="2">
        <v>-21.4</v>
      </c>
      <c r="J19">
        <v>-41.066666666666599</v>
      </c>
      <c r="K19">
        <v>10530000</v>
      </c>
      <c r="L19" t="s">
        <v>67</v>
      </c>
      <c r="M19" t="s">
        <v>1245</v>
      </c>
      <c r="N19" t="s">
        <v>51</v>
      </c>
      <c r="O19">
        <v>2004</v>
      </c>
      <c r="P19">
        <v>11</v>
      </c>
      <c r="Q19">
        <v>2005</v>
      </c>
      <c r="R19">
        <v>11</v>
      </c>
      <c r="S19" s="7">
        <v>13</v>
      </c>
      <c r="T19">
        <v>13</v>
      </c>
      <c r="U19">
        <v>7</v>
      </c>
      <c r="V19" t="s">
        <v>53</v>
      </c>
      <c r="W19">
        <v>420</v>
      </c>
      <c r="X19" s="5">
        <v>2</v>
      </c>
      <c r="Y19" t="s">
        <v>48</v>
      </c>
      <c r="Z19" s="11" t="s">
        <v>55</v>
      </c>
      <c r="AA19" s="11" t="s">
        <v>70</v>
      </c>
      <c r="AB19" s="5">
        <v>8</v>
      </c>
      <c r="AC19" t="s">
        <v>1410</v>
      </c>
      <c r="AD19" t="s">
        <v>1675</v>
      </c>
      <c r="AE19" t="s">
        <v>1409</v>
      </c>
    </row>
    <row r="20" spans="1:31" ht="14.25" customHeight="1" x14ac:dyDescent="0.3">
      <c r="A20">
        <v>2</v>
      </c>
      <c r="B20" t="s">
        <v>35</v>
      </c>
      <c r="C20" t="s">
        <v>36</v>
      </c>
      <c r="D20" t="s">
        <v>37</v>
      </c>
      <c r="E20">
        <v>2008</v>
      </c>
      <c r="F20" t="s">
        <v>93</v>
      </c>
      <c r="G20" t="s">
        <v>39</v>
      </c>
      <c r="H20" s="3" t="s">
        <v>40</v>
      </c>
      <c r="I20" s="2">
        <v>-21.4</v>
      </c>
      <c r="J20">
        <v>-41.066666666666599</v>
      </c>
      <c r="K20">
        <v>10530000</v>
      </c>
      <c r="L20" t="s">
        <v>67</v>
      </c>
      <c r="M20" t="s">
        <v>1245</v>
      </c>
      <c r="N20" t="s">
        <v>51</v>
      </c>
      <c r="O20">
        <v>2004</v>
      </c>
      <c r="P20">
        <v>11</v>
      </c>
      <c r="Q20">
        <v>2005</v>
      </c>
      <c r="R20">
        <v>11</v>
      </c>
      <c r="S20" s="7">
        <v>13</v>
      </c>
      <c r="T20">
        <v>13</v>
      </c>
      <c r="U20">
        <v>7</v>
      </c>
      <c r="V20" t="s">
        <v>53</v>
      </c>
      <c r="W20">
        <v>420</v>
      </c>
      <c r="X20" s="5">
        <v>2</v>
      </c>
      <c r="Y20" t="s">
        <v>48</v>
      </c>
      <c r="Z20" s="11" t="s">
        <v>55</v>
      </c>
      <c r="AA20" s="11" t="s">
        <v>73</v>
      </c>
      <c r="AB20" s="5">
        <v>3</v>
      </c>
      <c r="AC20" t="s">
        <v>1410</v>
      </c>
      <c r="AD20" t="s">
        <v>1675</v>
      </c>
      <c r="AE20" t="s">
        <v>1409</v>
      </c>
    </row>
    <row r="21" spans="1:31" ht="14.25" customHeight="1" x14ac:dyDescent="0.3">
      <c r="A21">
        <v>2</v>
      </c>
      <c r="B21" t="s">
        <v>35</v>
      </c>
      <c r="C21" t="s">
        <v>36</v>
      </c>
      <c r="D21" t="s">
        <v>37</v>
      </c>
      <c r="E21">
        <v>2008</v>
      </c>
      <c r="F21" t="s">
        <v>93</v>
      </c>
      <c r="G21" t="s">
        <v>39</v>
      </c>
      <c r="H21" s="3" t="s">
        <v>40</v>
      </c>
      <c r="I21" s="2">
        <v>-21.4</v>
      </c>
      <c r="J21">
        <v>-41.066666666666599</v>
      </c>
      <c r="K21">
        <v>10530000</v>
      </c>
      <c r="L21" t="s">
        <v>67</v>
      </c>
      <c r="M21" t="s">
        <v>1245</v>
      </c>
      <c r="N21" t="s">
        <v>51</v>
      </c>
      <c r="O21">
        <v>2004</v>
      </c>
      <c r="P21">
        <v>11</v>
      </c>
      <c r="Q21">
        <v>2005</v>
      </c>
      <c r="R21">
        <v>11</v>
      </c>
      <c r="S21" s="7">
        <v>13</v>
      </c>
      <c r="T21">
        <v>13</v>
      </c>
      <c r="U21">
        <v>7</v>
      </c>
      <c r="V21" t="s">
        <v>53</v>
      </c>
      <c r="W21">
        <v>420</v>
      </c>
      <c r="X21" s="5">
        <v>2</v>
      </c>
      <c r="Y21" t="s">
        <v>48</v>
      </c>
      <c r="Z21" s="11" t="s">
        <v>55</v>
      </c>
      <c r="AA21" s="11" t="s">
        <v>76</v>
      </c>
      <c r="AB21" s="5">
        <v>0</v>
      </c>
      <c r="AC21" t="s">
        <v>1410</v>
      </c>
      <c r="AD21" t="s">
        <v>1675</v>
      </c>
      <c r="AE21" t="s">
        <v>1409</v>
      </c>
    </row>
    <row r="22" spans="1:31" ht="14.25" customHeight="1" x14ac:dyDescent="0.3">
      <c r="A22">
        <v>2</v>
      </c>
      <c r="B22" t="s">
        <v>35</v>
      </c>
      <c r="C22" t="s">
        <v>36</v>
      </c>
      <c r="D22" t="s">
        <v>37</v>
      </c>
      <c r="E22">
        <v>2008</v>
      </c>
      <c r="F22" t="s">
        <v>93</v>
      </c>
      <c r="G22" t="s">
        <v>39</v>
      </c>
      <c r="H22" s="3" t="s">
        <v>40</v>
      </c>
      <c r="I22" s="2">
        <v>-21.4</v>
      </c>
      <c r="J22">
        <v>-41.066666666666599</v>
      </c>
      <c r="K22">
        <v>10530000</v>
      </c>
      <c r="L22" t="s">
        <v>67</v>
      </c>
      <c r="M22" t="s">
        <v>1245</v>
      </c>
      <c r="N22" t="s">
        <v>51</v>
      </c>
      <c r="O22">
        <v>2004</v>
      </c>
      <c r="P22">
        <v>11</v>
      </c>
      <c r="Q22">
        <v>2005</v>
      </c>
      <c r="R22">
        <v>11</v>
      </c>
      <c r="S22" s="7">
        <v>13</v>
      </c>
      <c r="T22">
        <v>13</v>
      </c>
      <c r="U22">
        <v>7</v>
      </c>
      <c r="V22" t="s">
        <v>53</v>
      </c>
      <c r="W22">
        <v>420</v>
      </c>
      <c r="X22" s="5">
        <v>2</v>
      </c>
      <c r="Y22" t="s">
        <v>48</v>
      </c>
      <c r="Z22" s="11" t="s">
        <v>83</v>
      </c>
      <c r="AA22" s="11" t="s">
        <v>128</v>
      </c>
      <c r="AB22" s="5">
        <v>1</v>
      </c>
      <c r="AC22" t="s">
        <v>1410</v>
      </c>
      <c r="AD22" t="s">
        <v>1675</v>
      </c>
      <c r="AE22" t="s">
        <v>1409</v>
      </c>
    </row>
    <row r="23" spans="1:31" ht="14.25" customHeight="1" x14ac:dyDescent="0.3">
      <c r="A23">
        <v>2</v>
      </c>
      <c r="B23" t="s">
        <v>35</v>
      </c>
      <c r="C23" t="s">
        <v>36</v>
      </c>
      <c r="D23" t="s">
        <v>37</v>
      </c>
      <c r="E23">
        <v>2008</v>
      </c>
      <c r="F23" t="s">
        <v>93</v>
      </c>
      <c r="G23" t="s">
        <v>39</v>
      </c>
      <c r="H23" s="3" t="s">
        <v>40</v>
      </c>
      <c r="I23" s="2">
        <v>-21.4</v>
      </c>
      <c r="J23">
        <v>-41.066666666666599</v>
      </c>
      <c r="K23">
        <v>10530000</v>
      </c>
      <c r="L23" t="s">
        <v>67</v>
      </c>
      <c r="M23" t="s">
        <v>1245</v>
      </c>
      <c r="N23" t="s">
        <v>51</v>
      </c>
      <c r="O23">
        <v>2004</v>
      </c>
      <c r="P23">
        <v>11</v>
      </c>
      <c r="Q23">
        <v>2005</v>
      </c>
      <c r="R23">
        <v>11</v>
      </c>
      <c r="S23" s="7">
        <v>13</v>
      </c>
      <c r="T23">
        <v>13</v>
      </c>
      <c r="U23">
        <v>7</v>
      </c>
      <c r="V23" t="s">
        <v>53</v>
      </c>
      <c r="W23">
        <v>420</v>
      </c>
      <c r="X23" s="5">
        <v>2</v>
      </c>
      <c r="Y23" t="s">
        <v>48</v>
      </c>
      <c r="Z23" s="11" t="s">
        <v>83</v>
      </c>
      <c r="AA23" s="11" t="s">
        <v>84</v>
      </c>
      <c r="AB23" s="5">
        <v>100</v>
      </c>
      <c r="AC23" t="s">
        <v>1410</v>
      </c>
      <c r="AD23" t="s">
        <v>1675</v>
      </c>
      <c r="AE23" t="s">
        <v>1409</v>
      </c>
    </row>
    <row r="24" spans="1:31" ht="14.25" customHeight="1" x14ac:dyDescent="0.3">
      <c r="A24">
        <v>2</v>
      </c>
      <c r="B24" t="s">
        <v>35</v>
      </c>
      <c r="C24" t="s">
        <v>36</v>
      </c>
      <c r="D24" t="s">
        <v>37</v>
      </c>
      <c r="E24">
        <v>2008</v>
      </c>
      <c r="F24" t="s">
        <v>93</v>
      </c>
      <c r="G24" t="s">
        <v>39</v>
      </c>
      <c r="H24" s="3" t="s">
        <v>40</v>
      </c>
      <c r="I24" s="2">
        <v>-21.4</v>
      </c>
      <c r="J24">
        <v>-41.066666666666599</v>
      </c>
      <c r="K24">
        <v>10530000</v>
      </c>
      <c r="L24" t="s">
        <v>67</v>
      </c>
      <c r="M24" t="s">
        <v>1245</v>
      </c>
      <c r="N24" t="s">
        <v>51</v>
      </c>
      <c r="O24">
        <v>2004</v>
      </c>
      <c r="P24">
        <v>11</v>
      </c>
      <c r="Q24">
        <v>2005</v>
      </c>
      <c r="R24">
        <v>11</v>
      </c>
      <c r="S24" s="7">
        <v>13</v>
      </c>
      <c r="T24">
        <v>13</v>
      </c>
      <c r="U24">
        <v>7</v>
      </c>
      <c r="V24" t="s">
        <v>53</v>
      </c>
      <c r="W24">
        <v>420</v>
      </c>
      <c r="X24" s="5">
        <v>2</v>
      </c>
      <c r="Y24" t="s">
        <v>48</v>
      </c>
      <c r="Z24" s="11" t="s">
        <v>83</v>
      </c>
      <c r="AA24" s="11" t="s">
        <v>87</v>
      </c>
      <c r="AB24" s="5">
        <v>372</v>
      </c>
      <c r="AC24" t="s">
        <v>1410</v>
      </c>
      <c r="AD24" t="s">
        <v>1675</v>
      </c>
      <c r="AE24" t="s">
        <v>1409</v>
      </c>
    </row>
    <row r="25" spans="1:31" ht="14.25" customHeight="1" x14ac:dyDescent="0.3">
      <c r="A25">
        <v>2</v>
      </c>
      <c r="B25" t="s">
        <v>35</v>
      </c>
      <c r="C25" t="s">
        <v>36</v>
      </c>
      <c r="D25" t="s">
        <v>37</v>
      </c>
      <c r="E25">
        <v>2008</v>
      </c>
      <c r="F25" t="s">
        <v>93</v>
      </c>
      <c r="G25" t="s">
        <v>39</v>
      </c>
      <c r="H25" s="3" t="s">
        <v>40</v>
      </c>
      <c r="I25" s="2">
        <v>-21.4</v>
      </c>
      <c r="J25">
        <v>-41.066666666666599</v>
      </c>
      <c r="K25">
        <v>10530000</v>
      </c>
      <c r="L25" t="s">
        <v>67</v>
      </c>
      <c r="M25" t="s">
        <v>1245</v>
      </c>
      <c r="N25" t="s">
        <v>51</v>
      </c>
      <c r="O25">
        <v>2004</v>
      </c>
      <c r="P25">
        <v>11</v>
      </c>
      <c r="Q25">
        <v>2005</v>
      </c>
      <c r="R25">
        <v>11</v>
      </c>
      <c r="S25" s="7">
        <v>13</v>
      </c>
      <c r="T25">
        <v>13</v>
      </c>
      <c r="U25">
        <v>7</v>
      </c>
      <c r="V25" t="s">
        <v>53</v>
      </c>
      <c r="W25">
        <v>420</v>
      </c>
      <c r="X25" s="5">
        <v>2</v>
      </c>
      <c r="Y25" t="s">
        <v>48</v>
      </c>
      <c r="Z25" s="11" t="s">
        <v>90</v>
      </c>
      <c r="AA25" s="11" t="s">
        <v>91</v>
      </c>
      <c r="AB25" s="5">
        <v>5</v>
      </c>
      <c r="AC25" t="s">
        <v>1410</v>
      </c>
      <c r="AD25" t="s">
        <v>1675</v>
      </c>
      <c r="AE25" t="s">
        <v>1409</v>
      </c>
    </row>
    <row r="26" spans="1:31" ht="14.25" customHeight="1" x14ac:dyDescent="0.3">
      <c r="A26">
        <v>2</v>
      </c>
      <c r="B26" t="s">
        <v>35</v>
      </c>
      <c r="C26" t="s">
        <v>36</v>
      </c>
      <c r="D26" t="s">
        <v>37</v>
      </c>
      <c r="E26">
        <v>2008</v>
      </c>
      <c r="F26" t="s">
        <v>93</v>
      </c>
      <c r="G26" t="s">
        <v>57</v>
      </c>
      <c r="H26" s="3" t="s">
        <v>58</v>
      </c>
      <c r="I26" s="2">
        <v>-21.4</v>
      </c>
      <c r="J26">
        <v>-41.066666666666599</v>
      </c>
      <c r="K26">
        <v>10530000</v>
      </c>
      <c r="L26" t="s">
        <v>67</v>
      </c>
      <c r="M26" t="s">
        <v>1245</v>
      </c>
      <c r="N26" t="s">
        <v>51</v>
      </c>
      <c r="O26">
        <v>2004</v>
      </c>
      <c r="P26">
        <v>11</v>
      </c>
      <c r="Q26">
        <v>2005</v>
      </c>
      <c r="R26">
        <v>11</v>
      </c>
      <c r="S26" s="7">
        <v>13</v>
      </c>
      <c r="T26">
        <v>13</v>
      </c>
      <c r="U26">
        <v>7</v>
      </c>
      <c r="V26" t="s">
        <v>53</v>
      </c>
      <c r="W26">
        <v>420</v>
      </c>
      <c r="X26" s="5">
        <v>2</v>
      </c>
      <c r="Y26" t="s">
        <v>48</v>
      </c>
      <c r="Z26" s="11" t="s">
        <v>49</v>
      </c>
      <c r="AA26" s="11" t="s">
        <v>50</v>
      </c>
      <c r="AB26" s="5">
        <v>0</v>
      </c>
      <c r="AC26" t="s">
        <v>1410</v>
      </c>
      <c r="AD26" t="s">
        <v>1675</v>
      </c>
      <c r="AE26" t="s">
        <v>1409</v>
      </c>
    </row>
    <row r="27" spans="1:31" ht="14.25" customHeight="1" x14ac:dyDescent="0.3">
      <c r="A27">
        <v>2</v>
      </c>
      <c r="B27" t="s">
        <v>35</v>
      </c>
      <c r="C27" t="s">
        <v>36</v>
      </c>
      <c r="D27" t="s">
        <v>37</v>
      </c>
      <c r="E27">
        <v>2008</v>
      </c>
      <c r="F27" t="s">
        <v>93</v>
      </c>
      <c r="G27" t="s">
        <v>57</v>
      </c>
      <c r="H27" s="3" t="s">
        <v>58</v>
      </c>
      <c r="I27" s="2">
        <v>-21.4</v>
      </c>
      <c r="J27">
        <v>-41.066666666666599</v>
      </c>
      <c r="K27">
        <v>10530000</v>
      </c>
      <c r="L27" t="s">
        <v>67</v>
      </c>
      <c r="M27" t="s">
        <v>1245</v>
      </c>
      <c r="N27" t="s">
        <v>51</v>
      </c>
      <c r="O27">
        <v>2004</v>
      </c>
      <c r="P27">
        <v>11</v>
      </c>
      <c r="Q27">
        <v>2005</v>
      </c>
      <c r="R27">
        <v>11</v>
      </c>
      <c r="S27" s="7">
        <v>13</v>
      </c>
      <c r="T27">
        <v>13</v>
      </c>
      <c r="U27">
        <v>7</v>
      </c>
      <c r="V27" t="s">
        <v>53</v>
      </c>
      <c r="W27">
        <v>420</v>
      </c>
      <c r="X27" s="5">
        <v>2</v>
      </c>
      <c r="Y27" t="s">
        <v>48</v>
      </c>
      <c r="Z27" s="11" t="s">
        <v>55</v>
      </c>
      <c r="AA27" s="11" t="s">
        <v>56</v>
      </c>
      <c r="AB27" s="5">
        <v>1114</v>
      </c>
      <c r="AC27" t="s">
        <v>1410</v>
      </c>
      <c r="AD27" t="s">
        <v>1675</v>
      </c>
      <c r="AE27" t="s">
        <v>1409</v>
      </c>
    </row>
    <row r="28" spans="1:31" ht="14.25" customHeight="1" x14ac:dyDescent="0.3">
      <c r="A28">
        <v>2</v>
      </c>
      <c r="B28" t="s">
        <v>35</v>
      </c>
      <c r="C28" t="s">
        <v>36</v>
      </c>
      <c r="D28" t="s">
        <v>37</v>
      </c>
      <c r="E28">
        <v>2008</v>
      </c>
      <c r="F28" t="s">
        <v>93</v>
      </c>
      <c r="G28" t="s">
        <v>57</v>
      </c>
      <c r="H28" s="3" t="s">
        <v>58</v>
      </c>
      <c r="I28" s="2">
        <v>-21.4</v>
      </c>
      <c r="J28">
        <v>-41.066666666666599</v>
      </c>
      <c r="K28">
        <v>10530000</v>
      </c>
      <c r="L28" t="s">
        <v>67</v>
      </c>
      <c r="M28" t="s">
        <v>1245</v>
      </c>
      <c r="N28" t="s">
        <v>51</v>
      </c>
      <c r="O28">
        <v>2004</v>
      </c>
      <c r="P28">
        <v>11</v>
      </c>
      <c r="Q28">
        <v>2005</v>
      </c>
      <c r="R28">
        <v>11</v>
      </c>
      <c r="S28" s="7">
        <v>13</v>
      </c>
      <c r="T28">
        <v>13</v>
      </c>
      <c r="U28">
        <v>7</v>
      </c>
      <c r="V28" t="s">
        <v>53</v>
      </c>
      <c r="W28">
        <v>420</v>
      </c>
      <c r="X28" s="5">
        <v>2</v>
      </c>
      <c r="Y28" t="s">
        <v>48</v>
      </c>
      <c r="Z28" s="11" t="s">
        <v>55</v>
      </c>
      <c r="AA28" s="11" t="s">
        <v>59</v>
      </c>
      <c r="AB28" s="5">
        <v>16</v>
      </c>
      <c r="AC28" t="s">
        <v>1410</v>
      </c>
      <c r="AD28" t="s">
        <v>1675</v>
      </c>
      <c r="AE28" t="s">
        <v>1409</v>
      </c>
    </row>
    <row r="29" spans="1:31" ht="14.25" customHeight="1" x14ac:dyDescent="0.3">
      <c r="A29">
        <v>2</v>
      </c>
      <c r="B29" t="s">
        <v>35</v>
      </c>
      <c r="C29" t="s">
        <v>36</v>
      </c>
      <c r="D29" t="s">
        <v>37</v>
      </c>
      <c r="E29">
        <v>2008</v>
      </c>
      <c r="F29" t="s">
        <v>93</v>
      </c>
      <c r="G29" t="s">
        <v>57</v>
      </c>
      <c r="H29" s="3" t="s">
        <v>58</v>
      </c>
      <c r="I29" s="2">
        <v>-21.4</v>
      </c>
      <c r="J29">
        <v>-41.066666666666599</v>
      </c>
      <c r="K29">
        <v>10530000</v>
      </c>
      <c r="L29" t="s">
        <v>67</v>
      </c>
      <c r="M29" t="s">
        <v>1245</v>
      </c>
      <c r="N29" t="s">
        <v>51</v>
      </c>
      <c r="O29">
        <v>2004</v>
      </c>
      <c r="P29">
        <v>11</v>
      </c>
      <c r="Q29">
        <v>2005</v>
      </c>
      <c r="R29">
        <v>11</v>
      </c>
      <c r="S29" s="7">
        <v>13</v>
      </c>
      <c r="T29">
        <v>13</v>
      </c>
      <c r="U29">
        <v>7</v>
      </c>
      <c r="V29" t="s">
        <v>53</v>
      </c>
      <c r="W29">
        <v>420</v>
      </c>
      <c r="X29" s="5">
        <v>2</v>
      </c>
      <c r="Y29" t="s">
        <v>48</v>
      </c>
      <c r="Z29" s="11" t="s">
        <v>55</v>
      </c>
      <c r="AA29" s="11" t="s">
        <v>62</v>
      </c>
      <c r="AB29" s="5">
        <v>5</v>
      </c>
      <c r="AC29" t="s">
        <v>1410</v>
      </c>
      <c r="AD29" t="s">
        <v>1675</v>
      </c>
      <c r="AE29" t="s">
        <v>1409</v>
      </c>
    </row>
    <row r="30" spans="1:31" ht="14.25" customHeight="1" x14ac:dyDescent="0.3">
      <c r="A30">
        <v>2</v>
      </c>
      <c r="B30" t="s">
        <v>35</v>
      </c>
      <c r="C30" t="s">
        <v>36</v>
      </c>
      <c r="D30" t="s">
        <v>37</v>
      </c>
      <c r="E30">
        <v>2008</v>
      </c>
      <c r="F30" t="s">
        <v>93</v>
      </c>
      <c r="G30" t="s">
        <v>57</v>
      </c>
      <c r="H30" s="3" t="s">
        <v>58</v>
      </c>
      <c r="I30" s="2">
        <v>-21.4</v>
      </c>
      <c r="J30">
        <v>-41.066666666666599</v>
      </c>
      <c r="K30">
        <v>10530000</v>
      </c>
      <c r="L30" t="s">
        <v>67</v>
      </c>
      <c r="M30" t="s">
        <v>1245</v>
      </c>
      <c r="N30" t="s">
        <v>51</v>
      </c>
      <c r="O30">
        <v>2004</v>
      </c>
      <c r="P30">
        <v>11</v>
      </c>
      <c r="Q30">
        <v>2005</v>
      </c>
      <c r="R30">
        <v>11</v>
      </c>
      <c r="S30" s="7">
        <v>13</v>
      </c>
      <c r="T30">
        <v>13</v>
      </c>
      <c r="U30">
        <v>7</v>
      </c>
      <c r="V30" t="s">
        <v>53</v>
      </c>
      <c r="W30">
        <v>420</v>
      </c>
      <c r="X30" s="5">
        <v>2</v>
      </c>
      <c r="Y30" t="s">
        <v>48</v>
      </c>
      <c r="Z30" s="11" t="s">
        <v>55</v>
      </c>
      <c r="AA30" s="11" t="s">
        <v>113</v>
      </c>
      <c r="AB30" s="5">
        <v>3</v>
      </c>
      <c r="AC30" t="s">
        <v>1410</v>
      </c>
      <c r="AD30" t="s">
        <v>1675</v>
      </c>
      <c r="AE30" t="s">
        <v>1409</v>
      </c>
    </row>
    <row r="31" spans="1:31" ht="14.25" customHeight="1" x14ac:dyDescent="0.3">
      <c r="A31">
        <v>2</v>
      </c>
      <c r="B31" t="s">
        <v>35</v>
      </c>
      <c r="C31" t="s">
        <v>36</v>
      </c>
      <c r="D31" t="s">
        <v>37</v>
      </c>
      <c r="E31">
        <v>2008</v>
      </c>
      <c r="F31" t="s">
        <v>93</v>
      </c>
      <c r="G31" t="s">
        <v>57</v>
      </c>
      <c r="H31" s="3" t="s">
        <v>58</v>
      </c>
      <c r="I31" s="2">
        <v>-21.4</v>
      </c>
      <c r="J31">
        <v>-41.066666666666599</v>
      </c>
      <c r="K31">
        <v>10530000</v>
      </c>
      <c r="L31" t="s">
        <v>67</v>
      </c>
      <c r="M31" t="s">
        <v>1245</v>
      </c>
      <c r="N31" t="s">
        <v>51</v>
      </c>
      <c r="O31">
        <v>2004</v>
      </c>
      <c r="P31">
        <v>11</v>
      </c>
      <c r="Q31">
        <v>2005</v>
      </c>
      <c r="R31">
        <v>11</v>
      </c>
      <c r="S31" s="7">
        <v>13</v>
      </c>
      <c r="T31">
        <v>13</v>
      </c>
      <c r="U31">
        <v>7</v>
      </c>
      <c r="V31" t="s">
        <v>53</v>
      </c>
      <c r="W31">
        <v>420</v>
      </c>
      <c r="X31" s="5">
        <v>2</v>
      </c>
      <c r="Y31" t="s">
        <v>48</v>
      </c>
      <c r="Z31" s="11" t="s">
        <v>55</v>
      </c>
      <c r="AA31" s="11" t="s">
        <v>114</v>
      </c>
      <c r="AB31" s="5">
        <v>12</v>
      </c>
      <c r="AC31" t="s">
        <v>1410</v>
      </c>
      <c r="AD31" t="s">
        <v>1675</v>
      </c>
      <c r="AE31" t="s">
        <v>1409</v>
      </c>
    </row>
    <row r="32" spans="1:31" ht="14.25" customHeight="1" x14ac:dyDescent="0.3">
      <c r="A32">
        <v>2</v>
      </c>
      <c r="B32" t="s">
        <v>35</v>
      </c>
      <c r="C32" t="s">
        <v>36</v>
      </c>
      <c r="D32" t="s">
        <v>37</v>
      </c>
      <c r="E32">
        <v>2008</v>
      </c>
      <c r="F32" t="s">
        <v>93</v>
      </c>
      <c r="G32" t="s">
        <v>57</v>
      </c>
      <c r="H32" s="3" t="s">
        <v>58</v>
      </c>
      <c r="I32" s="2">
        <v>-21.4</v>
      </c>
      <c r="J32">
        <v>-41.066666666666599</v>
      </c>
      <c r="K32">
        <v>10530000</v>
      </c>
      <c r="L32" t="s">
        <v>67</v>
      </c>
      <c r="M32" t="s">
        <v>1245</v>
      </c>
      <c r="N32" t="s">
        <v>51</v>
      </c>
      <c r="O32">
        <v>2004</v>
      </c>
      <c r="P32">
        <v>11</v>
      </c>
      <c r="Q32">
        <v>2005</v>
      </c>
      <c r="R32">
        <v>11</v>
      </c>
      <c r="S32" s="7">
        <v>13</v>
      </c>
      <c r="T32">
        <v>13</v>
      </c>
      <c r="U32">
        <v>7</v>
      </c>
      <c r="V32" t="s">
        <v>53</v>
      </c>
      <c r="W32">
        <v>420</v>
      </c>
      <c r="X32" s="5">
        <v>2</v>
      </c>
      <c r="Y32" t="s">
        <v>48</v>
      </c>
      <c r="Z32" s="11" t="s">
        <v>55</v>
      </c>
      <c r="AA32" s="11" t="s">
        <v>70</v>
      </c>
      <c r="AB32" s="5">
        <v>21</v>
      </c>
      <c r="AC32" t="s">
        <v>1410</v>
      </c>
      <c r="AD32" t="s">
        <v>1675</v>
      </c>
      <c r="AE32" t="s">
        <v>1409</v>
      </c>
    </row>
    <row r="33" spans="1:31" ht="14.25" customHeight="1" x14ac:dyDescent="0.3">
      <c r="A33">
        <v>2</v>
      </c>
      <c r="B33" t="s">
        <v>35</v>
      </c>
      <c r="C33" t="s">
        <v>36</v>
      </c>
      <c r="D33" t="s">
        <v>37</v>
      </c>
      <c r="E33">
        <v>2008</v>
      </c>
      <c r="F33" t="s">
        <v>93</v>
      </c>
      <c r="G33" t="s">
        <v>57</v>
      </c>
      <c r="H33" s="3" t="s">
        <v>58</v>
      </c>
      <c r="I33" s="2">
        <v>-21.4</v>
      </c>
      <c r="J33">
        <v>-41.066666666666599</v>
      </c>
      <c r="K33">
        <v>10530000</v>
      </c>
      <c r="L33" t="s">
        <v>67</v>
      </c>
      <c r="M33" t="s">
        <v>1245</v>
      </c>
      <c r="N33" t="s">
        <v>51</v>
      </c>
      <c r="O33">
        <v>2004</v>
      </c>
      <c r="P33">
        <v>11</v>
      </c>
      <c r="Q33">
        <v>2005</v>
      </c>
      <c r="R33">
        <v>11</v>
      </c>
      <c r="S33" s="7">
        <v>13</v>
      </c>
      <c r="T33">
        <v>13</v>
      </c>
      <c r="U33">
        <v>7</v>
      </c>
      <c r="V33" t="s">
        <v>53</v>
      </c>
      <c r="W33">
        <v>420</v>
      </c>
      <c r="X33" s="5">
        <v>2</v>
      </c>
      <c r="Y33" t="s">
        <v>48</v>
      </c>
      <c r="Z33" s="11" t="s">
        <v>55</v>
      </c>
      <c r="AA33" s="11" t="s">
        <v>73</v>
      </c>
      <c r="AB33" s="5">
        <v>56</v>
      </c>
      <c r="AC33" t="s">
        <v>1410</v>
      </c>
      <c r="AD33" t="s">
        <v>1675</v>
      </c>
      <c r="AE33" t="s">
        <v>1409</v>
      </c>
    </row>
    <row r="34" spans="1:31" ht="14.25" customHeight="1" x14ac:dyDescent="0.3">
      <c r="A34">
        <v>2</v>
      </c>
      <c r="B34" t="s">
        <v>35</v>
      </c>
      <c r="C34" t="s">
        <v>36</v>
      </c>
      <c r="D34" t="s">
        <v>37</v>
      </c>
      <c r="E34">
        <v>2008</v>
      </c>
      <c r="F34" t="s">
        <v>93</v>
      </c>
      <c r="G34" t="s">
        <v>57</v>
      </c>
      <c r="H34" s="3" t="s">
        <v>58</v>
      </c>
      <c r="I34" s="2">
        <v>-21.4</v>
      </c>
      <c r="J34">
        <v>-41.066666666666599</v>
      </c>
      <c r="K34">
        <v>10530000</v>
      </c>
      <c r="L34" t="s">
        <v>67</v>
      </c>
      <c r="M34" t="s">
        <v>1245</v>
      </c>
      <c r="N34" t="s">
        <v>51</v>
      </c>
      <c r="O34">
        <v>2004</v>
      </c>
      <c r="P34">
        <v>11</v>
      </c>
      <c r="Q34">
        <v>2005</v>
      </c>
      <c r="R34">
        <v>11</v>
      </c>
      <c r="S34" s="7">
        <v>13</v>
      </c>
      <c r="T34">
        <v>13</v>
      </c>
      <c r="U34">
        <v>7</v>
      </c>
      <c r="V34" t="s">
        <v>53</v>
      </c>
      <c r="W34">
        <v>420</v>
      </c>
      <c r="X34" s="5">
        <v>2</v>
      </c>
      <c r="Y34" t="s">
        <v>48</v>
      </c>
      <c r="Z34" s="11" t="s">
        <v>55</v>
      </c>
      <c r="AA34" s="11" t="s">
        <v>76</v>
      </c>
      <c r="AB34" s="5">
        <v>1</v>
      </c>
      <c r="AC34" t="s">
        <v>1410</v>
      </c>
      <c r="AD34" t="s">
        <v>1675</v>
      </c>
      <c r="AE34" t="s">
        <v>1409</v>
      </c>
    </row>
    <row r="35" spans="1:31" ht="14.25" customHeight="1" x14ac:dyDescent="0.3">
      <c r="A35">
        <v>2</v>
      </c>
      <c r="B35" t="s">
        <v>35</v>
      </c>
      <c r="C35" t="s">
        <v>36</v>
      </c>
      <c r="D35" t="s">
        <v>37</v>
      </c>
      <c r="E35">
        <v>2008</v>
      </c>
      <c r="F35" t="s">
        <v>93</v>
      </c>
      <c r="G35" t="s">
        <v>57</v>
      </c>
      <c r="H35" s="3" t="s">
        <v>58</v>
      </c>
      <c r="I35" s="2">
        <v>-21.4</v>
      </c>
      <c r="J35">
        <v>-41.066666666666599</v>
      </c>
      <c r="K35">
        <v>10530000</v>
      </c>
      <c r="L35" t="s">
        <v>67</v>
      </c>
      <c r="M35" t="s">
        <v>1245</v>
      </c>
      <c r="N35" t="s">
        <v>51</v>
      </c>
      <c r="O35">
        <v>2004</v>
      </c>
      <c r="P35">
        <v>11</v>
      </c>
      <c r="Q35">
        <v>2005</v>
      </c>
      <c r="R35">
        <v>11</v>
      </c>
      <c r="S35" s="7">
        <v>13</v>
      </c>
      <c r="T35">
        <v>13</v>
      </c>
      <c r="U35">
        <v>7</v>
      </c>
      <c r="V35" t="s">
        <v>53</v>
      </c>
      <c r="W35">
        <v>420</v>
      </c>
      <c r="X35" s="5">
        <v>2</v>
      </c>
      <c r="Y35" t="s">
        <v>48</v>
      </c>
      <c r="Z35" s="11" t="s">
        <v>83</v>
      </c>
      <c r="AA35" s="11" t="s">
        <v>128</v>
      </c>
      <c r="AB35" s="5">
        <v>0</v>
      </c>
      <c r="AC35" t="s">
        <v>1410</v>
      </c>
      <c r="AD35" t="s">
        <v>1675</v>
      </c>
      <c r="AE35" t="s">
        <v>1409</v>
      </c>
    </row>
    <row r="36" spans="1:31" ht="14.25" customHeight="1" x14ac:dyDescent="0.3">
      <c r="A36">
        <v>2</v>
      </c>
      <c r="B36" t="s">
        <v>35</v>
      </c>
      <c r="C36" t="s">
        <v>36</v>
      </c>
      <c r="D36" t="s">
        <v>37</v>
      </c>
      <c r="E36">
        <v>2008</v>
      </c>
      <c r="F36" t="s">
        <v>93</v>
      </c>
      <c r="G36" t="s">
        <v>57</v>
      </c>
      <c r="H36" s="3" t="s">
        <v>58</v>
      </c>
      <c r="I36" s="2">
        <v>-21.4</v>
      </c>
      <c r="J36">
        <v>-41.066666666666599</v>
      </c>
      <c r="K36">
        <v>10530000</v>
      </c>
      <c r="L36" t="s">
        <v>67</v>
      </c>
      <c r="M36" t="s">
        <v>1245</v>
      </c>
      <c r="N36" t="s">
        <v>51</v>
      </c>
      <c r="O36">
        <v>2004</v>
      </c>
      <c r="P36">
        <v>11</v>
      </c>
      <c r="Q36">
        <v>2005</v>
      </c>
      <c r="R36">
        <v>11</v>
      </c>
      <c r="S36" s="7">
        <v>13</v>
      </c>
      <c r="T36">
        <v>13</v>
      </c>
      <c r="U36">
        <v>7</v>
      </c>
      <c r="V36" t="s">
        <v>53</v>
      </c>
      <c r="W36">
        <v>420</v>
      </c>
      <c r="X36" s="5">
        <v>2</v>
      </c>
      <c r="Y36" t="s">
        <v>48</v>
      </c>
      <c r="Z36" s="11" t="s">
        <v>83</v>
      </c>
      <c r="AA36" s="11" t="s">
        <v>84</v>
      </c>
      <c r="AB36" s="5">
        <v>149</v>
      </c>
      <c r="AC36" t="s">
        <v>1410</v>
      </c>
      <c r="AD36" t="s">
        <v>1675</v>
      </c>
      <c r="AE36" t="s">
        <v>1409</v>
      </c>
    </row>
    <row r="37" spans="1:31" ht="14.25" customHeight="1" x14ac:dyDescent="0.3">
      <c r="A37">
        <v>2</v>
      </c>
      <c r="B37" t="s">
        <v>35</v>
      </c>
      <c r="C37" t="s">
        <v>36</v>
      </c>
      <c r="D37" t="s">
        <v>37</v>
      </c>
      <c r="E37">
        <v>2008</v>
      </c>
      <c r="F37" t="s">
        <v>93</v>
      </c>
      <c r="G37" t="s">
        <v>57</v>
      </c>
      <c r="H37" s="3" t="s">
        <v>58</v>
      </c>
      <c r="I37" s="2">
        <v>-21.4</v>
      </c>
      <c r="J37">
        <v>-41.066666666666599</v>
      </c>
      <c r="K37">
        <v>10530000</v>
      </c>
      <c r="L37" t="s">
        <v>67</v>
      </c>
      <c r="M37" t="s">
        <v>1245</v>
      </c>
      <c r="N37" t="s">
        <v>51</v>
      </c>
      <c r="O37">
        <v>2004</v>
      </c>
      <c r="P37">
        <v>11</v>
      </c>
      <c r="Q37">
        <v>2005</v>
      </c>
      <c r="R37">
        <v>11</v>
      </c>
      <c r="S37" s="7">
        <v>13</v>
      </c>
      <c r="T37">
        <v>13</v>
      </c>
      <c r="U37">
        <v>7</v>
      </c>
      <c r="V37" t="s">
        <v>53</v>
      </c>
      <c r="W37">
        <v>420</v>
      </c>
      <c r="X37" s="5">
        <v>2</v>
      </c>
      <c r="Y37" t="s">
        <v>48</v>
      </c>
      <c r="Z37" s="11" t="s">
        <v>83</v>
      </c>
      <c r="AA37" s="11" t="s">
        <v>87</v>
      </c>
      <c r="AB37" s="5">
        <v>679</v>
      </c>
      <c r="AC37" t="s">
        <v>1410</v>
      </c>
      <c r="AD37" t="s">
        <v>1675</v>
      </c>
      <c r="AE37" t="s">
        <v>1409</v>
      </c>
    </row>
    <row r="38" spans="1:31" ht="14.25" customHeight="1" x14ac:dyDescent="0.3">
      <c r="A38">
        <v>2</v>
      </c>
      <c r="B38" t="s">
        <v>35</v>
      </c>
      <c r="C38" t="s">
        <v>36</v>
      </c>
      <c r="D38" t="s">
        <v>37</v>
      </c>
      <c r="E38">
        <v>2008</v>
      </c>
      <c r="F38" t="s">
        <v>93</v>
      </c>
      <c r="G38" t="s">
        <v>57</v>
      </c>
      <c r="H38" s="3" t="s">
        <v>58</v>
      </c>
      <c r="I38" s="2">
        <v>-21.4</v>
      </c>
      <c r="J38">
        <v>-41.066666666666599</v>
      </c>
      <c r="K38">
        <v>10530000</v>
      </c>
      <c r="L38" t="s">
        <v>67</v>
      </c>
      <c r="M38" t="s">
        <v>1245</v>
      </c>
      <c r="N38" t="s">
        <v>51</v>
      </c>
      <c r="O38">
        <v>2004</v>
      </c>
      <c r="P38">
        <v>11</v>
      </c>
      <c r="Q38">
        <v>2005</v>
      </c>
      <c r="R38">
        <v>11</v>
      </c>
      <c r="S38" s="7">
        <v>13</v>
      </c>
      <c r="T38">
        <v>13</v>
      </c>
      <c r="U38">
        <v>7</v>
      </c>
      <c r="V38" t="s">
        <v>53</v>
      </c>
      <c r="W38">
        <v>420</v>
      </c>
      <c r="X38" s="5">
        <v>2</v>
      </c>
      <c r="Y38" t="s">
        <v>48</v>
      </c>
      <c r="Z38" s="11" t="s">
        <v>90</v>
      </c>
      <c r="AA38" s="11" t="s">
        <v>91</v>
      </c>
      <c r="AB38" s="5">
        <v>4</v>
      </c>
      <c r="AC38" t="s">
        <v>1410</v>
      </c>
      <c r="AD38" t="s">
        <v>1675</v>
      </c>
      <c r="AE38" t="s">
        <v>1409</v>
      </c>
    </row>
    <row r="39" spans="1:31" ht="14.25" customHeight="1" x14ac:dyDescent="0.3">
      <c r="A39">
        <v>2</v>
      </c>
      <c r="B39" t="s">
        <v>35</v>
      </c>
      <c r="C39" t="s">
        <v>36</v>
      </c>
      <c r="D39" t="s">
        <v>37</v>
      </c>
      <c r="E39">
        <v>2008</v>
      </c>
      <c r="F39" t="s">
        <v>93</v>
      </c>
      <c r="G39" t="s">
        <v>60</v>
      </c>
      <c r="H39" s="3" t="s">
        <v>61</v>
      </c>
      <c r="I39" s="2">
        <v>-21.55</v>
      </c>
      <c r="J39" s="2">
        <v>-41.2</v>
      </c>
      <c r="K39">
        <v>1350000</v>
      </c>
      <c r="L39" t="s">
        <v>67</v>
      </c>
      <c r="M39" t="s">
        <v>1324</v>
      </c>
      <c r="N39" t="s">
        <v>51</v>
      </c>
      <c r="O39">
        <v>2004</v>
      </c>
      <c r="P39">
        <v>11</v>
      </c>
      <c r="Q39">
        <v>2005</v>
      </c>
      <c r="R39">
        <v>11</v>
      </c>
      <c r="S39" s="7">
        <v>13</v>
      </c>
      <c r="T39">
        <v>13</v>
      </c>
      <c r="U39">
        <v>7</v>
      </c>
      <c r="V39" t="s">
        <v>53</v>
      </c>
      <c r="W39">
        <v>420</v>
      </c>
      <c r="X39" s="5">
        <v>2</v>
      </c>
      <c r="Y39" t="s">
        <v>48</v>
      </c>
      <c r="Z39" s="11" t="s">
        <v>49</v>
      </c>
      <c r="AA39" s="11" t="s">
        <v>50</v>
      </c>
      <c r="AB39" s="5">
        <v>1</v>
      </c>
      <c r="AC39" t="s">
        <v>1410</v>
      </c>
      <c r="AD39" t="s">
        <v>1675</v>
      </c>
      <c r="AE39" t="s">
        <v>1409</v>
      </c>
    </row>
    <row r="40" spans="1:31" ht="14.25" customHeight="1" x14ac:dyDescent="0.3">
      <c r="A40">
        <v>2</v>
      </c>
      <c r="B40" t="s">
        <v>35</v>
      </c>
      <c r="C40" t="s">
        <v>36</v>
      </c>
      <c r="D40" t="s">
        <v>37</v>
      </c>
      <c r="E40">
        <v>2008</v>
      </c>
      <c r="F40" t="s">
        <v>93</v>
      </c>
      <c r="G40" t="s">
        <v>60</v>
      </c>
      <c r="H40" s="3" t="s">
        <v>61</v>
      </c>
      <c r="I40" s="2">
        <v>-21.55</v>
      </c>
      <c r="J40" s="2">
        <v>-41.2</v>
      </c>
      <c r="K40">
        <v>1350000</v>
      </c>
      <c r="L40" t="s">
        <v>67</v>
      </c>
      <c r="M40" t="s">
        <v>1324</v>
      </c>
      <c r="N40" t="s">
        <v>51</v>
      </c>
      <c r="O40">
        <v>2004</v>
      </c>
      <c r="P40">
        <v>11</v>
      </c>
      <c r="Q40">
        <v>2005</v>
      </c>
      <c r="R40">
        <v>11</v>
      </c>
      <c r="S40" s="7">
        <v>13</v>
      </c>
      <c r="T40">
        <v>13</v>
      </c>
      <c r="U40">
        <v>7</v>
      </c>
      <c r="V40" t="s">
        <v>53</v>
      </c>
      <c r="W40">
        <v>420</v>
      </c>
      <c r="X40" s="5">
        <v>2</v>
      </c>
      <c r="Y40" t="s">
        <v>48</v>
      </c>
      <c r="Z40" s="11" t="s">
        <v>55</v>
      </c>
      <c r="AA40" s="11" t="s">
        <v>56</v>
      </c>
      <c r="AB40" s="5">
        <v>428</v>
      </c>
      <c r="AC40" t="s">
        <v>1410</v>
      </c>
      <c r="AD40" t="s">
        <v>1675</v>
      </c>
      <c r="AE40" t="s">
        <v>1409</v>
      </c>
    </row>
    <row r="41" spans="1:31" ht="14.25" customHeight="1" x14ac:dyDescent="0.3">
      <c r="A41">
        <v>2</v>
      </c>
      <c r="B41" t="s">
        <v>35</v>
      </c>
      <c r="C41" t="s">
        <v>36</v>
      </c>
      <c r="D41" t="s">
        <v>37</v>
      </c>
      <c r="E41">
        <v>2008</v>
      </c>
      <c r="F41" t="s">
        <v>93</v>
      </c>
      <c r="G41" t="s">
        <v>60</v>
      </c>
      <c r="H41" s="3" t="s">
        <v>61</v>
      </c>
      <c r="I41" s="2">
        <v>-21.55</v>
      </c>
      <c r="J41" s="2">
        <v>-41.2</v>
      </c>
      <c r="K41">
        <v>1350000</v>
      </c>
      <c r="L41" t="s">
        <v>67</v>
      </c>
      <c r="M41" t="s">
        <v>1324</v>
      </c>
      <c r="N41" t="s">
        <v>51</v>
      </c>
      <c r="O41">
        <v>2004</v>
      </c>
      <c r="P41">
        <v>11</v>
      </c>
      <c r="Q41">
        <v>2005</v>
      </c>
      <c r="R41">
        <v>11</v>
      </c>
      <c r="S41" s="7">
        <v>13</v>
      </c>
      <c r="T41">
        <v>13</v>
      </c>
      <c r="U41">
        <v>7</v>
      </c>
      <c r="V41" t="s">
        <v>53</v>
      </c>
      <c r="W41">
        <v>420</v>
      </c>
      <c r="X41" s="5">
        <v>2</v>
      </c>
      <c r="Y41" t="s">
        <v>48</v>
      </c>
      <c r="Z41" s="11" t="s">
        <v>55</v>
      </c>
      <c r="AA41" s="11" t="s">
        <v>59</v>
      </c>
      <c r="AB41" s="5">
        <v>1</v>
      </c>
      <c r="AC41" t="s">
        <v>1410</v>
      </c>
      <c r="AD41" t="s">
        <v>1675</v>
      </c>
      <c r="AE41" t="s">
        <v>1409</v>
      </c>
    </row>
    <row r="42" spans="1:31" ht="14.25" customHeight="1" x14ac:dyDescent="0.3">
      <c r="A42">
        <v>2</v>
      </c>
      <c r="B42" t="s">
        <v>35</v>
      </c>
      <c r="C42" t="s">
        <v>36</v>
      </c>
      <c r="D42" t="s">
        <v>37</v>
      </c>
      <c r="E42">
        <v>2008</v>
      </c>
      <c r="F42" t="s">
        <v>93</v>
      </c>
      <c r="G42" t="s">
        <v>60</v>
      </c>
      <c r="H42" s="3" t="s">
        <v>61</v>
      </c>
      <c r="I42" s="2">
        <v>-21.55</v>
      </c>
      <c r="J42" s="2">
        <v>-41.2</v>
      </c>
      <c r="K42">
        <v>1350000</v>
      </c>
      <c r="L42" t="s">
        <v>67</v>
      </c>
      <c r="M42" t="s">
        <v>1324</v>
      </c>
      <c r="N42" t="s">
        <v>51</v>
      </c>
      <c r="O42">
        <v>2004</v>
      </c>
      <c r="P42">
        <v>11</v>
      </c>
      <c r="Q42">
        <v>2005</v>
      </c>
      <c r="R42">
        <v>11</v>
      </c>
      <c r="S42" s="7">
        <v>13</v>
      </c>
      <c r="T42">
        <v>13</v>
      </c>
      <c r="U42">
        <v>7</v>
      </c>
      <c r="V42" t="s">
        <v>53</v>
      </c>
      <c r="W42">
        <v>420</v>
      </c>
      <c r="X42" s="5">
        <v>2</v>
      </c>
      <c r="Y42" t="s">
        <v>48</v>
      </c>
      <c r="Z42" s="11" t="s">
        <v>55</v>
      </c>
      <c r="AA42" s="11" t="s">
        <v>62</v>
      </c>
      <c r="AB42" s="5">
        <v>0</v>
      </c>
      <c r="AC42" t="s">
        <v>1410</v>
      </c>
      <c r="AD42" t="s">
        <v>1675</v>
      </c>
      <c r="AE42" t="s">
        <v>1409</v>
      </c>
    </row>
    <row r="43" spans="1:31" ht="14.25" customHeight="1" x14ac:dyDescent="0.3">
      <c r="A43">
        <v>2</v>
      </c>
      <c r="B43" t="s">
        <v>35</v>
      </c>
      <c r="C43" t="s">
        <v>36</v>
      </c>
      <c r="D43" t="s">
        <v>37</v>
      </c>
      <c r="E43">
        <v>2008</v>
      </c>
      <c r="F43" t="s">
        <v>93</v>
      </c>
      <c r="G43" t="s">
        <v>60</v>
      </c>
      <c r="H43" s="3" t="s">
        <v>61</v>
      </c>
      <c r="I43" s="2">
        <v>-21.55</v>
      </c>
      <c r="J43" s="2">
        <v>-41.2</v>
      </c>
      <c r="K43">
        <v>1350000</v>
      </c>
      <c r="L43" t="s">
        <v>67</v>
      </c>
      <c r="M43" t="s">
        <v>1324</v>
      </c>
      <c r="N43" t="s">
        <v>51</v>
      </c>
      <c r="O43">
        <v>2004</v>
      </c>
      <c r="P43">
        <v>11</v>
      </c>
      <c r="Q43">
        <v>2005</v>
      </c>
      <c r="R43">
        <v>11</v>
      </c>
      <c r="S43" s="7">
        <v>13</v>
      </c>
      <c r="T43">
        <v>13</v>
      </c>
      <c r="U43">
        <v>7</v>
      </c>
      <c r="V43" t="s">
        <v>53</v>
      </c>
      <c r="W43">
        <v>420</v>
      </c>
      <c r="X43" s="5">
        <v>2</v>
      </c>
      <c r="Y43" t="s">
        <v>48</v>
      </c>
      <c r="Z43" s="11" t="s">
        <v>55</v>
      </c>
      <c r="AA43" s="11" t="s">
        <v>113</v>
      </c>
      <c r="AB43" s="5">
        <v>0</v>
      </c>
      <c r="AC43" t="s">
        <v>1410</v>
      </c>
      <c r="AD43" t="s">
        <v>1675</v>
      </c>
      <c r="AE43" t="s">
        <v>1409</v>
      </c>
    </row>
    <row r="44" spans="1:31" ht="14.25" customHeight="1" x14ac:dyDescent="0.3">
      <c r="A44">
        <v>2</v>
      </c>
      <c r="B44" t="s">
        <v>35</v>
      </c>
      <c r="C44" t="s">
        <v>36</v>
      </c>
      <c r="D44" t="s">
        <v>37</v>
      </c>
      <c r="E44">
        <v>2008</v>
      </c>
      <c r="F44" t="s">
        <v>93</v>
      </c>
      <c r="G44" t="s">
        <v>60</v>
      </c>
      <c r="H44" s="3" t="s">
        <v>61</v>
      </c>
      <c r="I44" s="2">
        <v>-21.55</v>
      </c>
      <c r="J44" s="2">
        <v>-41.2</v>
      </c>
      <c r="K44">
        <v>1350000</v>
      </c>
      <c r="L44" t="s">
        <v>67</v>
      </c>
      <c r="M44" t="s">
        <v>1324</v>
      </c>
      <c r="N44" t="s">
        <v>51</v>
      </c>
      <c r="O44">
        <v>2004</v>
      </c>
      <c r="P44">
        <v>11</v>
      </c>
      <c r="Q44">
        <v>2005</v>
      </c>
      <c r="R44">
        <v>11</v>
      </c>
      <c r="S44" s="7">
        <v>13</v>
      </c>
      <c r="T44">
        <v>13</v>
      </c>
      <c r="U44">
        <v>7</v>
      </c>
      <c r="V44" t="s">
        <v>53</v>
      </c>
      <c r="W44">
        <v>420</v>
      </c>
      <c r="X44" s="5">
        <v>2</v>
      </c>
      <c r="Y44" t="s">
        <v>48</v>
      </c>
      <c r="Z44" s="11" t="s">
        <v>55</v>
      </c>
      <c r="AA44" s="11" t="s">
        <v>114</v>
      </c>
      <c r="AB44" s="5">
        <v>1</v>
      </c>
      <c r="AC44" t="s">
        <v>1410</v>
      </c>
      <c r="AD44" t="s">
        <v>1675</v>
      </c>
      <c r="AE44" t="s">
        <v>1409</v>
      </c>
    </row>
    <row r="45" spans="1:31" ht="14.25" customHeight="1" x14ac:dyDescent="0.3">
      <c r="A45">
        <v>2</v>
      </c>
      <c r="B45" t="s">
        <v>35</v>
      </c>
      <c r="C45" t="s">
        <v>36</v>
      </c>
      <c r="D45" t="s">
        <v>37</v>
      </c>
      <c r="E45">
        <v>2008</v>
      </c>
      <c r="F45" t="s">
        <v>93</v>
      </c>
      <c r="G45" t="s">
        <v>60</v>
      </c>
      <c r="H45" s="3" t="s">
        <v>61</v>
      </c>
      <c r="I45" s="2">
        <v>-21.55</v>
      </c>
      <c r="J45" s="2">
        <v>-41.2</v>
      </c>
      <c r="K45">
        <v>1350000</v>
      </c>
      <c r="L45" t="s">
        <v>67</v>
      </c>
      <c r="M45" t="s">
        <v>1324</v>
      </c>
      <c r="N45" t="s">
        <v>51</v>
      </c>
      <c r="O45">
        <v>2004</v>
      </c>
      <c r="P45">
        <v>11</v>
      </c>
      <c r="Q45">
        <v>2005</v>
      </c>
      <c r="R45">
        <v>11</v>
      </c>
      <c r="S45" s="7">
        <v>13</v>
      </c>
      <c r="T45">
        <v>13</v>
      </c>
      <c r="U45">
        <v>7</v>
      </c>
      <c r="V45" t="s">
        <v>53</v>
      </c>
      <c r="W45">
        <v>420</v>
      </c>
      <c r="X45" s="5">
        <v>2</v>
      </c>
      <c r="Y45" t="s">
        <v>48</v>
      </c>
      <c r="Z45" s="11" t="s">
        <v>55</v>
      </c>
      <c r="AA45" s="11" t="s">
        <v>70</v>
      </c>
      <c r="AB45" s="5">
        <v>2</v>
      </c>
      <c r="AC45" t="s">
        <v>1410</v>
      </c>
      <c r="AD45" t="s">
        <v>1675</v>
      </c>
      <c r="AE45" t="s">
        <v>1409</v>
      </c>
    </row>
    <row r="46" spans="1:31" ht="14.25" customHeight="1" x14ac:dyDescent="0.3">
      <c r="A46">
        <v>2</v>
      </c>
      <c r="B46" t="s">
        <v>35</v>
      </c>
      <c r="C46" t="s">
        <v>36</v>
      </c>
      <c r="D46" t="s">
        <v>37</v>
      </c>
      <c r="E46">
        <v>2008</v>
      </c>
      <c r="F46" t="s">
        <v>93</v>
      </c>
      <c r="G46" t="s">
        <v>60</v>
      </c>
      <c r="H46" s="3" t="s">
        <v>61</v>
      </c>
      <c r="I46" s="2">
        <v>-21.55</v>
      </c>
      <c r="J46" s="2">
        <v>-41.2</v>
      </c>
      <c r="K46">
        <v>1350000</v>
      </c>
      <c r="L46" t="s">
        <v>67</v>
      </c>
      <c r="M46" t="s">
        <v>1324</v>
      </c>
      <c r="N46" t="s">
        <v>51</v>
      </c>
      <c r="O46">
        <v>2004</v>
      </c>
      <c r="P46">
        <v>11</v>
      </c>
      <c r="Q46">
        <v>2005</v>
      </c>
      <c r="R46">
        <v>11</v>
      </c>
      <c r="S46" s="7">
        <v>13</v>
      </c>
      <c r="T46">
        <v>13</v>
      </c>
      <c r="U46">
        <v>7</v>
      </c>
      <c r="V46" t="s">
        <v>53</v>
      </c>
      <c r="W46">
        <v>420</v>
      </c>
      <c r="X46" s="5">
        <v>2</v>
      </c>
      <c r="Y46" t="s">
        <v>48</v>
      </c>
      <c r="Z46" s="11" t="s">
        <v>55</v>
      </c>
      <c r="AA46" s="11" t="s">
        <v>73</v>
      </c>
      <c r="AB46" s="5">
        <v>12</v>
      </c>
      <c r="AC46" t="s">
        <v>1410</v>
      </c>
      <c r="AD46" t="s">
        <v>1675</v>
      </c>
      <c r="AE46" t="s">
        <v>1409</v>
      </c>
    </row>
    <row r="47" spans="1:31" ht="14.25" customHeight="1" x14ac:dyDescent="0.3">
      <c r="A47">
        <v>2</v>
      </c>
      <c r="B47" t="s">
        <v>35</v>
      </c>
      <c r="C47" t="s">
        <v>36</v>
      </c>
      <c r="D47" t="s">
        <v>37</v>
      </c>
      <c r="E47">
        <v>2008</v>
      </c>
      <c r="F47" t="s">
        <v>93</v>
      </c>
      <c r="G47" t="s">
        <v>60</v>
      </c>
      <c r="H47" s="3" t="s">
        <v>61</v>
      </c>
      <c r="I47" s="2">
        <v>-21.55</v>
      </c>
      <c r="J47" s="2">
        <v>-41.2</v>
      </c>
      <c r="K47">
        <v>1350000</v>
      </c>
      <c r="L47" t="s">
        <v>67</v>
      </c>
      <c r="M47" t="s">
        <v>1324</v>
      </c>
      <c r="N47" t="s">
        <v>51</v>
      </c>
      <c r="O47">
        <v>2004</v>
      </c>
      <c r="P47">
        <v>11</v>
      </c>
      <c r="Q47">
        <v>2005</v>
      </c>
      <c r="R47">
        <v>11</v>
      </c>
      <c r="S47" s="7">
        <v>13</v>
      </c>
      <c r="T47">
        <v>13</v>
      </c>
      <c r="U47">
        <v>7</v>
      </c>
      <c r="V47" t="s">
        <v>53</v>
      </c>
      <c r="W47">
        <v>420</v>
      </c>
      <c r="X47" s="5">
        <v>2</v>
      </c>
      <c r="Y47" t="s">
        <v>48</v>
      </c>
      <c r="Z47" s="11" t="s">
        <v>55</v>
      </c>
      <c r="AA47" s="11" t="s">
        <v>76</v>
      </c>
      <c r="AB47" s="5">
        <v>0</v>
      </c>
      <c r="AC47" t="s">
        <v>1410</v>
      </c>
      <c r="AD47" t="s">
        <v>1675</v>
      </c>
      <c r="AE47" t="s">
        <v>1409</v>
      </c>
    </row>
    <row r="48" spans="1:31" ht="14.25" customHeight="1" x14ac:dyDescent="0.3">
      <c r="A48">
        <v>2</v>
      </c>
      <c r="B48" t="s">
        <v>35</v>
      </c>
      <c r="C48" t="s">
        <v>36</v>
      </c>
      <c r="D48" t="s">
        <v>37</v>
      </c>
      <c r="E48">
        <v>2008</v>
      </c>
      <c r="F48" t="s">
        <v>93</v>
      </c>
      <c r="G48" t="s">
        <v>60</v>
      </c>
      <c r="H48" s="3" t="s">
        <v>61</v>
      </c>
      <c r="I48" s="2">
        <v>-21.55</v>
      </c>
      <c r="J48" s="2">
        <v>-41.2</v>
      </c>
      <c r="K48">
        <v>1350000</v>
      </c>
      <c r="L48" t="s">
        <v>67</v>
      </c>
      <c r="M48" t="s">
        <v>1324</v>
      </c>
      <c r="N48" t="s">
        <v>51</v>
      </c>
      <c r="O48">
        <v>2004</v>
      </c>
      <c r="P48">
        <v>11</v>
      </c>
      <c r="Q48">
        <v>2005</v>
      </c>
      <c r="R48">
        <v>11</v>
      </c>
      <c r="S48" s="7">
        <v>13</v>
      </c>
      <c r="T48">
        <v>13</v>
      </c>
      <c r="U48">
        <v>7</v>
      </c>
      <c r="V48" t="s">
        <v>53</v>
      </c>
      <c r="W48">
        <v>420</v>
      </c>
      <c r="X48" s="5">
        <v>2</v>
      </c>
      <c r="Y48" t="s">
        <v>48</v>
      </c>
      <c r="Z48" s="11" t="s">
        <v>83</v>
      </c>
      <c r="AA48" s="11" t="s">
        <v>128</v>
      </c>
      <c r="AB48" s="5">
        <v>1</v>
      </c>
      <c r="AC48" t="s">
        <v>1410</v>
      </c>
      <c r="AD48" t="s">
        <v>1675</v>
      </c>
      <c r="AE48" t="s">
        <v>1409</v>
      </c>
    </row>
    <row r="49" spans="1:31" ht="14.25" customHeight="1" x14ac:dyDescent="0.3">
      <c r="A49">
        <v>2</v>
      </c>
      <c r="B49" t="s">
        <v>35</v>
      </c>
      <c r="C49" t="s">
        <v>36</v>
      </c>
      <c r="D49" t="s">
        <v>37</v>
      </c>
      <c r="E49">
        <v>2008</v>
      </c>
      <c r="F49" t="s">
        <v>93</v>
      </c>
      <c r="G49" t="s">
        <v>60</v>
      </c>
      <c r="H49" s="3" t="s">
        <v>61</v>
      </c>
      <c r="I49" s="2">
        <v>-21.55</v>
      </c>
      <c r="J49" s="2">
        <v>-41.2</v>
      </c>
      <c r="K49">
        <v>1350000</v>
      </c>
      <c r="L49" t="s">
        <v>67</v>
      </c>
      <c r="M49" t="s">
        <v>1324</v>
      </c>
      <c r="N49" t="s">
        <v>51</v>
      </c>
      <c r="O49">
        <v>2004</v>
      </c>
      <c r="P49">
        <v>11</v>
      </c>
      <c r="Q49">
        <v>2005</v>
      </c>
      <c r="R49">
        <v>11</v>
      </c>
      <c r="S49" s="7">
        <v>13</v>
      </c>
      <c r="T49">
        <v>13</v>
      </c>
      <c r="U49">
        <v>7</v>
      </c>
      <c r="V49" t="s">
        <v>53</v>
      </c>
      <c r="W49">
        <v>420</v>
      </c>
      <c r="X49" s="5">
        <v>2</v>
      </c>
      <c r="Y49" t="s">
        <v>48</v>
      </c>
      <c r="Z49" s="11" t="s">
        <v>83</v>
      </c>
      <c r="AA49" s="11" t="s">
        <v>84</v>
      </c>
      <c r="AB49" s="5">
        <v>63</v>
      </c>
      <c r="AC49" t="s">
        <v>1410</v>
      </c>
      <c r="AD49" t="s">
        <v>1675</v>
      </c>
      <c r="AE49" t="s">
        <v>1409</v>
      </c>
    </row>
    <row r="50" spans="1:31" ht="14.25" customHeight="1" x14ac:dyDescent="0.3">
      <c r="A50">
        <v>2</v>
      </c>
      <c r="B50" t="s">
        <v>35</v>
      </c>
      <c r="C50" t="s">
        <v>36</v>
      </c>
      <c r="D50" t="s">
        <v>37</v>
      </c>
      <c r="E50">
        <v>2008</v>
      </c>
      <c r="F50" t="s">
        <v>93</v>
      </c>
      <c r="G50" t="s">
        <v>60</v>
      </c>
      <c r="H50" s="3" t="s">
        <v>61</v>
      </c>
      <c r="I50" s="2">
        <v>-21.55</v>
      </c>
      <c r="J50" s="2">
        <v>-41.2</v>
      </c>
      <c r="K50">
        <v>1350000</v>
      </c>
      <c r="L50" t="s">
        <v>67</v>
      </c>
      <c r="M50" t="s">
        <v>1324</v>
      </c>
      <c r="N50" t="s">
        <v>51</v>
      </c>
      <c r="O50">
        <v>2004</v>
      </c>
      <c r="P50">
        <v>11</v>
      </c>
      <c r="Q50">
        <v>2005</v>
      </c>
      <c r="R50">
        <v>11</v>
      </c>
      <c r="S50" s="7">
        <v>13</v>
      </c>
      <c r="T50">
        <v>13</v>
      </c>
      <c r="U50">
        <v>7</v>
      </c>
      <c r="V50" t="s">
        <v>53</v>
      </c>
      <c r="W50">
        <v>420</v>
      </c>
      <c r="X50" s="5">
        <v>2</v>
      </c>
      <c r="Y50" t="s">
        <v>48</v>
      </c>
      <c r="Z50" s="11" t="s">
        <v>83</v>
      </c>
      <c r="AA50" s="11" t="s">
        <v>87</v>
      </c>
      <c r="AB50" s="5">
        <v>600</v>
      </c>
      <c r="AC50" t="s">
        <v>1410</v>
      </c>
      <c r="AD50" t="s">
        <v>1675</v>
      </c>
      <c r="AE50" t="s">
        <v>1409</v>
      </c>
    </row>
    <row r="51" spans="1:31" ht="14.25" customHeight="1" x14ac:dyDescent="0.3">
      <c r="A51">
        <v>2</v>
      </c>
      <c r="B51" t="s">
        <v>35</v>
      </c>
      <c r="C51" t="s">
        <v>36</v>
      </c>
      <c r="D51" t="s">
        <v>37</v>
      </c>
      <c r="E51">
        <v>2008</v>
      </c>
      <c r="F51" t="s">
        <v>93</v>
      </c>
      <c r="G51" t="s">
        <v>60</v>
      </c>
      <c r="H51" s="3" t="s">
        <v>61</v>
      </c>
      <c r="I51" s="2">
        <v>-21.55</v>
      </c>
      <c r="J51" s="2">
        <v>-41.2</v>
      </c>
      <c r="K51">
        <v>1350000</v>
      </c>
      <c r="L51" t="s">
        <v>67</v>
      </c>
      <c r="M51" t="s">
        <v>1324</v>
      </c>
      <c r="N51" t="s">
        <v>51</v>
      </c>
      <c r="O51">
        <v>2004</v>
      </c>
      <c r="P51">
        <v>11</v>
      </c>
      <c r="Q51">
        <v>2005</v>
      </c>
      <c r="R51">
        <v>11</v>
      </c>
      <c r="S51" s="7">
        <v>13</v>
      </c>
      <c r="T51">
        <v>13</v>
      </c>
      <c r="U51">
        <v>7</v>
      </c>
      <c r="V51" t="s">
        <v>53</v>
      </c>
      <c r="W51">
        <v>420</v>
      </c>
      <c r="X51" s="5">
        <v>2</v>
      </c>
      <c r="Y51" t="s">
        <v>48</v>
      </c>
      <c r="Z51" s="11" t="s">
        <v>90</v>
      </c>
      <c r="AA51" s="11" t="s">
        <v>91</v>
      </c>
      <c r="AB51" s="5">
        <v>6</v>
      </c>
      <c r="AC51" t="s">
        <v>1410</v>
      </c>
      <c r="AD51" t="s">
        <v>1675</v>
      </c>
      <c r="AE51" t="s">
        <v>1409</v>
      </c>
    </row>
    <row r="52" spans="1:31" ht="14.25" customHeight="1" x14ac:dyDescent="0.3">
      <c r="A52">
        <v>3</v>
      </c>
      <c r="B52" t="s">
        <v>24</v>
      </c>
      <c r="C52" t="s">
        <v>63</v>
      </c>
      <c r="D52" t="s">
        <v>37</v>
      </c>
      <c r="E52">
        <v>2012</v>
      </c>
      <c r="F52" t="s">
        <v>64</v>
      </c>
      <c r="G52" t="s">
        <v>65</v>
      </c>
      <c r="H52" s="3" t="s">
        <v>66</v>
      </c>
      <c r="I52" s="8">
        <v>-10.464722</v>
      </c>
      <c r="J52" s="8">
        <v>-40.362499999999997</v>
      </c>
      <c r="K52">
        <v>2800000</v>
      </c>
      <c r="L52" t="s">
        <v>67</v>
      </c>
      <c r="M52" t="s">
        <v>68</v>
      </c>
      <c r="N52" t="s">
        <v>69</v>
      </c>
      <c r="O52">
        <v>2009</v>
      </c>
      <c r="P52">
        <v>5</v>
      </c>
      <c r="Q52">
        <v>2010</v>
      </c>
      <c r="R52">
        <v>4</v>
      </c>
      <c r="S52" s="7">
        <v>12</v>
      </c>
      <c r="T52">
        <v>12</v>
      </c>
      <c r="U52">
        <v>6</v>
      </c>
      <c r="V52" t="s">
        <v>53</v>
      </c>
      <c r="W52">
        <v>600</v>
      </c>
      <c r="X52" s="5">
        <v>3</v>
      </c>
      <c r="Y52" t="s">
        <v>48</v>
      </c>
      <c r="Z52" s="11" t="s">
        <v>49</v>
      </c>
      <c r="AA52" s="11" t="s">
        <v>235</v>
      </c>
      <c r="AB52" s="5">
        <v>21</v>
      </c>
      <c r="AC52" s="3" t="s">
        <v>1412</v>
      </c>
      <c r="AD52" s="3" t="s">
        <v>1672</v>
      </c>
      <c r="AE52" s="3" t="s">
        <v>1411</v>
      </c>
    </row>
    <row r="53" spans="1:31" ht="14.25" customHeight="1" x14ac:dyDescent="0.3">
      <c r="A53">
        <v>3</v>
      </c>
      <c r="B53" t="s">
        <v>24</v>
      </c>
      <c r="C53" t="s">
        <v>63</v>
      </c>
      <c r="D53" t="s">
        <v>37</v>
      </c>
      <c r="E53">
        <v>2012</v>
      </c>
      <c r="F53" t="s">
        <v>64</v>
      </c>
      <c r="G53" t="s">
        <v>65</v>
      </c>
      <c r="H53" s="3" t="s">
        <v>66</v>
      </c>
      <c r="I53" s="8">
        <v>-10.464722</v>
      </c>
      <c r="J53" s="8">
        <v>-40.362499999999997</v>
      </c>
      <c r="K53">
        <v>2800000</v>
      </c>
      <c r="L53" t="s">
        <v>67</v>
      </c>
      <c r="M53" t="s">
        <v>68</v>
      </c>
      <c r="N53" t="s">
        <v>69</v>
      </c>
      <c r="O53">
        <v>2009</v>
      </c>
      <c r="P53">
        <v>5</v>
      </c>
      <c r="Q53">
        <v>2010</v>
      </c>
      <c r="R53">
        <v>4</v>
      </c>
      <c r="S53" s="7">
        <v>12</v>
      </c>
      <c r="T53">
        <v>12</v>
      </c>
      <c r="U53">
        <v>6</v>
      </c>
      <c r="V53" t="s">
        <v>53</v>
      </c>
      <c r="W53">
        <v>600</v>
      </c>
      <c r="X53" s="5">
        <v>3</v>
      </c>
      <c r="Y53" t="s">
        <v>48</v>
      </c>
      <c r="Z53" s="11" t="s">
        <v>55</v>
      </c>
      <c r="AA53" s="11" t="s">
        <v>238</v>
      </c>
      <c r="AB53" s="5">
        <v>1</v>
      </c>
      <c r="AC53" s="3" t="s">
        <v>1412</v>
      </c>
      <c r="AD53" s="3" t="s">
        <v>1672</v>
      </c>
      <c r="AE53" s="3" t="s">
        <v>1411</v>
      </c>
    </row>
    <row r="54" spans="1:31" ht="14.25" customHeight="1" x14ac:dyDescent="0.3">
      <c r="A54">
        <v>3</v>
      </c>
      <c r="B54" t="s">
        <v>24</v>
      </c>
      <c r="C54" t="s">
        <v>63</v>
      </c>
      <c r="D54" t="s">
        <v>37</v>
      </c>
      <c r="E54">
        <v>2012</v>
      </c>
      <c r="F54" t="s">
        <v>64</v>
      </c>
      <c r="G54" t="s">
        <v>65</v>
      </c>
      <c r="H54" s="3" t="s">
        <v>66</v>
      </c>
      <c r="I54" s="8">
        <v>-10.464722</v>
      </c>
      <c r="J54" s="8">
        <v>-40.362499999999997</v>
      </c>
      <c r="K54">
        <v>2800000</v>
      </c>
      <c r="L54" t="s">
        <v>67</v>
      </c>
      <c r="M54" t="s">
        <v>68</v>
      </c>
      <c r="N54" t="s">
        <v>69</v>
      </c>
      <c r="O54">
        <v>2009</v>
      </c>
      <c r="P54">
        <v>5</v>
      </c>
      <c r="Q54">
        <v>2010</v>
      </c>
      <c r="R54">
        <v>4</v>
      </c>
      <c r="S54" s="7">
        <v>12</v>
      </c>
      <c r="T54">
        <v>12</v>
      </c>
      <c r="U54">
        <v>6</v>
      </c>
      <c r="V54" t="s">
        <v>53</v>
      </c>
      <c r="W54">
        <v>600</v>
      </c>
      <c r="X54" s="5">
        <v>3</v>
      </c>
      <c r="Y54" t="s">
        <v>48</v>
      </c>
      <c r="Z54" s="11" t="s">
        <v>55</v>
      </c>
      <c r="AA54" s="11" t="s">
        <v>249</v>
      </c>
      <c r="AB54" s="5">
        <v>35</v>
      </c>
      <c r="AC54" s="3" t="s">
        <v>1412</v>
      </c>
      <c r="AD54" s="3" t="s">
        <v>1672</v>
      </c>
      <c r="AE54" s="3" t="s">
        <v>1411</v>
      </c>
    </row>
    <row r="55" spans="1:31" ht="14.25" customHeight="1" x14ac:dyDescent="0.3">
      <c r="A55">
        <v>3</v>
      </c>
      <c r="B55" t="s">
        <v>24</v>
      </c>
      <c r="C55" t="s">
        <v>63</v>
      </c>
      <c r="D55" t="s">
        <v>37</v>
      </c>
      <c r="E55">
        <v>2012</v>
      </c>
      <c r="F55" t="s">
        <v>64</v>
      </c>
      <c r="G55" t="s">
        <v>65</v>
      </c>
      <c r="H55" s="3" t="s">
        <v>66</v>
      </c>
      <c r="I55" s="8">
        <v>-10.464722</v>
      </c>
      <c r="J55" s="8">
        <v>-40.362499999999997</v>
      </c>
      <c r="K55">
        <v>2800000</v>
      </c>
      <c r="L55" t="s">
        <v>67</v>
      </c>
      <c r="M55" t="s">
        <v>68</v>
      </c>
      <c r="N55" t="s">
        <v>69</v>
      </c>
      <c r="O55">
        <v>2009</v>
      </c>
      <c r="P55">
        <v>5</v>
      </c>
      <c r="Q55">
        <v>2010</v>
      </c>
      <c r="R55">
        <v>4</v>
      </c>
      <c r="S55" s="7">
        <v>12</v>
      </c>
      <c r="T55">
        <v>12</v>
      </c>
      <c r="U55">
        <v>6</v>
      </c>
      <c r="V55" t="s">
        <v>53</v>
      </c>
      <c r="W55">
        <v>600</v>
      </c>
      <c r="X55" s="5">
        <v>3</v>
      </c>
      <c r="Y55" t="s">
        <v>48</v>
      </c>
      <c r="Z55" s="11" t="s">
        <v>55</v>
      </c>
      <c r="AA55" s="11" t="s">
        <v>62</v>
      </c>
      <c r="AB55" s="5">
        <v>7</v>
      </c>
      <c r="AC55" s="3" t="s">
        <v>1412</v>
      </c>
      <c r="AD55" s="3" t="s">
        <v>1672</v>
      </c>
      <c r="AE55" s="3" t="s">
        <v>1411</v>
      </c>
    </row>
    <row r="56" spans="1:31" ht="14.25" customHeight="1" x14ac:dyDescent="0.3">
      <c r="A56">
        <v>3</v>
      </c>
      <c r="B56" t="s">
        <v>24</v>
      </c>
      <c r="C56" t="s">
        <v>63</v>
      </c>
      <c r="D56" t="s">
        <v>37</v>
      </c>
      <c r="E56">
        <v>2012</v>
      </c>
      <c r="F56" t="s">
        <v>64</v>
      </c>
      <c r="G56" t="s">
        <v>65</v>
      </c>
      <c r="H56" s="3" t="s">
        <v>66</v>
      </c>
      <c r="I56" s="8">
        <v>-10.464722</v>
      </c>
      <c r="J56" s="8">
        <v>-40.362499999999997</v>
      </c>
      <c r="K56">
        <v>2800000</v>
      </c>
      <c r="L56" t="s">
        <v>67</v>
      </c>
      <c r="M56" t="s">
        <v>68</v>
      </c>
      <c r="N56" t="s">
        <v>69</v>
      </c>
      <c r="O56">
        <v>2009</v>
      </c>
      <c r="P56">
        <v>5</v>
      </c>
      <c r="Q56">
        <v>2010</v>
      </c>
      <c r="R56">
        <v>4</v>
      </c>
      <c r="S56" s="7">
        <v>12</v>
      </c>
      <c r="T56">
        <v>12</v>
      </c>
      <c r="U56">
        <v>6</v>
      </c>
      <c r="V56" t="s">
        <v>53</v>
      </c>
      <c r="W56">
        <v>600</v>
      </c>
      <c r="X56" s="5">
        <v>3</v>
      </c>
      <c r="Y56" t="s">
        <v>48</v>
      </c>
      <c r="Z56" s="11" t="s">
        <v>55</v>
      </c>
      <c r="AA56" s="11" t="s">
        <v>114</v>
      </c>
      <c r="AB56" s="5">
        <v>2</v>
      </c>
      <c r="AC56" s="3" t="s">
        <v>1412</v>
      </c>
      <c r="AD56" s="3" t="s">
        <v>1672</v>
      </c>
      <c r="AE56" s="3" t="s">
        <v>1411</v>
      </c>
    </row>
    <row r="57" spans="1:31" ht="14.25" customHeight="1" x14ac:dyDescent="0.3">
      <c r="A57">
        <v>3</v>
      </c>
      <c r="B57" t="s">
        <v>24</v>
      </c>
      <c r="C57" t="s">
        <v>63</v>
      </c>
      <c r="D57" t="s">
        <v>37</v>
      </c>
      <c r="E57">
        <v>2012</v>
      </c>
      <c r="F57" t="s">
        <v>64</v>
      </c>
      <c r="G57" t="s">
        <v>65</v>
      </c>
      <c r="H57" s="3" t="s">
        <v>66</v>
      </c>
      <c r="I57" s="8">
        <v>-10.464722</v>
      </c>
      <c r="J57" s="8">
        <v>-40.362499999999997</v>
      </c>
      <c r="K57">
        <v>2800000</v>
      </c>
      <c r="L57" t="s">
        <v>67</v>
      </c>
      <c r="M57" t="s">
        <v>68</v>
      </c>
      <c r="N57" t="s">
        <v>69</v>
      </c>
      <c r="O57">
        <v>2009</v>
      </c>
      <c r="P57">
        <v>5</v>
      </c>
      <c r="Q57">
        <v>2010</v>
      </c>
      <c r="R57">
        <v>4</v>
      </c>
      <c r="S57" s="7">
        <v>12</v>
      </c>
      <c r="T57">
        <v>12</v>
      </c>
      <c r="U57">
        <v>6</v>
      </c>
      <c r="V57" t="s">
        <v>53</v>
      </c>
      <c r="W57">
        <v>600</v>
      </c>
      <c r="X57" s="5">
        <v>3</v>
      </c>
      <c r="Y57" t="s">
        <v>48</v>
      </c>
      <c r="Z57" s="11" t="s">
        <v>55</v>
      </c>
      <c r="AA57" s="11" t="s">
        <v>258</v>
      </c>
      <c r="AB57" s="5">
        <v>30</v>
      </c>
      <c r="AC57" s="3" t="s">
        <v>1412</v>
      </c>
      <c r="AD57" s="3" t="s">
        <v>1672</v>
      </c>
      <c r="AE57" s="3" t="s">
        <v>1411</v>
      </c>
    </row>
    <row r="58" spans="1:31" ht="14.25" customHeight="1" x14ac:dyDescent="0.3">
      <c r="A58">
        <v>3</v>
      </c>
      <c r="B58" t="s">
        <v>24</v>
      </c>
      <c r="C58" t="s">
        <v>63</v>
      </c>
      <c r="D58" t="s">
        <v>37</v>
      </c>
      <c r="E58">
        <v>2012</v>
      </c>
      <c r="F58" t="s">
        <v>64</v>
      </c>
      <c r="G58" t="s">
        <v>65</v>
      </c>
      <c r="H58" s="3" t="s">
        <v>66</v>
      </c>
      <c r="I58" s="8">
        <v>-10.464722</v>
      </c>
      <c r="J58" s="8">
        <v>-40.362499999999997</v>
      </c>
      <c r="K58">
        <v>2800000</v>
      </c>
      <c r="L58" t="s">
        <v>67</v>
      </c>
      <c r="M58" t="s">
        <v>68</v>
      </c>
      <c r="N58" t="s">
        <v>69</v>
      </c>
      <c r="O58">
        <v>2009</v>
      </c>
      <c r="P58">
        <v>5</v>
      </c>
      <c r="Q58">
        <v>2010</v>
      </c>
      <c r="R58">
        <v>4</v>
      </c>
      <c r="S58" s="7">
        <v>12</v>
      </c>
      <c r="T58">
        <v>12</v>
      </c>
      <c r="U58">
        <v>6</v>
      </c>
      <c r="V58" t="s">
        <v>53</v>
      </c>
      <c r="W58">
        <v>600</v>
      </c>
      <c r="X58" s="5">
        <v>3</v>
      </c>
      <c r="Y58" t="s">
        <v>48</v>
      </c>
      <c r="Z58" s="11" t="s">
        <v>55</v>
      </c>
      <c r="AA58" s="11" t="s">
        <v>73</v>
      </c>
      <c r="AB58" s="5">
        <v>18</v>
      </c>
      <c r="AC58" s="3" t="s">
        <v>1412</v>
      </c>
      <c r="AD58" s="3" t="s">
        <v>1672</v>
      </c>
      <c r="AE58" s="3" t="s">
        <v>1411</v>
      </c>
    </row>
    <row r="59" spans="1:31" ht="14.25" customHeight="1" x14ac:dyDescent="0.3">
      <c r="A59">
        <v>3</v>
      </c>
      <c r="B59" t="s">
        <v>24</v>
      </c>
      <c r="C59" t="s">
        <v>63</v>
      </c>
      <c r="D59" t="s">
        <v>37</v>
      </c>
      <c r="E59">
        <v>2012</v>
      </c>
      <c r="F59" t="s">
        <v>64</v>
      </c>
      <c r="G59" t="s">
        <v>65</v>
      </c>
      <c r="H59" s="3" t="s">
        <v>66</v>
      </c>
      <c r="I59" s="8">
        <v>-10.464722</v>
      </c>
      <c r="J59" s="8">
        <v>-40.362499999999997</v>
      </c>
      <c r="K59">
        <v>2800000</v>
      </c>
      <c r="L59" t="s">
        <v>67</v>
      </c>
      <c r="M59" t="s">
        <v>68</v>
      </c>
      <c r="N59" t="s">
        <v>69</v>
      </c>
      <c r="O59">
        <v>2009</v>
      </c>
      <c r="P59">
        <v>5</v>
      </c>
      <c r="Q59">
        <v>2010</v>
      </c>
      <c r="R59">
        <v>4</v>
      </c>
      <c r="S59" s="7">
        <v>12</v>
      </c>
      <c r="T59">
        <v>12</v>
      </c>
      <c r="U59">
        <v>6</v>
      </c>
      <c r="V59" t="s">
        <v>53</v>
      </c>
      <c r="W59">
        <v>600</v>
      </c>
      <c r="X59" s="5">
        <v>3</v>
      </c>
      <c r="Y59" t="s">
        <v>48</v>
      </c>
      <c r="Z59" s="11" t="s">
        <v>55</v>
      </c>
      <c r="AA59" s="11" t="s">
        <v>70</v>
      </c>
      <c r="AB59" s="5">
        <v>4</v>
      </c>
      <c r="AC59" s="3" t="s">
        <v>1412</v>
      </c>
      <c r="AD59" s="3" t="s">
        <v>1672</v>
      </c>
      <c r="AE59" s="3" t="s">
        <v>1411</v>
      </c>
    </row>
    <row r="60" spans="1:31" ht="14.25" customHeight="1" x14ac:dyDescent="0.3">
      <c r="A60">
        <v>3</v>
      </c>
      <c r="B60" t="s">
        <v>24</v>
      </c>
      <c r="C60" t="s">
        <v>63</v>
      </c>
      <c r="D60" t="s">
        <v>37</v>
      </c>
      <c r="E60">
        <v>2012</v>
      </c>
      <c r="F60" t="s">
        <v>64</v>
      </c>
      <c r="G60" t="s">
        <v>65</v>
      </c>
      <c r="H60" s="3" t="s">
        <v>66</v>
      </c>
      <c r="I60" s="8">
        <v>-10.464722</v>
      </c>
      <c r="J60" s="8">
        <v>-40.362499999999997</v>
      </c>
      <c r="K60">
        <v>2800000</v>
      </c>
      <c r="L60" t="s">
        <v>67</v>
      </c>
      <c r="M60" t="s">
        <v>68</v>
      </c>
      <c r="N60" t="s">
        <v>69</v>
      </c>
      <c r="O60">
        <v>2009</v>
      </c>
      <c r="P60">
        <v>5</v>
      </c>
      <c r="Q60">
        <v>2010</v>
      </c>
      <c r="R60">
        <v>4</v>
      </c>
      <c r="S60" s="7">
        <v>12</v>
      </c>
      <c r="T60">
        <v>12</v>
      </c>
      <c r="U60">
        <v>6</v>
      </c>
      <c r="V60" t="s">
        <v>53</v>
      </c>
      <c r="W60">
        <v>600</v>
      </c>
      <c r="X60" s="5">
        <v>3</v>
      </c>
      <c r="Y60" t="s">
        <v>48</v>
      </c>
      <c r="Z60" s="11" t="s">
        <v>55</v>
      </c>
      <c r="AA60" s="11" t="s">
        <v>265</v>
      </c>
      <c r="AB60" s="5">
        <v>1</v>
      </c>
      <c r="AC60" s="3" t="s">
        <v>1412</v>
      </c>
      <c r="AD60" s="3" t="s">
        <v>1672</v>
      </c>
      <c r="AE60" s="3" t="s">
        <v>1411</v>
      </c>
    </row>
    <row r="61" spans="1:31" ht="14.25" customHeight="1" x14ac:dyDescent="0.3">
      <c r="A61">
        <v>3</v>
      </c>
      <c r="B61" t="s">
        <v>24</v>
      </c>
      <c r="C61" t="s">
        <v>63</v>
      </c>
      <c r="D61" t="s">
        <v>37</v>
      </c>
      <c r="E61">
        <v>2012</v>
      </c>
      <c r="F61" t="s">
        <v>64</v>
      </c>
      <c r="G61" t="s">
        <v>65</v>
      </c>
      <c r="H61" s="3" t="s">
        <v>66</v>
      </c>
      <c r="I61" s="8">
        <v>-10.464722</v>
      </c>
      <c r="J61" s="8">
        <v>-40.362499999999997</v>
      </c>
      <c r="K61">
        <v>2800000</v>
      </c>
      <c r="L61" t="s">
        <v>67</v>
      </c>
      <c r="M61" t="s">
        <v>68</v>
      </c>
      <c r="N61" t="s">
        <v>69</v>
      </c>
      <c r="O61">
        <v>2009</v>
      </c>
      <c r="P61">
        <v>5</v>
      </c>
      <c r="Q61">
        <v>2010</v>
      </c>
      <c r="R61">
        <v>4</v>
      </c>
      <c r="S61" s="7">
        <v>12</v>
      </c>
      <c r="T61">
        <v>12</v>
      </c>
      <c r="U61">
        <v>6</v>
      </c>
      <c r="V61" t="s">
        <v>53</v>
      </c>
      <c r="W61">
        <v>600</v>
      </c>
      <c r="X61" s="5">
        <v>3</v>
      </c>
      <c r="Y61" t="s">
        <v>48</v>
      </c>
      <c r="Z61" s="11" t="s">
        <v>55</v>
      </c>
      <c r="AA61" s="11" t="s">
        <v>76</v>
      </c>
      <c r="AB61" s="5">
        <v>3</v>
      </c>
      <c r="AC61" s="3" t="s">
        <v>1412</v>
      </c>
      <c r="AD61" s="3" t="s">
        <v>1672</v>
      </c>
      <c r="AE61" s="3" t="s">
        <v>1411</v>
      </c>
    </row>
    <row r="62" spans="1:31" ht="14.25" customHeight="1" x14ac:dyDescent="0.3">
      <c r="A62">
        <v>3</v>
      </c>
      <c r="B62" t="s">
        <v>24</v>
      </c>
      <c r="C62" t="s">
        <v>63</v>
      </c>
      <c r="D62" t="s">
        <v>37</v>
      </c>
      <c r="E62">
        <v>2012</v>
      </c>
      <c r="F62" t="s">
        <v>64</v>
      </c>
      <c r="G62" t="s">
        <v>65</v>
      </c>
      <c r="H62" s="3" t="s">
        <v>66</v>
      </c>
      <c r="I62" s="8">
        <v>-10.464722</v>
      </c>
      <c r="J62" s="8">
        <v>-40.362499999999997</v>
      </c>
      <c r="K62">
        <v>2800000</v>
      </c>
      <c r="L62" t="s">
        <v>67</v>
      </c>
      <c r="M62" t="s">
        <v>68</v>
      </c>
      <c r="N62" t="s">
        <v>69</v>
      </c>
      <c r="O62">
        <v>2009</v>
      </c>
      <c r="P62">
        <v>5</v>
      </c>
      <c r="Q62">
        <v>2010</v>
      </c>
      <c r="R62">
        <v>4</v>
      </c>
      <c r="S62" s="7">
        <v>12</v>
      </c>
      <c r="T62">
        <v>12</v>
      </c>
      <c r="U62">
        <v>6</v>
      </c>
      <c r="V62" t="s">
        <v>53</v>
      </c>
      <c r="W62">
        <v>600</v>
      </c>
      <c r="X62" s="5">
        <v>3</v>
      </c>
      <c r="Y62" t="s">
        <v>48</v>
      </c>
      <c r="Z62" t="s">
        <v>83</v>
      </c>
      <c r="AA62" s="11" t="s">
        <v>274</v>
      </c>
      <c r="AB62" s="5">
        <v>33</v>
      </c>
      <c r="AC62" s="3" t="s">
        <v>1412</v>
      </c>
      <c r="AD62" s="3" t="s">
        <v>1672</v>
      </c>
      <c r="AE62" s="3" t="s">
        <v>1411</v>
      </c>
    </row>
    <row r="63" spans="1:31" ht="14.25" customHeight="1" x14ac:dyDescent="0.3">
      <c r="A63">
        <v>3</v>
      </c>
      <c r="B63" t="s">
        <v>24</v>
      </c>
      <c r="C63" t="s">
        <v>63</v>
      </c>
      <c r="D63" t="s">
        <v>37</v>
      </c>
      <c r="E63">
        <v>2012</v>
      </c>
      <c r="F63" t="s">
        <v>64</v>
      </c>
      <c r="G63" t="s">
        <v>65</v>
      </c>
      <c r="H63" s="3" t="s">
        <v>66</v>
      </c>
      <c r="I63" s="8">
        <v>-10.464722</v>
      </c>
      <c r="J63" s="8">
        <v>-40.362499999999997</v>
      </c>
      <c r="K63">
        <v>2800000</v>
      </c>
      <c r="L63" t="s">
        <v>67</v>
      </c>
      <c r="M63" t="s">
        <v>68</v>
      </c>
      <c r="N63" t="s">
        <v>69</v>
      </c>
      <c r="O63">
        <v>2009</v>
      </c>
      <c r="P63">
        <v>5</v>
      </c>
      <c r="Q63">
        <v>2010</v>
      </c>
      <c r="R63">
        <v>4</v>
      </c>
      <c r="S63" s="7">
        <v>12</v>
      </c>
      <c r="T63">
        <v>12</v>
      </c>
      <c r="U63">
        <v>6</v>
      </c>
      <c r="V63" t="s">
        <v>53</v>
      </c>
      <c r="W63">
        <v>600</v>
      </c>
      <c r="X63" s="5">
        <v>3</v>
      </c>
      <c r="Y63" t="s">
        <v>48</v>
      </c>
      <c r="Z63" t="s">
        <v>83</v>
      </c>
      <c r="AA63" s="11" t="s">
        <v>87</v>
      </c>
      <c r="AB63" s="5">
        <v>102</v>
      </c>
      <c r="AC63" s="3" t="s">
        <v>1412</v>
      </c>
      <c r="AD63" s="3" t="s">
        <v>1672</v>
      </c>
      <c r="AE63" s="3" t="s">
        <v>1411</v>
      </c>
    </row>
    <row r="64" spans="1:31" ht="14.25" customHeight="1" x14ac:dyDescent="0.3">
      <c r="A64">
        <v>3</v>
      </c>
      <c r="B64" t="s">
        <v>24</v>
      </c>
      <c r="C64" t="s">
        <v>63</v>
      </c>
      <c r="D64" t="s">
        <v>37</v>
      </c>
      <c r="E64">
        <v>2012</v>
      </c>
      <c r="F64" t="s">
        <v>64</v>
      </c>
      <c r="G64" t="s">
        <v>65</v>
      </c>
      <c r="H64" s="3" t="s">
        <v>66</v>
      </c>
      <c r="I64" s="8">
        <v>-10.464722</v>
      </c>
      <c r="J64" s="8">
        <v>-40.362499999999997</v>
      </c>
      <c r="K64">
        <v>2800000</v>
      </c>
      <c r="L64" t="s">
        <v>67</v>
      </c>
      <c r="M64" t="s">
        <v>68</v>
      </c>
      <c r="N64" t="s">
        <v>69</v>
      </c>
      <c r="O64">
        <v>2009</v>
      </c>
      <c r="P64">
        <v>5</v>
      </c>
      <c r="Q64">
        <v>2010</v>
      </c>
      <c r="R64">
        <v>4</v>
      </c>
      <c r="S64" s="7">
        <v>12</v>
      </c>
      <c r="T64">
        <v>12</v>
      </c>
      <c r="U64">
        <v>6</v>
      </c>
      <c r="V64" t="s">
        <v>53</v>
      </c>
      <c r="W64">
        <v>600</v>
      </c>
      <c r="X64" s="5">
        <v>3</v>
      </c>
      <c r="Y64" t="s">
        <v>48</v>
      </c>
      <c r="Z64" t="s">
        <v>83</v>
      </c>
      <c r="AA64" s="11" t="s">
        <v>275</v>
      </c>
      <c r="AB64" s="5">
        <v>1</v>
      </c>
      <c r="AC64" s="3" t="s">
        <v>1412</v>
      </c>
      <c r="AD64" s="3" t="s">
        <v>1672</v>
      </c>
      <c r="AE64" s="3" t="s">
        <v>1411</v>
      </c>
    </row>
    <row r="65" spans="1:31" ht="14.25" customHeight="1" x14ac:dyDescent="0.3">
      <c r="A65">
        <v>3</v>
      </c>
      <c r="B65" t="s">
        <v>24</v>
      </c>
      <c r="C65" t="s">
        <v>63</v>
      </c>
      <c r="D65" t="s">
        <v>37</v>
      </c>
      <c r="E65">
        <v>2012</v>
      </c>
      <c r="F65" t="s">
        <v>64</v>
      </c>
      <c r="G65" t="s">
        <v>65</v>
      </c>
      <c r="H65" s="3" t="s">
        <v>66</v>
      </c>
      <c r="I65" s="8">
        <v>-10.464722</v>
      </c>
      <c r="J65" s="8">
        <v>-40.362499999999997</v>
      </c>
      <c r="K65">
        <v>2800000</v>
      </c>
      <c r="L65" t="s">
        <v>67</v>
      </c>
      <c r="M65" t="s">
        <v>68</v>
      </c>
      <c r="N65" t="s">
        <v>69</v>
      </c>
      <c r="O65">
        <v>2009</v>
      </c>
      <c r="P65">
        <v>5</v>
      </c>
      <c r="Q65">
        <v>2010</v>
      </c>
      <c r="R65">
        <v>4</v>
      </c>
      <c r="S65" s="7">
        <v>12</v>
      </c>
      <c r="T65">
        <v>12</v>
      </c>
      <c r="U65">
        <v>6</v>
      </c>
      <c r="V65" t="s">
        <v>53</v>
      </c>
      <c r="W65">
        <v>600</v>
      </c>
      <c r="X65" s="5">
        <v>3</v>
      </c>
      <c r="Y65" t="s">
        <v>48</v>
      </c>
      <c r="Z65" t="s">
        <v>90</v>
      </c>
      <c r="AA65" s="11" t="s">
        <v>279</v>
      </c>
      <c r="AB65" s="5">
        <v>1</v>
      </c>
      <c r="AC65" s="3" t="s">
        <v>1412</v>
      </c>
      <c r="AD65" s="3" t="s">
        <v>1672</v>
      </c>
      <c r="AE65" s="3" t="s">
        <v>1411</v>
      </c>
    </row>
    <row r="66" spans="1:31" ht="14.25" customHeight="1" x14ac:dyDescent="0.3">
      <c r="A66">
        <v>3</v>
      </c>
      <c r="B66" t="s">
        <v>24</v>
      </c>
      <c r="C66" t="s">
        <v>63</v>
      </c>
      <c r="D66" t="s">
        <v>37</v>
      </c>
      <c r="E66">
        <v>2012</v>
      </c>
      <c r="F66" t="s">
        <v>64</v>
      </c>
      <c r="G66" t="s">
        <v>71</v>
      </c>
      <c r="H66" s="3" t="s">
        <v>72</v>
      </c>
      <c r="I66" s="8">
        <v>-10.464722</v>
      </c>
      <c r="J66" s="8">
        <v>-40.362499999999997</v>
      </c>
      <c r="K66">
        <v>1790000</v>
      </c>
      <c r="L66" t="s">
        <v>67</v>
      </c>
      <c r="M66" t="s">
        <v>68</v>
      </c>
      <c r="N66" t="s">
        <v>69</v>
      </c>
      <c r="O66">
        <v>2009</v>
      </c>
      <c r="P66">
        <v>5</v>
      </c>
      <c r="Q66">
        <v>2010</v>
      </c>
      <c r="R66">
        <v>4</v>
      </c>
      <c r="S66" s="7">
        <v>12</v>
      </c>
      <c r="T66">
        <v>12</v>
      </c>
      <c r="U66">
        <v>6</v>
      </c>
      <c r="V66" t="s">
        <v>53</v>
      </c>
      <c r="W66">
        <v>600</v>
      </c>
      <c r="X66" s="5">
        <v>3</v>
      </c>
      <c r="Y66" t="s">
        <v>48</v>
      </c>
      <c r="Z66" s="11" t="s">
        <v>49</v>
      </c>
      <c r="AA66" s="11" t="s">
        <v>235</v>
      </c>
      <c r="AB66" s="5">
        <v>3</v>
      </c>
      <c r="AC66" s="3" t="s">
        <v>1412</v>
      </c>
      <c r="AD66" s="3" t="s">
        <v>1672</v>
      </c>
      <c r="AE66" s="3" t="s">
        <v>1411</v>
      </c>
    </row>
    <row r="67" spans="1:31" ht="14.25" customHeight="1" x14ac:dyDescent="0.3">
      <c r="A67">
        <v>3</v>
      </c>
      <c r="B67" t="s">
        <v>24</v>
      </c>
      <c r="C67" t="s">
        <v>63</v>
      </c>
      <c r="D67" t="s">
        <v>37</v>
      </c>
      <c r="E67">
        <v>2012</v>
      </c>
      <c r="F67" t="s">
        <v>64</v>
      </c>
      <c r="G67" t="s">
        <v>71</v>
      </c>
      <c r="H67" s="3" t="s">
        <v>72</v>
      </c>
      <c r="I67" s="8">
        <v>-10.464722</v>
      </c>
      <c r="J67" s="8">
        <v>-40.362499999999997</v>
      </c>
      <c r="K67">
        <v>1790000</v>
      </c>
      <c r="L67" t="s">
        <v>67</v>
      </c>
      <c r="M67" t="s">
        <v>68</v>
      </c>
      <c r="N67" t="s">
        <v>69</v>
      </c>
      <c r="O67">
        <v>2009</v>
      </c>
      <c r="P67">
        <v>5</v>
      </c>
      <c r="Q67">
        <v>2010</v>
      </c>
      <c r="R67">
        <v>4</v>
      </c>
      <c r="S67" s="7">
        <v>12</v>
      </c>
      <c r="T67">
        <v>12</v>
      </c>
      <c r="U67">
        <v>6</v>
      </c>
      <c r="V67" t="s">
        <v>53</v>
      </c>
      <c r="W67">
        <v>600</v>
      </c>
      <c r="X67" s="5">
        <v>3</v>
      </c>
      <c r="Y67" t="s">
        <v>48</v>
      </c>
      <c r="Z67" s="11" t="s">
        <v>55</v>
      </c>
      <c r="AA67" s="11" t="s">
        <v>238</v>
      </c>
      <c r="AB67" s="5">
        <v>0</v>
      </c>
      <c r="AC67" s="3" t="s">
        <v>1412</v>
      </c>
      <c r="AD67" s="3" t="s">
        <v>1672</v>
      </c>
      <c r="AE67" s="3" t="s">
        <v>1411</v>
      </c>
    </row>
    <row r="68" spans="1:31" ht="14.25" customHeight="1" x14ac:dyDescent="0.3">
      <c r="A68">
        <v>3</v>
      </c>
      <c r="B68" t="s">
        <v>24</v>
      </c>
      <c r="C68" t="s">
        <v>63</v>
      </c>
      <c r="D68" t="s">
        <v>37</v>
      </c>
      <c r="E68">
        <v>2012</v>
      </c>
      <c r="F68" t="s">
        <v>64</v>
      </c>
      <c r="G68" t="s">
        <v>71</v>
      </c>
      <c r="H68" s="3" t="s">
        <v>72</v>
      </c>
      <c r="I68" s="8">
        <v>-10.464722</v>
      </c>
      <c r="J68" s="8">
        <v>-40.362499999999997</v>
      </c>
      <c r="K68">
        <v>1790000</v>
      </c>
      <c r="L68" t="s">
        <v>67</v>
      </c>
      <c r="M68" t="s">
        <v>68</v>
      </c>
      <c r="N68" t="s">
        <v>69</v>
      </c>
      <c r="O68">
        <v>2009</v>
      </c>
      <c r="P68">
        <v>5</v>
      </c>
      <c r="Q68">
        <v>2010</v>
      </c>
      <c r="R68">
        <v>4</v>
      </c>
      <c r="S68" s="7">
        <v>12</v>
      </c>
      <c r="T68">
        <v>12</v>
      </c>
      <c r="U68">
        <v>6</v>
      </c>
      <c r="V68" t="s">
        <v>53</v>
      </c>
      <c r="W68">
        <v>600</v>
      </c>
      <c r="X68" s="5">
        <v>3</v>
      </c>
      <c r="Y68" t="s">
        <v>48</v>
      </c>
      <c r="Z68" s="11" t="s">
        <v>55</v>
      </c>
      <c r="AA68" s="11" t="s">
        <v>249</v>
      </c>
      <c r="AB68" s="5">
        <v>27</v>
      </c>
      <c r="AC68" s="3" t="s">
        <v>1412</v>
      </c>
      <c r="AD68" s="3" t="s">
        <v>1672</v>
      </c>
      <c r="AE68" s="3" t="s">
        <v>1411</v>
      </c>
    </row>
    <row r="69" spans="1:31" ht="14.25" customHeight="1" x14ac:dyDescent="0.3">
      <c r="A69">
        <v>3</v>
      </c>
      <c r="B69" t="s">
        <v>24</v>
      </c>
      <c r="C69" t="s">
        <v>63</v>
      </c>
      <c r="D69" t="s">
        <v>37</v>
      </c>
      <c r="E69">
        <v>2012</v>
      </c>
      <c r="F69" t="s">
        <v>64</v>
      </c>
      <c r="G69" t="s">
        <v>71</v>
      </c>
      <c r="H69" s="3" t="s">
        <v>72</v>
      </c>
      <c r="I69" s="8">
        <v>-10.464722</v>
      </c>
      <c r="J69" s="8">
        <v>-40.362499999999997</v>
      </c>
      <c r="K69">
        <v>1790000</v>
      </c>
      <c r="L69" t="s">
        <v>67</v>
      </c>
      <c r="M69" t="s">
        <v>68</v>
      </c>
      <c r="N69" t="s">
        <v>69</v>
      </c>
      <c r="O69">
        <v>2009</v>
      </c>
      <c r="P69">
        <v>5</v>
      </c>
      <c r="Q69">
        <v>2010</v>
      </c>
      <c r="R69">
        <v>4</v>
      </c>
      <c r="S69" s="7">
        <v>12</v>
      </c>
      <c r="T69">
        <v>12</v>
      </c>
      <c r="U69">
        <v>6</v>
      </c>
      <c r="V69" t="s">
        <v>53</v>
      </c>
      <c r="W69">
        <v>600</v>
      </c>
      <c r="X69" s="5">
        <v>3</v>
      </c>
      <c r="Y69" t="s">
        <v>48</v>
      </c>
      <c r="Z69" s="11" t="s">
        <v>55</v>
      </c>
      <c r="AA69" s="11" t="s">
        <v>62</v>
      </c>
      <c r="AB69" s="5">
        <v>0</v>
      </c>
      <c r="AC69" s="3" t="s">
        <v>1412</v>
      </c>
      <c r="AD69" s="3" t="s">
        <v>1672</v>
      </c>
      <c r="AE69" s="3" t="s">
        <v>1411</v>
      </c>
    </row>
    <row r="70" spans="1:31" ht="14.25" customHeight="1" x14ac:dyDescent="0.3">
      <c r="A70">
        <v>3</v>
      </c>
      <c r="B70" t="s">
        <v>24</v>
      </c>
      <c r="C70" t="s">
        <v>63</v>
      </c>
      <c r="D70" t="s">
        <v>37</v>
      </c>
      <c r="E70">
        <v>2012</v>
      </c>
      <c r="F70" t="s">
        <v>64</v>
      </c>
      <c r="G70" t="s">
        <v>71</v>
      </c>
      <c r="H70" s="3" t="s">
        <v>72</v>
      </c>
      <c r="I70" s="8">
        <v>-10.464722</v>
      </c>
      <c r="J70" s="8">
        <v>-40.362499999999997</v>
      </c>
      <c r="K70">
        <v>1790000</v>
      </c>
      <c r="L70" t="s">
        <v>67</v>
      </c>
      <c r="M70" t="s">
        <v>68</v>
      </c>
      <c r="N70" t="s">
        <v>69</v>
      </c>
      <c r="O70">
        <v>2009</v>
      </c>
      <c r="P70">
        <v>5</v>
      </c>
      <c r="Q70">
        <v>2010</v>
      </c>
      <c r="R70">
        <v>4</v>
      </c>
      <c r="S70" s="7">
        <v>12</v>
      </c>
      <c r="T70">
        <v>12</v>
      </c>
      <c r="U70">
        <v>6</v>
      </c>
      <c r="V70" t="s">
        <v>53</v>
      </c>
      <c r="W70">
        <v>600</v>
      </c>
      <c r="X70" s="5">
        <v>3</v>
      </c>
      <c r="Y70" t="s">
        <v>48</v>
      </c>
      <c r="Z70" s="11" t="s">
        <v>55</v>
      </c>
      <c r="AA70" s="11" t="s">
        <v>114</v>
      </c>
      <c r="AB70" s="5">
        <v>0</v>
      </c>
      <c r="AC70" s="3" t="s">
        <v>1412</v>
      </c>
      <c r="AD70" s="3" t="s">
        <v>1672</v>
      </c>
      <c r="AE70" s="3" t="s">
        <v>1411</v>
      </c>
    </row>
    <row r="71" spans="1:31" ht="14.25" customHeight="1" x14ac:dyDescent="0.3">
      <c r="A71">
        <v>3</v>
      </c>
      <c r="B71" t="s">
        <v>24</v>
      </c>
      <c r="C71" t="s">
        <v>63</v>
      </c>
      <c r="D71" t="s">
        <v>37</v>
      </c>
      <c r="E71">
        <v>2012</v>
      </c>
      <c r="F71" t="s">
        <v>64</v>
      </c>
      <c r="G71" t="s">
        <v>71</v>
      </c>
      <c r="H71" s="3" t="s">
        <v>72</v>
      </c>
      <c r="I71" s="8">
        <v>-10.464722</v>
      </c>
      <c r="J71" s="8">
        <v>-40.362499999999997</v>
      </c>
      <c r="K71">
        <v>1790000</v>
      </c>
      <c r="L71" t="s">
        <v>67</v>
      </c>
      <c r="M71" t="s">
        <v>68</v>
      </c>
      <c r="N71" t="s">
        <v>69</v>
      </c>
      <c r="O71">
        <v>2009</v>
      </c>
      <c r="P71">
        <v>5</v>
      </c>
      <c r="Q71">
        <v>2010</v>
      </c>
      <c r="R71">
        <v>4</v>
      </c>
      <c r="S71" s="7">
        <v>12</v>
      </c>
      <c r="T71">
        <v>12</v>
      </c>
      <c r="U71">
        <v>6</v>
      </c>
      <c r="V71" t="s">
        <v>53</v>
      </c>
      <c r="W71">
        <v>600</v>
      </c>
      <c r="X71" s="5">
        <v>3</v>
      </c>
      <c r="Y71" t="s">
        <v>48</v>
      </c>
      <c r="Z71" s="11" t="s">
        <v>55</v>
      </c>
      <c r="AA71" s="11" t="s">
        <v>258</v>
      </c>
      <c r="AB71" s="5">
        <v>28</v>
      </c>
      <c r="AC71" s="3" t="s">
        <v>1412</v>
      </c>
      <c r="AD71" s="3" t="s">
        <v>1672</v>
      </c>
      <c r="AE71" s="3" t="s">
        <v>1411</v>
      </c>
    </row>
    <row r="72" spans="1:31" ht="14.25" customHeight="1" x14ac:dyDescent="0.3">
      <c r="A72">
        <v>3</v>
      </c>
      <c r="B72" t="s">
        <v>24</v>
      </c>
      <c r="C72" t="s">
        <v>63</v>
      </c>
      <c r="D72" t="s">
        <v>37</v>
      </c>
      <c r="E72">
        <v>2012</v>
      </c>
      <c r="F72" t="s">
        <v>64</v>
      </c>
      <c r="G72" t="s">
        <v>71</v>
      </c>
      <c r="H72" s="3" t="s">
        <v>72</v>
      </c>
      <c r="I72" s="8">
        <v>-10.464722</v>
      </c>
      <c r="J72" s="8">
        <v>-40.362499999999997</v>
      </c>
      <c r="K72">
        <v>1790000</v>
      </c>
      <c r="L72" t="s">
        <v>67</v>
      </c>
      <c r="M72" t="s">
        <v>68</v>
      </c>
      <c r="N72" t="s">
        <v>69</v>
      </c>
      <c r="O72">
        <v>2009</v>
      </c>
      <c r="P72">
        <v>5</v>
      </c>
      <c r="Q72">
        <v>2010</v>
      </c>
      <c r="R72">
        <v>4</v>
      </c>
      <c r="S72" s="7">
        <v>12</v>
      </c>
      <c r="T72">
        <v>12</v>
      </c>
      <c r="U72">
        <v>6</v>
      </c>
      <c r="V72" t="s">
        <v>53</v>
      </c>
      <c r="W72">
        <v>600</v>
      </c>
      <c r="X72" s="5">
        <v>3</v>
      </c>
      <c r="Y72" t="s">
        <v>48</v>
      </c>
      <c r="Z72" s="11" t="s">
        <v>55</v>
      </c>
      <c r="AA72" s="11" t="s">
        <v>73</v>
      </c>
      <c r="AB72" s="5">
        <v>10</v>
      </c>
      <c r="AC72" s="3" t="s">
        <v>1412</v>
      </c>
      <c r="AD72" s="3" t="s">
        <v>1672</v>
      </c>
      <c r="AE72" s="3" t="s">
        <v>1411</v>
      </c>
    </row>
    <row r="73" spans="1:31" ht="14.25" customHeight="1" x14ac:dyDescent="0.3">
      <c r="A73">
        <v>3</v>
      </c>
      <c r="B73" t="s">
        <v>24</v>
      </c>
      <c r="C73" t="s">
        <v>63</v>
      </c>
      <c r="D73" t="s">
        <v>37</v>
      </c>
      <c r="E73">
        <v>2012</v>
      </c>
      <c r="F73" t="s">
        <v>64</v>
      </c>
      <c r="G73" t="s">
        <v>71</v>
      </c>
      <c r="H73" s="3" t="s">
        <v>72</v>
      </c>
      <c r="I73" s="8">
        <v>-10.464722</v>
      </c>
      <c r="J73" s="8">
        <v>-40.362499999999997</v>
      </c>
      <c r="K73">
        <v>1790000</v>
      </c>
      <c r="L73" t="s">
        <v>67</v>
      </c>
      <c r="M73" t="s">
        <v>68</v>
      </c>
      <c r="N73" t="s">
        <v>69</v>
      </c>
      <c r="O73">
        <v>2009</v>
      </c>
      <c r="P73">
        <v>5</v>
      </c>
      <c r="Q73">
        <v>2010</v>
      </c>
      <c r="R73">
        <v>4</v>
      </c>
      <c r="S73" s="7">
        <v>12</v>
      </c>
      <c r="T73">
        <v>12</v>
      </c>
      <c r="U73">
        <v>6</v>
      </c>
      <c r="V73" t="s">
        <v>53</v>
      </c>
      <c r="W73">
        <v>600</v>
      </c>
      <c r="X73" s="5">
        <v>3</v>
      </c>
      <c r="Y73" t="s">
        <v>48</v>
      </c>
      <c r="Z73" s="11" t="s">
        <v>55</v>
      </c>
      <c r="AA73" s="11" t="s">
        <v>70</v>
      </c>
      <c r="AB73" s="5">
        <v>5</v>
      </c>
      <c r="AC73" s="3" t="s">
        <v>1412</v>
      </c>
      <c r="AD73" s="3" t="s">
        <v>1672</v>
      </c>
      <c r="AE73" s="3" t="s">
        <v>1411</v>
      </c>
    </row>
    <row r="74" spans="1:31" ht="14.25" customHeight="1" x14ac:dyDescent="0.3">
      <c r="A74">
        <v>3</v>
      </c>
      <c r="B74" t="s">
        <v>24</v>
      </c>
      <c r="C74" t="s">
        <v>63</v>
      </c>
      <c r="D74" t="s">
        <v>37</v>
      </c>
      <c r="E74">
        <v>2012</v>
      </c>
      <c r="F74" t="s">
        <v>64</v>
      </c>
      <c r="G74" t="s">
        <v>71</v>
      </c>
      <c r="H74" s="3" t="s">
        <v>72</v>
      </c>
      <c r="I74" s="8">
        <v>-10.464722</v>
      </c>
      <c r="J74" s="8">
        <v>-40.362499999999997</v>
      </c>
      <c r="K74">
        <v>1790000</v>
      </c>
      <c r="L74" t="s">
        <v>67</v>
      </c>
      <c r="M74" t="s">
        <v>68</v>
      </c>
      <c r="N74" t="s">
        <v>69</v>
      </c>
      <c r="O74">
        <v>2009</v>
      </c>
      <c r="P74">
        <v>5</v>
      </c>
      <c r="Q74">
        <v>2010</v>
      </c>
      <c r="R74">
        <v>4</v>
      </c>
      <c r="S74" s="7">
        <v>12</v>
      </c>
      <c r="T74">
        <v>12</v>
      </c>
      <c r="U74">
        <v>6</v>
      </c>
      <c r="V74" t="s">
        <v>53</v>
      </c>
      <c r="W74">
        <v>600</v>
      </c>
      <c r="X74" s="5">
        <v>3</v>
      </c>
      <c r="Y74" t="s">
        <v>48</v>
      </c>
      <c r="Z74" s="11" t="s">
        <v>55</v>
      </c>
      <c r="AA74" s="11" t="s">
        <v>265</v>
      </c>
      <c r="AB74" s="5">
        <v>0</v>
      </c>
      <c r="AC74" s="3" t="s">
        <v>1412</v>
      </c>
      <c r="AD74" s="3" t="s">
        <v>1672</v>
      </c>
      <c r="AE74" s="3" t="s">
        <v>1411</v>
      </c>
    </row>
    <row r="75" spans="1:31" ht="14.25" customHeight="1" x14ac:dyDescent="0.3">
      <c r="A75">
        <v>3</v>
      </c>
      <c r="B75" t="s">
        <v>24</v>
      </c>
      <c r="C75" t="s">
        <v>63</v>
      </c>
      <c r="D75" t="s">
        <v>37</v>
      </c>
      <c r="E75">
        <v>2012</v>
      </c>
      <c r="F75" t="s">
        <v>64</v>
      </c>
      <c r="G75" t="s">
        <v>71</v>
      </c>
      <c r="H75" s="3" t="s">
        <v>72</v>
      </c>
      <c r="I75" s="8">
        <v>-10.464722</v>
      </c>
      <c r="J75" s="8">
        <v>-40.362499999999997</v>
      </c>
      <c r="K75">
        <v>1790000</v>
      </c>
      <c r="L75" t="s">
        <v>67</v>
      </c>
      <c r="M75" t="s">
        <v>68</v>
      </c>
      <c r="N75" t="s">
        <v>69</v>
      </c>
      <c r="O75">
        <v>2009</v>
      </c>
      <c r="P75">
        <v>5</v>
      </c>
      <c r="Q75">
        <v>2010</v>
      </c>
      <c r="R75">
        <v>4</v>
      </c>
      <c r="S75" s="7">
        <v>12</v>
      </c>
      <c r="T75">
        <v>12</v>
      </c>
      <c r="U75">
        <v>6</v>
      </c>
      <c r="V75" t="s">
        <v>53</v>
      </c>
      <c r="W75">
        <v>600</v>
      </c>
      <c r="X75" s="5">
        <v>3</v>
      </c>
      <c r="Y75" t="s">
        <v>48</v>
      </c>
      <c r="Z75" s="11" t="s">
        <v>55</v>
      </c>
      <c r="AA75" s="11" t="s">
        <v>76</v>
      </c>
      <c r="AB75" s="5">
        <v>0</v>
      </c>
      <c r="AC75" s="3" t="s">
        <v>1412</v>
      </c>
      <c r="AD75" s="3" t="s">
        <v>1672</v>
      </c>
      <c r="AE75" s="3" t="s">
        <v>1411</v>
      </c>
    </row>
    <row r="76" spans="1:31" ht="14.25" customHeight="1" x14ac:dyDescent="0.3">
      <c r="A76">
        <v>3</v>
      </c>
      <c r="B76" t="s">
        <v>24</v>
      </c>
      <c r="C76" t="s">
        <v>63</v>
      </c>
      <c r="D76" t="s">
        <v>37</v>
      </c>
      <c r="E76">
        <v>2012</v>
      </c>
      <c r="F76" t="s">
        <v>64</v>
      </c>
      <c r="G76" t="s">
        <v>71</v>
      </c>
      <c r="H76" s="3" t="s">
        <v>72</v>
      </c>
      <c r="I76" s="8">
        <v>-10.464722</v>
      </c>
      <c r="J76" s="8">
        <v>-40.362499999999997</v>
      </c>
      <c r="K76">
        <v>1790000</v>
      </c>
      <c r="L76" t="s">
        <v>67</v>
      </c>
      <c r="M76" t="s">
        <v>68</v>
      </c>
      <c r="N76" t="s">
        <v>69</v>
      </c>
      <c r="O76">
        <v>2009</v>
      </c>
      <c r="P76">
        <v>5</v>
      </c>
      <c r="Q76">
        <v>2010</v>
      </c>
      <c r="R76">
        <v>4</v>
      </c>
      <c r="S76" s="7">
        <v>12</v>
      </c>
      <c r="T76">
        <v>12</v>
      </c>
      <c r="U76">
        <v>6</v>
      </c>
      <c r="V76" t="s">
        <v>53</v>
      </c>
      <c r="W76">
        <v>600</v>
      </c>
      <c r="X76" s="5">
        <v>3</v>
      </c>
      <c r="Y76" t="s">
        <v>48</v>
      </c>
      <c r="Z76" t="s">
        <v>83</v>
      </c>
      <c r="AA76" s="11" t="s">
        <v>274</v>
      </c>
      <c r="AB76" s="5">
        <v>27</v>
      </c>
      <c r="AC76" s="3" t="s">
        <v>1412</v>
      </c>
      <c r="AD76" s="3" t="s">
        <v>1672</v>
      </c>
      <c r="AE76" s="3" t="s">
        <v>1411</v>
      </c>
    </row>
    <row r="77" spans="1:31" ht="14.25" customHeight="1" x14ac:dyDescent="0.3">
      <c r="A77">
        <v>3</v>
      </c>
      <c r="B77" t="s">
        <v>24</v>
      </c>
      <c r="C77" t="s">
        <v>63</v>
      </c>
      <c r="D77" t="s">
        <v>37</v>
      </c>
      <c r="E77">
        <v>2012</v>
      </c>
      <c r="F77" t="s">
        <v>64</v>
      </c>
      <c r="G77" t="s">
        <v>71</v>
      </c>
      <c r="H77" s="3" t="s">
        <v>72</v>
      </c>
      <c r="I77" s="8">
        <v>-10.464722</v>
      </c>
      <c r="J77" s="8">
        <v>-40.362499999999997</v>
      </c>
      <c r="K77">
        <v>1790000</v>
      </c>
      <c r="L77" t="s">
        <v>67</v>
      </c>
      <c r="M77" t="s">
        <v>68</v>
      </c>
      <c r="N77" t="s">
        <v>69</v>
      </c>
      <c r="O77">
        <v>2009</v>
      </c>
      <c r="P77">
        <v>5</v>
      </c>
      <c r="Q77">
        <v>2010</v>
      </c>
      <c r="R77">
        <v>4</v>
      </c>
      <c r="S77" s="7">
        <v>12</v>
      </c>
      <c r="T77">
        <v>12</v>
      </c>
      <c r="U77">
        <v>6</v>
      </c>
      <c r="V77" t="s">
        <v>53</v>
      </c>
      <c r="W77">
        <v>600</v>
      </c>
      <c r="X77" s="5">
        <v>3</v>
      </c>
      <c r="Y77" t="s">
        <v>48</v>
      </c>
      <c r="Z77" t="s">
        <v>83</v>
      </c>
      <c r="AA77" s="11" t="s">
        <v>87</v>
      </c>
      <c r="AB77" s="5">
        <v>60</v>
      </c>
      <c r="AC77" s="3" t="s">
        <v>1412</v>
      </c>
      <c r="AD77" s="3" t="s">
        <v>1672</v>
      </c>
      <c r="AE77" s="3" t="s">
        <v>1411</v>
      </c>
    </row>
    <row r="78" spans="1:31" ht="14.25" customHeight="1" x14ac:dyDescent="0.3">
      <c r="A78">
        <v>3</v>
      </c>
      <c r="B78" t="s">
        <v>24</v>
      </c>
      <c r="C78" t="s">
        <v>63</v>
      </c>
      <c r="D78" t="s">
        <v>37</v>
      </c>
      <c r="E78">
        <v>2012</v>
      </c>
      <c r="F78" t="s">
        <v>64</v>
      </c>
      <c r="G78" t="s">
        <v>71</v>
      </c>
      <c r="H78" s="3" t="s">
        <v>72</v>
      </c>
      <c r="I78" s="8">
        <v>-10.464722</v>
      </c>
      <c r="J78" s="8">
        <v>-40.362499999999997</v>
      </c>
      <c r="K78">
        <v>1790000</v>
      </c>
      <c r="L78" t="s">
        <v>67</v>
      </c>
      <c r="M78" t="s">
        <v>68</v>
      </c>
      <c r="N78" t="s">
        <v>69</v>
      </c>
      <c r="O78">
        <v>2009</v>
      </c>
      <c r="P78">
        <v>5</v>
      </c>
      <c r="Q78">
        <v>2010</v>
      </c>
      <c r="R78">
        <v>4</v>
      </c>
      <c r="S78" s="7">
        <v>12</v>
      </c>
      <c r="T78">
        <v>12</v>
      </c>
      <c r="U78">
        <v>6</v>
      </c>
      <c r="V78" t="s">
        <v>53</v>
      </c>
      <c r="W78">
        <v>600</v>
      </c>
      <c r="X78" s="5">
        <v>3</v>
      </c>
      <c r="Y78" t="s">
        <v>48</v>
      </c>
      <c r="Z78" t="s">
        <v>83</v>
      </c>
      <c r="AA78" s="11" t="s">
        <v>275</v>
      </c>
      <c r="AB78" s="5">
        <v>1</v>
      </c>
      <c r="AC78" s="3" t="s">
        <v>1412</v>
      </c>
      <c r="AD78" s="3" t="s">
        <v>1672</v>
      </c>
      <c r="AE78" s="3" t="s">
        <v>1411</v>
      </c>
    </row>
    <row r="79" spans="1:31" ht="14.25" customHeight="1" x14ac:dyDescent="0.3">
      <c r="A79">
        <v>3</v>
      </c>
      <c r="B79" t="s">
        <v>24</v>
      </c>
      <c r="C79" t="s">
        <v>63</v>
      </c>
      <c r="D79" t="s">
        <v>37</v>
      </c>
      <c r="E79">
        <v>2012</v>
      </c>
      <c r="F79" t="s">
        <v>64</v>
      </c>
      <c r="G79" t="s">
        <v>71</v>
      </c>
      <c r="H79" s="3" t="s">
        <v>72</v>
      </c>
      <c r="I79" s="8">
        <v>-10.464722</v>
      </c>
      <c r="J79" s="8">
        <v>-40.362499999999997</v>
      </c>
      <c r="K79">
        <v>1790000</v>
      </c>
      <c r="L79" t="s">
        <v>67</v>
      </c>
      <c r="M79" t="s">
        <v>68</v>
      </c>
      <c r="N79" t="s">
        <v>69</v>
      </c>
      <c r="O79">
        <v>2009</v>
      </c>
      <c r="P79">
        <v>5</v>
      </c>
      <c r="Q79">
        <v>2010</v>
      </c>
      <c r="R79">
        <v>4</v>
      </c>
      <c r="S79" s="7">
        <v>12</v>
      </c>
      <c r="T79">
        <v>12</v>
      </c>
      <c r="U79">
        <v>6</v>
      </c>
      <c r="V79" t="s">
        <v>53</v>
      </c>
      <c r="W79">
        <v>600</v>
      </c>
      <c r="X79" s="5">
        <v>3</v>
      </c>
      <c r="Y79" t="s">
        <v>48</v>
      </c>
      <c r="Z79" t="s">
        <v>90</v>
      </c>
      <c r="AA79" s="11" t="s">
        <v>279</v>
      </c>
      <c r="AB79" s="5">
        <v>0</v>
      </c>
      <c r="AC79" s="3" t="s">
        <v>1412</v>
      </c>
      <c r="AD79" s="3" t="s">
        <v>1672</v>
      </c>
      <c r="AE79" s="3" t="s">
        <v>1411</v>
      </c>
    </row>
    <row r="80" spans="1:31" ht="14.25" customHeight="1" x14ac:dyDescent="0.3">
      <c r="A80">
        <v>3</v>
      </c>
      <c r="B80" t="s">
        <v>24</v>
      </c>
      <c r="C80" t="s">
        <v>63</v>
      </c>
      <c r="D80" t="s">
        <v>37</v>
      </c>
      <c r="E80">
        <v>2012</v>
      </c>
      <c r="F80" t="s">
        <v>64</v>
      </c>
      <c r="G80" t="s">
        <v>74</v>
      </c>
      <c r="H80" s="3" t="s">
        <v>75</v>
      </c>
      <c r="I80" s="8">
        <v>-10.464722</v>
      </c>
      <c r="J80" s="8">
        <v>-40.362499999999997</v>
      </c>
      <c r="K80">
        <v>1000000</v>
      </c>
      <c r="L80" t="s">
        <v>67</v>
      </c>
      <c r="M80" t="s">
        <v>68</v>
      </c>
      <c r="N80" t="s">
        <v>69</v>
      </c>
      <c r="O80">
        <v>2009</v>
      </c>
      <c r="P80">
        <v>5</v>
      </c>
      <c r="Q80">
        <v>2010</v>
      </c>
      <c r="R80">
        <v>4</v>
      </c>
      <c r="S80" s="7">
        <v>12</v>
      </c>
      <c r="T80">
        <v>12</v>
      </c>
      <c r="U80">
        <v>6</v>
      </c>
      <c r="V80" t="s">
        <v>53</v>
      </c>
      <c r="W80">
        <v>600</v>
      </c>
      <c r="X80" s="5">
        <v>3</v>
      </c>
      <c r="Y80" t="s">
        <v>48</v>
      </c>
      <c r="Z80" s="11" t="s">
        <v>49</v>
      </c>
      <c r="AA80" s="11" t="s">
        <v>235</v>
      </c>
      <c r="AB80" s="5">
        <v>8</v>
      </c>
      <c r="AC80" s="3" t="s">
        <v>1412</v>
      </c>
      <c r="AD80" s="3" t="s">
        <v>1672</v>
      </c>
      <c r="AE80" s="3" t="s">
        <v>1411</v>
      </c>
    </row>
    <row r="81" spans="1:31" ht="14.25" customHeight="1" x14ac:dyDescent="0.3">
      <c r="A81">
        <v>3</v>
      </c>
      <c r="B81" t="s">
        <v>24</v>
      </c>
      <c r="C81" t="s">
        <v>63</v>
      </c>
      <c r="D81" t="s">
        <v>37</v>
      </c>
      <c r="E81">
        <v>2012</v>
      </c>
      <c r="F81" t="s">
        <v>64</v>
      </c>
      <c r="G81" t="s">
        <v>74</v>
      </c>
      <c r="H81" s="3" t="s">
        <v>75</v>
      </c>
      <c r="I81" s="8">
        <v>-10.464722</v>
      </c>
      <c r="J81" s="8">
        <v>-40.362499999999997</v>
      </c>
      <c r="K81">
        <v>1000000</v>
      </c>
      <c r="L81" t="s">
        <v>67</v>
      </c>
      <c r="M81" t="s">
        <v>68</v>
      </c>
      <c r="N81" t="s">
        <v>69</v>
      </c>
      <c r="O81">
        <v>2009</v>
      </c>
      <c r="P81">
        <v>5</v>
      </c>
      <c r="Q81">
        <v>2010</v>
      </c>
      <c r="R81">
        <v>4</v>
      </c>
      <c r="S81" s="7">
        <v>12</v>
      </c>
      <c r="T81">
        <v>12</v>
      </c>
      <c r="U81">
        <v>6</v>
      </c>
      <c r="V81" t="s">
        <v>53</v>
      </c>
      <c r="W81">
        <v>600</v>
      </c>
      <c r="X81" s="5">
        <v>3</v>
      </c>
      <c r="Y81" t="s">
        <v>48</v>
      </c>
      <c r="Z81" s="11" t="s">
        <v>55</v>
      </c>
      <c r="AA81" s="11" t="s">
        <v>238</v>
      </c>
      <c r="AB81" s="5">
        <v>0</v>
      </c>
      <c r="AC81" s="3" t="s">
        <v>1412</v>
      </c>
      <c r="AD81" s="3" t="s">
        <v>1672</v>
      </c>
      <c r="AE81" s="3" t="s">
        <v>1411</v>
      </c>
    </row>
    <row r="82" spans="1:31" ht="14.25" customHeight="1" x14ac:dyDescent="0.3">
      <c r="A82">
        <v>3</v>
      </c>
      <c r="B82" t="s">
        <v>24</v>
      </c>
      <c r="C82" t="s">
        <v>63</v>
      </c>
      <c r="D82" t="s">
        <v>37</v>
      </c>
      <c r="E82">
        <v>2012</v>
      </c>
      <c r="F82" t="s">
        <v>64</v>
      </c>
      <c r="G82" t="s">
        <v>74</v>
      </c>
      <c r="H82" s="3" t="s">
        <v>75</v>
      </c>
      <c r="I82" s="8">
        <v>-10.464722</v>
      </c>
      <c r="J82" s="8">
        <v>-40.362499999999997</v>
      </c>
      <c r="K82">
        <v>1000000</v>
      </c>
      <c r="L82" t="s">
        <v>67</v>
      </c>
      <c r="M82" t="s">
        <v>68</v>
      </c>
      <c r="N82" t="s">
        <v>69</v>
      </c>
      <c r="O82">
        <v>2009</v>
      </c>
      <c r="P82">
        <v>5</v>
      </c>
      <c r="Q82">
        <v>2010</v>
      </c>
      <c r="R82">
        <v>4</v>
      </c>
      <c r="S82" s="7">
        <v>12</v>
      </c>
      <c r="T82">
        <v>12</v>
      </c>
      <c r="U82">
        <v>6</v>
      </c>
      <c r="V82" t="s">
        <v>53</v>
      </c>
      <c r="W82">
        <v>600</v>
      </c>
      <c r="X82" s="5">
        <v>3</v>
      </c>
      <c r="Y82" t="s">
        <v>48</v>
      </c>
      <c r="Z82" s="11" t="s">
        <v>55</v>
      </c>
      <c r="AA82" s="11" t="s">
        <v>249</v>
      </c>
      <c r="AB82" s="5">
        <v>34</v>
      </c>
      <c r="AC82" s="3" t="s">
        <v>1412</v>
      </c>
      <c r="AD82" s="3" t="s">
        <v>1672</v>
      </c>
      <c r="AE82" s="3" t="s">
        <v>1411</v>
      </c>
    </row>
    <row r="83" spans="1:31" ht="14.25" customHeight="1" x14ac:dyDescent="0.3">
      <c r="A83">
        <v>3</v>
      </c>
      <c r="B83" t="s">
        <v>24</v>
      </c>
      <c r="C83" t="s">
        <v>63</v>
      </c>
      <c r="D83" t="s">
        <v>37</v>
      </c>
      <c r="E83">
        <v>2012</v>
      </c>
      <c r="F83" t="s">
        <v>64</v>
      </c>
      <c r="G83" t="s">
        <v>74</v>
      </c>
      <c r="H83" s="3" t="s">
        <v>75</v>
      </c>
      <c r="I83" s="8">
        <v>-10.464722</v>
      </c>
      <c r="J83" s="8">
        <v>-40.362499999999997</v>
      </c>
      <c r="K83">
        <v>1000000</v>
      </c>
      <c r="L83" t="s">
        <v>67</v>
      </c>
      <c r="M83" t="s">
        <v>68</v>
      </c>
      <c r="N83" t="s">
        <v>69</v>
      </c>
      <c r="O83">
        <v>2009</v>
      </c>
      <c r="P83">
        <v>5</v>
      </c>
      <c r="Q83">
        <v>2010</v>
      </c>
      <c r="R83">
        <v>4</v>
      </c>
      <c r="S83" s="7">
        <v>12</v>
      </c>
      <c r="T83">
        <v>12</v>
      </c>
      <c r="U83">
        <v>6</v>
      </c>
      <c r="V83" t="s">
        <v>53</v>
      </c>
      <c r="W83">
        <v>600</v>
      </c>
      <c r="X83" s="5">
        <v>3</v>
      </c>
      <c r="Y83" t="s">
        <v>48</v>
      </c>
      <c r="Z83" s="11" t="s">
        <v>55</v>
      </c>
      <c r="AA83" s="11" t="s">
        <v>62</v>
      </c>
      <c r="AB83" s="5">
        <v>0</v>
      </c>
      <c r="AC83" s="3" t="s">
        <v>1412</v>
      </c>
      <c r="AD83" s="3" t="s">
        <v>1672</v>
      </c>
      <c r="AE83" s="3" t="s">
        <v>1411</v>
      </c>
    </row>
    <row r="84" spans="1:31" ht="14.25" customHeight="1" x14ac:dyDescent="0.3">
      <c r="A84">
        <v>3</v>
      </c>
      <c r="B84" t="s">
        <v>24</v>
      </c>
      <c r="C84" t="s">
        <v>63</v>
      </c>
      <c r="D84" t="s">
        <v>37</v>
      </c>
      <c r="E84">
        <v>2012</v>
      </c>
      <c r="F84" t="s">
        <v>64</v>
      </c>
      <c r="G84" t="s">
        <v>74</v>
      </c>
      <c r="H84" s="3" t="s">
        <v>75</v>
      </c>
      <c r="I84" s="8">
        <v>-10.464722</v>
      </c>
      <c r="J84" s="8">
        <v>-40.362499999999997</v>
      </c>
      <c r="K84">
        <v>1000000</v>
      </c>
      <c r="L84" t="s">
        <v>67</v>
      </c>
      <c r="M84" t="s">
        <v>68</v>
      </c>
      <c r="N84" t="s">
        <v>69</v>
      </c>
      <c r="O84">
        <v>2009</v>
      </c>
      <c r="P84">
        <v>5</v>
      </c>
      <c r="Q84">
        <v>2010</v>
      </c>
      <c r="R84">
        <v>4</v>
      </c>
      <c r="S84" s="7">
        <v>12</v>
      </c>
      <c r="T84">
        <v>12</v>
      </c>
      <c r="U84">
        <v>6</v>
      </c>
      <c r="V84" t="s">
        <v>53</v>
      </c>
      <c r="W84">
        <v>600</v>
      </c>
      <c r="X84" s="5">
        <v>3</v>
      </c>
      <c r="Y84" t="s">
        <v>48</v>
      </c>
      <c r="Z84" s="11" t="s">
        <v>55</v>
      </c>
      <c r="AA84" s="11" t="s">
        <v>114</v>
      </c>
      <c r="AB84" s="5">
        <v>10</v>
      </c>
      <c r="AC84" s="3" t="s">
        <v>1412</v>
      </c>
      <c r="AD84" s="3" t="s">
        <v>1672</v>
      </c>
      <c r="AE84" s="3" t="s">
        <v>1411</v>
      </c>
    </row>
    <row r="85" spans="1:31" ht="14.25" customHeight="1" x14ac:dyDescent="0.3">
      <c r="A85">
        <v>3</v>
      </c>
      <c r="B85" t="s">
        <v>24</v>
      </c>
      <c r="C85" t="s">
        <v>63</v>
      </c>
      <c r="D85" t="s">
        <v>37</v>
      </c>
      <c r="E85">
        <v>2012</v>
      </c>
      <c r="F85" t="s">
        <v>64</v>
      </c>
      <c r="G85" t="s">
        <v>74</v>
      </c>
      <c r="H85" s="3" t="s">
        <v>75</v>
      </c>
      <c r="I85" s="8">
        <v>-10.464722</v>
      </c>
      <c r="J85" s="8">
        <v>-40.362499999999997</v>
      </c>
      <c r="K85">
        <v>1000000</v>
      </c>
      <c r="L85" t="s">
        <v>67</v>
      </c>
      <c r="M85" t="s">
        <v>68</v>
      </c>
      <c r="N85" t="s">
        <v>69</v>
      </c>
      <c r="O85">
        <v>2009</v>
      </c>
      <c r="P85">
        <v>5</v>
      </c>
      <c r="Q85">
        <v>2010</v>
      </c>
      <c r="R85">
        <v>4</v>
      </c>
      <c r="S85" s="7">
        <v>12</v>
      </c>
      <c r="T85">
        <v>12</v>
      </c>
      <c r="U85">
        <v>6</v>
      </c>
      <c r="V85" t="s">
        <v>53</v>
      </c>
      <c r="W85">
        <v>600</v>
      </c>
      <c r="X85" s="5">
        <v>3</v>
      </c>
      <c r="Y85" t="s">
        <v>48</v>
      </c>
      <c r="Z85" s="11" t="s">
        <v>55</v>
      </c>
      <c r="AA85" s="11" t="s">
        <v>258</v>
      </c>
      <c r="AB85" s="5">
        <v>22</v>
      </c>
      <c r="AC85" s="3" t="s">
        <v>1412</v>
      </c>
      <c r="AD85" s="3" t="s">
        <v>1672</v>
      </c>
      <c r="AE85" s="3" t="s">
        <v>1411</v>
      </c>
    </row>
    <row r="86" spans="1:31" ht="14.25" customHeight="1" x14ac:dyDescent="0.3">
      <c r="A86">
        <v>3</v>
      </c>
      <c r="B86" t="s">
        <v>24</v>
      </c>
      <c r="C86" t="s">
        <v>63</v>
      </c>
      <c r="D86" t="s">
        <v>37</v>
      </c>
      <c r="E86">
        <v>2012</v>
      </c>
      <c r="F86" t="s">
        <v>64</v>
      </c>
      <c r="G86" t="s">
        <v>74</v>
      </c>
      <c r="H86" s="3" t="s">
        <v>75</v>
      </c>
      <c r="I86" s="8">
        <v>-10.464722</v>
      </c>
      <c r="J86" s="8">
        <v>-40.362499999999997</v>
      </c>
      <c r="K86">
        <v>1000000</v>
      </c>
      <c r="L86" t="s">
        <v>67</v>
      </c>
      <c r="M86" t="s">
        <v>68</v>
      </c>
      <c r="N86" t="s">
        <v>69</v>
      </c>
      <c r="O86">
        <v>2009</v>
      </c>
      <c r="P86">
        <v>5</v>
      </c>
      <c r="Q86">
        <v>2010</v>
      </c>
      <c r="R86">
        <v>4</v>
      </c>
      <c r="S86" s="7">
        <v>12</v>
      </c>
      <c r="T86">
        <v>12</v>
      </c>
      <c r="U86">
        <v>6</v>
      </c>
      <c r="V86" t="s">
        <v>53</v>
      </c>
      <c r="W86">
        <v>600</v>
      </c>
      <c r="X86" s="5">
        <v>3</v>
      </c>
      <c r="Y86" t="s">
        <v>48</v>
      </c>
      <c r="Z86" s="11" t="s">
        <v>55</v>
      </c>
      <c r="AA86" s="11" t="s">
        <v>73</v>
      </c>
      <c r="AB86" s="5">
        <v>9</v>
      </c>
      <c r="AC86" s="3" t="s">
        <v>1412</v>
      </c>
      <c r="AD86" s="3" t="s">
        <v>1672</v>
      </c>
      <c r="AE86" s="3" t="s">
        <v>1411</v>
      </c>
    </row>
    <row r="87" spans="1:31" ht="14.25" customHeight="1" x14ac:dyDescent="0.3">
      <c r="A87">
        <v>3</v>
      </c>
      <c r="B87" t="s">
        <v>24</v>
      </c>
      <c r="C87" t="s">
        <v>63</v>
      </c>
      <c r="D87" t="s">
        <v>37</v>
      </c>
      <c r="E87">
        <v>2012</v>
      </c>
      <c r="F87" t="s">
        <v>64</v>
      </c>
      <c r="G87" t="s">
        <v>74</v>
      </c>
      <c r="H87" s="3" t="s">
        <v>75</v>
      </c>
      <c r="I87" s="8">
        <v>-10.464722</v>
      </c>
      <c r="J87" s="8">
        <v>-40.362499999999997</v>
      </c>
      <c r="K87">
        <v>1000000</v>
      </c>
      <c r="L87" t="s">
        <v>67</v>
      </c>
      <c r="M87" t="s">
        <v>68</v>
      </c>
      <c r="N87" t="s">
        <v>69</v>
      </c>
      <c r="O87">
        <v>2009</v>
      </c>
      <c r="P87">
        <v>5</v>
      </c>
      <c r="Q87">
        <v>2010</v>
      </c>
      <c r="R87">
        <v>4</v>
      </c>
      <c r="S87" s="7">
        <v>12</v>
      </c>
      <c r="T87">
        <v>12</v>
      </c>
      <c r="U87">
        <v>6</v>
      </c>
      <c r="V87" t="s">
        <v>53</v>
      </c>
      <c r="W87">
        <v>600</v>
      </c>
      <c r="X87" s="5">
        <v>3</v>
      </c>
      <c r="Y87" t="s">
        <v>48</v>
      </c>
      <c r="Z87" s="11" t="s">
        <v>55</v>
      </c>
      <c r="AA87" s="11" t="s">
        <v>70</v>
      </c>
      <c r="AB87" s="5">
        <v>0</v>
      </c>
      <c r="AC87" s="3" t="s">
        <v>1412</v>
      </c>
      <c r="AD87" s="3" t="s">
        <v>1672</v>
      </c>
      <c r="AE87" s="3" t="s">
        <v>1411</v>
      </c>
    </row>
    <row r="88" spans="1:31" ht="14.25" customHeight="1" x14ac:dyDescent="0.3">
      <c r="A88">
        <v>3</v>
      </c>
      <c r="B88" t="s">
        <v>24</v>
      </c>
      <c r="C88" t="s">
        <v>63</v>
      </c>
      <c r="D88" t="s">
        <v>37</v>
      </c>
      <c r="E88">
        <v>2012</v>
      </c>
      <c r="F88" t="s">
        <v>64</v>
      </c>
      <c r="G88" t="s">
        <v>74</v>
      </c>
      <c r="H88" s="3" t="s">
        <v>75</v>
      </c>
      <c r="I88" s="8">
        <v>-10.464722</v>
      </c>
      <c r="J88" s="8">
        <v>-40.362499999999997</v>
      </c>
      <c r="K88">
        <v>1000000</v>
      </c>
      <c r="L88" t="s">
        <v>67</v>
      </c>
      <c r="M88" t="s">
        <v>68</v>
      </c>
      <c r="N88" t="s">
        <v>69</v>
      </c>
      <c r="O88">
        <v>2009</v>
      </c>
      <c r="P88">
        <v>5</v>
      </c>
      <c r="Q88">
        <v>2010</v>
      </c>
      <c r="R88">
        <v>4</v>
      </c>
      <c r="S88" s="7">
        <v>12</v>
      </c>
      <c r="T88">
        <v>12</v>
      </c>
      <c r="U88">
        <v>6</v>
      </c>
      <c r="V88" t="s">
        <v>53</v>
      </c>
      <c r="W88">
        <v>600</v>
      </c>
      <c r="X88" s="5">
        <v>3</v>
      </c>
      <c r="Y88" t="s">
        <v>48</v>
      </c>
      <c r="Z88" s="11" t="s">
        <v>55</v>
      </c>
      <c r="AA88" s="11" t="s">
        <v>265</v>
      </c>
      <c r="AB88" s="5">
        <v>0</v>
      </c>
      <c r="AC88" s="3" t="s">
        <v>1412</v>
      </c>
      <c r="AD88" s="3" t="s">
        <v>1672</v>
      </c>
      <c r="AE88" s="3" t="s">
        <v>1411</v>
      </c>
    </row>
    <row r="89" spans="1:31" ht="14.25" customHeight="1" x14ac:dyDescent="0.3">
      <c r="A89">
        <v>3</v>
      </c>
      <c r="B89" t="s">
        <v>24</v>
      </c>
      <c r="C89" t="s">
        <v>63</v>
      </c>
      <c r="D89" t="s">
        <v>37</v>
      </c>
      <c r="E89">
        <v>2012</v>
      </c>
      <c r="F89" t="s">
        <v>64</v>
      </c>
      <c r="G89" t="s">
        <v>74</v>
      </c>
      <c r="H89" s="3" t="s">
        <v>75</v>
      </c>
      <c r="I89" s="8">
        <v>-10.464722</v>
      </c>
      <c r="J89" s="8">
        <v>-40.362499999999997</v>
      </c>
      <c r="K89">
        <v>1000000</v>
      </c>
      <c r="L89" t="s">
        <v>67</v>
      </c>
      <c r="M89" t="s">
        <v>68</v>
      </c>
      <c r="N89" t="s">
        <v>69</v>
      </c>
      <c r="O89">
        <v>2009</v>
      </c>
      <c r="P89">
        <v>5</v>
      </c>
      <c r="Q89">
        <v>2010</v>
      </c>
      <c r="R89">
        <v>4</v>
      </c>
      <c r="S89" s="7">
        <v>12</v>
      </c>
      <c r="T89">
        <v>12</v>
      </c>
      <c r="U89">
        <v>6</v>
      </c>
      <c r="V89" t="s">
        <v>53</v>
      </c>
      <c r="W89">
        <v>600</v>
      </c>
      <c r="X89" s="5">
        <v>3</v>
      </c>
      <c r="Y89" t="s">
        <v>48</v>
      </c>
      <c r="Z89" s="11" t="s">
        <v>55</v>
      </c>
      <c r="AA89" s="11" t="s">
        <v>76</v>
      </c>
      <c r="AB89" s="5">
        <v>0</v>
      </c>
      <c r="AC89" s="3" t="s">
        <v>1412</v>
      </c>
      <c r="AD89" s="3" t="s">
        <v>1672</v>
      </c>
      <c r="AE89" s="3" t="s">
        <v>1411</v>
      </c>
    </row>
    <row r="90" spans="1:31" ht="14.25" customHeight="1" x14ac:dyDescent="0.3">
      <c r="A90">
        <v>3</v>
      </c>
      <c r="B90" t="s">
        <v>24</v>
      </c>
      <c r="C90" t="s">
        <v>63</v>
      </c>
      <c r="D90" t="s">
        <v>37</v>
      </c>
      <c r="E90">
        <v>2012</v>
      </c>
      <c r="F90" t="s">
        <v>64</v>
      </c>
      <c r="G90" t="s">
        <v>74</v>
      </c>
      <c r="H90" s="3" t="s">
        <v>75</v>
      </c>
      <c r="I90" s="8">
        <v>-10.464722</v>
      </c>
      <c r="J90" s="8">
        <v>-40.362499999999997</v>
      </c>
      <c r="K90">
        <v>1000000</v>
      </c>
      <c r="L90" t="s">
        <v>67</v>
      </c>
      <c r="M90" t="s">
        <v>68</v>
      </c>
      <c r="N90" t="s">
        <v>69</v>
      </c>
      <c r="O90">
        <v>2009</v>
      </c>
      <c r="P90">
        <v>5</v>
      </c>
      <c r="Q90">
        <v>2010</v>
      </c>
      <c r="R90">
        <v>4</v>
      </c>
      <c r="S90" s="7">
        <v>12</v>
      </c>
      <c r="T90">
        <v>12</v>
      </c>
      <c r="U90">
        <v>6</v>
      </c>
      <c r="V90" t="s">
        <v>53</v>
      </c>
      <c r="W90">
        <v>600</v>
      </c>
      <c r="X90" s="5">
        <v>3</v>
      </c>
      <c r="Y90" t="s">
        <v>48</v>
      </c>
      <c r="Z90" t="s">
        <v>83</v>
      </c>
      <c r="AA90" s="11" t="s">
        <v>274</v>
      </c>
      <c r="AB90" s="5">
        <v>25</v>
      </c>
      <c r="AC90" s="3" t="s">
        <v>1412</v>
      </c>
      <c r="AD90" s="3" t="s">
        <v>1672</v>
      </c>
      <c r="AE90" s="3" t="s">
        <v>1411</v>
      </c>
    </row>
    <row r="91" spans="1:31" ht="14.25" customHeight="1" x14ac:dyDescent="0.3">
      <c r="A91">
        <v>3</v>
      </c>
      <c r="B91" t="s">
        <v>24</v>
      </c>
      <c r="C91" t="s">
        <v>63</v>
      </c>
      <c r="D91" t="s">
        <v>37</v>
      </c>
      <c r="E91">
        <v>2012</v>
      </c>
      <c r="F91" t="s">
        <v>64</v>
      </c>
      <c r="G91" t="s">
        <v>74</v>
      </c>
      <c r="H91" s="3" t="s">
        <v>75</v>
      </c>
      <c r="I91" s="8">
        <v>-10.464722</v>
      </c>
      <c r="J91" s="8">
        <v>-40.362499999999997</v>
      </c>
      <c r="K91">
        <v>1000000</v>
      </c>
      <c r="L91" t="s">
        <v>67</v>
      </c>
      <c r="M91" t="s">
        <v>68</v>
      </c>
      <c r="N91" t="s">
        <v>69</v>
      </c>
      <c r="O91">
        <v>2009</v>
      </c>
      <c r="P91">
        <v>5</v>
      </c>
      <c r="Q91">
        <v>2010</v>
      </c>
      <c r="R91">
        <v>4</v>
      </c>
      <c r="S91" s="7">
        <v>12</v>
      </c>
      <c r="T91">
        <v>12</v>
      </c>
      <c r="U91">
        <v>6</v>
      </c>
      <c r="V91" t="s">
        <v>53</v>
      </c>
      <c r="W91">
        <v>600</v>
      </c>
      <c r="X91" s="5">
        <v>3</v>
      </c>
      <c r="Y91" t="s">
        <v>48</v>
      </c>
      <c r="Z91" t="s">
        <v>83</v>
      </c>
      <c r="AA91" s="11" t="s">
        <v>87</v>
      </c>
      <c r="AB91" s="5">
        <v>99</v>
      </c>
      <c r="AC91" s="3" t="s">
        <v>1412</v>
      </c>
      <c r="AD91" s="3" t="s">
        <v>1672</v>
      </c>
      <c r="AE91" s="3" t="s">
        <v>1411</v>
      </c>
    </row>
    <row r="92" spans="1:31" ht="14.25" customHeight="1" x14ac:dyDescent="0.3">
      <c r="A92">
        <v>3</v>
      </c>
      <c r="B92" t="s">
        <v>24</v>
      </c>
      <c r="C92" t="s">
        <v>63</v>
      </c>
      <c r="D92" t="s">
        <v>37</v>
      </c>
      <c r="E92">
        <v>2012</v>
      </c>
      <c r="F92" t="s">
        <v>64</v>
      </c>
      <c r="G92" t="s">
        <v>74</v>
      </c>
      <c r="H92" s="3" t="s">
        <v>75</v>
      </c>
      <c r="I92" s="8">
        <v>-10.464722</v>
      </c>
      <c r="J92" s="8">
        <v>-40.362499999999997</v>
      </c>
      <c r="K92">
        <v>1000000</v>
      </c>
      <c r="L92" t="s">
        <v>67</v>
      </c>
      <c r="M92" t="s">
        <v>68</v>
      </c>
      <c r="N92" t="s">
        <v>69</v>
      </c>
      <c r="O92">
        <v>2009</v>
      </c>
      <c r="P92">
        <v>5</v>
      </c>
      <c r="Q92">
        <v>2010</v>
      </c>
      <c r="R92">
        <v>4</v>
      </c>
      <c r="S92" s="7">
        <v>12</v>
      </c>
      <c r="T92">
        <v>12</v>
      </c>
      <c r="U92">
        <v>6</v>
      </c>
      <c r="V92" t="s">
        <v>53</v>
      </c>
      <c r="W92">
        <v>600</v>
      </c>
      <c r="X92" s="5">
        <v>3</v>
      </c>
      <c r="Y92" t="s">
        <v>48</v>
      </c>
      <c r="Z92" t="s">
        <v>83</v>
      </c>
      <c r="AA92" s="11" t="s">
        <v>275</v>
      </c>
      <c r="AB92" s="5">
        <v>0</v>
      </c>
      <c r="AC92" s="3" t="s">
        <v>1412</v>
      </c>
      <c r="AD92" s="3" t="s">
        <v>1672</v>
      </c>
      <c r="AE92" s="3" t="s">
        <v>1411</v>
      </c>
    </row>
    <row r="93" spans="1:31" ht="14.25" customHeight="1" x14ac:dyDescent="0.3">
      <c r="A93">
        <v>3</v>
      </c>
      <c r="B93" t="s">
        <v>24</v>
      </c>
      <c r="C93" t="s">
        <v>63</v>
      </c>
      <c r="D93" t="s">
        <v>37</v>
      </c>
      <c r="E93">
        <v>2012</v>
      </c>
      <c r="F93" t="s">
        <v>64</v>
      </c>
      <c r="G93" t="s">
        <v>74</v>
      </c>
      <c r="H93" s="3" t="s">
        <v>75</v>
      </c>
      <c r="I93" s="8">
        <v>-10.464722</v>
      </c>
      <c r="J93" s="8">
        <v>-40.362499999999997</v>
      </c>
      <c r="K93">
        <v>1000000</v>
      </c>
      <c r="L93" t="s">
        <v>67</v>
      </c>
      <c r="M93" t="s">
        <v>68</v>
      </c>
      <c r="N93" t="s">
        <v>69</v>
      </c>
      <c r="O93">
        <v>2009</v>
      </c>
      <c r="P93">
        <v>5</v>
      </c>
      <c r="Q93">
        <v>2010</v>
      </c>
      <c r="R93">
        <v>4</v>
      </c>
      <c r="S93" s="7">
        <v>12</v>
      </c>
      <c r="T93">
        <v>12</v>
      </c>
      <c r="U93">
        <v>6</v>
      </c>
      <c r="V93" t="s">
        <v>53</v>
      </c>
      <c r="W93">
        <v>600</v>
      </c>
      <c r="X93" s="5">
        <v>3</v>
      </c>
      <c r="Y93" t="s">
        <v>48</v>
      </c>
      <c r="Z93" t="s">
        <v>90</v>
      </c>
      <c r="AA93" s="11" t="s">
        <v>279</v>
      </c>
      <c r="AB93" s="5">
        <v>0</v>
      </c>
      <c r="AC93" s="3" t="s">
        <v>1412</v>
      </c>
      <c r="AD93" s="3" t="s">
        <v>1672</v>
      </c>
      <c r="AE93" s="3" t="s">
        <v>1411</v>
      </c>
    </row>
    <row r="94" spans="1:31" ht="14.25" customHeight="1" x14ac:dyDescent="0.3">
      <c r="A94">
        <v>4</v>
      </c>
      <c r="B94" t="s">
        <v>35</v>
      </c>
      <c r="C94" t="s">
        <v>77</v>
      </c>
      <c r="D94" t="s">
        <v>78</v>
      </c>
      <c r="E94">
        <v>2007</v>
      </c>
      <c r="F94" t="s">
        <v>79</v>
      </c>
      <c r="G94" s="38" t="s">
        <v>363</v>
      </c>
      <c r="H94" s="3" t="s">
        <v>80</v>
      </c>
      <c r="I94" s="5">
        <v>-19</v>
      </c>
      <c r="J94" s="5">
        <v>-48.3</v>
      </c>
      <c r="K94" s="5">
        <v>1270000</v>
      </c>
      <c r="L94" t="s">
        <v>67</v>
      </c>
      <c r="M94" t="s">
        <v>1327</v>
      </c>
      <c r="N94" t="s">
        <v>81</v>
      </c>
      <c r="O94">
        <v>2003</v>
      </c>
      <c r="P94">
        <v>10</v>
      </c>
      <c r="Q94">
        <v>2004</v>
      </c>
      <c r="R94">
        <v>9</v>
      </c>
      <c r="S94" s="7">
        <v>12</v>
      </c>
      <c r="T94">
        <v>10</v>
      </c>
      <c r="U94">
        <v>3</v>
      </c>
      <c r="V94" t="s">
        <v>82</v>
      </c>
      <c r="W94">
        <v>180</v>
      </c>
      <c r="X94" s="36">
        <v>1</v>
      </c>
      <c r="Y94" t="s">
        <v>48</v>
      </c>
      <c r="Z94" t="s">
        <v>83</v>
      </c>
      <c r="AA94" t="s">
        <v>87</v>
      </c>
      <c r="AB94" s="5">
        <v>46</v>
      </c>
      <c r="AC94" t="s">
        <v>1414</v>
      </c>
      <c r="AD94" t="s">
        <v>1509</v>
      </c>
      <c r="AE94" t="s">
        <v>1413</v>
      </c>
    </row>
    <row r="95" spans="1:31" ht="14.25" customHeight="1" x14ac:dyDescent="0.3">
      <c r="A95">
        <v>4</v>
      </c>
      <c r="B95" t="s">
        <v>35</v>
      </c>
      <c r="C95" t="s">
        <v>77</v>
      </c>
      <c r="D95" t="s">
        <v>78</v>
      </c>
      <c r="E95">
        <v>2007</v>
      </c>
      <c r="F95" t="s">
        <v>79</v>
      </c>
      <c r="G95" t="s">
        <v>363</v>
      </c>
      <c r="H95" s="3" t="s">
        <v>80</v>
      </c>
      <c r="I95" s="5">
        <v>-19</v>
      </c>
      <c r="J95" s="5">
        <v>-48.3</v>
      </c>
      <c r="K95">
        <v>1270000</v>
      </c>
      <c r="L95" t="s">
        <v>67</v>
      </c>
      <c r="M95" t="s">
        <v>1327</v>
      </c>
      <c r="N95" t="s">
        <v>81</v>
      </c>
      <c r="O95">
        <v>2003</v>
      </c>
      <c r="P95">
        <v>10</v>
      </c>
      <c r="Q95">
        <v>2004</v>
      </c>
      <c r="R95">
        <v>9</v>
      </c>
      <c r="S95" s="7">
        <v>12</v>
      </c>
      <c r="T95">
        <v>10</v>
      </c>
      <c r="U95">
        <v>3</v>
      </c>
      <c r="V95" t="s">
        <v>82</v>
      </c>
      <c r="W95">
        <v>180</v>
      </c>
      <c r="X95" s="35">
        <v>1</v>
      </c>
      <c r="Y95" t="s">
        <v>48</v>
      </c>
      <c r="Z95" t="s">
        <v>55</v>
      </c>
      <c r="AA95" t="s">
        <v>258</v>
      </c>
      <c r="AB95" s="5">
        <v>55</v>
      </c>
      <c r="AC95" t="s">
        <v>1414</v>
      </c>
      <c r="AD95" t="s">
        <v>1509</v>
      </c>
      <c r="AE95" t="s">
        <v>1413</v>
      </c>
    </row>
    <row r="96" spans="1:31" ht="14.25" customHeight="1" x14ac:dyDescent="0.3">
      <c r="A96">
        <v>4</v>
      </c>
      <c r="B96" t="s">
        <v>35</v>
      </c>
      <c r="C96" t="s">
        <v>77</v>
      </c>
      <c r="D96" t="s">
        <v>78</v>
      </c>
      <c r="E96">
        <v>2007</v>
      </c>
      <c r="F96" t="s">
        <v>79</v>
      </c>
      <c r="G96" t="s">
        <v>363</v>
      </c>
      <c r="H96" s="3" t="s">
        <v>80</v>
      </c>
      <c r="I96" s="5">
        <v>-19</v>
      </c>
      <c r="J96" s="5">
        <v>-48.3</v>
      </c>
      <c r="K96">
        <v>1270000</v>
      </c>
      <c r="L96" t="s">
        <v>67</v>
      </c>
      <c r="M96" t="s">
        <v>1327</v>
      </c>
      <c r="N96" t="s">
        <v>81</v>
      </c>
      <c r="O96">
        <v>2003</v>
      </c>
      <c r="P96">
        <v>10</v>
      </c>
      <c r="Q96">
        <v>2004</v>
      </c>
      <c r="R96">
        <v>9</v>
      </c>
      <c r="S96" s="7">
        <v>12</v>
      </c>
      <c r="T96">
        <v>10</v>
      </c>
      <c r="U96">
        <v>3</v>
      </c>
      <c r="V96" t="s">
        <v>82</v>
      </c>
      <c r="W96">
        <v>180</v>
      </c>
      <c r="X96" s="35">
        <v>1</v>
      </c>
      <c r="Y96" t="s">
        <v>48</v>
      </c>
      <c r="Z96" t="s">
        <v>55</v>
      </c>
      <c r="AA96" t="s">
        <v>56</v>
      </c>
      <c r="AB96" s="5">
        <v>4</v>
      </c>
      <c r="AC96" t="s">
        <v>1414</v>
      </c>
      <c r="AD96" t="s">
        <v>1509</v>
      </c>
      <c r="AE96" t="s">
        <v>1413</v>
      </c>
    </row>
    <row r="97" spans="1:31" ht="14.25" customHeight="1" x14ac:dyDescent="0.3">
      <c r="A97">
        <v>4</v>
      </c>
      <c r="B97" t="s">
        <v>35</v>
      </c>
      <c r="C97" t="s">
        <v>77</v>
      </c>
      <c r="D97" t="s">
        <v>78</v>
      </c>
      <c r="E97">
        <v>2007</v>
      </c>
      <c r="F97" t="s">
        <v>79</v>
      </c>
      <c r="G97" t="s">
        <v>363</v>
      </c>
      <c r="H97" s="3" t="s">
        <v>80</v>
      </c>
      <c r="I97" s="5">
        <v>-19</v>
      </c>
      <c r="J97" s="5">
        <v>-48.3</v>
      </c>
      <c r="K97">
        <v>1270000</v>
      </c>
      <c r="L97" t="s">
        <v>67</v>
      </c>
      <c r="M97" t="s">
        <v>1327</v>
      </c>
      <c r="N97" t="s">
        <v>81</v>
      </c>
      <c r="O97">
        <v>2003</v>
      </c>
      <c r="P97">
        <v>10</v>
      </c>
      <c r="Q97">
        <v>2004</v>
      </c>
      <c r="R97">
        <v>9</v>
      </c>
      <c r="S97" s="7">
        <v>12</v>
      </c>
      <c r="T97">
        <v>10</v>
      </c>
      <c r="U97">
        <v>3</v>
      </c>
      <c r="V97" t="s">
        <v>82</v>
      </c>
      <c r="W97">
        <v>180</v>
      </c>
      <c r="X97" s="35">
        <v>1</v>
      </c>
      <c r="Y97" t="s">
        <v>48</v>
      </c>
      <c r="Z97" t="s">
        <v>55</v>
      </c>
      <c r="AA97" t="s">
        <v>379</v>
      </c>
      <c r="AB97" s="5">
        <v>1</v>
      </c>
      <c r="AC97" t="s">
        <v>1414</v>
      </c>
      <c r="AD97" t="s">
        <v>1509</v>
      </c>
      <c r="AE97" t="s">
        <v>1413</v>
      </c>
    </row>
    <row r="98" spans="1:31" ht="14.25" customHeight="1" x14ac:dyDescent="0.3">
      <c r="A98">
        <v>4</v>
      </c>
      <c r="B98" t="s">
        <v>35</v>
      </c>
      <c r="C98" t="s">
        <v>77</v>
      </c>
      <c r="D98" t="s">
        <v>78</v>
      </c>
      <c r="E98">
        <v>2007</v>
      </c>
      <c r="F98" t="s">
        <v>79</v>
      </c>
      <c r="G98" t="s">
        <v>363</v>
      </c>
      <c r="H98" s="3" t="s">
        <v>80</v>
      </c>
      <c r="I98" s="5">
        <v>-19</v>
      </c>
      <c r="J98" s="5">
        <v>-48.3</v>
      </c>
      <c r="K98">
        <v>1270000</v>
      </c>
      <c r="L98" t="s">
        <v>67</v>
      </c>
      <c r="M98" t="s">
        <v>1327</v>
      </c>
      <c r="N98" t="s">
        <v>81</v>
      </c>
      <c r="O98">
        <v>2003</v>
      </c>
      <c r="P98">
        <v>10</v>
      </c>
      <c r="Q98">
        <v>2004</v>
      </c>
      <c r="R98">
        <v>9</v>
      </c>
      <c r="S98" s="7">
        <v>12</v>
      </c>
      <c r="T98">
        <v>10</v>
      </c>
      <c r="U98">
        <v>3</v>
      </c>
      <c r="V98" t="s">
        <v>82</v>
      </c>
      <c r="W98">
        <v>180</v>
      </c>
      <c r="X98" s="35">
        <v>1</v>
      </c>
      <c r="Y98" t="s">
        <v>48</v>
      </c>
      <c r="Z98" t="s">
        <v>55</v>
      </c>
      <c r="AA98" t="s">
        <v>73</v>
      </c>
      <c r="AB98" s="5">
        <v>1</v>
      </c>
      <c r="AC98" t="s">
        <v>1414</v>
      </c>
      <c r="AD98" t="s">
        <v>1509</v>
      </c>
      <c r="AE98" t="s">
        <v>1413</v>
      </c>
    </row>
    <row r="99" spans="1:31" ht="14.25" customHeight="1" x14ac:dyDescent="0.3">
      <c r="A99">
        <v>4</v>
      </c>
      <c r="B99" t="s">
        <v>35</v>
      </c>
      <c r="C99" t="s">
        <v>77</v>
      </c>
      <c r="D99" t="s">
        <v>78</v>
      </c>
      <c r="E99">
        <v>2007</v>
      </c>
      <c r="F99" t="s">
        <v>79</v>
      </c>
      <c r="G99" t="s">
        <v>363</v>
      </c>
      <c r="H99" s="3" t="s">
        <v>80</v>
      </c>
      <c r="I99" s="5">
        <v>-19</v>
      </c>
      <c r="J99" s="5">
        <v>-48.3</v>
      </c>
      <c r="K99">
        <v>1270000</v>
      </c>
      <c r="L99" t="s">
        <v>67</v>
      </c>
      <c r="M99" t="s">
        <v>1327</v>
      </c>
      <c r="N99" t="s">
        <v>81</v>
      </c>
      <c r="O99">
        <v>2003</v>
      </c>
      <c r="P99">
        <v>10</v>
      </c>
      <c r="Q99">
        <v>2004</v>
      </c>
      <c r="R99">
        <v>9</v>
      </c>
      <c r="S99" s="7">
        <v>12</v>
      </c>
      <c r="T99">
        <v>10</v>
      </c>
      <c r="U99">
        <v>3</v>
      </c>
      <c r="V99" t="s">
        <v>82</v>
      </c>
      <c r="W99">
        <v>180</v>
      </c>
      <c r="X99" s="35">
        <v>1</v>
      </c>
      <c r="Y99" t="s">
        <v>48</v>
      </c>
      <c r="Z99" t="s">
        <v>55</v>
      </c>
      <c r="AA99" t="s">
        <v>70</v>
      </c>
      <c r="AB99" s="5">
        <v>0</v>
      </c>
      <c r="AC99" t="s">
        <v>1414</v>
      </c>
      <c r="AD99" t="s">
        <v>1509</v>
      </c>
      <c r="AE99" t="s">
        <v>1413</v>
      </c>
    </row>
    <row r="100" spans="1:31" ht="14.25" customHeight="1" x14ac:dyDescent="0.3">
      <c r="A100">
        <v>4</v>
      </c>
      <c r="B100" t="s">
        <v>35</v>
      </c>
      <c r="C100" t="s">
        <v>77</v>
      </c>
      <c r="D100" t="s">
        <v>78</v>
      </c>
      <c r="E100">
        <v>2007</v>
      </c>
      <c r="F100" t="s">
        <v>79</v>
      </c>
      <c r="G100" t="s">
        <v>363</v>
      </c>
      <c r="H100" s="3" t="s">
        <v>80</v>
      </c>
      <c r="I100" s="5">
        <v>-19</v>
      </c>
      <c r="J100" s="5">
        <v>-48.3</v>
      </c>
      <c r="K100">
        <v>1270000</v>
      </c>
      <c r="L100" t="s">
        <v>67</v>
      </c>
      <c r="M100" t="s">
        <v>1327</v>
      </c>
      <c r="N100" t="s">
        <v>81</v>
      </c>
      <c r="O100">
        <v>2003</v>
      </c>
      <c r="P100">
        <v>10</v>
      </c>
      <c r="Q100">
        <v>2004</v>
      </c>
      <c r="R100">
        <v>9</v>
      </c>
      <c r="S100" s="7">
        <v>12</v>
      </c>
      <c r="T100">
        <v>10</v>
      </c>
      <c r="U100">
        <v>3</v>
      </c>
      <c r="V100" t="s">
        <v>82</v>
      </c>
      <c r="W100">
        <v>180</v>
      </c>
      <c r="X100" s="35">
        <v>1</v>
      </c>
      <c r="Y100" t="s">
        <v>48</v>
      </c>
      <c r="Z100" t="s">
        <v>49</v>
      </c>
      <c r="AA100" t="s">
        <v>399</v>
      </c>
      <c r="AB100" s="5">
        <v>6</v>
      </c>
      <c r="AC100" t="s">
        <v>1414</v>
      </c>
      <c r="AD100" t="s">
        <v>1509</v>
      </c>
      <c r="AE100" t="s">
        <v>1413</v>
      </c>
    </row>
    <row r="101" spans="1:31" ht="14.25" customHeight="1" x14ac:dyDescent="0.3">
      <c r="A101">
        <v>4</v>
      </c>
      <c r="B101" t="s">
        <v>35</v>
      </c>
      <c r="C101" t="s">
        <v>77</v>
      </c>
      <c r="D101" t="s">
        <v>78</v>
      </c>
      <c r="E101">
        <v>2007</v>
      </c>
      <c r="F101" t="s">
        <v>79</v>
      </c>
      <c r="G101" s="38" t="s">
        <v>408</v>
      </c>
      <c r="H101" s="3" t="s">
        <v>85</v>
      </c>
      <c r="I101" s="5">
        <v>-19</v>
      </c>
      <c r="J101" s="5">
        <v>-48.3</v>
      </c>
      <c r="K101" s="5">
        <v>1270000</v>
      </c>
      <c r="L101" t="s">
        <v>67</v>
      </c>
      <c r="M101" t="s">
        <v>1327</v>
      </c>
      <c r="N101" t="s">
        <v>81</v>
      </c>
      <c r="O101">
        <v>2003</v>
      </c>
      <c r="P101">
        <v>10</v>
      </c>
      <c r="Q101">
        <v>2004</v>
      </c>
      <c r="R101">
        <v>9</v>
      </c>
      <c r="S101" s="7">
        <v>12</v>
      </c>
      <c r="T101">
        <v>10</v>
      </c>
      <c r="U101">
        <v>3</v>
      </c>
      <c r="V101" t="s">
        <v>82</v>
      </c>
      <c r="W101">
        <v>180</v>
      </c>
      <c r="X101" s="36">
        <v>1</v>
      </c>
      <c r="Y101" t="s">
        <v>48</v>
      </c>
      <c r="Z101" t="s">
        <v>83</v>
      </c>
      <c r="AA101" t="s">
        <v>87</v>
      </c>
      <c r="AB101" s="5">
        <v>44</v>
      </c>
      <c r="AC101" t="s">
        <v>1414</v>
      </c>
      <c r="AD101" t="s">
        <v>1509</v>
      </c>
      <c r="AE101" t="s">
        <v>1413</v>
      </c>
    </row>
    <row r="102" spans="1:31" ht="14.25" customHeight="1" x14ac:dyDescent="0.3">
      <c r="A102">
        <v>4</v>
      </c>
      <c r="B102" t="s">
        <v>35</v>
      </c>
      <c r="C102" t="s">
        <v>77</v>
      </c>
      <c r="D102" t="s">
        <v>78</v>
      </c>
      <c r="E102">
        <v>2007</v>
      </c>
      <c r="F102" t="s">
        <v>361</v>
      </c>
      <c r="G102" t="s">
        <v>408</v>
      </c>
      <c r="H102" s="3" t="s">
        <v>85</v>
      </c>
      <c r="I102" s="5">
        <v>-19</v>
      </c>
      <c r="J102" s="5">
        <v>-48.3</v>
      </c>
      <c r="K102">
        <v>1270000</v>
      </c>
      <c r="L102" t="s">
        <v>67</v>
      </c>
      <c r="M102" t="s">
        <v>1327</v>
      </c>
      <c r="N102" t="s">
        <v>81</v>
      </c>
      <c r="O102">
        <v>2003</v>
      </c>
      <c r="P102">
        <v>10</v>
      </c>
      <c r="Q102">
        <v>2004</v>
      </c>
      <c r="R102">
        <v>9</v>
      </c>
      <c r="S102" s="7">
        <v>12</v>
      </c>
      <c r="T102">
        <v>10</v>
      </c>
      <c r="U102">
        <v>3</v>
      </c>
      <c r="V102" t="s">
        <v>82</v>
      </c>
      <c r="W102">
        <v>180</v>
      </c>
      <c r="X102" s="35">
        <v>1</v>
      </c>
      <c r="Y102" t="s">
        <v>48</v>
      </c>
      <c r="Z102" t="s">
        <v>55</v>
      </c>
      <c r="AA102" t="s">
        <v>258</v>
      </c>
      <c r="AB102" s="5">
        <v>23</v>
      </c>
      <c r="AC102" t="s">
        <v>1414</v>
      </c>
      <c r="AD102" t="s">
        <v>1509</v>
      </c>
      <c r="AE102" t="s">
        <v>1413</v>
      </c>
    </row>
    <row r="103" spans="1:31" ht="14.25" customHeight="1" x14ac:dyDescent="0.3">
      <c r="A103">
        <v>4</v>
      </c>
      <c r="B103" t="s">
        <v>35</v>
      </c>
      <c r="C103" t="s">
        <v>77</v>
      </c>
      <c r="D103" t="s">
        <v>78</v>
      </c>
      <c r="E103">
        <v>2007</v>
      </c>
      <c r="F103" t="s">
        <v>361</v>
      </c>
      <c r="G103" t="s">
        <v>408</v>
      </c>
      <c r="H103" s="3" t="s">
        <v>85</v>
      </c>
      <c r="I103" s="5">
        <v>-19</v>
      </c>
      <c r="J103" s="5">
        <v>-48.3</v>
      </c>
      <c r="K103">
        <v>1270000</v>
      </c>
      <c r="L103" t="s">
        <v>67</v>
      </c>
      <c r="M103" t="s">
        <v>1327</v>
      </c>
      <c r="N103" t="s">
        <v>81</v>
      </c>
      <c r="O103">
        <v>2003</v>
      </c>
      <c r="P103">
        <v>10</v>
      </c>
      <c r="Q103">
        <v>2004</v>
      </c>
      <c r="R103">
        <v>9</v>
      </c>
      <c r="S103" s="7">
        <v>12</v>
      </c>
      <c r="T103">
        <v>10</v>
      </c>
      <c r="U103">
        <v>3</v>
      </c>
      <c r="V103" t="s">
        <v>82</v>
      </c>
      <c r="W103">
        <v>180</v>
      </c>
      <c r="X103" s="35">
        <v>1</v>
      </c>
      <c r="Y103" t="s">
        <v>48</v>
      </c>
      <c r="Z103" t="s">
        <v>55</v>
      </c>
      <c r="AA103" t="s">
        <v>56</v>
      </c>
      <c r="AB103" s="5">
        <v>3</v>
      </c>
      <c r="AC103" t="s">
        <v>1414</v>
      </c>
      <c r="AD103" t="s">
        <v>1509</v>
      </c>
      <c r="AE103" t="s">
        <v>1413</v>
      </c>
    </row>
    <row r="104" spans="1:31" ht="14.25" customHeight="1" x14ac:dyDescent="0.3">
      <c r="A104">
        <v>4</v>
      </c>
      <c r="B104" t="s">
        <v>35</v>
      </c>
      <c r="C104" t="s">
        <v>77</v>
      </c>
      <c r="D104" t="s">
        <v>78</v>
      </c>
      <c r="E104">
        <v>2007</v>
      </c>
      <c r="F104" t="s">
        <v>361</v>
      </c>
      <c r="G104" t="s">
        <v>408</v>
      </c>
      <c r="H104" s="3" t="s">
        <v>85</v>
      </c>
      <c r="I104" s="5">
        <v>-19</v>
      </c>
      <c r="J104" s="5">
        <v>-48.3</v>
      </c>
      <c r="K104">
        <v>1270000</v>
      </c>
      <c r="L104" t="s">
        <v>67</v>
      </c>
      <c r="M104" t="s">
        <v>1327</v>
      </c>
      <c r="N104" t="s">
        <v>81</v>
      </c>
      <c r="O104">
        <v>2003</v>
      </c>
      <c r="P104">
        <v>10</v>
      </c>
      <c r="Q104">
        <v>2004</v>
      </c>
      <c r="R104">
        <v>9</v>
      </c>
      <c r="S104" s="7">
        <v>12</v>
      </c>
      <c r="T104">
        <v>10</v>
      </c>
      <c r="U104">
        <v>3</v>
      </c>
      <c r="V104" t="s">
        <v>82</v>
      </c>
      <c r="W104">
        <v>180</v>
      </c>
      <c r="X104" s="35">
        <v>1</v>
      </c>
      <c r="Y104" t="s">
        <v>48</v>
      </c>
      <c r="Z104" t="s">
        <v>55</v>
      </c>
      <c r="AA104" t="s">
        <v>379</v>
      </c>
      <c r="AB104" s="5">
        <v>0</v>
      </c>
      <c r="AC104" t="s">
        <v>1414</v>
      </c>
      <c r="AD104" t="s">
        <v>1509</v>
      </c>
      <c r="AE104" t="s">
        <v>1413</v>
      </c>
    </row>
    <row r="105" spans="1:31" ht="14.25" customHeight="1" x14ac:dyDescent="0.3">
      <c r="A105">
        <v>4</v>
      </c>
      <c r="B105" t="s">
        <v>35</v>
      </c>
      <c r="C105" t="s">
        <v>77</v>
      </c>
      <c r="D105" t="s">
        <v>78</v>
      </c>
      <c r="E105">
        <v>2007</v>
      </c>
      <c r="F105" t="s">
        <v>361</v>
      </c>
      <c r="G105" t="s">
        <v>408</v>
      </c>
      <c r="H105" s="3" t="s">
        <v>85</v>
      </c>
      <c r="I105" s="5">
        <v>-19</v>
      </c>
      <c r="J105" s="5">
        <v>-48.3</v>
      </c>
      <c r="K105">
        <v>1270000</v>
      </c>
      <c r="L105" t="s">
        <v>67</v>
      </c>
      <c r="M105" t="s">
        <v>1327</v>
      </c>
      <c r="N105" t="s">
        <v>81</v>
      </c>
      <c r="O105">
        <v>2003</v>
      </c>
      <c r="P105">
        <v>10</v>
      </c>
      <c r="Q105">
        <v>2004</v>
      </c>
      <c r="R105">
        <v>9</v>
      </c>
      <c r="S105" s="7">
        <v>12</v>
      </c>
      <c r="T105">
        <v>10</v>
      </c>
      <c r="U105">
        <v>3</v>
      </c>
      <c r="V105" t="s">
        <v>82</v>
      </c>
      <c r="W105">
        <v>180</v>
      </c>
      <c r="X105" s="35">
        <v>1</v>
      </c>
      <c r="Y105" t="s">
        <v>48</v>
      </c>
      <c r="Z105" t="s">
        <v>55</v>
      </c>
      <c r="AA105" t="s">
        <v>73</v>
      </c>
      <c r="AB105" s="5">
        <v>0</v>
      </c>
      <c r="AC105" t="s">
        <v>1414</v>
      </c>
      <c r="AD105" t="s">
        <v>1509</v>
      </c>
      <c r="AE105" t="s">
        <v>1413</v>
      </c>
    </row>
    <row r="106" spans="1:31" ht="14.25" customHeight="1" x14ac:dyDescent="0.3">
      <c r="A106">
        <v>4</v>
      </c>
      <c r="B106" t="s">
        <v>35</v>
      </c>
      <c r="C106" t="s">
        <v>77</v>
      </c>
      <c r="D106" t="s">
        <v>78</v>
      </c>
      <c r="E106">
        <v>2007</v>
      </c>
      <c r="F106" t="s">
        <v>361</v>
      </c>
      <c r="G106" t="s">
        <v>408</v>
      </c>
      <c r="H106" s="3" t="s">
        <v>85</v>
      </c>
      <c r="I106" s="5">
        <v>-19</v>
      </c>
      <c r="J106" s="5">
        <v>-48.3</v>
      </c>
      <c r="K106">
        <v>1270000</v>
      </c>
      <c r="L106" t="s">
        <v>67</v>
      </c>
      <c r="M106" t="s">
        <v>1327</v>
      </c>
      <c r="N106" t="s">
        <v>81</v>
      </c>
      <c r="O106">
        <v>2003</v>
      </c>
      <c r="P106">
        <v>10</v>
      </c>
      <c r="Q106">
        <v>2004</v>
      </c>
      <c r="R106">
        <v>9</v>
      </c>
      <c r="S106" s="7">
        <v>12</v>
      </c>
      <c r="T106">
        <v>10</v>
      </c>
      <c r="U106">
        <v>3</v>
      </c>
      <c r="V106" t="s">
        <v>82</v>
      </c>
      <c r="W106">
        <v>180</v>
      </c>
      <c r="X106" s="35">
        <v>1</v>
      </c>
      <c r="Y106" t="s">
        <v>48</v>
      </c>
      <c r="Z106" t="s">
        <v>55</v>
      </c>
      <c r="AA106" t="s">
        <v>70</v>
      </c>
      <c r="AB106" s="5">
        <v>1</v>
      </c>
      <c r="AC106" t="s">
        <v>1414</v>
      </c>
      <c r="AD106" t="s">
        <v>1509</v>
      </c>
      <c r="AE106" t="s">
        <v>1413</v>
      </c>
    </row>
    <row r="107" spans="1:31" ht="14.25" customHeight="1" x14ac:dyDescent="0.3">
      <c r="A107">
        <v>4</v>
      </c>
      <c r="B107" t="s">
        <v>35</v>
      </c>
      <c r="C107" t="s">
        <v>77</v>
      </c>
      <c r="D107" t="s">
        <v>78</v>
      </c>
      <c r="E107">
        <v>2007</v>
      </c>
      <c r="F107" t="s">
        <v>361</v>
      </c>
      <c r="G107" t="s">
        <v>408</v>
      </c>
      <c r="H107" s="3" t="s">
        <v>85</v>
      </c>
      <c r="I107" s="5">
        <v>-19</v>
      </c>
      <c r="J107" s="5">
        <v>-48.3</v>
      </c>
      <c r="K107">
        <v>1270000</v>
      </c>
      <c r="L107" t="s">
        <v>67</v>
      </c>
      <c r="M107" t="s">
        <v>1327</v>
      </c>
      <c r="N107" t="s">
        <v>81</v>
      </c>
      <c r="O107">
        <v>2003</v>
      </c>
      <c r="P107">
        <v>10</v>
      </c>
      <c r="Q107">
        <v>2004</v>
      </c>
      <c r="R107">
        <v>9</v>
      </c>
      <c r="S107" s="7">
        <v>12</v>
      </c>
      <c r="T107">
        <v>10</v>
      </c>
      <c r="U107">
        <v>3</v>
      </c>
      <c r="V107" t="s">
        <v>82</v>
      </c>
      <c r="W107">
        <v>180</v>
      </c>
      <c r="X107" s="35">
        <v>1</v>
      </c>
      <c r="Y107" t="s">
        <v>48</v>
      </c>
      <c r="Z107" t="s">
        <v>49</v>
      </c>
      <c r="AA107" t="s">
        <v>399</v>
      </c>
      <c r="AB107" s="5">
        <v>0</v>
      </c>
      <c r="AC107" t="s">
        <v>1414</v>
      </c>
      <c r="AD107" t="s">
        <v>1509</v>
      </c>
      <c r="AE107" t="s">
        <v>1413</v>
      </c>
    </row>
    <row r="108" spans="1:31" ht="14.25" customHeight="1" x14ac:dyDescent="0.3">
      <c r="A108">
        <v>4</v>
      </c>
      <c r="B108" t="s">
        <v>35</v>
      </c>
      <c r="C108" t="s">
        <v>77</v>
      </c>
      <c r="D108" t="s">
        <v>78</v>
      </c>
      <c r="E108">
        <v>2007</v>
      </c>
      <c r="F108" t="s">
        <v>86</v>
      </c>
      <c r="G108" t="s">
        <v>86</v>
      </c>
      <c r="H108" s="3" t="s">
        <v>89</v>
      </c>
      <c r="I108" s="5">
        <v>-19.1555556</v>
      </c>
      <c r="J108" s="5">
        <v>-48.3888888888888</v>
      </c>
      <c r="K108" s="35" t="s">
        <v>109</v>
      </c>
      <c r="L108" t="s">
        <v>67</v>
      </c>
      <c r="M108" t="s">
        <v>1328</v>
      </c>
      <c r="N108" t="s">
        <v>92</v>
      </c>
      <c r="O108">
        <v>2004</v>
      </c>
      <c r="P108">
        <v>2</v>
      </c>
      <c r="Q108">
        <v>2004</v>
      </c>
      <c r="R108">
        <v>5</v>
      </c>
      <c r="S108" s="10">
        <v>4</v>
      </c>
      <c r="T108">
        <v>4</v>
      </c>
      <c r="U108">
        <v>4</v>
      </c>
      <c r="V108" t="s">
        <v>82</v>
      </c>
      <c r="W108">
        <v>180</v>
      </c>
      <c r="X108" s="36">
        <v>1</v>
      </c>
      <c r="Y108" t="s">
        <v>48</v>
      </c>
      <c r="Z108" s="11" t="s">
        <v>83</v>
      </c>
      <c r="AA108" t="s">
        <v>87</v>
      </c>
      <c r="AB108" s="5">
        <v>11</v>
      </c>
      <c r="AC108" t="s">
        <v>1415</v>
      </c>
      <c r="AD108" t="s">
        <v>1638</v>
      </c>
    </row>
    <row r="109" spans="1:31" ht="14.25" customHeight="1" x14ac:dyDescent="0.3">
      <c r="A109">
        <v>4</v>
      </c>
      <c r="B109" t="s">
        <v>35</v>
      </c>
      <c r="C109" t="s">
        <v>77</v>
      </c>
      <c r="D109" t="s">
        <v>78</v>
      </c>
      <c r="E109">
        <v>2007</v>
      </c>
      <c r="F109" t="s">
        <v>86</v>
      </c>
      <c r="G109" t="s">
        <v>86</v>
      </c>
      <c r="H109" s="3" t="s">
        <v>89</v>
      </c>
      <c r="I109" s="5">
        <v>-19.1555556</v>
      </c>
      <c r="J109" s="5">
        <v>-48.3888888888888</v>
      </c>
      <c r="K109" s="35" t="s">
        <v>109</v>
      </c>
      <c r="L109" t="s">
        <v>67</v>
      </c>
      <c r="M109" t="s">
        <v>1328</v>
      </c>
      <c r="N109" t="s">
        <v>92</v>
      </c>
      <c r="O109">
        <v>2004</v>
      </c>
      <c r="P109">
        <v>2</v>
      </c>
      <c r="Q109">
        <v>2004</v>
      </c>
      <c r="R109">
        <v>5</v>
      </c>
      <c r="S109" s="10">
        <v>4</v>
      </c>
      <c r="T109">
        <v>4</v>
      </c>
      <c r="U109">
        <v>4</v>
      </c>
      <c r="V109" t="s">
        <v>82</v>
      </c>
      <c r="W109">
        <v>180</v>
      </c>
      <c r="X109" s="35">
        <v>1</v>
      </c>
      <c r="Y109" t="s">
        <v>48</v>
      </c>
      <c r="Z109" t="s">
        <v>55</v>
      </c>
      <c r="AA109" t="s">
        <v>379</v>
      </c>
      <c r="AB109" s="5">
        <v>13</v>
      </c>
      <c r="AC109" t="s">
        <v>1415</v>
      </c>
      <c r="AD109" t="s">
        <v>1638</v>
      </c>
    </row>
    <row r="110" spans="1:31" ht="14.25" customHeight="1" x14ac:dyDescent="0.3">
      <c r="A110">
        <v>4</v>
      </c>
      <c r="B110" t="s">
        <v>35</v>
      </c>
      <c r="C110" t="s">
        <v>77</v>
      </c>
      <c r="D110" t="s">
        <v>78</v>
      </c>
      <c r="E110">
        <v>2007</v>
      </c>
      <c r="F110" t="s">
        <v>86</v>
      </c>
      <c r="G110" t="s">
        <v>86</v>
      </c>
      <c r="H110" s="3" t="s">
        <v>89</v>
      </c>
      <c r="I110" s="5">
        <v>-19.1555556</v>
      </c>
      <c r="J110" s="5">
        <v>-48.3888888888888</v>
      </c>
      <c r="K110" s="35" t="s">
        <v>109</v>
      </c>
      <c r="L110" t="s">
        <v>67</v>
      </c>
      <c r="M110" t="s">
        <v>1328</v>
      </c>
      <c r="N110" t="s">
        <v>92</v>
      </c>
      <c r="O110">
        <v>2004</v>
      </c>
      <c r="P110">
        <v>2</v>
      </c>
      <c r="Q110">
        <v>2004</v>
      </c>
      <c r="R110">
        <v>5</v>
      </c>
      <c r="S110" s="10">
        <v>4</v>
      </c>
      <c r="T110">
        <v>4</v>
      </c>
      <c r="U110">
        <v>4</v>
      </c>
      <c r="V110" t="s">
        <v>82</v>
      </c>
      <c r="W110">
        <v>180</v>
      </c>
      <c r="X110" s="35">
        <v>1</v>
      </c>
      <c r="Y110" t="s">
        <v>48</v>
      </c>
      <c r="Z110" t="s">
        <v>55</v>
      </c>
      <c r="AA110" t="s">
        <v>70</v>
      </c>
      <c r="AB110" s="5">
        <v>3</v>
      </c>
      <c r="AC110" t="s">
        <v>1415</v>
      </c>
      <c r="AD110" t="s">
        <v>1638</v>
      </c>
    </row>
    <row r="111" spans="1:31" ht="14.25" customHeight="1" x14ac:dyDescent="0.3">
      <c r="A111">
        <v>4</v>
      </c>
      <c r="B111" t="s">
        <v>35</v>
      </c>
      <c r="C111" t="s">
        <v>77</v>
      </c>
      <c r="D111" t="s">
        <v>78</v>
      </c>
      <c r="E111">
        <v>2007</v>
      </c>
      <c r="F111" t="s">
        <v>86</v>
      </c>
      <c r="G111" t="s">
        <v>86</v>
      </c>
      <c r="H111" s="3" t="s">
        <v>89</v>
      </c>
      <c r="I111" s="5">
        <v>-19.1555556</v>
      </c>
      <c r="J111" s="5">
        <v>-48.3888888888888</v>
      </c>
      <c r="K111" s="35" t="s">
        <v>109</v>
      </c>
      <c r="L111" t="s">
        <v>67</v>
      </c>
      <c r="M111" t="s">
        <v>1328</v>
      </c>
      <c r="N111" t="s">
        <v>92</v>
      </c>
      <c r="O111">
        <v>2004</v>
      </c>
      <c r="P111">
        <v>2</v>
      </c>
      <c r="Q111">
        <v>2004</v>
      </c>
      <c r="R111">
        <v>5</v>
      </c>
      <c r="S111" s="10">
        <v>4</v>
      </c>
      <c r="T111">
        <v>4</v>
      </c>
      <c r="U111">
        <v>4</v>
      </c>
      <c r="V111" t="s">
        <v>82</v>
      </c>
      <c r="W111">
        <v>180</v>
      </c>
      <c r="X111" s="35">
        <v>1</v>
      </c>
      <c r="Y111" t="s">
        <v>48</v>
      </c>
      <c r="Z111" t="s">
        <v>55</v>
      </c>
      <c r="AA111" t="s">
        <v>76</v>
      </c>
      <c r="AB111" s="5">
        <v>1</v>
      </c>
      <c r="AC111" t="s">
        <v>1415</v>
      </c>
      <c r="AD111" t="s">
        <v>1638</v>
      </c>
    </row>
    <row r="112" spans="1:31" ht="14.25" customHeight="1" x14ac:dyDescent="0.3">
      <c r="A112">
        <v>4</v>
      </c>
      <c r="B112" t="s">
        <v>35</v>
      </c>
      <c r="C112" t="s">
        <v>77</v>
      </c>
      <c r="D112" t="s">
        <v>78</v>
      </c>
      <c r="E112">
        <v>2007</v>
      </c>
      <c r="F112" t="s">
        <v>86</v>
      </c>
      <c r="G112" t="s">
        <v>86</v>
      </c>
      <c r="H112" s="3" t="s">
        <v>89</v>
      </c>
      <c r="I112" s="5">
        <v>-19.1555556</v>
      </c>
      <c r="J112" s="5">
        <v>-48.3888888888888</v>
      </c>
      <c r="K112" s="35" t="s">
        <v>109</v>
      </c>
      <c r="L112" t="s">
        <v>67</v>
      </c>
      <c r="M112" t="s">
        <v>1328</v>
      </c>
      <c r="N112" t="s">
        <v>92</v>
      </c>
      <c r="O112">
        <v>2004</v>
      </c>
      <c r="P112">
        <v>2</v>
      </c>
      <c r="Q112">
        <v>2004</v>
      </c>
      <c r="R112">
        <v>5</v>
      </c>
      <c r="S112" s="10">
        <v>4</v>
      </c>
      <c r="T112">
        <v>4</v>
      </c>
      <c r="U112">
        <v>4</v>
      </c>
      <c r="V112" t="s">
        <v>82</v>
      </c>
      <c r="W112">
        <v>180</v>
      </c>
      <c r="X112" s="35">
        <v>1</v>
      </c>
      <c r="Y112" t="s">
        <v>48</v>
      </c>
      <c r="Z112" t="s">
        <v>55</v>
      </c>
      <c r="AA112" t="s">
        <v>462</v>
      </c>
      <c r="AB112" s="5">
        <v>1</v>
      </c>
      <c r="AC112" t="s">
        <v>1415</v>
      </c>
      <c r="AD112" t="s">
        <v>1638</v>
      </c>
    </row>
    <row r="113" spans="1:30" ht="14.25" customHeight="1" x14ac:dyDescent="0.3">
      <c r="A113">
        <v>5</v>
      </c>
      <c r="B113" t="s">
        <v>35</v>
      </c>
      <c r="C113" t="s">
        <v>94</v>
      </c>
      <c r="D113" t="s">
        <v>95</v>
      </c>
      <c r="E113">
        <v>2006</v>
      </c>
      <c r="F113" t="s">
        <v>96</v>
      </c>
      <c r="G113" t="s">
        <v>1246</v>
      </c>
      <c r="H113" s="3" t="s">
        <v>97</v>
      </c>
      <c r="I113" s="5">
        <v>-3.2405556</v>
      </c>
      <c r="J113" s="5">
        <v>-43.422222222222203</v>
      </c>
      <c r="K113" s="5">
        <v>50000</v>
      </c>
      <c r="L113" t="s">
        <v>1325</v>
      </c>
      <c r="M113" t="s">
        <v>1326</v>
      </c>
      <c r="N113" t="s">
        <v>98</v>
      </c>
      <c r="O113">
        <v>2000</v>
      </c>
      <c r="P113">
        <v>11</v>
      </c>
      <c r="Q113">
        <v>2001</v>
      </c>
      <c r="R113">
        <v>10</v>
      </c>
      <c r="S113" s="10">
        <v>12</v>
      </c>
      <c r="T113" s="10">
        <v>12</v>
      </c>
      <c r="U113">
        <v>5</v>
      </c>
      <c r="V113" t="s">
        <v>82</v>
      </c>
      <c r="W113">
        <v>480</v>
      </c>
      <c r="X113" s="36">
        <v>1</v>
      </c>
      <c r="Y113" t="s">
        <v>468</v>
      </c>
      <c r="Z113" t="s">
        <v>49</v>
      </c>
      <c r="AA113" t="s">
        <v>50</v>
      </c>
      <c r="AB113" s="5">
        <v>0</v>
      </c>
      <c r="AC113" t="s">
        <v>1416</v>
      </c>
      <c r="AD113" t="s">
        <v>1673</v>
      </c>
    </row>
    <row r="114" spans="1:30" ht="14.25" customHeight="1" x14ac:dyDescent="0.3">
      <c r="A114">
        <v>5</v>
      </c>
      <c r="B114" t="s">
        <v>35</v>
      </c>
      <c r="C114" t="s">
        <v>94</v>
      </c>
      <c r="D114" t="s">
        <v>95</v>
      </c>
      <c r="E114">
        <v>2006</v>
      </c>
      <c r="F114" t="s">
        <v>96</v>
      </c>
      <c r="G114" t="s">
        <v>1246</v>
      </c>
      <c r="H114" s="3" t="s">
        <v>97</v>
      </c>
      <c r="I114">
        <v>-3.2405556</v>
      </c>
      <c r="J114">
        <v>-43.422222222222203</v>
      </c>
      <c r="K114">
        <v>50000</v>
      </c>
      <c r="L114" t="s">
        <v>1325</v>
      </c>
      <c r="M114" t="s">
        <v>1326</v>
      </c>
      <c r="N114" t="s">
        <v>98</v>
      </c>
      <c r="O114">
        <v>2000</v>
      </c>
      <c r="P114">
        <v>11</v>
      </c>
      <c r="Q114">
        <v>2001</v>
      </c>
      <c r="R114">
        <v>10</v>
      </c>
      <c r="S114" s="10">
        <v>12</v>
      </c>
      <c r="T114" s="10">
        <v>12</v>
      </c>
      <c r="U114">
        <v>5</v>
      </c>
      <c r="V114" t="s">
        <v>82</v>
      </c>
      <c r="W114">
        <v>480</v>
      </c>
      <c r="X114" s="35">
        <v>1</v>
      </c>
      <c r="Y114" t="s">
        <v>468</v>
      </c>
      <c r="Z114" t="s">
        <v>49</v>
      </c>
      <c r="AA114" t="s">
        <v>476</v>
      </c>
      <c r="AB114" s="5">
        <v>0</v>
      </c>
      <c r="AC114" t="s">
        <v>1416</v>
      </c>
      <c r="AD114" t="s">
        <v>1673</v>
      </c>
    </row>
    <row r="115" spans="1:30" ht="14.25" customHeight="1" x14ac:dyDescent="0.3">
      <c r="A115">
        <v>5</v>
      </c>
      <c r="B115" t="s">
        <v>35</v>
      </c>
      <c r="C115" t="s">
        <v>94</v>
      </c>
      <c r="D115" t="s">
        <v>95</v>
      </c>
      <c r="E115">
        <v>2006</v>
      </c>
      <c r="F115" t="s">
        <v>96</v>
      </c>
      <c r="G115" t="s">
        <v>1246</v>
      </c>
      <c r="H115" s="3" t="s">
        <v>97</v>
      </c>
      <c r="I115">
        <v>-3.2405556</v>
      </c>
      <c r="J115">
        <v>-43.422222222222203</v>
      </c>
      <c r="K115">
        <v>50000</v>
      </c>
      <c r="L115" t="s">
        <v>1325</v>
      </c>
      <c r="M115" t="s">
        <v>1326</v>
      </c>
      <c r="N115" t="s">
        <v>98</v>
      </c>
      <c r="O115">
        <v>2000</v>
      </c>
      <c r="P115">
        <v>11</v>
      </c>
      <c r="Q115">
        <v>2001</v>
      </c>
      <c r="R115">
        <v>10</v>
      </c>
      <c r="S115" s="10">
        <v>12</v>
      </c>
      <c r="T115" s="10">
        <v>12</v>
      </c>
      <c r="U115">
        <v>5</v>
      </c>
      <c r="V115" t="s">
        <v>82</v>
      </c>
      <c r="W115">
        <v>480</v>
      </c>
      <c r="X115" s="35">
        <v>1</v>
      </c>
      <c r="Y115" t="s">
        <v>468</v>
      </c>
      <c r="Z115" t="s">
        <v>49</v>
      </c>
      <c r="AA115" t="s">
        <v>483</v>
      </c>
      <c r="AB115" s="5">
        <v>1</v>
      </c>
      <c r="AC115" t="s">
        <v>1416</v>
      </c>
      <c r="AD115" t="s">
        <v>1673</v>
      </c>
    </row>
    <row r="116" spans="1:30" ht="14.25" customHeight="1" x14ac:dyDescent="0.3">
      <c r="A116">
        <v>5</v>
      </c>
      <c r="B116" t="s">
        <v>35</v>
      </c>
      <c r="C116" t="s">
        <v>94</v>
      </c>
      <c r="D116" t="s">
        <v>95</v>
      </c>
      <c r="E116">
        <v>2006</v>
      </c>
      <c r="F116" t="s">
        <v>96</v>
      </c>
      <c r="G116" t="s">
        <v>1246</v>
      </c>
      <c r="H116" s="3" t="s">
        <v>97</v>
      </c>
      <c r="I116">
        <v>-3.2405556</v>
      </c>
      <c r="J116">
        <v>-43.422222222222203</v>
      </c>
      <c r="K116">
        <v>50000</v>
      </c>
      <c r="L116" t="s">
        <v>1325</v>
      </c>
      <c r="M116" t="s">
        <v>1326</v>
      </c>
      <c r="N116" t="s">
        <v>98</v>
      </c>
      <c r="O116">
        <v>2000</v>
      </c>
      <c r="P116">
        <v>11</v>
      </c>
      <c r="Q116">
        <v>2001</v>
      </c>
      <c r="R116">
        <v>10</v>
      </c>
      <c r="S116" s="10">
        <v>12</v>
      </c>
      <c r="T116" s="10">
        <v>12</v>
      </c>
      <c r="U116">
        <v>5</v>
      </c>
      <c r="V116" t="s">
        <v>82</v>
      </c>
      <c r="W116">
        <v>480</v>
      </c>
      <c r="X116" s="35">
        <v>1</v>
      </c>
      <c r="Y116" t="s">
        <v>468</v>
      </c>
      <c r="Z116" t="s">
        <v>49</v>
      </c>
      <c r="AA116" t="s">
        <v>490</v>
      </c>
      <c r="AB116" s="5">
        <v>2</v>
      </c>
      <c r="AC116" t="s">
        <v>1416</v>
      </c>
      <c r="AD116" t="s">
        <v>1673</v>
      </c>
    </row>
    <row r="117" spans="1:30" ht="14.25" customHeight="1" x14ac:dyDescent="0.3">
      <c r="A117">
        <v>5</v>
      </c>
      <c r="B117" t="s">
        <v>35</v>
      </c>
      <c r="C117" t="s">
        <v>94</v>
      </c>
      <c r="D117" t="s">
        <v>95</v>
      </c>
      <c r="E117">
        <v>2006</v>
      </c>
      <c r="F117" t="s">
        <v>96</v>
      </c>
      <c r="G117" t="s">
        <v>1246</v>
      </c>
      <c r="H117" s="3" t="s">
        <v>97</v>
      </c>
      <c r="I117">
        <v>-3.2405556</v>
      </c>
      <c r="J117">
        <v>-43.422222222222203</v>
      </c>
      <c r="K117">
        <v>50000</v>
      </c>
      <c r="L117" t="s">
        <v>1325</v>
      </c>
      <c r="M117" t="s">
        <v>1326</v>
      </c>
      <c r="N117" t="s">
        <v>98</v>
      </c>
      <c r="O117">
        <v>2000</v>
      </c>
      <c r="P117">
        <v>11</v>
      </c>
      <c r="Q117">
        <v>2001</v>
      </c>
      <c r="R117">
        <v>10</v>
      </c>
      <c r="S117" s="10">
        <v>12</v>
      </c>
      <c r="T117" s="10">
        <v>12</v>
      </c>
      <c r="U117">
        <v>5</v>
      </c>
      <c r="V117" t="s">
        <v>82</v>
      </c>
      <c r="W117">
        <v>480</v>
      </c>
      <c r="X117" s="35">
        <v>1</v>
      </c>
      <c r="Y117" t="s">
        <v>468</v>
      </c>
      <c r="Z117" t="s">
        <v>55</v>
      </c>
      <c r="AA117" t="s">
        <v>496</v>
      </c>
      <c r="AB117" s="5">
        <v>0</v>
      </c>
      <c r="AC117" t="s">
        <v>1416</v>
      </c>
      <c r="AD117" t="s">
        <v>1673</v>
      </c>
    </row>
    <row r="118" spans="1:30" ht="14.25" customHeight="1" x14ac:dyDescent="0.3">
      <c r="A118">
        <v>5</v>
      </c>
      <c r="B118" t="s">
        <v>35</v>
      </c>
      <c r="C118" t="s">
        <v>94</v>
      </c>
      <c r="D118" t="s">
        <v>95</v>
      </c>
      <c r="E118">
        <v>2006</v>
      </c>
      <c r="F118" t="s">
        <v>96</v>
      </c>
      <c r="G118" t="s">
        <v>1246</v>
      </c>
      <c r="H118" s="3" t="s">
        <v>97</v>
      </c>
      <c r="I118">
        <v>-3.2405556</v>
      </c>
      <c r="J118">
        <v>-43.422222222222203</v>
      </c>
      <c r="K118">
        <v>50000</v>
      </c>
      <c r="L118" t="s">
        <v>1325</v>
      </c>
      <c r="M118" t="s">
        <v>1326</v>
      </c>
      <c r="N118" t="s">
        <v>98</v>
      </c>
      <c r="O118">
        <v>2000</v>
      </c>
      <c r="P118">
        <v>11</v>
      </c>
      <c r="Q118">
        <v>2001</v>
      </c>
      <c r="R118">
        <v>10</v>
      </c>
      <c r="S118" s="10">
        <v>12</v>
      </c>
      <c r="T118" s="10">
        <v>12</v>
      </c>
      <c r="U118">
        <v>5</v>
      </c>
      <c r="V118" t="s">
        <v>82</v>
      </c>
      <c r="W118">
        <v>480</v>
      </c>
      <c r="X118" s="35">
        <v>1</v>
      </c>
      <c r="Y118" t="s">
        <v>468</v>
      </c>
      <c r="Z118" t="s">
        <v>55</v>
      </c>
      <c r="AA118" t="s">
        <v>503</v>
      </c>
      <c r="AB118" s="5">
        <v>1</v>
      </c>
      <c r="AC118" t="s">
        <v>1416</v>
      </c>
      <c r="AD118" t="s">
        <v>1673</v>
      </c>
    </row>
    <row r="119" spans="1:30" ht="14.25" customHeight="1" x14ac:dyDescent="0.3">
      <c r="A119">
        <v>5</v>
      </c>
      <c r="B119" t="s">
        <v>35</v>
      </c>
      <c r="C119" t="s">
        <v>94</v>
      </c>
      <c r="D119" t="s">
        <v>95</v>
      </c>
      <c r="E119">
        <v>2006</v>
      </c>
      <c r="F119" t="s">
        <v>96</v>
      </c>
      <c r="G119" t="s">
        <v>1246</v>
      </c>
      <c r="H119" s="3" t="s">
        <v>97</v>
      </c>
      <c r="I119">
        <v>-3.2405556</v>
      </c>
      <c r="J119">
        <v>-43.422222222222203</v>
      </c>
      <c r="K119">
        <v>50000</v>
      </c>
      <c r="L119" t="s">
        <v>1325</v>
      </c>
      <c r="M119" t="s">
        <v>1326</v>
      </c>
      <c r="N119" t="s">
        <v>98</v>
      </c>
      <c r="O119">
        <v>2000</v>
      </c>
      <c r="P119">
        <v>11</v>
      </c>
      <c r="Q119">
        <v>2001</v>
      </c>
      <c r="R119">
        <v>10</v>
      </c>
      <c r="S119" s="10">
        <v>12</v>
      </c>
      <c r="T119" s="10">
        <v>12</v>
      </c>
      <c r="U119">
        <v>5</v>
      </c>
      <c r="V119" t="s">
        <v>82</v>
      </c>
      <c r="W119">
        <v>480</v>
      </c>
      <c r="X119" s="35">
        <v>1</v>
      </c>
      <c r="Y119" t="s">
        <v>468</v>
      </c>
      <c r="Z119" t="s">
        <v>55</v>
      </c>
      <c r="AA119" t="s">
        <v>56</v>
      </c>
      <c r="AB119" s="5">
        <v>8</v>
      </c>
      <c r="AC119" t="s">
        <v>1416</v>
      </c>
      <c r="AD119" t="s">
        <v>1673</v>
      </c>
    </row>
    <row r="120" spans="1:30" ht="14.25" customHeight="1" x14ac:dyDescent="0.3">
      <c r="A120">
        <v>5</v>
      </c>
      <c r="B120" t="s">
        <v>35</v>
      </c>
      <c r="C120" t="s">
        <v>94</v>
      </c>
      <c r="D120" t="s">
        <v>95</v>
      </c>
      <c r="E120">
        <v>2006</v>
      </c>
      <c r="F120" t="s">
        <v>96</v>
      </c>
      <c r="G120" t="s">
        <v>1246</v>
      </c>
      <c r="H120" s="3" t="s">
        <v>97</v>
      </c>
      <c r="I120">
        <v>-3.2405556</v>
      </c>
      <c r="J120">
        <v>-43.422222222222203</v>
      </c>
      <c r="K120">
        <v>50000</v>
      </c>
      <c r="L120" t="s">
        <v>1325</v>
      </c>
      <c r="M120" t="s">
        <v>1326</v>
      </c>
      <c r="N120" t="s">
        <v>98</v>
      </c>
      <c r="O120">
        <v>2000</v>
      </c>
      <c r="P120">
        <v>11</v>
      </c>
      <c r="Q120">
        <v>2001</v>
      </c>
      <c r="R120">
        <v>10</v>
      </c>
      <c r="S120" s="10">
        <v>12</v>
      </c>
      <c r="T120" s="10">
        <v>12</v>
      </c>
      <c r="U120">
        <v>5</v>
      </c>
      <c r="V120" t="s">
        <v>82</v>
      </c>
      <c r="W120">
        <v>480</v>
      </c>
      <c r="X120" s="35">
        <v>1</v>
      </c>
      <c r="Y120" t="s">
        <v>468</v>
      </c>
      <c r="Z120" t="s">
        <v>55</v>
      </c>
      <c r="AA120" t="s">
        <v>113</v>
      </c>
      <c r="AB120" s="5">
        <v>4</v>
      </c>
      <c r="AC120" t="s">
        <v>1416</v>
      </c>
      <c r="AD120" t="s">
        <v>1673</v>
      </c>
    </row>
    <row r="121" spans="1:30" ht="14.25" customHeight="1" x14ac:dyDescent="0.3">
      <c r="A121">
        <v>5</v>
      </c>
      <c r="B121" t="s">
        <v>35</v>
      </c>
      <c r="C121" t="s">
        <v>94</v>
      </c>
      <c r="D121" t="s">
        <v>95</v>
      </c>
      <c r="E121">
        <v>2006</v>
      </c>
      <c r="F121" t="s">
        <v>96</v>
      </c>
      <c r="G121" t="s">
        <v>1246</v>
      </c>
      <c r="H121" s="3" t="s">
        <v>97</v>
      </c>
      <c r="I121">
        <v>-3.2405556</v>
      </c>
      <c r="J121">
        <v>-43.422222222222203</v>
      </c>
      <c r="K121">
        <v>50000</v>
      </c>
      <c r="L121" t="s">
        <v>1325</v>
      </c>
      <c r="M121" t="s">
        <v>1326</v>
      </c>
      <c r="N121" t="s">
        <v>98</v>
      </c>
      <c r="O121">
        <v>2000</v>
      </c>
      <c r="P121">
        <v>11</v>
      </c>
      <c r="Q121">
        <v>2001</v>
      </c>
      <c r="R121">
        <v>10</v>
      </c>
      <c r="S121" s="10">
        <v>12</v>
      </c>
      <c r="T121" s="10">
        <v>12</v>
      </c>
      <c r="U121">
        <v>5</v>
      </c>
      <c r="V121" t="s">
        <v>82</v>
      </c>
      <c r="W121">
        <v>480</v>
      </c>
      <c r="X121" s="35">
        <v>1</v>
      </c>
      <c r="Y121" t="s">
        <v>468</v>
      </c>
      <c r="Z121" t="s">
        <v>55</v>
      </c>
      <c r="AA121" t="s">
        <v>519</v>
      </c>
      <c r="AB121" s="5">
        <v>1</v>
      </c>
      <c r="AC121" t="s">
        <v>1416</v>
      </c>
      <c r="AD121" t="s">
        <v>1673</v>
      </c>
    </row>
    <row r="122" spans="1:30" ht="14.25" customHeight="1" x14ac:dyDescent="0.3">
      <c r="A122">
        <v>5</v>
      </c>
      <c r="B122" t="s">
        <v>35</v>
      </c>
      <c r="C122" t="s">
        <v>94</v>
      </c>
      <c r="D122" t="s">
        <v>95</v>
      </c>
      <c r="E122">
        <v>2006</v>
      </c>
      <c r="F122" t="s">
        <v>96</v>
      </c>
      <c r="G122" t="s">
        <v>1246</v>
      </c>
      <c r="H122" s="3" t="s">
        <v>97</v>
      </c>
      <c r="I122">
        <v>-3.2405556</v>
      </c>
      <c r="J122">
        <v>-43.422222222222203</v>
      </c>
      <c r="K122">
        <v>50000</v>
      </c>
      <c r="L122" t="s">
        <v>1325</v>
      </c>
      <c r="M122" t="s">
        <v>1326</v>
      </c>
      <c r="N122" t="s">
        <v>98</v>
      </c>
      <c r="O122">
        <v>2000</v>
      </c>
      <c r="P122">
        <v>11</v>
      </c>
      <c r="Q122">
        <v>2001</v>
      </c>
      <c r="R122">
        <v>10</v>
      </c>
      <c r="S122" s="10">
        <v>12</v>
      </c>
      <c r="T122" s="10">
        <v>12</v>
      </c>
      <c r="U122">
        <v>5</v>
      </c>
      <c r="V122" t="s">
        <v>82</v>
      </c>
      <c r="W122">
        <v>480</v>
      </c>
      <c r="X122" s="35">
        <v>1</v>
      </c>
      <c r="Y122" t="s">
        <v>468</v>
      </c>
      <c r="Z122" t="s">
        <v>55</v>
      </c>
      <c r="AA122" t="s">
        <v>258</v>
      </c>
      <c r="AB122" s="5">
        <v>0</v>
      </c>
      <c r="AC122" t="s">
        <v>1416</v>
      </c>
      <c r="AD122" t="s">
        <v>1673</v>
      </c>
    </row>
    <row r="123" spans="1:30" ht="14.25" customHeight="1" x14ac:dyDescent="0.3">
      <c r="A123">
        <v>5</v>
      </c>
      <c r="B123" t="s">
        <v>35</v>
      </c>
      <c r="C123" t="s">
        <v>94</v>
      </c>
      <c r="D123" t="s">
        <v>95</v>
      </c>
      <c r="E123">
        <v>2006</v>
      </c>
      <c r="F123" t="s">
        <v>96</v>
      </c>
      <c r="G123" t="s">
        <v>1246</v>
      </c>
      <c r="H123" s="3" t="s">
        <v>97</v>
      </c>
      <c r="I123">
        <v>-3.2405556</v>
      </c>
      <c r="J123">
        <v>-43.422222222222203</v>
      </c>
      <c r="K123">
        <v>50000</v>
      </c>
      <c r="L123" t="s">
        <v>1325</v>
      </c>
      <c r="M123" t="s">
        <v>1326</v>
      </c>
      <c r="N123" t="s">
        <v>98</v>
      </c>
      <c r="O123">
        <v>2000</v>
      </c>
      <c r="P123">
        <v>11</v>
      </c>
      <c r="Q123">
        <v>2001</v>
      </c>
      <c r="R123">
        <v>10</v>
      </c>
      <c r="S123" s="10">
        <v>12</v>
      </c>
      <c r="T123" s="10">
        <v>12</v>
      </c>
      <c r="U123">
        <v>5</v>
      </c>
      <c r="V123" t="s">
        <v>82</v>
      </c>
      <c r="W123">
        <v>480</v>
      </c>
      <c r="X123" s="35">
        <v>1</v>
      </c>
      <c r="Y123" t="s">
        <v>468</v>
      </c>
      <c r="Z123" t="s">
        <v>55</v>
      </c>
      <c r="AA123" t="s">
        <v>524</v>
      </c>
      <c r="AB123" s="5">
        <v>13</v>
      </c>
      <c r="AC123" t="s">
        <v>1416</v>
      </c>
      <c r="AD123" t="s">
        <v>1673</v>
      </c>
    </row>
    <row r="124" spans="1:30" ht="14.25" customHeight="1" x14ac:dyDescent="0.3">
      <c r="A124">
        <v>5</v>
      </c>
      <c r="B124" t="s">
        <v>35</v>
      </c>
      <c r="C124" t="s">
        <v>94</v>
      </c>
      <c r="D124" t="s">
        <v>95</v>
      </c>
      <c r="E124">
        <v>2006</v>
      </c>
      <c r="F124" t="s">
        <v>96</v>
      </c>
      <c r="G124" t="s">
        <v>1246</v>
      </c>
      <c r="H124" s="3" t="s">
        <v>97</v>
      </c>
      <c r="I124">
        <v>-3.2405556</v>
      </c>
      <c r="J124">
        <v>-43.422222222222203</v>
      </c>
      <c r="K124">
        <v>50000</v>
      </c>
      <c r="L124" t="s">
        <v>1325</v>
      </c>
      <c r="M124" t="s">
        <v>1326</v>
      </c>
      <c r="N124" t="s">
        <v>98</v>
      </c>
      <c r="O124">
        <v>2000</v>
      </c>
      <c r="P124">
        <v>11</v>
      </c>
      <c r="Q124">
        <v>2001</v>
      </c>
      <c r="R124">
        <v>10</v>
      </c>
      <c r="S124" s="10">
        <v>12</v>
      </c>
      <c r="T124" s="10">
        <v>12</v>
      </c>
      <c r="U124">
        <v>5</v>
      </c>
      <c r="V124" t="s">
        <v>82</v>
      </c>
      <c r="W124">
        <v>480</v>
      </c>
      <c r="X124" s="35">
        <v>1</v>
      </c>
      <c r="Y124" t="s">
        <v>468</v>
      </c>
      <c r="Z124" t="s">
        <v>55</v>
      </c>
      <c r="AA124" t="s">
        <v>70</v>
      </c>
      <c r="AB124" s="5">
        <v>0</v>
      </c>
      <c r="AC124" t="s">
        <v>1416</v>
      </c>
      <c r="AD124" t="s">
        <v>1673</v>
      </c>
    </row>
    <row r="125" spans="1:30" ht="14.25" customHeight="1" x14ac:dyDescent="0.3">
      <c r="A125">
        <v>5</v>
      </c>
      <c r="B125" t="s">
        <v>35</v>
      </c>
      <c r="C125" t="s">
        <v>94</v>
      </c>
      <c r="D125" t="s">
        <v>95</v>
      </c>
      <c r="E125">
        <v>2006</v>
      </c>
      <c r="F125" t="s">
        <v>96</v>
      </c>
      <c r="G125" t="s">
        <v>1246</v>
      </c>
      <c r="H125" s="3" t="s">
        <v>97</v>
      </c>
      <c r="I125">
        <v>-3.2405556</v>
      </c>
      <c r="J125">
        <v>-43.422222222222203</v>
      </c>
      <c r="K125">
        <v>50000</v>
      </c>
      <c r="L125" t="s">
        <v>1325</v>
      </c>
      <c r="M125" t="s">
        <v>1326</v>
      </c>
      <c r="N125" t="s">
        <v>98</v>
      </c>
      <c r="O125">
        <v>2000</v>
      </c>
      <c r="P125">
        <v>11</v>
      </c>
      <c r="Q125">
        <v>2001</v>
      </c>
      <c r="R125">
        <v>10</v>
      </c>
      <c r="S125" s="10">
        <v>12</v>
      </c>
      <c r="T125" s="10">
        <v>12</v>
      </c>
      <c r="U125">
        <v>5</v>
      </c>
      <c r="V125" t="s">
        <v>82</v>
      </c>
      <c r="W125">
        <v>480</v>
      </c>
      <c r="X125" s="35">
        <v>1</v>
      </c>
      <c r="Y125" t="s">
        <v>468</v>
      </c>
      <c r="Z125" t="s">
        <v>55</v>
      </c>
      <c r="AA125" t="s">
        <v>76</v>
      </c>
      <c r="AB125" s="5">
        <v>0</v>
      </c>
      <c r="AC125" t="s">
        <v>1416</v>
      </c>
      <c r="AD125" t="s">
        <v>1673</v>
      </c>
    </row>
    <row r="126" spans="1:30" ht="14.25" customHeight="1" x14ac:dyDescent="0.3">
      <c r="A126">
        <v>5</v>
      </c>
      <c r="B126" t="s">
        <v>35</v>
      </c>
      <c r="C126" t="s">
        <v>94</v>
      </c>
      <c r="D126" t="s">
        <v>95</v>
      </c>
      <c r="E126">
        <v>2006</v>
      </c>
      <c r="F126" t="s">
        <v>96</v>
      </c>
      <c r="G126" t="s">
        <v>1246</v>
      </c>
      <c r="H126" s="3" t="s">
        <v>97</v>
      </c>
      <c r="I126">
        <v>-3.2405556</v>
      </c>
      <c r="J126">
        <v>-43.422222222222203</v>
      </c>
      <c r="K126">
        <v>50000</v>
      </c>
      <c r="L126" t="s">
        <v>1325</v>
      </c>
      <c r="M126" t="s">
        <v>1326</v>
      </c>
      <c r="N126" t="s">
        <v>98</v>
      </c>
      <c r="O126">
        <v>2000</v>
      </c>
      <c r="P126">
        <v>11</v>
      </c>
      <c r="Q126">
        <v>2001</v>
      </c>
      <c r="R126">
        <v>10</v>
      </c>
      <c r="S126" s="10">
        <v>12</v>
      </c>
      <c r="T126" s="10">
        <v>12</v>
      </c>
      <c r="U126">
        <v>5</v>
      </c>
      <c r="V126" t="s">
        <v>82</v>
      </c>
      <c r="W126">
        <v>480</v>
      </c>
      <c r="X126" s="35">
        <v>1</v>
      </c>
      <c r="Y126" t="s">
        <v>468</v>
      </c>
      <c r="Z126" t="s">
        <v>83</v>
      </c>
      <c r="AA126" t="s">
        <v>84</v>
      </c>
      <c r="AB126" s="5">
        <v>0</v>
      </c>
      <c r="AC126" t="s">
        <v>1416</v>
      </c>
      <c r="AD126" t="s">
        <v>1673</v>
      </c>
    </row>
    <row r="127" spans="1:30" ht="14.25" customHeight="1" x14ac:dyDescent="0.3">
      <c r="A127">
        <v>5</v>
      </c>
      <c r="B127" t="s">
        <v>35</v>
      </c>
      <c r="C127" t="s">
        <v>94</v>
      </c>
      <c r="D127" t="s">
        <v>95</v>
      </c>
      <c r="E127">
        <v>2006</v>
      </c>
      <c r="F127" t="s">
        <v>96</v>
      </c>
      <c r="G127" t="s">
        <v>1246</v>
      </c>
      <c r="H127" s="3" t="s">
        <v>97</v>
      </c>
      <c r="I127">
        <v>-3.2405556</v>
      </c>
      <c r="J127">
        <v>-43.422222222222203</v>
      </c>
      <c r="K127">
        <v>50000</v>
      </c>
      <c r="L127" t="s">
        <v>1325</v>
      </c>
      <c r="M127" t="s">
        <v>1326</v>
      </c>
      <c r="N127" t="s">
        <v>98</v>
      </c>
      <c r="O127">
        <v>2000</v>
      </c>
      <c r="P127">
        <v>11</v>
      </c>
      <c r="Q127">
        <v>2001</v>
      </c>
      <c r="R127">
        <v>10</v>
      </c>
      <c r="S127" s="10">
        <v>12</v>
      </c>
      <c r="T127" s="10">
        <v>12</v>
      </c>
      <c r="U127">
        <v>5</v>
      </c>
      <c r="V127" t="s">
        <v>82</v>
      </c>
      <c r="W127">
        <v>480</v>
      </c>
      <c r="X127" s="35">
        <v>1</v>
      </c>
      <c r="Y127" t="s">
        <v>468</v>
      </c>
      <c r="Z127" t="s">
        <v>83</v>
      </c>
      <c r="AA127" t="s">
        <v>87</v>
      </c>
      <c r="AB127" s="5">
        <v>0</v>
      </c>
      <c r="AC127" t="s">
        <v>1416</v>
      </c>
      <c r="AD127" t="s">
        <v>1673</v>
      </c>
    </row>
    <row r="128" spans="1:30" ht="14.25" customHeight="1" x14ac:dyDescent="0.3">
      <c r="A128">
        <v>5</v>
      </c>
      <c r="B128" t="s">
        <v>35</v>
      </c>
      <c r="C128" t="s">
        <v>94</v>
      </c>
      <c r="D128" t="s">
        <v>95</v>
      </c>
      <c r="E128">
        <v>2006</v>
      </c>
      <c r="F128" t="s">
        <v>96</v>
      </c>
      <c r="G128" t="s">
        <v>1246</v>
      </c>
      <c r="H128" s="3" t="s">
        <v>97</v>
      </c>
      <c r="I128">
        <v>-3.2405556</v>
      </c>
      <c r="J128">
        <v>-43.422222222222203</v>
      </c>
      <c r="K128">
        <v>50000</v>
      </c>
      <c r="L128" t="s">
        <v>1325</v>
      </c>
      <c r="M128" t="s">
        <v>1326</v>
      </c>
      <c r="N128" t="s">
        <v>98</v>
      </c>
      <c r="O128">
        <v>2000</v>
      </c>
      <c r="P128">
        <v>11</v>
      </c>
      <c r="Q128">
        <v>2001</v>
      </c>
      <c r="R128">
        <v>10</v>
      </c>
      <c r="S128" s="10">
        <v>12</v>
      </c>
      <c r="T128" s="10">
        <v>12</v>
      </c>
      <c r="U128">
        <v>5</v>
      </c>
      <c r="V128" t="s">
        <v>82</v>
      </c>
      <c r="W128">
        <v>480</v>
      </c>
      <c r="X128" s="35">
        <v>1</v>
      </c>
      <c r="Y128" t="s">
        <v>468</v>
      </c>
      <c r="Z128" t="s">
        <v>90</v>
      </c>
      <c r="AA128" t="s">
        <v>91</v>
      </c>
      <c r="AB128" s="5">
        <v>4</v>
      </c>
      <c r="AC128" t="s">
        <v>1416</v>
      </c>
      <c r="AD128" t="s">
        <v>1673</v>
      </c>
    </row>
    <row r="129" spans="1:30" ht="14.25" customHeight="1" x14ac:dyDescent="0.3">
      <c r="A129">
        <v>5</v>
      </c>
      <c r="B129" t="s">
        <v>35</v>
      </c>
      <c r="C129" t="s">
        <v>94</v>
      </c>
      <c r="D129" t="s">
        <v>95</v>
      </c>
      <c r="E129">
        <v>2006</v>
      </c>
      <c r="F129" t="s">
        <v>96</v>
      </c>
      <c r="G129" t="s">
        <v>1246</v>
      </c>
      <c r="H129" s="3" t="s">
        <v>97</v>
      </c>
      <c r="I129">
        <v>-3.2405556</v>
      </c>
      <c r="J129">
        <v>-43.422222222222203</v>
      </c>
      <c r="K129">
        <v>50000</v>
      </c>
      <c r="L129" t="s">
        <v>1325</v>
      </c>
      <c r="M129" t="s">
        <v>1326</v>
      </c>
      <c r="N129" t="s">
        <v>98</v>
      </c>
      <c r="O129">
        <v>2000</v>
      </c>
      <c r="P129">
        <v>11</v>
      </c>
      <c r="Q129">
        <v>2001</v>
      </c>
      <c r="R129">
        <v>10</v>
      </c>
      <c r="S129" s="10">
        <v>12</v>
      </c>
      <c r="T129" s="10">
        <v>12</v>
      </c>
      <c r="U129">
        <v>5</v>
      </c>
      <c r="V129" t="s">
        <v>82</v>
      </c>
      <c r="W129">
        <v>480</v>
      </c>
      <c r="X129" s="35">
        <v>1</v>
      </c>
      <c r="Y129" t="s">
        <v>1070</v>
      </c>
      <c r="Z129" t="s">
        <v>49</v>
      </c>
      <c r="AA129" t="s">
        <v>50</v>
      </c>
      <c r="AB129" s="5">
        <v>0</v>
      </c>
      <c r="AC129" t="s">
        <v>1416</v>
      </c>
      <c r="AD129" t="s">
        <v>1673</v>
      </c>
    </row>
    <row r="130" spans="1:30" ht="14.25" customHeight="1" x14ac:dyDescent="0.3">
      <c r="A130">
        <v>5</v>
      </c>
      <c r="B130" t="s">
        <v>35</v>
      </c>
      <c r="C130" t="s">
        <v>94</v>
      </c>
      <c r="D130" t="s">
        <v>95</v>
      </c>
      <c r="E130">
        <v>2006</v>
      </c>
      <c r="F130" t="s">
        <v>96</v>
      </c>
      <c r="G130" t="s">
        <v>1246</v>
      </c>
      <c r="H130" s="3" t="s">
        <v>97</v>
      </c>
      <c r="I130">
        <v>-3.2405556</v>
      </c>
      <c r="J130">
        <v>-43.422222222222203</v>
      </c>
      <c r="K130">
        <v>50000</v>
      </c>
      <c r="L130" t="s">
        <v>1325</v>
      </c>
      <c r="M130" t="s">
        <v>1326</v>
      </c>
      <c r="N130" t="s">
        <v>98</v>
      </c>
      <c r="O130">
        <v>2000</v>
      </c>
      <c r="P130">
        <v>11</v>
      </c>
      <c r="Q130">
        <v>2001</v>
      </c>
      <c r="R130">
        <v>10</v>
      </c>
      <c r="S130" s="10">
        <v>12</v>
      </c>
      <c r="T130" s="10">
        <v>12</v>
      </c>
      <c r="U130">
        <v>5</v>
      </c>
      <c r="V130" t="s">
        <v>82</v>
      </c>
      <c r="W130">
        <v>480</v>
      </c>
      <c r="X130" s="35">
        <v>1</v>
      </c>
      <c r="Y130" t="s">
        <v>1070</v>
      </c>
      <c r="Z130" t="s">
        <v>49</v>
      </c>
      <c r="AA130" t="s">
        <v>476</v>
      </c>
      <c r="AB130" s="5">
        <v>0</v>
      </c>
      <c r="AC130" t="s">
        <v>1416</v>
      </c>
      <c r="AD130" t="s">
        <v>1673</v>
      </c>
    </row>
    <row r="131" spans="1:30" ht="14.25" customHeight="1" x14ac:dyDescent="0.3">
      <c r="A131">
        <v>5</v>
      </c>
      <c r="B131" t="s">
        <v>35</v>
      </c>
      <c r="C131" t="s">
        <v>94</v>
      </c>
      <c r="D131" t="s">
        <v>95</v>
      </c>
      <c r="E131">
        <v>2006</v>
      </c>
      <c r="F131" t="s">
        <v>96</v>
      </c>
      <c r="G131" t="s">
        <v>1246</v>
      </c>
      <c r="H131" s="3" t="s">
        <v>97</v>
      </c>
      <c r="I131">
        <v>-3.2405556</v>
      </c>
      <c r="J131">
        <v>-43.422222222222203</v>
      </c>
      <c r="K131">
        <v>50000</v>
      </c>
      <c r="L131" t="s">
        <v>1325</v>
      </c>
      <c r="M131" t="s">
        <v>1326</v>
      </c>
      <c r="N131" t="s">
        <v>98</v>
      </c>
      <c r="O131">
        <v>2000</v>
      </c>
      <c r="P131">
        <v>11</v>
      </c>
      <c r="Q131">
        <v>2001</v>
      </c>
      <c r="R131">
        <v>10</v>
      </c>
      <c r="S131" s="10">
        <v>12</v>
      </c>
      <c r="T131" s="10">
        <v>12</v>
      </c>
      <c r="U131">
        <v>5</v>
      </c>
      <c r="V131" t="s">
        <v>82</v>
      </c>
      <c r="W131">
        <v>480</v>
      </c>
      <c r="X131" s="35">
        <v>1</v>
      </c>
      <c r="Y131" t="s">
        <v>1070</v>
      </c>
      <c r="Z131" t="s">
        <v>49</v>
      </c>
      <c r="AA131" t="s">
        <v>483</v>
      </c>
      <c r="AB131" s="5">
        <v>0</v>
      </c>
      <c r="AC131" t="s">
        <v>1416</v>
      </c>
      <c r="AD131" t="s">
        <v>1673</v>
      </c>
    </row>
    <row r="132" spans="1:30" ht="14.25" customHeight="1" x14ac:dyDescent="0.3">
      <c r="A132">
        <v>5</v>
      </c>
      <c r="B132" t="s">
        <v>35</v>
      </c>
      <c r="C132" t="s">
        <v>94</v>
      </c>
      <c r="D132" t="s">
        <v>95</v>
      </c>
      <c r="E132">
        <v>2006</v>
      </c>
      <c r="F132" t="s">
        <v>96</v>
      </c>
      <c r="G132" t="s">
        <v>1246</v>
      </c>
      <c r="H132" s="3" t="s">
        <v>97</v>
      </c>
      <c r="I132">
        <v>-3.2405556</v>
      </c>
      <c r="J132">
        <v>-43.422222222222203</v>
      </c>
      <c r="K132">
        <v>50000</v>
      </c>
      <c r="L132" t="s">
        <v>1325</v>
      </c>
      <c r="M132" t="s">
        <v>1326</v>
      </c>
      <c r="N132" t="s">
        <v>98</v>
      </c>
      <c r="O132">
        <v>2000</v>
      </c>
      <c r="P132">
        <v>11</v>
      </c>
      <c r="Q132">
        <v>2001</v>
      </c>
      <c r="R132">
        <v>10</v>
      </c>
      <c r="S132" s="10">
        <v>12</v>
      </c>
      <c r="T132" s="10">
        <v>12</v>
      </c>
      <c r="U132">
        <v>5</v>
      </c>
      <c r="V132" t="s">
        <v>82</v>
      </c>
      <c r="W132">
        <v>480</v>
      </c>
      <c r="X132" s="35">
        <v>1</v>
      </c>
      <c r="Y132" t="s">
        <v>1070</v>
      </c>
      <c r="Z132" t="s">
        <v>49</v>
      </c>
      <c r="AA132" t="s">
        <v>490</v>
      </c>
      <c r="AB132" s="5">
        <v>0</v>
      </c>
      <c r="AC132" t="s">
        <v>1416</v>
      </c>
      <c r="AD132" t="s">
        <v>1673</v>
      </c>
    </row>
    <row r="133" spans="1:30" ht="14.25" customHeight="1" x14ac:dyDescent="0.3">
      <c r="A133">
        <v>5</v>
      </c>
      <c r="B133" t="s">
        <v>35</v>
      </c>
      <c r="C133" t="s">
        <v>94</v>
      </c>
      <c r="D133" t="s">
        <v>95</v>
      </c>
      <c r="E133">
        <v>2006</v>
      </c>
      <c r="F133" t="s">
        <v>96</v>
      </c>
      <c r="G133" t="s">
        <v>1246</v>
      </c>
      <c r="H133" s="3" t="s">
        <v>97</v>
      </c>
      <c r="I133">
        <v>-3.2405556</v>
      </c>
      <c r="J133">
        <v>-43.422222222222203</v>
      </c>
      <c r="K133">
        <v>50000</v>
      </c>
      <c r="L133" t="s">
        <v>1325</v>
      </c>
      <c r="M133" t="s">
        <v>1326</v>
      </c>
      <c r="N133" t="s">
        <v>98</v>
      </c>
      <c r="O133">
        <v>2000</v>
      </c>
      <c r="P133">
        <v>11</v>
      </c>
      <c r="Q133">
        <v>2001</v>
      </c>
      <c r="R133">
        <v>10</v>
      </c>
      <c r="S133" s="10">
        <v>12</v>
      </c>
      <c r="T133" s="10">
        <v>12</v>
      </c>
      <c r="U133">
        <v>5</v>
      </c>
      <c r="V133" t="s">
        <v>82</v>
      </c>
      <c r="W133">
        <v>480</v>
      </c>
      <c r="X133" s="35">
        <v>1</v>
      </c>
      <c r="Y133" t="s">
        <v>1070</v>
      </c>
      <c r="Z133" t="s">
        <v>55</v>
      </c>
      <c r="AA133" t="s">
        <v>496</v>
      </c>
      <c r="AB133" s="5">
        <v>1</v>
      </c>
      <c r="AC133" t="s">
        <v>1416</v>
      </c>
      <c r="AD133" t="s">
        <v>1673</v>
      </c>
    </row>
    <row r="134" spans="1:30" ht="14.25" customHeight="1" x14ac:dyDescent="0.3">
      <c r="A134">
        <v>5</v>
      </c>
      <c r="B134" t="s">
        <v>35</v>
      </c>
      <c r="C134" t="s">
        <v>94</v>
      </c>
      <c r="D134" t="s">
        <v>95</v>
      </c>
      <c r="E134">
        <v>2006</v>
      </c>
      <c r="F134" t="s">
        <v>96</v>
      </c>
      <c r="G134" t="s">
        <v>1246</v>
      </c>
      <c r="H134" s="3" t="s">
        <v>97</v>
      </c>
      <c r="I134">
        <v>-3.2405556</v>
      </c>
      <c r="J134">
        <v>-43.422222222222203</v>
      </c>
      <c r="K134">
        <v>50000</v>
      </c>
      <c r="L134" t="s">
        <v>1325</v>
      </c>
      <c r="M134" t="s">
        <v>1326</v>
      </c>
      <c r="N134" t="s">
        <v>98</v>
      </c>
      <c r="O134">
        <v>2000</v>
      </c>
      <c r="P134">
        <v>11</v>
      </c>
      <c r="Q134">
        <v>2001</v>
      </c>
      <c r="R134">
        <v>10</v>
      </c>
      <c r="S134" s="10">
        <v>12</v>
      </c>
      <c r="T134" s="10">
        <v>12</v>
      </c>
      <c r="U134">
        <v>5</v>
      </c>
      <c r="V134" t="s">
        <v>82</v>
      </c>
      <c r="W134">
        <v>480</v>
      </c>
      <c r="X134" s="35">
        <v>1</v>
      </c>
      <c r="Y134" t="s">
        <v>1070</v>
      </c>
      <c r="Z134" t="s">
        <v>55</v>
      </c>
      <c r="AA134" t="s">
        <v>503</v>
      </c>
      <c r="AB134" s="5">
        <v>6</v>
      </c>
      <c r="AC134" t="s">
        <v>1416</v>
      </c>
      <c r="AD134" t="s">
        <v>1673</v>
      </c>
    </row>
    <row r="135" spans="1:30" ht="14.25" customHeight="1" x14ac:dyDescent="0.3">
      <c r="A135">
        <v>5</v>
      </c>
      <c r="B135" t="s">
        <v>35</v>
      </c>
      <c r="C135" t="s">
        <v>94</v>
      </c>
      <c r="D135" t="s">
        <v>95</v>
      </c>
      <c r="E135">
        <v>2006</v>
      </c>
      <c r="F135" t="s">
        <v>96</v>
      </c>
      <c r="G135" t="s">
        <v>1246</v>
      </c>
      <c r="H135" s="3" t="s">
        <v>97</v>
      </c>
      <c r="I135">
        <v>-3.2405556</v>
      </c>
      <c r="J135">
        <v>-43.422222222222203</v>
      </c>
      <c r="K135">
        <v>50000</v>
      </c>
      <c r="L135" t="s">
        <v>1325</v>
      </c>
      <c r="M135" t="s">
        <v>1326</v>
      </c>
      <c r="N135" t="s">
        <v>98</v>
      </c>
      <c r="O135">
        <v>2000</v>
      </c>
      <c r="P135">
        <v>11</v>
      </c>
      <c r="Q135">
        <v>2001</v>
      </c>
      <c r="R135">
        <v>10</v>
      </c>
      <c r="S135" s="10">
        <v>12</v>
      </c>
      <c r="T135" s="10">
        <v>12</v>
      </c>
      <c r="U135">
        <v>5</v>
      </c>
      <c r="V135" t="s">
        <v>82</v>
      </c>
      <c r="W135">
        <v>480</v>
      </c>
      <c r="X135" s="35">
        <v>1</v>
      </c>
      <c r="Y135" t="s">
        <v>1070</v>
      </c>
      <c r="Z135" t="s">
        <v>55</v>
      </c>
      <c r="AA135" t="s">
        <v>56</v>
      </c>
      <c r="AB135" s="5">
        <v>45</v>
      </c>
      <c r="AC135" t="s">
        <v>1416</v>
      </c>
      <c r="AD135" t="s">
        <v>1673</v>
      </c>
    </row>
    <row r="136" spans="1:30" ht="14.25" customHeight="1" x14ac:dyDescent="0.3">
      <c r="A136">
        <v>5</v>
      </c>
      <c r="B136" t="s">
        <v>35</v>
      </c>
      <c r="C136" t="s">
        <v>94</v>
      </c>
      <c r="D136" t="s">
        <v>95</v>
      </c>
      <c r="E136">
        <v>2006</v>
      </c>
      <c r="F136" t="s">
        <v>96</v>
      </c>
      <c r="G136" t="s">
        <v>1246</v>
      </c>
      <c r="H136" s="3" t="s">
        <v>97</v>
      </c>
      <c r="I136">
        <v>-3.2405556</v>
      </c>
      <c r="J136">
        <v>-43.422222222222203</v>
      </c>
      <c r="K136">
        <v>50000</v>
      </c>
      <c r="L136" t="s">
        <v>1325</v>
      </c>
      <c r="M136" t="s">
        <v>1326</v>
      </c>
      <c r="N136" t="s">
        <v>98</v>
      </c>
      <c r="O136">
        <v>2000</v>
      </c>
      <c r="P136">
        <v>11</v>
      </c>
      <c r="Q136">
        <v>2001</v>
      </c>
      <c r="R136">
        <v>10</v>
      </c>
      <c r="S136" s="10">
        <v>12</v>
      </c>
      <c r="T136" s="10">
        <v>12</v>
      </c>
      <c r="U136">
        <v>5</v>
      </c>
      <c r="V136" t="s">
        <v>82</v>
      </c>
      <c r="W136">
        <v>480</v>
      </c>
      <c r="X136" s="35">
        <v>1</v>
      </c>
      <c r="Y136" t="s">
        <v>1070</v>
      </c>
      <c r="Z136" t="s">
        <v>55</v>
      </c>
      <c r="AA136" t="s">
        <v>113</v>
      </c>
      <c r="AB136" s="5">
        <v>13</v>
      </c>
      <c r="AC136" t="s">
        <v>1416</v>
      </c>
      <c r="AD136" t="s">
        <v>1673</v>
      </c>
    </row>
    <row r="137" spans="1:30" ht="14.25" customHeight="1" x14ac:dyDescent="0.3">
      <c r="A137">
        <v>5</v>
      </c>
      <c r="B137" t="s">
        <v>35</v>
      </c>
      <c r="C137" t="s">
        <v>94</v>
      </c>
      <c r="D137" t="s">
        <v>95</v>
      </c>
      <c r="E137">
        <v>2006</v>
      </c>
      <c r="F137" t="s">
        <v>96</v>
      </c>
      <c r="G137" t="s">
        <v>1246</v>
      </c>
      <c r="H137" s="3" t="s">
        <v>97</v>
      </c>
      <c r="I137">
        <v>-3.2405556</v>
      </c>
      <c r="J137">
        <v>-43.422222222222203</v>
      </c>
      <c r="K137">
        <v>50000</v>
      </c>
      <c r="L137" t="s">
        <v>1325</v>
      </c>
      <c r="M137" t="s">
        <v>1326</v>
      </c>
      <c r="N137" t="s">
        <v>98</v>
      </c>
      <c r="O137">
        <v>2000</v>
      </c>
      <c r="P137">
        <v>11</v>
      </c>
      <c r="Q137">
        <v>2001</v>
      </c>
      <c r="R137">
        <v>10</v>
      </c>
      <c r="S137" s="10">
        <v>12</v>
      </c>
      <c r="T137" s="10">
        <v>12</v>
      </c>
      <c r="U137">
        <v>5</v>
      </c>
      <c r="V137" t="s">
        <v>82</v>
      </c>
      <c r="W137">
        <v>480</v>
      </c>
      <c r="X137" s="35">
        <v>1</v>
      </c>
      <c r="Y137" t="s">
        <v>1070</v>
      </c>
      <c r="Z137" t="s">
        <v>55</v>
      </c>
      <c r="AA137" t="s">
        <v>519</v>
      </c>
      <c r="AB137" s="5">
        <v>2</v>
      </c>
      <c r="AC137" t="s">
        <v>1416</v>
      </c>
      <c r="AD137" t="s">
        <v>1673</v>
      </c>
    </row>
    <row r="138" spans="1:30" ht="14.25" customHeight="1" x14ac:dyDescent="0.3">
      <c r="A138">
        <v>5</v>
      </c>
      <c r="B138" t="s">
        <v>35</v>
      </c>
      <c r="C138" t="s">
        <v>94</v>
      </c>
      <c r="D138" t="s">
        <v>95</v>
      </c>
      <c r="E138">
        <v>2006</v>
      </c>
      <c r="F138" t="s">
        <v>96</v>
      </c>
      <c r="G138" t="s">
        <v>1246</v>
      </c>
      <c r="H138" s="3" t="s">
        <v>97</v>
      </c>
      <c r="I138">
        <v>-3.2405556</v>
      </c>
      <c r="J138">
        <v>-43.422222222222203</v>
      </c>
      <c r="K138">
        <v>50000</v>
      </c>
      <c r="L138" t="s">
        <v>1325</v>
      </c>
      <c r="M138" t="s">
        <v>1326</v>
      </c>
      <c r="N138" t="s">
        <v>98</v>
      </c>
      <c r="O138">
        <v>2000</v>
      </c>
      <c r="P138">
        <v>11</v>
      </c>
      <c r="Q138">
        <v>2001</v>
      </c>
      <c r="R138">
        <v>10</v>
      </c>
      <c r="S138" s="10">
        <v>12</v>
      </c>
      <c r="T138" s="10">
        <v>12</v>
      </c>
      <c r="U138">
        <v>5</v>
      </c>
      <c r="V138" t="s">
        <v>82</v>
      </c>
      <c r="W138">
        <v>480</v>
      </c>
      <c r="X138" s="35">
        <v>1</v>
      </c>
      <c r="Y138" t="s">
        <v>1070</v>
      </c>
      <c r="Z138" t="s">
        <v>55</v>
      </c>
      <c r="AA138" t="s">
        <v>258</v>
      </c>
      <c r="AB138" s="5">
        <v>0</v>
      </c>
      <c r="AC138" t="s">
        <v>1416</v>
      </c>
      <c r="AD138" t="s">
        <v>1673</v>
      </c>
    </row>
    <row r="139" spans="1:30" ht="14.25" customHeight="1" x14ac:dyDescent="0.3">
      <c r="A139">
        <v>5</v>
      </c>
      <c r="B139" t="s">
        <v>35</v>
      </c>
      <c r="C139" t="s">
        <v>94</v>
      </c>
      <c r="D139" t="s">
        <v>95</v>
      </c>
      <c r="E139">
        <v>2006</v>
      </c>
      <c r="F139" t="s">
        <v>96</v>
      </c>
      <c r="G139" t="s">
        <v>1246</v>
      </c>
      <c r="H139" s="3" t="s">
        <v>97</v>
      </c>
      <c r="I139">
        <v>-3.2405556</v>
      </c>
      <c r="J139">
        <v>-43.422222222222203</v>
      </c>
      <c r="K139">
        <v>50000</v>
      </c>
      <c r="L139" t="s">
        <v>1325</v>
      </c>
      <c r="M139" t="s">
        <v>1326</v>
      </c>
      <c r="N139" t="s">
        <v>98</v>
      </c>
      <c r="O139">
        <v>2000</v>
      </c>
      <c r="P139">
        <v>11</v>
      </c>
      <c r="Q139">
        <v>2001</v>
      </c>
      <c r="R139">
        <v>10</v>
      </c>
      <c r="S139" s="10">
        <v>12</v>
      </c>
      <c r="T139" s="10">
        <v>12</v>
      </c>
      <c r="U139">
        <v>5</v>
      </c>
      <c r="V139" t="s">
        <v>82</v>
      </c>
      <c r="W139">
        <v>480</v>
      </c>
      <c r="X139" s="35">
        <v>1</v>
      </c>
      <c r="Y139" t="s">
        <v>1070</v>
      </c>
      <c r="Z139" t="s">
        <v>55</v>
      </c>
      <c r="AA139" t="s">
        <v>524</v>
      </c>
      <c r="AB139" s="5">
        <v>64</v>
      </c>
      <c r="AC139" t="s">
        <v>1416</v>
      </c>
      <c r="AD139" t="s">
        <v>1673</v>
      </c>
    </row>
    <row r="140" spans="1:30" ht="14.25" customHeight="1" x14ac:dyDescent="0.3">
      <c r="A140">
        <v>5</v>
      </c>
      <c r="B140" t="s">
        <v>35</v>
      </c>
      <c r="C140" t="s">
        <v>94</v>
      </c>
      <c r="D140" t="s">
        <v>95</v>
      </c>
      <c r="E140">
        <v>2006</v>
      </c>
      <c r="F140" t="s">
        <v>96</v>
      </c>
      <c r="G140" t="s">
        <v>1246</v>
      </c>
      <c r="H140" s="3" t="s">
        <v>97</v>
      </c>
      <c r="I140">
        <v>-3.2405556</v>
      </c>
      <c r="J140">
        <v>-43.422222222222203</v>
      </c>
      <c r="K140">
        <v>50000</v>
      </c>
      <c r="L140" t="s">
        <v>1325</v>
      </c>
      <c r="M140" t="s">
        <v>1326</v>
      </c>
      <c r="N140" t="s">
        <v>98</v>
      </c>
      <c r="O140">
        <v>2000</v>
      </c>
      <c r="P140">
        <v>11</v>
      </c>
      <c r="Q140">
        <v>2001</v>
      </c>
      <c r="R140">
        <v>10</v>
      </c>
      <c r="S140" s="10">
        <v>12</v>
      </c>
      <c r="T140" s="10">
        <v>12</v>
      </c>
      <c r="U140">
        <v>5</v>
      </c>
      <c r="V140" t="s">
        <v>82</v>
      </c>
      <c r="W140">
        <v>480</v>
      </c>
      <c r="X140" s="35">
        <v>1</v>
      </c>
      <c r="Y140" t="s">
        <v>1070</v>
      </c>
      <c r="Z140" t="s">
        <v>55</v>
      </c>
      <c r="AA140" t="s">
        <v>70</v>
      </c>
      <c r="AB140" s="5">
        <v>0</v>
      </c>
      <c r="AC140" t="s">
        <v>1416</v>
      </c>
      <c r="AD140" t="s">
        <v>1673</v>
      </c>
    </row>
    <row r="141" spans="1:30" ht="14.25" customHeight="1" x14ac:dyDescent="0.3">
      <c r="A141">
        <v>5</v>
      </c>
      <c r="B141" t="s">
        <v>35</v>
      </c>
      <c r="C141" t="s">
        <v>94</v>
      </c>
      <c r="D141" t="s">
        <v>95</v>
      </c>
      <c r="E141">
        <v>2006</v>
      </c>
      <c r="F141" t="s">
        <v>96</v>
      </c>
      <c r="G141" t="s">
        <v>1246</v>
      </c>
      <c r="H141" s="3" t="s">
        <v>97</v>
      </c>
      <c r="I141">
        <v>-3.2405556</v>
      </c>
      <c r="J141">
        <v>-43.422222222222203</v>
      </c>
      <c r="K141">
        <v>50000</v>
      </c>
      <c r="L141" t="s">
        <v>1325</v>
      </c>
      <c r="M141" t="s">
        <v>1326</v>
      </c>
      <c r="N141" t="s">
        <v>98</v>
      </c>
      <c r="O141">
        <v>2000</v>
      </c>
      <c r="P141">
        <v>11</v>
      </c>
      <c r="Q141">
        <v>2001</v>
      </c>
      <c r="R141">
        <v>10</v>
      </c>
      <c r="S141" s="10">
        <v>12</v>
      </c>
      <c r="T141" s="10">
        <v>12</v>
      </c>
      <c r="U141">
        <v>5</v>
      </c>
      <c r="V141" t="s">
        <v>82</v>
      </c>
      <c r="W141">
        <v>480</v>
      </c>
      <c r="X141" s="35">
        <v>1</v>
      </c>
      <c r="Y141" t="s">
        <v>1070</v>
      </c>
      <c r="Z141" t="s">
        <v>55</v>
      </c>
      <c r="AA141" t="s">
        <v>76</v>
      </c>
      <c r="AB141" s="5">
        <v>1</v>
      </c>
      <c r="AC141" t="s">
        <v>1416</v>
      </c>
      <c r="AD141" t="s">
        <v>1673</v>
      </c>
    </row>
    <row r="142" spans="1:30" ht="14.25" customHeight="1" x14ac:dyDescent="0.3">
      <c r="A142">
        <v>5</v>
      </c>
      <c r="B142" t="s">
        <v>35</v>
      </c>
      <c r="C142" t="s">
        <v>94</v>
      </c>
      <c r="D142" t="s">
        <v>95</v>
      </c>
      <c r="E142">
        <v>2006</v>
      </c>
      <c r="F142" t="s">
        <v>96</v>
      </c>
      <c r="G142" t="s">
        <v>1246</v>
      </c>
      <c r="H142" s="3" t="s">
        <v>97</v>
      </c>
      <c r="I142">
        <v>-3.2405556</v>
      </c>
      <c r="J142">
        <v>-43.422222222222203</v>
      </c>
      <c r="K142">
        <v>50000</v>
      </c>
      <c r="L142" t="s">
        <v>1325</v>
      </c>
      <c r="M142" t="s">
        <v>1326</v>
      </c>
      <c r="N142" t="s">
        <v>98</v>
      </c>
      <c r="O142">
        <v>2000</v>
      </c>
      <c r="P142">
        <v>11</v>
      </c>
      <c r="Q142">
        <v>2001</v>
      </c>
      <c r="R142">
        <v>10</v>
      </c>
      <c r="S142" s="10">
        <v>12</v>
      </c>
      <c r="T142" s="10">
        <v>12</v>
      </c>
      <c r="U142">
        <v>5</v>
      </c>
      <c r="V142" t="s">
        <v>82</v>
      </c>
      <c r="W142">
        <v>480</v>
      </c>
      <c r="X142" s="35">
        <v>1</v>
      </c>
      <c r="Y142" t="s">
        <v>1070</v>
      </c>
      <c r="Z142" t="s">
        <v>83</v>
      </c>
      <c r="AA142" t="s">
        <v>84</v>
      </c>
      <c r="AB142" s="5">
        <v>0</v>
      </c>
      <c r="AC142" t="s">
        <v>1416</v>
      </c>
      <c r="AD142" t="s">
        <v>1673</v>
      </c>
    </row>
    <row r="143" spans="1:30" ht="14.25" customHeight="1" x14ac:dyDescent="0.3">
      <c r="A143">
        <v>5</v>
      </c>
      <c r="B143" t="s">
        <v>35</v>
      </c>
      <c r="C143" t="s">
        <v>94</v>
      </c>
      <c r="D143" t="s">
        <v>95</v>
      </c>
      <c r="E143">
        <v>2006</v>
      </c>
      <c r="F143" t="s">
        <v>96</v>
      </c>
      <c r="G143" t="s">
        <v>1246</v>
      </c>
      <c r="H143" s="3" t="s">
        <v>97</v>
      </c>
      <c r="I143">
        <v>-3.2405556</v>
      </c>
      <c r="J143">
        <v>-43.422222222222203</v>
      </c>
      <c r="K143">
        <v>50000</v>
      </c>
      <c r="L143" t="s">
        <v>1325</v>
      </c>
      <c r="M143" t="s">
        <v>1326</v>
      </c>
      <c r="N143" t="s">
        <v>98</v>
      </c>
      <c r="O143">
        <v>2000</v>
      </c>
      <c r="P143">
        <v>11</v>
      </c>
      <c r="Q143">
        <v>2001</v>
      </c>
      <c r="R143">
        <v>10</v>
      </c>
      <c r="S143" s="10">
        <v>12</v>
      </c>
      <c r="T143" s="10">
        <v>12</v>
      </c>
      <c r="U143">
        <v>5</v>
      </c>
      <c r="V143" t="s">
        <v>82</v>
      </c>
      <c r="W143">
        <v>480</v>
      </c>
      <c r="X143" s="35">
        <v>1</v>
      </c>
      <c r="Y143" t="s">
        <v>1070</v>
      </c>
      <c r="Z143" t="s">
        <v>83</v>
      </c>
      <c r="AA143" t="s">
        <v>87</v>
      </c>
      <c r="AB143" s="5">
        <v>7</v>
      </c>
      <c r="AC143" t="s">
        <v>1416</v>
      </c>
      <c r="AD143" t="s">
        <v>1673</v>
      </c>
    </row>
    <row r="144" spans="1:30" ht="14.25" customHeight="1" x14ac:dyDescent="0.3">
      <c r="A144">
        <v>5</v>
      </c>
      <c r="B144" t="s">
        <v>35</v>
      </c>
      <c r="C144" t="s">
        <v>94</v>
      </c>
      <c r="D144" t="s">
        <v>95</v>
      </c>
      <c r="E144">
        <v>2006</v>
      </c>
      <c r="F144" t="s">
        <v>96</v>
      </c>
      <c r="G144" t="s">
        <v>1246</v>
      </c>
      <c r="H144" s="3" t="s">
        <v>97</v>
      </c>
      <c r="I144">
        <v>-3.2405556</v>
      </c>
      <c r="J144">
        <v>-43.422222222222203</v>
      </c>
      <c r="K144">
        <v>50000</v>
      </c>
      <c r="L144" t="s">
        <v>1325</v>
      </c>
      <c r="M144" t="s">
        <v>1326</v>
      </c>
      <c r="N144" t="s">
        <v>98</v>
      </c>
      <c r="O144">
        <v>2000</v>
      </c>
      <c r="P144">
        <v>11</v>
      </c>
      <c r="Q144">
        <v>2001</v>
      </c>
      <c r="R144">
        <v>10</v>
      </c>
      <c r="S144" s="10">
        <v>12</v>
      </c>
      <c r="T144" s="10">
        <v>12</v>
      </c>
      <c r="U144">
        <v>5</v>
      </c>
      <c r="V144" t="s">
        <v>82</v>
      </c>
      <c r="W144">
        <v>480</v>
      </c>
      <c r="X144" s="35">
        <v>1</v>
      </c>
      <c r="Y144" t="s">
        <v>1070</v>
      </c>
      <c r="Z144" t="s">
        <v>90</v>
      </c>
      <c r="AA144" t="s">
        <v>91</v>
      </c>
      <c r="AB144" s="5">
        <v>3</v>
      </c>
      <c r="AC144" t="s">
        <v>1416</v>
      </c>
      <c r="AD144" t="s">
        <v>1673</v>
      </c>
    </row>
    <row r="145" spans="1:30" ht="14.25" customHeight="1" x14ac:dyDescent="0.3">
      <c r="A145">
        <v>5</v>
      </c>
      <c r="B145" t="s">
        <v>35</v>
      </c>
      <c r="C145" t="s">
        <v>94</v>
      </c>
      <c r="D145" t="s">
        <v>95</v>
      </c>
      <c r="E145">
        <v>2006</v>
      </c>
      <c r="F145" t="s">
        <v>96</v>
      </c>
      <c r="G145" t="s">
        <v>1246</v>
      </c>
      <c r="H145" s="3" t="s">
        <v>97</v>
      </c>
      <c r="I145">
        <v>-3.2405556</v>
      </c>
      <c r="J145">
        <v>-43.422222222222203</v>
      </c>
      <c r="K145">
        <v>50000</v>
      </c>
      <c r="L145" t="s">
        <v>1325</v>
      </c>
      <c r="M145" t="s">
        <v>1326</v>
      </c>
      <c r="N145" t="s">
        <v>98</v>
      </c>
      <c r="O145">
        <v>2000</v>
      </c>
      <c r="P145">
        <v>11</v>
      </c>
      <c r="Q145">
        <v>2001</v>
      </c>
      <c r="R145">
        <v>10</v>
      </c>
      <c r="S145" s="10">
        <v>12</v>
      </c>
      <c r="T145" s="10">
        <v>12</v>
      </c>
      <c r="U145">
        <v>5</v>
      </c>
      <c r="V145" t="s">
        <v>82</v>
      </c>
      <c r="W145">
        <v>480</v>
      </c>
      <c r="X145" s="35">
        <v>1</v>
      </c>
      <c r="Y145" t="s">
        <v>20</v>
      </c>
      <c r="Z145" t="s">
        <v>49</v>
      </c>
      <c r="AA145" t="s">
        <v>50</v>
      </c>
      <c r="AB145" s="5">
        <v>0</v>
      </c>
      <c r="AC145" t="s">
        <v>1416</v>
      </c>
      <c r="AD145" t="s">
        <v>1673</v>
      </c>
    </row>
    <row r="146" spans="1:30" ht="14.25" customHeight="1" x14ac:dyDescent="0.3">
      <c r="A146">
        <v>5</v>
      </c>
      <c r="B146" t="s">
        <v>35</v>
      </c>
      <c r="C146" t="s">
        <v>94</v>
      </c>
      <c r="D146" t="s">
        <v>95</v>
      </c>
      <c r="E146">
        <v>2006</v>
      </c>
      <c r="F146" t="s">
        <v>96</v>
      </c>
      <c r="G146" t="s">
        <v>1246</v>
      </c>
      <c r="H146" s="3" t="s">
        <v>97</v>
      </c>
      <c r="I146">
        <v>-3.2405556</v>
      </c>
      <c r="J146">
        <v>-43.422222222222203</v>
      </c>
      <c r="K146">
        <v>50000</v>
      </c>
      <c r="L146" t="s">
        <v>1325</v>
      </c>
      <c r="M146" t="s">
        <v>1326</v>
      </c>
      <c r="N146" t="s">
        <v>98</v>
      </c>
      <c r="O146">
        <v>2000</v>
      </c>
      <c r="P146">
        <v>11</v>
      </c>
      <c r="Q146">
        <v>2001</v>
      </c>
      <c r="R146">
        <v>10</v>
      </c>
      <c r="S146" s="10">
        <v>12</v>
      </c>
      <c r="T146" s="10">
        <v>12</v>
      </c>
      <c r="U146">
        <v>5</v>
      </c>
      <c r="V146" t="s">
        <v>82</v>
      </c>
      <c r="W146">
        <v>480</v>
      </c>
      <c r="X146" s="35">
        <v>1</v>
      </c>
      <c r="Y146" t="s">
        <v>20</v>
      </c>
      <c r="Z146" t="s">
        <v>49</v>
      </c>
      <c r="AA146" t="s">
        <v>476</v>
      </c>
      <c r="AB146" s="5">
        <v>3</v>
      </c>
      <c r="AC146" t="s">
        <v>1416</v>
      </c>
      <c r="AD146" t="s">
        <v>1673</v>
      </c>
    </row>
    <row r="147" spans="1:30" ht="14.25" customHeight="1" x14ac:dyDescent="0.3">
      <c r="A147">
        <v>5</v>
      </c>
      <c r="B147" t="s">
        <v>35</v>
      </c>
      <c r="C147" t="s">
        <v>94</v>
      </c>
      <c r="D147" t="s">
        <v>95</v>
      </c>
      <c r="E147">
        <v>2006</v>
      </c>
      <c r="F147" t="s">
        <v>96</v>
      </c>
      <c r="G147" t="s">
        <v>1246</v>
      </c>
      <c r="H147" s="3" t="s">
        <v>97</v>
      </c>
      <c r="I147">
        <v>-3.2405556</v>
      </c>
      <c r="J147">
        <v>-43.422222222222203</v>
      </c>
      <c r="K147">
        <v>50000</v>
      </c>
      <c r="L147" t="s">
        <v>1325</v>
      </c>
      <c r="M147" t="s">
        <v>1326</v>
      </c>
      <c r="N147" t="s">
        <v>98</v>
      </c>
      <c r="O147">
        <v>2000</v>
      </c>
      <c r="P147">
        <v>11</v>
      </c>
      <c r="Q147">
        <v>2001</v>
      </c>
      <c r="R147">
        <v>10</v>
      </c>
      <c r="S147" s="10">
        <v>12</v>
      </c>
      <c r="T147" s="10">
        <v>12</v>
      </c>
      <c r="U147">
        <v>5</v>
      </c>
      <c r="V147" t="s">
        <v>82</v>
      </c>
      <c r="W147">
        <v>480</v>
      </c>
      <c r="X147" s="35">
        <v>1</v>
      </c>
      <c r="Y147" t="s">
        <v>20</v>
      </c>
      <c r="Z147" t="s">
        <v>49</v>
      </c>
      <c r="AA147" t="s">
        <v>483</v>
      </c>
      <c r="AB147" s="5">
        <v>1</v>
      </c>
      <c r="AC147" t="s">
        <v>1416</v>
      </c>
      <c r="AD147" t="s">
        <v>1673</v>
      </c>
    </row>
    <row r="148" spans="1:30" ht="14.25" customHeight="1" x14ac:dyDescent="0.3">
      <c r="A148">
        <v>5</v>
      </c>
      <c r="B148" t="s">
        <v>35</v>
      </c>
      <c r="C148" t="s">
        <v>94</v>
      </c>
      <c r="D148" t="s">
        <v>95</v>
      </c>
      <c r="E148">
        <v>2006</v>
      </c>
      <c r="F148" t="s">
        <v>96</v>
      </c>
      <c r="G148" t="s">
        <v>1246</v>
      </c>
      <c r="H148" s="3" t="s">
        <v>97</v>
      </c>
      <c r="I148">
        <v>-3.2405556</v>
      </c>
      <c r="J148">
        <v>-43.422222222222203</v>
      </c>
      <c r="K148">
        <v>50000</v>
      </c>
      <c r="L148" t="s">
        <v>1325</v>
      </c>
      <c r="M148" t="s">
        <v>1326</v>
      </c>
      <c r="N148" t="s">
        <v>98</v>
      </c>
      <c r="O148">
        <v>2000</v>
      </c>
      <c r="P148">
        <v>11</v>
      </c>
      <c r="Q148">
        <v>2001</v>
      </c>
      <c r="R148">
        <v>10</v>
      </c>
      <c r="S148" s="10">
        <v>12</v>
      </c>
      <c r="T148" s="10">
        <v>12</v>
      </c>
      <c r="U148">
        <v>5</v>
      </c>
      <c r="V148" t="s">
        <v>82</v>
      </c>
      <c r="W148">
        <v>480</v>
      </c>
      <c r="X148" s="35">
        <v>1</v>
      </c>
      <c r="Y148" t="s">
        <v>20</v>
      </c>
      <c r="Z148" t="s">
        <v>49</v>
      </c>
      <c r="AA148" t="s">
        <v>490</v>
      </c>
      <c r="AB148" s="5">
        <v>0</v>
      </c>
      <c r="AC148" t="s">
        <v>1416</v>
      </c>
      <c r="AD148" t="s">
        <v>1673</v>
      </c>
    </row>
    <row r="149" spans="1:30" ht="14.25" customHeight="1" x14ac:dyDescent="0.3">
      <c r="A149">
        <v>5</v>
      </c>
      <c r="B149" t="s">
        <v>35</v>
      </c>
      <c r="C149" t="s">
        <v>94</v>
      </c>
      <c r="D149" t="s">
        <v>95</v>
      </c>
      <c r="E149">
        <v>2006</v>
      </c>
      <c r="F149" t="s">
        <v>96</v>
      </c>
      <c r="G149" t="s">
        <v>1246</v>
      </c>
      <c r="H149" s="3" t="s">
        <v>97</v>
      </c>
      <c r="I149">
        <v>-3.2405556</v>
      </c>
      <c r="J149">
        <v>-43.422222222222203</v>
      </c>
      <c r="K149">
        <v>50000</v>
      </c>
      <c r="L149" t="s">
        <v>1325</v>
      </c>
      <c r="M149" t="s">
        <v>1326</v>
      </c>
      <c r="N149" t="s">
        <v>98</v>
      </c>
      <c r="O149">
        <v>2000</v>
      </c>
      <c r="P149">
        <v>11</v>
      </c>
      <c r="Q149">
        <v>2001</v>
      </c>
      <c r="R149">
        <v>10</v>
      </c>
      <c r="S149" s="10">
        <v>12</v>
      </c>
      <c r="T149" s="10">
        <v>12</v>
      </c>
      <c r="U149">
        <v>5</v>
      </c>
      <c r="V149" t="s">
        <v>82</v>
      </c>
      <c r="W149">
        <v>480</v>
      </c>
      <c r="X149" s="35">
        <v>1</v>
      </c>
      <c r="Y149" t="s">
        <v>20</v>
      </c>
      <c r="Z149" t="s">
        <v>55</v>
      </c>
      <c r="AA149" t="s">
        <v>496</v>
      </c>
      <c r="AB149" s="5">
        <v>0</v>
      </c>
      <c r="AC149" t="s">
        <v>1416</v>
      </c>
      <c r="AD149" t="s">
        <v>1673</v>
      </c>
    </row>
    <row r="150" spans="1:30" ht="14.25" customHeight="1" x14ac:dyDescent="0.3">
      <c r="A150">
        <v>5</v>
      </c>
      <c r="B150" t="s">
        <v>35</v>
      </c>
      <c r="C150" t="s">
        <v>94</v>
      </c>
      <c r="D150" t="s">
        <v>95</v>
      </c>
      <c r="E150">
        <v>2006</v>
      </c>
      <c r="F150" t="s">
        <v>96</v>
      </c>
      <c r="G150" t="s">
        <v>1246</v>
      </c>
      <c r="H150" s="3" t="s">
        <v>97</v>
      </c>
      <c r="I150">
        <v>-3.2405556</v>
      </c>
      <c r="J150">
        <v>-43.422222222222203</v>
      </c>
      <c r="K150">
        <v>50000</v>
      </c>
      <c r="L150" t="s">
        <v>1325</v>
      </c>
      <c r="M150" t="s">
        <v>1326</v>
      </c>
      <c r="N150" t="s">
        <v>98</v>
      </c>
      <c r="O150">
        <v>2000</v>
      </c>
      <c r="P150">
        <v>11</v>
      </c>
      <c r="Q150">
        <v>2001</v>
      </c>
      <c r="R150">
        <v>10</v>
      </c>
      <c r="S150" s="10">
        <v>12</v>
      </c>
      <c r="T150" s="10">
        <v>12</v>
      </c>
      <c r="U150">
        <v>5</v>
      </c>
      <c r="V150" t="s">
        <v>82</v>
      </c>
      <c r="W150">
        <v>480</v>
      </c>
      <c r="X150" s="35">
        <v>1</v>
      </c>
      <c r="Y150" t="s">
        <v>20</v>
      </c>
      <c r="Z150" t="s">
        <v>55</v>
      </c>
      <c r="AA150" t="s">
        <v>503</v>
      </c>
      <c r="AB150" s="5">
        <v>0</v>
      </c>
      <c r="AC150" t="s">
        <v>1416</v>
      </c>
      <c r="AD150" t="s">
        <v>1673</v>
      </c>
    </row>
    <row r="151" spans="1:30" ht="14.25" customHeight="1" x14ac:dyDescent="0.3">
      <c r="A151">
        <v>5</v>
      </c>
      <c r="B151" t="s">
        <v>35</v>
      </c>
      <c r="C151" t="s">
        <v>94</v>
      </c>
      <c r="D151" t="s">
        <v>95</v>
      </c>
      <c r="E151">
        <v>2006</v>
      </c>
      <c r="F151" t="s">
        <v>96</v>
      </c>
      <c r="G151" t="s">
        <v>1246</v>
      </c>
      <c r="H151" s="3" t="s">
        <v>97</v>
      </c>
      <c r="I151">
        <v>-3.2405556</v>
      </c>
      <c r="J151">
        <v>-43.422222222222203</v>
      </c>
      <c r="K151">
        <v>50000</v>
      </c>
      <c r="L151" t="s">
        <v>1325</v>
      </c>
      <c r="M151" t="s">
        <v>1326</v>
      </c>
      <c r="N151" t="s">
        <v>98</v>
      </c>
      <c r="O151">
        <v>2000</v>
      </c>
      <c r="P151">
        <v>11</v>
      </c>
      <c r="Q151">
        <v>2001</v>
      </c>
      <c r="R151">
        <v>10</v>
      </c>
      <c r="S151" s="10">
        <v>12</v>
      </c>
      <c r="T151" s="10">
        <v>12</v>
      </c>
      <c r="U151">
        <v>5</v>
      </c>
      <c r="V151" t="s">
        <v>82</v>
      </c>
      <c r="W151">
        <v>480</v>
      </c>
      <c r="X151" s="35">
        <v>1</v>
      </c>
      <c r="Y151" t="s">
        <v>20</v>
      </c>
      <c r="Z151" t="s">
        <v>55</v>
      </c>
      <c r="AA151" t="s">
        <v>56</v>
      </c>
      <c r="AB151" s="5">
        <v>1</v>
      </c>
      <c r="AC151" t="s">
        <v>1416</v>
      </c>
      <c r="AD151" t="s">
        <v>1673</v>
      </c>
    </row>
    <row r="152" spans="1:30" ht="14.25" customHeight="1" x14ac:dyDescent="0.3">
      <c r="A152">
        <v>5</v>
      </c>
      <c r="B152" t="s">
        <v>35</v>
      </c>
      <c r="C152" t="s">
        <v>94</v>
      </c>
      <c r="D152" t="s">
        <v>95</v>
      </c>
      <c r="E152">
        <v>2006</v>
      </c>
      <c r="F152" t="s">
        <v>96</v>
      </c>
      <c r="G152" t="s">
        <v>1246</v>
      </c>
      <c r="H152" s="3" t="s">
        <v>97</v>
      </c>
      <c r="I152">
        <v>-3.2405556</v>
      </c>
      <c r="J152">
        <v>-43.422222222222203</v>
      </c>
      <c r="K152">
        <v>50000</v>
      </c>
      <c r="L152" t="s">
        <v>1325</v>
      </c>
      <c r="M152" t="s">
        <v>1326</v>
      </c>
      <c r="N152" t="s">
        <v>98</v>
      </c>
      <c r="O152">
        <v>2000</v>
      </c>
      <c r="P152">
        <v>11</v>
      </c>
      <c r="Q152">
        <v>2001</v>
      </c>
      <c r="R152">
        <v>10</v>
      </c>
      <c r="S152" s="10">
        <v>12</v>
      </c>
      <c r="T152" s="10">
        <v>12</v>
      </c>
      <c r="U152">
        <v>5</v>
      </c>
      <c r="V152" t="s">
        <v>82</v>
      </c>
      <c r="W152">
        <v>480</v>
      </c>
      <c r="X152" s="35">
        <v>1</v>
      </c>
      <c r="Y152" t="s">
        <v>20</v>
      </c>
      <c r="Z152" t="s">
        <v>55</v>
      </c>
      <c r="AA152" t="s">
        <v>113</v>
      </c>
      <c r="AB152" s="5">
        <v>0</v>
      </c>
      <c r="AC152" t="s">
        <v>1416</v>
      </c>
      <c r="AD152" t="s">
        <v>1673</v>
      </c>
    </row>
    <row r="153" spans="1:30" ht="14.25" customHeight="1" x14ac:dyDescent="0.3">
      <c r="A153">
        <v>5</v>
      </c>
      <c r="B153" t="s">
        <v>35</v>
      </c>
      <c r="C153" t="s">
        <v>94</v>
      </c>
      <c r="D153" t="s">
        <v>95</v>
      </c>
      <c r="E153">
        <v>2006</v>
      </c>
      <c r="F153" t="s">
        <v>96</v>
      </c>
      <c r="G153" t="s">
        <v>1246</v>
      </c>
      <c r="H153" s="3" t="s">
        <v>97</v>
      </c>
      <c r="I153">
        <v>-3.2405556</v>
      </c>
      <c r="J153">
        <v>-43.422222222222203</v>
      </c>
      <c r="K153">
        <v>50000</v>
      </c>
      <c r="L153" t="s">
        <v>1325</v>
      </c>
      <c r="M153" t="s">
        <v>1326</v>
      </c>
      <c r="N153" t="s">
        <v>98</v>
      </c>
      <c r="O153">
        <v>2000</v>
      </c>
      <c r="P153">
        <v>11</v>
      </c>
      <c r="Q153">
        <v>2001</v>
      </c>
      <c r="R153">
        <v>10</v>
      </c>
      <c r="S153" s="10">
        <v>12</v>
      </c>
      <c r="T153" s="10">
        <v>12</v>
      </c>
      <c r="U153">
        <v>5</v>
      </c>
      <c r="V153" t="s">
        <v>82</v>
      </c>
      <c r="W153">
        <v>480</v>
      </c>
      <c r="X153" s="35">
        <v>1</v>
      </c>
      <c r="Y153" t="s">
        <v>20</v>
      </c>
      <c r="Z153" t="s">
        <v>55</v>
      </c>
      <c r="AA153" t="s">
        <v>519</v>
      </c>
      <c r="AB153" s="5">
        <v>0</v>
      </c>
      <c r="AC153" t="s">
        <v>1416</v>
      </c>
      <c r="AD153" t="s">
        <v>1673</v>
      </c>
    </row>
    <row r="154" spans="1:30" ht="14.25" customHeight="1" x14ac:dyDescent="0.3">
      <c r="A154">
        <v>5</v>
      </c>
      <c r="B154" t="s">
        <v>35</v>
      </c>
      <c r="C154" t="s">
        <v>94</v>
      </c>
      <c r="D154" t="s">
        <v>95</v>
      </c>
      <c r="E154">
        <v>2006</v>
      </c>
      <c r="F154" t="s">
        <v>96</v>
      </c>
      <c r="G154" t="s">
        <v>1246</v>
      </c>
      <c r="H154" s="3" t="s">
        <v>97</v>
      </c>
      <c r="I154">
        <v>-3.2405556</v>
      </c>
      <c r="J154">
        <v>-43.422222222222203</v>
      </c>
      <c r="K154">
        <v>50000</v>
      </c>
      <c r="L154" t="s">
        <v>1325</v>
      </c>
      <c r="M154" t="s">
        <v>1326</v>
      </c>
      <c r="N154" t="s">
        <v>98</v>
      </c>
      <c r="O154">
        <v>2000</v>
      </c>
      <c r="P154">
        <v>11</v>
      </c>
      <c r="Q154">
        <v>2001</v>
      </c>
      <c r="R154">
        <v>10</v>
      </c>
      <c r="S154" s="10">
        <v>12</v>
      </c>
      <c r="T154" s="10">
        <v>12</v>
      </c>
      <c r="U154">
        <v>5</v>
      </c>
      <c r="V154" t="s">
        <v>82</v>
      </c>
      <c r="W154">
        <v>480</v>
      </c>
      <c r="X154" s="35">
        <v>1</v>
      </c>
      <c r="Y154" t="s">
        <v>20</v>
      </c>
      <c r="Z154" t="s">
        <v>55</v>
      </c>
      <c r="AA154" t="s">
        <v>258</v>
      </c>
      <c r="AB154" s="5">
        <v>1</v>
      </c>
      <c r="AC154" t="s">
        <v>1416</v>
      </c>
      <c r="AD154" t="s">
        <v>1673</v>
      </c>
    </row>
    <row r="155" spans="1:30" ht="14.25" customHeight="1" x14ac:dyDescent="0.3">
      <c r="A155">
        <v>5</v>
      </c>
      <c r="B155" t="s">
        <v>35</v>
      </c>
      <c r="C155" t="s">
        <v>94</v>
      </c>
      <c r="D155" t="s">
        <v>95</v>
      </c>
      <c r="E155">
        <v>2006</v>
      </c>
      <c r="F155" t="s">
        <v>96</v>
      </c>
      <c r="G155" t="s">
        <v>1246</v>
      </c>
      <c r="H155" s="3" t="s">
        <v>97</v>
      </c>
      <c r="I155">
        <v>-3.2405556</v>
      </c>
      <c r="J155">
        <v>-43.422222222222203</v>
      </c>
      <c r="K155">
        <v>50000</v>
      </c>
      <c r="L155" t="s">
        <v>1325</v>
      </c>
      <c r="M155" t="s">
        <v>1326</v>
      </c>
      <c r="N155" t="s">
        <v>98</v>
      </c>
      <c r="O155">
        <v>2000</v>
      </c>
      <c r="P155">
        <v>11</v>
      </c>
      <c r="Q155">
        <v>2001</v>
      </c>
      <c r="R155">
        <v>10</v>
      </c>
      <c r="S155" s="10">
        <v>12</v>
      </c>
      <c r="T155" s="10">
        <v>12</v>
      </c>
      <c r="U155">
        <v>5</v>
      </c>
      <c r="V155" t="s">
        <v>82</v>
      </c>
      <c r="W155">
        <v>480</v>
      </c>
      <c r="X155" s="35">
        <v>1</v>
      </c>
      <c r="Y155" t="s">
        <v>20</v>
      </c>
      <c r="Z155" t="s">
        <v>55</v>
      </c>
      <c r="AA155" t="s">
        <v>524</v>
      </c>
      <c r="AB155" s="5">
        <v>0</v>
      </c>
      <c r="AC155" t="s">
        <v>1416</v>
      </c>
      <c r="AD155" t="s">
        <v>1673</v>
      </c>
    </row>
    <row r="156" spans="1:30" ht="14.25" customHeight="1" x14ac:dyDescent="0.3">
      <c r="A156">
        <v>5</v>
      </c>
      <c r="B156" t="s">
        <v>35</v>
      </c>
      <c r="C156" t="s">
        <v>94</v>
      </c>
      <c r="D156" t="s">
        <v>95</v>
      </c>
      <c r="E156">
        <v>2006</v>
      </c>
      <c r="F156" t="s">
        <v>96</v>
      </c>
      <c r="G156" t="s">
        <v>1246</v>
      </c>
      <c r="H156" s="3" t="s">
        <v>97</v>
      </c>
      <c r="I156">
        <v>-3.2405556</v>
      </c>
      <c r="J156">
        <v>-43.422222222222203</v>
      </c>
      <c r="K156">
        <v>50000</v>
      </c>
      <c r="L156" t="s">
        <v>1325</v>
      </c>
      <c r="M156" t="s">
        <v>1326</v>
      </c>
      <c r="N156" t="s">
        <v>98</v>
      </c>
      <c r="O156">
        <v>2000</v>
      </c>
      <c r="P156">
        <v>11</v>
      </c>
      <c r="Q156">
        <v>2001</v>
      </c>
      <c r="R156">
        <v>10</v>
      </c>
      <c r="S156" s="10">
        <v>12</v>
      </c>
      <c r="T156" s="10">
        <v>12</v>
      </c>
      <c r="U156">
        <v>5</v>
      </c>
      <c r="V156" t="s">
        <v>82</v>
      </c>
      <c r="W156">
        <v>480</v>
      </c>
      <c r="X156" s="35">
        <v>1</v>
      </c>
      <c r="Y156" t="s">
        <v>20</v>
      </c>
      <c r="Z156" t="s">
        <v>55</v>
      </c>
      <c r="AA156" t="s">
        <v>70</v>
      </c>
      <c r="AB156" s="5">
        <v>1</v>
      </c>
      <c r="AC156" t="s">
        <v>1416</v>
      </c>
      <c r="AD156" t="s">
        <v>1673</v>
      </c>
    </row>
    <row r="157" spans="1:30" ht="14.25" customHeight="1" x14ac:dyDescent="0.3">
      <c r="A157">
        <v>5</v>
      </c>
      <c r="B157" t="s">
        <v>35</v>
      </c>
      <c r="C157" t="s">
        <v>94</v>
      </c>
      <c r="D157" t="s">
        <v>95</v>
      </c>
      <c r="E157">
        <v>2006</v>
      </c>
      <c r="F157" t="s">
        <v>96</v>
      </c>
      <c r="G157" t="s">
        <v>1246</v>
      </c>
      <c r="H157" s="3" t="s">
        <v>97</v>
      </c>
      <c r="I157">
        <v>-3.2405556</v>
      </c>
      <c r="J157">
        <v>-43.422222222222203</v>
      </c>
      <c r="K157">
        <v>50000</v>
      </c>
      <c r="L157" t="s">
        <v>1325</v>
      </c>
      <c r="M157" t="s">
        <v>1326</v>
      </c>
      <c r="N157" t="s">
        <v>98</v>
      </c>
      <c r="O157">
        <v>2000</v>
      </c>
      <c r="P157">
        <v>11</v>
      </c>
      <c r="Q157">
        <v>2001</v>
      </c>
      <c r="R157">
        <v>10</v>
      </c>
      <c r="S157" s="10">
        <v>12</v>
      </c>
      <c r="T157" s="10">
        <v>12</v>
      </c>
      <c r="U157">
        <v>5</v>
      </c>
      <c r="V157" t="s">
        <v>82</v>
      </c>
      <c r="W157">
        <v>480</v>
      </c>
      <c r="X157" s="35">
        <v>1</v>
      </c>
      <c r="Y157" t="s">
        <v>20</v>
      </c>
      <c r="Z157" t="s">
        <v>55</v>
      </c>
      <c r="AA157" t="s">
        <v>76</v>
      </c>
      <c r="AB157" s="5">
        <v>0</v>
      </c>
      <c r="AC157" t="s">
        <v>1416</v>
      </c>
      <c r="AD157" t="s">
        <v>1673</v>
      </c>
    </row>
    <row r="158" spans="1:30" ht="14.25" customHeight="1" x14ac:dyDescent="0.3">
      <c r="A158">
        <v>5</v>
      </c>
      <c r="B158" t="s">
        <v>35</v>
      </c>
      <c r="C158" t="s">
        <v>94</v>
      </c>
      <c r="D158" t="s">
        <v>95</v>
      </c>
      <c r="E158">
        <v>2006</v>
      </c>
      <c r="F158" t="s">
        <v>96</v>
      </c>
      <c r="G158" t="s">
        <v>1246</v>
      </c>
      <c r="H158" s="3" t="s">
        <v>97</v>
      </c>
      <c r="I158">
        <v>-3.2405556</v>
      </c>
      <c r="J158">
        <v>-43.422222222222203</v>
      </c>
      <c r="K158">
        <v>50000</v>
      </c>
      <c r="L158" t="s">
        <v>1325</v>
      </c>
      <c r="M158" t="s">
        <v>1326</v>
      </c>
      <c r="N158" t="s">
        <v>98</v>
      </c>
      <c r="O158">
        <v>2000</v>
      </c>
      <c r="P158">
        <v>11</v>
      </c>
      <c r="Q158">
        <v>2001</v>
      </c>
      <c r="R158">
        <v>10</v>
      </c>
      <c r="S158" s="10">
        <v>12</v>
      </c>
      <c r="T158" s="10">
        <v>12</v>
      </c>
      <c r="U158">
        <v>5</v>
      </c>
      <c r="V158" t="s">
        <v>82</v>
      </c>
      <c r="W158">
        <v>480</v>
      </c>
      <c r="X158" s="35">
        <v>1</v>
      </c>
      <c r="Y158" t="s">
        <v>20</v>
      </c>
      <c r="Z158" t="s">
        <v>83</v>
      </c>
      <c r="AA158" t="s">
        <v>84</v>
      </c>
      <c r="AB158" s="5">
        <v>37</v>
      </c>
      <c r="AC158" t="s">
        <v>1416</v>
      </c>
      <c r="AD158" t="s">
        <v>1673</v>
      </c>
    </row>
    <row r="159" spans="1:30" ht="14.25" customHeight="1" x14ac:dyDescent="0.3">
      <c r="A159">
        <v>5</v>
      </c>
      <c r="B159" t="s">
        <v>35</v>
      </c>
      <c r="C159" t="s">
        <v>94</v>
      </c>
      <c r="D159" t="s">
        <v>95</v>
      </c>
      <c r="E159">
        <v>2006</v>
      </c>
      <c r="F159" t="s">
        <v>96</v>
      </c>
      <c r="G159" t="s">
        <v>1246</v>
      </c>
      <c r="H159" s="3" t="s">
        <v>97</v>
      </c>
      <c r="I159">
        <v>-3.2405556</v>
      </c>
      <c r="J159">
        <v>-43.422222222222203</v>
      </c>
      <c r="K159">
        <v>50000</v>
      </c>
      <c r="L159" t="s">
        <v>1325</v>
      </c>
      <c r="M159" t="s">
        <v>1326</v>
      </c>
      <c r="N159" t="s">
        <v>98</v>
      </c>
      <c r="O159">
        <v>2000</v>
      </c>
      <c r="P159">
        <v>11</v>
      </c>
      <c r="Q159">
        <v>2001</v>
      </c>
      <c r="R159">
        <v>10</v>
      </c>
      <c r="S159" s="10">
        <v>12</v>
      </c>
      <c r="T159" s="10">
        <v>12</v>
      </c>
      <c r="U159">
        <v>5</v>
      </c>
      <c r="V159" t="s">
        <v>82</v>
      </c>
      <c r="W159">
        <v>480</v>
      </c>
      <c r="X159" s="35">
        <v>1</v>
      </c>
      <c r="Y159" t="s">
        <v>20</v>
      </c>
      <c r="Z159" t="s">
        <v>83</v>
      </c>
      <c r="AA159" t="s">
        <v>87</v>
      </c>
      <c r="AB159" s="5">
        <v>0</v>
      </c>
      <c r="AC159" t="s">
        <v>1416</v>
      </c>
      <c r="AD159" t="s">
        <v>1673</v>
      </c>
    </row>
    <row r="160" spans="1:30" ht="14.25" customHeight="1" x14ac:dyDescent="0.3">
      <c r="A160">
        <v>5</v>
      </c>
      <c r="B160" t="s">
        <v>35</v>
      </c>
      <c r="C160" t="s">
        <v>94</v>
      </c>
      <c r="D160" t="s">
        <v>95</v>
      </c>
      <c r="E160">
        <v>2006</v>
      </c>
      <c r="F160" t="s">
        <v>96</v>
      </c>
      <c r="G160" t="s">
        <v>1246</v>
      </c>
      <c r="H160" s="3" t="s">
        <v>97</v>
      </c>
      <c r="I160">
        <v>-3.2405556</v>
      </c>
      <c r="J160">
        <v>-43.422222222222203</v>
      </c>
      <c r="K160">
        <v>50000</v>
      </c>
      <c r="L160" t="s">
        <v>1325</v>
      </c>
      <c r="M160" t="s">
        <v>1326</v>
      </c>
      <c r="N160" t="s">
        <v>98</v>
      </c>
      <c r="O160">
        <v>2000</v>
      </c>
      <c r="P160">
        <v>11</v>
      </c>
      <c r="Q160">
        <v>2001</v>
      </c>
      <c r="R160">
        <v>10</v>
      </c>
      <c r="S160" s="10">
        <v>12</v>
      </c>
      <c r="T160" s="10">
        <v>12</v>
      </c>
      <c r="U160">
        <v>5</v>
      </c>
      <c r="V160" t="s">
        <v>82</v>
      </c>
      <c r="W160">
        <v>480</v>
      </c>
      <c r="X160" s="35">
        <v>1</v>
      </c>
      <c r="Y160" t="s">
        <v>20</v>
      </c>
      <c r="Z160" t="s">
        <v>90</v>
      </c>
      <c r="AA160" t="s">
        <v>91</v>
      </c>
      <c r="AB160" s="5">
        <v>3</v>
      </c>
      <c r="AC160" t="s">
        <v>1416</v>
      </c>
      <c r="AD160" t="s">
        <v>1673</v>
      </c>
    </row>
    <row r="161" spans="1:30" ht="14.25" customHeight="1" x14ac:dyDescent="0.3">
      <c r="A161">
        <v>5</v>
      </c>
      <c r="B161" t="s">
        <v>35</v>
      </c>
      <c r="C161" t="s">
        <v>94</v>
      </c>
      <c r="D161" t="s">
        <v>95</v>
      </c>
      <c r="E161">
        <v>2006</v>
      </c>
      <c r="F161" t="s">
        <v>96</v>
      </c>
      <c r="G161" t="s">
        <v>1246</v>
      </c>
      <c r="H161" s="3" t="s">
        <v>97</v>
      </c>
      <c r="I161">
        <v>-3.2405556</v>
      </c>
      <c r="J161">
        <v>-43.422222222222203</v>
      </c>
      <c r="K161">
        <v>50000</v>
      </c>
      <c r="L161" t="s">
        <v>1325</v>
      </c>
      <c r="M161" t="s">
        <v>1326</v>
      </c>
      <c r="N161" t="s">
        <v>98</v>
      </c>
      <c r="O161">
        <v>2000</v>
      </c>
      <c r="P161">
        <v>11</v>
      </c>
      <c r="Q161">
        <v>2001</v>
      </c>
      <c r="R161">
        <v>10</v>
      </c>
      <c r="S161" s="10">
        <v>12</v>
      </c>
      <c r="T161" s="10">
        <v>12</v>
      </c>
      <c r="U161">
        <v>5</v>
      </c>
      <c r="V161" t="s">
        <v>82</v>
      </c>
      <c r="W161">
        <v>480</v>
      </c>
      <c r="X161" s="35">
        <v>1</v>
      </c>
      <c r="Y161" t="s">
        <v>603</v>
      </c>
      <c r="Z161" t="s">
        <v>49</v>
      </c>
      <c r="AA161" t="s">
        <v>50</v>
      </c>
      <c r="AB161" s="5">
        <v>0</v>
      </c>
      <c r="AC161" t="s">
        <v>1416</v>
      </c>
      <c r="AD161" t="s">
        <v>1673</v>
      </c>
    </row>
    <row r="162" spans="1:30" ht="14.25" customHeight="1" x14ac:dyDescent="0.3">
      <c r="A162">
        <v>5</v>
      </c>
      <c r="B162" t="s">
        <v>35</v>
      </c>
      <c r="C162" t="s">
        <v>94</v>
      </c>
      <c r="D162" t="s">
        <v>95</v>
      </c>
      <c r="E162">
        <v>2006</v>
      </c>
      <c r="F162" t="s">
        <v>96</v>
      </c>
      <c r="G162" t="s">
        <v>1246</v>
      </c>
      <c r="H162" s="3" t="s">
        <v>97</v>
      </c>
      <c r="I162">
        <v>-3.2405556</v>
      </c>
      <c r="J162">
        <v>-43.422222222222203</v>
      </c>
      <c r="K162">
        <v>50000</v>
      </c>
      <c r="L162" t="s">
        <v>1325</v>
      </c>
      <c r="M162" t="s">
        <v>1326</v>
      </c>
      <c r="N162" t="s">
        <v>98</v>
      </c>
      <c r="O162">
        <v>2000</v>
      </c>
      <c r="P162">
        <v>11</v>
      </c>
      <c r="Q162">
        <v>2001</v>
      </c>
      <c r="R162">
        <v>10</v>
      </c>
      <c r="S162" s="10">
        <v>12</v>
      </c>
      <c r="T162" s="10">
        <v>12</v>
      </c>
      <c r="U162">
        <v>5</v>
      </c>
      <c r="V162" t="s">
        <v>82</v>
      </c>
      <c r="W162">
        <v>480</v>
      </c>
      <c r="X162" s="35">
        <v>1</v>
      </c>
      <c r="Y162" t="s">
        <v>603</v>
      </c>
      <c r="Z162" t="s">
        <v>49</v>
      </c>
      <c r="AA162" t="s">
        <v>476</v>
      </c>
      <c r="AB162" s="5">
        <v>0</v>
      </c>
      <c r="AC162" t="s">
        <v>1416</v>
      </c>
      <c r="AD162" t="s">
        <v>1673</v>
      </c>
    </row>
    <row r="163" spans="1:30" ht="14.25" customHeight="1" x14ac:dyDescent="0.3">
      <c r="A163">
        <v>5</v>
      </c>
      <c r="B163" t="s">
        <v>35</v>
      </c>
      <c r="C163" t="s">
        <v>94</v>
      </c>
      <c r="D163" t="s">
        <v>95</v>
      </c>
      <c r="E163">
        <v>2006</v>
      </c>
      <c r="F163" t="s">
        <v>96</v>
      </c>
      <c r="G163" t="s">
        <v>1246</v>
      </c>
      <c r="H163" s="3" t="s">
        <v>97</v>
      </c>
      <c r="I163">
        <v>-3.2405556</v>
      </c>
      <c r="J163">
        <v>-43.422222222222203</v>
      </c>
      <c r="K163">
        <v>50000</v>
      </c>
      <c r="L163" t="s">
        <v>1325</v>
      </c>
      <c r="M163" t="s">
        <v>1326</v>
      </c>
      <c r="N163" t="s">
        <v>98</v>
      </c>
      <c r="O163">
        <v>2000</v>
      </c>
      <c r="P163">
        <v>11</v>
      </c>
      <c r="Q163">
        <v>2001</v>
      </c>
      <c r="R163">
        <v>10</v>
      </c>
      <c r="S163" s="10">
        <v>12</v>
      </c>
      <c r="T163" s="10">
        <v>12</v>
      </c>
      <c r="U163">
        <v>5</v>
      </c>
      <c r="V163" t="s">
        <v>82</v>
      </c>
      <c r="W163">
        <v>480</v>
      </c>
      <c r="X163" s="35">
        <v>1</v>
      </c>
      <c r="Y163" t="s">
        <v>603</v>
      </c>
      <c r="Z163" t="s">
        <v>49</v>
      </c>
      <c r="AA163" t="s">
        <v>483</v>
      </c>
      <c r="AB163" s="5">
        <v>0</v>
      </c>
      <c r="AC163" t="s">
        <v>1416</v>
      </c>
      <c r="AD163" t="s">
        <v>1673</v>
      </c>
    </row>
    <row r="164" spans="1:30" ht="14.25" customHeight="1" x14ac:dyDescent="0.3">
      <c r="A164">
        <v>5</v>
      </c>
      <c r="B164" t="s">
        <v>35</v>
      </c>
      <c r="C164" t="s">
        <v>94</v>
      </c>
      <c r="D164" t="s">
        <v>95</v>
      </c>
      <c r="E164">
        <v>2006</v>
      </c>
      <c r="F164" t="s">
        <v>96</v>
      </c>
      <c r="G164" t="s">
        <v>1246</v>
      </c>
      <c r="H164" s="3" t="s">
        <v>97</v>
      </c>
      <c r="I164">
        <v>-3.2405556</v>
      </c>
      <c r="J164">
        <v>-43.422222222222203</v>
      </c>
      <c r="K164">
        <v>50000</v>
      </c>
      <c r="L164" t="s">
        <v>1325</v>
      </c>
      <c r="M164" t="s">
        <v>1326</v>
      </c>
      <c r="N164" t="s">
        <v>98</v>
      </c>
      <c r="O164">
        <v>2000</v>
      </c>
      <c r="P164">
        <v>11</v>
      </c>
      <c r="Q164">
        <v>2001</v>
      </c>
      <c r="R164">
        <v>10</v>
      </c>
      <c r="S164" s="10">
        <v>12</v>
      </c>
      <c r="T164" s="10">
        <v>12</v>
      </c>
      <c r="U164">
        <v>5</v>
      </c>
      <c r="V164" t="s">
        <v>82</v>
      </c>
      <c r="W164">
        <v>480</v>
      </c>
      <c r="X164" s="35">
        <v>1</v>
      </c>
      <c r="Y164" t="s">
        <v>603</v>
      </c>
      <c r="Z164" t="s">
        <v>49</v>
      </c>
      <c r="AA164" t="s">
        <v>490</v>
      </c>
      <c r="AB164" s="5">
        <v>2</v>
      </c>
      <c r="AC164" t="s">
        <v>1416</v>
      </c>
      <c r="AD164" t="s">
        <v>1673</v>
      </c>
    </row>
    <row r="165" spans="1:30" ht="14.25" customHeight="1" x14ac:dyDescent="0.3">
      <c r="A165">
        <v>5</v>
      </c>
      <c r="B165" t="s">
        <v>35</v>
      </c>
      <c r="C165" t="s">
        <v>94</v>
      </c>
      <c r="D165" t="s">
        <v>95</v>
      </c>
      <c r="E165">
        <v>2006</v>
      </c>
      <c r="F165" t="s">
        <v>96</v>
      </c>
      <c r="G165" t="s">
        <v>1246</v>
      </c>
      <c r="H165" s="3" t="s">
        <v>97</v>
      </c>
      <c r="I165">
        <v>-3.2405556</v>
      </c>
      <c r="J165">
        <v>-43.422222222222203</v>
      </c>
      <c r="K165">
        <v>50000</v>
      </c>
      <c r="L165" t="s">
        <v>1325</v>
      </c>
      <c r="M165" t="s">
        <v>1326</v>
      </c>
      <c r="N165" t="s">
        <v>98</v>
      </c>
      <c r="O165">
        <v>2000</v>
      </c>
      <c r="P165">
        <v>11</v>
      </c>
      <c r="Q165">
        <v>2001</v>
      </c>
      <c r="R165">
        <v>10</v>
      </c>
      <c r="S165" s="10">
        <v>12</v>
      </c>
      <c r="T165" s="10">
        <v>12</v>
      </c>
      <c r="U165">
        <v>5</v>
      </c>
      <c r="V165" t="s">
        <v>82</v>
      </c>
      <c r="W165">
        <v>480</v>
      </c>
      <c r="X165" s="35">
        <v>1</v>
      </c>
      <c r="Y165" t="s">
        <v>603</v>
      </c>
      <c r="Z165" t="s">
        <v>55</v>
      </c>
      <c r="AA165" t="s">
        <v>496</v>
      </c>
      <c r="AB165" s="5">
        <v>0</v>
      </c>
      <c r="AC165" t="s">
        <v>1416</v>
      </c>
      <c r="AD165" t="s">
        <v>1673</v>
      </c>
    </row>
    <row r="166" spans="1:30" ht="14.25" customHeight="1" x14ac:dyDescent="0.3">
      <c r="A166">
        <v>5</v>
      </c>
      <c r="B166" t="s">
        <v>35</v>
      </c>
      <c r="C166" t="s">
        <v>94</v>
      </c>
      <c r="D166" t="s">
        <v>95</v>
      </c>
      <c r="E166">
        <v>2006</v>
      </c>
      <c r="F166" t="s">
        <v>96</v>
      </c>
      <c r="G166" t="s">
        <v>1246</v>
      </c>
      <c r="H166" s="3" t="s">
        <v>97</v>
      </c>
      <c r="I166">
        <v>-3.2405556</v>
      </c>
      <c r="J166">
        <v>-43.422222222222203</v>
      </c>
      <c r="K166">
        <v>50000</v>
      </c>
      <c r="L166" t="s">
        <v>1325</v>
      </c>
      <c r="M166" t="s">
        <v>1326</v>
      </c>
      <c r="N166" t="s">
        <v>98</v>
      </c>
      <c r="O166">
        <v>2000</v>
      </c>
      <c r="P166">
        <v>11</v>
      </c>
      <c r="Q166">
        <v>2001</v>
      </c>
      <c r="R166">
        <v>10</v>
      </c>
      <c r="S166" s="10">
        <v>12</v>
      </c>
      <c r="T166" s="10">
        <v>12</v>
      </c>
      <c r="U166">
        <v>5</v>
      </c>
      <c r="V166" t="s">
        <v>82</v>
      </c>
      <c r="W166">
        <v>480</v>
      </c>
      <c r="X166" s="35">
        <v>1</v>
      </c>
      <c r="Y166" t="s">
        <v>603</v>
      </c>
      <c r="Z166" t="s">
        <v>55</v>
      </c>
      <c r="AA166" t="s">
        <v>503</v>
      </c>
      <c r="AB166" s="5">
        <v>0</v>
      </c>
      <c r="AC166" t="s">
        <v>1416</v>
      </c>
      <c r="AD166" t="s">
        <v>1673</v>
      </c>
    </row>
    <row r="167" spans="1:30" ht="14.25" customHeight="1" x14ac:dyDescent="0.3">
      <c r="A167">
        <v>5</v>
      </c>
      <c r="B167" t="s">
        <v>35</v>
      </c>
      <c r="C167" t="s">
        <v>94</v>
      </c>
      <c r="D167" t="s">
        <v>95</v>
      </c>
      <c r="E167">
        <v>2006</v>
      </c>
      <c r="F167" t="s">
        <v>96</v>
      </c>
      <c r="G167" t="s">
        <v>1246</v>
      </c>
      <c r="H167" s="3" t="s">
        <v>97</v>
      </c>
      <c r="I167">
        <v>-3.2405556</v>
      </c>
      <c r="J167">
        <v>-43.422222222222203</v>
      </c>
      <c r="K167">
        <v>50000</v>
      </c>
      <c r="L167" t="s">
        <v>1325</v>
      </c>
      <c r="M167" t="s">
        <v>1326</v>
      </c>
      <c r="N167" t="s">
        <v>98</v>
      </c>
      <c r="O167">
        <v>2000</v>
      </c>
      <c r="P167">
        <v>11</v>
      </c>
      <c r="Q167">
        <v>2001</v>
      </c>
      <c r="R167">
        <v>10</v>
      </c>
      <c r="S167" s="10">
        <v>12</v>
      </c>
      <c r="T167" s="10">
        <v>12</v>
      </c>
      <c r="U167">
        <v>5</v>
      </c>
      <c r="V167" t="s">
        <v>82</v>
      </c>
      <c r="W167">
        <v>480</v>
      </c>
      <c r="X167" s="35">
        <v>1</v>
      </c>
      <c r="Y167" t="s">
        <v>603</v>
      </c>
      <c r="Z167" t="s">
        <v>55</v>
      </c>
      <c r="AA167" t="s">
        <v>56</v>
      </c>
      <c r="AB167" s="5">
        <v>0</v>
      </c>
      <c r="AC167" t="s">
        <v>1416</v>
      </c>
      <c r="AD167" t="s">
        <v>1673</v>
      </c>
    </row>
    <row r="168" spans="1:30" ht="14.25" customHeight="1" x14ac:dyDescent="0.3">
      <c r="A168">
        <v>5</v>
      </c>
      <c r="B168" t="s">
        <v>35</v>
      </c>
      <c r="C168" t="s">
        <v>94</v>
      </c>
      <c r="D168" t="s">
        <v>95</v>
      </c>
      <c r="E168">
        <v>2006</v>
      </c>
      <c r="F168" t="s">
        <v>96</v>
      </c>
      <c r="G168" t="s">
        <v>1246</v>
      </c>
      <c r="H168" s="3" t="s">
        <v>97</v>
      </c>
      <c r="I168">
        <v>-3.2405556</v>
      </c>
      <c r="J168">
        <v>-43.422222222222203</v>
      </c>
      <c r="K168">
        <v>50000</v>
      </c>
      <c r="L168" t="s">
        <v>1325</v>
      </c>
      <c r="M168" t="s">
        <v>1326</v>
      </c>
      <c r="N168" t="s">
        <v>98</v>
      </c>
      <c r="O168">
        <v>2000</v>
      </c>
      <c r="P168">
        <v>11</v>
      </c>
      <c r="Q168">
        <v>2001</v>
      </c>
      <c r="R168">
        <v>10</v>
      </c>
      <c r="S168" s="10">
        <v>12</v>
      </c>
      <c r="T168" s="10">
        <v>12</v>
      </c>
      <c r="U168">
        <v>5</v>
      </c>
      <c r="V168" t="s">
        <v>82</v>
      </c>
      <c r="W168">
        <v>480</v>
      </c>
      <c r="X168" s="35">
        <v>1</v>
      </c>
      <c r="Y168" t="s">
        <v>603</v>
      </c>
      <c r="Z168" t="s">
        <v>55</v>
      </c>
      <c r="AA168" t="s">
        <v>113</v>
      </c>
      <c r="AB168" s="5">
        <v>1</v>
      </c>
      <c r="AC168" t="s">
        <v>1416</v>
      </c>
      <c r="AD168" t="s">
        <v>1673</v>
      </c>
    </row>
    <row r="169" spans="1:30" ht="14.25" customHeight="1" x14ac:dyDescent="0.3">
      <c r="A169">
        <v>5</v>
      </c>
      <c r="B169" t="s">
        <v>35</v>
      </c>
      <c r="C169" t="s">
        <v>94</v>
      </c>
      <c r="D169" t="s">
        <v>95</v>
      </c>
      <c r="E169">
        <v>2006</v>
      </c>
      <c r="F169" t="s">
        <v>96</v>
      </c>
      <c r="G169" t="s">
        <v>1246</v>
      </c>
      <c r="H169" s="3" t="s">
        <v>97</v>
      </c>
      <c r="I169">
        <v>-3.2405556</v>
      </c>
      <c r="J169">
        <v>-43.422222222222203</v>
      </c>
      <c r="K169">
        <v>50000</v>
      </c>
      <c r="L169" t="s">
        <v>1325</v>
      </c>
      <c r="M169" t="s">
        <v>1326</v>
      </c>
      <c r="N169" t="s">
        <v>98</v>
      </c>
      <c r="O169">
        <v>2000</v>
      </c>
      <c r="P169">
        <v>11</v>
      </c>
      <c r="Q169">
        <v>2001</v>
      </c>
      <c r="R169">
        <v>10</v>
      </c>
      <c r="S169" s="10">
        <v>12</v>
      </c>
      <c r="T169" s="10">
        <v>12</v>
      </c>
      <c r="U169">
        <v>5</v>
      </c>
      <c r="V169" t="s">
        <v>82</v>
      </c>
      <c r="W169">
        <v>480</v>
      </c>
      <c r="X169" s="35">
        <v>1</v>
      </c>
      <c r="Y169" t="s">
        <v>603</v>
      </c>
      <c r="Z169" t="s">
        <v>55</v>
      </c>
      <c r="AA169" t="s">
        <v>519</v>
      </c>
      <c r="AB169" s="5">
        <v>1</v>
      </c>
      <c r="AC169" t="s">
        <v>1416</v>
      </c>
      <c r="AD169" t="s">
        <v>1673</v>
      </c>
    </row>
    <row r="170" spans="1:30" ht="14.25" customHeight="1" x14ac:dyDescent="0.3">
      <c r="A170">
        <v>5</v>
      </c>
      <c r="B170" t="s">
        <v>35</v>
      </c>
      <c r="C170" t="s">
        <v>94</v>
      </c>
      <c r="D170" t="s">
        <v>95</v>
      </c>
      <c r="E170">
        <v>2006</v>
      </c>
      <c r="F170" t="s">
        <v>96</v>
      </c>
      <c r="G170" t="s">
        <v>1246</v>
      </c>
      <c r="H170" s="3" t="s">
        <v>97</v>
      </c>
      <c r="I170">
        <v>-3.2405556</v>
      </c>
      <c r="J170">
        <v>-43.422222222222203</v>
      </c>
      <c r="K170">
        <v>50000</v>
      </c>
      <c r="L170" t="s">
        <v>1325</v>
      </c>
      <c r="M170" t="s">
        <v>1326</v>
      </c>
      <c r="N170" t="s">
        <v>98</v>
      </c>
      <c r="O170">
        <v>2000</v>
      </c>
      <c r="P170">
        <v>11</v>
      </c>
      <c r="Q170">
        <v>2001</v>
      </c>
      <c r="R170">
        <v>10</v>
      </c>
      <c r="S170" s="10">
        <v>12</v>
      </c>
      <c r="T170" s="10">
        <v>12</v>
      </c>
      <c r="U170">
        <v>5</v>
      </c>
      <c r="V170" t="s">
        <v>82</v>
      </c>
      <c r="W170">
        <v>480</v>
      </c>
      <c r="X170" s="35">
        <v>1</v>
      </c>
      <c r="Y170" t="s">
        <v>603</v>
      </c>
      <c r="Z170" t="s">
        <v>55</v>
      </c>
      <c r="AA170" t="s">
        <v>258</v>
      </c>
      <c r="AB170" s="5">
        <v>0</v>
      </c>
      <c r="AC170" t="s">
        <v>1416</v>
      </c>
      <c r="AD170" t="s">
        <v>1673</v>
      </c>
    </row>
    <row r="171" spans="1:30" ht="14.25" customHeight="1" x14ac:dyDescent="0.3">
      <c r="A171">
        <v>5</v>
      </c>
      <c r="B171" t="s">
        <v>35</v>
      </c>
      <c r="C171" t="s">
        <v>94</v>
      </c>
      <c r="D171" t="s">
        <v>95</v>
      </c>
      <c r="E171">
        <v>2006</v>
      </c>
      <c r="F171" t="s">
        <v>96</v>
      </c>
      <c r="G171" t="s">
        <v>1246</v>
      </c>
      <c r="H171" s="3" t="s">
        <v>97</v>
      </c>
      <c r="I171">
        <v>-3.2405556</v>
      </c>
      <c r="J171">
        <v>-43.422222222222203</v>
      </c>
      <c r="K171">
        <v>50000</v>
      </c>
      <c r="L171" t="s">
        <v>1325</v>
      </c>
      <c r="M171" t="s">
        <v>1326</v>
      </c>
      <c r="N171" t="s">
        <v>98</v>
      </c>
      <c r="O171">
        <v>2000</v>
      </c>
      <c r="P171">
        <v>11</v>
      </c>
      <c r="Q171">
        <v>2001</v>
      </c>
      <c r="R171">
        <v>10</v>
      </c>
      <c r="S171" s="10">
        <v>12</v>
      </c>
      <c r="T171" s="10">
        <v>12</v>
      </c>
      <c r="U171">
        <v>5</v>
      </c>
      <c r="V171" t="s">
        <v>82</v>
      </c>
      <c r="W171">
        <v>480</v>
      </c>
      <c r="X171" s="35">
        <v>1</v>
      </c>
      <c r="Y171" t="s">
        <v>603</v>
      </c>
      <c r="Z171" t="s">
        <v>55</v>
      </c>
      <c r="AA171" t="s">
        <v>524</v>
      </c>
      <c r="AB171" s="5">
        <v>0</v>
      </c>
      <c r="AC171" t="s">
        <v>1416</v>
      </c>
      <c r="AD171" t="s">
        <v>1673</v>
      </c>
    </row>
    <row r="172" spans="1:30" ht="14.25" customHeight="1" x14ac:dyDescent="0.3">
      <c r="A172">
        <v>5</v>
      </c>
      <c r="B172" t="s">
        <v>35</v>
      </c>
      <c r="C172" t="s">
        <v>94</v>
      </c>
      <c r="D172" t="s">
        <v>95</v>
      </c>
      <c r="E172">
        <v>2006</v>
      </c>
      <c r="F172" t="s">
        <v>96</v>
      </c>
      <c r="G172" t="s">
        <v>1246</v>
      </c>
      <c r="H172" s="3" t="s">
        <v>97</v>
      </c>
      <c r="I172">
        <v>-3.2405556</v>
      </c>
      <c r="J172">
        <v>-43.422222222222203</v>
      </c>
      <c r="K172">
        <v>50000</v>
      </c>
      <c r="L172" t="s">
        <v>1325</v>
      </c>
      <c r="M172" t="s">
        <v>1326</v>
      </c>
      <c r="N172" t="s">
        <v>98</v>
      </c>
      <c r="O172">
        <v>2000</v>
      </c>
      <c r="P172">
        <v>11</v>
      </c>
      <c r="Q172">
        <v>2001</v>
      </c>
      <c r="R172">
        <v>10</v>
      </c>
      <c r="S172" s="10">
        <v>12</v>
      </c>
      <c r="T172" s="10">
        <v>12</v>
      </c>
      <c r="U172">
        <v>5</v>
      </c>
      <c r="V172" t="s">
        <v>82</v>
      </c>
      <c r="W172">
        <v>480</v>
      </c>
      <c r="X172" s="35">
        <v>1</v>
      </c>
      <c r="Y172" t="s">
        <v>603</v>
      </c>
      <c r="Z172" t="s">
        <v>55</v>
      </c>
      <c r="AA172" t="s">
        <v>70</v>
      </c>
      <c r="AB172" s="5">
        <v>0</v>
      </c>
      <c r="AC172" t="s">
        <v>1416</v>
      </c>
      <c r="AD172" t="s">
        <v>1673</v>
      </c>
    </row>
    <row r="173" spans="1:30" ht="14.25" customHeight="1" x14ac:dyDescent="0.3">
      <c r="A173">
        <v>5</v>
      </c>
      <c r="B173" t="s">
        <v>35</v>
      </c>
      <c r="C173" t="s">
        <v>94</v>
      </c>
      <c r="D173" t="s">
        <v>95</v>
      </c>
      <c r="E173">
        <v>2006</v>
      </c>
      <c r="F173" t="s">
        <v>96</v>
      </c>
      <c r="G173" t="s">
        <v>1246</v>
      </c>
      <c r="H173" s="3" t="s">
        <v>97</v>
      </c>
      <c r="I173">
        <v>-3.2405556</v>
      </c>
      <c r="J173">
        <v>-43.422222222222203</v>
      </c>
      <c r="K173">
        <v>50000</v>
      </c>
      <c r="L173" t="s">
        <v>1325</v>
      </c>
      <c r="M173" t="s">
        <v>1326</v>
      </c>
      <c r="N173" t="s">
        <v>98</v>
      </c>
      <c r="O173">
        <v>2000</v>
      </c>
      <c r="P173">
        <v>11</v>
      </c>
      <c r="Q173">
        <v>2001</v>
      </c>
      <c r="R173">
        <v>10</v>
      </c>
      <c r="S173" s="10">
        <v>12</v>
      </c>
      <c r="T173" s="10">
        <v>12</v>
      </c>
      <c r="U173">
        <v>5</v>
      </c>
      <c r="V173" t="s">
        <v>82</v>
      </c>
      <c r="W173">
        <v>480</v>
      </c>
      <c r="X173" s="35">
        <v>1</v>
      </c>
      <c r="Y173" t="s">
        <v>603</v>
      </c>
      <c r="Z173" t="s">
        <v>55</v>
      </c>
      <c r="AA173" t="s">
        <v>76</v>
      </c>
      <c r="AB173" s="5">
        <v>0</v>
      </c>
      <c r="AC173" t="s">
        <v>1416</v>
      </c>
      <c r="AD173" t="s">
        <v>1673</v>
      </c>
    </row>
    <row r="174" spans="1:30" ht="14.25" customHeight="1" x14ac:dyDescent="0.3">
      <c r="A174">
        <v>5</v>
      </c>
      <c r="B174" t="s">
        <v>35</v>
      </c>
      <c r="C174" t="s">
        <v>94</v>
      </c>
      <c r="D174" t="s">
        <v>95</v>
      </c>
      <c r="E174">
        <v>2006</v>
      </c>
      <c r="F174" t="s">
        <v>96</v>
      </c>
      <c r="G174" t="s">
        <v>1246</v>
      </c>
      <c r="H174" s="3" t="s">
        <v>97</v>
      </c>
      <c r="I174">
        <v>-3.2405556</v>
      </c>
      <c r="J174">
        <v>-43.422222222222203</v>
      </c>
      <c r="K174">
        <v>50000</v>
      </c>
      <c r="L174" t="s">
        <v>1325</v>
      </c>
      <c r="M174" t="s">
        <v>1326</v>
      </c>
      <c r="N174" t="s">
        <v>98</v>
      </c>
      <c r="O174">
        <v>2000</v>
      </c>
      <c r="P174">
        <v>11</v>
      </c>
      <c r="Q174">
        <v>2001</v>
      </c>
      <c r="R174">
        <v>10</v>
      </c>
      <c r="S174" s="10">
        <v>12</v>
      </c>
      <c r="T174" s="10">
        <v>12</v>
      </c>
      <c r="U174">
        <v>5</v>
      </c>
      <c r="V174" t="s">
        <v>82</v>
      </c>
      <c r="W174">
        <v>480</v>
      </c>
      <c r="X174" s="35">
        <v>1</v>
      </c>
      <c r="Y174" t="s">
        <v>603</v>
      </c>
      <c r="Z174" t="s">
        <v>83</v>
      </c>
      <c r="AA174" t="s">
        <v>84</v>
      </c>
      <c r="AB174" s="5">
        <v>0</v>
      </c>
      <c r="AC174" t="s">
        <v>1416</v>
      </c>
      <c r="AD174" t="s">
        <v>1673</v>
      </c>
    </row>
    <row r="175" spans="1:30" ht="14.25" customHeight="1" x14ac:dyDescent="0.3">
      <c r="A175">
        <v>5</v>
      </c>
      <c r="B175" t="s">
        <v>35</v>
      </c>
      <c r="C175" t="s">
        <v>94</v>
      </c>
      <c r="D175" t="s">
        <v>95</v>
      </c>
      <c r="E175">
        <v>2006</v>
      </c>
      <c r="F175" t="s">
        <v>96</v>
      </c>
      <c r="G175" t="s">
        <v>1246</v>
      </c>
      <c r="H175" s="3" t="s">
        <v>97</v>
      </c>
      <c r="I175">
        <v>-3.2405556</v>
      </c>
      <c r="J175">
        <v>-43.422222222222203</v>
      </c>
      <c r="K175">
        <v>50000</v>
      </c>
      <c r="L175" t="s">
        <v>1325</v>
      </c>
      <c r="M175" t="s">
        <v>1326</v>
      </c>
      <c r="N175" t="s">
        <v>98</v>
      </c>
      <c r="O175">
        <v>2000</v>
      </c>
      <c r="P175">
        <v>11</v>
      </c>
      <c r="Q175">
        <v>2001</v>
      </c>
      <c r="R175">
        <v>10</v>
      </c>
      <c r="S175" s="10">
        <v>12</v>
      </c>
      <c r="T175" s="10">
        <v>12</v>
      </c>
      <c r="U175">
        <v>5</v>
      </c>
      <c r="V175" t="s">
        <v>82</v>
      </c>
      <c r="W175">
        <v>480</v>
      </c>
      <c r="X175" s="35">
        <v>1</v>
      </c>
      <c r="Y175" t="s">
        <v>603</v>
      </c>
      <c r="Z175" t="s">
        <v>83</v>
      </c>
      <c r="AA175" t="s">
        <v>87</v>
      </c>
      <c r="AB175" s="5">
        <v>1</v>
      </c>
      <c r="AC175" t="s">
        <v>1416</v>
      </c>
      <c r="AD175" t="s">
        <v>1673</v>
      </c>
    </row>
    <row r="176" spans="1:30" ht="14.25" customHeight="1" x14ac:dyDescent="0.3">
      <c r="A176">
        <v>5</v>
      </c>
      <c r="B176" t="s">
        <v>35</v>
      </c>
      <c r="C176" t="s">
        <v>94</v>
      </c>
      <c r="D176" t="s">
        <v>95</v>
      </c>
      <c r="E176">
        <v>2006</v>
      </c>
      <c r="F176" t="s">
        <v>96</v>
      </c>
      <c r="G176" t="s">
        <v>1246</v>
      </c>
      <c r="H176" s="3" t="s">
        <v>97</v>
      </c>
      <c r="I176">
        <v>-3.2405556</v>
      </c>
      <c r="J176">
        <v>-43.422222222222203</v>
      </c>
      <c r="K176">
        <v>50000</v>
      </c>
      <c r="L176" t="s">
        <v>1325</v>
      </c>
      <c r="M176" t="s">
        <v>1326</v>
      </c>
      <c r="N176" t="s">
        <v>98</v>
      </c>
      <c r="O176">
        <v>2000</v>
      </c>
      <c r="P176">
        <v>11</v>
      </c>
      <c r="Q176">
        <v>2001</v>
      </c>
      <c r="R176">
        <v>10</v>
      </c>
      <c r="S176" s="10">
        <v>12</v>
      </c>
      <c r="T176" s="10">
        <v>12</v>
      </c>
      <c r="U176">
        <v>5</v>
      </c>
      <c r="V176" t="s">
        <v>82</v>
      </c>
      <c r="W176">
        <v>480</v>
      </c>
      <c r="X176" s="35">
        <v>1</v>
      </c>
      <c r="Y176" t="s">
        <v>603</v>
      </c>
      <c r="Z176" t="s">
        <v>90</v>
      </c>
      <c r="AA176" t="s">
        <v>91</v>
      </c>
      <c r="AB176" s="5">
        <v>2</v>
      </c>
      <c r="AC176" t="s">
        <v>1416</v>
      </c>
      <c r="AD176" t="s">
        <v>1673</v>
      </c>
    </row>
    <row r="177" spans="1:30" ht="14.25" customHeight="1" x14ac:dyDescent="0.3">
      <c r="A177">
        <v>5</v>
      </c>
      <c r="B177" t="s">
        <v>35</v>
      </c>
      <c r="C177" t="s">
        <v>94</v>
      </c>
      <c r="D177" t="s">
        <v>95</v>
      </c>
      <c r="E177">
        <v>2006</v>
      </c>
      <c r="F177" t="s">
        <v>96</v>
      </c>
      <c r="G177" t="s">
        <v>1246</v>
      </c>
      <c r="H177" s="3" t="s">
        <v>97</v>
      </c>
      <c r="I177">
        <v>-3.2405556</v>
      </c>
      <c r="J177">
        <v>-43.422222222222203</v>
      </c>
      <c r="K177">
        <v>50000</v>
      </c>
      <c r="L177" t="s">
        <v>1325</v>
      </c>
      <c r="M177" t="s">
        <v>1326</v>
      </c>
      <c r="N177" t="s">
        <v>98</v>
      </c>
      <c r="O177">
        <v>2000</v>
      </c>
      <c r="P177">
        <v>11</v>
      </c>
      <c r="Q177">
        <v>2001</v>
      </c>
      <c r="R177">
        <v>10</v>
      </c>
      <c r="S177" s="10">
        <v>12</v>
      </c>
      <c r="T177" s="10">
        <v>12</v>
      </c>
      <c r="U177">
        <v>5</v>
      </c>
      <c r="V177" t="s">
        <v>82</v>
      </c>
      <c r="W177">
        <v>480</v>
      </c>
      <c r="X177" s="35">
        <v>1</v>
      </c>
      <c r="Y177" t="s">
        <v>21</v>
      </c>
      <c r="Z177" t="s">
        <v>49</v>
      </c>
      <c r="AA177" t="s">
        <v>50</v>
      </c>
      <c r="AB177" s="5">
        <v>3</v>
      </c>
      <c r="AC177" t="s">
        <v>1416</v>
      </c>
      <c r="AD177" t="s">
        <v>1673</v>
      </c>
    </row>
    <row r="178" spans="1:30" ht="14.25" customHeight="1" x14ac:dyDescent="0.3">
      <c r="A178">
        <v>5</v>
      </c>
      <c r="B178" t="s">
        <v>35</v>
      </c>
      <c r="C178" t="s">
        <v>94</v>
      </c>
      <c r="D178" t="s">
        <v>95</v>
      </c>
      <c r="E178">
        <v>2006</v>
      </c>
      <c r="F178" t="s">
        <v>96</v>
      </c>
      <c r="G178" t="s">
        <v>1246</v>
      </c>
      <c r="H178" s="3" t="s">
        <v>97</v>
      </c>
      <c r="I178">
        <v>-3.2405556</v>
      </c>
      <c r="J178">
        <v>-43.422222222222203</v>
      </c>
      <c r="K178">
        <v>50000</v>
      </c>
      <c r="L178" t="s">
        <v>1325</v>
      </c>
      <c r="M178" t="s">
        <v>1326</v>
      </c>
      <c r="N178" t="s">
        <v>98</v>
      </c>
      <c r="O178">
        <v>2000</v>
      </c>
      <c r="P178">
        <v>11</v>
      </c>
      <c r="Q178">
        <v>2001</v>
      </c>
      <c r="R178">
        <v>10</v>
      </c>
      <c r="S178" s="10">
        <v>12</v>
      </c>
      <c r="T178" s="10">
        <v>12</v>
      </c>
      <c r="U178">
        <v>5</v>
      </c>
      <c r="V178" t="s">
        <v>82</v>
      </c>
      <c r="W178">
        <v>480</v>
      </c>
      <c r="X178" s="35">
        <v>1</v>
      </c>
      <c r="Y178" t="s">
        <v>21</v>
      </c>
      <c r="Z178" t="s">
        <v>49</v>
      </c>
      <c r="AA178" t="s">
        <v>476</v>
      </c>
      <c r="AB178" s="5">
        <v>0</v>
      </c>
      <c r="AC178" t="s">
        <v>1416</v>
      </c>
      <c r="AD178" t="s">
        <v>1673</v>
      </c>
    </row>
    <row r="179" spans="1:30" ht="14.25" customHeight="1" x14ac:dyDescent="0.3">
      <c r="A179">
        <v>5</v>
      </c>
      <c r="B179" t="s">
        <v>35</v>
      </c>
      <c r="C179" t="s">
        <v>94</v>
      </c>
      <c r="D179" t="s">
        <v>95</v>
      </c>
      <c r="E179">
        <v>2006</v>
      </c>
      <c r="F179" t="s">
        <v>96</v>
      </c>
      <c r="G179" t="s">
        <v>1246</v>
      </c>
      <c r="H179" s="3" t="s">
        <v>97</v>
      </c>
      <c r="I179">
        <v>-3.2405556</v>
      </c>
      <c r="J179">
        <v>-43.422222222222203</v>
      </c>
      <c r="K179">
        <v>50000</v>
      </c>
      <c r="L179" t="s">
        <v>1325</v>
      </c>
      <c r="M179" t="s">
        <v>1326</v>
      </c>
      <c r="N179" t="s">
        <v>98</v>
      </c>
      <c r="O179">
        <v>2000</v>
      </c>
      <c r="P179">
        <v>11</v>
      </c>
      <c r="Q179">
        <v>2001</v>
      </c>
      <c r="R179">
        <v>10</v>
      </c>
      <c r="S179" s="10">
        <v>12</v>
      </c>
      <c r="T179" s="10">
        <v>12</v>
      </c>
      <c r="U179">
        <v>5</v>
      </c>
      <c r="V179" t="s">
        <v>82</v>
      </c>
      <c r="W179">
        <v>480</v>
      </c>
      <c r="X179" s="35">
        <v>1</v>
      </c>
      <c r="Y179" t="s">
        <v>21</v>
      </c>
      <c r="Z179" t="s">
        <v>49</v>
      </c>
      <c r="AA179" t="s">
        <v>483</v>
      </c>
      <c r="AB179" s="5">
        <v>0</v>
      </c>
      <c r="AC179" t="s">
        <v>1416</v>
      </c>
      <c r="AD179" t="s">
        <v>1673</v>
      </c>
    </row>
    <row r="180" spans="1:30" ht="14.25" customHeight="1" x14ac:dyDescent="0.3">
      <c r="A180">
        <v>5</v>
      </c>
      <c r="B180" t="s">
        <v>35</v>
      </c>
      <c r="C180" t="s">
        <v>94</v>
      </c>
      <c r="D180" t="s">
        <v>95</v>
      </c>
      <c r="E180">
        <v>2006</v>
      </c>
      <c r="F180" t="s">
        <v>96</v>
      </c>
      <c r="G180" t="s">
        <v>1246</v>
      </c>
      <c r="H180" s="3" t="s">
        <v>97</v>
      </c>
      <c r="I180">
        <v>-3.2405556</v>
      </c>
      <c r="J180">
        <v>-43.422222222222203</v>
      </c>
      <c r="K180">
        <v>50000</v>
      </c>
      <c r="L180" t="s">
        <v>1325</v>
      </c>
      <c r="M180" t="s">
        <v>1326</v>
      </c>
      <c r="N180" t="s">
        <v>98</v>
      </c>
      <c r="O180">
        <v>2000</v>
      </c>
      <c r="P180">
        <v>11</v>
      </c>
      <c r="Q180">
        <v>2001</v>
      </c>
      <c r="R180">
        <v>10</v>
      </c>
      <c r="S180" s="10">
        <v>12</v>
      </c>
      <c r="T180" s="10">
        <v>12</v>
      </c>
      <c r="U180">
        <v>5</v>
      </c>
      <c r="V180" t="s">
        <v>82</v>
      </c>
      <c r="W180">
        <v>480</v>
      </c>
      <c r="X180" s="35">
        <v>1</v>
      </c>
      <c r="Y180" t="s">
        <v>21</v>
      </c>
      <c r="Z180" t="s">
        <v>49</v>
      </c>
      <c r="AA180" t="s">
        <v>490</v>
      </c>
      <c r="AB180" s="5">
        <v>1</v>
      </c>
      <c r="AC180" t="s">
        <v>1416</v>
      </c>
      <c r="AD180" t="s">
        <v>1673</v>
      </c>
    </row>
    <row r="181" spans="1:30" ht="14.25" customHeight="1" x14ac:dyDescent="0.3">
      <c r="A181">
        <v>5</v>
      </c>
      <c r="B181" t="s">
        <v>35</v>
      </c>
      <c r="C181" t="s">
        <v>94</v>
      </c>
      <c r="D181" t="s">
        <v>95</v>
      </c>
      <c r="E181">
        <v>2006</v>
      </c>
      <c r="F181" t="s">
        <v>96</v>
      </c>
      <c r="G181" t="s">
        <v>1246</v>
      </c>
      <c r="H181" s="3" t="s">
        <v>97</v>
      </c>
      <c r="I181">
        <v>-3.2405556</v>
      </c>
      <c r="J181">
        <v>-43.422222222222203</v>
      </c>
      <c r="K181">
        <v>50000</v>
      </c>
      <c r="L181" t="s">
        <v>1325</v>
      </c>
      <c r="M181" t="s">
        <v>1326</v>
      </c>
      <c r="N181" t="s">
        <v>98</v>
      </c>
      <c r="O181">
        <v>2000</v>
      </c>
      <c r="P181">
        <v>11</v>
      </c>
      <c r="Q181">
        <v>2001</v>
      </c>
      <c r="R181">
        <v>10</v>
      </c>
      <c r="S181" s="10">
        <v>12</v>
      </c>
      <c r="T181" s="10">
        <v>12</v>
      </c>
      <c r="U181">
        <v>5</v>
      </c>
      <c r="V181" t="s">
        <v>82</v>
      </c>
      <c r="W181">
        <v>480</v>
      </c>
      <c r="X181" s="35">
        <v>1</v>
      </c>
      <c r="Y181" t="s">
        <v>21</v>
      </c>
      <c r="Z181" t="s">
        <v>55</v>
      </c>
      <c r="AA181" t="s">
        <v>496</v>
      </c>
      <c r="AB181" s="5">
        <v>0</v>
      </c>
      <c r="AC181" t="s">
        <v>1416</v>
      </c>
      <c r="AD181" t="s">
        <v>1673</v>
      </c>
    </row>
    <row r="182" spans="1:30" ht="14.25" customHeight="1" x14ac:dyDescent="0.3">
      <c r="A182">
        <v>5</v>
      </c>
      <c r="B182" t="s">
        <v>35</v>
      </c>
      <c r="C182" t="s">
        <v>94</v>
      </c>
      <c r="D182" t="s">
        <v>95</v>
      </c>
      <c r="E182">
        <v>2006</v>
      </c>
      <c r="F182" t="s">
        <v>96</v>
      </c>
      <c r="G182" t="s">
        <v>1246</v>
      </c>
      <c r="H182" s="3" t="s">
        <v>97</v>
      </c>
      <c r="I182">
        <v>-3.2405556</v>
      </c>
      <c r="J182">
        <v>-43.422222222222203</v>
      </c>
      <c r="K182">
        <v>50000</v>
      </c>
      <c r="L182" t="s">
        <v>1325</v>
      </c>
      <c r="M182" t="s">
        <v>1326</v>
      </c>
      <c r="N182" t="s">
        <v>98</v>
      </c>
      <c r="O182">
        <v>2000</v>
      </c>
      <c r="P182">
        <v>11</v>
      </c>
      <c r="Q182">
        <v>2001</v>
      </c>
      <c r="R182">
        <v>10</v>
      </c>
      <c r="S182" s="10">
        <v>12</v>
      </c>
      <c r="T182" s="10">
        <v>12</v>
      </c>
      <c r="U182">
        <v>5</v>
      </c>
      <c r="V182" t="s">
        <v>82</v>
      </c>
      <c r="W182">
        <v>480</v>
      </c>
      <c r="X182" s="35">
        <v>1</v>
      </c>
      <c r="Y182" t="s">
        <v>21</v>
      </c>
      <c r="Z182" t="s">
        <v>55</v>
      </c>
      <c r="AA182" t="s">
        <v>503</v>
      </c>
      <c r="AB182" s="5">
        <v>0</v>
      </c>
      <c r="AC182" t="s">
        <v>1416</v>
      </c>
      <c r="AD182" t="s">
        <v>1673</v>
      </c>
    </row>
    <row r="183" spans="1:30" ht="14.25" customHeight="1" x14ac:dyDescent="0.3">
      <c r="A183">
        <v>5</v>
      </c>
      <c r="B183" t="s">
        <v>35</v>
      </c>
      <c r="C183" t="s">
        <v>94</v>
      </c>
      <c r="D183" t="s">
        <v>95</v>
      </c>
      <c r="E183">
        <v>2006</v>
      </c>
      <c r="F183" t="s">
        <v>96</v>
      </c>
      <c r="G183" t="s">
        <v>1246</v>
      </c>
      <c r="H183" s="3" t="s">
        <v>97</v>
      </c>
      <c r="I183">
        <v>-3.2405556</v>
      </c>
      <c r="J183">
        <v>-43.422222222222203</v>
      </c>
      <c r="K183">
        <v>50000</v>
      </c>
      <c r="L183" t="s">
        <v>1325</v>
      </c>
      <c r="M183" t="s">
        <v>1326</v>
      </c>
      <c r="N183" t="s">
        <v>98</v>
      </c>
      <c r="O183">
        <v>2000</v>
      </c>
      <c r="P183">
        <v>11</v>
      </c>
      <c r="Q183">
        <v>2001</v>
      </c>
      <c r="R183">
        <v>10</v>
      </c>
      <c r="S183" s="10">
        <v>12</v>
      </c>
      <c r="T183" s="10">
        <v>12</v>
      </c>
      <c r="U183">
        <v>5</v>
      </c>
      <c r="V183" t="s">
        <v>82</v>
      </c>
      <c r="W183">
        <v>480</v>
      </c>
      <c r="X183" s="35">
        <v>1</v>
      </c>
      <c r="Y183" t="s">
        <v>21</v>
      </c>
      <c r="Z183" t="s">
        <v>55</v>
      </c>
      <c r="AA183" t="s">
        <v>56</v>
      </c>
      <c r="AB183" s="5">
        <v>0</v>
      </c>
      <c r="AC183" t="s">
        <v>1416</v>
      </c>
      <c r="AD183" t="s">
        <v>1673</v>
      </c>
    </row>
    <row r="184" spans="1:30" ht="14.25" customHeight="1" x14ac:dyDescent="0.3">
      <c r="A184">
        <v>5</v>
      </c>
      <c r="B184" t="s">
        <v>35</v>
      </c>
      <c r="C184" t="s">
        <v>94</v>
      </c>
      <c r="D184" t="s">
        <v>95</v>
      </c>
      <c r="E184">
        <v>2006</v>
      </c>
      <c r="F184" t="s">
        <v>96</v>
      </c>
      <c r="G184" t="s">
        <v>1246</v>
      </c>
      <c r="H184" s="3" t="s">
        <v>97</v>
      </c>
      <c r="I184">
        <v>-3.2405556</v>
      </c>
      <c r="J184">
        <v>-43.422222222222203</v>
      </c>
      <c r="K184">
        <v>50000</v>
      </c>
      <c r="L184" t="s">
        <v>1325</v>
      </c>
      <c r="M184" t="s">
        <v>1326</v>
      </c>
      <c r="N184" t="s">
        <v>98</v>
      </c>
      <c r="O184">
        <v>2000</v>
      </c>
      <c r="P184">
        <v>11</v>
      </c>
      <c r="Q184">
        <v>2001</v>
      </c>
      <c r="R184">
        <v>10</v>
      </c>
      <c r="S184" s="10">
        <v>12</v>
      </c>
      <c r="T184" s="10">
        <v>12</v>
      </c>
      <c r="U184">
        <v>5</v>
      </c>
      <c r="V184" t="s">
        <v>82</v>
      </c>
      <c r="W184">
        <v>480</v>
      </c>
      <c r="X184" s="35">
        <v>1</v>
      </c>
      <c r="Y184" t="s">
        <v>21</v>
      </c>
      <c r="Z184" t="s">
        <v>55</v>
      </c>
      <c r="AA184" t="s">
        <v>113</v>
      </c>
      <c r="AB184" s="5">
        <v>0</v>
      </c>
      <c r="AC184" t="s">
        <v>1416</v>
      </c>
      <c r="AD184" t="s">
        <v>1673</v>
      </c>
    </row>
    <row r="185" spans="1:30" ht="14.25" customHeight="1" x14ac:dyDescent="0.3">
      <c r="A185">
        <v>5</v>
      </c>
      <c r="B185" t="s">
        <v>35</v>
      </c>
      <c r="C185" t="s">
        <v>94</v>
      </c>
      <c r="D185" t="s">
        <v>95</v>
      </c>
      <c r="E185">
        <v>2006</v>
      </c>
      <c r="F185" t="s">
        <v>96</v>
      </c>
      <c r="G185" t="s">
        <v>1246</v>
      </c>
      <c r="H185" s="3" t="s">
        <v>97</v>
      </c>
      <c r="I185">
        <v>-3.2405556</v>
      </c>
      <c r="J185">
        <v>-43.422222222222203</v>
      </c>
      <c r="K185">
        <v>50000</v>
      </c>
      <c r="L185" t="s">
        <v>1325</v>
      </c>
      <c r="M185" t="s">
        <v>1326</v>
      </c>
      <c r="N185" t="s">
        <v>98</v>
      </c>
      <c r="O185">
        <v>2000</v>
      </c>
      <c r="P185">
        <v>11</v>
      </c>
      <c r="Q185">
        <v>2001</v>
      </c>
      <c r="R185">
        <v>10</v>
      </c>
      <c r="S185" s="10">
        <v>12</v>
      </c>
      <c r="T185" s="10">
        <v>12</v>
      </c>
      <c r="U185">
        <v>5</v>
      </c>
      <c r="V185" t="s">
        <v>82</v>
      </c>
      <c r="W185">
        <v>480</v>
      </c>
      <c r="X185" s="35">
        <v>1</v>
      </c>
      <c r="Y185" t="s">
        <v>21</v>
      </c>
      <c r="Z185" t="s">
        <v>55</v>
      </c>
      <c r="AA185" t="s">
        <v>519</v>
      </c>
      <c r="AB185" s="5">
        <v>0</v>
      </c>
      <c r="AC185" t="s">
        <v>1416</v>
      </c>
      <c r="AD185" t="s">
        <v>1673</v>
      </c>
    </row>
    <row r="186" spans="1:30" ht="14.25" customHeight="1" x14ac:dyDescent="0.3">
      <c r="A186">
        <v>5</v>
      </c>
      <c r="B186" t="s">
        <v>35</v>
      </c>
      <c r="C186" t="s">
        <v>94</v>
      </c>
      <c r="D186" t="s">
        <v>95</v>
      </c>
      <c r="E186">
        <v>2006</v>
      </c>
      <c r="F186" t="s">
        <v>96</v>
      </c>
      <c r="G186" t="s">
        <v>1246</v>
      </c>
      <c r="H186" s="3" t="s">
        <v>97</v>
      </c>
      <c r="I186">
        <v>-3.2405556</v>
      </c>
      <c r="J186">
        <v>-43.422222222222203</v>
      </c>
      <c r="K186">
        <v>50000</v>
      </c>
      <c r="L186" t="s">
        <v>1325</v>
      </c>
      <c r="M186" t="s">
        <v>1326</v>
      </c>
      <c r="N186" t="s">
        <v>98</v>
      </c>
      <c r="O186">
        <v>2000</v>
      </c>
      <c r="P186">
        <v>11</v>
      </c>
      <c r="Q186">
        <v>2001</v>
      </c>
      <c r="R186">
        <v>10</v>
      </c>
      <c r="S186" s="10">
        <v>12</v>
      </c>
      <c r="T186" s="10">
        <v>12</v>
      </c>
      <c r="U186">
        <v>5</v>
      </c>
      <c r="V186" t="s">
        <v>82</v>
      </c>
      <c r="W186">
        <v>480</v>
      </c>
      <c r="X186" s="35">
        <v>1</v>
      </c>
      <c r="Y186" t="s">
        <v>21</v>
      </c>
      <c r="Z186" t="s">
        <v>55</v>
      </c>
      <c r="AA186" t="s">
        <v>258</v>
      </c>
      <c r="AB186" s="5">
        <v>0</v>
      </c>
      <c r="AC186" t="s">
        <v>1416</v>
      </c>
      <c r="AD186" t="s">
        <v>1673</v>
      </c>
    </row>
    <row r="187" spans="1:30" ht="14.25" customHeight="1" x14ac:dyDescent="0.3">
      <c r="A187">
        <v>5</v>
      </c>
      <c r="B187" t="s">
        <v>35</v>
      </c>
      <c r="C187" t="s">
        <v>94</v>
      </c>
      <c r="D187" t="s">
        <v>95</v>
      </c>
      <c r="E187">
        <v>2006</v>
      </c>
      <c r="F187" t="s">
        <v>96</v>
      </c>
      <c r="G187" t="s">
        <v>1246</v>
      </c>
      <c r="H187" s="3" t="s">
        <v>97</v>
      </c>
      <c r="I187">
        <v>-3.2405556</v>
      </c>
      <c r="J187">
        <v>-43.422222222222203</v>
      </c>
      <c r="K187">
        <v>50000</v>
      </c>
      <c r="L187" t="s">
        <v>1325</v>
      </c>
      <c r="M187" t="s">
        <v>1326</v>
      </c>
      <c r="N187" t="s">
        <v>98</v>
      </c>
      <c r="O187">
        <v>2000</v>
      </c>
      <c r="P187">
        <v>11</v>
      </c>
      <c r="Q187">
        <v>2001</v>
      </c>
      <c r="R187">
        <v>10</v>
      </c>
      <c r="S187" s="10">
        <v>12</v>
      </c>
      <c r="T187" s="10">
        <v>12</v>
      </c>
      <c r="U187">
        <v>5</v>
      </c>
      <c r="V187" t="s">
        <v>82</v>
      </c>
      <c r="W187">
        <v>480</v>
      </c>
      <c r="X187" s="35">
        <v>1</v>
      </c>
      <c r="Y187" t="s">
        <v>21</v>
      </c>
      <c r="Z187" t="s">
        <v>55</v>
      </c>
      <c r="AA187" t="s">
        <v>524</v>
      </c>
      <c r="AB187" s="5">
        <v>0</v>
      </c>
      <c r="AC187" t="s">
        <v>1416</v>
      </c>
      <c r="AD187" t="s">
        <v>1673</v>
      </c>
    </row>
    <row r="188" spans="1:30" ht="14.25" customHeight="1" x14ac:dyDescent="0.3">
      <c r="A188">
        <v>5</v>
      </c>
      <c r="B188" t="s">
        <v>35</v>
      </c>
      <c r="C188" t="s">
        <v>94</v>
      </c>
      <c r="D188" t="s">
        <v>95</v>
      </c>
      <c r="E188">
        <v>2006</v>
      </c>
      <c r="F188" t="s">
        <v>96</v>
      </c>
      <c r="G188" t="s">
        <v>1246</v>
      </c>
      <c r="H188" s="3" t="s">
        <v>97</v>
      </c>
      <c r="I188">
        <v>-3.2405556</v>
      </c>
      <c r="J188">
        <v>-43.422222222222203</v>
      </c>
      <c r="K188">
        <v>50000</v>
      </c>
      <c r="L188" t="s">
        <v>1325</v>
      </c>
      <c r="M188" t="s">
        <v>1326</v>
      </c>
      <c r="N188" t="s">
        <v>98</v>
      </c>
      <c r="O188">
        <v>2000</v>
      </c>
      <c r="P188">
        <v>11</v>
      </c>
      <c r="Q188">
        <v>2001</v>
      </c>
      <c r="R188">
        <v>10</v>
      </c>
      <c r="S188" s="10">
        <v>12</v>
      </c>
      <c r="T188" s="10">
        <v>12</v>
      </c>
      <c r="U188">
        <v>5</v>
      </c>
      <c r="V188" t="s">
        <v>82</v>
      </c>
      <c r="W188">
        <v>480</v>
      </c>
      <c r="X188" s="35">
        <v>1</v>
      </c>
      <c r="Y188" t="s">
        <v>21</v>
      </c>
      <c r="Z188" t="s">
        <v>55</v>
      </c>
      <c r="AA188" t="s">
        <v>70</v>
      </c>
      <c r="AB188" s="5">
        <v>0</v>
      </c>
      <c r="AC188" t="s">
        <v>1416</v>
      </c>
      <c r="AD188" t="s">
        <v>1673</v>
      </c>
    </row>
    <row r="189" spans="1:30" ht="14.25" customHeight="1" x14ac:dyDescent="0.3">
      <c r="A189">
        <v>5</v>
      </c>
      <c r="B189" t="s">
        <v>35</v>
      </c>
      <c r="C189" t="s">
        <v>94</v>
      </c>
      <c r="D189" t="s">
        <v>95</v>
      </c>
      <c r="E189">
        <v>2006</v>
      </c>
      <c r="F189" t="s">
        <v>96</v>
      </c>
      <c r="G189" t="s">
        <v>1246</v>
      </c>
      <c r="H189" s="3" t="s">
        <v>97</v>
      </c>
      <c r="I189">
        <v>-3.2405556</v>
      </c>
      <c r="J189">
        <v>-43.422222222222203</v>
      </c>
      <c r="K189">
        <v>50000</v>
      </c>
      <c r="L189" t="s">
        <v>1325</v>
      </c>
      <c r="M189" t="s">
        <v>1326</v>
      </c>
      <c r="N189" t="s">
        <v>98</v>
      </c>
      <c r="O189">
        <v>2000</v>
      </c>
      <c r="P189">
        <v>11</v>
      </c>
      <c r="Q189">
        <v>2001</v>
      </c>
      <c r="R189">
        <v>10</v>
      </c>
      <c r="S189" s="10">
        <v>12</v>
      </c>
      <c r="T189" s="10">
        <v>12</v>
      </c>
      <c r="U189">
        <v>5</v>
      </c>
      <c r="V189" t="s">
        <v>82</v>
      </c>
      <c r="W189">
        <v>480</v>
      </c>
      <c r="X189" s="35">
        <v>1</v>
      </c>
      <c r="Y189" t="s">
        <v>21</v>
      </c>
      <c r="Z189" t="s">
        <v>55</v>
      </c>
      <c r="AA189" t="s">
        <v>76</v>
      </c>
      <c r="AB189" s="5">
        <v>0</v>
      </c>
      <c r="AC189" t="s">
        <v>1416</v>
      </c>
      <c r="AD189" t="s">
        <v>1673</v>
      </c>
    </row>
    <row r="190" spans="1:30" ht="14.25" customHeight="1" x14ac:dyDescent="0.3">
      <c r="A190">
        <v>5</v>
      </c>
      <c r="B190" t="s">
        <v>35</v>
      </c>
      <c r="C190" t="s">
        <v>94</v>
      </c>
      <c r="D190" t="s">
        <v>95</v>
      </c>
      <c r="E190">
        <v>2006</v>
      </c>
      <c r="F190" t="s">
        <v>96</v>
      </c>
      <c r="G190" t="s">
        <v>1246</v>
      </c>
      <c r="H190" s="3" t="s">
        <v>97</v>
      </c>
      <c r="I190">
        <v>-3.2405556</v>
      </c>
      <c r="J190">
        <v>-43.422222222222203</v>
      </c>
      <c r="K190">
        <v>50000</v>
      </c>
      <c r="L190" t="s">
        <v>1325</v>
      </c>
      <c r="M190" t="s">
        <v>1326</v>
      </c>
      <c r="N190" t="s">
        <v>98</v>
      </c>
      <c r="O190">
        <v>2000</v>
      </c>
      <c r="P190">
        <v>11</v>
      </c>
      <c r="Q190">
        <v>2001</v>
      </c>
      <c r="R190">
        <v>10</v>
      </c>
      <c r="S190" s="10">
        <v>12</v>
      </c>
      <c r="T190" s="10">
        <v>12</v>
      </c>
      <c r="U190">
        <v>5</v>
      </c>
      <c r="V190" t="s">
        <v>82</v>
      </c>
      <c r="W190">
        <v>480</v>
      </c>
      <c r="X190" s="35">
        <v>1</v>
      </c>
      <c r="Y190" t="s">
        <v>21</v>
      </c>
      <c r="Z190" t="s">
        <v>83</v>
      </c>
      <c r="AA190" t="s">
        <v>84</v>
      </c>
      <c r="AB190" s="5">
        <v>15</v>
      </c>
      <c r="AC190" t="s">
        <v>1416</v>
      </c>
      <c r="AD190" t="s">
        <v>1673</v>
      </c>
    </row>
    <row r="191" spans="1:30" ht="14.25" customHeight="1" x14ac:dyDescent="0.3">
      <c r="A191">
        <v>5</v>
      </c>
      <c r="B191" t="s">
        <v>35</v>
      </c>
      <c r="C191" t="s">
        <v>94</v>
      </c>
      <c r="D191" t="s">
        <v>95</v>
      </c>
      <c r="E191">
        <v>2006</v>
      </c>
      <c r="F191" t="s">
        <v>96</v>
      </c>
      <c r="G191" t="s">
        <v>1246</v>
      </c>
      <c r="H191" s="3" t="s">
        <v>97</v>
      </c>
      <c r="I191">
        <v>-3.2405556</v>
      </c>
      <c r="J191">
        <v>-43.422222222222203</v>
      </c>
      <c r="K191">
        <v>50000</v>
      </c>
      <c r="L191" t="s">
        <v>1325</v>
      </c>
      <c r="M191" t="s">
        <v>1326</v>
      </c>
      <c r="N191" t="s">
        <v>98</v>
      </c>
      <c r="O191">
        <v>2000</v>
      </c>
      <c r="P191">
        <v>11</v>
      </c>
      <c r="Q191">
        <v>2001</v>
      </c>
      <c r="R191">
        <v>10</v>
      </c>
      <c r="S191" s="10">
        <v>12</v>
      </c>
      <c r="T191" s="10">
        <v>12</v>
      </c>
      <c r="U191">
        <v>5</v>
      </c>
      <c r="V191" t="s">
        <v>82</v>
      </c>
      <c r="W191">
        <v>480</v>
      </c>
      <c r="X191" s="35">
        <v>1</v>
      </c>
      <c r="Y191" t="s">
        <v>21</v>
      </c>
      <c r="Z191" t="s">
        <v>83</v>
      </c>
      <c r="AA191" t="s">
        <v>87</v>
      </c>
      <c r="AB191" s="5">
        <v>18</v>
      </c>
      <c r="AC191" t="s">
        <v>1416</v>
      </c>
      <c r="AD191" t="s">
        <v>1673</v>
      </c>
    </row>
    <row r="192" spans="1:30" ht="14.25" customHeight="1" x14ac:dyDescent="0.3">
      <c r="A192">
        <v>5</v>
      </c>
      <c r="B192" t="s">
        <v>35</v>
      </c>
      <c r="C192" t="s">
        <v>94</v>
      </c>
      <c r="D192" t="s">
        <v>95</v>
      </c>
      <c r="E192">
        <v>2006</v>
      </c>
      <c r="F192" t="s">
        <v>96</v>
      </c>
      <c r="G192" t="s">
        <v>1246</v>
      </c>
      <c r="H192" s="3" t="s">
        <v>97</v>
      </c>
      <c r="I192">
        <v>-3.2405556</v>
      </c>
      <c r="J192">
        <v>-43.422222222222203</v>
      </c>
      <c r="K192">
        <v>50000</v>
      </c>
      <c r="L192" t="s">
        <v>1325</v>
      </c>
      <c r="M192" t="s">
        <v>1326</v>
      </c>
      <c r="N192" t="s">
        <v>98</v>
      </c>
      <c r="O192">
        <v>2000</v>
      </c>
      <c r="P192">
        <v>11</v>
      </c>
      <c r="Q192">
        <v>2001</v>
      </c>
      <c r="R192">
        <v>10</v>
      </c>
      <c r="S192" s="10">
        <v>12</v>
      </c>
      <c r="T192" s="10">
        <v>12</v>
      </c>
      <c r="U192">
        <v>5</v>
      </c>
      <c r="V192" t="s">
        <v>82</v>
      </c>
      <c r="W192">
        <v>480</v>
      </c>
      <c r="X192" s="35">
        <v>1</v>
      </c>
      <c r="Y192" t="s">
        <v>21</v>
      </c>
      <c r="Z192" t="s">
        <v>90</v>
      </c>
      <c r="AA192" t="s">
        <v>91</v>
      </c>
      <c r="AB192" s="5">
        <v>16</v>
      </c>
      <c r="AC192" t="s">
        <v>1416</v>
      </c>
      <c r="AD192" t="s">
        <v>1673</v>
      </c>
    </row>
    <row r="193" spans="1:30" ht="14.25" customHeight="1" x14ac:dyDescent="0.3">
      <c r="A193">
        <v>6</v>
      </c>
      <c r="B193" t="s">
        <v>35</v>
      </c>
      <c r="C193" t="s">
        <v>99</v>
      </c>
      <c r="D193" t="s">
        <v>37</v>
      </c>
      <c r="E193">
        <v>2007</v>
      </c>
      <c r="F193" t="s">
        <v>100</v>
      </c>
      <c r="G193" t="s">
        <v>1249</v>
      </c>
      <c r="H193" s="3" t="s">
        <v>101</v>
      </c>
      <c r="I193" s="5">
        <v>-6.7725</v>
      </c>
      <c r="J193" s="5">
        <v>-34.926666666666598</v>
      </c>
      <c r="K193" s="5" t="s">
        <v>109</v>
      </c>
      <c r="L193" t="s">
        <v>1318</v>
      </c>
      <c r="M193" t="s">
        <v>1319</v>
      </c>
      <c r="N193" t="s">
        <v>102</v>
      </c>
      <c r="O193">
        <v>2002</v>
      </c>
      <c r="P193">
        <v>8</v>
      </c>
      <c r="Q193">
        <v>2004</v>
      </c>
      <c r="R193">
        <v>7</v>
      </c>
      <c r="S193" s="10">
        <v>24</v>
      </c>
      <c r="T193" s="10">
        <v>24</v>
      </c>
      <c r="U193">
        <v>6</v>
      </c>
      <c r="V193" t="s">
        <v>82</v>
      </c>
      <c r="W193">
        <v>360</v>
      </c>
      <c r="X193" s="36">
        <v>1</v>
      </c>
      <c r="Y193" t="s">
        <v>22</v>
      </c>
      <c r="Z193" t="s">
        <v>55</v>
      </c>
      <c r="AA193" t="s">
        <v>56</v>
      </c>
      <c r="AB193" s="5">
        <v>4</v>
      </c>
      <c r="AC193" t="s">
        <v>1417</v>
      </c>
      <c r="AD193" t="s">
        <v>1674</v>
      </c>
    </row>
    <row r="194" spans="1:30" ht="14.25" customHeight="1" x14ac:dyDescent="0.3">
      <c r="A194">
        <v>6</v>
      </c>
      <c r="B194" t="s">
        <v>35</v>
      </c>
      <c r="C194" t="s">
        <v>99</v>
      </c>
      <c r="D194" t="s">
        <v>37</v>
      </c>
      <c r="E194">
        <v>2007</v>
      </c>
      <c r="F194" t="s">
        <v>100</v>
      </c>
      <c r="G194" t="s">
        <v>1249</v>
      </c>
      <c r="H194" s="3" t="s">
        <v>101</v>
      </c>
      <c r="I194">
        <v>-6.7725</v>
      </c>
      <c r="J194">
        <v>-34.926666666666598</v>
      </c>
      <c r="K194" s="5" t="s">
        <v>109</v>
      </c>
      <c r="L194" t="s">
        <v>1318</v>
      </c>
      <c r="M194" t="s">
        <v>1319</v>
      </c>
      <c r="N194" t="s">
        <v>102</v>
      </c>
      <c r="O194">
        <v>2002</v>
      </c>
      <c r="P194">
        <v>8</v>
      </c>
      <c r="Q194">
        <v>2004</v>
      </c>
      <c r="R194">
        <v>7</v>
      </c>
      <c r="S194" s="10">
        <v>24</v>
      </c>
      <c r="T194" s="10">
        <v>24</v>
      </c>
      <c r="U194">
        <v>6</v>
      </c>
      <c r="V194" t="s">
        <v>82</v>
      </c>
      <c r="W194">
        <v>360</v>
      </c>
      <c r="X194" s="35">
        <v>1</v>
      </c>
      <c r="Y194" t="s">
        <v>22</v>
      </c>
      <c r="Z194" t="s">
        <v>55</v>
      </c>
      <c r="AA194" t="s">
        <v>655</v>
      </c>
      <c r="AB194" s="5">
        <v>0</v>
      </c>
      <c r="AC194" t="s">
        <v>1417</v>
      </c>
      <c r="AD194" t="s">
        <v>1674</v>
      </c>
    </row>
    <row r="195" spans="1:30" ht="14.25" customHeight="1" x14ac:dyDescent="0.3">
      <c r="A195">
        <v>6</v>
      </c>
      <c r="B195" t="s">
        <v>35</v>
      </c>
      <c r="C195" t="s">
        <v>99</v>
      </c>
      <c r="D195" t="s">
        <v>37</v>
      </c>
      <c r="E195">
        <v>2007</v>
      </c>
      <c r="F195" t="s">
        <v>100</v>
      </c>
      <c r="G195" t="s">
        <v>1249</v>
      </c>
      <c r="H195" s="3" t="s">
        <v>101</v>
      </c>
      <c r="I195">
        <v>-6.7725</v>
      </c>
      <c r="J195">
        <v>-34.926666666666598</v>
      </c>
      <c r="K195" s="5" t="s">
        <v>109</v>
      </c>
      <c r="L195" t="s">
        <v>1318</v>
      </c>
      <c r="M195" t="s">
        <v>1319</v>
      </c>
      <c r="N195" t="s">
        <v>102</v>
      </c>
      <c r="O195">
        <v>2002</v>
      </c>
      <c r="P195">
        <v>8</v>
      </c>
      <c r="Q195">
        <v>2004</v>
      </c>
      <c r="R195">
        <v>7</v>
      </c>
      <c r="S195" s="10">
        <v>24</v>
      </c>
      <c r="T195" s="10">
        <v>24</v>
      </c>
      <c r="U195">
        <v>6</v>
      </c>
      <c r="V195" t="s">
        <v>82</v>
      </c>
      <c r="W195">
        <v>360</v>
      </c>
      <c r="X195" s="35">
        <v>1</v>
      </c>
      <c r="Y195" t="s">
        <v>22</v>
      </c>
      <c r="Z195" t="s">
        <v>55</v>
      </c>
      <c r="AA195" t="s">
        <v>258</v>
      </c>
      <c r="AB195" s="5">
        <v>0</v>
      </c>
      <c r="AC195" t="s">
        <v>1417</v>
      </c>
      <c r="AD195" t="s">
        <v>1674</v>
      </c>
    </row>
    <row r="196" spans="1:30" ht="14.25" customHeight="1" x14ac:dyDescent="0.3">
      <c r="A196">
        <v>6</v>
      </c>
      <c r="B196" t="s">
        <v>35</v>
      </c>
      <c r="C196" t="s">
        <v>99</v>
      </c>
      <c r="D196" t="s">
        <v>37</v>
      </c>
      <c r="E196">
        <v>2007</v>
      </c>
      <c r="F196" t="s">
        <v>100</v>
      </c>
      <c r="G196" t="s">
        <v>1249</v>
      </c>
      <c r="H196" s="3" t="s">
        <v>101</v>
      </c>
      <c r="I196">
        <v>-6.7725</v>
      </c>
      <c r="J196">
        <v>-34.926666666666598</v>
      </c>
      <c r="K196" s="5" t="s">
        <v>109</v>
      </c>
      <c r="L196" t="s">
        <v>1318</v>
      </c>
      <c r="M196" t="s">
        <v>1319</v>
      </c>
      <c r="N196" t="s">
        <v>102</v>
      </c>
      <c r="O196">
        <v>2002</v>
      </c>
      <c r="P196">
        <v>8</v>
      </c>
      <c r="Q196">
        <v>2004</v>
      </c>
      <c r="R196">
        <v>7</v>
      </c>
      <c r="S196" s="10">
        <v>24</v>
      </c>
      <c r="T196" s="10">
        <v>24</v>
      </c>
      <c r="U196">
        <v>6</v>
      </c>
      <c r="V196" t="s">
        <v>82</v>
      </c>
      <c r="W196">
        <v>360</v>
      </c>
      <c r="X196" s="35">
        <v>1</v>
      </c>
      <c r="Y196" t="s">
        <v>22</v>
      </c>
      <c r="Z196" t="s">
        <v>83</v>
      </c>
      <c r="AA196" t="s">
        <v>128</v>
      </c>
      <c r="AB196" s="5">
        <v>0</v>
      </c>
      <c r="AC196" t="s">
        <v>1417</v>
      </c>
      <c r="AD196" t="s">
        <v>1674</v>
      </c>
    </row>
    <row r="197" spans="1:30" ht="14.25" customHeight="1" x14ac:dyDescent="0.3">
      <c r="A197">
        <v>6</v>
      </c>
      <c r="B197" t="s">
        <v>35</v>
      </c>
      <c r="C197" t="s">
        <v>99</v>
      </c>
      <c r="D197" t="s">
        <v>37</v>
      </c>
      <c r="E197">
        <v>2007</v>
      </c>
      <c r="F197" t="s">
        <v>100</v>
      </c>
      <c r="G197" t="s">
        <v>1249</v>
      </c>
      <c r="H197" s="3" t="s">
        <v>101</v>
      </c>
      <c r="I197">
        <v>-6.7725</v>
      </c>
      <c r="J197">
        <v>-34.926666666666598</v>
      </c>
      <c r="K197" s="5" t="s">
        <v>109</v>
      </c>
      <c r="L197" t="s">
        <v>1318</v>
      </c>
      <c r="M197" t="s">
        <v>1319</v>
      </c>
      <c r="N197" t="s">
        <v>102</v>
      </c>
      <c r="O197">
        <v>2002</v>
      </c>
      <c r="P197">
        <v>8</v>
      </c>
      <c r="Q197">
        <v>2004</v>
      </c>
      <c r="R197">
        <v>7</v>
      </c>
      <c r="S197" s="10">
        <v>24</v>
      </c>
      <c r="T197" s="10">
        <v>24</v>
      </c>
      <c r="U197">
        <v>6</v>
      </c>
      <c r="V197" t="s">
        <v>82</v>
      </c>
      <c r="W197">
        <v>360</v>
      </c>
      <c r="X197" s="35">
        <v>1</v>
      </c>
      <c r="Y197" t="s">
        <v>22</v>
      </c>
      <c r="Z197" t="s">
        <v>83</v>
      </c>
      <c r="AA197" t="s">
        <v>84</v>
      </c>
      <c r="AB197" s="5">
        <v>0</v>
      </c>
      <c r="AC197" t="s">
        <v>1417</v>
      </c>
      <c r="AD197" t="s">
        <v>1674</v>
      </c>
    </row>
    <row r="198" spans="1:30" ht="14.25" customHeight="1" x14ac:dyDescent="0.3">
      <c r="A198">
        <v>6</v>
      </c>
      <c r="B198" t="s">
        <v>35</v>
      </c>
      <c r="C198" t="s">
        <v>99</v>
      </c>
      <c r="D198" t="s">
        <v>37</v>
      </c>
      <c r="E198">
        <v>2007</v>
      </c>
      <c r="F198" t="s">
        <v>100</v>
      </c>
      <c r="G198" t="s">
        <v>1249</v>
      </c>
      <c r="H198" s="3" t="s">
        <v>101</v>
      </c>
      <c r="I198">
        <v>-6.7725</v>
      </c>
      <c r="J198">
        <v>-34.926666666666598</v>
      </c>
      <c r="K198" s="5" t="s">
        <v>109</v>
      </c>
      <c r="L198" t="s">
        <v>1318</v>
      </c>
      <c r="M198" t="s">
        <v>1319</v>
      </c>
      <c r="N198" t="s">
        <v>102</v>
      </c>
      <c r="O198">
        <v>2002</v>
      </c>
      <c r="P198">
        <v>8</v>
      </c>
      <c r="Q198">
        <v>2004</v>
      </c>
      <c r="R198">
        <v>7</v>
      </c>
      <c r="S198" s="10">
        <v>24</v>
      </c>
      <c r="T198" s="10">
        <v>24</v>
      </c>
      <c r="U198">
        <v>6</v>
      </c>
      <c r="V198" t="s">
        <v>82</v>
      </c>
      <c r="W198">
        <v>360</v>
      </c>
      <c r="X198" s="35">
        <v>1</v>
      </c>
      <c r="Y198" t="s">
        <v>22</v>
      </c>
      <c r="Z198" t="s">
        <v>83</v>
      </c>
      <c r="AA198" t="s">
        <v>663</v>
      </c>
      <c r="AB198" s="5">
        <v>0</v>
      </c>
      <c r="AC198" t="s">
        <v>1417</v>
      </c>
      <c r="AD198" t="s">
        <v>1674</v>
      </c>
    </row>
    <row r="199" spans="1:30" ht="14.25" customHeight="1" x14ac:dyDescent="0.3">
      <c r="A199">
        <v>6</v>
      </c>
      <c r="B199" t="s">
        <v>35</v>
      </c>
      <c r="C199" t="s">
        <v>99</v>
      </c>
      <c r="D199" t="s">
        <v>37</v>
      </c>
      <c r="E199">
        <v>2007</v>
      </c>
      <c r="F199" t="s">
        <v>100</v>
      </c>
      <c r="G199" t="s">
        <v>1249</v>
      </c>
      <c r="H199" s="3" t="s">
        <v>101</v>
      </c>
      <c r="I199">
        <v>-6.7725</v>
      </c>
      <c r="J199">
        <v>-34.926666666666598</v>
      </c>
      <c r="K199" s="5" t="s">
        <v>109</v>
      </c>
      <c r="L199" t="s">
        <v>1318</v>
      </c>
      <c r="M199" t="s">
        <v>1319</v>
      </c>
      <c r="N199" t="s">
        <v>102</v>
      </c>
      <c r="O199">
        <v>2002</v>
      </c>
      <c r="P199">
        <v>8</v>
      </c>
      <c r="Q199">
        <v>2004</v>
      </c>
      <c r="R199">
        <v>7</v>
      </c>
      <c r="S199" s="10">
        <v>24</v>
      </c>
      <c r="T199" s="10">
        <v>24</v>
      </c>
      <c r="U199">
        <v>6</v>
      </c>
      <c r="V199" t="s">
        <v>82</v>
      </c>
      <c r="W199">
        <v>360</v>
      </c>
      <c r="X199" s="35">
        <v>1</v>
      </c>
      <c r="Y199" t="s">
        <v>22</v>
      </c>
      <c r="Z199" t="s">
        <v>83</v>
      </c>
      <c r="AA199" t="s">
        <v>87</v>
      </c>
      <c r="AB199" s="5">
        <v>26</v>
      </c>
      <c r="AC199" t="s">
        <v>1417</v>
      </c>
      <c r="AD199" t="s">
        <v>1674</v>
      </c>
    </row>
    <row r="200" spans="1:30" ht="14.25" customHeight="1" x14ac:dyDescent="0.3">
      <c r="A200">
        <v>6</v>
      </c>
      <c r="B200" t="s">
        <v>35</v>
      </c>
      <c r="C200" t="s">
        <v>99</v>
      </c>
      <c r="D200" t="s">
        <v>37</v>
      </c>
      <c r="E200">
        <v>2007</v>
      </c>
      <c r="F200" t="s">
        <v>100</v>
      </c>
      <c r="G200" t="s">
        <v>1249</v>
      </c>
      <c r="H200" s="3" t="s">
        <v>101</v>
      </c>
      <c r="I200">
        <v>-6.7725</v>
      </c>
      <c r="J200">
        <v>-34.926666666666598</v>
      </c>
      <c r="K200" s="5" t="s">
        <v>109</v>
      </c>
      <c r="L200" t="s">
        <v>1318</v>
      </c>
      <c r="M200" t="s">
        <v>1319</v>
      </c>
      <c r="N200" t="s">
        <v>102</v>
      </c>
      <c r="O200">
        <v>2002</v>
      </c>
      <c r="P200">
        <v>8</v>
      </c>
      <c r="Q200">
        <v>2004</v>
      </c>
      <c r="R200">
        <v>7</v>
      </c>
      <c r="S200" s="10">
        <v>24</v>
      </c>
      <c r="T200" s="10">
        <v>24</v>
      </c>
      <c r="U200">
        <v>6</v>
      </c>
      <c r="V200" t="s">
        <v>82</v>
      </c>
      <c r="W200">
        <v>360</v>
      </c>
      <c r="X200" s="35">
        <v>1</v>
      </c>
      <c r="Y200" t="s">
        <v>22</v>
      </c>
      <c r="Z200" t="s">
        <v>90</v>
      </c>
      <c r="AA200" t="s">
        <v>666</v>
      </c>
      <c r="AB200" s="5">
        <v>0</v>
      </c>
      <c r="AC200" t="s">
        <v>1417</v>
      </c>
      <c r="AD200" t="s">
        <v>1674</v>
      </c>
    </row>
    <row r="201" spans="1:30" ht="14.25" customHeight="1" x14ac:dyDescent="0.3">
      <c r="A201">
        <v>6</v>
      </c>
      <c r="B201" t="s">
        <v>35</v>
      </c>
      <c r="C201" t="s">
        <v>99</v>
      </c>
      <c r="D201" t="s">
        <v>37</v>
      </c>
      <c r="E201">
        <v>2007</v>
      </c>
      <c r="F201" t="s">
        <v>100</v>
      </c>
      <c r="G201" t="s">
        <v>1249</v>
      </c>
      <c r="H201" s="3" t="s">
        <v>101</v>
      </c>
      <c r="I201">
        <v>-6.7725</v>
      </c>
      <c r="J201">
        <v>-34.926666666666598</v>
      </c>
      <c r="K201" s="5" t="s">
        <v>109</v>
      </c>
      <c r="L201" t="s">
        <v>1318</v>
      </c>
      <c r="M201" t="s">
        <v>1319</v>
      </c>
      <c r="N201" t="s">
        <v>102</v>
      </c>
      <c r="O201">
        <v>2002</v>
      </c>
      <c r="P201">
        <v>8</v>
      </c>
      <c r="Q201">
        <v>2004</v>
      </c>
      <c r="R201">
        <v>7</v>
      </c>
      <c r="S201" s="10">
        <v>24</v>
      </c>
      <c r="T201" s="10">
        <v>24</v>
      </c>
      <c r="U201">
        <v>6</v>
      </c>
      <c r="V201" t="s">
        <v>82</v>
      </c>
      <c r="W201">
        <v>360</v>
      </c>
      <c r="X201" s="35">
        <v>1</v>
      </c>
      <c r="Y201" t="s">
        <v>22</v>
      </c>
      <c r="Z201" t="s">
        <v>90</v>
      </c>
      <c r="AA201" t="s">
        <v>91</v>
      </c>
      <c r="AB201" s="5">
        <v>0</v>
      </c>
      <c r="AC201" t="s">
        <v>1417</v>
      </c>
      <c r="AD201" t="s">
        <v>1674</v>
      </c>
    </row>
    <row r="202" spans="1:30" ht="14.25" customHeight="1" x14ac:dyDescent="0.3">
      <c r="A202">
        <v>6</v>
      </c>
      <c r="B202" t="s">
        <v>35</v>
      </c>
      <c r="C202" t="s">
        <v>99</v>
      </c>
      <c r="D202" t="s">
        <v>37</v>
      </c>
      <c r="E202">
        <v>2007</v>
      </c>
      <c r="F202" t="s">
        <v>100</v>
      </c>
      <c r="G202" t="s">
        <v>1249</v>
      </c>
      <c r="H202" s="3" t="s">
        <v>101</v>
      </c>
      <c r="I202">
        <v>-6.7725</v>
      </c>
      <c r="J202">
        <v>-34.926666666666598</v>
      </c>
      <c r="K202" s="5" t="s">
        <v>109</v>
      </c>
      <c r="L202" t="s">
        <v>1318</v>
      </c>
      <c r="M202" t="s">
        <v>1319</v>
      </c>
      <c r="N202" t="s">
        <v>102</v>
      </c>
      <c r="O202">
        <v>2002</v>
      </c>
      <c r="P202">
        <v>8</v>
      </c>
      <c r="Q202">
        <v>2004</v>
      </c>
      <c r="R202">
        <v>7</v>
      </c>
      <c r="S202" s="10">
        <v>24</v>
      </c>
      <c r="T202" s="10">
        <v>24</v>
      </c>
      <c r="U202">
        <v>6</v>
      </c>
      <c r="V202" t="s">
        <v>82</v>
      </c>
      <c r="W202">
        <v>360</v>
      </c>
      <c r="X202" s="35">
        <v>1</v>
      </c>
      <c r="Y202" t="s">
        <v>669</v>
      </c>
      <c r="Z202" t="s">
        <v>55</v>
      </c>
      <c r="AA202" t="s">
        <v>56</v>
      </c>
      <c r="AB202" s="5">
        <v>679</v>
      </c>
      <c r="AC202" t="s">
        <v>1417</v>
      </c>
      <c r="AD202" t="s">
        <v>1674</v>
      </c>
    </row>
    <row r="203" spans="1:30" ht="14.25" customHeight="1" x14ac:dyDescent="0.3">
      <c r="A203">
        <v>6</v>
      </c>
      <c r="B203" t="s">
        <v>35</v>
      </c>
      <c r="C203" t="s">
        <v>99</v>
      </c>
      <c r="D203" t="s">
        <v>37</v>
      </c>
      <c r="E203">
        <v>2007</v>
      </c>
      <c r="F203" t="s">
        <v>100</v>
      </c>
      <c r="G203" t="s">
        <v>1249</v>
      </c>
      <c r="H203" s="3" t="s">
        <v>101</v>
      </c>
      <c r="I203">
        <v>-6.7725</v>
      </c>
      <c r="J203">
        <v>-34.926666666666598</v>
      </c>
      <c r="K203" s="5" t="s">
        <v>109</v>
      </c>
      <c r="L203" t="s">
        <v>1318</v>
      </c>
      <c r="M203" t="s">
        <v>1319</v>
      </c>
      <c r="N203" t="s">
        <v>102</v>
      </c>
      <c r="O203">
        <v>2002</v>
      </c>
      <c r="P203">
        <v>8</v>
      </c>
      <c r="Q203">
        <v>2004</v>
      </c>
      <c r="R203">
        <v>7</v>
      </c>
      <c r="S203" s="10">
        <v>24</v>
      </c>
      <c r="T203" s="10">
        <v>24</v>
      </c>
      <c r="U203">
        <v>6</v>
      </c>
      <c r="V203" t="s">
        <v>82</v>
      </c>
      <c r="W203">
        <v>360</v>
      </c>
      <c r="X203" s="35">
        <v>1</v>
      </c>
      <c r="Y203" t="s">
        <v>669</v>
      </c>
      <c r="Z203" t="s">
        <v>55</v>
      </c>
      <c r="AA203" t="s">
        <v>655</v>
      </c>
      <c r="AB203" s="5">
        <v>0</v>
      </c>
      <c r="AC203" t="s">
        <v>1417</v>
      </c>
      <c r="AD203" t="s">
        <v>1674</v>
      </c>
    </row>
    <row r="204" spans="1:30" ht="14.25" customHeight="1" x14ac:dyDescent="0.3">
      <c r="A204">
        <v>6</v>
      </c>
      <c r="B204" t="s">
        <v>35</v>
      </c>
      <c r="C204" t="s">
        <v>99</v>
      </c>
      <c r="D204" t="s">
        <v>37</v>
      </c>
      <c r="E204">
        <v>2007</v>
      </c>
      <c r="F204" t="s">
        <v>100</v>
      </c>
      <c r="G204" t="s">
        <v>1249</v>
      </c>
      <c r="H204" s="3" t="s">
        <v>101</v>
      </c>
      <c r="I204">
        <v>-6.7725</v>
      </c>
      <c r="J204">
        <v>-34.926666666666598</v>
      </c>
      <c r="K204" s="5" t="s">
        <v>109</v>
      </c>
      <c r="L204" t="s">
        <v>1318</v>
      </c>
      <c r="M204" t="s">
        <v>1319</v>
      </c>
      <c r="N204" t="s">
        <v>102</v>
      </c>
      <c r="O204">
        <v>2002</v>
      </c>
      <c r="P204">
        <v>8</v>
      </c>
      <c r="Q204">
        <v>2004</v>
      </c>
      <c r="R204">
        <v>7</v>
      </c>
      <c r="S204" s="10">
        <v>24</v>
      </c>
      <c r="T204" s="10">
        <v>24</v>
      </c>
      <c r="U204">
        <v>6</v>
      </c>
      <c r="V204" t="s">
        <v>82</v>
      </c>
      <c r="W204">
        <v>360</v>
      </c>
      <c r="X204" s="35">
        <v>1</v>
      </c>
      <c r="Y204" t="s">
        <v>669</v>
      </c>
      <c r="Z204" t="s">
        <v>55</v>
      </c>
      <c r="AA204" t="s">
        <v>258</v>
      </c>
      <c r="AB204" s="5">
        <v>0</v>
      </c>
      <c r="AC204" t="s">
        <v>1417</v>
      </c>
      <c r="AD204" t="s">
        <v>1674</v>
      </c>
    </row>
    <row r="205" spans="1:30" ht="14.25" customHeight="1" x14ac:dyDescent="0.3">
      <c r="A205">
        <v>6</v>
      </c>
      <c r="B205" t="s">
        <v>35</v>
      </c>
      <c r="C205" t="s">
        <v>99</v>
      </c>
      <c r="D205" t="s">
        <v>37</v>
      </c>
      <c r="E205">
        <v>2007</v>
      </c>
      <c r="F205" t="s">
        <v>100</v>
      </c>
      <c r="G205" t="s">
        <v>1249</v>
      </c>
      <c r="H205" s="3" t="s">
        <v>101</v>
      </c>
      <c r="I205">
        <v>-6.7725</v>
      </c>
      <c r="J205">
        <v>-34.926666666666598</v>
      </c>
      <c r="K205" s="5" t="s">
        <v>109</v>
      </c>
      <c r="L205" t="s">
        <v>1318</v>
      </c>
      <c r="M205" t="s">
        <v>1319</v>
      </c>
      <c r="N205" t="s">
        <v>102</v>
      </c>
      <c r="O205">
        <v>2002</v>
      </c>
      <c r="P205">
        <v>8</v>
      </c>
      <c r="Q205">
        <v>2004</v>
      </c>
      <c r="R205">
        <v>7</v>
      </c>
      <c r="S205" s="10">
        <v>24</v>
      </c>
      <c r="T205" s="10">
        <v>24</v>
      </c>
      <c r="U205">
        <v>6</v>
      </c>
      <c r="V205" t="s">
        <v>82</v>
      </c>
      <c r="W205">
        <v>360</v>
      </c>
      <c r="X205" s="35">
        <v>1</v>
      </c>
      <c r="Y205" t="s">
        <v>669</v>
      </c>
      <c r="Z205" t="s">
        <v>83</v>
      </c>
      <c r="AA205" t="s">
        <v>128</v>
      </c>
      <c r="AB205" s="5">
        <v>0</v>
      </c>
      <c r="AC205" t="s">
        <v>1417</v>
      </c>
      <c r="AD205" t="s">
        <v>1674</v>
      </c>
    </row>
    <row r="206" spans="1:30" ht="14.25" customHeight="1" x14ac:dyDescent="0.3">
      <c r="A206">
        <v>6</v>
      </c>
      <c r="B206" t="s">
        <v>35</v>
      </c>
      <c r="C206" t="s">
        <v>99</v>
      </c>
      <c r="D206" t="s">
        <v>37</v>
      </c>
      <c r="E206">
        <v>2007</v>
      </c>
      <c r="F206" t="s">
        <v>100</v>
      </c>
      <c r="G206" t="s">
        <v>1249</v>
      </c>
      <c r="H206" s="3" t="s">
        <v>101</v>
      </c>
      <c r="I206">
        <v>-6.7725</v>
      </c>
      <c r="J206">
        <v>-34.926666666666598</v>
      </c>
      <c r="K206" s="5" t="s">
        <v>109</v>
      </c>
      <c r="L206" t="s">
        <v>1318</v>
      </c>
      <c r="M206" t="s">
        <v>1319</v>
      </c>
      <c r="N206" t="s">
        <v>102</v>
      </c>
      <c r="O206">
        <v>2002</v>
      </c>
      <c r="P206">
        <v>8</v>
      </c>
      <c r="Q206">
        <v>2004</v>
      </c>
      <c r="R206">
        <v>7</v>
      </c>
      <c r="S206" s="10">
        <v>24</v>
      </c>
      <c r="T206" s="10">
        <v>24</v>
      </c>
      <c r="U206">
        <v>6</v>
      </c>
      <c r="V206" t="s">
        <v>82</v>
      </c>
      <c r="W206">
        <v>360</v>
      </c>
      <c r="X206" s="35">
        <v>1</v>
      </c>
      <c r="Y206" t="s">
        <v>669</v>
      </c>
      <c r="Z206" t="s">
        <v>83</v>
      </c>
      <c r="AA206" t="s">
        <v>84</v>
      </c>
      <c r="AB206" s="5">
        <v>0</v>
      </c>
      <c r="AC206" t="s">
        <v>1417</v>
      </c>
      <c r="AD206" t="s">
        <v>1674</v>
      </c>
    </row>
    <row r="207" spans="1:30" ht="14.25" customHeight="1" x14ac:dyDescent="0.3">
      <c r="A207">
        <v>6</v>
      </c>
      <c r="B207" t="s">
        <v>35</v>
      </c>
      <c r="C207" t="s">
        <v>99</v>
      </c>
      <c r="D207" t="s">
        <v>37</v>
      </c>
      <c r="E207">
        <v>2007</v>
      </c>
      <c r="F207" t="s">
        <v>100</v>
      </c>
      <c r="G207" t="s">
        <v>1249</v>
      </c>
      <c r="H207" s="3" t="s">
        <v>101</v>
      </c>
      <c r="I207">
        <v>-6.7725</v>
      </c>
      <c r="J207">
        <v>-34.926666666666598</v>
      </c>
      <c r="K207" s="5" t="s">
        <v>109</v>
      </c>
      <c r="L207" t="s">
        <v>1318</v>
      </c>
      <c r="M207" t="s">
        <v>1319</v>
      </c>
      <c r="N207" t="s">
        <v>102</v>
      </c>
      <c r="O207">
        <v>2002</v>
      </c>
      <c r="P207">
        <v>8</v>
      </c>
      <c r="Q207">
        <v>2004</v>
      </c>
      <c r="R207">
        <v>7</v>
      </c>
      <c r="S207" s="10">
        <v>24</v>
      </c>
      <c r="T207" s="10">
        <v>24</v>
      </c>
      <c r="U207">
        <v>6</v>
      </c>
      <c r="V207" t="s">
        <v>82</v>
      </c>
      <c r="W207">
        <v>360</v>
      </c>
      <c r="X207" s="35">
        <v>1</v>
      </c>
      <c r="Y207" t="s">
        <v>669</v>
      </c>
      <c r="Z207" t="s">
        <v>83</v>
      </c>
      <c r="AA207" t="s">
        <v>663</v>
      </c>
      <c r="AB207" s="5">
        <v>1</v>
      </c>
      <c r="AC207" t="s">
        <v>1417</v>
      </c>
      <c r="AD207" t="s">
        <v>1674</v>
      </c>
    </row>
    <row r="208" spans="1:30" ht="14.25" customHeight="1" x14ac:dyDescent="0.3">
      <c r="A208">
        <v>6</v>
      </c>
      <c r="B208" t="s">
        <v>35</v>
      </c>
      <c r="C208" t="s">
        <v>99</v>
      </c>
      <c r="D208" t="s">
        <v>37</v>
      </c>
      <c r="E208">
        <v>2007</v>
      </c>
      <c r="F208" t="s">
        <v>100</v>
      </c>
      <c r="G208" t="s">
        <v>1249</v>
      </c>
      <c r="H208" s="3" t="s">
        <v>101</v>
      </c>
      <c r="I208">
        <v>-6.7725</v>
      </c>
      <c r="J208">
        <v>-34.926666666666598</v>
      </c>
      <c r="K208" s="5" t="s">
        <v>109</v>
      </c>
      <c r="L208" t="s">
        <v>1318</v>
      </c>
      <c r="M208" t="s">
        <v>1319</v>
      </c>
      <c r="N208" t="s">
        <v>102</v>
      </c>
      <c r="O208">
        <v>2002</v>
      </c>
      <c r="P208">
        <v>8</v>
      </c>
      <c r="Q208">
        <v>2004</v>
      </c>
      <c r="R208">
        <v>7</v>
      </c>
      <c r="S208" s="10">
        <v>24</v>
      </c>
      <c r="T208" s="10">
        <v>24</v>
      </c>
      <c r="U208">
        <v>6</v>
      </c>
      <c r="V208" t="s">
        <v>82</v>
      </c>
      <c r="W208">
        <v>360</v>
      </c>
      <c r="X208" s="35">
        <v>1</v>
      </c>
      <c r="Y208" t="s">
        <v>669</v>
      </c>
      <c r="Z208" t="s">
        <v>83</v>
      </c>
      <c r="AA208" t="s">
        <v>87</v>
      </c>
      <c r="AB208" s="5">
        <v>0</v>
      </c>
      <c r="AC208" t="s">
        <v>1417</v>
      </c>
      <c r="AD208" t="s">
        <v>1674</v>
      </c>
    </row>
    <row r="209" spans="1:30" ht="14.25" customHeight="1" x14ac:dyDescent="0.3">
      <c r="A209">
        <v>6</v>
      </c>
      <c r="B209" t="s">
        <v>35</v>
      </c>
      <c r="C209" t="s">
        <v>99</v>
      </c>
      <c r="D209" t="s">
        <v>37</v>
      </c>
      <c r="E209">
        <v>2007</v>
      </c>
      <c r="F209" t="s">
        <v>100</v>
      </c>
      <c r="G209" t="s">
        <v>1249</v>
      </c>
      <c r="H209" s="3" t="s">
        <v>101</v>
      </c>
      <c r="I209">
        <v>-6.7725</v>
      </c>
      <c r="J209">
        <v>-34.926666666666598</v>
      </c>
      <c r="K209" s="5" t="s">
        <v>109</v>
      </c>
      <c r="L209" t="s">
        <v>1318</v>
      </c>
      <c r="M209" t="s">
        <v>1319</v>
      </c>
      <c r="N209" t="s">
        <v>102</v>
      </c>
      <c r="O209">
        <v>2002</v>
      </c>
      <c r="P209">
        <v>8</v>
      </c>
      <c r="Q209">
        <v>2004</v>
      </c>
      <c r="R209">
        <v>7</v>
      </c>
      <c r="S209" s="10">
        <v>24</v>
      </c>
      <c r="T209" s="10">
        <v>24</v>
      </c>
      <c r="U209">
        <v>6</v>
      </c>
      <c r="V209" t="s">
        <v>82</v>
      </c>
      <c r="W209">
        <v>360</v>
      </c>
      <c r="X209" s="35">
        <v>1</v>
      </c>
      <c r="Y209" t="s">
        <v>669</v>
      </c>
      <c r="Z209" t="s">
        <v>90</v>
      </c>
      <c r="AA209" t="s">
        <v>666</v>
      </c>
      <c r="AB209" s="5">
        <v>0</v>
      </c>
      <c r="AC209" t="s">
        <v>1417</v>
      </c>
      <c r="AD209" t="s">
        <v>1674</v>
      </c>
    </row>
    <row r="210" spans="1:30" ht="14.25" customHeight="1" x14ac:dyDescent="0.3">
      <c r="A210">
        <v>6</v>
      </c>
      <c r="B210" t="s">
        <v>35</v>
      </c>
      <c r="C210" t="s">
        <v>99</v>
      </c>
      <c r="D210" t="s">
        <v>37</v>
      </c>
      <c r="E210">
        <v>2007</v>
      </c>
      <c r="F210" t="s">
        <v>100</v>
      </c>
      <c r="G210" t="s">
        <v>1249</v>
      </c>
      <c r="H210" s="3" t="s">
        <v>101</v>
      </c>
      <c r="I210">
        <v>-6.7725</v>
      </c>
      <c r="J210">
        <v>-34.926666666666598</v>
      </c>
      <c r="K210" s="5" t="s">
        <v>109</v>
      </c>
      <c r="L210" t="s">
        <v>1318</v>
      </c>
      <c r="M210" t="s">
        <v>1319</v>
      </c>
      <c r="N210" t="s">
        <v>102</v>
      </c>
      <c r="O210">
        <v>2002</v>
      </c>
      <c r="P210">
        <v>8</v>
      </c>
      <c r="Q210">
        <v>2004</v>
      </c>
      <c r="R210">
        <v>7</v>
      </c>
      <c r="S210" s="10">
        <v>24</v>
      </c>
      <c r="T210" s="10">
        <v>24</v>
      </c>
      <c r="U210">
        <v>6</v>
      </c>
      <c r="V210" t="s">
        <v>82</v>
      </c>
      <c r="W210">
        <v>360</v>
      </c>
      <c r="X210" s="35">
        <v>1</v>
      </c>
      <c r="Y210" t="s">
        <v>669</v>
      </c>
      <c r="Z210" t="s">
        <v>90</v>
      </c>
      <c r="AA210" t="s">
        <v>91</v>
      </c>
      <c r="AB210" s="5">
        <v>0</v>
      </c>
      <c r="AC210" t="s">
        <v>1417</v>
      </c>
      <c r="AD210" t="s">
        <v>1674</v>
      </c>
    </row>
    <row r="211" spans="1:30" ht="14.25" customHeight="1" x14ac:dyDescent="0.3">
      <c r="A211">
        <v>6</v>
      </c>
      <c r="B211" t="s">
        <v>35</v>
      </c>
      <c r="C211" t="s">
        <v>99</v>
      </c>
      <c r="D211" t="s">
        <v>37</v>
      </c>
      <c r="E211">
        <v>2007</v>
      </c>
      <c r="F211" t="s">
        <v>100</v>
      </c>
      <c r="G211" t="s">
        <v>1249</v>
      </c>
      <c r="H211" s="3" t="s">
        <v>101</v>
      </c>
      <c r="I211">
        <v>-6.7725</v>
      </c>
      <c r="J211">
        <v>-34.926666666666598</v>
      </c>
      <c r="K211" s="5" t="s">
        <v>109</v>
      </c>
      <c r="L211" t="s">
        <v>1318</v>
      </c>
      <c r="M211" t="s">
        <v>1319</v>
      </c>
      <c r="N211" t="s">
        <v>102</v>
      </c>
      <c r="O211">
        <v>2002</v>
      </c>
      <c r="P211">
        <v>8</v>
      </c>
      <c r="Q211">
        <v>2004</v>
      </c>
      <c r="R211">
        <v>7</v>
      </c>
      <c r="S211" s="10">
        <v>24</v>
      </c>
      <c r="T211" s="10">
        <v>24</v>
      </c>
      <c r="U211">
        <v>6</v>
      </c>
      <c r="V211" t="s">
        <v>82</v>
      </c>
      <c r="W211">
        <v>360</v>
      </c>
      <c r="X211" s="35">
        <v>1</v>
      </c>
      <c r="Y211" t="s">
        <v>1070</v>
      </c>
      <c r="Z211" t="s">
        <v>55</v>
      </c>
      <c r="AA211" t="s">
        <v>56</v>
      </c>
      <c r="AB211" s="5">
        <v>137</v>
      </c>
      <c r="AC211" t="s">
        <v>1417</v>
      </c>
      <c r="AD211" t="s">
        <v>1674</v>
      </c>
    </row>
    <row r="212" spans="1:30" ht="14.25" customHeight="1" x14ac:dyDescent="0.3">
      <c r="A212">
        <v>6</v>
      </c>
      <c r="B212" t="s">
        <v>35</v>
      </c>
      <c r="C212" t="s">
        <v>99</v>
      </c>
      <c r="D212" t="s">
        <v>37</v>
      </c>
      <c r="E212">
        <v>2007</v>
      </c>
      <c r="F212" t="s">
        <v>100</v>
      </c>
      <c r="G212" t="s">
        <v>1249</v>
      </c>
      <c r="H212" s="3" t="s">
        <v>101</v>
      </c>
      <c r="I212">
        <v>-6.7725</v>
      </c>
      <c r="J212">
        <v>-34.926666666666598</v>
      </c>
      <c r="K212" s="5" t="s">
        <v>109</v>
      </c>
      <c r="L212" t="s">
        <v>1318</v>
      </c>
      <c r="M212" t="s">
        <v>1319</v>
      </c>
      <c r="N212" t="s">
        <v>102</v>
      </c>
      <c r="O212">
        <v>2002</v>
      </c>
      <c r="P212">
        <v>8</v>
      </c>
      <c r="Q212">
        <v>2004</v>
      </c>
      <c r="R212">
        <v>7</v>
      </c>
      <c r="S212" s="10">
        <v>24</v>
      </c>
      <c r="T212" s="10">
        <v>24</v>
      </c>
      <c r="U212">
        <v>6</v>
      </c>
      <c r="V212" t="s">
        <v>82</v>
      </c>
      <c r="W212">
        <v>360</v>
      </c>
      <c r="X212" s="35">
        <v>1</v>
      </c>
      <c r="Y212" t="s">
        <v>1070</v>
      </c>
      <c r="Z212" t="s">
        <v>55</v>
      </c>
      <c r="AA212" t="s">
        <v>655</v>
      </c>
      <c r="AB212" s="5">
        <v>0</v>
      </c>
      <c r="AC212" t="s">
        <v>1417</v>
      </c>
      <c r="AD212" t="s">
        <v>1674</v>
      </c>
    </row>
    <row r="213" spans="1:30" ht="14.25" customHeight="1" x14ac:dyDescent="0.3">
      <c r="A213">
        <v>6</v>
      </c>
      <c r="B213" t="s">
        <v>35</v>
      </c>
      <c r="C213" t="s">
        <v>99</v>
      </c>
      <c r="D213" t="s">
        <v>37</v>
      </c>
      <c r="E213">
        <v>2007</v>
      </c>
      <c r="F213" t="s">
        <v>100</v>
      </c>
      <c r="G213" t="s">
        <v>1249</v>
      </c>
      <c r="H213" s="3" t="s">
        <v>101</v>
      </c>
      <c r="I213">
        <v>-6.7725</v>
      </c>
      <c r="J213">
        <v>-34.926666666666598</v>
      </c>
      <c r="K213" s="5" t="s">
        <v>109</v>
      </c>
      <c r="L213" t="s">
        <v>1318</v>
      </c>
      <c r="M213" t="s">
        <v>1319</v>
      </c>
      <c r="N213" t="s">
        <v>102</v>
      </c>
      <c r="O213">
        <v>2002</v>
      </c>
      <c r="P213">
        <v>8</v>
      </c>
      <c r="Q213">
        <v>2004</v>
      </c>
      <c r="R213">
        <v>7</v>
      </c>
      <c r="S213" s="10">
        <v>24</v>
      </c>
      <c r="T213" s="10">
        <v>24</v>
      </c>
      <c r="U213">
        <v>6</v>
      </c>
      <c r="V213" t="s">
        <v>82</v>
      </c>
      <c r="W213">
        <v>360</v>
      </c>
      <c r="X213" s="35">
        <v>1</v>
      </c>
      <c r="Y213" t="s">
        <v>1070</v>
      </c>
      <c r="Z213" t="s">
        <v>55</v>
      </c>
      <c r="AA213" t="s">
        <v>258</v>
      </c>
      <c r="AB213" s="5">
        <v>3</v>
      </c>
      <c r="AC213" t="s">
        <v>1417</v>
      </c>
      <c r="AD213" t="s">
        <v>1674</v>
      </c>
    </row>
    <row r="214" spans="1:30" ht="14.25" customHeight="1" x14ac:dyDescent="0.3">
      <c r="A214">
        <v>6</v>
      </c>
      <c r="B214" t="s">
        <v>35</v>
      </c>
      <c r="C214" t="s">
        <v>99</v>
      </c>
      <c r="D214" t="s">
        <v>37</v>
      </c>
      <c r="E214">
        <v>2007</v>
      </c>
      <c r="F214" t="s">
        <v>100</v>
      </c>
      <c r="G214" t="s">
        <v>1249</v>
      </c>
      <c r="H214" s="3" t="s">
        <v>101</v>
      </c>
      <c r="I214">
        <v>-6.7725</v>
      </c>
      <c r="J214">
        <v>-34.926666666666598</v>
      </c>
      <c r="K214" s="5" t="s">
        <v>109</v>
      </c>
      <c r="L214" t="s">
        <v>1318</v>
      </c>
      <c r="M214" t="s">
        <v>1319</v>
      </c>
      <c r="N214" t="s">
        <v>102</v>
      </c>
      <c r="O214">
        <v>2002</v>
      </c>
      <c r="P214">
        <v>8</v>
      </c>
      <c r="Q214">
        <v>2004</v>
      </c>
      <c r="R214">
        <v>7</v>
      </c>
      <c r="S214" s="10">
        <v>24</v>
      </c>
      <c r="T214" s="10">
        <v>24</v>
      </c>
      <c r="U214">
        <v>6</v>
      </c>
      <c r="V214" t="s">
        <v>82</v>
      </c>
      <c r="W214">
        <v>360</v>
      </c>
      <c r="X214" s="35">
        <v>1</v>
      </c>
      <c r="Y214" t="s">
        <v>1070</v>
      </c>
      <c r="Z214" t="s">
        <v>83</v>
      </c>
      <c r="AA214" t="s">
        <v>128</v>
      </c>
      <c r="AB214" s="5">
        <v>0</v>
      </c>
      <c r="AC214" t="s">
        <v>1417</v>
      </c>
      <c r="AD214" t="s">
        <v>1674</v>
      </c>
    </row>
    <row r="215" spans="1:30" ht="14.25" customHeight="1" x14ac:dyDescent="0.3">
      <c r="A215">
        <v>6</v>
      </c>
      <c r="B215" t="s">
        <v>35</v>
      </c>
      <c r="C215" t="s">
        <v>99</v>
      </c>
      <c r="D215" t="s">
        <v>37</v>
      </c>
      <c r="E215">
        <v>2007</v>
      </c>
      <c r="F215" t="s">
        <v>100</v>
      </c>
      <c r="G215" t="s">
        <v>1249</v>
      </c>
      <c r="H215" s="3" t="s">
        <v>101</v>
      </c>
      <c r="I215">
        <v>-6.7725</v>
      </c>
      <c r="J215">
        <v>-34.926666666666598</v>
      </c>
      <c r="K215" s="5" t="s">
        <v>109</v>
      </c>
      <c r="L215" t="s">
        <v>1318</v>
      </c>
      <c r="M215" t="s">
        <v>1319</v>
      </c>
      <c r="N215" t="s">
        <v>102</v>
      </c>
      <c r="O215">
        <v>2002</v>
      </c>
      <c r="P215">
        <v>8</v>
      </c>
      <c r="Q215">
        <v>2004</v>
      </c>
      <c r="R215">
        <v>7</v>
      </c>
      <c r="S215" s="10">
        <v>24</v>
      </c>
      <c r="T215" s="10">
        <v>24</v>
      </c>
      <c r="U215">
        <v>6</v>
      </c>
      <c r="V215" t="s">
        <v>82</v>
      </c>
      <c r="W215">
        <v>360</v>
      </c>
      <c r="X215" s="35">
        <v>1</v>
      </c>
      <c r="Y215" t="s">
        <v>1070</v>
      </c>
      <c r="Z215" t="s">
        <v>83</v>
      </c>
      <c r="AA215" t="s">
        <v>84</v>
      </c>
      <c r="AB215" s="5">
        <v>0</v>
      </c>
      <c r="AC215" t="s">
        <v>1417</v>
      </c>
      <c r="AD215" t="s">
        <v>1674</v>
      </c>
    </row>
    <row r="216" spans="1:30" ht="14.25" customHeight="1" x14ac:dyDescent="0.3">
      <c r="A216">
        <v>6</v>
      </c>
      <c r="B216" t="s">
        <v>35</v>
      </c>
      <c r="C216" t="s">
        <v>99</v>
      </c>
      <c r="D216" t="s">
        <v>37</v>
      </c>
      <c r="E216">
        <v>2007</v>
      </c>
      <c r="F216" t="s">
        <v>100</v>
      </c>
      <c r="G216" t="s">
        <v>1249</v>
      </c>
      <c r="H216" s="3" t="s">
        <v>101</v>
      </c>
      <c r="I216">
        <v>-6.7725</v>
      </c>
      <c r="J216">
        <v>-34.926666666666598</v>
      </c>
      <c r="K216" s="5" t="s">
        <v>109</v>
      </c>
      <c r="L216" t="s">
        <v>1318</v>
      </c>
      <c r="M216" t="s">
        <v>1319</v>
      </c>
      <c r="N216" t="s">
        <v>102</v>
      </c>
      <c r="O216">
        <v>2002</v>
      </c>
      <c r="P216">
        <v>8</v>
      </c>
      <c r="Q216">
        <v>2004</v>
      </c>
      <c r="R216">
        <v>7</v>
      </c>
      <c r="S216" s="10">
        <v>24</v>
      </c>
      <c r="T216" s="10">
        <v>24</v>
      </c>
      <c r="U216">
        <v>6</v>
      </c>
      <c r="V216" t="s">
        <v>82</v>
      </c>
      <c r="W216">
        <v>360</v>
      </c>
      <c r="X216" s="35">
        <v>1</v>
      </c>
      <c r="Y216" t="s">
        <v>1070</v>
      </c>
      <c r="Z216" t="s">
        <v>83</v>
      </c>
      <c r="AA216" t="s">
        <v>663</v>
      </c>
      <c r="AB216" s="5">
        <v>0</v>
      </c>
      <c r="AC216" t="s">
        <v>1417</v>
      </c>
      <c r="AD216" t="s">
        <v>1674</v>
      </c>
    </row>
    <row r="217" spans="1:30" ht="14.25" customHeight="1" x14ac:dyDescent="0.3">
      <c r="A217">
        <v>6</v>
      </c>
      <c r="B217" t="s">
        <v>35</v>
      </c>
      <c r="C217" t="s">
        <v>99</v>
      </c>
      <c r="D217" t="s">
        <v>37</v>
      </c>
      <c r="E217">
        <v>2007</v>
      </c>
      <c r="F217" t="s">
        <v>100</v>
      </c>
      <c r="G217" t="s">
        <v>1249</v>
      </c>
      <c r="H217" s="3" t="s">
        <v>101</v>
      </c>
      <c r="I217">
        <v>-6.7725</v>
      </c>
      <c r="J217">
        <v>-34.926666666666598</v>
      </c>
      <c r="K217" s="5" t="s">
        <v>109</v>
      </c>
      <c r="L217" t="s">
        <v>1318</v>
      </c>
      <c r="M217" t="s">
        <v>1319</v>
      </c>
      <c r="N217" t="s">
        <v>102</v>
      </c>
      <c r="O217">
        <v>2002</v>
      </c>
      <c r="P217">
        <v>8</v>
      </c>
      <c r="Q217">
        <v>2004</v>
      </c>
      <c r="R217">
        <v>7</v>
      </c>
      <c r="S217" s="10">
        <v>24</v>
      </c>
      <c r="T217" s="10">
        <v>24</v>
      </c>
      <c r="U217">
        <v>6</v>
      </c>
      <c r="V217" t="s">
        <v>82</v>
      </c>
      <c r="W217">
        <v>360</v>
      </c>
      <c r="X217" s="35">
        <v>1</v>
      </c>
      <c r="Y217" t="s">
        <v>1070</v>
      </c>
      <c r="Z217" t="s">
        <v>83</v>
      </c>
      <c r="AA217" t="s">
        <v>87</v>
      </c>
      <c r="AB217" s="5">
        <v>2</v>
      </c>
      <c r="AC217" t="s">
        <v>1417</v>
      </c>
      <c r="AD217" t="s">
        <v>1674</v>
      </c>
    </row>
    <row r="218" spans="1:30" ht="14.25" customHeight="1" x14ac:dyDescent="0.3">
      <c r="A218">
        <v>6</v>
      </c>
      <c r="B218" t="s">
        <v>35</v>
      </c>
      <c r="C218" t="s">
        <v>99</v>
      </c>
      <c r="D218" t="s">
        <v>37</v>
      </c>
      <c r="E218">
        <v>2007</v>
      </c>
      <c r="F218" t="s">
        <v>100</v>
      </c>
      <c r="G218" t="s">
        <v>1249</v>
      </c>
      <c r="H218" s="3" t="s">
        <v>101</v>
      </c>
      <c r="I218">
        <v>-6.7725</v>
      </c>
      <c r="J218">
        <v>-34.926666666666598</v>
      </c>
      <c r="K218" s="5" t="s">
        <v>109</v>
      </c>
      <c r="L218" t="s">
        <v>1318</v>
      </c>
      <c r="M218" t="s">
        <v>1319</v>
      </c>
      <c r="N218" t="s">
        <v>102</v>
      </c>
      <c r="O218">
        <v>2002</v>
      </c>
      <c r="P218">
        <v>8</v>
      </c>
      <c r="Q218">
        <v>2004</v>
      </c>
      <c r="R218">
        <v>7</v>
      </c>
      <c r="S218" s="10">
        <v>24</v>
      </c>
      <c r="T218" s="10">
        <v>24</v>
      </c>
      <c r="U218">
        <v>6</v>
      </c>
      <c r="V218" t="s">
        <v>82</v>
      </c>
      <c r="W218">
        <v>360</v>
      </c>
      <c r="X218" s="35">
        <v>1</v>
      </c>
      <c r="Y218" t="s">
        <v>1070</v>
      </c>
      <c r="Z218" t="s">
        <v>90</v>
      </c>
      <c r="AA218" t="s">
        <v>666</v>
      </c>
      <c r="AB218" s="5">
        <v>0</v>
      </c>
      <c r="AC218" t="s">
        <v>1417</v>
      </c>
      <c r="AD218" t="s">
        <v>1674</v>
      </c>
    </row>
    <row r="219" spans="1:30" ht="14.25" customHeight="1" x14ac:dyDescent="0.3">
      <c r="A219">
        <v>6</v>
      </c>
      <c r="B219" t="s">
        <v>35</v>
      </c>
      <c r="C219" t="s">
        <v>99</v>
      </c>
      <c r="D219" t="s">
        <v>37</v>
      </c>
      <c r="E219">
        <v>2007</v>
      </c>
      <c r="F219" t="s">
        <v>100</v>
      </c>
      <c r="G219" t="s">
        <v>1249</v>
      </c>
      <c r="H219" s="3" t="s">
        <v>101</v>
      </c>
      <c r="I219">
        <v>-6.7725</v>
      </c>
      <c r="J219">
        <v>-34.926666666666598</v>
      </c>
      <c r="K219" s="5" t="s">
        <v>109</v>
      </c>
      <c r="L219" t="s">
        <v>1318</v>
      </c>
      <c r="M219" t="s">
        <v>1319</v>
      </c>
      <c r="N219" t="s">
        <v>102</v>
      </c>
      <c r="O219">
        <v>2002</v>
      </c>
      <c r="P219">
        <v>8</v>
      </c>
      <c r="Q219">
        <v>2004</v>
      </c>
      <c r="R219">
        <v>7</v>
      </c>
      <c r="S219" s="10">
        <v>24</v>
      </c>
      <c r="T219" s="10">
        <v>24</v>
      </c>
      <c r="U219">
        <v>6</v>
      </c>
      <c r="V219" t="s">
        <v>82</v>
      </c>
      <c r="W219">
        <v>360</v>
      </c>
      <c r="X219" s="35">
        <v>1</v>
      </c>
      <c r="Y219" t="s">
        <v>1070</v>
      </c>
      <c r="Z219" t="s">
        <v>90</v>
      </c>
      <c r="AA219" t="s">
        <v>91</v>
      </c>
      <c r="AB219" s="5">
        <v>0</v>
      </c>
      <c r="AC219" t="s">
        <v>1417</v>
      </c>
      <c r="AD219" t="s">
        <v>1674</v>
      </c>
    </row>
    <row r="220" spans="1:30" ht="14.25" customHeight="1" x14ac:dyDescent="0.3">
      <c r="A220">
        <v>6</v>
      </c>
      <c r="B220" t="s">
        <v>35</v>
      </c>
      <c r="C220" t="s">
        <v>99</v>
      </c>
      <c r="D220" t="s">
        <v>37</v>
      </c>
      <c r="E220">
        <v>2007</v>
      </c>
      <c r="F220" t="s">
        <v>100</v>
      </c>
      <c r="G220" t="s">
        <v>1249</v>
      </c>
      <c r="H220" s="3" t="s">
        <v>101</v>
      </c>
      <c r="I220">
        <v>-6.7725</v>
      </c>
      <c r="J220">
        <v>-34.926666666666598</v>
      </c>
      <c r="K220" s="5" t="s">
        <v>109</v>
      </c>
      <c r="L220" t="s">
        <v>1318</v>
      </c>
      <c r="M220" t="s">
        <v>1319</v>
      </c>
      <c r="N220" t="s">
        <v>102</v>
      </c>
      <c r="O220">
        <v>2002</v>
      </c>
      <c r="P220">
        <v>8</v>
      </c>
      <c r="Q220">
        <v>2004</v>
      </c>
      <c r="R220">
        <v>7</v>
      </c>
      <c r="S220" s="10">
        <v>24</v>
      </c>
      <c r="T220" s="10">
        <v>24</v>
      </c>
      <c r="U220">
        <v>6</v>
      </c>
      <c r="V220" t="s">
        <v>82</v>
      </c>
      <c r="W220">
        <v>360</v>
      </c>
      <c r="X220" s="35">
        <v>1</v>
      </c>
      <c r="Y220" t="s">
        <v>20</v>
      </c>
      <c r="Z220" t="s">
        <v>55</v>
      </c>
      <c r="AA220" t="s">
        <v>56</v>
      </c>
      <c r="AB220" s="5">
        <v>0</v>
      </c>
      <c r="AC220" t="s">
        <v>1417</v>
      </c>
      <c r="AD220" t="s">
        <v>1674</v>
      </c>
    </row>
    <row r="221" spans="1:30" ht="14.25" customHeight="1" x14ac:dyDescent="0.3">
      <c r="A221">
        <v>6</v>
      </c>
      <c r="B221" t="s">
        <v>35</v>
      </c>
      <c r="C221" t="s">
        <v>99</v>
      </c>
      <c r="D221" t="s">
        <v>37</v>
      </c>
      <c r="E221">
        <v>2007</v>
      </c>
      <c r="F221" t="s">
        <v>100</v>
      </c>
      <c r="G221" t="s">
        <v>1249</v>
      </c>
      <c r="H221" s="3" t="s">
        <v>101</v>
      </c>
      <c r="I221">
        <v>-6.7725</v>
      </c>
      <c r="J221">
        <v>-34.926666666666598</v>
      </c>
      <c r="K221" s="5" t="s">
        <v>109</v>
      </c>
      <c r="L221" t="s">
        <v>1318</v>
      </c>
      <c r="M221" t="s">
        <v>1319</v>
      </c>
      <c r="N221" t="s">
        <v>102</v>
      </c>
      <c r="O221">
        <v>2002</v>
      </c>
      <c r="P221">
        <v>8</v>
      </c>
      <c r="Q221">
        <v>2004</v>
      </c>
      <c r="R221">
        <v>7</v>
      </c>
      <c r="S221" s="10">
        <v>24</v>
      </c>
      <c r="T221" s="10">
        <v>24</v>
      </c>
      <c r="U221">
        <v>6</v>
      </c>
      <c r="V221" t="s">
        <v>82</v>
      </c>
      <c r="W221">
        <v>360</v>
      </c>
      <c r="X221" s="35">
        <v>1</v>
      </c>
      <c r="Y221" t="s">
        <v>20</v>
      </c>
      <c r="Z221" t="s">
        <v>55</v>
      </c>
      <c r="AA221" t="s">
        <v>655</v>
      </c>
      <c r="AB221" s="5">
        <v>0</v>
      </c>
      <c r="AC221" t="s">
        <v>1417</v>
      </c>
      <c r="AD221" t="s">
        <v>1674</v>
      </c>
    </row>
    <row r="222" spans="1:30" ht="14.25" customHeight="1" x14ac:dyDescent="0.3">
      <c r="A222">
        <v>6</v>
      </c>
      <c r="B222" t="s">
        <v>35</v>
      </c>
      <c r="C222" t="s">
        <v>99</v>
      </c>
      <c r="D222" t="s">
        <v>37</v>
      </c>
      <c r="E222">
        <v>2007</v>
      </c>
      <c r="F222" t="s">
        <v>100</v>
      </c>
      <c r="G222" t="s">
        <v>1249</v>
      </c>
      <c r="H222" s="3" t="s">
        <v>101</v>
      </c>
      <c r="I222">
        <v>-6.7725</v>
      </c>
      <c r="J222">
        <v>-34.926666666666598</v>
      </c>
      <c r="K222" s="5" t="s">
        <v>109</v>
      </c>
      <c r="L222" t="s">
        <v>1318</v>
      </c>
      <c r="M222" t="s">
        <v>1319</v>
      </c>
      <c r="N222" t="s">
        <v>102</v>
      </c>
      <c r="O222">
        <v>2002</v>
      </c>
      <c r="P222">
        <v>8</v>
      </c>
      <c r="Q222">
        <v>2004</v>
      </c>
      <c r="R222">
        <v>7</v>
      </c>
      <c r="S222" s="10">
        <v>24</v>
      </c>
      <c r="T222" s="10">
        <v>24</v>
      </c>
      <c r="U222">
        <v>6</v>
      </c>
      <c r="V222" t="s">
        <v>82</v>
      </c>
      <c r="W222">
        <v>360</v>
      </c>
      <c r="X222" s="35">
        <v>1</v>
      </c>
      <c r="Y222" t="s">
        <v>20</v>
      </c>
      <c r="Z222" t="s">
        <v>55</v>
      </c>
      <c r="AA222" t="s">
        <v>258</v>
      </c>
      <c r="AB222" s="5">
        <v>0</v>
      </c>
      <c r="AC222" t="s">
        <v>1417</v>
      </c>
      <c r="AD222" t="s">
        <v>1674</v>
      </c>
    </row>
    <row r="223" spans="1:30" ht="14.25" customHeight="1" x14ac:dyDescent="0.3">
      <c r="A223">
        <v>6</v>
      </c>
      <c r="B223" t="s">
        <v>35</v>
      </c>
      <c r="C223" t="s">
        <v>99</v>
      </c>
      <c r="D223" t="s">
        <v>37</v>
      </c>
      <c r="E223">
        <v>2007</v>
      </c>
      <c r="F223" t="s">
        <v>100</v>
      </c>
      <c r="G223" t="s">
        <v>1249</v>
      </c>
      <c r="H223" s="3" t="s">
        <v>101</v>
      </c>
      <c r="I223">
        <v>-6.7725</v>
      </c>
      <c r="J223">
        <v>-34.926666666666598</v>
      </c>
      <c r="K223" s="5" t="s">
        <v>109</v>
      </c>
      <c r="L223" t="s">
        <v>1318</v>
      </c>
      <c r="M223" t="s">
        <v>1319</v>
      </c>
      <c r="N223" t="s">
        <v>102</v>
      </c>
      <c r="O223">
        <v>2002</v>
      </c>
      <c r="P223">
        <v>8</v>
      </c>
      <c r="Q223">
        <v>2004</v>
      </c>
      <c r="R223">
        <v>7</v>
      </c>
      <c r="S223" s="10">
        <v>24</v>
      </c>
      <c r="T223" s="10">
        <v>24</v>
      </c>
      <c r="U223">
        <v>6</v>
      </c>
      <c r="V223" t="s">
        <v>82</v>
      </c>
      <c r="W223">
        <v>360</v>
      </c>
      <c r="X223" s="35">
        <v>1</v>
      </c>
      <c r="Y223" t="s">
        <v>20</v>
      </c>
      <c r="Z223" t="s">
        <v>83</v>
      </c>
      <c r="AA223" t="s">
        <v>128</v>
      </c>
      <c r="AB223" s="5">
        <v>0</v>
      </c>
      <c r="AC223" t="s">
        <v>1417</v>
      </c>
      <c r="AD223" t="s">
        <v>1674</v>
      </c>
    </row>
    <row r="224" spans="1:30" ht="14.25" customHeight="1" x14ac:dyDescent="0.3">
      <c r="A224">
        <v>6</v>
      </c>
      <c r="B224" t="s">
        <v>35</v>
      </c>
      <c r="C224" t="s">
        <v>99</v>
      </c>
      <c r="D224" t="s">
        <v>37</v>
      </c>
      <c r="E224">
        <v>2007</v>
      </c>
      <c r="F224" t="s">
        <v>100</v>
      </c>
      <c r="G224" t="s">
        <v>1249</v>
      </c>
      <c r="H224" s="3" t="s">
        <v>101</v>
      </c>
      <c r="I224">
        <v>-6.7725</v>
      </c>
      <c r="J224">
        <v>-34.926666666666598</v>
      </c>
      <c r="K224" s="5" t="s">
        <v>109</v>
      </c>
      <c r="L224" t="s">
        <v>1318</v>
      </c>
      <c r="M224" t="s">
        <v>1319</v>
      </c>
      <c r="N224" t="s">
        <v>102</v>
      </c>
      <c r="O224">
        <v>2002</v>
      </c>
      <c r="P224">
        <v>8</v>
      </c>
      <c r="Q224">
        <v>2004</v>
      </c>
      <c r="R224">
        <v>7</v>
      </c>
      <c r="S224" s="10">
        <v>24</v>
      </c>
      <c r="T224" s="10">
        <v>24</v>
      </c>
      <c r="U224">
        <v>6</v>
      </c>
      <c r="V224" t="s">
        <v>82</v>
      </c>
      <c r="W224">
        <v>360</v>
      </c>
      <c r="X224" s="35">
        <v>1</v>
      </c>
      <c r="Y224" t="s">
        <v>20</v>
      </c>
      <c r="Z224" t="s">
        <v>83</v>
      </c>
      <c r="AA224" t="s">
        <v>84</v>
      </c>
      <c r="AB224" s="5">
        <v>1</v>
      </c>
      <c r="AC224" t="s">
        <v>1417</v>
      </c>
      <c r="AD224" t="s">
        <v>1674</v>
      </c>
    </row>
    <row r="225" spans="1:30" ht="14.25" customHeight="1" x14ac:dyDescent="0.3">
      <c r="A225">
        <v>6</v>
      </c>
      <c r="B225" t="s">
        <v>35</v>
      </c>
      <c r="C225" t="s">
        <v>99</v>
      </c>
      <c r="D225" t="s">
        <v>37</v>
      </c>
      <c r="E225">
        <v>2007</v>
      </c>
      <c r="F225" t="s">
        <v>100</v>
      </c>
      <c r="G225" t="s">
        <v>1249</v>
      </c>
      <c r="H225" s="3" t="s">
        <v>101</v>
      </c>
      <c r="I225">
        <v>-6.7725</v>
      </c>
      <c r="J225">
        <v>-34.926666666666598</v>
      </c>
      <c r="K225" s="5" t="s">
        <v>109</v>
      </c>
      <c r="L225" t="s">
        <v>1318</v>
      </c>
      <c r="M225" t="s">
        <v>1319</v>
      </c>
      <c r="N225" t="s">
        <v>102</v>
      </c>
      <c r="O225">
        <v>2002</v>
      </c>
      <c r="P225">
        <v>8</v>
      </c>
      <c r="Q225">
        <v>2004</v>
      </c>
      <c r="R225">
        <v>7</v>
      </c>
      <c r="S225" s="10">
        <v>24</v>
      </c>
      <c r="T225" s="10">
        <v>24</v>
      </c>
      <c r="U225">
        <v>6</v>
      </c>
      <c r="V225" t="s">
        <v>82</v>
      </c>
      <c r="W225">
        <v>360</v>
      </c>
      <c r="X225" s="35">
        <v>1</v>
      </c>
      <c r="Y225" t="s">
        <v>20</v>
      </c>
      <c r="Z225" t="s">
        <v>83</v>
      </c>
      <c r="AA225" t="s">
        <v>663</v>
      </c>
      <c r="AB225" s="5">
        <v>0</v>
      </c>
      <c r="AC225" t="s">
        <v>1417</v>
      </c>
      <c r="AD225" t="s">
        <v>1674</v>
      </c>
    </row>
    <row r="226" spans="1:30" ht="14.25" customHeight="1" x14ac:dyDescent="0.3">
      <c r="A226">
        <v>6</v>
      </c>
      <c r="B226" t="s">
        <v>35</v>
      </c>
      <c r="C226" t="s">
        <v>99</v>
      </c>
      <c r="D226" t="s">
        <v>37</v>
      </c>
      <c r="E226">
        <v>2007</v>
      </c>
      <c r="F226" t="s">
        <v>100</v>
      </c>
      <c r="G226" t="s">
        <v>1249</v>
      </c>
      <c r="H226" s="3" t="s">
        <v>101</v>
      </c>
      <c r="I226">
        <v>-6.7725</v>
      </c>
      <c r="J226">
        <v>-34.926666666666598</v>
      </c>
      <c r="K226" s="5" t="s">
        <v>109</v>
      </c>
      <c r="L226" t="s">
        <v>1318</v>
      </c>
      <c r="M226" t="s">
        <v>1319</v>
      </c>
      <c r="N226" t="s">
        <v>102</v>
      </c>
      <c r="O226">
        <v>2002</v>
      </c>
      <c r="P226">
        <v>8</v>
      </c>
      <c r="Q226">
        <v>2004</v>
      </c>
      <c r="R226">
        <v>7</v>
      </c>
      <c r="S226" s="10">
        <v>24</v>
      </c>
      <c r="T226" s="10">
        <v>24</v>
      </c>
      <c r="U226">
        <v>6</v>
      </c>
      <c r="V226" t="s">
        <v>82</v>
      </c>
      <c r="W226">
        <v>360</v>
      </c>
      <c r="X226" s="35">
        <v>1</v>
      </c>
      <c r="Y226" t="s">
        <v>20</v>
      </c>
      <c r="Z226" t="s">
        <v>83</v>
      </c>
      <c r="AA226" t="s">
        <v>87</v>
      </c>
      <c r="AB226" s="5">
        <v>0</v>
      </c>
      <c r="AC226" t="s">
        <v>1417</v>
      </c>
      <c r="AD226" t="s">
        <v>1674</v>
      </c>
    </row>
    <row r="227" spans="1:30" ht="14.25" customHeight="1" x14ac:dyDescent="0.3">
      <c r="A227">
        <v>6</v>
      </c>
      <c r="B227" t="s">
        <v>35</v>
      </c>
      <c r="C227" t="s">
        <v>99</v>
      </c>
      <c r="D227" t="s">
        <v>37</v>
      </c>
      <c r="E227">
        <v>2007</v>
      </c>
      <c r="F227" t="s">
        <v>100</v>
      </c>
      <c r="G227" t="s">
        <v>1249</v>
      </c>
      <c r="H227" s="3" t="s">
        <v>101</v>
      </c>
      <c r="I227">
        <v>-6.7725</v>
      </c>
      <c r="J227">
        <v>-34.926666666666598</v>
      </c>
      <c r="K227" s="5" t="s">
        <v>109</v>
      </c>
      <c r="L227" t="s">
        <v>1318</v>
      </c>
      <c r="M227" t="s">
        <v>1319</v>
      </c>
      <c r="N227" t="s">
        <v>102</v>
      </c>
      <c r="O227">
        <v>2002</v>
      </c>
      <c r="P227">
        <v>8</v>
      </c>
      <c r="Q227">
        <v>2004</v>
      </c>
      <c r="R227">
        <v>7</v>
      </c>
      <c r="S227" s="10">
        <v>24</v>
      </c>
      <c r="T227" s="10">
        <v>24</v>
      </c>
      <c r="U227">
        <v>6</v>
      </c>
      <c r="V227" t="s">
        <v>82</v>
      </c>
      <c r="W227">
        <v>360</v>
      </c>
      <c r="X227" s="35">
        <v>1</v>
      </c>
      <c r="Y227" t="s">
        <v>20</v>
      </c>
      <c r="Z227" t="s">
        <v>90</v>
      </c>
      <c r="AA227" t="s">
        <v>666</v>
      </c>
      <c r="AB227" s="5">
        <v>0</v>
      </c>
      <c r="AC227" t="s">
        <v>1417</v>
      </c>
      <c r="AD227" t="s">
        <v>1674</v>
      </c>
    </row>
    <row r="228" spans="1:30" ht="14.25" customHeight="1" x14ac:dyDescent="0.3">
      <c r="A228">
        <v>6</v>
      </c>
      <c r="B228" t="s">
        <v>35</v>
      </c>
      <c r="C228" t="s">
        <v>99</v>
      </c>
      <c r="D228" t="s">
        <v>37</v>
      </c>
      <c r="E228">
        <v>2007</v>
      </c>
      <c r="F228" t="s">
        <v>100</v>
      </c>
      <c r="G228" t="s">
        <v>1249</v>
      </c>
      <c r="H228" s="3" t="s">
        <v>101</v>
      </c>
      <c r="I228">
        <v>-6.7725</v>
      </c>
      <c r="J228">
        <v>-34.926666666666598</v>
      </c>
      <c r="K228" s="5" t="s">
        <v>109</v>
      </c>
      <c r="L228" t="s">
        <v>1318</v>
      </c>
      <c r="M228" t="s">
        <v>1319</v>
      </c>
      <c r="N228" t="s">
        <v>102</v>
      </c>
      <c r="O228">
        <v>2002</v>
      </c>
      <c r="P228">
        <v>8</v>
      </c>
      <c r="Q228">
        <v>2004</v>
      </c>
      <c r="R228">
        <v>7</v>
      </c>
      <c r="S228" s="10">
        <v>24</v>
      </c>
      <c r="T228" s="10">
        <v>24</v>
      </c>
      <c r="U228">
        <v>6</v>
      </c>
      <c r="V228" t="s">
        <v>82</v>
      </c>
      <c r="W228">
        <v>360</v>
      </c>
      <c r="X228" s="35">
        <v>1</v>
      </c>
      <c r="Y228" t="s">
        <v>20</v>
      </c>
      <c r="Z228" t="s">
        <v>90</v>
      </c>
      <c r="AA228" t="s">
        <v>91</v>
      </c>
      <c r="AB228" s="5">
        <v>0</v>
      </c>
      <c r="AC228" t="s">
        <v>1417</v>
      </c>
      <c r="AD228" t="s">
        <v>1674</v>
      </c>
    </row>
    <row r="229" spans="1:30" ht="14.25" customHeight="1" x14ac:dyDescent="0.3">
      <c r="A229">
        <v>6</v>
      </c>
      <c r="B229" t="s">
        <v>35</v>
      </c>
      <c r="C229" t="s">
        <v>99</v>
      </c>
      <c r="D229" t="s">
        <v>37</v>
      </c>
      <c r="E229">
        <v>2007</v>
      </c>
      <c r="F229" t="s">
        <v>100</v>
      </c>
      <c r="G229" t="s">
        <v>1249</v>
      </c>
      <c r="H229" s="3" t="s">
        <v>101</v>
      </c>
      <c r="I229">
        <v>-6.7725</v>
      </c>
      <c r="J229">
        <v>-34.926666666666598</v>
      </c>
      <c r="K229" s="5" t="s">
        <v>109</v>
      </c>
      <c r="L229" t="s">
        <v>1318</v>
      </c>
      <c r="M229" t="s">
        <v>1319</v>
      </c>
      <c r="N229" t="s">
        <v>102</v>
      </c>
      <c r="O229">
        <v>2002</v>
      </c>
      <c r="P229">
        <v>8</v>
      </c>
      <c r="Q229">
        <v>2004</v>
      </c>
      <c r="R229">
        <v>7</v>
      </c>
      <c r="S229" s="10">
        <v>24</v>
      </c>
      <c r="T229" s="10">
        <v>24</v>
      </c>
      <c r="U229">
        <v>6</v>
      </c>
      <c r="V229" t="s">
        <v>82</v>
      </c>
      <c r="W229">
        <v>360</v>
      </c>
      <c r="X229" s="35">
        <v>1</v>
      </c>
      <c r="Y229" t="s">
        <v>21</v>
      </c>
      <c r="Z229" t="s">
        <v>55</v>
      </c>
      <c r="AA229" t="s">
        <v>56</v>
      </c>
      <c r="AB229" s="5">
        <v>1</v>
      </c>
      <c r="AC229" t="s">
        <v>1417</v>
      </c>
      <c r="AD229" t="s">
        <v>1674</v>
      </c>
    </row>
    <row r="230" spans="1:30" ht="14.25" customHeight="1" x14ac:dyDescent="0.3">
      <c r="A230">
        <v>6</v>
      </c>
      <c r="B230" t="s">
        <v>35</v>
      </c>
      <c r="C230" t="s">
        <v>99</v>
      </c>
      <c r="D230" t="s">
        <v>37</v>
      </c>
      <c r="E230">
        <v>2007</v>
      </c>
      <c r="F230" t="s">
        <v>100</v>
      </c>
      <c r="G230" t="s">
        <v>1249</v>
      </c>
      <c r="H230" s="3" t="s">
        <v>101</v>
      </c>
      <c r="I230">
        <v>-6.7725</v>
      </c>
      <c r="J230">
        <v>-34.926666666666598</v>
      </c>
      <c r="K230" s="5" t="s">
        <v>109</v>
      </c>
      <c r="L230" t="s">
        <v>1318</v>
      </c>
      <c r="M230" t="s">
        <v>1319</v>
      </c>
      <c r="N230" t="s">
        <v>102</v>
      </c>
      <c r="O230">
        <v>2002</v>
      </c>
      <c r="P230">
        <v>8</v>
      </c>
      <c r="Q230">
        <v>2004</v>
      </c>
      <c r="R230">
        <v>7</v>
      </c>
      <c r="S230" s="10">
        <v>24</v>
      </c>
      <c r="T230" s="10">
        <v>24</v>
      </c>
      <c r="U230">
        <v>6</v>
      </c>
      <c r="V230" t="s">
        <v>82</v>
      </c>
      <c r="W230">
        <v>360</v>
      </c>
      <c r="X230" s="35">
        <v>1</v>
      </c>
      <c r="Y230" t="s">
        <v>21</v>
      </c>
      <c r="Z230" t="s">
        <v>55</v>
      </c>
      <c r="AA230" t="s">
        <v>655</v>
      </c>
      <c r="AB230" s="5">
        <v>0</v>
      </c>
      <c r="AC230" t="s">
        <v>1417</v>
      </c>
      <c r="AD230" t="s">
        <v>1674</v>
      </c>
    </row>
    <row r="231" spans="1:30" ht="14.25" customHeight="1" x14ac:dyDescent="0.3">
      <c r="A231">
        <v>6</v>
      </c>
      <c r="B231" t="s">
        <v>35</v>
      </c>
      <c r="C231" t="s">
        <v>99</v>
      </c>
      <c r="D231" t="s">
        <v>37</v>
      </c>
      <c r="E231">
        <v>2007</v>
      </c>
      <c r="F231" t="s">
        <v>100</v>
      </c>
      <c r="G231" t="s">
        <v>1249</v>
      </c>
      <c r="H231" s="3" t="s">
        <v>101</v>
      </c>
      <c r="I231">
        <v>-6.7725</v>
      </c>
      <c r="J231">
        <v>-34.926666666666598</v>
      </c>
      <c r="K231" s="5" t="s">
        <v>109</v>
      </c>
      <c r="L231" t="s">
        <v>1318</v>
      </c>
      <c r="M231" t="s">
        <v>1319</v>
      </c>
      <c r="N231" t="s">
        <v>102</v>
      </c>
      <c r="O231">
        <v>2002</v>
      </c>
      <c r="P231">
        <v>8</v>
      </c>
      <c r="Q231">
        <v>2004</v>
      </c>
      <c r="R231">
        <v>7</v>
      </c>
      <c r="S231" s="10">
        <v>24</v>
      </c>
      <c r="T231" s="10">
        <v>24</v>
      </c>
      <c r="U231">
        <v>6</v>
      </c>
      <c r="V231" t="s">
        <v>82</v>
      </c>
      <c r="W231">
        <v>360</v>
      </c>
      <c r="X231" s="35">
        <v>1</v>
      </c>
      <c r="Y231" t="s">
        <v>21</v>
      </c>
      <c r="Z231" t="s">
        <v>55</v>
      </c>
      <c r="AA231" t="s">
        <v>258</v>
      </c>
      <c r="AB231" s="5">
        <v>0</v>
      </c>
      <c r="AC231" t="s">
        <v>1417</v>
      </c>
      <c r="AD231" t="s">
        <v>1674</v>
      </c>
    </row>
    <row r="232" spans="1:30" ht="14.25" customHeight="1" x14ac:dyDescent="0.3">
      <c r="A232">
        <v>6</v>
      </c>
      <c r="B232" t="s">
        <v>35</v>
      </c>
      <c r="C232" t="s">
        <v>99</v>
      </c>
      <c r="D232" t="s">
        <v>37</v>
      </c>
      <c r="E232">
        <v>2007</v>
      </c>
      <c r="F232" t="s">
        <v>100</v>
      </c>
      <c r="G232" t="s">
        <v>1249</v>
      </c>
      <c r="H232" s="3" t="s">
        <v>101</v>
      </c>
      <c r="I232">
        <v>-6.7725</v>
      </c>
      <c r="J232">
        <v>-34.926666666666598</v>
      </c>
      <c r="K232" s="5" t="s">
        <v>109</v>
      </c>
      <c r="L232" t="s">
        <v>1318</v>
      </c>
      <c r="M232" t="s">
        <v>1319</v>
      </c>
      <c r="N232" t="s">
        <v>102</v>
      </c>
      <c r="O232">
        <v>2002</v>
      </c>
      <c r="P232">
        <v>8</v>
      </c>
      <c r="Q232">
        <v>2004</v>
      </c>
      <c r="R232">
        <v>7</v>
      </c>
      <c r="S232" s="10">
        <v>24</v>
      </c>
      <c r="T232" s="10">
        <v>24</v>
      </c>
      <c r="U232">
        <v>6</v>
      </c>
      <c r="V232" t="s">
        <v>82</v>
      </c>
      <c r="W232">
        <v>360</v>
      </c>
      <c r="X232" s="35">
        <v>1</v>
      </c>
      <c r="Y232" t="s">
        <v>21</v>
      </c>
      <c r="Z232" t="s">
        <v>83</v>
      </c>
      <c r="AA232" t="s">
        <v>128</v>
      </c>
      <c r="AB232" s="5">
        <v>0</v>
      </c>
      <c r="AC232" t="s">
        <v>1417</v>
      </c>
      <c r="AD232" t="s">
        <v>1674</v>
      </c>
    </row>
    <row r="233" spans="1:30" ht="14.25" customHeight="1" x14ac:dyDescent="0.3">
      <c r="A233">
        <v>6</v>
      </c>
      <c r="B233" t="s">
        <v>35</v>
      </c>
      <c r="C233" t="s">
        <v>99</v>
      </c>
      <c r="D233" t="s">
        <v>37</v>
      </c>
      <c r="E233">
        <v>2007</v>
      </c>
      <c r="F233" t="s">
        <v>100</v>
      </c>
      <c r="G233" t="s">
        <v>1249</v>
      </c>
      <c r="H233" s="3" t="s">
        <v>101</v>
      </c>
      <c r="I233">
        <v>-6.7725</v>
      </c>
      <c r="J233">
        <v>-34.926666666666598</v>
      </c>
      <c r="K233" s="5" t="s">
        <v>109</v>
      </c>
      <c r="L233" t="s">
        <v>1318</v>
      </c>
      <c r="M233" t="s">
        <v>1319</v>
      </c>
      <c r="N233" t="s">
        <v>102</v>
      </c>
      <c r="O233">
        <v>2002</v>
      </c>
      <c r="P233">
        <v>8</v>
      </c>
      <c r="Q233">
        <v>2004</v>
      </c>
      <c r="R233">
        <v>7</v>
      </c>
      <c r="S233" s="10">
        <v>24</v>
      </c>
      <c r="T233" s="10">
        <v>24</v>
      </c>
      <c r="U233">
        <v>6</v>
      </c>
      <c r="V233" t="s">
        <v>82</v>
      </c>
      <c r="W233">
        <v>360</v>
      </c>
      <c r="X233" s="35">
        <v>1</v>
      </c>
      <c r="Y233" t="s">
        <v>21</v>
      </c>
      <c r="Z233" t="s">
        <v>83</v>
      </c>
      <c r="AA233" t="s">
        <v>84</v>
      </c>
      <c r="AB233" s="5">
        <v>0</v>
      </c>
      <c r="AC233" t="s">
        <v>1417</v>
      </c>
      <c r="AD233" t="s">
        <v>1674</v>
      </c>
    </row>
    <row r="234" spans="1:30" ht="14.25" customHeight="1" x14ac:dyDescent="0.3">
      <c r="A234">
        <v>6</v>
      </c>
      <c r="B234" t="s">
        <v>35</v>
      </c>
      <c r="C234" t="s">
        <v>99</v>
      </c>
      <c r="D234" t="s">
        <v>37</v>
      </c>
      <c r="E234">
        <v>2007</v>
      </c>
      <c r="F234" t="s">
        <v>100</v>
      </c>
      <c r="G234" t="s">
        <v>1249</v>
      </c>
      <c r="H234" s="3" t="s">
        <v>101</v>
      </c>
      <c r="I234">
        <v>-6.7725</v>
      </c>
      <c r="J234">
        <v>-34.926666666666598</v>
      </c>
      <c r="K234" s="5" t="s">
        <v>109</v>
      </c>
      <c r="L234" t="s">
        <v>1318</v>
      </c>
      <c r="M234" t="s">
        <v>1319</v>
      </c>
      <c r="N234" t="s">
        <v>102</v>
      </c>
      <c r="O234">
        <v>2002</v>
      </c>
      <c r="P234">
        <v>8</v>
      </c>
      <c r="Q234">
        <v>2004</v>
      </c>
      <c r="R234">
        <v>7</v>
      </c>
      <c r="S234" s="10">
        <v>24</v>
      </c>
      <c r="T234" s="10">
        <v>24</v>
      </c>
      <c r="U234">
        <v>6</v>
      </c>
      <c r="V234" t="s">
        <v>82</v>
      </c>
      <c r="W234">
        <v>360</v>
      </c>
      <c r="X234" s="35">
        <v>1</v>
      </c>
      <c r="Y234" t="s">
        <v>21</v>
      </c>
      <c r="Z234" t="s">
        <v>83</v>
      </c>
      <c r="AA234" t="s">
        <v>663</v>
      </c>
      <c r="AB234" s="5">
        <v>0</v>
      </c>
      <c r="AC234" t="s">
        <v>1417</v>
      </c>
      <c r="AD234" t="s">
        <v>1674</v>
      </c>
    </row>
    <row r="235" spans="1:30" ht="14.25" customHeight="1" x14ac:dyDescent="0.3">
      <c r="A235">
        <v>6</v>
      </c>
      <c r="B235" t="s">
        <v>35</v>
      </c>
      <c r="C235" t="s">
        <v>99</v>
      </c>
      <c r="D235" t="s">
        <v>37</v>
      </c>
      <c r="E235">
        <v>2007</v>
      </c>
      <c r="F235" t="s">
        <v>100</v>
      </c>
      <c r="G235" t="s">
        <v>1249</v>
      </c>
      <c r="H235" s="3" t="s">
        <v>101</v>
      </c>
      <c r="I235">
        <v>-6.7725</v>
      </c>
      <c r="J235">
        <v>-34.926666666666598</v>
      </c>
      <c r="K235" s="5" t="s">
        <v>109</v>
      </c>
      <c r="L235" t="s">
        <v>1318</v>
      </c>
      <c r="M235" t="s">
        <v>1319</v>
      </c>
      <c r="N235" t="s">
        <v>102</v>
      </c>
      <c r="O235">
        <v>2002</v>
      </c>
      <c r="P235">
        <v>8</v>
      </c>
      <c r="Q235">
        <v>2004</v>
      </c>
      <c r="R235">
        <v>7</v>
      </c>
      <c r="S235" s="10">
        <v>24</v>
      </c>
      <c r="T235" s="10">
        <v>24</v>
      </c>
      <c r="U235">
        <v>6</v>
      </c>
      <c r="V235" t="s">
        <v>82</v>
      </c>
      <c r="W235">
        <v>360</v>
      </c>
      <c r="X235" s="35">
        <v>1</v>
      </c>
      <c r="Y235" t="s">
        <v>21</v>
      </c>
      <c r="Z235" t="s">
        <v>83</v>
      </c>
      <c r="AA235" t="s">
        <v>87</v>
      </c>
      <c r="AB235" s="5">
        <v>0</v>
      </c>
      <c r="AC235" t="s">
        <v>1417</v>
      </c>
      <c r="AD235" t="s">
        <v>1674</v>
      </c>
    </row>
    <row r="236" spans="1:30" ht="14.25" customHeight="1" x14ac:dyDescent="0.3">
      <c r="A236">
        <v>6</v>
      </c>
      <c r="B236" t="s">
        <v>35</v>
      </c>
      <c r="C236" t="s">
        <v>99</v>
      </c>
      <c r="D236" t="s">
        <v>37</v>
      </c>
      <c r="E236">
        <v>2007</v>
      </c>
      <c r="F236" t="s">
        <v>100</v>
      </c>
      <c r="G236" t="s">
        <v>1249</v>
      </c>
      <c r="H236" s="3" t="s">
        <v>101</v>
      </c>
      <c r="I236">
        <v>-6.7725</v>
      </c>
      <c r="J236">
        <v>-34.926666666666598</v>
      </c>
      <c r="K236" s="5" t="s">
        <v>109</v>
      </c>
      <c r="L236" t="s">
        <v>1318</v>
      </c>
      <c r="M236" t="s">
        <v>1319</v>
      </c>
      <c r="N236" t="s">
        <v>102</v>
      </c>
      <c r="O236">
        <v>2002</v>
      </c>
      <c r="P236">
        <v>8</v>
      </c>
      <c r="Q236">
        <v>2004</v>
      </c>
      <c r="R236">
        <v>7</v>
      </c>
      <c r="S236" s="10">
        <v>24</v>
      </c>
      <c r="T236" s="10">
        <v>24</v>
      </c>
      <c r="U236">
        <v>6</v>
      </c>
      <c r="V236" t="s">
        <v>82</v>
      </c>
      <c r="W236">
        <v>360</v>
      </c>
      <c r="X236" s="35">
        <v>1</v>
      </c>
      <c r="Y236" t="s">
        <v>21</v>
      </c>
      <c r="Z236" t="s">
        <v>90</v>
      </c>
      <c r="AA236" t="s">
        <v>666</v>
      </c>
      <c r="AB236" s="5">
        <v>0</v>
      </c>
      <c r="AC236" t="s">
        <v>1417</v>
      </c>
      <c r="AD236" t="s">
        <v>1674</v>
      </c>
    </row>
    <row r="237" spans="1:30" ht="14.25" customHeight="1" x14ac:dyDescent="0.3">
      <c r="A237">
        <v>6</v>
      </c>
      <c r="B237" t="s">
        <v>35</v>
      </c>
      <c r="C237" t="s">
        <v>99</v>
      </c>
      <c r="D237" t="s">
        <v>37</v>
      </c>
      <c r="E237">
        <v>2007</v>
      </c>
      <c r="F237" t="s">
        <v>100</v>
      </c>
      <c r="G237" t="s">
        <v>1249</v>
      </c>
      <c r="H237" s="3" t="s">
        <v>101</v>
      </c>
      <c r="I237">
        <v>-6.7725</v>
      </c>
      <c r="J237">
        <v>-34.926666666666598</v>
      </c>
      <c r="K237" s="5" t="s">
        <v>109</v>
      </c>
      <c r="L237" t="s">
        <v>1318</v>
      </c>
      <c r="M237" t="s">
        <v>1319</v>
      </c>
      <c r="N237" t="s">
        <v>102</v>
      </c>
      <c r="O237">
        <v>2002</v>
      </c>
      <c r="P237">
        <v>8</v>
      </c>
      <c r="Q237">
        <v>2004</v>
      </c>
      <c r="R237">
        <v>7</v>
      </c>
      <c r="S237" s="10">
        <v>24</v>
      </c>
      <c r="T237" s="10">
        <v>24</v>
      </c>
      <c r="U237">
        <v>6</v>
      </c>
      <c r="V237" t="s">
        <v>82</v>
      </c>
      <c r="W237">
        <v>360</v>
      </c>
      <c r="X237" s="35">
        <v>1</v>
      </c>
      <c r="Y237" t="s">
        <v>21</v>
      </c>
      <c r="Z237" t="s">
        <v>90</v>
      </c>
      <c r="AA237" t="s">
        <v>91</v>
      </c>
      <c r="AB237" s="5">
        <v>1</v>
      </c>
      <c r="AC237" t="s">
        <v>1417</v>
      </c>
      <c r="AD237" t="s">
        <v>1674</v>
      </c>
    </row>
    <row r="238" spans="1:30" ht="14.25" customHeight="1" x14ac:dyDescent="0.3">
      <c r="A238">
        <v>6</v>
      </c>
      <c r="B238" t="s">
        <v>35</v>
      </c>
      <c r="C238" t="s">
        <v>99</v>
      </c>
      <c r="D238" t="s">
        <v>37</v>
      </c>
      <c r="E238">
        <v>2007</v>
      </c>
      <c r="F238" t="s">
        <v>100</v>
      </c>
      <c r="G238" t="s">
        <v>1249</v>
      </c>
      <c r="H238" s="3" t="s">
        <v>101</v>
      </c>
      <c r="I238">
        <v>-6.7725</v>
      </c>
      <c r="J238">
        <v>-34.926666666666598</v>
      </c>
      <c r="K238" s="5" t="s">
        <v>109</v>
      </c>
      <c r="L238" t="s">
        <v>1318</v>
      </c>
      <c r="M238" t="s">
        <v>1319</v>
      </c>
      <c r="N238" t="s">
        <v>102</v>
      </c>
      <c r="O238">
        <v>2002</v>
      </c>
      <c r="P238">
        <v>8</v>
      </c>
      <c r="Q238">
        <v>2004</v>
      </c>
      <c r="R238">
        <v>7</v>
      </c>
      <c r="S238" s="10">
        <v>24</v>
      </c>
      <c r="T238" s="10">
        <v>24</v>
      </c>
      <c r="U238">
        <v>6</v>
      </c>
      <c r="V238" t="s">
        <v>82</v>
      </c>
      <c r="W238">
        <v>360</v>
      </c>
      <c r="X238" s="35">
        <v>1</v>
      </c>
      <c r="Y238" t="s">
        <v>758</v>
      </c>
      <c r="Z238" t="s">
        <v>55</v>
      </c>
      <c r="AA238" t="s">
        <v>56</v>
      </c>
      <c r="AB238" s="5">
        <v>0</v>
      </c>
      <c r="AC238" t="s">
        <v>1417</v>
      </c>
      <c r="AD238" t="s">
        <v>1674</v>
      </c>
    </row>
    <row r="239" spans="1:30" ht="14.25" customHeight="1" x14ac:dyDescent="0.3">
      <c r="A239">
        <v>6</v>
      </c>
      <c r="B239" t="s">
        <v>35</v>
      </c>
      <c r="C239" t="s">
        <v>99</v>
      </c>
      <c r="D239" t="s">
        <v>37</v>
      </c>
      <c r="E239">
        <v>2007</v>
      </c>
      <c r="F239" t="s">
        <v>100</v>
      </c>
      <c r="G239" t="s">
        <v>1249</v>
      </c>
      <c r="H239" s="3" t="s">
        <v>101</v>
      </c>
      <c r="I239">
        <v>-6.7725</v>
      </c>
      <c r="J239">
        <v>-34.926666666666598</v>
      </c>
      <c r="K239" s="5" t="s">
        <v>109</v>
      </c>
      <c r="L239" t="s">
        <v>1318</v>
      </c>
      <c r="M239" t="s">
        <v>1319</v>
      </c>
      <c r="N239" t="s">
        <v>102</v>
      </c>
      <c r="O239">
        <v>2002</v>
      </c>
      <c r="P239">
        <v>8</v>
      </c>
      <c r="Q239">
        <v>2004</v>
      </c>
      <c r="R239">
        <v>7</v>
      </c>
      <c r="S239" s="10">
        <v>24</v>
      </c>
      <c r="T239" s="10">
        <v>24</v>
      </c>
      <c r="U239">
        <v>6</v>
      </c>
      <c r="V239" t="s">
        <v>82</v>
      </c>
      <c r="W239">
        <v>360</v>
      </c>
      <c r="X239" s="35">
        <v>1</v>
      </c>
      <c r="Y239" t="s">
        <v>758</v>
      </c>
      <c r="Z239" t="s">
        <v>55</v>
      </c>
      <c r="AA239" t="s">
        <v>655</v>
      </c>
      <c r="AB239" s="5">
        <v>0</v>
      </c>
      <c r="AC239" t="s">
        <v>1417</v>
      </c>
      <c r="AD239" t="s">
        <v>1674</v>
      </c>
    </row>
    <row r="240" spans="1:30" ht="14.25" customHeight="1" x14ac:dyDescent="0.3">
      <c r="A240">
        <v>6</v>
      </c>
      <c r="B240" t="s">
        <v>35</v>
      </c>
      <c r="C240" t="s">
        <v>99</v>
      </c>
      <c r="D240" t="s">
        <v>37</v>
      </c>
      <c r="E240">
        <v>2007</v>
      </c>
      <c r="F240" t="s">
        <v>100</v>
      </c>
      <c r="G240" t="s">
        <v>1249</v>
      </c>
      <c r="H240" s="3" t="s">
        <v>101</v>
      </c>
      <c r="I240">
        <v>-6.7725</v>
      </c>
      <c r="J240">
        <v>-34.926666666666598</v>
      </c>
      <c r="K240" s="5" t="s">
        <v>109</v>
      </c>
      <c r="L240" t="s">
        <v>1318</v>
      </c>
      <c r="M240" t="s">
        <v>1319</v>
      </c>
      <c r="N240" t="s">
        <v>102</v>
      </c>
      <c r="O240">
        <v>2002</v>
      </c>
      <c r="P240">
        <v>8</v>
      </c>
      <c r="Q240">
        <v>2004</v>
      </c>
      <c r="R240">
        <v>7</v>
      </c>
      <c r="S240" s="10">
        <v>24</v>
      </c>
      <c r="T240" s="10">
        <v>24</v>
      </c>
      <c r="U240">
        <v>6</v>
      </c>
      <c r="V240" t="s">
        <v>82</v>
      </c>
      <c r="W240">
        <v>360</v>
      </c>
      <c r="X240" s="35">
        <v>1</v>
      </c>
      <c r="Y240" t="s">
        <v>758</v>
      </c>
      <c r="Z240" t="s">
        <v>55</v>
      </c>
      <c r="AA240" t="s">
        <v>258</v>
      </c>
      <c r="AB240" s="5">
        <v>0</v>
      </c>
      <c r="AC240" t="s">
        <v>1417</v>
      </c>
      <c r="AD240" t="s">
        <v>1674</v>
      </c>
    </row>
    <row r="241" spans="1:30" ht="14.25" customHeight="1" x14ac:dyDescent="0.3">
      <c r="A241">
        <v>6</v>
      </c>
      <c r="B241" t="s">
        <v>35</v>
      </c>
      <c r="C241" t="s">
        <v>99</v>
      </c>
      <c r="D241" t="s">
        <v>37</v>
      </c>
      <c r="E241">
        <v>2007</v>
      </c>
      <c r="F241" t="s">
        <v>100</v>
      </c>
      <c r="G241" t="s">
        <v>1249</v>
      </c>
      <c r="H241" s="3" t="s">
        <v>101</v>
      </c>
      <c r="I241">
        <v>-6.7725</v>
      </c>
      <c r="J241">
        <v>-34.926666666666598</v>
      </c>
      <c r="K241" s="5" t="s">
        <v>109</v>
      </c>
      <c r="L241" t="s">
        <v>1318</v>
      </c>
      <c r="M241" t="s">
        <v>1319</v>
      </c>
      <c r="N241" t="s">
        <v>102</v>
      </c>
      <c r="O241">
        <v>2002</v>
      </c>
      <c r="P241">
        <v>8</v>
      </c>
      <c r="Q241">
        <v>2004</v>
      </c>
      <c r="R241">
        <v>7</v>
      </c>
      <c r="S241" s="10">
        <v>24</v>
      </c>
      <c r="T241" s="10">
        <v>24</v>
      </c>
      <c r="U241">
        <v>6</v>
      </c>
      <c r="V241" t="s">
        <v>82</v>
      </c>
      <c r="W241">
        <v>360</v>
      </c>
      <c r="X241" s="35">
        <v>1</v>
      </c>
      <c r="Y241" t="s">
        <v>758</v>
      </c>
      <c r="Z241" t="s">
        <v>83</v>
      </c>
      <c r="AA241" t="s">
        <v>128</v>
      </c>
      <c r="AB241" s="5">
        <v>1</v>
      </c>
      <c r="AC241" t="s">
        <v>1417</v>
      </c>
      <c r="AD241" t="s">
        <v>1674</v>
      </c>
    </row>
    <row r="242" spans="1:30" ht="14.25" customHeight="1" x14ac:dyDescent="0.3">
      <c r="A242">
        <v>6</v>
      </c>
      <c r="B242" t="s">
        <v>35</v>
      </c>
      <c r="C242" t="s">
        <v>99</v>
      </c>
      <c r="D242" t="s">
        <v>37</v>
      </c>
      <c r="E242">
        <v>2007</v>
      </c>
      <c r="F242" t="s">
        <v>100</v>
      </c>
      <c r="G242" t="s">
        <v>1249</v>
      </c>
      <c r="H242" s="3" t="s">
        <v>101</v>
      </c>
      <c r="I242">
        <v>-6.7725</v>
      </c>
      <c r="J242">
        <v>-34.926666666666598</v>
      </c>
      <c r="K242" s="5" t="s">
        <v>109</v>
      </c>
      <c r="L242" t="s">
        <v>1318</v>
      </c>
      <c r="M242" t="s">
        <v>1319</v>
      </c>
      <c r="N242" t="s">
        <v>102</v>
      </c>
      <c r="O242">
        <v>2002</v>
      </c>
      <c r="P242">
        <v>8</v>
      </c>
      <c r="Q242">
        <v>2004</v>
      </c>
      <c r="R242">
        <v>7</v>
      </c>
      <c r="S242" s="10">
        <v>24</v>
      </c>
      <c r="T242" s="10">
        <v>24</v>
      </c>
      <c r="U242">
        <v>6</v>
      </c>
      <c r="V242" t="s">
        <v>82</v>
      </c>
      <c r="W242">
        <v>360</v>
      </c>
      <c r="X242" s="35">
        <v>1</v>
      </c>
      <c r="Y242" t="s">
        <v>758</v>
      </c>
      <c r="Z242" t="s">
        <v>83</v>
      </c>
      <c r="AA242" t="s">
        <v>84</v>
      </c>
      <c r="AB242" s="5">
        <v>0</v>
      </c>
      <c r="AC242" t="s">
        <v>1417</v>
      </c>
      <c r="AD242" t="s">
        <v>1674</v>
      </c>
    </row>
    <row r="243" spans="1:30" ht="14.25" customHeight="1" x14ac:dyDescent="0.3">
      <c r="A243">
        <v>6</v>
      </c>
      <c r="B243" t="s">
        <v>35</v>
      </c>
      <c r="C243" t="s">
        <v>99</v>
      </c>
      <c r="D243" t="s">
        <v>37</v>
      </c>
      <c r="E243">
        <v>2007</v>
      </c>
      <c r="F243" t="s">
        <v>100</v>
      </c>
      <c r="G243" t="s">
        <v>1249</v>
      </c>
      <c r="H243" s="3" t="s">
        <v>101</v>
      </c>
      <c r="I243">
        <v>-6.7725</v>
      </c>
      <c r="J243">
        <v>-34.926666666666598</v>
      </c>
      <c r="K243" s="5" t="s">
        <v>109</v>
      </c>
      <c r="L243" t="s">
        <v>1318</v>
      </c>
      <c r="M243" t="s">
        <v>1319</v>
      </c>
      <c r="N243" t="s">
        <v>102</v>
      </c>
      <c r="O243">
        <v>2002</v>
      </c>
      <c r="P243">
        <v>8</v>
      </c>
      <c r="Q243">
        <v>2004</v>
      </c>
      <c r="R243">
        <v>7</v>
      </c>
      <c r="S243" s="10">
        <v>24</v>
      </c>
      <c r="T243" s="10">
        <v>24</v>
      </c>
      <c r="U243">
        <v>6</v>
      </c>
      <c r="V243" t="s">
        <v>82</v>
      </c>
      <c r="W243">
        <v>360</v>
      </c>
      <c r="X243" s="35">
        <v>1</v>
      </c>
      <c r="Y243" t="s">
        <v>758</v>
      </c>
      <c r="Z243" t="s">
        <v>83</v>
      </c>
      <c r="AA243" t="s">
        <v>663</v>
      </c>
      <c r="AB243" s="5">
        <v>0</v>
      </c>
      <c r="AC243" t="s">
        <v>1417</v>
      </c>
      <c r="AD243" t="s">
        <v>1674</v>
      </c>
    </row>
    <row r="244" spans="1:30" ht="14.25" customHeight="1" x14ac:dyDescent="0.3">
      <c r="A244">
        <v>6</v>
      </c>
      <c r="B244" t="s">
        <v>35</v>
      </c>
      <c r="C244" t="s">
        <v>99</v>
      </c>
      <c r="D244" t="s">
        <v>37</v>
      </c>
      <c r="E244">
        <v>2007</v>
      </c>
      <c r="F244" t="s">
        <v>100</v>
      </c>
      <c r="G244" t="s">
        <v>1249</v>
      </c>
      <c r="H244" s="3" t="s">
        <v>101</v>
      </c>
      <c r="I244">
        <v>-6.7725</v>
      </c>
      <c r="J244">
        <v>-34.926666666666598</v>
      </c>
      <c r="K244" s="5" t="s">
        <v>109</v>
      </c>
      <c r="L244" t="s">
        <v>1318</v>
      </c>
      <c r="M244" t="s">
        <v>1319</v>
      </c>
      <c r="N244" t="s">
        <v>102</v>
      </c>
      <c r="O244">
        <v>2002</v>
      </c>
      <c r="P244">
        <v>8</v>
      </c>
      <c r="Q244">
        <v>2004</v>
      </c>
      <c r="R244">
        <v>7</v>
      </c>
      <c r="S244" s="10">
        <v>24</v>
      </c>
      <c r="T244" s="10">
        <v>24</v>
      </c>
      <c r="U244">
        <v>6</v>
      </c>
      <c r="V244" t="s">
        <v>82</v>
      </c>
      <c r="W244">
        <v>360</v>
      </c>
      <c r="X244" s="35">
        <v>1</v>
      </c>
      <c r="Y244" t="s">
        <v>758</v>
      </c>
      <c r="Z244" t="s">
        <v>83</v>
      </c>
      <c r="AA244" t="s">
        <v>87</v>
      </c>
      <c r="AB244" s="5">
        <v>0</v>
      </c>
      <c r="AC244" t="s">
        <v>1417</v>
      </c>
      <c r="AD244" t="s">
        <v>1674</v>
      </c>
    </row>
    <row r="245" spans="1:30" ht="14.25" customHeight="1" x14ac:dyDescent="0.3">
      <c r="A245">
        <v>6</v>
      </c>
      <c r="B245" t="s">
        <v>35</v>
      </c>
      <c r="C245" t="s">
        <v>99</v>
      </c>
      <c r="D245" t="s">
        <v>37</v>
      </c>
      <c r="E245">
        <v>2007</v>
      </c>
      <c r="F245" t="s">
        <v>100</v>
      </c>
      <c r="G245" t="s">
        <v>1249</v>
      </c>
      <c r="H245" s="3" t="s">
        <v>101</v>
      </c>
      <c r="I245">
        <v>-6.7725</v>
      </c>
      <c r="J245">
        <v>-34.926666666666598</v>
      </c>
      <c r="K245" s="5" t="s">
        <v>109</v>
      </c>
      <c r="L245" t="s">
        <v>1318</v>
      </c>
      <c r="M245" t="s">
        <v>1319</v>
      </c>
      <c r="N245" t="s">
        <v>102</v>
      </c>
      <c r="O245">
        <v>2002</v>
      </c>
      <c r="P245">
        <v>8</v>
      </c>
      <c r="Q245">
        <v>2004</v>
      </c>
      <c r="R245">
        <v>7</v>
      </c>
      <c r="S245" s="10">
        <v>24</v>
      </c>
      <c r="T245" s="10">
        <v>24</v>
      </c>
      <c r="U245">
        <v>6</v>
      </c>
      <c r="V245" t="s">
        <v>82</v>
      </c>
      <c r="W245">
        <v>360</v>
      </c>
      <c r="X245" s="35">
        <v>1</v>
      </c>
      <c r="Y245" t="s">
        <v>758</v>
      </c>
      <c r="Z245" t="s">
        <v>90</v>
      </c>
      <c r="AA245" t="s">
        <v>666</v>
      </c>
      <c r="AB245" s="5">
        <v>0</v>
      </c>
      <c r="AC245" t="s">
        <v>1417</v>
      </c>
      <c r="AD245" t="s">
        <v>1674</v>
      </c>
    </row>
    <row r="246" spans="1:30" ht="14.25" customHeight="1" x14ac:dyDescent="0.3">
      <c r="A246">
        <v>6</v>
      </c>
      <c r="B246" t="s">
        <v>35</v>
      </c>
      <c r="C246" t="s">
        <v>99</v>
      </c>
      <c r="D246" t="s">
        <v>37</v>
      </c>
      <c r="E246">
        <v>2007</v>
      </c>
      <c r="F246" t="s">
        <v>100</v>
      </c>
      <c r="G246" t="s">
        <v>1249</v>
      </c>
      <c r="H246" s="3" t="s">
        <v>101</v>
      </c>
      <c r="I246">
        <v>-6.7725</v>
      </c>
      <c r="J246">
        <v>-34.926666666666598</v>
      </c>
      <c r="K246" s="5" t="s">
        <v>109</v>
      </c>
      <c r="L246" t="s">
        <v>1318</v>
      </c>
      <c r="M246" t="s">
        <v>1319</v>
      </c>
      <c r="N246" t="s">
        <v>102</v>
      </c>
      <c r="O246">
        <v>2002</v>
      </c>
      <c r="P246">
        <v>8</v>
      </c>
      <c r="Q246">
        <v>2004</v>
      </c>
      <c r="R246">
        <v>7</v>
      </c>
      <c r="S246" s="10">
        <v>24</v>
      </c>
      <c r="T246" s="10">
        <v>24</v>
      </c>
      <c r="U246">
        <v>6</v>
      </c>
      <c r="V246" t="s">
        <v>82</v>
      </c>
      <c r="W246">
        <v>360</v>
      </c>
      <c r="X246" s="35">
        <v>1</v>
      </c>
      <c r="Y246" t="s">
        <v>758</v>
      </c>
      <c r="Z246" t="s">
        <v>90</v>
      </c>
      <c r="AA246" t="s">
        <v>91</v>
      </c>
      <c r="AB246" s="5">
        <v>0</v>
      </c>
      <c r="AC246" t="s">
        <v>1417</v>
      </c>
      <c r="AD246" t="s">
        <v>1674</v>
      </c>
    </row>
    <row r="247" spans="1:30" ht="14.25" customHeight="1" x14ac:dyDescent="0.3">
      <c r="A247">
        <v>6</v>
      </c>
      <c r="B247" t="s">
        <v>35</v>
      </c>
      <c r="C247" t="s">
        <v>99</v>
      </c>
      <c r="D247" t="s">
        <v>37</v>
      </c>
      <c r="E247">
        <v>2007</v>
      </c>
      <c r="F247" t="s">
        <v>100</v>
      </c>
      <c r="G247" t="s">
        <v>1250</v>
      </c>
      <c r="H247" s="3" t="s">
        <v>103</v>
      </c>
      <c r="I247" s="5">
        <v>-6.86</v>
      </c>
      <c r="J247" s="5">
        <v>-34.918888888888802</v>
      </c>
      <c r="K247" s="5" t="s">
        <v>109</v>
      </c>
      <c r="L247" t="s">
        <v>67</v>
      </c>
      <c r="M247" s="38" t="s">
        <v>1248</v>
      </c>
      <c r="N247" t="s">
        <v>102</v>
      </c>
      <c r="O247">
        <v>2002</v>
      </c>
      <c r="P247">
        <v>8</v>
      </c>
      <c r="Q247">
        <v>2004</v>
      </c>
      <c r="R247">
        <v>7</v>
      </c>
      <c r="S247" s="10">
        <v>24</v>
      </c>
      <c r="T247" s="10">
        <v>24</v>
      </c>
      <c r="U247">
        <v>6</v>
      </c>
      <c r="V247" t="s">
        <v>82</v>
      </c>
      <c r="W247">
        <v>360</v>
      </c>
      <c r="X247" s="36">
        <v>1</v>
      </c>
      <c r="Y247" t="s">
        <v>22</v>
      </c>
      <c r="Z247" t="s">
        <v>55</v>
      </c>
      <c r="AA247" t="s">
        <v>56</v>
      </c>
      <c r="AB247" s="5">
        <v>4</v>
      </c>
      <c r="AC247" t="s">
        <v>1417</v>
      </c>
      <c r="AD247" t="s">
        <v>1674</v>
      </c>
    </row>
    <row r="248" spans="1:30" ht="14.25" customHeight="1" x14ac:dyDescent="0.3">
      <c r="A248">
        <v>6</v>
      </c>
      <c r="B248" t="s">
        <v>35</v>
      </c>
      <c r="C248" t="s">
        <v>99</v>
      </c>
      <c r="D248" t="s">
        <v>37</v>
      </c>
      <c r="E248">
        <v>2007</v>
      </c>
      <c r="F248" t="s">
        <v>100</v>
      </c>
      <c r="G248" t="s">
        <v>1250</v>
      </c>
      <c r="H248" s="3" t="s">
        <v>103</v>
      </c>
      <c r="I248">
        <v>-6.86</v>
      </c>
      <c r="J248">
        <v>-34.918888888888802</v>
      </c>
      <c r="K248" s="5" t="s">
        <v>109</v>
      </c>
      <c r="L248" t="s">
        <v>67</v>
      </c>
      <c r="M248" s="38" t="s">
        <v>1248</v>
      </c>
      <c r="N248" t="s">
        <v>102</v>
      </c>
      <c r="O248">
        <v>2002</v>
      </c>
      <c r="P248">
        <v>8</v>
      </c>
      <c r="Q248">
        <v>2004</v>
      </c>
      <c r="R248">
        <v>7</v>
      </c>
      <c r="S248" s="10">
        <v>24</v>
      </c>
      <c r="T248" s="10">
        <v>24</v>
      </c>
      <c r="U248">
        <v>6</v>
      </c>
      <c r="V248" t="s">
        <v>82</v>
      </c>
      <c r="W248">
        <v>360</v>
      </c>
      <c r="X248" s="35">
        <v>1</v>
      </c>
      <c r="Y248" t="s">
        <v>22</v>
      </c>
      <c r="Z248" t="s">
        <v>55</v>
      </c>
      <c r="AA248" t="s">
        <v>655</v>
      </c>
      <c r="AB248" s="5">
        <v>0</v>
      </c>
      <c r="AC248" t="s">
        <v>1417</v>
      </c>
      <c r="AD248" t="s">
        <v>1674</v>
      </c>
    </row>
    <row r="249" spans="1:30" ht="14.25" customHeight="1" x14ac:dyDescent="0.3">
      <c r="A249">
        <v>6</v>
      </c>
      <c r="B249" t="s">
        <v>35</v>
      </c>
      <c r="C249" t="s">
        <v>99</v>
      </c>
      <c r="D249" t="s">
        <v>37</v>
      </c>
      <c r="E249">
        <v>2007</v>
      </c>
      <c r="F249" t="s">
        <v>100</v>
      </c>
      <c r="G249" t="s">
        <v>1250</v>
      </c>
      <c r="H249" s="3" t="s">
        <v>103</v>
      </c>
      <c r="I249">
        <v>-6.86</v>
      </c>
      <c r="J249">
        <v>-34.918888888888802</v>
      </c>
      <c r="K249" s="5" t="s">
        <v>109</v>
      </c>
      <c r="L249" t="s">
        <v>67</v>
      </c>
      <c r="M249" s="38" t="s">
        <v>1248</v>
      </c>
      <c r="N249" t="s">
        <v>102</v>
      </c>
      <c r="O249">
        <v>2002</v>
      </c>
      <c r="P249">
        <v>8</v>
      </c>
      <c r="Q249">
        <v>2004</v>
      </c>
      <c r="R249">
        <v>7</v>
      </c>
      <c r="S249" s="10">
        <v>24</v>
      </c>
      <c r="T249" s="10">
        <v>24</v>
      </c>
      <c r="U249">
        <v>6</v>
      </c>
      <c r="V249" t="s">
        <v>82</v>
      </c>
      <c r="W249">
        <v>360</v>
      </c>
      <c r="X249" s="35">
        <v>1</v>
      </c>
      <c r="Y249" t="s">
        <v>22</v>
      </c>
      <c r="Z249" t="s">
        <v>55</v>
      </c>
      <c r="AA249" t="s">
        <v>258</v>
      </c>
      <c r="AB249" s="5">
        <v>0</v>
      </c>
      <c r="AC249" t="s">
        <v>1417</v>
      </c>
      <c r="AD249" t="s">
        <v>1674</v>
      </c>
    </row>
    <row r="250" spans="1:30" ht="14.25" customHeight="1" x14ac:dyDescent="0.3">
      <c r="A250">
        <v>6</v>
      </c>
      <c r="B250" t="s">
        <v>35</v>
      </c>
      <c r="C250" t="s">
        <v>99</v>
      </c>
      <c r="D250" t="s">
        <v>37</v>
      </c>
      <c r="E250">
        <v>2007</v>
      </c>
      <c r="F250" t="s">
        <v>100</v>
      </c>
      <c r="G250" t="s">
        <v>1250</v>
      </c>
      <c r="H250" s="3" t="s">
        <v>103</v>
      </c>
      <c r="I250">
        <v>-6.86</v>
      </c>
      <c r="J250">
        <v>-34.918888888888802</v>
      </c>
      <c r="K250" s="5" t="s">
        <v>109</v>
      </c>
      <c r="L250" t="s">
        <v>67</v>
      </c>
      <c r="M250" s="38" t="s">
        <v>1248</v>
      </c>
      <c r="N250" t="s">
        <v>102</v>
      </c>
      <c r="O250">
        <v>2002</v>
      </c>
      <c r="P250">
        <v>8</v>
      </c>
      <c r="Q250">
        <v>2004</v>
      </c>
      <c r="R250">
        <v>7</v>
      </c>
      <c r="S250" s="10">
        <v>24</v>
      </c>
      <c r="T250" s="10">
        <v>24</v>
      </c>
      <c r="U250">
        <v>6</v>
      </c>
      <c r="V250" t="s">
        <v>82</v>
      </c>
      <c r="W250">
        <v>360</v>
      </c>
      <c r="X250" s="35">
        <v>1</v>
      </c>
      <c r="Y250" t="s">
        <v>22</v>
      </c>
      <c r="Z250" t="s">
        <v>83</v>
      </c>
      <c r="AA250" t="s">
        <v>128</v>
      </c>
      <c r="AB250" s="5">
        <v>0</v>
      </c>
      <c r="AC250" t="s">
        <v>1417</v>
      </c>
      <c r="AD250" t="s">
        <v>1674</v>
      </c>
    </row>
    <row r="251" spans="1:30" ht="14.25" customHeight="1" x14ac:dyDescent="0.3">
      <c r="A251">
        <v>6</v>
      </c>
      <c r="B251" t="s">
        <v>35</v>
      </c>
      <c r="C251" t="s">
        <v>99</v>
      </c>
      <c r="D251" t="s">
        <v>37</v>
      </c>
      <c r="E251">
        <v>2007</v>
      </c>
      <c r="F251" t="s">
        <v>100</v>
      </c>
      <c r="G251" t="s">
        <v>1250</v>
      </c>
      <c r="H251" s="3" t="s">
        <v>103</v>
      </c>
      <c r="I251">
        <v>-6.86</v>
      </c>
      <c r="J251">
        <v>-34.918888888888802</v>
      </c>
      <c r="K251" s="5" t="s">
        <v>109</v>
      </c>
      <c r="L251" t="s">
        <v>67</v>
      </c>
      <c r="M251" s="38" t="s">
        <v>1248</v>
      </c>
      <c r="N251" t="s">
        <v>102</v>
      </c>
      <c r="O251">
        <v>2002</v>
      </c>
      <c r="P251">
        <v>8</v>
      </c>
      <c r="Q251">
        <v>2004</v>
      </c>
      <c r="R251">
        <v>7</v>
      </c>
      <c r="S251" s="10">
        <v>24</v>
      </c>
      <c r="T251" s="10">
        <v>24</v>
      </c>
      <c r="U251">
        <v>6</v>
      </c>
      <c r="V251" t="s">
        <v>82</v>
      </c>
      <c r="W251">
        <v>360</v>
      </c>
      <c r="X251" s="35">
        <v>1</v>
      </c>
      <c r="Y251" t="s">
        <v>22</v>
      </c>
      <c r="Z251" t="s">
        <v>83</v>
      </c>
      <c r="AA251" t="s">
        <v>84</v>
      </c>
      <c r="AB251" s="5">
        <v>27</v>
      </c>
      <c r="AC251" t="s">
        <v>1417</v>
      </c>
      <c r="AD251" t="s">
        <v>1674</v>
      </c>
    </row>
    <row r="252" spans="1:30" ht="14.25" customHeight="1" x14ac:dyDescent="0.3">
      <c r="A252">
        <v>6</v>
      </c>
      <c r="B252" t="s">
        <v>35</v>
      </c>
      <c r="C252" t="s">
        <v>99</v>
      </c>
      <c r="D252" t="s">
        <v>37</v>
      </c>
      <c r="E252">
        <v>2007</v>
      </c>
      <c r="F252" t="s">
        <v>100</v>
      </c>
      <c r="G252" t="s">
        <v>1250</v>
      </c>
      <c r="H252" s="3" t="s">
        <v>103</v>
      </c>
      <c r="I252">
        <v>-6.86</v>
      </c>
      <c r="J252">
        <v>-34.918888888888802</v>
      </c>
      <c r="K252" s="5" t="s">
        <v>109</v>
      </c>
      <c r="L252" t="s">
        <v>67</v>
      </c>
      <c r="M252" s="38" t="s">
        <v>1248</v>
      </c>
      <c r="N252" t="s">
        <v>102</v>
      </c>
      <c r="O252">
        <v>2002</v>
      </c>
      <c r="P252">
        <v>8</v>
      </c>
      <c r="Q252">
        <v>2004</v>
      </c>
      <c r="R252">
        <v>7</v>
      </c>
      <c r="S252" s="10">
        <v>24</v>
      </c>
      <c r="T252" s="10">
        <v>24</v>
      </c>
      <c r="U252">
        <v>6</v>
      </c>
      <c r="V252" t="s">
        <v>82</v>
      </c>
      <c r="W252">
        <v>360</v>
      </c>
      <c r="X252" s="35">
        <v>1</v>
      </c>
      <c r="Y252" t="s">
        <v>22</v>
      </c>
      <c r="Z252" t="s">
        <v>83</v>
      </c>
      <c r="AA252" t="s">
        <v>663</v>
      </c>
      <c r="AB252" s="5">
        <v>3</v>
      </c>
      <c r="AC252" t="s">
        <v>1417</v>
      </c>
      <c r="AD252" t="s">
        <v>1674</v>
      </c>
    </row>
    <row r="253" spans="1:30" ht="14.25" customHeight="1" x14ac:dyDescent="0.3">
      <c r="A253">
        <v>6</v>
      </c>
      <c r="B253" t="s">
        <v>35</v>
      </c>
      <c r="C253" t="s">
        <v>99</v>
      </c>
      <c r="D253" t="s">
        <v>37</v>
      </c>
      <c r="E253">
        <v>2007</v>
      </c>
      <c r="F253" t="s">
        <v>100</v>
      </c>
      <c r="G253" t="s">
        <v>1250</v>
      </c>
      <c r="H253" s="3" t="s">
        <v>103</v>
      </c>
      <c r="I253">
        <v>-6.86</v>
      </c>
      <c r="J253">
        <v>-34.918888888888802</v>
      </c>
      <c r="K253" s="5" t="s">
        <v>109</v>
      </c>
      <c r="L253" t="s">
        <v>67</v>
      </c>
      <c r="M253" s="38" t="s">
        <v>1248</v>
      </c>
      <c r="N253" t="s">
        <v>102</v>
      </c>
      <c r="O253">
        <v>2002</v>
      </c>
      <c r="P253">
        <v>8</v>
      </c>
      <c r="Q253">
        <v>2004</v>
      </c>
      <c r="R253">
        <v>7</v>
      </c>
      <c r="S253" s="10">
        <v>24</v>
      </c>
      <c r="T253" s="10">
        <v>24</v>
      </c>
      <c r="U253">
        <v>6</v>
      </c>
      <c r="V253" t="s">
        <v>82</v>
      </c>
      <c r="W253">
        <v>360</v>
      </c>
      <c r="X253" s="35">
        <v>1</v>
      </c>
      <c r="Y253" t="s">
        <v>22</v>
      </c>
      <c r="Z253" t="s">
        <v>83</v>
      </c>
      <c r="AA253" t="s">
        <v>87</v>
      </c>
      <c r="AB253" s="5">
        <v>487</v>
      </c>
      <c r="AC253" t="s">
        <v>1417</v>
      </c>
      <c r="AD253" t="s">
        <v>1674</v>
      </c>
    </row>
    <row r="254" spans="1:30" ht="14.25" customHeight="1" x14ac:dyDescent="0.3">
      <c r="A254">
        <v>6</v>
      </c>
      <c r="B254" t="s">
        <v>35</v>
      </c>
      <c r="C254" t="s">
        <v>99</v>
      </c>
      <c r="D254" t="s">
        <v>37</v>
      </c>
      <c r="E254">
        <v>2007</v>
      </c>
      <c r="F254" t="s">
        <v>100</v>
      </c>
      <c r="G254" t="s">
        <v>1250</v>
      </c>
      <c r="H254" s="3" t="s">
        <v>103</v>
      </c>
      <c r="I254">
        <v>-6.86</v>
      </c>
      <c r="J254">
        <v>-34.918888888888802</v>
      </c>
      <c r="K254" s="5" t="s">
        <v>109</v>
      </c>
      <c r="L254" t="s">
        <v>67</v>
      </c>
      <c r="M254" s="38" t="s">
        <v>1248</v>
      </c>
      <c r="N254" t="s">
        <v>102</v>
      </c>
      <c r="O254">
        <v>2002</v>
      </c>
      <c r="P254">
        <v>8</v>
      </c>
      <c r="Q254">
        <v>2004</v>
      </c>
      <c r="R254">
        <v>7</v>
      </c>
      <c r="S254" s="10">
        <v>24</v>
      </c>
      <c r="T254" s="10">
        <v>24</v>
      </c>
      <c r="U254">
        <v>6</v>
      </c>
      <c r="V254" t="s">
        <v>82</v>
      </c>
      <c r="W254">
        <v>360</v>
      </c>
      <c r="X254" s="35">
        <v>1</v>
      </c>
      <c r="Y254" t="s">
        <v>22</v>
      </c>
      <c r="Z254" t="s">
        <v>90</v>
      </c>
      <c r="AA254" t="s">
        <v>666</v>
      </c>
      <c r="AB254" s="5">
        <v>0</v>
      </c>
      <c r="AC254" t="s">
        <v>1417</v>
      </c>
      <c r="AD254" t="s">
        <v>1674</v>
      </c>
    </row>
    <row r="255" spans="1:30" ht="14.25" customHeight="1" x14ac:dyDescent="0.3">
      <c r="A255">
        <v>6</v>
      </c>
      <c r="B255" t="s">
        <v>35</v>
      </c>
      <c r="C255" t="s">
        <v>99</v>
      </c>
      <c r="D255" t="s">
        <v>37</v>
      </c>
      <c r="E255">
        <v>2007</v>
      </c>
      <c r="F255" t="s">
        <v>100</v>
      </c>
      <c r="G255" t="s">
        <v>1250</v>
      </c>
      <c r="H255" s="3" t="s">
        <v>103</v>
      </c>
      <c r="I255">
        <v>-6.86</v>
      </c>
      <c r="J255">
        <v>-34.918888888888802</v>
      </c>
      <c r="K255" s="5" t="s">
        <v>109</v>
      </c>
      <c r="L255" t="s">
        <v>67</v>
      </c>
      <c r="M255" s="38" t="s">
        <v>1248</v>
      </c>
      <c r="N255" t="s">
        <v>102</v>
      </c>
      <c r="O255">
        <v>2002</v>
      </c>
      <c r="P255">
        <v>8</v>
      </c>
      <c r="Q255">
        <v>2004</v>
      </c>
      <c r="R255">
        <v>7</v>
      </c>
      <c r="S255" s="10">
        <v>24</v>
      </c>
      <c r="T255" s="10">
        <v>24</v>
      </c>
      <c r="U255">
        <v>6</v>
      </c>
      <c r="V255" t="s">
        <v>82</v>
      </c>
      <c r="W255">
        <v>360</v>
      </c>
      <c r="X255" s="35">
        <v>1</v>
      </c>
      <c r="Y255" t="s">
        <v>22</v>
      </c>
      <c r="Z255" t="s">
        <v>90</v>
      </c>
      <c r="AA255" t="s">
        <v>91</v>
      </c>
      <c r="AB255" s="5">
        <v>0</v>
      </c>
      <c r="AC255" t="s">
        <v>1417</v>
      </c>
      <c r="AD255" t="s">
        <v>1674</v>
      </c>
    </row>
    <row r="256" spans="1:30" ht="14.25" customHeight="1" x14ac:dyDescent="0.3">
      <c r="A256">
        <v>6</v>
      </c>
      <c r="B256" t="s">
        <v>35</v>
      </c>
      <c r="C256" t="s">
        <v>99</v>
      </c>
      <c r="D256" t="s">
        <v>37</v>
      </c>
      <c r="E256">
        <v>2007</v>
      </c>
      <c r="F256" t="s">
        <v>100</v>
      </c>
      <c r="G256" t="s">
        <v>1250</v>
      </c>
      <c r="H256" s="3" t="s">
        <v>103</v>
      </c>
      <c r="I256">
        <v>-6.86</v>
      </c>
      <c r="J256">
        <v>-34.918888888888802</v>
      </c>
      <c r="K256" s="5" t="s">
        <v>109</v>
      </c>
      <c r="L256" t="s">
        <v>67</v>
      </c>
      <c r="M256" s="38" t="s">
        <v>1248</v>
      </c>
      <c r="N256" t="s">
        <v>102</v>
      </c>
      <c r="O256">
        <v>2002</v>
      </c>
      <c r="P256">
        <v>8</v>
      </c>
      <c r="Q256">
        <v>2004</v>
      </c>
      <c r="R256">
        <v>7</v>
      </c>
      <c r="S256" s="10">
        <v>24</v>
      </c>
      <c r="T256" s="10">
        <v>24</v>
      </c>
      <c r="U256">
        <v>6</v>
      </c>
      <c r="V256" t="s">
        <v>82</v>
      </c>
      <c r="W256">
        <v>360</v>
      </c>
      <c r="X256" s="35">
        <v>1</v>
      </c>
      <c r="Y256" t="s">
        <v>669</v>
      </c>
      <c r="Z256" t="s">
        <v>55</v>
      </c>
      <c r="AA256" t="s">
        <v>56</v>
      </c>
      <c r="AB256" s="5">
        <v>1374</v>
      </c>
      <c r="AC256" t="s">
        <v>1417</v>
      </c>
      <c r="AD256" t="s">
        <v>1674</v>
      </c>
    </row>
    <row r="257" spans="1:30" ht="14.25" customHeight="1" x14ac:dyDescent="0.3">
      <c r="A257">
        <v>6</v>
      </c>
      <c r="B257" t="s">
        <v>35</v>
      </c>
      <c r="C257" t="s">
        <v>99</v>
      </c>
      <c r="D257" t="s">
        <v>37</v>
      </c>
      <c r="E257">
        <v>2007</v>
      </c>
      <c r="F257" t="s">
        <v>100</v>
      </c>
      <c r="G257" t="s">
        <v>1250</v>
      </c>
      <c r="H257" s="3" t="s">
        <v>103</v>
      </c>
      <c r="I257">
        <v>-6.86</v>
      </c>
      <c r="J257">
        <v>-34.918888888888802</v>
      </c>
      <c r="K257" s="5" t="s">
        <v>109</v>
      </c>
      <c r="L257" t="s">
        <v>67</v>
      </c>
      <c r="M257" s="38" t="s">
        <v>1248</v>
      </c>
      <c r="N257" t="s">
        <v>102</v>
      </c>
      <c r="O257">
        <v>2002</v>
      </c>
      <c r="P257">
        <v>8</v>
      </c>
      <c r="Q257">
        <v>2004</v>
      </c>
      <c r="R257">
        <v>7</v>
      </c>
      <c r="S257" s="10">
        <v>24</v>
      </c>
      <c r="T257" s="10">
        <v>24</v>
      </c>
      <c r="U257">
        <v>6</v>
      </c>
      <c r="V257" t="s">
        <v>82</v>
      </c>
      <c r="W257">
        <v>360</v>
      </c>
      <c r="X257" s="35">
        <v>1</v>
      </c>
      <c r="Y257" t="s">
        <v>669</v>
      </c>
      <c r="Z257" t="s">
        <v>55</v>
      </c>
      <c r="AA257" t="s">
        <v>655</v>
      </c>
      <c r="AB257" s="5">
        <v>0</v>
      </c>
      <c r="AC257" t="s">
        <v>1417</v>
      </c>
      <c r="AD257" t="s">
        <v>1674</v>
      </c>
    </row>
    <row r="258" spans="1:30" ht="14.25" customHeight="1" x14ac:dyDescent="0.3">
      <c r="A258">
        <v>6</v>
      </c>
      <c r="B258" t="s">
        <v>35</v>
      </c>
      <c r="C258" t="s">
        <v>99</v>
      </c>
      <c r="D258" t="s">
        <v>37</v>
      </c>
      <c r="E258">
        <v>2007</v>
      </c>
      <c r="F258" t="s">
        <v>100</v>
      </c>
      <c r="G258" t="s">
        <v>1250</v>
      </c>
      <c r="H258" s="3" t="s">
        <v>103</v>
      </c>
      <c r="I258">
        <v>-6.86</v>
      </c>
      <c r="J258">
        <v>-34.918888888888802</v>
      </c>
      <c r="K258" s="5" t="s">
        <v>109</v>
      </c>
      <c r="L258" t="s">
        <v>67</v>
      </c>
      <c r="M258" s="38" t="s">
        <v>1248</v>
      </c>
      <c r="N258" t="s">
        <v>102</v>
      </c>
      <c r="O258">
        <v>2002</v>
      </c>
      <c r="P258">
        <v>8</v>
      </c>
      <c r="Q258">
        <v>2004</v>
      </c>
      <c r="R258">
        <v>7</v>
      </c>
      <c r="S258" s="10">
        <v>24</v>
      </c>
      <c r="T258" s="10">
        <v>24</v>
      </c>
      <c r="U258">
        <v>6</v>
      </c>
      <c r="V258" t="s">
        <v>82</v>
      </c>
      <c r="W258">
        <v>360</v>
      </c>
      <c r="X258" s="35">
        <v>1</v>
      </c>
      <c r="Y258" t="s">
        <v>669</v>
      </c>
      <c r="Z258" t="s">
        <v>55</v>
      </c>
      <c r="AA258" t="s">
        <v>258</v>
      </c>
      <c r="AB258" s="5">
        <v>1</v>
      </c>
      <c r="AC258" t="s">
        <v>1417</v>
      </c>
      <c r="AD258" t="s">
        <v>1674</v>
      </c>
    </row>
    <row r="259" spans="1:30" ht="14.25" customHeight="1" x14ac:dyDescent="0.3">
      <c r="A259">
        <v>6</v>
      </c>
      <c r="B259" t="s">
        <v>35</v>
      </c>
      <c r="C259" t="s">
        <v>99</v>
      </c>
      <c r="D259" t="s">
        <v>37</v>
      </c>
      <c r="E259">
        <v>2007</v>
      </c>
      <c r="F259" t="s">
        <v>100</v>
      </c>
      <c r="G259" t="s">
        <v>1250</v>
      </c>
      <c r="H259" s="3" t="s">
        <v>103</v>
      </c>
      <c r="I259">
        <v>-6.86</v>
      </c>
      <c r="J259">
        <v>-34.918888888888802</v>
      </c>
      <c r="K259" s="5" t="s">
        <v>109</v>
      </c>
      <c r="L259" t="s">
        <v>67</v>
      </c>
      <c r="M259" s="38" t="s">
        <v>1248</v>
      </c>
      <c r="N259" t="s">
        <v>102</v>
      </c>
      <c r="O259">
        <v>2002</v>
      </c>
      <c r="P259">
        <v>8</v>
      </c>
      <c r="Q259">
        <v>2004</v>
      </c>
      <c r="R259">
        <v>7</v>
      </c>
      <c r="S259" s="10">
        <v>24</v>
      </c>
      <c r="T259" s="10">
        <v>24</v>
      </c>
      <c r="U259">
        <v>6</v>
      </c>
      <c r="V259" t="s">
        <v>82</v>
      </c>
      <c r="W259">
        <v>360</v>
      </c>
      <c r="X259" s="35">
        <v>1</v>
      </c>
      <c r="Y259" t="s">
        <v>669</v>
      </c>
      <c r="Z259" t="s">
        <v>83</v>
      </c>
      <c r="AA259" t="s">
        <v>128</v>
      </c>
      <c r="AB259" s="5">
        <v>0</v>
      </c>
      <c r="AC259" t="s">
        <v>1417</v>
      </c>
      <c r="AD259" t="s">
        <v>1674</v>
      </c>
    </row>
    <row r="260" spans="1:30" ht="14.25" customHeight="1" x14ac:dyDescent="0.3">
      <c r="A260">
        <v>6</v>
      </c>
      <c r="B260" t="s">
        <v>35</v>
      </c>
      <c r="C260" t="s">
        <v>99</v>
      </c>
      <c r="D260" t="s">
        <v>37</v>
      </c>
      <c r="E260">
        <v>2007</v>
      </c>
      <c r="F260" t="s">
        <v>100</v>
      </c>
      <c r="G260" t="s">
        <v>1250</v>
      </c>
      <c r="H260" s="3" t="s">
        <v>103</v>
      </c>
      <c r="I260">
        <v>-6.86</v>
      </c>
      <c r="J260">
        <v>-34.918888888888802</v>
      </c>
      <c r="K260" s="5" t="s">
        <v>109</v>
      </c>
      <c r="L260" t="s">
        <v>67</v>
      </c>
      <c r="M260" s="38" t="s">
        <v>1248</v>
      </c>
      <c r="N260" t="s">
        <v>102</v>
      </c>
      <c r="O260">
        <v>2002</v>
      </c>
      <c r="P260">
        <v>8</v>
      </c>
      <c r="Q260">
        <v>2004</v>
      </c>
      <c r="R260">
        <v>7</v>
      </c>
      <c r="S260" s="10">
        <v>24</v>
      </c>
      <c r="T260" s="10">
        <v>24</v>
      </c>
      <c r="U260">
        <v>6</v>
      </c>
      <c r="V260" t="s">
        <v>82</v>
      </c>
      <c r="W260">
        <v>360</v>
      </c>
      <c r="X260" s="35">
        <v>1</v>
      </c>
      <c r="Y260" t="s">
        <v>669</v>
      </c>
      <c r="Z260" t="s">
        <v>83</v>
      </c>
      <c r="AA260" t="s">
        <v>84</v>
      </c>
      <c r="AB260" s="5">
        <v>9</v>
      </c>
      <c r="AC260" t="s">
        <v>1417</v>
      </c>
      <c r="AD260" t="s">
        <v>1674</v>
      </c>
    </row>
    <row r="261" spans="1:30" ht="14.25" customHeight="1" x14ac:dyDescent="0.3">
      <c r="A261">
        <v>6</v>
      </c>
      <c r="B261" t="s">
        <v>35</v>
      </c>
      <c r="C261" t="s">
        <v>99</v>
      </c>
      <c r="D261" t="s">
        <v>37</v>
      </c>
      <c r="E261">
        <v>2007</v>
      </c>
      <c r="F261" t="s">
        <v>100</v>
      </c>
      <c r="G261" t="s">
        <v>1250</v>
      </c>
      <c r="H261" s="3" t="s">
        <v>103</v>
      </c>
      <c r="I261">
        <v>-6.86</v>
      </c>
      <c r="J261">
        <v>-34.918888888888802</v>
      </c>
      <c r="K261" s="5" t="s">
        <v>109</v>
      </c>
      <c r="L261" t="s">
        <v>67</v>
      </c>
      <c r="M261" s="38" t="s">
        <v>1248</v>
      </c>
      <c r="N261" t="s">
        <v>102</v>
      </c>
      <c r="O261">
        <v>2002</v>
      </c>
      <c r="P261">
        <v>8</v>
      </c>
      <c r="Q261">
        <v>2004</v>
      </c>
      <c r="R261">
        <v>7</v>
      </c>
      <c r="S261" s="10">
        <v>24</v>
      </c>
      <c r="T261" s="10">
        <v>24</v>
      </c>
      <c r="U261">
        <v>6</v>
      </c>
      <c r="V261" t="s">
        <v>82</v>
      </c>
      <c r="W261">
        <v>360</v>
      </c>
      <c r="X261" s="35">
        <v>1</v>
      </c>
      <c r="Y261" t="s">
        <v>669</v>
      </c>
      <c r="Z261" t="s">
        <v>83</v>
      </c>
      <c r="AA261" t="s">
        <v>663</v>
      </c>
      <c r="AB261" s="5">
        <v>4</v>
      </c>
      <c r="AC261" t="s">
        <v>1417</v>
      </c>
      <c r="AD261" t="s">
        <v>1674</v>
      </c>
    </row>
    <row r="262" spans="1:30" ht="14.25" customHeight="1" x14ac:dyDescent="0.3">
      <c r="A262">
        <v>6</v>
      </c>
      <c r="B262" t="s">
        <v>35</v>
      </c>
      <c r="C262" t="s">
        <v>99</v>
      </c>
      <c r="D262" t="s">
        <v>37</v>
      </c>
      <c r="E262">
        <v>2007</v>
      </c>
      <c r="F262" t="s">
        <v>100</v>
      </c>
      <c r="G262" t="s">
        <v>1250</v>
      </c>
      <c r="H262" s="3" t="s">
        <v>103</v>
      </c>
      <c r="I262">
        <v>-6.86</v>
      </c>
      <c r="J262">
        <v>-34.918888888888802</v>
      </c>
      <c r="K262" s="5" t="s">
        <v>109</v>
      </c>
      <c r="L262" t="s">
        <v>67</v>
      </c>
      <c r="M262" s="38" t="s">
        <v>1248</v>
      </c>
      <c r="N262" t="s">
        <v>102</v>
      </c>
      <c r="O262">
        <v>2002</v>
      </c>
      <c r="P262">
        <v>8</v>
      </c>
      <c r="Q262">
        <v>2004</v>
      </c>
      <c r="R262">
        <v>7</v>
      </c>
      <c r="S262" s="10">
        <v>24</v>
      </c>
      <c r="T262" s="10">
        <v>24</v>
      </c>
      <c r="U262">
        <v>6</v>
      </c>
      <c r="V262" t="s">
        <v>82</v>
      </c>
      <c r="W262">
        <v>360</v>
      </c>
      <c r="X262" s="35">
        <v>1</v>
      </c>
      <c r="Y262" t="s">
        <v>669</v>
      </c>
      <c r="Z262" t="s">
        <v>83</v>
      </c>
      <c r="AA262" t="s">
        <v>87</v>
      </c>
      <c r="AB262" s="5">
        <v>5</v>
      </c>
      <c r="AC262" t="s">
        <v>1417</v>
      </c>
      <c r="AD262" t="s">
        <v>1674</v>
      </c>
    </row>
    <row r="263" spans="1:30" ht="14.25" customHeight="1" x14ac:dyDescent="0.3">
      <c r="A263">
        <v>6</v>
      </c>
      <c r="B263" t="s">
        <v>35</v>
      </c>
      <c r="C263" t="s">
        <v>99</v>
      </c>
      <c r="D263" t="s">
        <v>37</v>
      </c>
      <c r="E263">
        <v>2007</v>
      </c>
      <c r="F263" t="s">
        <v>100</v>
      </c>
      <c r="G263" t="s">
        <v>1250</v>
      </c>
      <c r="H263" s="3" t="s">
        <v>103</v>
      </c>
      <c r="I263">
        <v>-6.86</v>
      </c>
      <c r="J263">
        <v>-34.918888888888802</v>
      </c>
      <c r="K263" s="5" t="s">
        <v>109</v>
      </c>
      <c r="L263" t="s">
        <v>67</v>
      </c>
      <c r="M263" s="38" t="s">
        <v>1248</v>
      </c>
      <c r="N263" t="s">
        <v>102</v>
      </c>
      <c r="O263">
        <v>2002</v>
      </c>
      <c r="P263">
        <v>8</v>
      </c>
      <c r="Q263">
        <v>2004</v>
      </c>
      <c r="R263">
        <v>7</v>
      </c>
      <c r="S263" s="10">
        <v>24</v>
      </c>
      <c r="T263" s="10">
        <v>24</v>
      </c>
      <c r="U263">
        <v>6</v>
      </c>
      <c r="V263" t="s">
        <v>82</v>
      </c>
      <c r="W263">
        <v>360</v>
      </c>
      <c r="X263" s="35">
        <v>1</v>
      </c>
      <c r="Y263" t="s">
        <v>669</v>
      </c>
      <c r="Z263" t="s">
        <v>90</v>
      </c>
      <c r="AA263" t="s">
        <v>666</v>
      </c>
      <c r="AB263" s="5">
        <v>0</v>
      </c>
      <c r="AC263" t="s">
        <v>1417</v>
      </c>
      <c r="AD263" t="s">
        <v>1674</v>
      </c>
    </row>
    <row r="264" spans="1:30" ht="14.25" customHeight="1" x14ac:dyDescent="0.3">
      <c r="A264">
        <v>6</v>
      </c>
      <c r="B264" t="s">
        <v>35</v>
      </c>
      <c r="C264" t="s">
        <v>99</v>
      </c>
      <c r="D264" t="s">
        <v>37</v>
      </c>
      <c r="E264">
        <v>2007</v>
      </c>
      <c r="F264" t="s">
        <v>100</v>
      </c>
      <c r="G264" t="s">
        <v>1250</v>
      </c>
      <c r="H264" s="3" t="s">
        <v>103</v>
      </c>
      <c r="I264">
        <v>-6.86</v>
      </c>
      <c r="J264">
        <v>-34.918888888888802</v>
      </c>
      <c r="K264" s="5" t="s">
        <v>109</v>
      </c>
      <c r="L264" t="s">
        <v>67</v>
      </c>
      <c r="M264" s="38" t="s">
        <v>1248</v>
      </c>
      <c r="N264" t="s">
        <v>102</v>
      </c>
      <c r="O264">
        <v>2002</v>
      </c>
      <c r="P264">
        <v>8</v>
      </c>
      <c r="Q264">
        <v>2004</v>
      </c>
      <c r="R264">
        <v>7</v>
      </c>
      <c r="S264" s="10">
        <v>24</v>
      </c>
      <c r="T264" s="10">
        <v>24</v>
      </c>
      <c r="U264">
        <v>6</v>
      </c>
      <c r="V264" t="s">
        <v>82</v>
      </c>
      <c r="W264">
        <v>360</v>
      </c>
      <c r="X264" s="35">
        <v>1</v>
      </c>
      <c r="Y264" t="s">
        <v>669</v>
      </c>
      <c r="Z264" t="s">
        <v>90</v>
      </c>
      <c r="AA264" t="s">
        <v>91</v>
      </c>
      <c r="AB264" s="5">
        <v>0</v>
      </c>
      <c r="AC264" t="s">
        <v>1417</v>
      </c>
      <c r="AD264" t="s">
        <v>1674</v>
      </c>
    </row>
    <row r="265" spans="1:30" ht="14.25" customHeight="1" x14ac:dyDescent="0.3">
      <c r="A265">
        <v>6</v>
      </c>
      <c r="B265" t="s">
        <v>35</v>
      </c>
      <c r="C265" t="s">
        <v>99</v>
      </c>
      <c r="D265" t="s">
        <v>37</v>
      </c>
      <c r="E265">
        <v>2007</v>
      </c>
      <c r="F265" t="s">
        <v>100</v>
      </c>
      <c r="G265" t="s">
        <v>1250</v>
      </c>
      <c r="H265" s="3" t="s">
        <v>103</v>
      </c>
      <c r="I265">
        <v>-6.86</v>
      </c>
      <c r="J265">
        <v>-34.918888888888802</v>
      </c>
      <c r="K265" s="5" t="s">
        <v>109</v>
      </c>
      <c r="L265" t="s">
        <v>67</v>
      </c>
      <c r="M265" s="38" t="s">
        <v>1248</v>
      </c>
      <c r="N265" t="s">
        <v>102</v>
      </c>
      <c r="O265">
        <v>2002</v>
      </c>
      <c r="P265">
        <v>8</v>
      </c>
      <c r="Q265">
        <v>2004</v>
      </c>
      <c r="R265">
        <v>7</v>
      </c>
      <c r="S265" s="10">
        <v>24</v>
      </c>
      <c r="T265" s="10">
        <v>24</v>
      </c>
      <c r="U265">
        <v>6</v>
      </c>
      <c r="V265" t="s">
        <v>82</v>
      </c>
      <c r="W265">
        <v>360</v>
      </c>
      <c r="X265" s="35">
        <v>1</v>
      </c>
      <c r="Y265" t="s">
        <v>1070</v>
      </c>
      <c r="Z265" t="s">
        <v>55</v>
      </c>
      <c r="AA265" t="s">
        <v>56</v>
      </c>
      <c r="AB265" s="5">
        <v>209</v>
      </c>
      <c r="AC265" t="s">
        <v>1417</v>
      </c>
      <c r="AD265" t="s">
        <v>1674</v>
      </c>
    </row>
    <row r="266" spans="1:30" ht="14.25" customHeight="1" x14ac:dyDescent="0.3">
      <c r="A266">
        <v>6</v>
      </c>
      <c r="B266" t="s">
        <v>35</v>
      </c>
      <c r="C266" t="s">
        <v>99</v>
      </c>
      <c r="D266" t="s">
        <v>37</v>
      </c>
      <c r="E266">
        <v>2007</v>
      </c>
      <c r="F266" t="s">
        <v>100</v>
      </c>
      <c r="G266" t="s">
        <v>1250</v>
      </c>
      <c r="H266" s="3" t="s">
        <v>103</v>
      </c>
      <c r="I266">
        <v>-6.86</v>
      </c>
      <c r="J266">
        <v>-34.918888888888802</v>
      </c>
      <c r="K266" s="5" t="s">
        <v>109</v>
      </c>
      <c r="L266" t="s">
        <v>67</v>
      </c>
      <c r="M266" s="38" t="s">
        <v>1248</v>
      </c>
      <c r="N266" t="s">
        <v>102</v>
      </c>
      <c r="O266">
        <v>2002</v>
      </c>
      <c r="P266">
        <v>8</v>
      </c>
      <c r="Q266">
        <v>2004</v>
      </c>
      <c r="R266">
        <v>7</v>
      </c>
      <c r="S266" s="10">
        <v>24</v>
      </c>
      <c r="T266" s="10">
        <v>24</v>
      </c>
      <c r="U266">
        <v>6</v>
      </c>
      <c r="V266" t="s">
        <v>82</v>
      </c>
      <c r="W266">
        <v>360</v>
      </c>
      <c r="X266" s="35">
        <v>1</v>
      </c>
      <c r="Y266" t="s">
        <v>1070</v>
      </c>
      <c r="Z266" t="s">
        <v>55</v>
      </c>
      <c r="AA266" t="s">
        <v>655</v>
      </c>
      <c r="AB266" s="5">
        <v>0</v>
      </c>
      <c r="AC266" t="s">
        <v>1417</v>
      </c>
      <c r="AD266" t="s">
        <v>1674</v>
      </c>
    </row>
    <row r="267" spans="1:30" ht="14.25" customHeight="1" x14ac:dyDescent="0.3">
      <c r="A267">
        <v>6</v>
      </c>
      <c r="B267" t="s">
        <v>35</v>
      </c>
      <c r="C267" t="s">
        <v>99</v>
      </c>
      <c r="D267" t="s">
        <v>37</v>
      </c>
      <c r="E267">
        <v>2007</v>
      </c>
      <c r="F267" t="s">
        <v>100</v>
      </c>
      <c r="G267" t="s">
        <v>1250</v>
      </c>
      <c r="H267" s="3" t="s">
        <v>103</v>
      </c>
      <c r="I267">
        <v>-6.86</v>
      </c>
      <c r="J267">
        <v>-34.918888888888802</v>
      </c>
      <c r="K267" s="5" t="s">
        <v>109</v>
      </c>
      <c r="L267" t="s">
        <v>67</v>
      </c>
      <c r="M267" s="38" t="s">
        <v>1248</v>
      </c>
      <c r="N267" t="s">
        <v>102</v>
      </c>
      <c r="O267">
        <v>2002</v>
      </c>
      <c r="P267">
        <v>8</v>
      </c>
      <c r="Q267">
        <v>2004</v>
      </c>
      <c r="R267">
        <v>7</v>
      </c>
      <c r="S267" s="10">
        <v>24</v>
      </c>
      <c r="T267" s="10">
        <v>24</v>
      </c>
      <c r="U267">
        <v>6</v>
      </c>
      <c r="V267" t="s">
        <v>82</v>
      </c>
      <c r="W267">
        <v>360</v>
      </c>
      <c r="X267" s="35">
        <v>1</v>
      </c>
      <c r="Y267" t="s">
        <v>1070</v>
      </c>
      <c r="Z267" t="s">
        <v>55</v>
      </c>
      <c r="AA267" t="s">
        <v>258</v>
      </c>
      <c r="AB267" s="5">
        <v>1</v>
      </c>
      <c r="AC267" t="s">
        <v>1417</v>
      </c>
      <c r="AD267" t="s">
        <v>1674</v>
      </c>
    </row>
    <row r="268" spans="1:30" ht="14.25" customHeight="1" x14ac:dyDescent="0.3">
      <c r="A268">
        <v>6</v>
      </c>
      <c r="B268" t="s">
        <v>35</v>
      </c>
      <c r="C268" t="s">
        <v>99</v>
      </c>
      <c r="D268" t="s">
        <v>37</v>
      </c>
      <c r="E268">
        <v>2007</v>
      </c>
      <c r="F268" t="s">
        <v>100</v>
      </c>
      <c r="G268" t="s">
        <v>1250</v>
      </c>
      <c r="H268" s="3" t="s">
        <v>103</v>
      </c>
      <c r="I268">
        <v>-6.86</v>
      </c>
      <c r="J268">
        <v>-34.918888888888802</v>
      </c>
      <c r="K268" s="5" t="s">
        <v>109</v>
      </c>
      <c r="L268" t="s">
        <v>67</v>
      </c>
      <c r="M268" s="38" t="s">
        <v>1248</v>
      </c>
      <c r="N268" t="s">
        <v>102</v>
      </c>
      <c r="O268">
        <v>2002</v>
      </c>
      <c r="P268">
        <v>8</v>
      </c>
      <c r="Q268">
        <v>2004</v>
      </c>
      <c r="R268">
        <v>7</v>
      </c>
      <c r="S268" s="10">
        <v>24</v>
      </c>
      <c r="T268" s="10">
        <v>24</v>
      </c>
      <c r="U268">
        <v>6</v>
      </c>
      <c r="V268" t="s">
        <v>82</v>
      </c>
      <c r="W268">
        <v>360</v>
      </c>
      <c r="X268" s="35">
        <v>1</v>
      </c>
      <c r="Y268" t="s">
        <v>1070</v>
      </c>
      <c r="Z268" t="s">
        <v>83</v>
      </c>
      <c r="AA268" t="s">
        <v>128</v>
      </c>
      <c r="AB268" s="5">
        <v>0</v>
      </c>
      <c r="AC268" t="s">
        <v>1417</v>
      </c>
      <c r="AD268" t="s">
        <v>1674</v>
      </c>
    </row>
    <row r="269" spans="1:30" ht="14.25" customHeight="1" x14ac:dyDescent="0.3">
      <c r="A269">
        <v>6</v>
      </c>
      <c r="B269" t="s">
        <v>35</v>
      </c>
      <c r="C269" t="s">
        <v>99</v>
      </c>
      <c r="D269" t="s">
        <v>37</v>
      </c>
      <c r="E269">
        <v>2007</v>
      </c>
      <c r="F269" t="s">
        <v>100</v>
      </c>
      <c r="G269" t="s">
        <v>1250</v>
      </c>
      <c r="H269" s="3" t="s">
        <v>103</v>
      </c>
      <c r="I269">
        <v>-6.86</v>
      </c>
      <c r="J269">
        <v>-34.918888888888802</v>
      </c>
      <c r="K269" s="5" t="s">
        <v>109</v>
      </c>
      <c r="L269" t="s">
        <v>67</v>
      </c>
      <c r="M269" s="38" t="s">
        <v>1248</v>
      </c>
      <c r="N269" t="s">
        <v>102</v>
      </c>
      <c r="O269">
        <v>2002</v>
      </c>
      <c r="P269">
        <v>8</v>
      </c>
      <c r="Q269">
        <v>2004</v>
      </c>
      <c r="R269">
        <v>7</v>
      </c>
      <c r="S269" s="10">
        <v>24</v>
      </c>
      <c r="T269" s="10">
        <v>24</v>
      </c>
      <c r="U269">
        <v>6</v>
      </c>
      <c r="V269" t="s">
        <v>82</v>
      </c>
      <c r="W269">
        <v>360</v>
      </c>
      <c r="X269" s="35">
        <v>1</v>
      </c>
      <c r="Y269" t="s">
        <v>1070</v>
      </c>
      <c r="Z269" t="s">
        <v>83</v>
      </c>
      <c r="AA269" t="s">
        <v>84</v>
      </c>
      <c r="AB269" s="5">
        <v>1</v>
      </c>
      <c r="AC269" t="s">
        <v>1417</v>
      </c>
      <c r="AD269" t="s">
        <v>1674</v>
      </c>
    </row>
    <row r="270" spans="1:30" ht="14.25" customHeight="1" x14ac:dyDescent="0.3">
      <c r="A270">
        <v>6</v>
      </c>
      <c r="B270" t="s">
        <v>35</v>
      </c>
      <c r="C270" t="s">
        <v>99</v>
      </c>
      <c r="D270" t="s">
        <v>37</v>
      </c>
      <c r="E270">
        <v>2007</v>
      </c>
      <c r="F270" t="s">
        <v>100</v>
      </c>
      <c r="G270" t="s">
        <v>1250</v>
      </c>
      <c r="H270" s="3" t="s">
        <v>103</v>
      </c>
      <c r="I270">
        <v>-6.86</v>
      </c>
      <c r="J270">
        <v>-34.918888888888802</v>
      </c>
      <c r="K270" s="5" t="s">
        <v>109</v>
      </c>
      <c r="L270" t="s">
        <v>67</v>
      </c>
      <c r="M270" s="38" t="s">
        <v>1248</v>
      </c>
      <c r="N270" t="s">
        <v>102</v>
      </c>
      <c r="O270">
        <v>2002</v>
      </c>
      <c r="P270">
        <v>8</v>
      </c>
      <c r="Q270">
        <v>2004</v>
      </c>
      <c r="R270">
        <v>7</v>
      </c>
      <c r="S270" s="10">
        <v>24</v>
      </c>
      <c r="T270" s="10">
        <v>24</v>
      </c>
      <c r="U270">
        <v>6</v>
      </c>
      <c r="V270" t="s">
        <v>82</v>
      </c>
      <c r="W270">
        <v>360</v>
      </c>
      <c r="X270" s="35">
        <v>1</v>
      </c>
      <c r="Y270" t="s">
        <v>1070</v>
      </c>
      <c r="Z270" t="s">
        <v>83</v>
      </c>
      <c r="AA270" t="s">
        <v>663</v>
      </c>
      <c r="AB270" s="5">
        <v>17</v>
      </c>
      <c r="AC270" t="s">
        <v>1417</v>
      </c>
      <c r="AD270" t="s">
        <v>1674</v>
      </c>
    </row>
    <row r="271" spans="1:30" ht="14.25" customHeight="1" x14ac:dyDescent="0.3">
      <c r="A271">
        <v>6</v>
      </c>
      <c r="B271" t="s">
        <v>35</v>
      </c>
      <c r="C271" t="s">
        <v>99</v>
      </c>
      <c r="D271" t="s">
        <v>37</v>
      </c>
      <c r="E271">
        <v>2007</v>
      </c>
      <c r="F271" t="s">
        <v>100</v>
      </c>
      <c r="G271" t="s">
        <v>1250</v>
      </c>
      <c r="H271" s="3" t="s">
        <v>103</v>
      </c>
      <c r="I271">
        <v>-6.86</v>
      </c>
      <c r="J271">
        <v>-34.918888888888802</v>
      </c>
      <c r="K271" s="5" t="s">
        <v>109</v>
      </c>
      <c r="L271" t="s">
        <v>67</v>
      </c>
      <c r="M271" s="38" t="s">
        <v>1248</v>
      </c>
      <c r="N271" t="s">
        <v>102</v>
      </c>
      <c r="O271">
        <v>2002</v>
      </c>
      <c r="P271">
        <v>8</v>
      </c>
      <c r="Q271">
        <v>2004</v>
      </c>
      <c r="R271">
        <v>7</v>
      </c>
      <c r="S271" s="10">
        <v>24</v>
      </c>
      <c r="T271" s="10">
        <v>24</v>
      </c>
      <c r="U271">
        <v>6</v>
      </c>
      <c r="V271" t="s">
        <v>82</v>
      </c>
      <c r="W271">
        <v>360</v>
      </c>
      <c r="X271" s="35">
        <v>1</v>
      </c>
      <c r="Y271" t="s">
        <v>1070</v>
      </c>
      <c r="Z271" t="s">
        <v>83</v>
      </c>
      <c r="AA271" t="s">
        <v>87</v>
      </c>
      <c r="AB271" s="5">
        <v>6</v>
      </c>
      <c r="AC271" t="s">
        <v>1417</v>
      </c>
      <c r="AD271" t="s">
        <v>1674</v>
      </c>
    </row>
    <row r="272" spans="1:30" ht="14.25" customHeight="1" x14ac:dyDescent="0.3">
      <c r="A272">
        <v>6</v>
      </c>
      <c r="B272" t="s">
        <v>35</v>
      </c>
      <c r="C272" t="s">
        <v>99</v>
      </c>
      <c r="D272" t="s">
        <v>37</v>
      </c>
      <c r="E272">
        <v>2007</v>
      </c>
      <c r="F272" t="s">
        <v>100</v>
      </c>
      <c r="G272" t="s">
        <v>1250</v>
      </c>
      <c r="H272" s="3" t="s">
        <v>103</v>
      </c>
      <c r="I272">
        <v>-6.86</v>
      </c>
      <c r="J272">
        <v>-34.918888888888802</v>
      </c>
      <c r="K272" s="5" t="s">
        <v>109</v>
      </c>
      <c r="L272" t="s">
        <v>67</v>
      </c>
      <c r="M272" s="38" t="s">
        <v>1248</v>
      </c>
      <c r="N272" t="s">
        <v>102</v>
      </c>
      <c r="O272">
        <v>2002</v>
      </c>
      <c r="P272">
        <v>8</v>
      </c>
      <c r="Q272">
        <v>2004</v>
      </c>
      <c r="R272">
        <v>7</v>
      </c>
      <c r="S272" s="10">
        <v>24</v>
      </c>
      <c r="T272" s="10">
        <v>24</v>
      </c>
      <c r="U272">
        <v>6</v>
      </c>
      <c r="V272" t="s">
        <v>82</v>
      </c>
      <c r="W272">
        <v>360</v>
      </c>
      <c r="X272" s="35">
        <v>1</v>
      </c>
      <c r="Y272" t="s">
        <v>1070</v>
      </c>
      <c r="Z272" t="s">
        <v>90</v>
      </c>
      <c r="AA272" t="s">
        <v>666</v>
      </c>
      <c r="AB272" s="5">
        <v>1</v>
      </c>
      <c r="AC272" t="s">
        <v>1417</v>
      </c>
      <c r="AD272" t="s">
        <v>1674</v>
      </c>
    </row>
    <row r="273" spans="1:30" ht="14.25" customHeight="1" x14ac:dyDescent="0.3">
      <c r="A273">
        <v>6</v>
      </c>
      <c r="B273" t="s">
        <v>35</v>
      </c>
      <c r="C273" t="s">
        <v>99</v>
      </c>
      <c r="D273" t="s">
        <v>37</v>
      </c>
      <c r="E273">
        <v>2007</v>
      </c>
      <c r="F273" t="s">
        <v>100</v>
      </c>
      <c r="G273" t="s">
        <v>1250</v>
      </c>
      <c r="H273" s="3" t="s">
        <v>103</v>
      </c>
      <c r="I273">
        <v>-6.86</v>
      </c>
      <c r="J273">
        <v>-34.918888888888802</v>
      </c>
      <c r="K273" s="5" t="s">
        <v>109</v>
      </c>
      <c r="L273" t="s">
        <v>67</v>
      </c>
      <c r="M273" s="38" t="s">
        <v>1248</v>
      </c>
      <c r="N273" t="s">
        <v>102</v>
      </c>
      <c r="O273">
        <v>2002</v>
      </c>
      <c r="P273">
        <v>8</v>
      </c>
      <c r="Q273">
        <v>2004</v>
      </c>
      <c r="R273">
        <v>7</v>
      </c>
      <c r="S273" s="10">
        <v>24</v>
      </c>
      <c r="T273" s="10">
        <v>24</v>
      </c>
      <c r="U273">
        <v>6</v>
      </c>
      <c r="V273" t="s">
        <v>82</v>
      </c>
      <c r="W273">
        <v>360</v>
      </c>
      <c r="X273" s="35">
        <v>1</v>
      </c>
      <c r="Y273" t="s">
        <v>1070</v>
      </c>
      <c r="Z273" t="s">
        <v>90</v>
      </c>
      <c r="AA273" t="s">
        <v>91</v>
      </c>
      <c r="AB273" s="5">
        <v>0</v>
      </c>
      <c r="AC273" t="s">
        <v>1417</v>
      </c>
      <c r="AD273" t="s">
        <v>1674</v>
      </c>
    </row>
    <row r="274" spans="1:30" ht="14.25" customHeight="1" x14ac:dyDescent="0.3">
      <c r="A274">
        <v>6</v>
      </c>
      <c r="B274" t="s">
        <v>35</v>
      </c>
      <c r="C274" t="s">
        <v>99</v>
      </c>
      <c r="D274" t="s">
        <v>37</v>
      </c>
      <c r="E274">
        <v>2007</v>
      </c>
      <c r="F274" t="s">
        <v>100</v>
      </c>
      <c r="G274" t="s">
        <v>1250</v>
      </c>
      <c r="H274" s="3" t="s">
        <v>103</v>
      </c>
      <c r="I274">
        <v>-6.86</v>
      </c>
      <c r="J274">
        <v>-34.918888888888802</v>
      </c>
      <c r="K274" s="5" t="s">
        <v>109</v>
      </c>
      <c r="L274" t="s">
        <v>67</v>
      </c>
      <c r="M274" s="38" t="s">
        <v>1248</v>
      </c>
      <c r="N274" t="s">
        <v>102</v>
      </c>
      <c r="O274">
        <v>2002</v>
      </c>
      <c r="P274">
        <v>8</v>
      </c>
      <c r="Q274">
        <v>2004</v>
      </c>
      <c r="R274">
        <v>7</v>
      </c>
      <c r="S274" s="10">
        <v>24</v>
      </c>
      <c r="T274" s="10">
        <v>24</v>
      </c>
      <c r="U274">
        <v>6</v>
      </c>
      <c r="V274" t="s">
        <v>82</v>
      </c>
      <c r="W274">
        <v>360</v>
      </c>
      <c r="X274" s="35">
        <v>1</v>
      </c>
      <c r="Y274" t="s">
        <v>20</v>
      </c>
      <c r="Z274" t="s">
        <v>55</v>
      </c>
      <c r="AA274" t="s">
        <v>56</v>
      </c>
      <c r="AB274" s="5">
        <v>3</v>
      </c>
      <c r="AC274" t="s">
        <v>1417</v>
      </c>
      <c r="AD274" t="s">
        <v>1674</v>
      </c>
    </row>
    <row r="275" spans="1:30" ht="14.25" customHeight="1" x14ac:dyDescent="0.3">
      <c r="A275">
        <v>6</v>
      </c>
      <c r="B275" t="s">
        <v>35</v>
      </c>
      <c r="C275" t="s">
        <v>99</v>
      </c>
      <c r="D275" t="s">
        <v>37</v>
      </c>
      <c r="E275">
        <v>2007</v>
      </c>
      <c r="F275" t="s">
        <v>100</v>
      </c>
      <c r="G275" t="s">
        <v>1250</v>
      </c>
      <c r="H275" s="3" t="s">
        <v>103</v>
      </c>
      <c r="I275">
        <v>-6.86</v>
      </c>
      <c r="J275">
        <v>-34.918888888888802</v>
      </c>
      <c r="K275" s="5" t="s">
        <v>109</v>
      </c>
      <c r="L275" t="s">
        <v>67</v>
      </c>
      <c r="M275" s="38" t="s">
        <v>1248</v>
      </c>
      <c r="N275" t="s">
        <v>102</v>
      </c>
      <c r="O275">
        <v>2002</v>
      </c>
      <c r="P275">
        <v>8</v>
      </c>
      <c r="Q275">
        <v>2004</v>
      </c>
      <c r="R275">
        <v>7</v>
      </c>
      <c r="S275" s="10">
        <v>24</v>
      </c>
      <c r="T275" s="10">
        <v>24</v>
      </c>
      <c r="U275">
        <v>6</v>
      </c>
      <c r="V275" t="s">
        <v>82</v>
      </c>
      <c r="W275">
        <v>360</v>
      </c>
      <c r="X275" s="35">
        <v>1</v>
      </c>
      <c r="Y275" t="s">
        <v>20</v>
      </c>
      <c r="Z275" t="s">
        <v>55</v>
      </c>
      <c r="AA275" t="s">
        <v>655</v>
      </c>
      <c r="AB275" s="5">
        <v>0</v>
      </c>
      <c r="AC275" t="s">
        <v>1417</v>
      </c>
      <c r="AD275" t="s">
        <v>1674</v>
      </c>
    </row>
    <row r="276" spans="1:30" ht="14.25" customHeight="1" x14ac:dyDescent="0.3">
      <c r="A276">
        <v>6</v>
      </c>
      <c r="B276" t="s">
        <v>35</v>
      </c>
      <c r="C276" t="s">
        <v>99</v>
      </c>
      <c r="D276" t="s">
        <v>37</v>
      </c>
      <c r="E276">
        <v>2007</v>
      </c>
      <c r="F276" t="s">
        <v>100</v>
      </c>
      <c r="G276" t="s">
        <v>1250</v>
      </c>
      <c r="H276" s="3" t="s">
        <v>103</v>
      </c>
      <c r="I276">
        <v>-6.86</v>
      </c>
      <c r="J276">
        <v>-34.918888888888802</v>
      </c>
      <c r="K276" s="5" t="s">
        <v>109</v>
      </c>
      <c r="L276" t="s">
        <v>67</v>
      </c>
      <c r="M276" s="38" t="s">
        <v>1248</v>
      </c>
      <c r="N276" t="s">
        <v>102</v>
      </c>
      <c r="O276">
        <v>2002</v>
      </c>
      <c r="P276">
        <v>8</v>
      </c>
      <c r="Q276">
        <v>2004</v>
      </c>
      <c r="R276">
        <v>7</v>
      </c>
      <c r="S276" s="10">
        <v>24</v>
      </c>
      <c r="T276" s="10">
        <v>24</v>
      </c>
      <c r="U276">
        <v>6</v>
      </c>
      <c r="V276" t="s">
        <v>82</v>
      </c>
      <c r="W276">
        <v>360</v>
      </c>
      <c r="X276" s="35">
        <v>1</v>
      </c>
      <c r="Y276" t="s">
        <v>20</v>
      </c>
      <c r="Z276" t="s">
        <v>55</v>
      </c>
      <c r="AA276" t="s">
        <v>258</v>
      </c>
      <c r="AB276" s="5">
        <v>0</v>
      </c>
      <c r="AC276" t="s">
        <v>1417</v>
      </c>
      <c r="AD276" t="s">
        <v>1674</v>
      </c>
    </row>
    <row r="277" spans="1:30" ht="14.25" customHeight="1" x14ac:dyDescent="0.3">
      <c r="A277">
        <v>6</v>
      </c>
      <c r="B277" t="s">
        <v>35</v>
      </c>
      <c r="C277" t="s">
        <v>99</v>
      </c>
      <c r="D277" t="s">
        <v>37</v>
      </c>
      <c r="E277">
        <v>2007</v>
      </c>
      <c r="F277" t="s">
        <v>100</v>
      </c>
      <c r="G277" t="s">
        <v>1250</v>
      </c>
      <c r="H277" s="3" t="s">
        <v>103</v>
      </c>
      <c r="I277">
        <v>-6.86</v>
      </c>
      <c r="J277">
        <v>-34.918888888888802</v>
      </c>
      <c r="K277" s="5" t="s">
        <v>109</v>
      </c>
      <c r="L277" t="s">
        <v>67</v>
      </c>
      <c r="M277" s="38" t="s">
        <v>1248</v>
      </c>
      <c r="N277" t="s">
        <v>102</v>
      </c>
      <c r="O277">
        <v>2002</v>
      </c>
      <c r="P277">
        <v>8</v>
      </c>
      <c r="Q277">
        <v>2004</v>
      </c>
      <c r="R277">
        <v>7</v>
      </c>
      <c r="S277" s="10">
        <v>24</v>
      </c>
      <c r="T277" s="10">
        <v>24</v>
      </c>
      <c r="U277">
        <v>6</v>
      </c>
      <c r="V277" t="s">
        <v>82</v>
      </c>
      <c r="W277">
        <v>360</v>
      </c>
      <c r="X277" s="35">
        <v>1</v>
      </c>
      <c r="Y277" t="s">
        <v>20</v>
      </c>
      <c r="Z277" t="s">
        <v>83</v>
      </c>
      <c r="AA277" t="s">
        <v>128</v>
      </c>
      <c r="AB277" s="5">
        <v>1</v>
      </c>
      <c r="AC277" t="s">
        <v>1417</v>
      </c>
      <c r="AD277" t="s">
        <v>1674</v>
      </c>
    </row>
    <row r="278" spans="1:30" ht="14.25" customHeight="1" x14ac:dyDescent="0.3">
      <c r="A278">
        <v>6</v>
      </c>
      <c r="B278" t="s">
        <v>35</v>
      </c>
      <c r="C278" t="s">
        <v>99</v>
      </c>
      <c r="D278" t="s">
        <v>37</v>
      </c>
      <c r="E278">
        <v>2007</v>
      </c>
      <c r="F278" t="s">
        <v>100</v>
      </c>
      <c r="G278" t="s">
        <v>1250</v>
      </c>
      <c r="H278" s="3" t="s">
        <v>103</v>
      </c>
      <c r="I278">
        <v>-6.86</v>
      </c>
      <c r="J278">
        <v>-34.918888888888802</v>
      </c>
      <c r="K278" s="5" t="s">
        <v>109</v>
      </c>
      <c r="L278" t="s">
        <v>67</v>
      </c>
      <c r="M278" s="38" t="s">
        <v>1248</v>
      </c>
      <c r="N278" t="s">
        <v>102</v>
      </c>
      <c r="O278">
        <v>2002</v>
      </c>
      <c r="P278">
        <v>8</v>
      </c>
      <c r="Q278">
        <v>2004</v>
      </c>
      <c r="R278">
        <v>7</v>
      </c>
      <c r="S278" s="10">
        <v>24</v>
      </c>
      <c r="T278" s="10">
        <v>24</v>
      </c>
      <c r="U278">
        <v>6</v>
      </c>
      <c r="V278" t="s">
        <v>82</v>
      </c>
      <c r="W278">
        <v>360</v>
      </c>
      <c r="X278" s="35">
        <v>1</v>
      </c>
      <c r="Y278" t="s">
        <v>20</v>
      </c>
      <c r="Z278" t="s">
        <v>83</v>
      </c>
      <c r="AA278" t="s">
        <v>84</v>
      </c>
      <c r="AB278" s="5">
        <v>6</v>
      </c>
      <c r="AC278" t="s">
        <v>1417</v>
      </c>
      <c r="AD278" t="s">
        <v>1674</v>
      </c>
    </row>
    <row r="279" spans="1:30" ht="14.25" customHeight="1" x14ac:dyDescent="0.3">
      <c r="A279">
        <v>6</v>
      </c>
      <c r="B279" t="s">
        <v>35</v>
      </c>
      <c r="C279" t="s">
        <v>99</v>
      </c>
      <c r="D279" t="s">
        <v>37</v>
      </c>
      <c r="E279">
        <v>2007</v>
      </c>
      <c r="F279" t="s">
        <v>100</v>
      </c>
      <c r="G279" t="s">
        <v>1250</v>
      </c>
      <c r="H279" s="3" t="s">
        <v>103</v>
      </c>
      <c r="I279">
        <v>-6.86</v>
      </c>
      <c r="J279">
        <v>-34.918888888888802</v>
      </c>
      <c r="K279" s="5" t="s">
        <v>109</v>
      </c>
      <c r="L279" t="s">
        <v>67</v>
      </c>
      <c r="M279" s="38" t="s">
        <v>1248</v>
      </c>
      <c r="N279" t="s">
        <v>102</v>
      </c>
      <c r="O279">
        <v>2002</v>
      </c>
      <c r="P279">
        <v>8</v>
      </c>
      <c r="Q279">
        <v>2004</v>
      </c>
      <c r="R279">
        <v>7</v>
      </c>
      <c r="S279" s="10">
        <v>24</v>
      </c>
      <c r="T279" s="10">
        <v>24</v>
      </c>
      <c r="U279">
        <v>6</v>
      </c>
      <c r="V279" t="s">
        <v>82</v>
      </c>
      <c r="W279">
        <v>360</v>
      </c>
      <c r="X279" s="35">
        <v>1</v>
      </c>
      <c r="Y279" t="s">
        <v>20</v>
      </c>
      <c r="Z279" t="s">
        <v>83</v>
      </c>
      <c r="AA279" t="s">
        <v>663</v>
      </c>
      <c r="AB279" s="5">
        <v>0</v>
      </c>
      <c r="AC279" t="s">
        <v>1417</v>
      </c>
      <c r="AD279" t="s">
        <v>1674</v>
      </c>
    </row>
    <row r="280" spans="1:30" ht="14.25" customHeight="1" x14ac:dyDescent="0.3">
      <c r="A280">
        <v>6</v>
      </c>
      <c r="B280" t="s">
        <v>35</v>
      </c>
      <c r="C280" t="s">
        <v>99</v>
      </c>
      <c r="D280" t="s">
        <v>37</v>
      </c>
      <c r="E280">
        <v>2007</v>
      </c>
      <c r="F280" t="s">
        <v>100</v>
      </c>
      <c r="G280" t="s">
        <v>1250</v>
      </c>
      <c r="H280" s="3" t="s">
        <v>103</v>
      </c>
      <c r="I280">
        <v>-6.86</v>
      </c>
      <c r="J280">
        <v>-34.918888888888802</v>
      </c>
      <c r="K280" s="5" t="s">
        <v>109</v>
      </c>
      <c r="L280" t="s">
        <v>67</v>
      </c>
      <c r="M280" s="38" t="s">
        <v>1248</v>
      </c>
      <c r="N280" t="s">
        <v>102</v>
      </c>
      <c r="O280">
        <v>2002</v>
      </c>
      <c r="P280">
        <v>8</v>
      </c>
      <c r="Q280">
        <v>2004</v>
      </c>
      <c r="R280">
        <v>7</v>
      </c>
      <c r="S280" s="10">
        <v>24</v>
      </c>
      <c r="T280" s="10">
        <v>24</v>
      </c>
      <c r="U280">
        <v>6</v>
      </c>
      <c r="V280" t="s">
        <v>82</v>
      </c>
      <c r="W280">
        <v>360</v>
      </c>
      <c r="X280" s="35">
        <v>1</v>
      </c>
      <c r="Y280" t="s">
        <v>20</v>
      </c>
      <c r="Z280" t="s">
        <v>83</v>
      </c>
      <c r="AA280" t="s">
        <v>87</v>
      </c>
      <c r="AB280" s="5">
        <v>2</v>
      </c>
      <c r="AC280" t="s">
        <v>1417</v>
      </c>
      <c r="AD280" t="s">
        <v>1674</v>
      </c>
    </row>
    <row r="281" spans="1:30" ht="14.25" customHeight="1" x14ac:dyDescent="0.3">
      <c r="A281">
        <v>6</v>
      </c>
      <c r="B281" t="s">
        <v>35</v>
      </c>
      <c r="C281" t="s">
        <v>99</v>
      </c>
      <c r="D281" t="s">
        <v>37</v>
      </c>
      <c r="E281">
        <v>2007</v>
      </c>
      <c r="F281" t="s">
        <v>100</v>
      </c>
      <c r="G281" t="s">
        <v>1250</v>
      </c>
      <c r="H281" s="3" t="s">
        <v>103</v>
      </c>
      <c r="I281">
        <v>-6.86</v>
      </c>
      <c r="J281">
        <v>-34.918888888888802</v>
      </c>
      <c r="K281" s="5" t="s">
        <v>109</v>
      </c>
      <c r="L281" t="s">
        <v>67</v>
      </c>
      <c r="M281" s="38" t="s">
        <v>1248</v>
      </c>
      <c r="N281" t="s">
        <v>102</v>
      </c>
      <c r="O281">
        <v>2002</v>
      </c>
      <c r="P281">
        <v>8</v>
      </c>
      <c r="Q281">
        <v>2004</v>
      </c>
      <c r="R281">
        <v>7</v>
      </c>
      <c r="S281" s="10">
        <v>24</v>
      </c>
      <c r="T281" s="10">
        <v>24</v>
      </c>
      <c r="U281">
        <v>6</v>
      </c>
      <c r="V281" t="s">
        <v>82</v>
      </c>
      <c r="W281">
        <v>360</v>
      </c>
      <c r="X281" s="35">
        <v>1</v>
      </c>
      <c r="Y281" t="s">
        <v>20</v>
      </c>
      <c r="Z281" t="s">
        <v>90</v>
      </c>
      <c r="AA281" t="s">
        <v>666</v>
      </c>
      <c r="AB281" s="5">
        <v>8</v>
      </c>
      <c r="AC281" t="s">
        <v>1417</v>
      </c>
      <c r="AD281" t="s">
        <v>1674</v>
      </c>
    </row>
    <row r="282" spans="1:30" ht="14.25" customHeight="1" x14ac:dyDescent="0.3">
      <c r="A282">
        <v>6</v>
      </c>
      <c r="B282" t="s">
        <v>35</v>
      </c>
      <c r="C282" t="s">
        <v>99</v>
      </c>
      <c r="D282" t="s">
        <v>37</v>
      </c>
      <c r="E282">
        <v>2007</v>
      </c>
      <c r="F282" t="s">
        <v>100</v>
      </c>
      <c r="G282" t="s">
        <v>1250</v>
      </c>
      <c r="H282" s="3" t="s">
        <v>103</v>
      </c>
      <c r="I282">
        <v>-6.86</v>
      </c>
      <c r="J282">
        <v>-34.918888888888802</v>
      </c>
      <c r="K282" s="5" t="s">
        <v>109</v>
      </c>
      <c r="L282" t="s">
        <v>67</v>
      </c>
      <c r="M282" s="38" t="s">
        <v>1248</v>
      </c>
      <c r="N282" t="s">
        <v>102</v>
      </c>
      <c r="O282">
        <v>2002</v>
      </c>
      <c r="P282">
        <v>8</v>
      </c>
      <c r="Q282">
        <v>2004</v>
      </c>
      <c r="R282">
        <v>7</v>
      </c>
      <c r="S282" s="10">
        <v>24</v>
      </c>
      <c r="T282" s="10">
        <v>24</v>
      </c>
      <c r="U282">
        <v>6</v>
      </c>
      <c r="V282" t="s">
        <v>82</v>
      </c>
      <c r="W282">
        <v>360</v>
      </c>
      <c r="X282" s="35">
        <v>1</v>
      </c>
      <c r="Y282" t="s">
        <v>20</v>
      </c>
      <c r="Z282" t="s">
        <v>90</v>
      </c>
      <c r="AA282" t="s">
        <v>91</v>
      </c>
      <c r="AB282" s="5">
        <v>4</v>
      </c>
      <c r="AC282" t="s">
        <v>1417</v>
      </c>
      <c r="AD282" t="s">
        <v>1674</v>
      </c>
    </row>
    <row r="283" spans="1:30" ht="14.25" customHeight="1" x14ac:dyDescent="0.3">
      <c r="A283">
        <v>6</v>
      </c>
      <c r="B283" t="s">
        <v>35</v>
      </c>
      <c r="C283" t="s">
        <v>99</v>
      </c>
      <c r="D283" t="s">
        <v>37</v>
      </c>
      <c r="E283">
        <v>2007</v>
      </c>
      <c r="F283" t="s">
        <v>100</v>
      </c>
      <c r="G283" t="s">
        <v>1250</v>
      </c>
      <c r="H283" s="3" t="s">
        <v>103</v>
      </c>
      <c r="I283">
        <v>-6.86</v>
      </c>
      <c r="J283">
        <v>-34.918888888888802</v>
      </c>
      <c r="K283" s="5" t="s">
        <v>109</v>
      </c>
      <c r="L283" t="s">
        <v>67</v>
      </c>
      <c r="M283" s="38" t="s">
        <v>1248</v>
      </c>
      <c r="N283" t="s">
        <v>102</v>
      </c>
      <c r="O283">
        <v>2002</v>
      </c>
      <c r="P283">
        <v>8</v>
      </c>
      <c r="Q283">
        <v>2004</v>
      </c>
      <c r="R283">
        <v>7</v>
      </c>
      <c r="S283" s="10">
        <v>24</v>
      </c>
      <c r="T283" s="10">
        <v>24</v>
      </c>
      <c r="U283">
        <v>6</v>
      </c>
      <c r="V283" t="s">
        <v>82</v>
      </c>
      <c r="W283">
        <v>360</v>
      </c>
      <c r="X283" s="35">
        <v>1</v>
      </c>
      <c r="Y283" t="s">
        <v>21</v>
      </c>
      <c r="Z283" t="s">
        <v>55</v>
      </c>
      <c r="AA283" t="s">
        <v>56</v>
      </c>
      <c r="AB283" s="5">
        <v>0</v>
      </c>
      <c r="AC283" t="s">
        <v>1417</v>
      </c>
      <c r="AD283" t="s">
        <v>1674</v>
      </c>
    </row>
    <row r="284" spans="1:30" ht="14.25" customHeight="1" x14ac:dyDescent="0.3">
      <c r="A284">
        <v>6</v>
      </c>
      <c r="B284" t="s">
        <v>35</v>
      </c>
      <c r="C284" t="s">
        <v>99</v>
      </c>
      <c r="D284" t="s">
        <v>37</v>
      </c>
      <c r="E284">
        <v>2007</v>
      </c>
      <c r="F284" t="s">
        <v>100</v>
      </c>
      <c r="G284" t="s">
        <v>1250</v>
      </c>
      <c r="H284" s="3" t="s">
        <v>103</v>
      </c>
      <c r="I284">
        <v>-6.86</v>
      </c>
      <c r="J284">
        <v>-34.918888888888802</v>
      </c>
      <c r="K284" s="5" t="s">
        <v>109</v>
      </c>
      <c r="L284" t="s">
        <v>67</v>
      </c>
      <c r="M284" s="38" t="s">
        <v>1248</v>
      </c>
      <c r="N284" t="s">
        <v>102</v>
      </c>
      <c r="O284">
        <v>2002</v>
      </c>
      <c r="P284">
        <v>8</v>
      </c>
      <c r="Q284">
        <v>2004</v>
      </c>
      <c r="R284">
        <v>7</v>
      </c>
      <c r="S284" s="10">
        <v>24</v>
      </c>
      <c r="T284" s="10">
        <v>24</v>
      </c>
      <c r="U284">
        <v>6</v>
      </c>
      <c r="V284" t="s">
        <v>82</v>
      </c>
      <c r="W284">
        <v>360</v>
      </c>
      <c r="X284" s="35">
        <v>1</v>
      </c>
      <c r="Y284" t="s">
        <v>21</v>
      </c>
      <c r="Z284" t="s">
        <v>55</v>
      </c>
      <c r="AA284" t="s">
        <v>655</v>
      </c>
      <c r="AB284" s="5">
        <v>0</v>
      </c>
      <c r="AC284" t="s">
        <v>1417</v>
      </c>
      <c r="AD284" t="s">
        <v>1674</v>
      </c>
    </row>
    <row r="285" spans="1:30" ht="14.25" customHeight="1" x14ac:dyDescent="0.3">
      <c r="A285">
        <v>6</v>
      </c>
      <c r="B285" t="s">
        <v>35</v>
      </c>
      <c r="C285" t="s">
        <v>99</v>
      </c>
      <c r="D285" t="s">
        <v>37</v>
      </c>
      <c r="E285">
        <v>2007</v>
      </c>
      <c r="F285" t="s">
        <v>100</v>
      </c>
      <c r="G285" t="s">
        <v>1250</v>
      </c>
      <c r="H285" s="3" t="s">
        <v>103</v>
      </c>
      <c r="I285">
        <v>-6.86</v>
      </c>
      <c r="J285">
        <v>-34.918888888888802</v>
      </c>
      <c r="K285" s="5" t="s">
        <v>109</v>
      </c>
      <c r="L285" t="s">
        <v>67</v>
      </c>
      <c r="M285" s="38" t="s">
        <v>1248</v>
      </c>
      <c r="N285" t="s">
        <v>102</v>
      </c>
      <c r="O285">
        <v>2002</v>
      </c>
      <c r="P285">
        <v>8</v>
      </c>
      <c r="Q285">
        <v>2004</v>
      </c>
      <c r="R285">
        <v>7</v>
      </c>
      <c r="S285" s="10">
        <v>24</v>
      </c>
      <c r="T285" s="10">
        <v>24</v>
      </c>
      <c r="U285">
        <v>6</v>
      </c>
      <c r="V285" t="s">
        <v>82</v>
      </c>
      <c r="W285">
        <v>360</v>
      </c>
      <c r="X285" s="35">
        <v>1</v>
      </c>
      <c r="Y285" t="s">
        <v>21</v>
      </c>
      <c r="Z285" t="s">
        <v>55</v>
      </c>
      <c r="AA285" t="s">
        <v>258</v>
      </c>
      <c r="AB285" s="5">
        <v>0</v>
      </c>
      <c r="AC285" t="s">
        <v>1417</v>
      </c>
      <c r="AD285" t="s">
        <v>1674</v>
      </c>
    </row>
    <row r="286" spans="1:30" ht="14.25" customHeight="1" x14ac:dyDescent="0.3">
      <c r="A286">
        <v>6</v>
      </c>
      <c r="B286" t="s">
        <v>35</v>
      </c>
      <c r="C286" t="s">
        <v>99</v>
      </c>
      <c r="D286" t="s">
        <v>37</v>
      </c>
      <c r="E286">
        <v>2007</v>
      </c>
      <c r="F286" t="s">
        <v>100</v>
      </c>
      <c r="G286" t="s">
        <v>1250</v>
      </c>
      <c r="H286" s="3" t="s">
        <v>103</v>
      </c>
      <c r="I286">
        <v>-6.86</v>
      </c>
      <c r="J286">
        <v>-34.918888888888802</v>
      </c>
      <c r="K286" s="5" t="s">
        <v>109</v>
      </c>
      <c r="L286" t="s">
        <v>67</v>
      </c>
      <c r="M286" s="38" t="s">
        <v>1248</v>
      </c>
      <c r="N286" t="s">
        <v>102</v>
      </c>
      <c r="O286">
        <v>2002</v>
      </c>
      <c r="P286">
        <v>8</v>
      </c>
      <c r="Q286">
        <v>2004</v>
      </c>
      <c r="R286">
        <v>7</v>
      </c>
      <c r="S286" s="10">
        <v>24</v>
      </c>
      <c r="T286" s="10">
        <v>24</v>
      </c>
      <c r="U286">
        <v>6</v>
      </c>
      <c r="V286" t="s">
        <v>82</v>
      </c>
      <c r="W286">
        <v>360</v>
      </c>
      <c r="X286" s="35">
        <v>1</v>
      </c>
      <c r="Y286" t="s">
        <v>21</v>
      </c>
      <c r="Z286" t="s">
        <v>83</v>
      </c>
      <c r="AA286" t="s">
        <v>128</v>
      </c>
      <c r="AB286" s="5">
        <v>0</v>
      </c>
      <c r="AC286" t="s">
        <v>1417</v>
      </c>
      <c r="AD286" t="s">
        <v>1674</v>
      </c>
    </row>
    <row r="287" spans="1:30" ht="14.25" customHeight="1" x14ac:dyDescent="0.3">
      <c r="A287">
        <v>6</v>
      </c>
      <c r="B287" t="s">
        <v>35</v>
      </c>
      <c r="C287" t="s">
        <v>99</v>
      </c>
      <c r="D287" t="s">
        <v>37</v>
      </c>
      <c r="E287">
        <v>2007</v>
      </c>
      <c r="F287" t="s">
        <v>100</v>
      </c>
      <c r="G287" t="s">
        <v>1250</v>
      </c>
      <c r="H287" s="3" t="s">
        <v>103</v>
      </c>
      <c r="I287">
        <v>-6.86</v>
      </c>
      <c r="J287">
        <v>-34.918888888888802</v>
      </c>
      <c r="K287" s="5" t="s">
        <v>109</v>
      </c>
      <c r="L287" t="s">
        <v>67</v>
      </c>
      <c r="M287" s="38" t="s">
        <v>1248</v>
      </c>
      <c r="N287" t="s">
        <v>102</v>
      </c>
      <c r="O287">
        <v>2002</v>
      </c>
      <c r="P287">
        <v>8</v>
      </c>
      <c r="Q287">
        <v>2004</v>
      </c>
      <c r="R287">
        <v>7</v>
      </c>
      <c r="S287" s="10">
        <v>24</v>
      </c>
      <c r="T287" s="10">
        <v>24</v>
      </c>
      <c r="U287">
        <v>6</v>
      </c>
      <c r="V287" t="s">
        <v>82</v>
      </c>
      <c r="W287">
        <v>360</v>
      </c>
      <c r="X287" s="35">
        <v>1</v>
      </c>
      <c r="Y287" t="s">
        <v>21</v>
      </c>
      <c r="Z287" t="s">
        <v>83</v>
      </c>
      <c r="AA287" t="s">
        <v>84</v>
      </c>
      <c r="AB287" s="5">
        <v>9</v>
      </c>
      <c r="AC287" t="s">
        <v>1417</v>
      </c>
      <c r="AD287" t="s">
        <v>1674</v>
      </c>
    </row>
    <row r="288" spans="1:30" ht="14.25" customHeight="1" x14ac:dyDescent="0.3">
      <c r="A288">
        <v>6</v>
      </c>
      <c r="B288" t="s">
        <v>35</v>
      </c>
      <c r="C288" t="s">
        <v>99</v>
      </c>
      <c r="D288" t="s">
        <v>37</v>
      </c>
      <c r="E288">
        <v>2007</v>
      </c>
      <c r="F288" t="s">
        <v>100</v>
      </c>
      <c r="G288" t="s">
        <v>1250</v>
      </c>
      <c r="H288" s="3" t="s">
        <v>103</v>
      </c>
      <c r="I288">
        <v>-6.86</v>
      </c>
      <c r="J288">
        <v>-34.918888888888802</v>
      </c>
      <c r="K288" s="5" t="s">
        <v>109</v>
      </c>
      <c r="L288" t="s">
        <v>67</v>
      </c>
      <c r="M288" s="38" t="s">
        <v>1248</v>
      </c>
      <c r="N288" t="s">
        <v>102</v>
      </c>
      <c r="O288">
        <v>2002</v>
      </c>
      <c r="P288">
        <v>8</v>
      </c>
      <c r="Q288">
        <v>2004</v>
      </c>
      <c r="R288">
        <v>7</v>
      </c>
      <c r="S288" s="10">
        <v>24</v>
      </c>
      <c r="T288" s="10">
        <v>24</v>
      </c>
      <c r="U288">
        <v>6</v>
      </c>
      <c r="V288" t="s">
        <v>82</v>
      </c>
      <c r="W288">
        <v>360</v>
      </c>
      <c r="X288" s="35">
        <v>1</v>
      </c>
      <c r="Y288" t="s">
        <v>21</v>
      </c>
      <c r="Z288" t="s">
        <v>83</v>
      </c>
      <c r="AA288" t="s">
        <v>663</v>
      </c>
      <c r="AB288" s="5">
        <v>5</v>
      </c>
      <c r="AC288" t="s">
        <v>1417</v>
      </c>
      <c r="AD288" t="s">
        <v>1674</v>
      </c>
    </row>
    <row r="289" spans="1:31" ht="14.25" customHeight="1" x14ac:dyDescent="0.3">
      <c r="A289">
        <v>6</v>
      </c>
      <c r="B289" t="s">
        <v>35</v>
      </c>
      <c r="C289" t="s">
        <v>99</v>
      </c>
      <c r="D289" t="s">
        <v>37</v>
      </c>
      <c r="E289">
        <v>2007</v>
      </c>
      <c r="F289" t="s">
        <v>100</v>
      </c>
      <c r="G289" t="s">
        <v>1250</v>
      </c>
      <c r="H289" s="3" t="s">
        <v>103</v>
      </c>
      <c r="I289">
        <v>-6.86</v>
      </c>
      <c r="J289">
        <v>-34.918888888888802</v>
      </c>
      <c r="K289" s="5" t="s">
        <v>109</v>
      </c>
      <c r="L289" t="s">
        <v>67</v>
      </c>
      <c r="M289" s="38" t="s">
        <v>1248</v>
      </c>
      <c r="N289" t="s">
        <v>102</v>
      </c>
      <c r="O289">
        <v>2002</v>
      </c>
      <c r="P289">
        <v>8</v>
      </c>
      <c r="Q289">
        <v>2004</v>
      </c>
      <c r="R289">
        <v>7</v>
      </c>
      <c r="S289" s="10">
        <v>24</v>
      </c>
      <c r="T289" s="10">
        <v>24</v>
      </c>
      <c r="U289">
        <v>6</v>
      </c>
      <c r="V289" t="s">
        <v>82</v>
      </c>
      <c r="W289">
        <v>360</v>
      </c>
      <c r="X289" s="35">
        <v>1</v>
      </c>
      <c r="Y289" t="s">
        <v>21</v>
      </c>
      <c r="Z289" t="s">
        <v>83</v>
      </c>
      <c r="AA289" t="s">
        <v>87</v>
      </c>
      <c r="AB289" s="5">
        <v>32</v>
      </c>
      <c r="AC289" t="s">
        <v>1417</v>
      </c>
      <c r="AD289" t="s">
        <v>1674</v>
      </c>
    </row>
    <row r="290" spans="1:31" ht="14.25" customHeight="1" x14ac:dyDescent="0.3">
      <c r="A290">
        <v>6</v>
      </c>
      <c r="B290" t="s">
        <v>35</v>
      </c>
      <c r="C290" t="s">
        <v>99</v>
      </c>
      <c r="D290" t="s">
        <v>37</v>
      </c>
      <c r="E290">
        <v>2007</v>
      </c>
      <c r="F290" t="s">
        <v>100</v>
      </c>
      <c r="G290" t="s">
        <v>1250</v>
      </c>
      <c r="H290" s="3" t="s">
        <v>103</v>
      </c>
      <c r="I290">
        <v>-6.86</v>
      </c>
      <c r="J290">
        <v>-34.918888888888802</v>
      </c>
      <c r="K290" s="5" t="s">
        <v>109</v>
      </c>
      <c r="L290" t="s">
        <v>67</v>
      </c>
      <c r="M290" s="38" t="s">
        <v>1248</v>
      </c>
      <c r="N290" t="s">
        <v>102</v>
      </c>
      <c r="O290">
        <v>2002</v>
      </c>
      <c r="P290">
        <v>8</v>
      </c>
      <c r="Q290">
        <v>2004</v>
      </c>
      <c r="R290">
        <v>7</v>
      </c>
      <c r="S290" s="10">
        <v>24</v>
      </c>
      <c r="T290" s="10">
        <v>24</v>
      </c>
      <c r="U290">
        <v>6</v>
      </c>
      <c r="V290" t="s">
        <v>82</v>
      </c>
      <c r="W290">
        <v>360</v>
      </c>
      <c r="X290" s="35">
        <v>1</v>
      </c>
      <c r="Y290" t="s">
        <v>21</v>
      </c>
      <c r="Z290" t="s">
        <v>90</v>
      </c>
      <c r="AA290" t="s">
        <v>666</v>
      </c>
      <c r="AB290" s="5">
        <v>0</v>
      </c>
      <c r="AC290" t="s">
        <v>1417</v>
      </c>
      <c r="AD290" t="s">
        <v>1674</v>
      </c>
    </row>
    <row r="291" spans="1:31" ht="14.25" customHeight="1" x14ac:dyDescent="0.3">
      <c r="A291">
        <v>6</v>
      </c>
      <c r="B291" t="s">
        <v>35</v>
      </c>
      <c r="C291" t="s">
        <v>99</v>
      </c>
      <c r="D291" t="s">
        <v>37</v>
      </c>
      <c r="E291">
        <v>2007</v>
      </c>
      <c r="F291" t="s">
        <v>100</v>
      </c>
      <c r="G291" t="s">
        <v>1250</v>
      </c>
      <c r="H291" s="3" t="s">
        <v>103</v>
      </c>
      <c r="I291">
        <v>-6.86</v>
      </c>
      <c r="J291">
        <v>-34.918888888888802</v>
      </c>
      <c r="K291" s="5" t="s">
        <v>109</v>
      </c>
      <c r="L291" t="s">
        <v>67</v>
      </c>
      <c r="M291" s="38" t="s">
        <v>1248</v>
      </c>
      <c r="N291" t="s">
        <v>102</v>
      </c>
      <c r="O291">
        <v>2002</v>
      </c>
      <c r="P291">
        <v>8</v>
      </c>
      <c r="Q291">
        <v>2004</v>
      </c>
      <c r="R291">
        <v>7</v>
      </c>
      <c r="S291" s="10">
        <v>24</v>
      </c>
      <c r="T291" s="10">
        <v>24</v>
      </c>
      <c r="U291">
        <v>6</v>
      </c>
      <c r="V291" t="s">
        <v>82</v>
      </c>
      <c r="W291">
        <v>360</v>
      </c>
      <c r="X291" s="35">
        <v>1</v>
      </c>
      <c r="Y291" t="s">
        <v>21</v>
      </c>
      <c r="Z291" t="s">
        <v>90</v>
      </c>
      <c r="AA291" t="s">
        <v>91</v>
      </c>
      <c r="AB291" s="5">
        <v>2</v>
      </c>
      <c r="AC291" t="s">
        <v>1417</v>
      </c>
      <c r="AD291" t="s">
        <v>1674</v>
      </c>
    </row>
    <row r="292" spans="1:31" ht="14.25" customHeight="1" x14ac:dyDescent="0.3">
      <c r="A292">
        <v>6</v>
      </c>
      <c r="B292" t="s">
        <v>35</v>
      </c>
      <c r="C292" t="s">
        <v>99</v>
      </c>
      <c r="D292" t="s">
        <v>37</v>
      </c>
      <c r="E292">
        <v>2007</v>
      </c>
      <c r="F292" t="s">
        <v>100</v>
      </c>
      <c r="G292" t="s">
        <v>1250</v>
      </c>
      <c r="H292" s="3" t="s">
        <v>103</v>
      </c>
      <c r="I292">
        <v>-6.86</v>
      </c>
      <c r="J292">
        <v>-34.918888888888802</v>
      </c>
      <c r="K292" s="5" t="s">
        <v>109</v>
      </c>
      <c r="L292" t="s">
        <v>67</v>
      </c>
      <c r="M292" s="38" t="s">
        <v>1248</v>
      </c>
      <c r="N292" t="s">
        <v>102</v>
      </c>
      <c r="O292">
        <v>2002</v>
      </c>
      <c r="P292">
        <v>8</v>
      </c>
      <c r="Q292">
        <v>2004</v>
      </c>
      <c r="R292">
        <v>7</v>
      </c>
      <c r="S292" s="10">
        <v>24</v>
      </c>
      <c r="T292" s="10">
        <v>24</v>
      </c>
      <c r="U292">
        <v>6</v>
      </c>
      <c r="V292" t="s">
        <v>82</v>
      </c>
      <c r="W292">
        <v>360</v>
      </c>
      <c r="X292" s="35">
        <v>1</v>
      </c>
      <c r="Y292" t="s">
        <v>758</v>
      </c>
      <c r="Z292" t="s">
        <v>55</v>
      </c>
      <c r="AA292" t="s">
        <v>56</v>
      </c>
      <c r="AB292" s="5">
        <v>0</v>
      </c>
      <c r="AC292" t="s">
        <v>1417</v>
      </c>
      <c r="AD292" t="s">
        <v>1674</v>
      </c>
    </row>
    <row r="293" spans="1:31" ht="14.25" customHeight="1" x14ac:dyDescent="0.3">
      <c r="A293">
        <v>6</v>
      </c>
      <c r="B293" t="s">
        <v>35</v>
      </c>
      <c r="C293" t="s">
        <v>99</v>
      </c>
      <c r="D293" t="s">
        <v>37</v>
      </c>
      <c r="E293">
        <v>2007</v>
      </c>
      <c r="F293" t="s">
        <v>100</v>
      </c>
      <c r="G293" t="s">
        <v>1250</v>
      </c>
      <c r="H293" s="3" t="s">
        <v>103</v>
      </c>
      <c r="I293">
        <v>-6.86</v>
      </c>
      <c r="J293">
        <v>-34.918888888888802</v>
      </c>
      <c r="K293" s="5" t="s">
        <v>109</v>
      </c>
      <c r="L293" t="s">
        <v>67</v>
      </c>
      <c r="M293" s="38" t="s">
        <v>1248</v>
      </c>
      <c r="N293" t="s">
        <v>102</v>
      </c>
      <c r="O293">
        <v>2002</v>
      </c>
      <c r="P293">
        <v>8</v>
      </c>
      <c r="Q293">
        <v>2004</v>
      </c>
      <c r="R293">
        <v>7</v>
      </c>
      <c r="S293" s="10">
        <v>24</v>
      </c>
      <c r="T293" s="10">
        <v>24</v>
      </c>
      <c r="U293">
        <v>6</v>
      </c>
      <c r="V293" t="s">
        <v>82</v>
      </c>
      <c r="W293">
        <v>360</v>
      </c>
      <c r="X293" s="35">
        <v>1</v>
      </c>
      <c r="Y293" t="s">
        <v>758</v>
      </c>
      <c r="Z293" t="s">
        <v>55</v>
      </c>
      <c r="AA293" t="s">
        <v>655</v>
      </c>
      <c r="AB293" s="5">
        <v>3</v>
      </c>
      <c r="AC293" t="s">
        <v>1417</v>
      </c>
      <c r="AD293" t="s">
        <v>1674</v>
      </c>
    </row>
    <row r="294" spans="1:31" ht="14.25" customHeight="1" x14ac:dyDescent="0.3">
      <c r="A294">
        <v>6</v>
      </c>
      <c r="B294" t="s">
        <v>35</v>
      </c>
      <c r="C294" t="s">
        <v>99</v>
      </c>
      <c r="D294" t="s">
        <v>37</v>
      </c>
      <c r="E294">
        <v>2007</v>
      </c>
      <c r="F294" t="s">
        <v>100</v>
      </c>
      <c r="G294" t="s">
        <v>1250</v>
      </c>
      <c r="H294" s="3" t="s">
        <v>103</v>
      </c>
      <c r="I294">
        <v>-6.86</v>
      </c>
      <c r="J294">
        <v>-34.918888888888802</v>
      </c>
      <c r="K294" s="5" t="s">
        <v>109</v>
      </c>
      <c r="L294" t="s">
        <v>67</v>
      </c>
      <c r="M294" s="38" t="s">
        <v>1248</v>
      </c>
      <c r="N294" t="s">
        <v>102</v>
      </c>
      <c r="O294">
        <v>2002</v>
      </c>
      <c r="P294">
        <v>8</v>
      </c>
      <c r="Q294">
        <v>2004</v>
      </c>
      <c r="R294">
        <v>7</v>
      </c>
      <c r="S294" s="10">
        <v>24</v>
      </c>
      <c r="T294" s="10">
        <v>24</v>
      </c>
      <c r="U294">
        <v>6</v>
      </c>
      <c r="V294" t="s">
        <v>82</v>
      </c>
      <c r="W294">
        <v>360</v>
      </c>
      <c r="X294" s="35">
        <v>1</v>
      </c>
      <c r="Y294" t="s">
        <v>758</v>
      </c>
      <c r="Z294" t="s">
        <v>55</v>
      </c>
      <c r="AA294" t="s">
        <v>258</v>
      </c>
      <c r="AB294" s="5">
        <v>0</v>
      </c>
      <c r="AC294" t="s">
        <v>1417</v>
      </c>
      <c r="AD294" t="s">
        <v>1674</v>
      </c>
    </row>
    <row r="295" spans="1:31" ht="14.25" customHeight="1" x14ac:dyDescent="0.3">
      <c r="A295">
        <v>6</v>
      </c>
      <c r="B295" t="s">
        <v>35</v>
      </c>
      <c r="C295" t="s">
        <v>99</v>
      </c>
      <c r="D295" t="s">
        <v>37</v>
      </c>
      <c r="E295">
        <v>2007</v>
      </c>
      <c r="F295" t="s">
        <v>100</v>
      </c>
      <c r="G295" t="s">
        <v>1250</v>
      </c>
      <c r="H295" s="3" t="s">
        <v>103</v>
      </c>
      <c r="I295">
        <v>-6.86</v>
      </c>
      <c r="J295">
        <v>-34.918888888888802</v>
      </c>
      <c r="K295" s="5" t="s">
        <v>109</v>
      </c>
      <c r="L295" t="s">
        <v>67</v>
      </c>
      <c r="M295" s="38" t="s">
        <v>1248</v>
      </c>
      <c r="N295" t="s">
        <v>102</v>
      </c>
      <c r="O295">
        <v>2002</v>
      </c>
      <c r="P295">
        <v>8</v>
      </c>
      <c r="Q295">
        <v>2004</v>
      </c>
      <c r="R295">
        <v>7</v>
      </c>
      <c r="S295" s="10">
        <v>24</v>
      </c>
      <c r="T295" s="10">
        <v>24</v>
      </c>
      <c r="U295">
        <v>6</v>
      </c>
      <c r="V295" t="s">
        <v>82</v>
      </c>
      <c r="W295">
        <v>360</v>
      </c>
      <c r="X295" s="35">
        <v>1</v>
      </c>
      <c r="Y295" t="s">
        <v>758</v>
      </c>
      <c r="Z295" t="s">
        <v>83</v>
      </c>
      <c r="AA295" t="s">
        <v>128</v>
      </c>
      <c r="AB295" s="5">
        <v>4</v>
      </c>
      <c r="AC295" t="s">
        <v>1417</v>
      </c>
      <c r="AD295" t="s">
        <v>1674</v>
      </c>
    </row>
    <row r="296" spans="1:31" ht="14.25" customHeight="1" x14ac:dyDescent="0.3">
      <c r="A296">
        <v>6</v>
      </c>
      <c r="B296" t="s">
        <v>35</v>
      </c>
      <c r="C296" t="s">
        <v>99</v>
      </c>
      <c r="D296" t="s">
        <v>37</v>
      </c>
      <c r="E296">
        <v>2007</v>
      </c>
      <c r="F296" t="s">
        <v>100</v>
      </c>
      <c r="G296" t="s">
        <v>1250</v>
      </c>
      <c r="H296" s="3" t="s">
        <v>103</v>
      </c>
      <c r="I296">
        <v>-6.86</v>
      </c>
      <c r="J296">
        <v>-34.918888888888802</v>
      </c>
      <c r="K296" s="5" t="s">
        <v>109</v>
      </c>
      <c r="L296" t="s">
        <v>67</v>
      </c>
      <c r="M296" s="38" t="s">
        <v>1248</v>
      </c>
      <c r="N296" t="s">
        <v>102</v>
      </c>
      <c r="O296">
        <v>2002</v>
      </c>
      <c r="P296">
        <v>8</v>
      </c>
      <c r="Q296">
        <v>2004</v>
      </c>
      <c r="R296">
        <v>7</v>
      </c>
      <c r="S296" s="10">
        <v>24</v>
      </c>
      <c r="T296" s="10">
        <v>24</v>
      </c>
      <c r="U296">
        <v>6</v>
      </c>
      <c r="V296" t="s">
        <v>82</v>
      </c>
      <c r="W296">
        <v>360</v>
      </c>
      <c r="X296" s="35">
        <v>1</v>
      </c>
      <c r="Y296" t="s">
        <v>758</v>
      </c>
      <c r="Z296" t="s">
        <v>83</v>
      </c>
      <c r="AA296" t="s">
        <v>84</v>
      </c>
      <c r="AB296" s="5">
        <v>25</v>
      </c>
      <c r="AC296" t="s">
        <v>1417</v>
      </c>
      <c r="AD296" t="s">
        <v>1674</v>
      </c>
    </row>
    <row r="297" spans="1:31" ht="14.25" customHeight="1" x14ac:dyDescent="0.3">
      <c r="A297">
        <v>6</v>
      </c>
      <c r="B297" t="s">
        <v>35</v>
      </c>
      <c r="C297" t="s">
        <v>99</v>
      </c>
      <c r="D297" t="s">
        <v>37</v>
      </c>
      <c r="E297">
        <v>2007</v>
      </c>
      <c r="F297" t="s">
        <v>100</v>
      </c>
      <c r="G297" t="s">
        <v>1250</v>
      </c>
      <c r="H297" s="3" t="s">
        <v>103</v>
      </c>
      <c r="I297">
        <v>-6.86</v>
      </c>
      <c r="J297">
        <v>-34.918888888888802</v>
      </c>
      <c r="K297" s="5" t="s">
        <v>109</v>
      </c>
      <c r="L297" t="s">
        <v>67</v>
      </c>
      <c r="M297" s="38" t="s">
        <v>1248</v>
      </c>
      <c r="N297" t="s">
        <v>102</v>
      </c>
      <c r="O297">
        <v>2002</v>
      </c>
      <c r="P297">
        <v>8</v>
      </c>
      <c r="Q297">
        <v>2004</v>
      </c>
      <c r="R297">
        <v>7</v>
      </c>
      <c r="S297" s="10">
        <v>24</v>
      </c>
      <c r="T297" s="10">
        <v>24</v>
      </c>
      <c r="U297">
        <v>6</v>
      </c>
      <c r="V297" t="s">
        <v>82</v>
      </c>
      <c r="W297">
        <v>360</v>
      </c>
      <c r="X297" s="35">
        <v>1</v>
      </c>
      <c r="Y297" t="s">
        <v>758</v>
      </c>
      <c r="Z297" t="s">
        <v>83</v>
      </c>
      <c r="AA297" t="s">
        <v>663</v>
      </c>
      <c r="AB297" s="5">
        <v>7</v>
      </c>
      <c r="AC297" t="s">
        <v>1417</v>
      </c>
      <c r="AD297" t="s">
        <v>1674</v>
      </c>
    </row>
    <row r="298" spans="1:31" ht="14.25" customHeight="1" x14ac:dyDescent="0.3">
      <c r="A298">
        <v>6</v>
      </c>
      <c r="B298" t="s">
        <v>35</v>
      </c>
      <c r="C298" t="s">
        <v>99</v>
      </c>
      <c r="D298" t="s">
        <v>37</v>
      </c>
      <c r="E298">
        <v>2007</v>
      </c>
      <c r="F298" t="s">
        <v>100</v>
      </c>
      <c r="G298" t="s">
        <v>1250</v>
      </c>
      <c r="H298" s="3" t="s">
        <v>103</v>
      </c>
      <c r="I298">
        <v>-6.86</v>
      </c>
      <c r="J298">
        <v>-34.918888888888802</v>
      </c>
      <c r="K298" s="5" t="s">
        <v>109</v>
      </c>
      <c r="L298" t="s">
        <v>67</v>
      </c>
      <c r="M298" s="38" t="s">
        <v>1248</v>
      </c>
      <c r="N298" t="s">
        <v>102</v>
      </c>
      <c r="O298">
        <v>2002</v>
      </c>
      <c r="P298">
        <v>8</v>
      </c>
      <c r="Q298">
        <v>2004</v>
      </c>
      <c r="R298">
        <v>7</v>
      </c>
      <c r="S298" s="10">
        <v>24</v>
      </c>
      <c r="T298" s="10">
        <v>24</v>
      </c>
      <c r="U298">
        <v>6</v>
      </c>
      <c r="V298" t="s">
        <v>82</v>
      </c>
      <c r="W298">
        <v>360</v>
      </c>
      <c r="X298" s="35">
        <v>1</v>
      </c>
      <c r="Y298" t="s">
        <v>758</v>
      </c>
      <c r="Z298" t="s">
        <v>83</v>
      </c>
      <c r="AA298" t="s">
        <v>87</v>
      </c>
      <c r="AB298" s="5">
        <v>3</v>
      </c>
      <c r="AC298" t="s">
        <v>1417</v>
      </c>
      <c r="AD298" t="s">
        <v>1674</v>
      </c>
    </row>
    <row r="299" spans="1:31" ht="14.25" customHeight="1" x14ac:dyDescent="0.3">
      <c r="A299">
        <v>6</v>
      </c>
      <c r="B299" t="s">
        <v>35</v>
      </c>
      <c r="C299" t="s">
        <v>99</v>
      </c>
      <c r="D299" t="s">
        <v>37</v>
      </c>
      <c r="E299">
        <v>2007</v>
      </c>
      <c r="F299" t="s">
        <v>100</v>
      </c>
      <c r="G299" t="s">
        <v>1250</v>
      </c>
      <c r="H299" s="3" t="s">
        <v>103</v>
      </c>
      <c r="I299">
        <v>-6.86</v>
      </c>
      <c r="J299">
        <v>-34.918888888888802</v>
      </c>
      <c r="K299" s="5" t="s">
        <v>109</v>
      </c>
      <c r="L299" t="s">
        <v>67</v>
      </c>
      <c r="M299" s="38" t="s">
        <v>1248</v>
      </c>
      <c r="N299" t="s">
        <v>102</v>
      </c>
      <c r="O299">
        <v>2002</v>
      </c>
      <c r="P299">
        <v>8</v>
      </c>
      <c r="Q299">
        <v>2004</v>
      </c>
      <c r="R299">
        <v>7</v>
      </c>
      <c r="S299" s="10">
        <v>24</v>
      </c>
      <c r="T299" s="10">
        <v>24</v>
      </c>
      <c r="U299">
        <v>6</v>
      </c>
      <c r="V299" t="s">
        <v>82</v>
      </c>
      <c r="W299">
        <v>360</v>
      </c>
      <c r="X299" s="35">
        <v>1</v>
      </c>
      <c r="Y299" t="s">
        <v>758</v>
      </c>
      <c r="Z299" t="s">
        <v>90</v>
      </c>
      <c r="AA299" t="s">
        <v>666</v>
      </c>
      <c r="AB299" s="5">
        <v>3</v>
      </c>
      <c r="AC299" t="s">
        <v>1417</v>
      </c>
      <c r="AD299" t="s">
        <v>1674</v>
      </c>
    </row>
    <row r="300" spans="1:31" ht="14.25" customHeight="1" x14ac:dyDescent="0.3">
      <c r="A300">
        <v>6</v>
      </c>
      <c r="B300" t="s">
        <v>35</v>
      </c>
      <c r="C300" t="s">
        <v>99</v>
      </c>
      <c r="D300" t="s">
        <v>37</v>
      </c>
      <c r="E300">
        <v>2007</v>
      </c>
      <c r="F300" t="s">
        <v>100</v>
      </c>
      <c r="G300" t="s">
        <v>1250</v>
      </c>
      <c r="H300" s="3" t="s">
        <v>103</v>
      </c>
      <c r="I300">
        <v>-6.86</v>
      </c>
      <c r="J300">
        <v>-34.918888888888802</v>
      </c>
      <c r="K300" s="5" t="s">
        <v>109</v>
      </c>
      <c r="L300" t="s">
        <v>67</v>
      </c>
      <c r="M300" s="38" t="s">
        <v>1248</v>
      </c>
      <c r="N300" t="s">
        <v>102</v>
      </c>
      <c r="O300">
        <v>2002</v>
      </c>
      <c r="P300">
        <v>8</v>
      </c>
      <c r="Q300">
        <v>2004</v>
      </c>
      <c r="R300">
        <v>7</v>
      </c>
      <c r="S300" s="10">
        <v>24</v>
      </c>
      <c r="T300" s="10">
        <v>24</v>
      </c>
      <c r="U300">
        <v>6</v>
      </c>
      <c r="V300" t="s">
        <v>82</v>
      </c>
      <c r="W300">
        <v>360</v>
      </c>
      <c r="X300" s="35">
        <v>1</v>
      </c>
      <c r="Y300" t="s">
        <v>758</v>
      </c>
      <c r="Z300" t="s">
        <v>90</v>
      </c>
      <c r="AA300" t="s">
        <v>91</v>
      </c>
      <c r="AB300" s="5">
        <v>4</v>
      </c>
      <c r="AC300" t="s">
        <v>1417</v>
      </c>
      <c r="AD300" t="s">
        <v>1674</v>
      </c>
    </row>
    <row r="301" spans="1:31" ht="14.25" customHeight="1" x14ac:dyDescent="0.3">
      <c r="A301">
        <v>7</v>
      </c>
      <c r="B301" t="s">
        <v>24</v>
      </c>
      <c r="C301" t="s">
        <v>104</v>
      </c>
      <c r="D301" t="s">
        <v>105</v>
      </c>
      <c r="E301">
        <v>2018</v>
      </c>
      <c r="F301" t="s">
        <v>106</v>
      </c>
      <c r="G301" t="s">
        <v>107</v>
      </c>
      <c r="H301" s="3" t="s">
        <v>108</v>
      </c>
      <c r="I301" s="8">
        <v>-2.5</v>
      </c>
      <c r="J301" s="8">
        <v>-48.75</v>
      </c>
      <c r="K301" t="s">
        <v>109</v>
      </c>
      <c r="L301" t="s">
        <v>110</v>
      </c>
      <c r="M301" t="s">
        <v>111</v>
      </c>
      <c r="N301" t="s">
        <v>112</v>
      </c>
      <c r="O301">
        <v>2015</v>
      </c>
      <c r="P301">
        <v>7</v>
      </c>
      <c r="Q301">
        <v>2016</v>
      </c>
      <c r="R301">
        <v>8</v>
      </c>
      <c r="S301" s="7">
        <v>14</v>
      </c>
      <c r="T301">
        <v>18</v>
      </c>
      <c r="U301">
        <v>6</v>
      </c>
      <c r="V301" t="s">
        <v>53</v>
      </c>
      <c r="W301">
        <f t="shared" ref="W301:W390" si="1">48*60</f>
        <v>2880</v>
      </c>
      <c r="X301" s="5">
        <v>18</v>
      </c>
      <c r="Y301" t="s">
        <v>48</v>
      </c>
      <c r="Z301" s="13" t="s">
        <v>49</v>
      </c>
      <c r="AA301" s="13" t="s">
        <v>846</v>
      </c>
      <c r="AB301" s="14">
        <v>0</v>
      </c>
      <c r="AC301" t="s">
        <v>1419</v>
      </c>
      <c r="AD301" t="s">
        <v>1634</v>
      </c>
      <c r="AE301" t="s">
        <v>1418</v>
      </c>
    </row>
    <row r="302" spans="1:31" ht="14.25" customHeight="1" x14ac:dyDescent="0.3">
      <c r="A302">
        <v>7</v>
      </c>
      <c r="B302" t="s">
        <v>24</v>
      </c>
      <c r="C302" t="s">
        <v>104</v>
      </c>
      <c r="D302" t="s">
        <v>105</v>
      </c>
      <c r="E302">
        <v>2018</v>
      </c>
      <c r="F302" t="s">
        <v>106</v>
      </c>
      <c r="G302" t="s">
        <v>107</v>
      </c>
      <c r="H302" s="3" t="s">
        <v>108</v>
      </c>
      <c r="I302" s="8">
        <v>-2.5</v>
      </c>
      <c r="J302" s="8">
        <v>-48.75</v>
      </c>
      <c r="K302" t="s">
        <v>109</v>
      </c>
      <c r="L302" t="s">
        <v>110</v>
      </c>
      <c r="M302" t="s">
        <v>111</v>
      </c>
      <c r="N302" t="s">
        <v>112</v>
      </c>
      <c r="O302">
        <v>2015</v>
      </c>
      <c r="P302">
        <v>7</v>
      </c>
      <c r="Q302">
        <v>2016</v>
      </c>
      <c r="R302">
        <v>8</v>
      </c>
      <c r="S302" s="7">
        <v>14</v>
      </c>
      <c r="T302">
        <v>18</v>
      </c>
      <c r="U302">
        <v>6</v>
      </c>
      <c r="V302" t="s">
        <v>53</v>
      </c>
      <c r="W302">
        <f t="shared" si="1"/>
        <v>2880</v>
      </c>
      <c r="X302" s="5">
        <v>18</v>
      </c>
      <c r="Y302" t="s">
        <v>48</v>
      </c>
      <c r="Z302" s="13" t="s">
        <v>49</v>
      </c>
      <c r="AA302" s="13" t="s">
        <v>483</v>
      </c>
      <c r="AB302" s="14">
        <v>0</v>
      </c>
      <c r="AC302" t="s">
        <v>1419</v>
      </c>
      <c r="AD302" t="s">
        <v>1634</v>
      </c>
      <c r="AE302" t="s">
        <v>1418</v>
      </c>
    </row>
    <row r="303" spans="1:31" ht="14.25" customHeight="1" x14ac:dyDescent="0.3">
      <c r="A303">
        <v>7</v>
      </c>
      <c r="B303" t="s">
        <v>24</v>
      </c>
      <c r="C303" t="s">
        <v>104</v>
      </c>
      <c r="D303" t="s">
        <v>105</v>
      </c>
      <c r="E303">
        <v>2018</v>
      </c>
      <c r="F303" t="s">
        <v>106</v>
      </c>
      <c r="G303" t="s">
        <v>107</v>
      </c>
      <c r="H303" s="3" t="s">
        <v>108</v>
      </c>
      <c r="I303" s="8">
        <v>-2.5</v>
      </c>
      <c r="J303" s="8">
        <v>-48.75</v>
      </c>
      <c r="K303" t="s">
        <v>109</v>
      </c>
      <c r="L303" t="s">
        <v>110</v>
      </c>
      <c r="M303" t="s">
        <v>111</v>
      </c>
      <c r="N303" t="s">
        <v>112</v>
      </c>
      <c r="O303">
        <v>2015</v>
      </c>
      <c r="P303">
        <v>7</v>
      </c>
      <c r="Q303">
        <v>2016</v>
      </c>
      <c r="R303">
        <v>8</v>
      </c>
      <c r="S303" s="7">
        <v>14</v>
      </c>
      <c r="T303">
        <v>18</v>
      </c>
      <c r="U303">
        <v>6</v>
      </c>
      <c r="V303" t="s">
        <v>53</v>
      </c>
      <c r="W303">
        <f t="shared" si="1"/>
        <v>2880</v>
      </c>
      <c r="X303" s="5">
        <v>18</v>
      </c>
      <c r="Y303" t="s">
        <v>48</v>
      </c>
      <c r="Z303" s="13" t="s">
        <v>55</v>
      </c>
      <c r="AA303" s="13" t="s">
        <v>853</v>
      </c>
      <c r="AB303" s="14">
        <v>6</v>
      </c>
      <c r="AC303" t="s">
        <v>1419</v>
      </c>
      <c r="AD303" t="s">
        <v>1634</v>
      </c>
      <c r="AE303" t="s">
        <v>1418</v>
      </c>
    </row>
    <row r="304" spans="1:31" ht="14.25" customHeight="1" x14ac:dyDescent="0.3">
      <c r="A304">
        <v>7</v>
      </c>
      <c r="B304" t="s">
        <v>24</v>
      </c>
      <c r="C304" t="s">
        <v>104</v>
      </c>
      <c r="D304" t="s">
        <v>105</v>
      </c>
      <c r="E304">
        <v>2018</v>
      </c>
      <c r="F304" t="s">
        <v>106</v>
      </c>
      <c r="G304" t="s">
        <v>107</v>
      </c>
      <c r="H304" s="3" t="s">
        <v>108</v>
      </c>
      <c r="I304" s="8">
        <v>-2.5</v>
      </c>
      <c r="J304" s="8">
        <v>-48.75</v>
      </c>
      <c r="K304" t="s">
        <v>109</v>
      </c>
      <c r="L304" t="s">
        <v>110</v>
      </c>
      <c r="M304" t="s">
        <v>111</v>
      </c>
      <c r="N304" t="s">
        <v>112</v>
      </c>
      <c r="O304">
        <v>2015</v>
      </c>
      <c r="P304">
        <v>7</v>
      </c>
      <c r="Q304">
        <v>2016</v>
      </c>
      <c r="R304">
        <v>8</v>
      </c>
      <c r="S304" s="7">
        <v>14</v>
      </c>
      <c r="T304">
        <v>18</v>
      </c>
      <c r="U304">
        <v>6</v>
      </c>
      <c r="V304" t="s">
        <v>53</v>
      </c>
      <c r="W304">
        <f t="shared" si="1"/>
        <v>2880</v>
      </c>
      <c r="X304" s="5">
        <v>18</v>
      </c>
      <c r="Y304" t="s">
        <v>48</v>
      </c>
      <c r="Z304" s="13" t="s">
        <v>55</v>
      </c>
      <c r="AA304" s="13" t="s">
        <v>859</v>
      </c>
      <c r="AB304" s="14">
        <v>6</v>
      </c>
      <c r="AC304" t="s">
        <v>1419</v>
      </c>
      <c r="AD304" t="s">
        <v>1634</v>
      </c>
      <c r="AE304" t="s">
        <v>1418</v>
      </c>
    </row>
    <row r="305" spans="1:31" ht="14.25" customHeight="1" x14ac:dyDescent="0.3">
      <c r="A305">
        <v>7</v>
      </c>
      <c r="B305" t="s">
        <v>24</v>
      </c>
      <c r="C305" t="s">
        <v>104</v>
      </c>
      <c r="D305" t="s">
        <v>105</v>
      </c>
      <c r="E305">
        <v>2018</v>
      </c>
      <c r="F305" t="s">
        <v>106</v>
      </c>
      <c r="G305" t="s">
        <v>107</v>
      </c>
      <c r="H305" s="3" t="s">
        <v>108</v>
      </c>
      <c r="I305" s="8">
        <v>-2.5</v>
      </c>
      <c r="J305" s="8">
        <v>-48.75</v>
      </c>
      <c r="K305" t="s">
        <v>109</v>
      </c>
      <c r="L305" t="s">
        <v>110</v>
      </c>
      <c r="M305" t="s">
        <v>111</v>
      </c>
      <c r="N305" t="s">
        <v>112</v>
      </c>
      <c r="O305">
        <v>2015</v>
      </c>
      <c r="P305">
        <v>7</v>
      </c>
      <c r="Q305">
        <v>2016</v>
      </c>
      <c r="R305">
        <v>8</v>
      </c>
      <c r="S305" s="7">
        <v>14</v>
      </c>
      <c r="T305">
        <v>18</v>
      </c>
      <c r="U305">
        <v>6</v>
      </c>
      <c r="V305" t="s">
        <v>53</v>
      </c>
      <c r="W305">
        <f t="shared" si="1"/>
        <v>2880</v>
      </c>
      <c r="X305" s="5">
        <v>18</v>
      </c>
      <c r="Y305" t="s">
        <v>48</v>
      </c>
      <c r="Z305" s="13" t="s">
        <v>55</v>
      </c>
      <c r="AA305" s="13" t="s">
        <v>860</v>
      </c>
      <c r="AB305" s="14">
        <v>15</v>
      </c>
      <c r="AC305" t="s">
        <v>1419</v>
      </c>
      <c r="AD305" t="s">
        <v>1634</v>
      </c>
      <c r="AE305" t="s">
        <v>1418</v>
      </c>
    </row>
    <row r="306" spans="1:31" ht="14.25" customHeight="1" x14ac:dyDescent="0.3">
      <c r="A306">
        <v>7</v>
      </c>
      <c r="B306" t="s">
        <v>24</v>
      </c>
      <c r="C306" t="s">
        <v>104</v>
      </c>
      <c r="D306" t="s">
        <v>105</v>
      </c>
      <c r="E306">
        <v>2018</v>
      </c>
      <c r="F306" t="s">
        <v>106</v>
      </c>
      <c r="G306" t="s">
        <v>107</v>
      </c>
      <c r="H306" s="3" t="s">
        <v>108</v>
      </c>
      <c r="I306" s="8">
        <v>-2.5</v>
      </c>
      <c r="J306" s="8">
        <v>-48.75</v>
      </c>
      <c r="K306" t="s">
        <v>109</v>
      </c>
      <c r="L306" t="s">
        <v>110</v>
      </c>
      <c r="M306" t="s">
        <v>111</v>
      </c>
      <c r="N306" t="s">
        <v>112</v>
      </c>
      <c r="O306">
        <v>2015</v>
      </c>
      <c r="P306">
        <v>7</v>
      </c>
      <c r="Q306">
        <v>2016</v>
      </c>
      <c r="R306">
        <v>8</v>
      </c>
      <c r="S306" s="7">
        <v>14</v>
      </c>
      <c r="T306">
        <v>18</v>
      </c>
      <c r="U306">
        <v>6</v>
      </c>
      <c r="V306" t="s">
        <v>53</v>
      </c>
      <c r="W306">
        <f t="shared" si="1"/>
        <v>2880</v>
      </c>
      <c r="X306" s="5">
        <v>18</v>
      </c>
      <c r="Y306" t="s">
        <v>48</v>
      </c>
      <c r="Z306" s="13" t="s">
        <v>55</v>
      </c>
      <c r="AA306" s="13" t="s">
        <v>861</v>
      </c>
      <c r="AB306" s="14">
        <v>2</v>
      </c>
      <c r="AC306" t="s">
        <v>1419</v>
      </c>
      <c r="AD306" t="s">
        <v>1634</v>
      </c>
      <c r="AE306" t="s">
        <v>1418</v>
      </c>
    </row>
    <row r="307" spans="1:31" ht="14.25" customHeight="1" x14ac:dyDescent="0.3">
      <c r="A307">
        <v>7</v>
      </c>
      <c r="B307" t="s">
        <v>24</v>
      </c>
      <c r="C307" t="s">
        <v>104</v>
      </c>
      <c r="D307" t="s">
        <v>105</v>
      </c>
      <c r="E307">
        <v>2018</v>
      </c>
      <c r="F307" t="s">
        <v>106</v>
      </c>
      <c r="G307" t="s">
        <v>107</v>
      </c>
      <c r="H307" s="3" t="s">
        <v>108</v>
      </c>
      <c r="I307" s="8">
        <v>-2.5</v>
      </c>
      <c r="J307" s="8">
        <v>-48.75</v>
      </c>
      <c r="K307" t="s">
        <v>109</v>
      </c>
      <c r="L307" t="s">
        <v>110</v>
      </c>
      <c r="M307" t="s">
        <v>111</v>
      </c>
      <c r="N307" t="s">
        <v>112</v>
      </c>
      <c r="O307">
        <v>2015</v>
      </c>
      <c r="P307">
        <v>7</v>
      </c>
      <c r="Q307">
        <v>2016</v>
      </c>
      <c r="R307">
        <v>8</v>
      </c>
      <c r="S307" s="7">
        <v>14</v>
      </c>
      <c r="T307">
        <v>18</v>
      </c>
      <c r="U307">
        <v>6</v>
      </c>
      <c r="V307" t="s">
        <v>53</v>
      </c>
      <c r="W307">
        <f t="shared" si="1"/>
        <v>2880</v>
      </c>
      <c r="X307" s="5">
        <v>18</v>
      </c>
      <c r="Y307" t="s">
        <v>48</v>
      </c>
      <c r="Z307" s="13" t="s">
        <v>55</v>
      </c>
      <c r="AA307" s="13" t="s">
        <v>113</v>
      </c>
      <c r="AB307" s="14">
        <v>1</v>
      </c>
      <c r="AC307" t="s">
        <v>1419</v>
      </c>
      <c r="AD307" t="s">
        <v>1634</v>
      </c>
      <c r="AE307" t="s">
        <v>1418</v>
      </c>
    </row>
    <row r="308" spans="1:31" ht="14.25" customHeight="1" x14ac:dyDescent="0.3">
      <c r="A308">
        <v>7</v>
      </c>
      <c r="B308" t="s">
        <v>24</v>
      </c>
      <c r="C308" t="s">
        <v>104</v>
      </c>
      <c r="D308" t="s">
        <v>105</v>
      </c>
      <c r="E308">
        <v>2018</v>
      </c>
      <c r="F308" t="s">
        <v>106</v>
      </c>
      <c r="G308" t="s">
        <v>107</v>
      </c>
      <c r="H308" s="3" t="s">
        <v>108</v>
      </c>
      <c r="I308" s="8">
        <v>-2.5</v>
      </c>
      <c r="J308" s="8">
        <v>-48.75</v>
      </c>
      <c r="K308" t="s">
        <v>109</v>
      </c>
      <c r="L308" t="s">
        <v>110</v>
      </c>
      <c r="M308" t="s">
        <v>111</v>
      </c>
      <c r="N308" t="s">
        <v>112</v>
      </c>
      <c r="O308">
        <v>2015</v>
      </c>
      <c r="P308">
        <v>7</v>
      </c>
      <c r="Q308">
        <v>2016</v>
      </c>
      <c r="R308">
        <v>8</v>
      </c>
      <c r="S308" s="7">
        <v>14</v>
      </c>
      <c r="T308">
        <v>18</v>
      </c>
      <c r="U308">
        <v>6</v>
      </c>
      <c r="V308" t="s">
        <v>53</v>
      </c>
      <c r="W308">
        <f t="shared" si="1"/>
        <v>2880</v>
      </c>
      <c r="X308" s="5">
        <v>18</v>
      </c>
      <c r="Y308" t="s">
        <v>48</v>
      </c>
      <c r="Z308" s="13" t="s">
        <v>55</v>
      </c>
      <c r="AA308" s="13" t="s">
        <v>519</v>
      </c>
      <c r="AB308" s="14">
        <v>1</v>
      </c>
      <c r="AC308" t="s">
        <v>1419</v>
      </c>
      <c r="AD308" t="s">
        <v>1634</v>
      </c>
      <c r="AE308" t="s">
        <v>1418</v>
      </c>
    </row>
    <row r="309" spans="1:31" ht="14.25" customHeight="1" x14ac:dyDescent="0.3">
      <c r="A309">
        <v>7</v>
      </c>
      <c r="B309" t="s">
        <v>24</v>
      </c>
      <c r="C309" t="s">
        <v>104</v>
      </c>
      <c r="D309" t="s">
        <v>105</v>
      </c>
      <c r="E309">
        <v>2018</v>
      </c>
      <c r="F309" t="s">
        <v>106</v>
      </c>
      <c r="G309" t="s">
        <v>107</v>
      </c>
      <c r="H309" s="3" t="s">
        <v>108</v>
      </c>
      <c r="I309" s="8">
        <v>-2.5</v>
      </c>
      <c r="J309" s="8">
        <v>-48.75</v>
      </c>
      <c r="K309" t="s">
        <v>109</v>
      </c>
      <c r="L309" t="s">
        <v>110</v>
      </c>
      <c r="M309" t="s">
        <v>111</v>
      </c>
      <c r="N309" t="s">
        <v>112</v>
      </c>
      <c r="O309">
        <v>2015</v>
      </c>
      <c r="P309">
        <v>7</v>
      </c>
      <c r="Q309">
        <v>2016</v>
      </c>
      <c r="R309">
        <v>8</v>
      </c>
      <c r="S309" s="7">
        <v>14</v>
      </c>
      <c r="T309">
        <v>18</v>
      </c>
      <c r="U309">
        <v>6</v>
      </c>
      <c r="V309" t="s">
        <v>53</v>
      </c>
      <c r="W309">
        <f t="shared" si="1"/>
        <v>2880</v>
      </c>
      <c r="X309" s="5">
        <v>18</v>
      </c>
      <c r="Y309" t="s">
        <v>48</v>
      </c>
      <c r="Z309" s="13" t="s">
        <v>55</v>
      </c>
      <c r="AA309" s="13" t="s">
        <v>867</v>
      </c>
      <c r="AB309" s="14">
        <v>1</v>
      </c>
      <c r="AC309" t="s">
        <v>1419</v>
      </c>
      <c r="AD309" t="s">
        <v>1634</v>
      </c>
      <c r="AE309" t="s">
        <v>1418</v>
      </c>
    </row>
    <row r="310" spans="1:31" ht="14.25" customHeight="1" x14ac:dyDescent="0.3">
      <c r="A310">
        <v>7</v>
      </c>
      <c r="B310" t="s">
        <v>24</v>
      </c>
      <c r="C310" t="s">
        <v>104</v>
      </c>
      <c r="D310" t="s">
        <v>105</v>
      </c>
      <c r="E310">
        <v>2018</v>
      </c>
      <c r="F310" t="s">
        <v>106</v>
      </c>
      <c r="G310" t="s">
        <v>107</v>
      </c>
      <c r="H310" s="3" t="s">
        <v>108</v>
      </c>
      <c r="I310" s="8">
        <v>-2.5</v>
      </c>
      <c r="J310" s="8">
        <v>-48.75</v>
      </c>
      <c r="K310" t="s">
        <v>109</v>
      </c>
      <c r="L310" t="s">
        <v>110</v>
      </c>
      <c r="M310" t="s">
        <v>111</v>
      </c>
      <c r="N310" t="s">
        <v>112</v>
      </c>
      <c r="O310">
        <v>2015</v>
      </c>
      <c r="P310">
        <v>7</v>
      </c>
      <c r="Q310">
        <v>2016</v>
      </c>
      <c r="R310">
        <v>8</v>
      </c>
      <c r="S310" s="7">
        <v>14</v>
      </c>
      <c r="T310">
        <v>18</v>
      </c>
      <c r="U310">
        <v>6</v>
      </c>
      <c r="V310" t="s">
        <v>53</v>
      </c>
      <c r="W310">
        <f t="shared" si="1"/>
        <v>2880</v>
      </c>
      <c r="X310" s="5">
        <v>18</v>
      </c>
      <c r="Y310" t="s">
        <v>48</v>
      </c>
      <c r="Z310" s="13" t="s">
        <v>55</v>
      </c>
      <c r="AA310" s="13" t="s">
        <v>524</v>
      </c>
      <c r="AB310" s="14">
        <v>10</v>
      </c>
      <c r="AC310" t="s">
        <v>1419</v>
      </c>
      <c r="AD310" t="s">
        <v>1634</v>
      </c>
      <c r="AE310" t="s">
        <v>1418</v>
      </c>
    </row>
    <row r="311" spans="1:31" ht="14.25" customHeight="1" x14ac:dyDescent="0.3">
      <c r="A311">
        <v>7</v>
      </c>
      <c r="B311" t="s">
        <v>24</v>
      </c>
      <c r="C311" t="s">
        <v>104</v>
      </c>
      <c r="D311" t="s">
        <v>105</v>
      </c>
      <c r="E311">
        <v>2018</v>
      </c>
      <c r="F311" t="s">
        <v>106</v>
      </c>
      <c r="G311" t="s">
        <v>107</v>
      </c>
      <c r="H311" s="3" t="s">
        <v>108</v>
      </c>
      <c r="I311" s="8">
        <v>-2.5</v>
      </c>
      <c r="J311" s="8">
        <v>-48.75</v>
      </c>
      <c r="K311" t="s">
        <v>109</v>
      </c>
      <c r="L311" t="s">
        <v>110</v>
      </c>
      <c r="M311" t="s">
        <v>111</v>
      </c>
      <c r="N311" t="s">
        <v>112</v>
      </c>
      <c r="O311">
        <v>2015</v>
      </c>
      <c r="P311">
        <v>7</v>
      </c>
      <c r="Q311">
        <v>2016</v>
      </c>
      <c r="R311">
        <v>8</v>
      </c>
      <c r="S311" s="7">
        <v>14</v>
      </c>
      <c r="T311">
        <v>18</v>
      </c>
      <c r="U311">
        <v>6</v>
      </c>
      <c r="V311" t="s">
        <v>53</v>
      </c>
      <c r="W311">
        <f t="shared" si="1"/>
        <v>2880</v>
      </c>
      <c r="X311" s="5">
        <v>18</v>
      </c>
      <c r="Y311" t="s">
        <v>48</v>
      </c>
      <c r="Z311" s="13" t="s">
        <v>55</v>
      </c>
      <c r="AA311" s="13" t="s">
        <v>872</v>
      </c>
      <c r="AB311" s="14">
        <v>1</v>
      </c>
      <c r="AC311" t="s">
        <v>1419</v>
      </c>
      <c r="AD311" t="s">
        <v>1634</v>
      </c>
      <c r="AE311" t="s">
        <v>1418</v>
      </c>
    </row>
    <row r="312" spans="1:31" ht="14.25" customHeight="1" x14ac:dyDescent="0.3">
      <c r="A312">
        <v>7</v>
      </c>
      <c r="B312" t="s">
        <v>24</v>
      </c>
      <c r="C312" t="s">
        <v>104</v>
      </c>
      <c r="D312" t="s">
        <v>105</v>
      </c>
      <c r="E312">
        <v>2018</v>
      </c>
      <c r="F312" t="s">
        <v>106</v>
      </c>
      <c r="G312" t="s">
        <v>107</v>
      </c>
      <c r="H312" s="3" t="s">
        <v>108</v>
      </c>
      <c r="I312" s="8">
        <v>-2.5</v>
      </c>
      <c r="J312" s="8">
        <v>-48.75</v>
      </c>
      <c r="K312" t="s">
        <v>109</v>
      </c>
      <c r="L312" t="s">
        <v>110</v>
      </c>
      <c r="M312" t="s">
        <v>111</v>
      </c>
      <c r="N312" t="s">
        <v>112</v>
      </c>
      <c r="O312">
        <v>2015</v>
      </c>
      <c r="P312">
        <v>7</v>
      </c>
      <c r="Q312">
        <v>2016</v>
      </c>
      <c r="R312">
        <v>8</v>
      </c>
      <c r="S312" s="7">
        <v>14</v>
      </c>
      <c r="T312">
        <v>18</v>
      </c>
      <c r="U312">
        <v>6</v>
      </c>
      <c r="V312" t="s">
        <v>53</v>
      </c>
      <c r="W312">
        <f t="shared" si="1"/>
        <v>2880</v>
      </c>
      <c r="X312" s="5">
        <v>18</v>
      </c>
      <c r="Y312" t="s">
        <v>48</v>
      </c>
      <c r="Z312" s="13" t="s">
        <v>55</v>
      </c>
      <c r="AA312" s="13" t="s">
        <v>876</v>
      </c>
      <c r="AB312" s="14">
        <v>4</v>
      </c>
      <c r="AC312" t="s">
        <v>1419</v>
      </c>
      <c r="AD312" t="s">
        <v>1634</v>
      </c>
      <c r="AE312" t="s">
        <v>1418</v>
      </c>
    </row>
    <row r="313" spans="1:31" ht="14.25" customHeight="1" x14ac:dyDescent="0.3">
      <c r="A313">
        <v>7</v>
      </c>
      <c r="B313" t="s">
        <v>24</v>
      </c>
      <c r="C313" t="s">
        <v>104</v>
      </c>
      <c r="D313" t="s">
        <v>105</v>
      </c>
      <c r="E313">
        <v>2018</v>
      </c>
      <c r="F313" t="s">
        <v>106</v>
      </c>
      <c r="G313" t="s">
        <v>107</v>
      </c>
      <c r="H313" s="3" t="s">
        <v>108</v>
      </c>
      <c r="I313" s="8">
        <v>-2.5</v>
      </c>
      <c r="J313" s="8">
        <v>-48.75</v>
      </c>
      <c r="K313" t="s">
        <v>109</v>
      </c>
      <c r="L313" t="s">
        <v>110</v>
      </c>
      <c r="M313" t="s">
        <v>111</v>
      </c>
      <c r="N313" t="s">
        <v>112</v>
      </c>
      <c r="O313">
        <v>2015</v>
      </c>
      <c r="P313">
        <v>7</v>
      </c>
      <c r="Q313">
        <v>2016</v>
      </c>
      <c r="R313">
        <v>8</v>
      </c>
      <c r="S313" s="7">
        <v>14</v>
      </c>
      <c r="T313">
        <v>18</v>
      </c>
      <c r="U313">
        <v>6</v>
      </c>
      <c r="V313" t="s">
        <v>53</v>
      </c>
      <c r="W313">
        <f t="shared" si="1"/>
        <v>2880</v>
      </c>
      <c r="X313" s="5">
        <v>18</v>
      </c>
      <c r="Y313" t="s">
        <v>48</v>
      </c>
      <c r="Z313" s="13" t="s">
        <v>55</v>
      </c>
      <c r="AA313" s="13" t="s">
        <v>503</v>
      </c>
      <c r="AB313" s="14">
        <v>59</v>
      </c>
      <c r="AC313" t="s">
        <v>1419</v>
      </c>
      <c r="AD313" t="s">
        <v>1634</v>
      </c>
      <c r="AE313" t="s">
        <v>1418</v>
      </c>
    </row>
    <row r="314" spans="1:31" ht="14.25" customHeight="1" x14ac:dyDescent="0.3">
      <c r="A314">
        <v>7</v>
      </c>
      <c r="B314" t="s">
        <v>24</v>
      </c>
      <c r="C314" t="s">
        <v>104</v>
      </c>
      <c r="D314" t="s">
        <v>105</v>
      </c>
      <c r="E314">
        <v>2018</v>
      </c>
      <c r="F314" t="s">
        <v>106</v>
      </c>
      <c r="G314" t="s">
        <v>107</v>
      </c>
      <c r="H314" s="3" t="s">
        <v>108</v>
      </c>
      <c r="I314" s="8">
        <v>-2.5</v>
      </c>
      <c r="J314" s="8">
        <v>-48.75</v>
      </c>
      <c r="K314" t="s">
        <v>109</v>
      </c>
      <c r="L314" t="s">
        <v>110</v>
      </c>
      <c r="M314" t="s">
        <v>111</v>
      </c>
      <c r="N314" t="s">
        <v>112</v>
      </c>
      <c r="O314">
        <v>2015</v>
      </c>
      <c r="P314">
        <v>7</v>
      </c>
      <c r="Q314">
        <v>2016</v>
      </c>
      <c r="R314">
        <v>8</v>
      </c>
      <c r="S314" s="7">
        <v>14</v>
      </c>
      <c r="T314">
        <v>18</v>
      </c>
      <c r="U314">
        <v>6</v>
      </c>
      <c r="V314" t="s">
        <v>53</v>
      </c>
      <c r="W314">
        <f t="shared" si="1"/>
        <v>2880</v>
      </c>
      <c r="X314" s="5">
        <v>18</v>
      </c>
      <c r="Y314" t="s">
        <v>48</v>
      </c>
      <c r="Z314" s="13" t="s">
        <v>55</v>
      </c>
      <c r="AA314" s="13" t="s">
        <v>655</v>
      </c>
      <c r="AB314" s="14">
        <v>25</v>
      </c>
      <c r="AC314" t="s">
        <v>1419</v>
      </c>
      <c r="AD314" t="s">
        <v>1634</v>
      </c>
      <c r="AE314" t="s">
        <v>1418</v>
      </c>
    </row>
    <row r="315" spans="1:31" ht="14.25" customHeight="1" x14ac:dyDescent="0.3">
      <c r="A315">
        <v>7</v>
      </c>
      <c r="B315" t="s">
        <v>24</v>
      </c>
      <c r="C315" t="s">
        <v>104</v>
      </c>
      <c r="D315" t="s">
        <v>105</v>
      </c>
      <c r="E315">
        <v>2018</v>
      </c>
      <c r="F315" t="s">
        <v>106</v>
      </c>
      <c r="G315" t="s">
        <v>107</v>
      </c>
      <c r="H315" s="3" t="s">
        <v>108</v>
      </c>
      <c r="I315" s="8">
        <v>-2.5</v>
      </c>
      <c r="J315" s="8">
        <v>-48.75</v>
      </c>
      <c r="K315" t="s">
        <v>109</v>
      </c>
      <c r="L315" t="s">
        <v>110</v>
      </c>
      <c r="M315" t="s">
        <v>111</v>
      </c>
      <c r="N315" t="s">
        <v>112</v>
      </c>
      <c r="O315">
        <v>2015</v>
      </c>
      <c r="P315">
        <v>7</v>
      </c>
      <c r="Q315">
        <v>2016</v>
      </c>
      <c r="R315">
        <v>8</v>
      </c>
      <c r="S315" s="7">
        <v>14</v>
      </c>
      <c r="T315">
        <v>18</v>
      </c>
      <c r="U315">
        <v>6</v>
      </c>
      <c r="V315" t="s">
        <v>53</v>
      </c>
      <c r="W315">
        <f t="shared" si="1"/>
        <v>2880</v>
      </c>
      <c r="X315" s="5">
        <v>18</v>
      </c>
      <c r="Y315" t="s">
        <v>48</v>
      </c>
      <c r="Z315" s="13" t="s">
        <v>55</v>
      </c>
      <c r="AA315" s="13" t="s">
        <v>379</v>
      </c>
      <c r="AB315" s="14">
        <v>17</v>
      </c>
      <c r="AC315" t="s">
        <v>1419</v>
      </c>
      <c r="AD315" t="s">
        <v>1634</v>
      </c>
      <c r="AE315" t="s">
        <v>1418</v>
      </c>
    </row>
    <row r="316" spans="1:31" ht="14.25" customHeight="1" x14ac:dyDescent="0.3">
      <c r="A316">
        <v>7</v>
      </c>
      <c r="B316" t="s">
        <v>24</v>
      </c>
      <c r="C316" t="s">
        <v>104</v>
      </c>
      <c r="D316" t="s">
        <v>105</v>
      </c>
      <c r="E316">
        <v>2018</v>
      </c>
      <c r="F316" t="s">
        <v>106</v>
      </c>
      <c r="G316" t="s">
        <v>107</v>
      </c>
      <c r="H316" s="3" t="s">
        <v>108</v>
      </c>
      <c r="I316" s="8">
        <v>-2.5</v>
      </c>
      <c r="J316" s="8">
        <v>-48.75</v>
      </c>
      <c r="K316" t="s">
        <v>109</v>
      </c>
      <c r="L316" t="s">
        <v>110</v>
      </c>
      <c r="M316" t="s">
        <v>111</v>
      </c>
      <c r="N316" t="s">
        <v>112</v>
      </c>
      <c r="O316">
        <v>2015</v>
      </c>
      <c r="P316">
        <v>7</v>
      </c>
      <c r="Q316">
        <v>2016</v>
      </c>
      <c r="R316">
        <v>8</v>
      </c>
      <c r="S316" s="7">
        <v>14</v>
      </c>
      <c r="T316">
        <v>18</v>
      </c>
      <c r="U316">
        <v>6</v>
      </c>
      <c r="V316" t="s">
        <v>53</v>
      </c>
      <c r="W316">
        <f t="shared" si="1"/>
        <v>2880</v>
      </c>
      <c r="X316" s="5">
        <v>18</v>
      </c>
      <c r="Y316" t="s">
        <v>48</v>
      </c>
      <c r="Z316" s="13" t="s">
        <v>55</v>
      </c>
      <c r="AA316" s="13" t="s">
        <v>889</v>
      </c>
      <c r="AB316" s="14">
        <v>4</v>
      </c>
      <c r="AC316" t="s">
        <v>1419</v>
      </c>
      <c r="AD316" t="s">
        <v>1634</v>
      </c>
      <c r="AE316" t="s">
        <v>1418</v>
      </c>
    </row>
    <row r="317" spans="1:31" ht="14.25" customHeight="1" x14ac:dyDescent="0.3">
      <c r="A317">
        <v>7</v>
      </c>
      <c r="B317" t="s">
        <v>24</v>
      </c>
      <c r="C317" t="s">
        <v>104</v>
      </c>
      <c r="D317" t="s">
        <v>105</v>
      </c>
      <c r="E317">
        <v>2018</v>
      </c>
      <c r="F317" t="s">
        <v>106</v>
      </c>
      <c r="G317" t="s">
        <v>107</v>
      </c>
      <c r="H317" s="3" t="s">
        <v>108</v>
      </c>
      <c r="I317" s="8">
        <v>-2.5</v>
      </c>
      <c r="J317" s="8">
        <v>-48.75</v>
      </c>
      <c r="K317" t="s">
        <v>109</v>
      </c>
      <c r="L317" t="s">
        <v>110</v>
      </c>
      <c r="M317" t="s">
        <v>111</v>
      </c>
      <c r="N317" t="s">
        <v>112</v>
      </c>
      <c r="O317">
        <v>2015</v>
      </c>
      <c r="P317">
        <v>7</v>
      </c>
      <c r="Q317">
        <v>2016</v>
      </c>
      <c r="R317">
        <v>8</v>
      </c>
      <c r="S317" s="7">
        <v>14</v>
      </c>
      <c r="T317">
        <v>18</v>
      </c>
      <c r="U317">
        <v>6</v>
      </c>
      <c r="V317" t="s">
        <v>53</v>
      </c>
      <c r="W317">
        <f t="shared" si="1"/>
        <v>2880</v>
      </c>
      <c r="X317" s="5">
        <v>18</v>
      </c>
      <c r="Y317" t="s">
        <v>48</v>
      </c>
      <c r="Z317" s="13" t="s">
        <v>55</v>
      </c>
      <c r="AA317" s="13" t="s">
        <v>890</v>
      </c>
      <c r="AB317" s="14">
        <v>29</v>
      </c>
      <c r="AC317" t="s">
        <v>1419</v>
      </c>
      <c r="AD317" t="s">
        <v>1634</v>
      </c>
      <c r="AE317" t="s">
        <v>1418</v>
      </c>
    </row>
    <row r="318" spans="1:31" ht="14.25" customHeight="1" x14ac:dyDescent="0.3">
      <c r="A318">
        <v>7</v>
      </c>
      <c r="B318" t="s">
        <v>24</v>
      </c>
      <c r="C318" t="s">
        <v>104</v>
      </c>
      <c r="D318" t="s">
        <v>105</v>
      </c>
      <c r="E318">
        <v>2018</v>
      </c>
      <c r="F318" t="s">
        <v>106</v>
      </c>
      <c r="G318" t="s">
        <v>107</v>
      </c>
      <c r="H318" s="3" t="s">
        <v>108</v>
      </c>
      <c r="I318" s="8">
        <v>-2.5</v>
      </c>
      <c r="J318" s="8">
        <v>-48.75</v>
      </c>
      <c r="K318" t="s">
        <v>109</v>
      </c>
      <c r="L318" t="s">
        <v>110</v>
      </c>
      <c r="M318" t="s">
        <v>111</v>
      </c>
      <c r="N318" t="s">
        <v>112</v>
      </c>
      <c r="O318">
        <v>2015</v>
      </c>
      <c r="P318">
        <v>7</v>
      </c>
      <c r="Q318">
        <v>2016</v>
      </c>
      <c r="R318">
        <v>8</v>
      </c>
      <c r="S318" s="7">
        <v>14</v>
      </c>
      <c r="T318">
        <v>18</v>
      </c>
      <c r="U318">
        <v>6</v>
      </c>
      <c r="V318" t="s">
        <v>53</v>
      </c>
      <c r="W318">
        <f t="shared" si="1"/>
        <v>2880</v>
      </c>
      <c r="X318" s="5">
        <v>18</v>
      </c>
      <c r="Y318" t="s">
        <v>48</v>
      </c>
      <c r="Z318" s="13" t="s">
        <v>55</v>
      </c>
      <c r="AA318" s="13" t="s">
        <v>895</v>
      </c>
      <c r="AB318" s="14">
        <v>2</v>
      </c>
      <c r="AC318" t="s">
        <v>1419</v>
      </c>
      <c r="AD318" t="s">
        <v>1634</v>
      </c>
      <c r="AE318" t="s">
        <v>1418</v>
      </c>
    </row>
    <row r="319" spans="1:31" ht="14.25" customHeight="1" x14ac:dyDescent="0.3">
      <c r="A319">
        <v>7</v>
      </c>
      <c r="B319" t="s">
        <v>24</v>
      </c>
      <c r="C319" t="s">
        <v>104</v>
      </c>
      <c r="D319" t="s">
        <v>105</v>
      </c>
      <c r="E319">
        <v>2018</v>
      </c>
      <c r="F319" t="s">
        <v>106</v>
      </c>
      <c r="G319" t="s">
        <v>107</v>
      </c>
      <c r="H319" s="3" t="s">
        <v>108</v>
      </c>
      <c r="I319" s="8">
        <v>-2.5</v>
      </c>
      <c r="J319" s="8">
        <v>-48.75</v>
      </c>
      <c r="K319" t="s">
        <v>109</v>
      </c>
      <c r="L319" t="s">
        <v>110</v>
      </c>
      <c r="M319" t="s">
        <v>111</v>
      </c>
      <c r="N319" t="s">
        <v>112</v>
      </c>
      <c r="O319">
        <v>2015</v>
      </c>
      <c r="P319">
        <v>7</v>
      </c>
      <c r="Q319">
        <v>2016</v>
      </c>
      <c r="R319">
        <v>8</v>
      </c>
      <c r="S319" s="7">
        <v>14</v>
      </c>
      <c r="T319">
        <v>18</v>
      </c>
      <c r="U319">
        <v>6</v>
      </c>
      <c r="V319" t="s">
        <v>53</v>
      </c>
      <c r="W319">
        <f t="shared" si="1"/>
        <v>2880</v>
      </c>
      <c r="X319" s="5">
        <v>18</v>
      </c>
      <c r="Y319" t="s">
        <v>48</v>
      </c>
      <c r="Z319" s="13" t="s">
        <v>55</v>
      </c>
      <c r="AA319" s="13" t="s">
        <v>896</v>
      </c>
      <c r="AB319" s="14">
        <v>6</v>
      </c>
      <c r="AC319" t="s">
        <v>1419</v>
      </c>
      <c r="AD319" t="s">
        <v>1634</v>
      </c>
      <c r="AE319" t="s">
        <v>1418</v>
      </c>
    </row>
    <row r="320" spans="1:31" ht="14.25" customHeight="1" x14ac:dyDescent="0.3">
      <c r="A320">
        <v>7</v>
      </c>
      <c r="B320" t="s">
        <v>24</v>
      </c>
      <c r="C320" t="s">
        <v>104</v>
      </c>
      <c r="D320" t="s">
        <v>105</v>
      </c>
      <c r="E320">
        <v>2018</v>
      </c>
      <c r="F320" t="s">
        <v>106</v>
      </c>
      <c r="G320" t="s">
        <v>107</v>
      </c>
      <c r="H320" s="3" t="s">
        <v>108</v>
      </c>
      <c r="I320" s="8">
        <v>-2.5</v>
      </c>
      <c r="J320" s="8">
        <v>-48.75</v>
      </c>
      <c r="K320" t="s">
        <v>109</v>
      </c>
      <c r="L320" t="s">
        <v>110</v>
      </c>
      <c r="M320" t="s">
        <v>111</v>
      </c>
      <c r="N320" t="s">
        <v>112</v>
      </c>
      <c r="O320">
        <v>2015</v>
      </c>
      <c r="P320">
        <v>7</v>
      </c>
      <c r="Q320">
        <v>2016</v>
      </c>
      <c r="R320">
        <v>8</v>
      </c>
      <c r="S320" s="7">
        <v>14</v>
      </c>
      <c r="T320">
        <v>18</v>
      </c>
      <c r="U320">
        <v>6</v>
      </c>
      <c r="V320" t="s">
        <v>53</v>
      </c>
      <c r="W320">
        <f t="shared" si="1"/>
        <v>2880</v>
      </c>
      <c r="X320" s="5">
        <v>18</v>
      </c>
      <c r="Y320" t="s">
        <v>48</v>
      </c>
      <c r="Z320" s="13" t="s">
        <v>55</v>
      </c>
      <c r="AA320" s="13" t="s">
        <v>899</v>
      </c>
      <c r="AB320" s="14">
        <v>3</v>
      </c>
      <c r="AC320" t="s">
        <v>1419</v>
      </c>
      <c r="AD320" t="s">
        <v>1634</v>
      </c>
      <c r="AE320" t="s">
        <v>1418</v>
      </c>
    </row>
    <row r="321" spans="1:31" ht="14.25" customHeight="1" x14ac:dyDescent="0.3">
      <c r="A321">
        <v>7</v>
      </c>
      <c r="B321" t="s">
        <v>24</v>
      </c>
      <c r="C321" t="s">
        <v>104</v>
      </c>
      <c r="D321" t="s">
        <v>105</v>
      </c>
      <c r="E321">
        <v>2018</v>
      </c>
      <c r="F321" t="s">
        <v>106</v>
      </c>
      <c r="G321" t="s">
        <v>107</v>
      </c>
      <c r="H321" s="3" t="s">
        <v>108</v>
      </c>
      <c r="I321" s="8">
        <v>-2.5</v>
      </c>
      <c r="J321" s="8">
        <v>-48.75</v>
      </c>
      <c r="K321" t="s">
        <v>109</v>
      </c>
      <c r="L321" t="s">
        <v>110</v>
      </c>
      <c r="M321" t="s">
        <v>111</v>
      </c>
      <c r="N321" t="s">
        <v>112</v>
      </c>
      <c r="O321">
        <v>2015</v>
      </c>
      <c r="P321">
        <v>7</v>
      </c>
      <c r="Q321">
        <v>2016</v>
      </c>
      <c r="R321">
        <v>8</v>
      </c>
      <c r="S321" s="7">
        <v>14</v>
      </c>
      <c r="T321">
        <v>18</v>
      </c>
      <c r="U321">
        <v>6</v>
      </c>
      <c r="V321" t="s">
        <v>53</v>
      </c>
      <c r="W321">
        <f t="shared" si="1"/>
        <v>2880</v>
      </c>
      <c r="X321" s="5">
        <v>18</v>
      </c>
      <c r="Y321" t="s">
        <v>48</v>
      </c>
      <c r="Z321" s="13" t="s">
        <v>83</v>
      </c>
      <c r="AA321" s="13" t="s">
        <v>84</v>
      </c>
      <c r="AB321" s="14">
        <v>33</v>
      </c>
      <c r="AC321" t="s">
        <v>1419</v>
      </c>
      <c r="AD321" t="s">
        <v>1634</v>
      </c>
      <c r="AE321" t="s">
        <v>1418</v>
      </c>
    </row>
    <row r="322" spans="1:31" ht="14.25" customHeight="1" x14ac:dyDescent="0.3">
      <c r="A322">
        <v>7</v>
      </c>
      <c r="B322" t="s">
        <v>24</v>
      </c>
      <c r="C322" t="s">
        <v>104</v>
      </c>
      <c r="D322" t="s">
        <v>105</v>
      </c>
      <c r="E322">
        <v>2018</v>
      </c>
      <c r="F322" t="s">
        <v>106</v>
      </c>
      <c r="G322" t="s">
        <v>107</v>
      </c>
      <c r="H322" s="3" t="s">
        <v>108</v>
      </c>
      <c r="I322" s="8">
        <v>-2.5</v>
      </c>
      <c r="J322" s="8">
        <v>-48.75</v>
      </c>
      <c r="K322" t="s">
        <v>109</v>
      </c>
      <c r="L322" t="s">
        <v>110</v>
      </c>
      <c r="M322" t="s">
        <v>111</v>
      </c>
      <c r="N322" t="s">
        <v>112</v>
      </c>
      <c r="O322">
        <v>2015</v>
      </c>
      <c r="P322">
        <v>7</v>
      </c>
      <c r="Q322">
        <v>2016</v>
      </c>
      <c r="R322">
        <v>8</v>
      </c>
      <c r="S322" s="7">
        <v>14</v>
      </c>
      <c r="T322">
        <v>18</v>
      </c>
      <c r="U322">
        <v>6</v>
      </c>
      <c r="V322" t="s">
        <v>53</v>
      </c>
      <c r="W322">
        <f t="shared" si="1"/>
        <v>2880</v>
      </c>
      <c r="X322" s="5">
        <v>18</v>
      </c>
      <c r="Y322" t="s">
        <v>48</v>
      </c>
      <c r="Z322" s="13" t="s">
        <v>83</v>
      </c>
      <c r="AA322" s="13" t="s">
        <v>902</v>
      </c>
      <c r="AB322" s="14">
        <v>2</v>
      </c>
      <c r="AC322" t="s">
        <v>1419</v>
      </c>
      <c r="AD322" t="s">
        <v>1634</v>
      </c>
      <c r="AE322" t="s">
        <v>1418</v>
      </c>
    </row>
    <row r="323" spans="1:31" ht="14.25" customHeight="1" x14ac:dyDescent="0.3">
      <c r="A323">
        <v>7</v>
      </c>
      <c r="B323" t="s">
        <v>24</v>
      </c>
      <c r="C323" t="s">
        <v>104</v>
      </c>
      <c r="D323" t="s">
        <v>105</v>
      </c>
      <c r="E323">
        <v>2018</v>
      </c>
      <c r="F323" t="s">
        <v>106</v>
      </c>
      <c r="G323" t="s">
        <v>107</v>
      </c>
      <c r="H323" s="3" t="s">
        <v>108</v>
      </c>
      <c r="I323" s="8">
        <v>-2.5</v>
      </c>
      <c r="J323" s="8">
        <v>-48.75</v>
      </c>
      <c r="K323" t="s">
        <v>109</v>
      </c>
      <c r="L323" t="s">
        <v>110</v>
      </c>
      <c r="M323" t="s">
        <v>111</v>
      </c>
      <c r="N323" t="s">
        <v>112</v>
      </c>
      <c r="O323">
        <v>2015</v>
      </c>
      <c r="P323">
        <v>7</v>
      </c>
      <c r="Q323">
        <v>2016</v>
      </c>
      <c r="R323">
        <v>8</v>
      </c>
      <c r="S323" s="7">
        <v>14</v>
      </c>
      <c r="T323">
        <v>18</v>
      </c>
      <c r="U323">
        <v>6</v>
      </c>
      <c r="V323" t="s">
        <v>53</v>
      </c>
      <c r="W323">
        <f t="shared" si="1"/>
        <v>2880</v>
      </c>
      <c r="X323" s="5">
        <v>18</v>
      </c>
      <c r="Y323" t="s">
        <v>48</v>
      </c>
      <c r="Z323" s="13" t="s">
        <v>83</v>
      </c>
      <c r="AA323" s="13" t="s">
        <v>87</v>
      </c>
      <c r="AB323" s="14">
        <v>2</v>
      </c>
      <c r="AC323" t="s">
        <v>1419</v>
      </c>
      <c r="AD323" t="s">
        <v>1634</v>
      </c>
      <c r="AE323" t="s">
        <v>1418</v>
      </c>
    </row>
    <row r="324" spans="1:31" ht="14.25" customHeight="1" x14ac:dyDescent="0.3">
      <c r="A324">
        <v>7</v>
      </c>
      <c r="B324" t="s">
        <v>24</v>
      </c>
      <c r="C324" t="s">
        <v>104</v>
      </c>
      <c r="D324" t="s">
        <v>105</v>
      </c>
      <c r="E324">
        <v>2018</v>
      </c>
      <c r="F324" t="s">
        <v>106</v>
      </c>
      <c r="G324" t="s">
        <v>107</v>
      </c>
      <c r="H324" s="3" t="s">
        <v>108</v>
      </c>
      <c r="I324" s="8">
        <v>-2.5</v>
      </c>
      <c r="J324" s="8">
        <v>-48.75</v>
      </c>
      <c r="K324" t="s">
        <v>109</v>
      </c>
      <c r="L324" t="s">
        <v>110</v>
      </c>
      <c r="M324" t="s">
        <v>111</v>
      </c>
      <c r="N324" t="s">
        <v>112</v>
      </c>
      <c r="O324">
        <v>2015</v>
      </c>
      <c r="P324">
        <v>7</v>
      </c>
      <c r="Q324">
        <v>2016</v>
      </c>
      <c r="R324">
        <v>8</v>
      </c>
      <c r="S324" s="7">
        <v>14</v>
      </c>
      <c r="T324">
        <v>18</v>
      </c>
      <c r="U324">
        <v>6</v>
      </c>
      <c r="V324" t="s">
        <v>53</v>
      </c>
      <c r="W324">
        <f t="shared" si="1"/>
        <v>2880</v>
      </c>
      <c r="X324" s="5">
        <v>18</v>
      </c>
      <c r="Y324" t="s">
        <v>48</v>
      </c>
      <c r="Z324" s="13" t="s">
        <v>83</v>
      </c>
      <c r="AA324" s="13" t="s">
        <v>906</v>
      </c>
      <c r="AB324" s="14">
        <v>16</v>
      </c>
      <c r="AC324" t="s">
        <v>1419</v>
      </c>
      <c r="AD324" t="s">
        <v>1634</v>
      </c>
      <c r="AE324" t="s">
        <v>1418</v>
      </c>
    </row>
    <row r="325" spans="1:31" ht="14.25" customHeight="1" x14ac:dyDescent="0.3">
      <c r="A325">
        <v>7</v>
      </c>
      <c r="B325" t="s">
        <v>24</v>
      </c>
      <c r="C325" t="s">
        <v>104</v>
      </c>
      <c r="D325" t="s">
        <v>105</v>
      </c>
      <c r="E325">
        <v>2018</v>
      </c>
      <c r="F325" t="s">
        <v>106</v>
      </c>
      <c r="G325" t="s">
        <v>107</v>
      </c>
      <c r="H325" s="3" t="s">
        <v>108</v>
      </c>
      <c r="I325" s="8">
        <v>-2.5</v>
      </c>
      <c r="J325" s="8">
        <v>-48.75</v>
      </c>
      <c r="K325" t="s">
        <v>109</v>
      </c>
      <c r="L325" t="s">
        <v>110</v>
      </c>
      <c r="M325" t="s">
        <v>111</v>
      </c>
      <c r="N325" t="s">
        <v>112</v>
      </c>
      <c r="O325">
        <v>2015</v>
      </c>
      <c r="P325">
        <v>7</v>
      </c>
      <c r="Q325">
        <v>2016</v>
      </c>
      <c r="R325">
        <v>8</v>
      </c>
      <c r="S325" s="7">
        <v>14</v>
      </c>
      <c r="T325">
        <v>18</v>
      </c>
      <c r="U325">
        <v>6</v>
      </c>
      <c r="V325" t="s">
        <v>53</v>
      </c>
      <c r="W325">
        <f t="shared" si="1"/>
        <v>2880</v>
      </c>
      <c r="X325" s="5">
        <v>18</v>
      </c>
      <c r="Y325" t="s">
        <v>48</v>
      </c>
      <c r="Z325" s="13" t="s">
        <v>83</v>
      </c>
      <c r="AA325" s="13" t="s">
        <v>128</v>
      </c>
      <c r="AB325" s="14">
        <v>15</v>
      </c>
      <c r="AC325" t="s">
        <v>1419</v>
      </c>
      <c r="AD325" t="s">
        <v>1634</v>
      </c>
      <c r="AE325" t="s">
        <v>1418</v>
      </c>
    </row>
    <row r="326" spans="1:31" ht="14.25" customHeight="1" x14ac:dyDescent="0.3">
      <c r="A326">
        <v>7</v>
      </c>
      <c r="B326" t="s">
        <v>24</v>
      </c>
      <c r="C326" t="s">
        <v>104</v>
      </c>
      <c r="D326" t="s">
        <v>105</v>
      </c>
      <c r="E326">
        <v>2018</v>
      </c>
      <c r="F326" t="s">
        <v>106</v>
      </c>
      <c r="G326" t="s">
        <v>107</v>
      </c>
      <c r="H326" s="3" t="s">
        <v>108</v>
      </c>
      <c r="I326" s="8">
        <v>-2.5</v>
      </c>
      <c r="J326" s="8">
        <v>-48.75</v>
      </c>
      <c r="K326" t="s">
        <v>109</v>
      </c>
      <c r="L326" t="s">
        <v>110</v>
      </c>
      <c r="M326" t="s">
        <v>111</v>
      </c>
      <c r="N326" t="s">
        <v>112</v>
      </c>
      <c r="O326">
        <v>2015</v>
      </c>
      <c r="P326">
        <v>7</v>
      </c>
      <c r="Q326">
        <v>2016</v>
      </c>
      <c r="R326">
        <v>8</v>
      </c>
      <c r="S326" s="7">
        <v>14</v>
      </c>
      <c r="T326">
        <v>18</v>
      </c>
      <c r="U326">
        <v>6</v>
      </c>
      <c r="V326" t="s">
        <v>53</v>
      </c>
      <c r="W326">
        <f t="shared" si="1"/>
        <v>2880</v>
      </c>
      <c r="X326" s="5">
        <v>18</v>
      </c>
      <c r="Y326" t="s">
        <v>48</v>
      </c>
      <c r="Z326" s="13" t="s">
        <v>83</v>
      </c>
      <c r="AA326" s="13" t="s">
        <v>911</v>
      </c>
      <c r="AB326" s="14">
        <v>46</v>
      </c>
      <c r="AC326" t="s">
        <v>1419</v>
      </c>
      <c r="AD326" t="s">
        <v>1634</v>
      </c>
      <c r="AE326" t="s">
        <v>1418</v>
      </c>
    </row>
    <row r="327" spans="1:31" ht="14.25" customHeight="1" x14ac:dyDescent="0.3">
      <c r="A327">
        <v>7</v>
      </c>
      <c r="B327" t="s">
        <v>24</v>
      </c>
      <c r="C327" t="s">
        <v>104</v>
      </c>
      <c r="D327" t="s">
        <v>105</v>
      </c>
      <c r="E327">
        <v>2018</v>
      </c>
      <c r="F327" t="s">
        <v>106</v>
      </c>
      <c r="G327" t="s">
        <v>107</v>
      </c>
      <c r="H327" s="3" t="s">
        <v>108</v>
      </c>
      <c r="I327" s="8">
        <v>-2.5</v>
      </c>
      <c r="J327" s="8">
        <v>-48.75</v>
      </c>
      <c r="K327" t="s">
        <v>109</v>
      </c>
      <c r="L327" t="s">
        <v>110</v>
      </c>
      <c r="M327" t="s">
        <v>111</v>
      </c>
      <c r="N327" t="s">
        <v>112</v>
      </c>
      <c r="O327">
        <v>2015</v>
      </c>
      <c r="P327">
        <v>7</v>
      </c>
      <c r="Q327">
        <v>2016</v>
      </c>
      <c r="R327">
        <v>8</v>
      </c>
      <c r="S327" s="7">
        <v>14</v>
      </c>
      <c r="T327">
        <v>18</v>
      </c>
      <c r="U327">
        <v>6</v>
      </c>
      <c r="V327" t="s">
        <v>53</v>
      </c>
      <c r="W327">
        <f t="shared" si="1"/>
        <v>2880</v>
      </c>
      <c r="X327" s="5">
        <v>18</v>
      </c>
      <c r="Y327" t="s">
        <v>48</v>
      </c>
      <c r="Z327" s="13" t="s">
        <v>83</v>
      </c>
      <c r="AA327" s="13" t="s">
        <v>914</v>
      </c>
      <c r="AB327" s="14">
        <v>2</v>
      </c>
      <c r="AC327" t="s">
        <v>1419</v>
      </c>
      <c r="AD327" t="s">
        <v>1634</v>
      </c>
      <c r="AE327" t="s">
        <v>1418</v>
      </c>
    </row>
    <row r="328" spans="1:31" ht="14.25" customHeight="1" x14ac:dyDescent="0.3">
      <c r="A328">
        <v>7</v>
      </c>
      <c r="B328" t="s">
        <v>24</v>
      </c>
      <c r="C328" t="s">
        <v>104</v>
      </c>
      <c r="D328" t="s">
        <v>105</v>
      </c>
      <c r="E328">
        <v>2018</v>
      </c>
      <c r="F328" t="s">
        <v>106</v>
      </c>
      <c r="G328" t="s">
        <v>107</v>
      </c>
      <c r="H328" s="3" t="s">
        <v>108</v>
      </c>
      <c r="I328" s="8">
        <v>-2.5</v>
      </c>
      <c r="J328" s="8">
        <v>-48.75</v>
      </c>
      <c r="K328" t="s">
        <v>109</v>
      </c>
      <c r="L328" t="s">
        <v>110</v>
      </c>
      <c r="M328" t="s">
        <v>111</v>
      </c>
      <c r="N328" t="s">
        <v>112</v>
      </c>
      <c r="O328">
        <v>2015</v>
      </c>
      <c r="P328">
        <v>7</v>
      </c>
      <c r="Q328">
        <v>2016</v>
      </c>
      <c r="R328">
        <v>8</v>
      </c>
      <c r="S328" s="7">
        <v>14</v>
      </c>
      <c r="T328">
        <v>18</v>
      </c>
      <c r="U328">
        <v>6</v>
      </c>
      <c r="V328" t="s">
        <v>53</v>
      </c>
      <c r="W328">
        <f t="shared" si="1"/>
        <v>2880</v>
      </c>
      <c r="X328" s="5">
        <v>18</v>
      </c>
      <c r="Y328" t="s">
        <v>48</v>
      </c>
      <c r="Z328" s="13" t="s">
        <v>90</v>
      </c>
      <c r="AA328" s="13" t="s">
        <v>666</v>
      </c>
      <c r="AB328" s="14">
        <v>12</v>
      </c>
      <c r="AC328" t="s">
        <v>1419</v>
      </c>
      <c r="AD328" t="s">
        <v>1634</v>
      </c>
      <c r="AE328" t="s">
        <v>1418</v>
      </c>
    </row>
    <row r="329" spans="1:31" ht="14.25" customHeight="1" x14ac:dyDescent="0.3">
      <c r="A329">
        <v>7</v>
      </c>
      <c r="B329" t="s">
        <v>24</v>
      </c>
      <c r="C329" t="s">
        <v>104</v>
      </c>
      <c r="D329" t="s">
        <v>105</v>
      </c>
      <c r="E329">
        <v>2018</v>
      </c>
      <c r="F329" t="s">
        <v>106</v>
      </c>
      <c r="G329" t="s">
        <v>107</v>
      </c>
      <c r="H329" s="3" t="s">
        <v>108</v>
      </c>
      <c r="I329" s="8">
        <v>-2.5</v>
      </c>
      <c r="J329" s="8">
        <v>-48.75</v>
      </c>
      <c r="K329" t="s">
        <v>109</v>
      </c>
      <c r="L329" t="s">
        <v>110</v>
      </c>
      <c r="M329" t="s">
        <v>111</v>
      </c>
      <c r="N329" t="s">
        <v>112</v>
      </c>
      <c r="O329">
        <v>2015</v>
      </c>
      <c r="P329">
        <v>7</v>
      </c>
      <c r="Q329">
        <v>2016</v>
      </c>
      <c r="R329">
        <v>8</v>
      </c>
      <c r="S329" s="7">
        <v>14</v>
      </c>
      <c r="T329">
        <v>18</v>
      </c>
      <c r="U329">
        <v>6</v>
      </c>
      <c r="V329" t="s">
        <v>53</v>
      </c>
      <c r="W329">
        <f t="shared" si="1"/>
        <v>2880</v>
      </c>
      <c r="X329" s="5">
        <v>18</v>
      </c>
      <c r="Y329" t="s">
        <v>48</v>
      </c>
      <c r="Z329" s="13" t="s">
        <v>90</v>
      </c>
      <c r="AA329" s="13" t="s">
        <v>917</v>
      </c>
      <c r="AB329" s="14">
        <v>1</v>
      </c>
      <c r="AC329" t="s">
        <v>1419</v>
      </c>
      <c r="AD329" t="s">
        <v>1634</v>
      </c>
      <c r="AE329" t="s">
        <v>1418</v>
      </c>
    </row>
    <row r="330" spans="1:31" ht="14.25" customHeight="1" x14ac:dyDescent="0.3">
      <c r="A330">
        <v>7</v>
      </c>
      <c r="B330" t="s">
        <v>24</v>
      </c>
      <c r="C330" t="s">
        <v>104</v>
      </c>
      <c r="D330" t="s">
        <v>105</v>
      </c>
      <c r="E330">
        <v>2018</v>
      </c>
      <c r="F330" t="s">
        <v>106</v>
      </c>
      <c r="G330" t="s">
        <v>107</v>
      </c>
      <c r="H330" s="3" t="s">
        <v>108</v>
      </c>
      <c r="I330" s="8">
        <v>-2.5</v>
      </c>
      <c r="J330" s="8">
        <v>-48.75</v>
      </c>
      <c r="K330" t="s">
        <v>109</v>
      </c>
      <c r="L330" t="s">
        <v>110</v>
      </c>
      <c r="M330" t="s">
        <v>111</v>
      </c>
      <c r="N330" t="s">
        <v>112</v>
      </c>
      <c r="O330">
        <v>2015</v>
      </c>
      <c r="P330">
        <v>7</v>
      </c>
      <c r="Q330">
        <v>2016</v>
      </c>
      <c r="R330">
        <v>8</v>
      </c>
      <c r="S330" s="7">
        <v>14</v>
      </c>
      <c r="T330">
        <v>18</v>
      </c>
      <c r="U330">
        <v>6</v>
      </c>
      <c r="V330" t="s">
        <v>53</v>
      </c>
      <c r="W330">
        <f t="shared" si="1"/>
        <v>2880</v>
      </c>
      <c r="X330" s="5">
        <v>18</v>
      </c>
      <c r="Y330" t="s">
        <v>48</v>
      </c>
      <c r="Z330" s="13" t="s">
        <v>90</v>
      </c>
      <c r="AA330" s="13" t="s">
        <v>91</v>
      </c>
      <c r="AB330" s="14">
        <v>6</v>
      </c>
      <c r="AC330" t="s">
        <v>1419</v>
      </c>
      <c r="AD330" t="s">
        <v>1634</v>
      </c>
      <c r="AE330" t="s">
        <v>1418</v>
      </c>
    </row>
    <row r="331" spans="1:31" ht="14.25" customHeight="1" x14ac:dyDescent="0.3">
      <c r="A331">
        <v>7</v>
      </c>
      <c r="B331" t="s">
        <v>24</v>
      </c>
      <c r="C331" t="s">
        <v>104</v>
      </c>
      <c r="D331" t="s">
        <v>105</v>
      </c>
      <c r="E331">
        <v>2018</v>
      </c>
      <c r="F331" t="s">
        <v>106</v>
      </c>
      <c r="G331" t="s">
        <v>115</v>
      </c>
      <c r="H331" s="3" t="s">
        <v>116</v>
      </c>
      <c r="I331" s="8">
        <v>-2.5</v>
      </c>
      <c r="J331" s="8">
        <v>-48.75</v>
      </c>
      <c r="K331" t="s">
        <v>109</v>
      </c>
      <c r="L331" t="s">
        <v>67</v>
      </c>
      <c r="M331" t="s">
        <v>117</v>
      </c>
      <c r="N331" t="s">
        <v>112</v>
      </c>
      <c r="O331">
        <v>2015</v>
      </c>
      <c r="P331">
        <v>7</v>
      </c>
      <c r="Q331">
        <v>2016</v>
      </c>
      <c r="R331">
        <v>8</v>
      </c>
      <c r="S331" s="7">
        <v>14</v>
      </c>
      <c r="T331">
        <v>18</v>
      </c>
      <c r="U331">
        <v>6</v>
      </c>
      <c r="V331" t="s">
        <v>53</v>
      </c>
      <c r="W331">
        <f t="shared" si="1"/>
        <v>2880</v>
      </c>
      <c r="X331" s="5">
        <v>18</v>
      </c>
      <c r="Y331" t="s">
        <v>48</v>
      </c>
      <c r="Z331" s="13" t="s">
        <v>49</v>
      </c>
      <c r="AA331" s="13" t="s">
        <v>846</v>
      </c>
      <c r="AB331" s="14">
        <v>0</v>
      </c>
      <c r="AC331" t="s">
        <v>1419</v>
      </c>
      <c r="AD331" t="s">
        <v>1634</v>
      </c>
      <c r="AE331" t="s">
        <v>1418</v>
      </c>
    </row>
    <row r="332" spans="1:31" ht="14.25" customHeight="1" x14ac:dyDescent="0.3">
      <c r="A332">
        <v>7</v>
      </c>
      <c r="B332" t="s">
        <v>24</v>
      </c>
      <c r="C332" t="s">
        <v>104</v>
      </c>
      <c r="D332" t="s">
        <v>105</v>
      </c>
      <c r="E332">
        <v>2018</v>
      </c>
      <c r="F332" t="s">
        <v>106</v>
      </c>
      <c r="G332" t="s">
        <v>115</v>
      </c>
      <c r="H332" s="3" t="s">
        <v>116</v>
      </c>
      <c r="I332" s="8">
        <v>-2.5</v>
      </c>
      <c r="J332" s="8">
        <v>-48.75</v>
      </c>
      <c r="K332" t="s">
        <v>109</v>
      </c>
      <c r="L332" t="s">
        <v>67</v>
      </c>
      <c r="M332" t="s">
        <v>117</v>
      </c>
      <c r="N332" t="s">
        <v>112</v>
      </c>
      <c r="O332">
        <v>2015</v>
      </c>
      <c r="P332">
        <v>7</v>
      </c>
      <c r="Q332">
        <v>2016</v>
      </c>
      <c r="R332">
        <v>8</v>
      </c>
      <c r="S332" s="7">
        <v>14</v>
      </c>
      <c r="T332">
        <v>18</v>
      </c>
      <c r="U332">
        <v>6</v>
      </c>
      <c r="V332" t="s">
        <v>53</v>
      </c>
      <c r="W332">
        <f t="shared" si="1"/>
        <v>2880</v>
      </c>
      <c r="X332" s="5">
        <v>18</v>
      </c>
      <c r="Y332" t="s">
        <v>48</v>
      </c>
      <c r="Z332" s="13" t="s">
        <v>49</v>
      </c>
      <c r="AA332" s="13" t="s">
        <v>483</v>
      </c>
      <c r="AB332" s="14">
        <v>1</v>
      </c>
      <c r="AC332" t="s">
        <v>1419</v>
      </c>
      <c r="AD332" t="s">
        <v>1634</v>
      </c>
      <c r="AE332" t="s">
        <v>1418</v>
      </c>
    </row>
    <row r="333" spans="1:31" ht="14.25" customHeight="1" x14ac:dyDescent="0.3">
      <c r="A333">
        <v>7</v>
      </c>
      <c r="B333" t="s">
        <v>24</v>
      </c>
      <c r="C333" t="s">
        <v>104</v>
      </c>
      <c r="D333" t="s">
        <v>105</v>
      </c>
      <c r="E333">
        <v>2018</v>
      </c>
      <c r="F333" t="s">
        <v>106</v>
      </c>
      <c r="G333" t="s">
        <v>115</v>
      </c>
      <c r="H333" s="3" t="s">
        <v>116</v>
      </c>
      <c r="I333" s="8">
        <v>-2.5</v>
      </c>
      <c r="J333" s="8">
        <v>-48.75</v>
      </c>
      <c r="K333" t="s">
        <v>109</v>
      </c>
      <c r="L333" t="s">
        <v>67</v>
      </c>
      <c r="M333" t="s">
        <v>117</v>
      </c>
      <c r="N333" t="s">
        <v>112</v>
      </c>
      <c r="O333">
        <v>2015</v>
      </c>
      <c r="P333">
        <v>7</v>
      </c>
      <c r="Q333">
        <v>2016</v>
      </c>
      <c r="R333">
        <v>8</v>
      </c>
      <c r="S333" s="7">
        <v>14</v>
      </c>
      <c r="T333">
        <v>18</v>
      </c>
      <c r="U333">
        <v>6</v>
      </c>
      <c r="V333" t="s">
        <v>53</v>
      </c>
      <c r="W333">
        <f t="shared" si="1"/>
        <v>2880</v>
      </c>
      <c r="X333" s="5">
        <v>18</v>
      </c>
      <c r="Y333" t="s">
        <v>48</v>
      </c>
      <c r="Z333" s="13" t="s">
        <v>55</v>
      </c>
      <c r="AA333" s="13" t="s">
        <v>853</v>
      </c>
      <c r="AB333" s="14">
        <v>0</v>
      </c>
      <c r="AC333" t="s">
        <v>1419</v>
      </c>
      <c r="AD333" t="s">
        <v>1634</v>
      </c>
      <c r="AE333" t="s">
        <v>1418</v>
      </c>
    </row>
    <row r="334" spans="1:31" ht="14.25" customHeight="1" x14ac:dyDescent="0.3">
      <c r="A334">
        <v>7</v>
      </c>
      <c r="B334" t="s">
        <v>24</v>
      </c>
      <c r="C334" t="s">
        <v>104</v>
      </c>
      <c r="D334" t="s">
        <v>105</v>
      </c>
      <c r="E334">
        <v>2018</v>
      </c>
      <c r="F334" t="s">
        <v>106</v>
      </c>
      <c r="G334" t="s">
        <v>115</v>
      </c>
      <c r="H334" s="3" t="s">
        <v>116</v>
      </c>
      <c r="I334" s="8">
        <v>-2.5</v>
      </c>
      <c r="J334" s="8">
        <v>-48.75</v>
      </c>
      <c r="K334" t="s">
        <v>109</v>
      </c>
      <c r="L334" t="s">
        <v>67</v>
      </c>
      <c r="M334" t="s">
        <v>117</v>
      </c>
      <c r="N334" t="s">
        <v>112</v>
      </c>
      <c r="O334">
        <v>2015</v>
      </c>
      <c r="P334">
        <v>7</v>
      </c>
      <c r="Q334">
        <v>2016</v>
      </c>
      <c r="R334">
        <v>8</v>
      </c>
      <c r="S334" s="7">
        <v>14</v>
      </c>
      <c r="T334">
        <v>18</v>
      </c>
      <c r="U334">
        <v>6</v>
      </c>
      <c r="V334" t="s">
        <v>53</v>
      </c>
      <c r="W334">
        <f t="shared" si="1"/>
        <v>2880</v>
      </c>
      <c r="X334" s="5">
        <v>18</v>
      </c>
      <c r="Y334" t="s">
        <v>48</v>
      </c>
      <c r="Z334" s="13" t="s">
        <v>55</v>
      </c>
      <c r="AA334" s="13" t="s">
        <v>859</v>
      </c>
      <c r="AB334" s="14">
        <v>2</v>
      </c>
      <c r="AC334" t="s">
        <v>1419</v>
      </c>
      <c r="AD334" t="s">
        <v>1634</v>
      </c>
      <c r="AE334" t="s">
        <v>1418</v>
      </c>
    </row>
    <row r="335" spans="1:31" ht="14.25" customHeight="1" x14ac:dyDescent="0.3">
      <c r="A335">
        <v>7</v>
      </c>
      <c r="B335" t="s">
        <v>24</v>
      </c>
      <c r="C335" t="s">
        <v>104</v>
      </c>
      <c r="D335" t="s">
        <v>105</v>
      </c>
      <c r="E335">
        <v>2018</v>
      </c>
      <c r="F335" t="s">
        <v>106</v>
      </c>
      <c r="G335" t="s">
        <v>115</v>
      </c>
      <c r="H335" s="3" t="s">
        <v>116</v>
      </c>
      <c r="I335" s="8">
        <v>-2.5</v>
      </c>
      <c r="J335" s="8">
        <v>-48.75</v>
      </c>
      <c r="K335" t="s">
        <v>109</v>
      </c>
      <c r="L335" t="s">
        <v>67</v>
      </c>
      <c r="M335" t="s">
        <v>117</v>
      </c>
      <c r="N335" t="s">
        <v>112</v>
      </c>
      <c r="O335">
        <v>2015</v>
      </c>
      <c r="P335">
        <v>7</v>
      </c>
      <c r="Q335">
        <v>2016</v>
      </c>
      <c r="R335">
        <v>8</v>
      </c>
      <c r="S335" s="7">
        <v>14</v>
      </c>
      <c r="T335">
        <v>18</v>
      </c>
      <c r="U335">
        <v>6</v>
      </c>
      <c r="V335" t="s">
        <v>53</v>
      </c>
      <c r="W335">
        <f t="shared" si="1"/>
        <v>2880</v>
      </c>
      <c r="X335" s="5">
        <v>18</v>
      </c>
      <c r="Y335" t="s">
        <v>48</v>
      </c>
      <c r="Z335" s="13" t="s">
        <v>55</v>
      </c>
      <c r="AA335" s="13" t="s">
        <v>860</v>
      </c>
      <c r="AB335" s="14">
        <v>0</v>
      </c>
      <c r="AC335" t="s">
        <v>1419</v>
      </c>
      <c r="AD335" t="s">
        <v>1634</v>
      </c>
      <c r="AE335" t="s">
        <v>1418</v>
      </c>
    </row>
    <row r="336" spans="1:31" ht="14.25" customHeight="1" x14ac:dyDescent="0.3">
      <c r="A336">
        <v>7</v>
      </c>
      <c r="B336" t="s">
        <v>24</v>
      </c>
      <c r="C336" t="s">
        <v>104</v>
      </c>
      <c r="D336" t="s">
        <v>105</v>
      </c>
      <c r="E336">
        <v>2018</v>
      </c>
      <c r="F336" t="s">
        <v>106</v>
      </c>
      <c r="G336" t="s">
        <v>115</v>
      </c>
      <c r="H336" s="3" t="s">
        <v>116</v>
      </c>
      <c r="I336" s="8">
        <v>-2.5</v>
      </c>
      <c r="J336" s="8">
        <v>-48.75</v>
      </c>
      <c r="K336" t="s">
        <v>109</v>
      </c>
      <c r="L336" t="s">
        <v>67</v>
      </c>
      <c r="M336" t="s">
        <v>117</v>
      </c>
      <c r="N336" t="s">
        <v>112</v>
      </c>
      <c r="O336">
        <v>2015</v>
      </c>
      <c r="P336">
        <v>7</v>
      </c>
      <c r="Q336">
        <v>2016</v>
      </c>
      <c r="R336">
        <v>8</v>
      </c>
      <c r="S336" s="7">
        <v>14</v>
      </c>
      <c r="T336">
        <v>18</v>
      </c>
      <c r="U336">
        <v>6</v>
      </c>
      <c r="V336" t="s">
        <v>53</v>
      </c>
      <c r="W336">
        <f t="shared" si="1"/>
        <v>2880</v>
      </c>
      <c r="X336" s="5">
        <v>18</v>
      </c>
      <c r="Y336" t="s">
        <v>48</v>
      </c>
      <c r="Z336" s="13" t="s">
        <v>55</v>
      </c>
      <c r="AA336" s="13" t="s">
        <v>861</v>
      </c>
      <c r="AB336" s="14">
        <v>0</v>
      </c>
      <c r="AC336" t="s">
        <v>1419</v>
      </c>
      <c r="AD336" t="s">
        <v>1634</v>
      </c>
      <c r="AE336" t="s">
        <v>1418</v>
      </c>
    </row>
    <row r="337" spans="1:31" ht="14.25" customHeight="1" x14ac:dyDescent="0.3">
      <c r="A337">
        <v>7</v>
      </c>
      <c r="B337" t="s">
        <v>24</v>
      </c>
      <c r="C337" t="s">
        <v>104</v>
      </c>
      <c r="D337" t="s">
        <v>105</v>
      </c>
      <c r="E337">
        <v>2018</v>
      </c>
      <c r="F337" t="s">
        <v>106</v>
      </c>
      <c r="G337" t="s">
        <v>115</v>
      </c>
      <c r="H337" s="3" t="s">
        <v>116</v>
      </c>
      <c r="I337" s="8">
        <v>-2.5</v>
      </c>
      <c r="J337" s="8">
        <v>-48.75</v>
      </c>
      <c r="K337" t="s">
        <v>109</v>
      </c>
      <c r="L337" t="s">
        <v>67</v>
      </c>
      <c r="M337" t="s">
        <v>117</v>
      </c>
      <c r="N337" t="s">
        <v>112</v>
      </c>
      <c r="O337">
        <v>2015</v>
      </c>
      <c r="P337">
        <v>7</v>
      </c>
      <c r="Q337">
        <v>2016</v>
      </c>
      <c r="R337">
        <v>8</v>
      </c>
      <c r="S337" s="7">
        <v>14</v>
      </c>
      <c r="T337">
        <v>18</v>
      </c>
      <c r="U337">
        <v>6</v>
      </c>
      <c r="V337" t="s">
        <v>53</v>
      </c>
      <c r="W337">
        <f t="shared" si="1"/>
        <v>2880</v>
      </c>
      <c r="X337" s="5">
        <v>18</v>
      </c>
      <c r="Y337" t="s">
        <v>48</v>
      </c>
      <c r="Z337" s="13" t="s">
        <v>55</v>
      </c>
      <c r="AA337" s="13" t="s">
        <v>113</v>
      </c>
      <c r="AB337" s="14">
        <v>0</v>
      </c>
      <c r="AC337" t="s">
        <v>1419</v>
      </c>
      <c r="AD337" t="s">
        <v>1634</v>
      </c>
      <c r="AE337" t="s">
        <v>1418</v>
      </c>
    </row>
    <row r="338" spans="1:31" ht="14.25" customHeight="1" x14ac:dyDescent="0.3">
      <c r="A338">
        <v>7</v>
      </c>
      <c r="B338" t="s">
        <v>24</v>
      </c>
      <c r="C338" t="s">
        <v>104</v>
      </c>
      <c r="D338" t="s">
        <v>105</v>
      </c>
      <c r="E338">
        <v>2018</v>
      </c>
      <c r="F338" t="s">
        <v>106</v>
      </c>
      <c r="G338" t="s">
        <v>115</v>
      </c>
      <c r="H338" s="3" t="s">
        <v>116</v>
      </c>
      <c r="I338" s="8">
        <v>-2.5</v>
      </c>
      <c r="J338" s="8">
        <v>-48.75</v>
      </c>
      <c r="K338" t="s">
        <v>109</v>
      </c>
      <c r="L338" t="s">
        <v>67</v>
      </c>
      <c r="M338" t="s">
        <v>117</v>
      </c>
      <c r="N338" t="s">
        <v>112</v>
      </c>
      <c r="O338">
        <v>2015</v>
      </c>
      <c r="P338">
        <v>7</v>
      </c>
      <c r="Q338">
        <v>2016</v>
      </c>
      <c r="R338">
        <v>8</v>
      </c>
      <c r="S338" s="7">
        <v>14</v>
      </c>
      <c r="T338">
        <v>18</v>
      </c>
      <c r="U338">
        <v>6</v>
      </c>
      <c r="V338" t="s">
        <v>53</v>
      </c>
      <c r="W338">
        <f t="shared" si="1"/>
        <v>2880</v>
      </c>
      <c r="X338" s="5">
        <v>18</v>
      </c>
      <c r="Y338" t="s">
        <v>48</v>
      </c>
      <c r="Z338" s="13" t="s">
        <v>55</v>
      </c>
      <c r="AA338" s="13" t="s">
        <v>519</v>
      </c>
      <c r="AB338" s="14">
        <v>2</v>
      </c>
      <c r="AC338" t="s">
        <v>1419</v>
      </c>
      <c r="AD338" t="s">
        <v>1634</v>
      </c>
      <c r="AE338" t="s">
        <v>1418</v>
      </c>
    </row>
    <row r="339" spans="1:31" ht="14.25" customHeight="1" x14ac:dyDescent="0.3">
      <c r="A339">
        <v>7</v>
      </c>
      <c r="B339" t="s">
        <v>24</v>
      </c>
      <c r="C339" t="s">
        <v>104</v>
      </c>
      <c r="D339" t="s">
        <v>105</v>
      </c>
      <c r="E339">
        <v>2018</v>
      </c>
      <c r="F339" t="s">
        <v>106</v>
      </c>
      <c r="G339" t="s">
        <v>115</v>
      </c>
      <c r="H339" s="3" t="s">
        <v>116</v>
      </c>
      <c r="I339" s="8">
        <v>-2.5</v>
      </c>
      <c r="J339" s="8">
        <v>-48.75</v>
      </c>
      <c r="K339" t="s">
        <v>109</v>
      </c>
      <c r="L339" t="s">
        <v>67</v>
      </c>
      <c r="M339" t="s">
        <v>117</v>
      </c>
      <c r="N339" t="s">
        <v>112</v>
      </c>
      <c r="O339">
        <v>2015</v>
      </c>
      <c r="P339">
        <v>7</v>
      </c>
      <c r="Q339">
        <v>2016</v>
      </c>
      <c r="R339">
        <v>8</v>
      </c>
      <c r="S339" s="7">
        <v>14</v>
      </c>
      <c r="T339">
        <v>18</v>
      </c>
      <c r="U339">
        <v>6</v>
      </c>
      <c r="V339" t="s">
        <v>53</v>
      </c>
      <c r="W339">
        <f t="shared" si="1"/>
        <v>2880</v>
      </c>
      <c r="X339" s="5">
        <v>18</v>
      </c>
      <c r="Y339" t="s">
        <v>48</v>
      </c>
      <c r="Z339" s="13" t="s">
        <v>55</v>
      </c>
      <c r="AA339" s="13" t="s">
        <v>867</v>
      </c>
      <c r="AB339" s="14">
        <v>0</v>
      </c>
      <c r="AC339" t="s">
        <v>1419</v>
      </c>
      <c r="AD339" t="s">
        <v>1634</v>
      </c>
      <c r="AE339" t="s">
        <v>1418</v>
      </c>
    </row>
    <row r="340" spans="1:31" ht="14.25" customHeight="1" x14ac:dyDescent="0.3">
      <c r="A340">
        <v>7</v>
      </c>
      <c r="B340" t="s">
        <v>24</v>
      </c>
      <c r="C340" t="s">
        <v>104</v>
      </c>
      <c r="D340" t="s">
        <v>105</v>
      </c>
      <c r="E340">
        <v>2018</v>
      </c>
      <c r="F340" t="s">
        <v>106</v>
      </c>
      <c r="G340" t="s">
        <v>115</v>
      </c>
      <c r="H340" s="3" t="s">
        <v>116</v>
      </c>
      <c r="I340" s="8">
        <v>-2.5</v>
      </c>
      <c r="J340" s="8">
        <v>-48.75</v>
      </c>
      <c r="K340" t="s">
        <v>109</v>
      </c>
      <c r="L340" t="s">
        <v>67</v>
      </c>
      <c r="M340" t="s">
        <v>117</v>
      </c>
      <c r="N340" t="s">
        <v>112</v>
      </c>
      <c r="O340">
        <v>2015</v>
      </c>
      <c r="P340">
        <v>7</v>
      </c>
      <c r="Q340">
        <v>2016</v>
      </c>
      <c r="R340">
        <v>8</v>
      </c>
      <c r="S340" s="7">
        <v>14</v>
      </c>
      <c r="T340">
        <v>18</v>
      </c>
      <c r="U340">
        <v>6</v>
      </c>
      <c r="V340" t="s">
        <v>53</v>
      </c>
      <c r="W340">
        <f t="shared" si="1"/>
        <v>2880</v>
      </c>
      <c r="X340" s="5">
        <v>18</v>
      </c>
      <c r="Y340" t="s">
        <v>48</v>
      </c>
      <c r="Z340" s="13" t="s">
        <v>55</v>
      </c>
      <c r="AA340" s="13" t="s">
        <v>524</v>
      </c>
      <c r="AB340" s="14">
        <v>11</v>
      </c>
      <c r="AC340" t="s">
        <v>1419</v>
      </c>
      <c r="AD340" t="s">
        <v>1634</v>
      </c>
      <c r="AE340" t="s">
        <v>1418</v>
      </c>
    </row>
    <row r="341" spans="1:31" ht="14.25" customHeight="1" x14ac:dyDescent="0.3">
      <c r="A341">
        <v>7</v>
      </c>
      <c r="B341" t="s">
        <v>24</v>
      </c>
      <c r="C341" t="s">
        <v>104</v>
      </c>
      <c r="D341" t="s">
        <v>105</v>
      </c>
      <c r="E341">
        <v>2018</v>
      </c>
      <c r="F341" t="s">
        <v>106</v>
      </c>
      <c r="G341" t="s">
        <v>115</v>
      </c>
      <c r="H341" s="3" t="s">
        <v>116</v>
      </c>
      <c r="I341" s="8">
        <v>-2.5</v>
      </c>
      <c r="J341" s="8">
        <v>-48.75</v>
      </c>
      <c r="K341" t="s">
        <v>109</v>
      </c>
      <c r="L341" t="s">
        <v>67</v>
      </c>
      <c r="M341" t="s">
        <v>117</v>
      </c>
      <c r="N341" t="s">
        <v>112</v>
      </c>
      <c r="O341">
        <v>2015</v>
      </c>
      <c r="P341">
        <v>7</v>
      </c>
      <c r="Q341">
        <v>2016</v>
      </c>
      <c r="R341">
        <v>8</v>
      </c>
      <c r="S341" s="7">
        <v>14</v>
      </c>
      <c r="T341">
        <v>18</v>
      </c>
      <c r="U341">
        <v>6</v>
      </c>
      <c r="V341" t="s">
        <v>53</v>
      </c>
      <c r="W341">
        <f t="shared" si="1"/>
        <v>2880</v>
      </c>
      <c r="X341" s="5">
        <v>18</v>
      </c>
      <c r="Y341" t="s">
        <v>48</v>
      </c>
      <c r="Z341" s="13" t="s">
        <v>55</v>
      </c>
      <c r="AA341" s="13" t="s">
        <v>872</v>
      </c>
      <c r="AB341" s="14">
        <v>0</v>
      </c>
      <c r="AC341" t="s">
        <v>1419</v>
      </c>
      <c r="AD341" t="s">
        <v>1634</v>
      </c>
      <c r="AE341" t="s">
        <v>1418</v>
      </c>
    </row>
    <row r="342" spans="1:31" ht="14.25" customHeight="1" x14ac:dyDescent="0.3">
      <c r="A342">
        <v>7</v>
      </c>
      <c r="B342" t="s">
        <v>24</v>
      </c>
      <c r="C342" t="s">
        <v>104</v>
      </c>
      <c r="D342" t="s">
        <v>105</v>
      </c>
      <c r="E342">
        <v>2018</v>
      </c>
      <c r="F342" t="s">
        <v>106</v>
      </c>
      <c r="G342" t="s">
        <v>115</v>
      </c>
      <c r="H342" s="3" t="s">
        <v>116</v>
      </c>
      <c r="I342" s="8">
        <v>-2.5</v>
      </c>
      <c r="J342" s="8">
        <v>-48.75</v>
      </c>
      <c r="K342" t="s">
        <v>109</v>
      </c>
      <c r="L342" t="s">
        <v>67</v>
      </c>
      <c r="M342" t="s">
        <v>117</v>
      </c>
      <c r="N342" t="s">
        <v>112</v>
      </c>
      <c r="O342">
        <v>2015</v>
      </c>
      <c r="P342">
        <v>7</v>
      </c>
      <c r="Q342">
        <v>2016</v>
      </c>
      <c r="R342">
        <v>8</v>
      </c>
      <c r="S342" s="7">
        <v>14</v>
      </c>
      <c r="T342">
        <v>18</v>
      </c>
      <c r="U342">
        <v>6</v>
      </c>
      <c r="V342" t="s">
        <v>53</v>
      </c>
      <c r="W342">
        <f t="shared" si="1"/>
        <v>2880</v>
      </c>
      <c r="X342" s="5">
        <v>18</v>
      </c>
      <c r="Y342" t="s">
        <v>48</v>
      </c>
      <c r="Z342" s="13" t="s">
        <v>55</v>
      </c>
      <c r="AA342" s="13" t="s">
        <v>876</v>
      </c>
      <c r="AB342" s="14">
        <v>5</v>
      </c>
      <c r="AC342" t="s">
        <v>1419</v>
      </c>
      <c r="AD342" t="s">
        <v>1634</v>
      </c>
      <c r="AE342" t="s">
        <v>1418</v>
      </c>
    </row>
    <row r="343" spans="1:31" ht="14.25" customHeight="1" x14ac:dyDescent="0.3">
      <c r="A343">
        <v>7</v>
      </c>
      <c r="B343" t="s">
        <v>24</v>
      </c>
      <c r="C343" t="s">
        <v>104</v>
      </c>
      <c r="D343" t="s">
        <v>105</v>
      </c>
      <c r="E343">
        <v>2018</v>
      </c>
      <c r="F343" t="s">
        <v>106</v>
      </c>
      <c r="G343" t="s">
        <v>115</v>
      </c>
      <c r="H343" s="3" t="s">
        <v>116</v>
      </c>
      <c r="I343" s="8">
        <v>-2.5</v>
      </c>
      <c r="J343" s="8">
        <v>-48.75</v>
      </c>
      <c r="K343" t="s">
        <v>109</v>
      </c>
      <c r="L343" t="s">
        <v>67</v>
      </c>
      <c r="M343" t="s">
        <v>117</v>
      </c>
      <c r="N343" t="s">
        <v>112</v>
      </c>
      <c r="O343">
        <v>2015</v>
      </c>
      <c r="P343">
        <v>7</v>
      </c>
      <c r="Q343">
        <v>2016</v>
      </c>
      <c r="R343">
        <v>8</v>
      </c>
      <c r="S343" s="7">
        <v>14</v>
      </c>
      <c r="T343">
        <v>18</v>
      </c>
      <c r="U343">
        <v>6</v>
      </c>
      <c r="V343" t="s">
        <v>53</v>
      </c>
      <c r="W343">
        <f t="shared" si="1"/>
        <v>2880</v>
      </c>
      <c r="X343" s="5">
        <v>18</v>
      </c>
      <c r="Y343" t="s">
        <v>48</v>
      </c>
      <c r="Z343" s="13" t="s">
        <v>55</v>
      </c>
      <c r="AA343" s="13" t="s">
        <v>503</v>
      </c>
      <c r="AB343" s="14">
        <v>17</v>
      </c>
      <c r="AC343" t="s">
        <v>1419</v>
      </c>
      <c r="AD343" t="s">
        <v>1634</v>
      </c>
      <c r="AE343" t="s">
        <v>1418</v>
      </c>
    </row>
    <row r="344" spans="1:31" ht="14.25" customHeight="1" x14ac:dyDescent="0.3">
      <c r="A344">
        <v>7</v>
      </c>
      <c r="B344" t="s">
        <v>24</v>
      </c>
      <c r="C344" t="s">
        <v>104</v>
      </c>
      <c r="D344" t="s">
        <v>105</v>
      </c>
      <c r="E344">
        <v>2018</v>
      </c>
      <c r="F344" t="s">
        <v>106</v>
      </c>
      <c r="G344" t="s">
        <v>115</v>
      </c>
      <c r="H344" s="3" t="s">
        <v>116</v>
      </c>
      <c r="I344" s="8">
        <v>-2.5</v>
      </c>
      <c r="J344" s="8">
        <v>-48.75</v>
      </c>
      <c r="K344" t="s">
        <v>109</v>
      </c>
      <c r="L344" t="s">
        <v>67</v>
      </c>
      <c r="M344" t="s">
        <v>117</v>
      </c>
      <c r="N344" t="s">
        <v>112</v>
      </c>
      <c r="O344">
        <v>2015</v>
      </c>
      <c r="P344">
        <v>7</v>
      </c>
      <c r="Q344">
        <v>2016</v>
      </c>
      <c r="R344">
        <v>8</v>
      </c>
      <c r="S344" s="7">
        <v>14</v>
      </c>
      <c r="T344">
        <v>18</v>
      </c>
      <c r="U344">
        <v>6</v>
      </c>
      <c r="V344" t="s">
        <v>53</v>
      </c>
      <c r="W344">
        <f t="shared" si="1"/>
        <v>2880</v>
      </c>
      <c r="X344" s="5">
        <v>18</v>
      </c>
      <c r="Y344" t="s">
        <v>48</v>
      </c>
      <c r="Z344" s="13" t="s">
        <v>55</v>
      </c>
      <c r="AA344" s="13" t="s">
        <v>655</v>
      </c>
      <c r="AB344" s="14">
        <v>59</v>
      </c>
      <c r="AC344" t="s">
        <v>1419</v>
      </c>
      <c r="AD344" t="s">
        <v>1634</v>
      </c>
      <c r="AE344" t="s">
        <v>1418</v>
      </c>
    </row>
    <row r="345" spans="1:31" ht="14.25" customHeight="1" x14ac:dyDescent="0.3">
      <c r="A345">
        <v>7</v>
      </c>
      <c r="B345" t="s">
        <v>24</v>
      </c>
      <c r="C345" t="s">
        <v>104</v>
      </c>
      <c r="D345" t="s">
        <v>105</v>
      </c>
      <c r="E345">
        <v>2018</v>
      </c>
      <c r="F345" t="s">
        <v>106</v>
      </c>
      <c r="G345" t="s">
        <v>115</v>
      </c>
      <c r="H345" s="3" t="s">
        <v>116</v>
      </c>
      <c r="I345" s="8">
        <v>-2.5</v>
      </c>
      <c r="J345" s="8">
        <v>-48.75</v>
      </c>
      <c r="K345" t="s">
        <v>109</v>
      </c>
      <c r="L345" t="s">
        <v>67</v>
      </c>
      <c r="M345" t="s">
        <v>117</v>
      </c>
      <c r="N345" t="s">
        <v>112</v>
      </c>
      <c r="O345">
        <v>2015</v>
      </c>
      <c r="P345">
        <v>7</v>
      </c>
      <c r="Q345">
        <v>2016</v>
      </c>
      <c r="R345">
        <v>8</v>
      </c>
      <c r="S345" s="7">
        <v>14</v>
      </c>
      <c r="T345">
        <v>18</v>
      </c>
      <c r="U345">
        <v>6</v>
      </c>
      <c r="V345" t="s">
        <v>53</v>
      </c>
      <c r="W345">
        <f t="shared" si="1"/>
        <v>2880</v>
      </c>
      <c r="X345" s="5">
        <v>18</v>
      </c>
      <c r="Y345" t="s">
        <v>48</v>
      </c>
      <c r="Z345" s="13" t="s">
        <v>55</v>
      </c>
      <c r="AA345" s="13" t="s">
        <v>379</v>
      </c>
      <c r="AB345" s="14">
        <v>0</v>
      </c>
      <c r="AC345" t="s">
        <v>1419</v>
      </c>
      <c r="AD345" t="s">
        <v>1634</v>
      </c>
      <c r="AE345" t="s">
        <v>1418</v>
      </c>
    </row>
    <row r="346" spans="1:31" ht="14.25" customHeight="1" x14ac:dyDescent="0.3">
      <c r="A346">
        <v>7</v>
      </c>
      <c r="B346" t="s">
        <v>24</v>
      </c>
      <c r="C346" t="s">
        <v>104</v>
      </c>
      <c r="D346" t="s">
        <v>105</v>
      </c>
      <c r="E346">
        <v>2018</v>
      </c>
      <c r="F346" t="s">
        <v>106</v>
      </c>
      <c r="G346" t="s">
        <v>115</v>
      </c>
      <c r="H346" s="3" t="s">
        <v>116</v>
      </c>
      <c r="I346" s="8">
        <v>-2.5</v>
      </c>
      <c r="J346" s="8">
        <v>-48.75</v>
      </c>
      <c r="K346" t="s">
        <v>109</v>
      </c>
      <c r="L346" t="s">
        <v>67</v>
      </c>
      <c r="M346" t="s">
        <v>117</v>
      </c>
      <c r="N346" t="s">
        <v>112</v>
      </c>
      <c r="O346">
        <v>2015</v>
      </c>
      <c r="P346">
        <v>7</v>
      </c>
      <c r="Q346">
        <v>2016</v>
      </c>
      <c r="R346">
        <v>8</v>
      </c>
      <c r="S346" s="7">
        <v>14</v>
      </c>
      <c r="T346">
        <v>18</v>
      </c>
      <c r="U346">
        <v>6</v>
      </c>
      <c r="V346" t="s">
        <v>53</v>
      </c>
      <c r="W346">
        <f t="shared" si="1"/>
        <v>2880</v>
      </c>
      <c r="X346" s="5">
        <v>18</v>
      </c>
      <c r="Y346" t="s">
        <v>48</v>
      </c>
      <c r="Z346" s="13" t="s">
        <v>55</v>
      </c>
      <c r="AA346" s="13" t="s">
        <v>889</v>
      </c>
      <c r="AB346" s="14">
        <v>2</v>
      </c>
      <c r="AC346" t="s">
        <v>1419</v>
      </c>
      <c r="AD346" t="s">
        <v>1634</v>
      </c>
      <c r="AE346" t="s">
        <v>1418</v>
      </c>
    </row>
    <row r="347" spans="1:31" ht="14.25" customHeight="1" x14ac:dyDescent="0.3">
      <c r="A347">
        <v>7</v>
      </c>
      <c r="B347" t="s">
        <v>24</v>
      </c>
      <c r="C347" t="s">
        <v>104</v>
      </c>
      <c r="D347" t="s">
        <v>105</v>
      </c>
      <c r="E347">
        <v>2018</v>
      </c>
      <c r="F347" t="s">
        <v>106</v>
      </c>
      <c r="G347" t="s">
        <v>115</v>
      </c>
      <c r="H347" s="3" t="s">
        <v>116</v>
      </c>
      <c r="I347" s="8">
        <v>-2.5</v>
      </c>
      <c r="J347" s="8">
        <v>-48.75</v>
      </c>
      <c r="K347" t="s">
        <v>109</v>
      </c>
      <c r="L347" t="s">
        <v>67</v>
      </c>
      <c r="M347" t="s">
        <v>117</v>
      </c>
      <c r="N347" t="s">
        <v>112</v>
      </c>
      <c r="O347">
        <v>2015</v>
      </c>
      <c r="P347">
        <v>7</v>
      </c>
      <c r="Q347">
        <v>2016</v>
      </c>
      <c r="R347">
        <v>8</v>
      </c>
      <c r="S347" s="7">
        <v>14</v>
      </c>
      <c r="T347">
        <v>18</v>
      </c>
      <c r="U347">
        <v>6</v>
      </c>
      <c r="V347" t="s">
        <v>53</v>
      </c>
      <c r="W347">
        <f t="shared" si="1"/>
        <v>2880</v>
      </c>
      <c r="X347" s="5">
        <v>18</v>
      </c>
      <c r="Y347" t="s">
        <v>48</v>
      </c>
      <c r="Z347" s="13" t="s">
        <v>55</v>
      </c>
      <c r="AA347" s="13" t="s">
        <v>890</v>
      </c>
      <c r="AB347" s="14">
        <v>5</v>
      </c>
      <c r="AC347" t="s">
        <v>1419</v>
      </c>
      <c r="AD347" t="s">
        <v>1634</v>
      </c>
      <c r="AE347" t="s">
        <v>1418</v>
      </c>
    </row>
    <row r="348" spans="1:31" ht="14.25" customHeight="1" x14ac:dyDescent="0.3">
      <c r="A348">
        <v>7</v>
      </c>
      <c r="B348" t="s">
        <v>24</v>
      </c>
      <c r="C348" t="s">
        <v>104</v>
      </c>
      <c r="D348" t="s">
        <v>105</v>
      </c>
      <c r="E348">
        <v>2018</v>
      </c>
      <c r="F348" t="s">
        <v>106</v>
      </c>
      <c r="G348" t="s">
        <v>115</v>
      </c>
      <c r="H348" s="3" t="s">
        <v>116</v>
      </c>
      <c r="I348" s="8">
        <v>-2.5</v>
      </c>
      <c r="J348" s="8">
        <v>-48.75</v>
      </c>
      <c r="K348" t="s">
        <v>109</v>
      </c>
      <c r="L348" t="s">
        <v>67</v>
      </c>
      <c r="M348" t="s">
        <v>117</v>
      </c>
      <c r="N348" t="s">
        <v>112</v>
      </c>
      <c r="O348">
        <v>2015</v>
      </c>
      <c r="P348">
        <v>7</v>
      </c>
      <c r="Q348">
        <v>2016</v>
      </c>
      <c r="R348">
        <v>8</v>
      </c>
      <c r="S348" s="7">
        <v>14</v>
      </c>
      <c r="T348">
        <v>18</v>
      </c>
      <c r="U348">
        <v>6</v>
      </c>
      <c r="V348" t="s">
        <v>53</v>
      </c>
      <c r="W348">
        <f t="shared" si="1"/>
        <v>2880</v>
      </c>
      <c r="X348" s="5">
        <v>18</v>
      </c>
      <c r="Y348" t="s">
        <v>48</v>
      </c>
      <c r="Z348" s="13" t="s">
        <v>55</v>
      </c>
      <c r="AA348" s="13" t="s">
        <v>895</v>
      </c>
      <c r="AB348" s="14">
        <v>1</v>
      </c>
      <c r="AC348" t="s">
        <v>1419</v>
      </c>
      <c r="AD348" t="s">
        <v>1634</v>
      </c>
      <c r="AE348" t="s">
        <v>1418</v>
      </c>
    </row>
    <row r="349" spans="1:31" ht="14.25" customHeight="1" x14ac:dyDescent="0.3">
      <c r="A349">
        <v>7</v>
      </c>
      <c r="B349" t="s">
        <v>24</v>
      </c>
      <c r="C349" t="s">
        <v>104</v>
      </c>
      <c r="D349" t="s">
        <v>105</v>
      </c>
      <c r="E349">
        <v>2018</v>
      </c>
      <c r="F349" t="s">
        <v>106</v>
      </c>
      <c r="G349" t="s">
        <v>115</v>
      </c>
      <c r="H349" s="3" t="s">
        <v>116</v>
      </c>
      <c r="I349" s="8">
        <v>-2.5</v>
      </c>
      <c r="J349" s="8">
        <v>-48.75</v>
      </c>
      <c r="K349" t="s">
        <v>109</v>
      </c>
      <c r="L349" t="s">
        <v>67</v>
      </c>
      <c r="M349" t="s">
        <v>117</v>
      </c>
      <c r="N349" t="s">
        <v>112</v>
      </c>
      <c r="O349">
        <v>2015</v>
      </c>
      <c r="P349">
        <v>7</v>
      </c>
      <c r="Q349">
        <v>2016</v>
      </c>
      <c r="R349">
        <v>8</v>
      </c>
      <c r="S349" s="7">
        <v>14</v>
      </c>
      <c r="T349">
        <v>18</v>
      </c>
      <c r="U349">
        <v>6</v>
      </c>
      <c r="V349" t="s">
        <v>53</v>
      </c>
      <c r="W349">
        <f t="shared" si="1"/>
        <v>2880</v>
      </c>
      <c r="X349" s="5">
        <v>18</v>
      </c>
      <c r="Y349" t="s">
        <v>48</v>
      </c>
      <c r="Z349" s="13" t="s">
        <v>55</v>
      </c>
      <c r="AA349" s="13" t="s">
        <v>896</v>
      </c>
      <c r="AB349" s="14">
        <v>1</v>
      </c>
      <c r="AC349" t="s">
        <v>1419</v>
      </c>
      <c r="AD349" t="s">
        <v>1634</v>
      </c>
      <c r="AE349" t="s">
        <v>1418</v>
      </c>
    </row>
    <row r="350" spans="1:31" ht="14.25" customHeight="1" x14ac:dyDescent="0.3">
      <c r="A350">
        <v>7</v>
      </c>
      <c r="B350" t="s">
        <v>24</v>
      </c>
      <c r="C350" t="s">
        <v>104</v>
      </c>
      <c r="D350" t="s">
        <v>105</v>
      </c>
      <c r="E350">
        <v>2018</v>
      </c>
      <c r="F350" t="s">
        <v>106</v>
      </c>
      <c r="G350" t="s">
        <v>115</v>
      </c>
      <c r="H350" s="3" t="s">
        <v>116</v>
      </c>
      <c r="I350" s="8">
        <v>-2.5</v>
      </c>
      <c r="J350" s="8">
        <v>-48.75</v>
      </c>
      <c r="K350" t="s">
        <v>109</v>
      </c>
      <c r="L350" t="s">
        <v>67</v>
      </c>
      <c r="M350" t="s">
        <v>117</v>
      </c>
      <c r="N350" t="s">
        <v>112</v>
      </c>
      <c r="O350">
        <v>2015</v>
      </c>
      <c r="P350">
        <v>7</v>
      </c>
      <c r="Q350">
        <v>2016</v>
      </c>
      <c r="R350">
        <v>8</v>
      </c>
      <c r="S350" s="7">
        <v>14</v>
      </c>
      <c r="T350">
        <v>18</v>
      </c>
      <c r="U350">
        <v>6</v>
      </c>
      <c r="V350" t="s">
        <v>53</v>
      </c>
      <c r="W350">
        <f t="shared" si="1"/>
        <v>2880</v>
      </c>
      <c r="X350" s="5">
        <v>18</v>
      </c>
      <c r="Y350" t="s">
        <v>48</v>
      </c>
      <c r="Z350" s="13" t="s">
        <v>55</v>
      </c>
      <c r="AA350" s="13" t="s">
        <v>899</v>
      </c>
      <c r="AB350" s="14">
        <v>6</v>
      </c>
      <c r="AC350" t="s">
        <v>1419</v>
      </c>
      <c r="AD350" t="s">
        <v>1634</v>
      </c>
      <c r="AE350" t="s">
        <v>1418</v>
      </c>
    </row>
    <row r="351" spans="1:31" ht="14.25" customHeight="1" x14ac:dyDescent="0.3">
      <c r="A351">
        <v>7</v>
      </c>
      <c r="B351" t="s">
        <v>24</v>
      </c>
      <c r="C351" t="s">
        <v>104</v>
      </c>
      <c r="D351" t="s">
        <v>105</v>
      </c>
      <c r="E351">
        <v>2018</v>
      </c>
      <c r="F351" t="s">
        <v>106</v>
      </c>
      <c r="G351" t="s">
        <v>115</v>
      </c>
      <c r="H351" s="3" t="s">
        <v>116</v>
      </c>
      <c r="I351" s="8">
        <v>-2.5</v>
      </c>
      <c r="J351" s="8">
        <v>-48.75</v>
      </c>
      <c r="K351" t="s">
        <v>109</v>
      </c>
      <c r="L351" t="s">
        <v>67</v>
      </c>
      <c r="M351" t="s">
        <v>117</v>
      </c>
      <c r="N351" t="s">
        <v>112</v>
      </c>
      <c r="O351">
        <v>2015</v>
      </c>
      <c r="P351">
        <v>7</v>
      </c>
      <c r="Q351">
        <v>2016</v>
      </c>
      <c r="R351">
        <v>8</v>
      </c>
      <c r="S351" s="7">
        <v>14</v>
      </c>
      <c r="T351">
        <v>18</v>
      </c>
      <c r="U351">
        <v>6</v>
      </c>
      <c r="V351" t="s">
        <v>53</v>
      </c>
      <c r="W351">
        <f t="shared" si="1"/>
        <v>2880</v>
      </c>
      <c r="X351" s="5">
        <v>18</v>
      </c>
      <c r="Y351" t="s">
        <v>48</v>
      </c>
      <c r="Z351" s="13" t="s">
        <v>83</v>
      </c>
      <c r="AA351" s="13" t="s">
        <v>84</v>
      </c>
      <c r="AB351" s="14">
        <v>158</v>
      </c>
      <c r="AC351" t="s">
        <v>1419</v>
      </c>
      <c r="AD351" t="s">
        <v>1634</v>
      </c>
      <c r="AE351" t="s">
        <v>1418</v>
      </c>
    </row>
    <row r="352" spans="1:31" ht="14.25" customHeight="1" x14ac:dyDescent="0.3">
      <c r="A352">
        <v>7</v>
      </c>
      <c r="B352" t="s">
        <v>24</v>
      </c>
      <c r="C352" t="s">
        <v>104</v>
      </c>
      <c r="D352" t="s">
        <v>105</v>
      </c>
      <c r="E352">
        <v>2018</v>
      </c>
      <c r="F352" t="s">
        <v>106</v>
      </c>
      <c r="G352" t="s">
        <v>115</v>
      </c>
      <c r="H352" s="3" t="s">
        <v>116</v>
      </c>
      <c r="I352" s="8">
        <v>-2.5</v>
      </c>
      <c r="J352" s="8">
        <v>-48.75</v>
      </c>
      <c r="K352" t="s">
        <v>109</v>
      </c>
      <c r="L352" t="s">
        <v>67</v>
      </c>
      <c r="M352" t="s">
        <v>117</v>
      </c>
      <c r="N352" t="s">
        <v>112</v>
      </c>
      <c r="O352">
        <v>2015</v>
      </c>
      <c r="P352">
        <v>7</v>
      </c>
      <c r="Q352">
        <v>2016</v>
      </c>
      <c r="R352">
        <v>8</v>
      </c>
      <c r="S352" s="7">
        <v>14</v>
      </c>
      <c r="T352">
        <v>18</v>
      </c>
      <c r="U352">
        <v>6</v>
      </c>
      <c r="V352" t="s">
        <v>53</v>
      </c>
      <c r="W352">
        <f t="shared" si="1"/>
        <v>2880</v>
      </c>
      <c r="X352" s="5">
        <v>18</v>
      </c>
      <c r="Y352" t="s">
        <v>48</v>
      </c>
      <c r="Z352" s="13" t="s">
        <v>83</v>
      </c>
      <c r="AA352" s="13" t="s">
        <v>902</v>
      </c>
      <c r="AB352" s="14">
        <v>3</v>
      </c>
      <c r="AC352" t="s">
        <v>1419</v>
      </c>
      <c r="AD352" t="s">
        <v>1634</v>
      </c>
      <c r="AE352" t="s">
        <v>1418</v>
      </c>
    </row>
    <row r="353" spans="1:31" ht="14.25" customHeight="1" x14ac:dyDescent="0.3">
      <c r="A353">
        <v>7</v>
      </c>
      <c r="B353" t="s">
        <v>24</v>
      </c>
      <c r="C353" t="s">
        <v>104</v>
      </c>
      <c r="D353" t="s">
        <v>105</v>
      </c>
      <c r="E353">
        <v>2018</v>
      </c>
      <c r="F353" t="s">
        <v>106</v>
      </c>
      <c r="G353" t="s">
        <v>115</v>
      </c>
      <c r="H353" s="3" t="s">
        <v>116</v>
      </c>
      <c r="I353" s="8">
        <v>-2.5</v>
      </c>
      <c r="J353" s="8">
        <v>-48.75</v>
      </c>
      <c r="K353" t="s">
        <v>109</v>
      </c>
      <c r="L353" t="s">
        <v>67</v>
      </c>
      <c r="M353" t="s">
        <v>117</v>
      </c>
      <c r="N353" t="s">
        <v>112</v>
      </c>
      <c r="O353">
        <v>2015</v>
      </c>
      <c r="P353">
        <v>7</v>
      </c>
      <c r="Q353">
        <v>2016</v>
      </c>
      <c r="R353">
        <v>8</v>
      </c>
      <c r="S353" s="7">
        <v>14</v>
      </c>
      <c r="T353">
        <v>18</v>
      </c>
      <c r="U353">
        <v>6</v>
      </c>
      <c r="V353" t="s">
        <v>53</v>
      </c>
      <c r="W353">
        <f t="shared" si="1"/>
        <v>2880</v>
      </c>
      <c r="X353" s="5">
        <v>18</v>
      </c>
      <c r="Y353" t="s">
        <v>48</v>
      </c>
      <c r="Z353" s="13" t="s">
        <v>83</v>
      </c>
      <c r="AA353" s="13" t="s">
        <v>87</v>
      </c>
      <c r="AB353" s="14">
        <v>10</v>
      </c>
      <c r="AC353" t="s">
        <v>1419</v>
      </c>
      <c r="AD353" t="s">
        <v>1634</v>
      </c>
      <c r="AE353" t="s">
        <v>1418</v>
      </c>
    </row>
    <row r="354" spans="1:31" ht="14.25" customHeight="1" x14ac:dyDescent="0.3">
      <c r="A354">
        <v>7</v>
      </c>
      <c r="B354" t="s">
        <v>24</v>
      </c>
      <c r="C354" t="s">
        <v>104</v>
      </c>
      <c r="D354" t="s">
        <v>105</v>
      </c>
      <c r="E354">
        <v>2018</v>
      </c>
      <c r="F354" t="s">
        <v>106</v>
      </c>
      <c r="G354" t="s">
        <v>115</v>
      </c>
      <c r="H354" s="3" t="s">
        <v>116</v>
      </c>
      <c r="I354" s="8">
        <v>-2.5</v>
      </c>
      <c r="J354" s="8">
        <v>-48.75</v>
      </c>
      <c r="K354" t="s">
        <v>109</v>
      </c>
      <c r="L354" t="s">
        <v>67</v>
      </c>
      <c r="M354" t="s">
        <v>117</v>
      </c>
      <c r="N354" t="s">
        <v>112</v>
      </c>
      <c r="O354">
        <v>2015</v>
      </c>
      <c r="P354">
        <v>7</v>
      </c>
      <c r="Q354">
        <v>2016</v>
      </c>
      <c r="R354">
        <v>8</v>
      </c>
      <c r="S354" s="7">
        <v>14</v>
      </c>
      <c r="T354">
        <v>18</v>
      </c>
      <c r="U354">
        <v>6</v>
      </c>
      <c r="V354" t="s">
        <v>53</v>
      </c>
      <c r="W354">
        <f t="shared" si="1"/>
        <v>2880</v>
      </c>
      <c r="X354" s="5">
        <v>18</v>
      </c>
      <c r="Y354" t="s">
        <v>48</v>
      </c>
      <c r="Z354" s="13" t="s">
        <v>83</v>
      </c>
      <c r="AA354" s="13" t="s">
        <v>906</v>
      </c>
      <c r="AB354" s="14">
        <v>71</v>
      </c>
      <c r="AC354" t="s">
        <v>1419</v>
      </c>
      <c r="AD354" t="s">
        <v>1634</v>
      </c>
      <c r="AE354" t="s">
        <v>1418</v>
      </c>
    </row>
    <row r="355" spans="1:31" ht="14.25" customHeight="1" x14ac:dyDescent="0.3">
      <c r="A355">
        <v>7</v>
      </c>
      <c r="B355" t="s">
        <v>24</v>
      </c>
      <c r="C355" t="s">
        <v>104</v>
      </c>
      <c r="D355" t="s">
        <v>105</v>
      </c>
      <c r="E355">
        <v>2018</v>
      </c>
      <c r="F355" t="s">
        <v>106</v>
      </c>
      <c r="G355" t="s">
        <v>115</v>
      </c>
      <c r="H355" s="3" t="s">
        <v>116</v>
      </c>
      <c r="I355" s="8">
        <v>-2.5</v>
      </c>
      <c r="J355" s="8">
        <v>-48.75</v>
      </c>
      <c r="K355" t="s">
        <v>109</v>
      </c>
      <c r="L355" t="s">
        <v>67</v>
      </c>
      <c r="M355" t="s">
        <v>117</v>
      </c>
      <c r="N355" t="s">
        <v>112</v>
      </c>
      <c r="O355">
        <v>2015</v>
      </c>
      <c r="P355">
        <v>7</v>
      </c>
      <c r="Q355">
        <v>2016</v>
      </c>
      <c r="R355">
        <v>8</v>
      </c>
      <c r="S355" s="7">
        <v>14</v>
      </c>
      <c r="T355">
        <v>18</v>
      </c>
      <c r="U355">
        <v>6</v>
      </c>
      <c r="V355" t="s">
        <v>53</v>
      </c>
      <c r="W355">
        <f t="shared" si="1"/>
        <v>2880</v>
      </c>
      <c r="X355" s="5">
        <v>18</v>
      </c>
      <c r="Y355" t="s">
        <v>48</v>
      </c>
      <c r="Z355" s="13" t="s">
        <v>83</v>
      </c>
      <c r="AA355" s="13" t="s">
        <v>128</v>
      </c>
      <c r="AB355" s="14">
        <v>9</v>
      </c>
      <c r="AC355" t="s">
        <v>1419</v>
      </c>
      <c r="AD355" t="s">
        <v>1634</v>
      </c>
      <c r="AE355" t="s">
        <v>1418</v>
      </c>
    </row>
    <row r="356" spans="1:31" ht="14.25" customHeight="1" x14ac:dyDescent="0.3">
      <c r="A356">
        <v>7</v>
      </c>
      <c r="B356" t="s">
        <v>24</v>
      </c>
      <c r="C356" t="s">
        <v>104</v>
      </c>
      <c r="D356" t="s">
        <v>105</v>
      </c>
      <c r="E356">
        <v>2018</v>
      </c>
      <c r="F356" t="s">
        <v>106</v>
      </c>
      <c r="G356" t="s">
        <v>115</v>
      </c>
      <c r="H356" s="3" t="s">
        <v>116</v>
      </c>
      <c r="I356" s="8">
        <v>-2.5</v>
      </c>
      <c r="J356" s="8">
        <v>-48.75</v>
      </c>
      <c r="K356" t="s">
        <v>109</v>
      </c>
      <c r="L356" t="s">
        <v>67</v>
      </c>
      <c r="M356" t="s">
        <v>117</v>
      </c>
      <c r="N356" t="s">
        <v>112</v>
      </c>
      <c r="O356">
        <v>2015</v>
      </c>
      <c r="P356">
        <v>7</v>
      </c>
      <c r="Q356">
        <v>2016</v>
      </c>
      <c r="R356">
        <v>8</v>
      </c>
      <c r="S356" s="7">
        <v>14</v>
      </c>
      <c r="T356">
        <v>18</v>
      </c>
      <c r="U356">
        <v>6</v>
      </c>
      <c r="V356" t="s">
        <v>53</v>
      </c>
      <c r="W356">
        <f t="shared" si="1"/>
        <v>2880</v>
      </c>
      <c r="X356" s="5">
        <v>18</v>
      </c>
      <c r="Y356" t="s">
        <v>48</v>
      </c>
      <c r="Z356" s="13" t="s">
        <v>83</v>
      </c>
      <c r="AA356" s="13" t="s">
        <v>911</v>
      </c>
      <c r="AB356" s="14">
        <v>130</v>
      </c>
      <c r="AC356" t="s">
        <v>1419</v>
      </c>
      <c r="AD356" t="s">
        <v>1634</v>
      </c>
      <c r="AE356" t="s">
        <v>1418</v>
      </c>
    </row>
    <row r="357" spans="1:31" ht="14.25" customHeight="1" x14ac:dyDescent="0.3">
      <c r="A357">
        <v>7</v>
      </c>
      <c r="B357" t="s">
        <v>24</v>
      </c>
      <c r="C357" t="s">
        <v>104</v>
      </c>
      <c r="D357" t="s">
        <v>105</v>
      </c>
      <c r="E357">
        <v>2018</v>
      </c>
      <c r="F357" t="s">
        <v>106</v>
      </c>
      <c r="G357" t="s">
        <v>115</v>
      </c>
      <c r="H357" s="3" t="s">
        <v>116</v>
      </c>
      <c r="I357" s="8">
        <v>-2.5</v>
      </c>
      <c r="J357" s="8">
        <v>-48.75</v>
      </c>
      <c r="K357" t="s">
        <v>109</v>
      </c>
      <c r="L357" t="s">
        <v>67</v>
      </c>
      <c r="M357" t="s">
        <v>117</v>
      </c>
      <c r="N357" t="s">
        <v>112</v>
      </c>
      <c r="O357">
        <v>2015</v>
      </c>
      <c r="P357">
        <v>7</v>
      </c>
      <c r="Q357">
        <v>2016</v>
      </c>
      <c r="R357">
        <v>8</v>
      </c>
      <c r="S357" s="7">
        <v>14</v>
      </c>
      <c r="T357">
        <v>18</v>
      </c>
      <c r="U357">
        <v>6</v>
      </c>
      <c r="V357" t="s">
        <v>53</v>
      </c>
      <c r="W357">
        <f t="shared" si="1"/>
        <v>2880</v>
      </c>
      <c r="X357" s="5">
        <v>18</v>
      </c>
      <c r="Y357" t="s">
        <v>48</v>
      </c>
      <c r="Z357" s="13" t="s">
        <v>83</v>
      </c>
      <c r="AA357" s="13" t="s">
        <v>914</v>
      </c>
      <c r="AB357" s="14">
        <v>1</v>
      </c>
      <c r="AC357" t="s">
        <v>1419</v>
      </c>
      <c r="AD357" t="s">
        <v>1634</v>
      </c>
      <c r="AE357" t="s">
        <v>1418</v>
      </c>
    </row>
    <row r="358" spans="1:31" ht="14.25" customHeight="1" x14ac:dyDescent="0.3">
      <c r="A358">
        <v>7</v>
      </c>
      <c r="B358" t="s">
        <v>24</v>
      </c>
      <c r="C358" t="s">
        <v>104</v>
      </c>
      <c r="D358" t="s">
        <v>105</v>
      </c>
      <c r="E358">
        <v>2018</v>
      </c>
      <c r="F358" t="s">
        <v>106</v>
      </c>
      <c r="G358" t="s">
        <v>115</v>
      </c>
      <c r="H358" s="3" t="s">
        <v>116</v>
      </c>
      <c r="I358" s="8">
        <v>-2.5</v>
      </c>
      <c r="J358" s="8">
        <v>-48.75</v>
      </c>
      <c r="K358" t="s">
        <v>109</v>
      </c>
      <c r="L358" t="s">
        <v>67</v>
      </c>
      <c r="M358" t="s">
        <v>117</v>
      </c>
      <c r="N358" t="s">
        <v>112</v>
      </c>
      <c r="O358">
        <v>2015</v>
      </c>
      <c r="P358">
        <v>7</v>
      </c>
      <c r="Q358">
        <v>2016</v>
      </c>
      <c r="R358">
        <v>8</v>
      </c>
      <c r="S358" s="7">
        <v>14</v>
      </c>
      <c r="T358">
        <v>18</v>
      </c>
      <c r="U358">
        <v>6</v>
      </c>
      <c r="V358" t="s">
        <v>53</v>
      </c>
      <c r="W358">
        <f t="shared" si="1"/>
        <v>2880</v>
      </c>
      <c r="X358" s="5">
        <v>18</v>
      </c>
      <c r="Y358" t="s">
        <v>48</v>
      </c>
      <c r="Z358" s="13" t="s">
        <v>90</v>
      </c>
      <c r="AA358" s="13" t="s">
        <v>666</v>
      </c>
      <c r="AB358" s="14">
        <v>5</v>
      </c>
      <c r="AC358" t="s">
        <v>1419</v>
      </c>
      <c r="AD358" t="s">
        <v>1634</v>
      </c>
      <c r="AE358" t="s">
        <v>1418</v>
      </c>
    </row>
    <row r="359" spans="1:31" ht="14.25" customHeight="1" x14ac:dyDescent="0.3">
      <c r="A359">
        <v>7</v>
      </c>
      <c r="B359" t="s">
        <v>24</v>
      </c>
      <c r="C359" t="s">
        <v>104</v>
      </c>
      <c r="D359" t="s">
        <v>105</v>
      </c>
      <c r="E359">
        <v>2018</v>
      </c>
      <c r="F359" t="s">
        <v>106</v>
      </c>
      <c r="G359" t="s">
        <v>115</v>
      </c>
      <c r="H359" s="3" t="s">
        <v>116</v>
      </c>
      <c r="I359" s="8">
        <v>-2.5</v>
      </c>
      <c r="J359" s="8">
        <v>-48.75</v>
      </c>
      <c r="K359" t="s">
        <v>109</v>
      </c>
      <c r="L359" t="s">
        <v>67</v>
      </c>
      <c r="M359" t="s">
        <v>117</v>
      </c>
      <c r="N359" t="s">
        <v>112</v>
      </c>
      <c r="O359">
        <v>2015</v>
      </c>
      <c r="P359">
        <v>7</v>
      </c>
      <c r="Q359">
        <v>2016</v>
      </c>
      <c r="R359">
        <v>8</v>
      </c>
      <c r="S359" s="7">
        <v>14</v>
      </c>
      <c r="T359">
        <v>18</v>
      </c>
      <c r="U359">
        <v>6</v>
      </c>
      <c r="V359" t="s">
        <v>53</v>
      </c>
      <c r="W359">
        <f t="shared" si="1"/>
        <v>2880</v>
      </c>
      <c r="X359" s="5">
        <v>18</v>
      </c>
      <c r="Y359" t="s">
        <v>48</v>
      </c>
      <c r="Z359" s="13" t="s">
        <v>90</v>
      </c>
      <c r="AA359" s="13" t="s">
        <v>917</v>
      </c>
      <c r="AB359" s="14">
        <v>1</v>
      </c>
      <c r="AC359" t="s">
        <v>1419</v>
      </c>
      <c r="AD359" t="s">
        <v>1634</v>
      </c>
      <c r="AE359" t="s">
        <v>1418</v>
      </c>
    </row>
    <row r="360" spans="1:31" ht="14.25" customHeight="1" x14ac:dyDescent="0.3">
      <c r="A360">
        <v>7</v>
      </c>
      <c r="B360" t="s">
        <v>24</v>
      </c>
      <c r="C360" t="s">
        <v>104</v>
      </c>
      <c r="D360" t="s">
        <v>105</v>
      </c>
      <c r="E360">
        <v>2018</v>
      </c>
      <c r="F360" t="s">
        <v>106</v>
      </c>
      <c r="G360" t="s">
        <v>115</v>
      </c>
      <c r="H360" s="3" t="s">
        <v>116</v>
      </c>
      <c r="I360" s="8">
        <v>-2.5</v>
      </c>
      <c r="J360" s="8">
        <v>-48.75</v>
      </c>
      <c r="K360" t="s">
        <v>109</v>
      </c>
      <c r="L360" t="s">
        <v>67</v>
      </c>
      <c r="M360" t="s">
        <v>117</v>
      </c>
      <c r="N360" t="s">
        <v>112</v>
      </c>
      <c r="O360">
        <v>2015</v>
      </c>
      <c r="P360">
        <v>7</v>
      </c>
      <c r="Q360">
        <v>2016</v>
      </c>
      <c r="R360">
        <v>8</v>
      </c>
      <c r="S360" s="7">
        <v>14</v>
      </c>
      <c r="T360">
        <v>18</v>
      </c>
      <c r="U360">
        <v>6</v>
      </c>
      <c r="V360" t="s">
        <v>53</v>
      </c>
      <c r="W360">
        <f t="shared" si="1"/>
        <v>2880</v>
      </c>
      <c r="X360" s="5">
        <v>18</v>
      </c>
      <c r="Y360" t="s">
        <v>48</v>
      </c>
      <c r="Z360" s="13" t="s">
        <v>90</v>
      </c>
      <c r="AA360" s="13" t="s">
        <v>91</v>
      </c>
      <c r="AB360" s="14">
        <v>1</v>
      </c>
      <c r="AC360" t="s">
        <v>1419</v>
      </c>
      <c r="AD360" t="s">
        <v>1634</v>
      </c>
      <c r="AE360" t="s">
        <v>1418</v>
      </c>
    </row>
    <row r="361" spans="1:31" ht="14.25" customHeight="1" x14ac:dyDescent="0.3">
      <c r="A361">
        <v>7</v>
      </c>
      <c r="B361" t="s">
        <v>24</v>
      </c>
      <c r="C361" t="s">
        <v>104</v>
      </c>
      <c r="D361" t="s">
        <v>105</v>
      </c>
      <c r="E361">
        <v>2018</v>
      </c>
      <c r="F361" t="s">
        <v>106</v>
      </c>
      <c r="G361" t="s">
        <v>118</v>
      </c>
      <c r="H361" s="3" t="s">
        <v>119</v>
      </c>
      <c r="I361" s="8">
        <v>-2.5</v>
      </c>
      <c r="J361" s="8">
        <v>-48.75</v>
      </c>
      <c r="K361" t="s">
        <v>109</v>
      </c>
      <c r="L361" t="s">
        <v>120</v>
      </c>
      <c r="M361" t="s">
        <v>121</v>
      </c>
      <c r="N361" t="s">
        <v>112</v>
      </c>
      <c r="O361">
        <v>2015</v>
      </c>
      <c r="P361">
        <v>7</v>
      </c>
      <c r="Q361">
        <v>2016</v>
      </c>
      <c r="R361">
        <v>8</v>
      </c>
      <c r="S361" s="7">
        <v>14</v>
      </c>
      <c r="T361">
        <v>18</v>
      </c>
      <c r="U361">
        <v>6</v>
      </c>
      <c r="V361" t="s">
        <v>53</v>
      </c>
      <c r="W361">
        <f t="shared" si="1"/>
        <v>2880</v>
      </c>
      <c r="X361" s="5">
        <v>18</v>
      </c>
      <c r="Y361" t="s">
        <v>48</v>
      </c>
      <c r="Z361" s="13" t="s">
        <v>49</v>
      </c>
      <c r="AA361" s="13" t="s">
        <v>846</v>
      </c>
      <c r="AB361" s="14">
        <v>3</v>
      </c>
      <c r="AC361" t="s">
        <v>1419</v>
      </c>
      <c r="AD361" t="s">
        <v>1634</v>
      </c>
      <c r="AE361" t="s">
        <v>1418</v>
      </c>
    </row>
    <row r="362" spans="1:31" ht="14.25" customHeight="1" x14ac:dyDescent="0.3">
      <c r="A362">
        <v>7</v>
      </c>
      <c r="B362" t="s">
        <v>24</v>
      </c>
      <c r="C362" t="s">
        <v>104</v>
      </c>
      <c r="D362" t="s">
        <v>105</v>
      </c>
      <c r="E362">
        <v>2018</v>
      </c>
      <c r="F362" t="s">
        <v>106</v>
      </c>
      <c r="G362" t="s">
        <v>118</v>
      </c>
      <c r="H362" s="3" t="s">
        <v>119</v>
      </c>
      <c r="I362" s="8">
        <v>-2.5</v>
      </c>
      <c r="J362" s="8">
        <v>-48.75</v>
      </c>
      <c r="K362" t="s">
        <v>109</v>
      </c>
      <c r="L362" t="s">
        <v>120</v>
      </c>
      <c r="M362" t="s">
        <v>121</v>
      </c>
      <c r="N362" t="s">
        <v>112</v>
      </c>
      <c r="O362">
        <v>2015</v>
      </c>
      <c r="P362">
        <v>7</v>
      </c>
      <c r="Q362">
        <v>2016</v>
      </c>
      <c r="R362">
        <v>8</v>
      </c>
      <c r="S362" s="7">
        <v>14</v>
      </c>
      <c r="T362">
        <v>18</v>
      </c>
      <c r="U362">
        <v>6</v>
      </c>
      <c r="V362" t="s">
        <v>53</v>
      </c>
      <c r="W362">
        <f t="shared" si="1"/>
        <v>2880</v>
      </c>
      <c r="X362" s="5">
        <v>18</v>
      </c>
      <c r="Y362" t="s">
        <v>48</v>
      </c>
      <c r="Z362" s="13" t="s">
        <v>49</v>
      </c>
      <c r="AA362" s="13" t="s">
        <v>483</v>
      </c>
      <c r="AB362" s="14">
        <v>0</v>
      </c>
      <c r="AC362" t="s">
        <v>1419</v>
      </c>
      <c r="AD362" t="s">
        <v>1634</v>
      </c>
      <c r="AE362" t="s">
        <v>1418</v>
      </c>
    </row>
    <row r="363" spans="1:31" ht="14.25" customHeight="1" x14ac:dyDescent="0.3">
      <c r="A363">
        <v>7</v>
      </c>
      <c r="B363" t="s">
        <v>24</v>
      </c>
      <c r="C363" t="s">
        <v>104</v>
      </c>
      <c r="D363" t="s">
        <v>105</v>
      </c>
      <c r="E363">
        <v>2018</v>
      </c>
      <c r="F363" t="s">
        <v>106</v>
      </c>
      <c r="G363" t="s">
        <v>118</v>
      </c>
      <c r="H363" s="3" t="s">
        <v>119</v>
      </c>
      <c r="I363" s="8">
        <v>-2.5</v>
      </c>
      <c r="J363" s="8">
        <v>-48.75</v>
      </c>
      <c r="K363" t="s">
        <v>109</v>
      </c>
      <c r="L363" t="s">
        <v>120</v>
      </c>
      <c r="M363" t="s">
        <v>121</v>
      </c>
      <c r="N363" t="s">
        <v>112</v>
      </c>
      <c r="O363">
        <v>2015</v>
      </c>
      <c r="P363">
        <v>7</v>
      </c>
      <c r="Q363">
        <v>2016</v>
      </c>
      <c r="R363">
        <v>8</v>
      </c>
      <c r="S363" s="7">
        <v>14</v>
      </c>
      <c r="T363">
        <v>18</v>
      </c>
      <c r="U363">
        <v>6</v>
      </c>
      <c r="V363" t="s">
        <v>53</v>
      </c>
      <c r="W363">
        <f t="shared" si="1"/>
        <v>2880</v>
      </c>
      <c r="X363" s="5">
        <v>18</v>
      </c>
      <c r="Y363" t="s">
        <v>48</v>
      </c>
      <c r="Z363" s="13" t="s">
        <v>55</v>
      </c>
      <c r="AA363" s="13" t="s">
        <v>853</v>
      </c>
      <c r="AB363" s="14">
        <v>2</v>
      </c>
      <c r="AC363" t="s">
        <v>1419</v>
      </c>
      <c r="AD363" t="s">
        <v>1634</v>
      </c>
      <c r="AE363" t="s">
        <v>1418</v>
      </c>
    </row>
    <row r="364" spans="1:31" ht="14.25" customHeight="1" x14ac:dyDescent="0.3">
      <c r="A364">
        <v>7</v>
      </c>
      <c r="B364" t="s">
        <v>24</v>
      </c>
      <c r="C364" t="s">
        <v>104</v>
      </c>
      <c r="D364" t="s">
        <v>105</v>
      </c>
      <c r="E364">
        <v>2018</v>
      </c>
      <c r="F364" t="s">
        <v>106</v>
      </c>
      <c r="G364" t="s">
        <v>118</v>
      </c>
      <c r="H364" s="3" t="s">
        <v>119</v>
      </c>
      <c r="I364" s="8">
        <v>-2.5</v>
      </c>
      <c r="J364" s="8">
        <v>-48.75</v>
      </c>
      <c r="K364" t="s">
        <v>109</v>
      </c>
      <c r="L364" t="s">
        <v>120</v>
      </c>
      <c r="M364" t="s">
        <v>121</v>
      </c>
      <c r="N364" t="s">
        <v>112</v>
      </c>
      <c r="O364">
        <v>2015</v>
      </c>
      <c r="P364">
        <v>7</v>
      </c>
      <c r="Q364">
        <v>2016</v>
      </c>
      <c r="R364">
        <v>8</v>
      </c>
      <c r="S364" s="7">
        <v>14</v>
      </c>
      <c r="T364">
        <v>18</v>
      </c>
      <c r="U364">
        <v>6</v>
      </c>
      <c r="V364" t="s">
        <v>53</v>
      </c>
      <c r="W364">
        <f t="shared" si="1"/>
        <v>2880</v>
      </c>
      <c r="X364" s="5">
        <v>18</v>
      </c>
      <c r="Y364" t="s">
        <v>48</v>
      </c>
      <c r="Z364" s="13" t="s">
        <v>55</v>
      </c>
      <c r="AA364" s="13" t="s">
        <v>859</v>
      </c>
      <c r="AB364" s="14">
        <v>0</v>
      </c>
      <c r="AC364" t="s">
        <v>1419</v>
      </c>
      <c r="AD364" t="s">
        <v>1634</v>
      </c>
      <c r="AE364" t="s">
        <v>1418</v>
      </c>
    </row>
    <row r="365" spans="1:31" ht="14.25" customHeight="1" x14ac:dyDescent="0.3">
      <c r="A365">
        <v>7</v>
      </c>
      <c r="B365" t="s">
        <v>24</v>
      </c>
      <c r="C365" t="s">
        <v>104</v>
      </c>
      <c r="D365" t="s">
        <v>105</v>
      </c>
      <c r="E365">
        <v>2018</v>
      </c>
      <c r="F365" t="s">
        <v>106</v>
      </c>
      <c r="G365" t="s">
        <v>118</v>
      </c>
      <c r="H365" s="3" t="s">
        <v>119</v>
      </c>
      <c r="I365" s="8">
        <v>-2.5</v>
      </c>
      <c r="J365" s="8">
        <v>-48.75</v>
      </c>
      <c r="K365" t="s">
        <v>109</v>
      </c>
      <c r="L365" t="s">
        <v>120</v>
      </c>
      <c r="M365" t="s">
        <v>121</v>
      </c>
      <c r="N365" t="s">
        <v>112</v>
      </c>
      <c r="O365">
        <v>2015</v>
      </c>
      <c r="P365">
        <v>7</v>
      </c>
      <c r="Q365">
        <v>2016</v>
      </c>
      <c r="R365">
        <v>8</v>
      </c>
      <c r="S365" s="7">
        <v>14</v>
      </c>
      <c r="T365">
        <v>18</v>
      </c>
      <c r="U365">
        <v>6</v>
      </c>
      <c r="V365" t="s">
        <v>53</v>
      </c>
      <c r="W365">
        <f t="shared" si="1"/>
        <v>2880</v>
      </c>
      <c r="X365" s="5">
        <v>18</v>
      </c>
      <c r="Y365" t="s">
        <v>48</v>
      </c>
      <c r="Z365" s="13" t="s">
        <v>55</v>
      </c>
      <c r="AA365" s="13" t="s">
        <v>860</v>
      </c>
      <c r="AB365" s="14">
        <v>1</v>
      </c>
      <c r="AC365" t="s">
        <v>1419</v>
      </c>
      <c r="AD365" t="s">
        <v>1634</v>
      </c>
      <c r="AE365" t="s">
        <v>1418</v>
      </c>
    </row>
    <row r="366" spans="1:31" ht="14.25" customHeight="1" x14ac:dyDescent="0.3">
      <c r="A366">
        <v>7</v>
      </c>
      <c r="B366" t="s">
        <v>24</v>
      </c>
      <c r="C366" t="s">
        <v>104</v>
      </c>
      <c r="D366" t="s">
        <v>105</v>
      </c>
      <c r="E366">
        <v>2018</v>
      </c>
      <c r="F366" t="s">
        <v>106</v>
      </c>
      <c r="G366" t="s">
        <v>118</v>
      </c>
      <c r="H366" s="3" t="s">
        <v>119</v>
      </c>
      <c r="I366" s="8">
        <v>-2.5</v>
      </c>
      <c r="J366" s="8">
        <v>-48.75</v>
      </c>
      <c r="K366" t="s">
        <v>109</v>
      </c>
      <c r="L366" t="s">
        <v>120</v>
      </c>
      <c r="M366" t="s">
        <v>121</v>
      </c>
      <c r="N366" t="s">
        <v>112</v>
      </c>
      <c r="O366">
        <v>2015</v>
      </c>
      <c r="P366">
        <v>7</v>
      </c>
      <c r="Q366">
        <v>2016</v>
      </c>
      <c r="R366">
        <v>8</v>
      </c>
      <c r="S366" s="7">
        <v>14</v>
      </c>
      <c r="T366">
        <v>18</v>
      </c>
      <c r="U366">
        <v>6</v>
      </c>
      <c r="V366" t="s">
        <v>53</v>
      </c>
      <c r="W366">
        <f t="shared" si="1"/>
        <v>2880</v>
      </c>
      <c r="X366" s="5">
        <v>18</v>
      </c>
      <c r="Y366" t="s">
        <v>48</v>
      </c>
      <c r="Z366" s="13" t="s">
        <v>55</v>
      </c>
      <c r="AA366" s="13" t="s">
        <v>861</v>
      </c>
      <c r="AB366" s="14">
        <v>0</v>
      </c>
      <c r="AC366" t="s">
        <v>1419</v>
      </c>
      <c r="AD366" t="s">
        <v>1634</v>
      </c>
      <c r="AE366" t="s">
        <v>1418</v>
      </c>
    </row>
    <row r="367" spans="1:31" ht="14.25" customHeight="1" x14ac:dyDescent="0.3">
      <c r="A367">
        <v>7</v>
      </c>
      <c r="B367" t="s">
        <v>24</v>
      </c>
      <c r="C367" t="s">
        <v>104</v>
      </c>
      <c r="D367" t="s">
        <v>105</v>
      </c>
      <c r="E367">
        <v>2018</v>
      </c>
      <c r="F367" t="s">
        <v>106</v>
      </c>
      <c r="G367" t="s">
        <v>118</v>
      </c>
      <c r="H367" s="3" t="s">
        <v>119</v>
      </c>
      <c r="I367" s="8">
        <v>-2.5</v>
      </c>
      <c r="J367" s="8">
        <v>-48.75</v>
      </c>
      <c r="K367" t="s">
        <v>109</v>
      </c>
      <c r="L367" t="s">
        <v>120</v>
      </c>
      <c r="M367" t="s">
        <v>121</v>
      </c>
      <c r="N367" t="s">
        <v>112</v>
      </c>
      <c r="O367">
        <v>2015</v>
      </c>
      <c r="P367">
        <v>7</v>
      </c>
      <c r="Q367">
        <v>2016</v>
      </c>
      <c r="R367">
        <v>8</v>
      </c>
      <c r="S367" s="7">
        <v>14</v>
      </c>
      <c r="T367">
        <v>18</v>
      </c>
      <c r="U367">
        <v>6</v>
      </c>
      <c r="V367" t="s">
        <v>53</v>
      </c>
      <c r="W367">
        <f t="shared" si="1"/>
        <v>2880</v>
      </c>
      <c r="X367" s="5">
        <v>18</v>
      </c>
      <c r="Y367" t="s">
        <v>48</v>
      </c>
      <c r="Z367" s="13" t="s">
        <v>55</v>
      </c>
      <c r="AA367" s="13" t="s">
        <v>113</v>
      </c>
      <c r="AB367" s="14">
        <v>0</v>
      </c>
      <c r="AC367" t="s">
        <v>1419</v>
      </c>
      <c r="AD367" t="s">
        <v>1634</v>
      </c>
      <c r="AE367" t="s">
        <v>1418</v>
      </c>
    </row>
    <row r="368" spans="1:31" ht="14.25" customHeight="1" x14ac:dyDescent="0.3">
      <c r="A368">
        <v>7</v>
      </c>
      <c r="B368" t="s">
        <v>24</v>
      </c>
      <c r="C368" t="s">
        <v>104</v>
      </c>
      <c r="D368" t="s">
        <v>105</v>
      </c>
      <c r="E368">
        <v>2018</v>
      </c>
      <c r="F368" t="s">
        <v>106</v>
      </c>
      <c r="G368" t="s">
        <v>118</v>
      </c>
      <c r="H368" s="3" t="s">
        <v>119</v>
      </c>
      <c r="I368" s="8">
        <v>-2.5</v>
      </c>
      <c r="J368" s="8">
        <v>-48.75</v>
      </c>
      <c r="K368" t="s">
        <v>109</v>
      </c>
      <c r="L368" t="s">
        <v>120</v>
      </c>
      <c r="M368" t="s">
        <v>121</v>
      </c>
      <c r="N368" t="s">
        <v>112</v>
      </c>
      <c r="O368">
        <v>2015</v>
      </c>
      <c r="P368">
        <v>7</v>
      </c>
      <c r="Q368">
        <v>2016</v>
      </c>
      <c r="R368">
        <v>8</v>
      </c>
      <c r="S368" s="7">
        <v>14</v>
      </c>
      <c r="T368">
        <v>18</v>
      </c>
      <c r="U368">
        <v>6</v>
      </c>
      <c r="V368" t="s">
        <v>53</v>
      </c>
      <c r="W368">
        <f t="shared" si="1"/>
        <v>2880</v>
      </c>
      <c r="X368" s="5">
        <v>18</v>
      </c>
      <c r="Y368" t="s">
        <v>48</v>
      </c>
      <c r="Z368" s="13" t="s">
        <v>55</v>
      </c>
      <c r="AA368" s="13" t="s">
        <v>519</v>
      </c>
      <c r="AB368" s="14">
        <v>2</v>
      </c>
      <c r="AC368" t="s">
        <v>1419</v>
      </c>
      <c r="AD368" t="s">
        <v>1634</v>
      </c>
      <c r="AE368" t="s">
        <v>1418</v>
      </c>
    </row>
    <row r="369" spans="1:31" ht="14.25" customHeight="1" x14ac:dyDescent="0.3">
      <c r="A369">
        <v>7</v>
      </c>
      <c r="B369" t="s">
        <v>24</v>
      </c>
      <c r="C369" t="s">
        <v>104</v>
      </c>
      <c r="D369" t="s">
        <v>105</v>
      </c>
      <c r="E369">
        <v>2018</v>
      </c>
      <c r="F369" t="s">
        <v>106</v>
      </c>
      <c r="G369" t="s">
        <v>118</v>
      </c>
      <c r="H369" s="3" t="s">
        <v>119</v>
      </c>
      <c r="I369" s="8">
        <v>-2.5</v>
      </c>
      <c r="J369" s="8">
        <v>-48.75</v>
      </c>
      <c r="K369" t="s">
        <v>109</v>
      </c>
      <c r="L369" t="s">
        <v>120</v>
      </c>
      <c r="M369" t="s">
        <v>121</v>
      </c>
      <c r="N369" t="s">
        <v>112</v>
      </c>
      <c r="O369">
        <v>2015</v>
      </c>
      <c r="P369">
        <v>7</v>
      </c>
      <c r="Q369">
        <v>2016</v>
      </c>
      <c r="R369">
        <v>8</v>
      </c>
      <c r="S369" s="7">
        <v>14</v>
      </c>
      <c r="T369">
        <v>18</v>
      </c>
      <c r="U369">
        <v>6</v>
      </c>
      <c r="V369" t="s">
        <v>53</v>
      </c>
      <c r="W369">
        <f t="shared" si="1"/>
        <v>2880</v>
      </c>
      <c r="X369" s="5">
        <v>18</v>
      </c>
      <c r="Y369" t="s">
        <v>48</v>
      </c>
      <c r="Z369" s="13" t="s">
        <v>55</v>
      </c>
      <c r="AA369" s="13" t="s">
        <v>867</v>
      </c>
      <c r="AB369" s="14">
        <v>0</v>
      </c>
      <c r="AC369" t="s">
        <v>1419</v>
      </c>
      <c r="AD369" t="s">
        <v>1634</v>
      </c>
      <c r="AE369" t="s">
        <v>1418</v>
      </c>
    </row>
    <row r="370" spans="1:31" ht="14.25" customHeight="1" x14ac:dyDescent="0.3">
      <c r="A370">
        <v>7</v>
      </c>
      <c r="B370" t="s">
        <v>24</v>
      </c>
      <c r="C370" t="s">
        <v>104</v>
      </c>
      <c r="D370" t="s">
        <v>105</v>
      </c>
      <c r="E370">
        <v>2018</v>
      </c>
      <c r="F370" t="s">
        <v>106</v>
      </c>
      <c r="G370" t="s">
        <v>118</v>
      </c>
      <c r="H370" s="3" t="s">
        <v>119</v>
      </c>
      <c r="I370" s="8">
        <v>-2.5</v>
      </c>
      <c r="J370" s="8">
        <v>-48.75</v>
      </c>
      <c r="K370" t="s">
        <v>109</v>
      </c>
      <c r="L370" t="s">
        <v>120</v>
      </c>
      <c r="M370" t="s">
        <v>121</v>
      </c>
      <c r="N370" t="s">
        <v>112</v>
      </c>
      <c r="O370">
        <v>2015</v>
      </c>
      <c r="P370">
        <v>7</v>
      </c>
      <c r="Q370">
        <v>2016</v>
      </c>
      <c r="R370">
        <v>8</v>
      </c>
      <c r="S370" s="7">
        <v>14</v>
      </c>
      <c r="T370">
        <v>18</v>
      </c>
      <c r="U370">
        <v>6</v>
      </c>
      <c r="V370" t="s">
        <v>53</v>
      </c>
      <c r="W370">
        <f t="shared" si="1"/>
        <v>2880</v>
      </c>
      <c r="X370" s="5">
        <v>18</v>
      </c>
      <c r="Y370" t="s">
        <v>48</v>
      </c>
      <c r="Z370" s="13" t="s">
        <v>55</v>
      </c>
      <c r="AA370" s="13" t="s">
        <v>524</v>
      </c>
      <c r="AB370" s="14">
        <v>10</v>
      </c>
      <c r="AC370" t="s">
        <v>1419</v>
      </c>
      <c r="AD370" t="s">
        <v>1634</v>
      </c>
      <c r="AE370" t="s">
        <v>1418</v>
      </c>
    </row>
    <row r="371" spans="1:31" ht="14.25" customHeight="1" x14ac:dyDescent="0.3">
      <c r="A371">
        <v>7</v>
      </c>
      <c r="B371" t="s">
        <v>24</v>
      </c>
      <c r="C371" t="s">
        <v>104</v>
      </c>
      <c r="D371" t="s">
        <v>105</v>
      </c>
      <c r="E371">
        <v>2018</v>
      </c>
      <c r="F371" t="s">
        <v>106</v>
      </c>
      <c r="G371" t="s">
        <v>118</v>
      </c>
      <c r="H371" s="3" t="s">
        <v>119</v>
      </c>
      <c r="I371" s="8">
        <v>-2.5</v>
      </c>
      <c r="J371" s="8">
        <v>-48.75</v>
      </c>
      <c r="K371" t="s">
        <v>109</v>
      </c>
      <c r="L371" t="s">
        <v>120</v>
      </c>
      <c r="M371" t="s">
        <v>121</v>
      </c>
      <c r="N371" t="s">
        <v>112</v>
      </c>
      <c r="O371">
        <v>2015</v>
      </c>
      <c r="P371">
        <v>7</v>
      </c>
      <c r="Q371">
        <v>2016</v>
      </c>
      <c r="R371">
        <v>8</v>
      </c>
      <c r="S371" s="7">
        <v>14</v>
      </c>
      <c r="T371">
        <v>18</v>
      </c>
      <c r="U371">
        <v>6</v>
      </c>
      <c r="V371" t="s">
        <v>53</v>
      </c>
      <c r="W371">
        <f t="shared" si="1"/>
        <v>2880</v>
      </c>
      <c r="X371" s="5">
        <v>18</v>
      </c>
      <c r="Y371" t="s">
        <v>48</v>
      </c>
      <c r="Z371" s="13" t="s">
        <v>55</v>
      </c>
      <c r="AA371" s="13" t="s">
        <v>872</v>
      </c>
      <c r="AB371" s="14">
        <v>1</v>
      </c>
      <c r="AC371" t="s">
        <v>1419</v>
      </c>
      <c r="AD371" t="s">
        <v>1634</v>
      </c>
      <c r="AE371" t="s">
        <v>1418</v>
      </c>
    </row>
    <row r="372" spans="1:31" ht="14.25" customHeight="1" x14ac:dyDescent="0.3">
      <c r="A372">
        <v>7</v>
      </c>
      <c r="B372" t="s">
        <v>24</v>
      </c>
      <c r="C372" t="s">
        <v>104</v>
      </c>
      <c r="D372" t="s">
        <v>105</v>
      </c>
      <c r="E372">
        <v>2018</v>
      </c>
      <c r="F372" t="s">
        <v>106</v>
      </c>
      <c r="G372" t="s">
        <v>118</v>
      </c>
      <c r="H372" s="3" t="s">
        <v>119</v>
      </c>
      <c r="I372" s="8">
        <v>-2.5</v>
      </c>
      <c r="J372" s="8">
        <v>-48.75</v>
      </c>
      <c r="K372" t="s">
        <v>109</v>
      </c>
      <c r="L372" t="s">
        <v>120</v>
      </c>
      <c r="M372" t="s">
        <v>121</v>
      </c>
      <c r="N372" t="s">
        <v>112</v>
      </c>
      <c r="O372">
        <v>2015</v>
      </c>
      <c r="P372">
        <v>7</v>
      </c>
      <c r="Q372">
        <v>2016</v>
      </c>
      <c r="R372">
        <v>8</v>
      </c>
      <c r="S372" s="7">
        <v>14</v>
      </c>
      <c r="T372">
        <v>18</v>
      </c>
      <c r="U372">
        <v>6</v>
      </c>
      <c r="V372" t="s">
        <v>53</v>
      </c>
      <c r="W372">
        <f t="shared" si="1"/>
        <v>2880</v>
      </c>
      <c r="X372" s="5">
        <v>18</v>
      </c>
      <c r="Y372" t="s">
        <v>48</v>
      </c>
      <c r="Z372" s="13" t="s">
        <v>55</v>
      </c>
      <c r="AA372" s="13" t="s">
        <v>876</v>
      </c>
      <c r="AB372" s="14">
        <v>0</v>
      </c>
      <c r="AC372" t="s">
        <v>1419</v>
      </c>
      <c r="AD372" t="s">
        <v>1634</v>
      </c>
      <c r="AE372" t="s">
        <v>1418</v>
      </c>
    </row>
    <row r="373" spans="1:31" ht="14.25" customHeight="1" x14ac:dyDescent="0.3">
      <c r="A373">
        <v>7</v>
      </c>
      <c r="B373" t="s">
        <v>24</v>
      </c>
      <c r="C373" t="s">
        <v>104</v>
      </c>
      <c r="D373" t="s">
        <v>105</v>
      </c>
      <c r="E373">
        <v>2018</v>
      </c>
      <c r="F373" t="s">
        <v>106</v>
      </c>
      <c r="G373" t="s">
        <v>118</v>
      </c>
      <c r="H373" s="3" t="s">
        <v>119</v>
      </c>
      <c r="I373" s="8">
        <v>-2.5</v>
      </c>
      <c r="J373" s="8">
        <v>-48.75</v>
      </c>
      <c r="K373" t="s">
        <v>109</v>
      </c>
      <c r="L373" t="s">
        <v>120</v>
      </c>
      <c r="M373" t="s">
        <v>121</v>
      </c>
      <c r="N373" t="s">
        <v>112</v>
      </c>
      <c r="O373">
        <v>2015</v>
      </c>
      <c r="P373">
        <v>7</v>
      </c>
      <c r="Q373">
        <v>2016</v>
      </c>
      <c r="R373">
        <v>8</v>
      </c>
      <c r="S373" s="7">
        <v>14</v>
      </c>
      <c r="T373">
        <v>18</v>
      </c>
      <c r="U373">
        <v>6</v>
      </c>
      <c r="V373" t="s">
        <v>53</v>
      </c>
      <c r="W373">
        <f t="shared" si="1"/>
        <v>2880</v>
      </c>
      <c r="X373" s="5">
        <v>18</v>
      </c>
      <c r="Y373" t="s">
        <v>48</v>
      </c>
      <c r="Z373" s="13" t="s">
        <v>55</v>
      </c>
      <c r="AA373" s="13" t="s">
        <v>503</v>
      </c>
      <c r="AB373" s="14">
        <v>6</v>
      </c>
      <c r="AC373" t="s">
        <v>1419</v>
      </c>
      <c r="AD373" t="s">
        <v>1634</v>
      </c>
      <c r="AE373" t="s">
        <v>1418</v>
      </c>
    </row>
    <row r="374" spans="1:31" ht="14.25" customHeight="1" x14ac:dyDescent="0.3">
      <c r="A374">
        <v>7</v>
      </c>
      <c r="B374" t="s">
        <v>24</v>
      </c>
      <c r="C374" t="s">
        <v>104</v>
      </c>
      <c r="D374" t="s">
        <v>105</v>
      </c>
      <c r="E374">
        <v>2018</v>
      </c>
      <c r="F374" t="s">
        <v>106</v>
      </c>
      <c r="G374" t="s">
        <v>118</v>
      </c>
      <c r="H374" s="3" t="s">
        <v>119</v>
      </c>
      <c r="I374" s="8">
        <v>-2.5</v>
      </c>
      <c r="J374" s="8">
        <v>-48.75</v>
      </c>
      <c r="K374" t="s">
        <v>109</v>
      </c>
      <c r="L374" t="s">
        <v>120</v>
      </c>
      <c r="M374" t="s">
        <v>121</v>
      </c>
      <c r="N374" t="s">
        <v>112</v>
      </c>
      <c r="O374">
        <v>2015</v>
      </c>
      <c r="P374">
        <v>7</v>
      </c>
      <c r="Q374">
        <v>2016</v>
      </c>
      <c r="R374">
        <v>8</v>
      </c>
      <c r="S374" s="7">
        <v>14</v>
      </c>
      <c r="T374">
        <v>18</v>
      </c>
      <c r="U374">
        <v>6</v>
      </c>
      <c r="V374" t="s">
        <v>53</v>
      </c>
      <c r="W374">
        <f t="shared" si="1"/>
        <v>2880</v>
      </c>
      <c r="X374" s="5">
        <v>18</v>
      </c>
      <c r="Y374" t="s">
        <v>48</v>
      </c>
      <c r="Z374" s="13" t="s">
        <v>55</v>
      </c>
      <c r="AA374" s="13" t="s">
        <v>655</v>
      </c>
      <c r="AB374" s="14">
        <v>22</v>
      </c>
      <c r="AC374" t="s">
        <v>1419</v>
      </c>
      <c r="AD374" t="s">
        <v>1634</v>
      </c>
      <c r="AE374" t="s">
        <v>1418</v>
      </c>
    </row>
    <row r="375" spans="1:31" ht="14.25" customHeight="1" x14ac:dyDescent="0.3">
      <c r="A375">
        <v>7</v>
      </c>
      <c r="B375" t="s">
        <v>24</v>
      </c>
      <c r="C375" t="s">
        <v>104</v>
      </c>
      <c r="D375" t="s">
        <v>105</v>
      </c>
      <c r="E375">
        <v>2018</v>
      </c>
      <c r="F375" t="s">
        <v>106</v>
      </c>
      <c r="G375" t="s">
        <v>118</v>
      </c>
      <c r="H375" s="3" t="s">
        <v>119</v>
      </c>
      <c r="I375" s="8">
        <v>-2.5</v>
      </c>
      <c r="J375" s="8">
        <v>-48.75</v>
      </c>
      <c r="K375" t="s">
        <v>109</v>
      </c>
      <c r="L375" t="s">
        <v>120</v>
      </c>
      <c r="M375" t="s">
        <v>121</v>
      </c>
      <c r="N375" t="s">
        <v>112</v>
      </c>
      <c r="O375">
        <v>2015</v>
      </c>
      <c r="P375">
        <v>7</v>
      </c>
      <c r="Q375">
        <v>2016</v>
      </c>
      <c r="R375">
        <v>8</v>
      </c>
      <c r="S375" s="7">
        <v>14</v>
      </c>
      <c r="T375">
        <v>18</v>
      </c>
      <c r="U375">
        <v>6</v>
      </c>
      <c r="V375" t="s">
        <v>53</v>
      </c>
      <c r="W375">
        <f t="shared" si="1"/>
        <v>2880</v>
      </c>
      <c r="X375" s="5">
        <v>18</v>
      </c>
      <c r="Y375" t="s">
        <v>48</v>
      </c>
      <c r="Z375" s="13" t="s">
        <v>55</v>
      </c>
      <c r="AA375" s="13" t="s">
        <v>379</v>
      </c>
      <c r="AB375" s="14">
        <v>1</v>
      </c>
      <c r="AC375" t="s">
        <v>1419</v>
      </c>
      <c r="AD375" t="s">
        <v>1634</v>
      </c>
      <c r="AE375" t="s">
        <v>1418</v>
      </c>
    </row>
    <row r="376" spans="1:31" ht="14.25" customHeight="1" x14ac:dyDescent="0.3">
      <c r="A376">
        <v>7</v>
      </c>
      <c r="B376" t="s">
        <v>24</v>
      </c>
      <c r="C376" t="s">
        <v>104</v>
      </c>
      <c r="D376" t="s">
        <v>105</v>
      </c>
      <c r="E376">
        <v>2018</v>
      </c>
      <c r="F376" t="s">
        <v>106</v>
      </c>
      <c r="G376" t="s">
        <v>118</v>
      </c>
      <c r="H376" s="3" t="s">
        <v>119</v>
      </c>
      <c r="I376" s="8">
        <v>-2.5</v>
      </c>
      <c r="J376" s="8">
        <v>-48.75</v>
      </c>
      <c r="K376" t="s">
        <v>109</v>
      </c>
      <c r="L376" t="s">
        <v>120</v>
      </c>
      <c r="M376" t="s">
        <v>121</v>
      </c>
      <c r="N376" t="s">
        <v>112</v>
      </c>
      <c r="O376">
        <v>2015</v>
      </c>
      <c r="P376">
        <v>7</v>
      </c>
      <c r="Q376">
        <v>2016</v>
      </c>
      <c r="R376">
        <v>8</v>
      </c>
      <c r="S376" s="7">
        <v>14</v>
      </c>
      <c r="T376">
        <v>18</v>
      </c>
      <c r="U376">
        <v>6</v>
      </c>
      <c r="V376" t="s">
        <v>53</v>
      </c>
      <c r="W376">
        <f t="shared" si="1"/>
        <v>2880</v>
      </c>
      <c r="X376" s="5">
        <v>18</v>
      </c>
      <c r="Y376" t="s">
        <v>48</v>
      </c>
      <c r="Z376" s="13" t="s">
        <v>55</v>
      </c>
      <c r="AA376" s="13" t="s">
        <v>889</v>
      </c>
      <c r="AB376" s="14">
        <v>0</v>
      </c>
      <c r="AC376" t="s">
        <v>1419</v>
      </c>
      <c r="AD376" t="s">
        <v>1634</v>
      </c>
      <c r="AE376" t="s">
        <v>1418</v>
      </c>
    </row>
    <row r="377" spans="1:31" ht="14.25" customHeight="1" x14ac:dyDescent="0.3">
      <c r="A377">
        <v>7</v>
      </c>
      <c r="B377" t="s">
        <v>24</v>
      </c>
      <c r="C377" t="s">
        <v>104</v>
      </c>
      <c r="D377" t="s">
        <v>105</v>
      </c>
      <c r="E377">
        <v>2018</v>
      </c>
      <c r="F377" t="s">
        <v>106</v>
      </c>
      <c r="G377" t="s">
        <v>118</v>
      </c>
      <c r="H377" s="3" t="s">
        <v>119</v>
      </c>
      <c r="I377" s="8">
        <v>-2.5</v>
      </c>
      <c r="J377" s="8">
        <v>-48.75</v>
      </c>
      <c r="K377" t="s">
        <v>109</v>
      </c>
      <c r="L377" t="s">
        <v>120</v>
      </c>
      <c r="M377" t="s">
        <v>121</v>
      </c>
      <c r="N377" t="s">
        <v>112</v>
      </c>
      <c r="O377">
        <v>2015</v>
      </c>
      <c r="P377">
        <v>7</v>
      </c>
      <c r="Q377">
        <v>2016</v>
      </c>
      <c r="R377">
        <v>8</v>
      </c>
      <c r="S377" s="7">
        <v>14</v>
      </c>
      <c r="T377">
        <v>18</v>
      </c>
      <c r="U377">
        <v>6</v>
      </c>
      <c r="V377" t="s">
        <v>53</v>
      </c>
      <c r="W377">
        <f t="shared" si="1"/>
        <v>2880</v>
      </c>
      <c r="X377" s="5">
        <v>18</v>
      </c>
      <c r="Y377" t="s">
        <v>48</v>
      </c>
      <c r="Z377" s="13" t="s">
        <v>55</v>
      </c>
      <c r="AA377" s="13" t="s">
        <v>890</v>
      </c>
      <c r="AB377" s="14">
        <v>4</v>
      </c>
      <c r="AC377" t="s">
        <v>1419</v>
      </c>
      <c r="AD377" t="s">
        <v>1634</v>
      </c>
      <c r="AE377" t="s">
        <v>1418</v>
      </c>
    </row>
    <row r="378" spans="1:31" ht="14.25" customHeight="1" x14ac:dyDescent="0.3">
      <c r="A378">
        <v>7</v>
      </c>
      <c r="B378" t="s">
        <v>24</v>
      </c>
      <c r="C378" t="s">
        <v>104</v>
      </c>
      <c r="D378" t="s">
        <v>105</v>
      </c>
      <c r="E378">
        <v>2018</v>
      </c>
      <c r="F378" t="s">
        <v>106</v>
      </c>
      <c r="G378" t="s">
        <v>118</v>
      </c>
      <c r="H378" s="3" t="s">
        <v>119</v>
      </c>
      <c r="I378" s="8">
        <v>-2.5</v>
      </c>
      <c r="J378" s="8">
        <v>-48.75</v>
      </c>
      <c r="K378" t="s">
        <v>109</v>
      </c>
      <c r="L378" t="s">
        <v>120</v>
      </c>
      <c r="M378" t="s">
        <v>121</v>
      </c>
      <c r="N378" t="s">
        <v>112</v>
      </c>
      <c r="O378">
        <v>2015</v>
      </c>
      <c r="P378">
        <v>7</v>
      </c>
      <c r="Q378">
        <v>2016</v>
      </c>
      <c r="R378">
        <v>8</v>
      </c>
      <c r="S378" s="7">
        <v>14</v>
      </c>
      <c r="T378">
        <v>18</v>
      </c>
      <c r="U378">
        <v>6</v>
      </c>
      <c r="V378" t="s">
        <v>53</v>
      </c>
      <c r="W378">
        <f t="shared" si="1"/>
        <v>2880</v>
      </c>
      <c r="X378" s="5">
        <v>18</v>
      </c>
      <c r="Y378" t="s">
        <v>48</v>
      </c>
      <c r="Z378" s="13" t="s">
        <v>55</v>
      </c>
      <c r="AA378" s="13" t="s">
        <v>895</v>
      </c>
      <c r="AB378" s="14">
        <v>0</v>
      </c>
      <c r="AC378" t="s">
        <v>1419</v>
      </c>
      <c r="AD378" t="s">
        <v>1634</v>
      </c>
      <c r="AE378" t="s">
        <v>1418</v>
      </c>
    </row>
    <row r="379" spans="1:31" ht="14.25" customHeight="1" x14ac:dyDescent="0.3">
      <c r="A379">
        <v>7</v>
      </c>
      <c r="B379" t="s">
        <v>24</v>
      </c>
      <c r="C379" t="s">
        <v>104</v>
      </c>
      <c r="D379" t="s">
        <v>105</v>
      </c>
      <c r="E379">
        <v>2018</v>
      </c>
      <c r="F379" t="s">
        <v>106</v>
      </c>
      <c r="G379" t="s">
        <v>118</v>
      </c>
      <c r="H379" s="3" t="s">
        <v>119</v>
      </c>
      <c r="I379" s="8">
        <v>-2.5</v>
      </c>
      <c r="J379" s="8">
        <v>-48.75</v>
      </c>
      <c r="K379" t="s">
        <v>109</v>
      </c>
      <c r="L379" t="s">
        <v>120</v>
      </c>
      <c r="M379" t="s">
        <v>121</v>
      </c>
      <c r="N379" t="s">
        <v>112</v>
      </c>
      <c r="O379">
        <v>2015</v>
      </c>
      <c r="P379">
        <v>7</v>
      </c>
      <c r="Q379">
        <v>2016</v>
      </c>
      <c r="R379">
        <v>8</v>
      </c>
      <c r="S379" s="7">
        <v>14</v>
      </c>
      <c r="T379">
        <v>18</v>
      </c>
      <c r="U379">
        <v>6</v>
      </c>
      <c r="V379" t="s">
        <v>53</v>
      </c>
      <c r="W379">
        <f t="shared" si="1"/>
        <v>2880</v>
      </c>
      <c r="X379" s="5">
        <v>18</v>
      </c>
      <c r="Y379" t="s">
        <v>48</v>
      </c>
      <c r="Z379" s="13" t="s">
        <v>55</v>
      </c>
      <c r="AA379" s="13" t="s">
        <v>896</v>
      </c>
      <c r="AB379" s="14">
        <v>0</v>
      </c>
      <c r="AC379" t="s">
        <v>1419</v>
      </c>
      <c r="AD379" t="s">
        <v>1634</v>
      </c>
      <c r="AE379" t="s">
        <v>1418</v>
      </c>
    </row>
    <row r="380" spans="1:31" ht="14.25" customHeight="1" x14ac:dyDescent="0.3">
      <c r="A380">
        <v>7</v>
      </c>
      <c r="B380" t="s">
        <v>24</v>
      </c>
      <c r="C380" t="s">
        <v>104</v>
      </c>
      <c r="D380" t="s">
        <v>105</v>
      </c>
      <c r="E380">
        <v>2018</v>
      </c>
      <c r="F380" t="s">
        <v>106</v>
      </c>
      <c r="G380" t="s">
        <v>118</v>
      </c>
      <c r="H380" s="3" t="s">
        <v>119</v>
      </c>
      <c r="I380" s="8">
        <v>-2.5</v>
      </c>
      <c r="J380" s="8">
        <v>-48.75</v>
      </c>
      <c r="K380" t="s">
        <v>109</v>
      </c>
      <c r="L380" t="s">
        <v>120</v>
      </c>
      <c r="M380" t="s">
        <v>121</v>
      </c>
      <c r="N380" t="s">
        <v>112</v>
      </c>
      <c r="O380">
        <v>2015</v>
      </c>
      <c r="P380">
        <v>7</v>
      </c>
      <c r="Q380">
        <v>2016</v>
      </c>
      <c r="R380">
        <v>8</v>
      </c>
      <c r="S380" s="7">
        <v>14</v>
      </c>
      <c r="T380">
        <v>18</v>
      </c>
      <c r="U380">
        <v>6</v>
      </c>
      <c r="V380" t="s">
        <v>53</v>
      </c>
      <c r="W380">
        <f t="shared" si="1"/>
        <v>2880</v>
      </c>
      <c r="X380" s="5">
        <v>18</v>
      </c>
      <c r="Y380" t="s">
        <v>48</v>
      </c>
      <c r="Z380" s="13" t="s">
        <v>55</v>
      </c>
      <c r="AA380" s="13" t="s">
        <v>899</v>
      </c>
      <c r="AB380" s="14">
        <v>0</v>
      </c>
      <c r="AC380" t="s">
        <v>1419</v>
      </c>
      <c r="AD380" t="s">
        <v>1634</v>
      </c>
      <c r="AE380" t="s">
        <v>1418</v>
      </c>
    </row>
    <row r="381" spans="1:31" ht="14.25" customHeight="1" x14ac:dyDescent="0.3">
      <c r="A381">
        <v>7</v>
      </c>
      <c r="B381" t="s">
        <v>24</v>
      </c>
      <c r="C381" t="s">
        <v>104</v>
      </c>
      <c r="D381" t="s">
        <v>105</v>
      </c>
      <c r="E381">
        <v>2018</v>
      </c>
      <c r="F381" t="s">
        <v>106</v>
      </c>
      <c r="G381" t="s">
        <v>118</v>
      </c>
      <c r="H381" s="3" t="s">
        <v>119</v>
      </c>
      <c r="I381" s="8">
        <v>-2.5</v>
      </c>
      <c r="J381" s="8">
        <v>-48.75</v>
      </c>
      <c r="K381" t="s">
        <v>109</v>
      </c>
      <c r="L381" t="s">
        <v>120</v>
      </c>
      <c r="M381" t="s">
        <v>121</v>
      </c>
      <c r="N381" t="s">
        <v>112</v>
      </c>
      <c r="O381">
        <v>2015</v>
      </c>
      <c r="P381">
        <v>7</v>
      </c>
      <c r="Q381">
        <v>2016</v>
      </c>
      <c r="R381">
        <v>8</v>
      </c>
      <c r="S381" s="7">
        <v>14</v>
      </c>
      <c r="T381">
        <v>18</v>
      </c>
      <c r="U381">
        <v>6</v>
      </c>
      <c r="V381" t="s">
        <v>53</v>
      </c>
      <c r="W381">
        <f t="shared" si="1"/>
        <v>2880</v>
      </c>
      <c r="X381" s="5">
        <v>18</v>
      </c>
      <c r="Y381" t="s">
        <v>48</v>
      </c>
      <c r="Z381" s="13" t="s">
        <v>83</v>
      </c>
      <c r="AA381" s="13" t="s">
        <v>84</v>
      </c>
      <c r="AB381" s="14">
        <v>141</v>
      </c>
      <c r="AC381" t="s">
        <v>1419</v>
      </c>
      <c r="AD381" t="s">
        <v>1634</v>
      </c>
      <c r="AE381" t="s">
        <v>1418</v>
      </c>
    </row>
    <row r="382" spans="1:31" ht="14.25" customHeight="1" x14ac:dyDescent="0.3">
      <c r="A382">
        <v>7</v>
      </c>
      <c r="B382" t="s">
        <v>24</v>
      </c>
      <c r="C382" t="s">
        <v>104</v>
      </c>
      <c r="D382" t="s">
        <v>105</v>
      </c>
      <c r="E382">
        <v>2018</v>
      </c>
      <c r="F382" t="s">
        <v>106</v>
      </c>
      <c r="G382" t="s">
        <v>118</v>
      </c>
      <c r="H382" s="3" t="s">
        <v>119</v>
      </c>
      <c r="I382" s="8">
        <v>-2.5</v>
      </c>
      <c r="J382" s="8">
        <v>-48.75</v>
      </c>
      <c r="K382" t="s">
        <v>109</v>
      </c>
      <c r="L382" t="s">
        <v>120</v>
      </c>
      <c r="M382" t="s">
        <v>121</v>
      </c>
      <c r="N382" t="s">
        <v>112</v>
      </c>
      <c r="O382">
        <v>2015</v>
      </c>
      <c r="P382">
        <v>7</v>
      </c>
      <c r="Q382">
        <v>2016</v>
      </c>
      <c r="R382">
        <v>8</v>
      </c>
      <c r="S382" s="7">
        <v>14</v>
      </c>
      <c r="T382">
        <v>18</v>
      </c>
      <c r="U382">
        <v>6</v>
      </c>
      <c r="V382" t="s">
        <v>53</v>
      </c>
      <c r="W382">
        <f t="shared" si="1"/>
        <v>2880</v>
      </c>
      <c r="X382" s="5">
        <v>18</v>
      </c>
      <c r="Y382" t="s">
        <v>48</v>
      </c>
      <c r="Z382" s="13" t="s">
        <v>83</v>
      </c>
      <c r="AA382" s="13" t="s">
        <v>902</v>
      </c>
      <c r="AB382" s="14">
        <v>1</v>
      </c>
      <c r="AC382" t="s">
        <v>1419</v>
      </c>
      <c r="AD382" t="s">
        <v>1634</v>
      </c>
      <c r="AE382" t="s">
        <v>1418</v>
      </c>
    </row>
    <row r="383" spans="1:31" ht="14.25" customHeight="1" x14ac:dyDescent="0.3">
      <c r="A383">
        <v>7</v>
      </c>
      <c r="B383" t="s">
        <v>24</v>
      </c>
      <c r="C383" t="s">
        <v>104</v>
      </c>
      <c r="D383" t="s">
        <v>105</v>
      </c>
      <c r="E383">
        <v>2018</v>
      </c>
      <c r="F383" t="s">
        <v>106</v>
      </c>
      <c r="G383" t="s">
        <v>118</v>
      </c>
      <c r="H383" s="3" t="s">
        <v>119</v>
      </c>
      <c r="I383" s="8">
        <v>-2.5</v>
      </c>
      <c r="J383" s="8">
        <v>-48.75</v>
      </c>
      <c r="K383" t="s">
        <v>109</v>
      </c>
      <c r="L383" t="s">
        <v>120</v>
      </c>
      <c r="M383" t="s">
        <v>121</v>
      </c>
      <c r="N383" t="s">
        <v>112</v>
      </c>
      <c r="O383">
        <v>2015</v>
      </c>
      <c r="P383">
        <v>7</v>
      </c>
      <c r="Q383">
        <v>2016</v>
      </c>
      <c r="R383">
        <v>8</v>
      </c>
      <c r="S383" s="7">
        <v>14</v>
      </c>
      <c r="T383">
        <v>18</v>
      </c>
      <c r="U383">
        <v>6</v>
      </c>
      <c r="V383" t="s">
        <v>53</v>
      </c>
      <c r="W383">
        <f t="shared" si="1"/>
        <v>2880</v>
      </c>
      <c r="X383" s="5">
        <v>18</v>
      </c>
      <c r="Y383" t="s">
        <v>48</v>
      </c>
      <c r="Z383" s="13" t="s">
        <v>83</v>
      </c>
      <c r="AA383" s="13" t="s">
        <v>87</v>
      </c>
      <c r="AB383" s="14">
        <v>10</v>
      </c>
      <c r="AC383" t="s">
        <v>1419</v>
      </c>
      <c r="AD383" t="s">
        <v>1634</v>
      </c>
      <c r="AE383" t="s">
        <v>1418</v>
      </c>
    </row>
    <row r="384" spans="1:31" ht="14.25" customHeight="1" x14ac:dyDescent="0.3">
      <c r="A384">
        <v>7</v>
      </c>
      <c r="B384" t="s">
        <v>24</v>
      </c>
      <c r="C384" t="s">
        <v>104</v>
      </c>
      <c r="D384" t="s">
        <v>105</v>
      </c>
      <c r="E384">
        <v>2018</v>
      </c>
      <c r="F384" t="s">
        <v>106</v>
      </c>
      <c r="G384" t="s">
        <v>118</v>
      </c>
      <c r="H384" s="3" t="s">
        <v>119</v>
      </c>
      <c r="I384" s="8">
        <v>-2.5</v>
      </c>
      <c r="J384" s="8">
        <v>-48.75</v>
      </c>
      <c r="K384" t="s">
        <v>109</v>
      </c>
      <c r="L384" t="s">
        <v>120</v>
      </c>
      <c r="M384" t="s">
        <v>121</v>
      </c>
      <c r="N384" t="s">
        <v>112</v>
      </c>
      <c r="O384">
        <v>2015</v>
      </c>
      <c r="P384">
        <v>7</v>
      </c>
      <c r="Q384">
        <v>2016</v>
      </c>
      <c r="R384">
        <v>8</v>
      </c>
      <c r="S384" s="7">
        <v>14</v>
      </c>
      <c r="T384">
        <v>18</v>
      </c>
      <c r="U384">
        <v>6</v>
      </c>
      <c r="V384" t="s">
        <v>53</v>
      </c>
      <c r="W384">
        <f t="shared" si="1"/>
        <v>2880</v>
      </c>
      <c r="X384" s="5">
        <v>18</v>
      </c>
      <c r="Y384" t="s">
        <v>48</v>
      </c>
      <c r="Z384" s="13" t="s">
        <v>83</v>
      </c>
      <c r="AA384" s="13" t="s">
        <v>906</v>
      </c>
      <c r="AB384" s="14">
        <v>46</v>
      </c>
      <c r="AC384" t="s">
        <v>1419</v>
      </c>
      <c r="AD384" t="s">
        <v>1634</v>
      </c>
      <c r="AE384" t="s">
        <v>1418</v>
      </c>
    </row>
    <row r="385" spans="1:31" ht="14.25" customHeight="1" x14ac:dyDescent="0.3">
      <c r="A385">
        <v>7</v>
      </c>
      <c r="B385" t="s">
        <v>24</v>
      </c>
      <c r="C385" t="s">
        <v>104</v>
      </c>
      <c r="D385" t="s">
        <v>105</v>
      </c>
      <c r="E385">
        <v>2018</v>
      </c>
      <c r="F385" t="s">
        <v>106</v>
      </c>
      <c r="G385" t="s">
        <v>118</v>
      </c>
      <c r="H385" s="3" t="s">
        <v>119</v>
      </c>
      <c r="I385" s="8">
        <v>-2.5</v>
      </c>
      <c r="J385" s="8">
        <v>-48.75</v>
      </c>
      <c r="K385" t="s">
        <v>109</v>
      </c>
      <c r="L385" t="s">
        <v>120</v>
      </c>
      <c r="M385" t="s">
        <v>121</v>
      </c>
      <c r="N385" t="s">
        <v>112</v>
      </c>
      <c r="O385">
        <v>2015</v>
      </c>
      <c r="P385">
        <v>7</v>
      </c>
      <c r="Q385">
        <v>2016</v>
      </c>
      <c r="R385">
        <v>8</v>
      </c>
      <c r="S385" s="7">
        <v>14</v>
      </c>
      <c r="T385">
        <v>18</v>
      </c>
      <c r="U385">
        <v>6</v>
      </c>
      <c r="V385" t="s">
        <v>53</v>
      </c>
      <c r="W385">
        <f t="shared" si="1"/>
        <v>2880</v>
      </c>
      <c r="X385" s="5">
        <v>18</v>
      </c>
      <c r="Y385" t="s">
        <v>48</v>
      </c>
      <c r="Z385" s="13" t="s">
        <v>83</v>
      </c>
      <c r="AA385" s="13" t="s">
        <v>128</v>
      </c>
      <c r="AB385" s="14">
        <v>4</v>
      </c>
      <c r="AC385" t="s">
        <v>1419</v>
      </c>
      <c r="AD385" t="s">
        <v>1634</v>
      </c>
      <c r="AE385" t="s">
        <v>1418</v>
      </c>
    </row>
    <row r="386" spans="1:31" ht="14.25" customHeight="1" x14ac:dyDescent="0.3">
      <c r="A386">
        <v>7</v>
      </c>
      <c r="B386" t="s">
        <v>24</v>
      </c>
      <c r="C386" t="s">
        <v>104</v>
      </c>
      <c r="D386" t="s">
        <v>105</v>
      </c>
      <c r="E386">
        <v>2018</v>
      </c>
      <c r="F386" t="s">
        <v>106</v>
      </c>
      <c r="G386" t="s">
        <v>118</v>
      </c>
      <c r="H386" s="3" t="s">
        <v>119</v>
      </c>
      <c r="I386" s="8">
        <v>-2.5</v>
      </c>
      <c r="J386" s="8">
        <v>-48.75</v>
      </c>
      <c r="K386" t="s">
        <v>109</v>
      </c>
      <c r="L386" t="s">
        <v>120</v>
      </c>
      <c r="M386" t="s">
        <v>121</v>
      </c>
      <c r="N386" t="s">
        <v>112</v>
      </c>
      <c r="O386">
        <v>2015</v>
      </c>
      <c r="P386">
        <v>7</v>
      </c>
      <c r="Q386">
        <v>2016</v>
      </c>
      <c r="R386">
        <v>8</v>
      </c>
      <c r="S386" s="7">
        <v>14</v>
      </c>
      <c r="T386">
        <v>18</v>
      </c>
      <c r="U386">
        <v>6</v>
      </c>
      <c r="V386" t="s">
        <v>53</v>
      </c>
      <c r="W386">
        <f t="shared" si="1"/>
        <v>2880</v>
      </c>
      <c r="X386" s="5">
        <v>18</v>
      </c>
      <c r="Y386" t="s">
        <v>48</v>
      </c>
      <c r="Z386" s="13" t="s">
        <v>83</v>
      </c>
      <c r="AA386" s="13" t="s">
        <v>911</v>
      </c>
      <c r="AB386" s="14">
        <v>94</v>
      </c>
      <c r="AC386" t="s">
        <v>1419</v>
      </c>
      <c r="AD386" t="s">
        <v>1634</v>
      </c>
      <c r="AE386" t="s">
        <v>1418</v>
      </c>
    </row>
    <row r="387" spans="1:31" ht="14.25" customHeight="1" x14ac:dyDescent="0.3">
      <c r="A387">
        <v>7</v>
      </c>
      <c r="B387" t="s">
        <v>24</v>
      </c>
      <c r="C387" t="s">
        <v>104</v>
      </c>
      <c r="D387" t="s">
        <v>105</v>
      </c>
      <c r="E387">
        <v>2018</v>
      </c>
      <c r="F387" t="s">
        <v>106</v>
      </c>
      <c r="G387" t="s">
        <v>118</v>
      </c>
      <c r="H387" s="3" t="s">
        <v>119</v>
      </c>
      <c r="I387" s="8">
        <v>-2.5</v>
      </c>
      <c r="J387" s="8">
        <v>-48.75</v>
      </c>
      <c r="K387" t="s">
        <v>109</v>
      </c>
      <c r="L387" t="s">
        <v>120</v>
      </c>
      <c r="M387" t="s">
        <v>121</v>
      </c>
      <c r="N387" t="s">
        <v>112</v>
      </c>
      <c r="O387">
        <v>2015</v>
      </c>
      <c r="P387">
        <v>7</v>
      </c>
      <c r="Q387">
        <v>2016</v>
      </c>
      <c r="R387">
        <v>8</v>
      </c>
      <c r="S387" s="7">
        <v>14</v>
      </c>
      <c r="T387">
        <v>18</v>
      </c>
      <c r="U387">
        <v>6</v>
      </c>
      <c r="V387" t="s">
        <v>53</v>
      </c>
      <c r="W387">
        <f t="shared" si="1"/>
        <v>2880</v>
      </c>
      <c r="X387" s="5">
        <v>18</v>
      </c>
      <c r="Y387" t="s">
        <v>48</v>
      </c>
      <c r="Z387" s="13" t="s">
        <v>83</v>
      </c>
      <c r="AA387" s="13" t="s">
        <v>914</v>
      </c>
      <c r="AB387" s="14">
        <v>0</v>
      </c>
      <c r="AC387" t="s">
        <v>1419</v>
      </c>
      <c r="AD387" t="s">
        <v>1634</v>
      </c>
      <c r="AE387" t="s">
        <v>1418</v>
      </c>
    </row>
    <row r="388" spans="1:31" ht="14.25" customHeight="1" x14ac:dyDescent="0.3">
      <c r="A388">
        <v>7</v>
      </c>
      <c r="B388" t="s">
        <v>24</v>
      </c>
      <c r="C388" t="s">
        <v>104</v>
      </c>
      <c r="D388" t="s">
        <v>105</v>
      </c>
      <c r="E388">
        <v>2018</v>
      </c>
      <c r="F388" t="s">
        <v>106</v>
      </c>
      <c r="G388" t="s">
        <v>118</v>
      </c>
      <c r="H388" s="3" t="s">
        <v>119</v>
      </c>
      <c r="I388" s="8">
        <v>-2.5</v>
      </c>
      <c r="J388" s="8">
        <v>-48.75</v>
      </c>
      <c r="K388" t="s">
        <v>109</v>
      </c>
      <c r="L388" t="s">
        <v>120</v>
      </c>
      <c r="M388" t="s">
        <v>121</v>
      </c>
      <c r="N388" t="s">
        <v>112</v>
      </c>
      <c r="O388">
        <v>2015</v>
      </c>
      <c r="P388">
        <v>7</v>
      </c>
      <c r="Q388">
        <v>2016</v>
      </c>
      <c r="R388">
        <v>8</v>
      </c>
      <c r="S388" s="7">
        <v>14</v>
      </c>
      <c r="T388">
        <v>18</v>
      </c>
      <c r="U388">
        <v>6</v>
      </c>
      <c r="V388" t="s">
        <v>53</v>
      </c>
      <c r="W388">
        <f t="shared" si="1"/>
        <v>2880</v>
      </c>
      <c r="X388" s="5">
        <v>18</v>
      </c>
      <c r="Y388" t="s">
        <v>48</v>
      </c>
      <c r="Z388" s="13" t="s">
        <v>90</v>
      </c>
      <c r="AA388" s="13" t="s">
        <v>666</v>
      </c>
      <c r="AB388" s="14">
        <v>0</v>
      </c>
      <c r="AC388" t="s">
        <v>1419</v>
      </c>
      <c r="AD388" t="s">
        <v>1634</v>
      </c>
      <c r="AE388" t="s">
        <v>1418</v>
      </c>
    </row>
    <row r="389" spans="1:31" ht="14.25" customHeight="1" x14ac:dyDescent="0.3">
      <c r="A389">
        <v>7</v>
      </c>
      <c r="B389" t="s">
        <v>24</v>
      </c>
      <c r="C389" t="s">
        <v>104</v>
      </c>
      <c r="D389" t="s">
        <v>105</v>
      </c>
      <c r="E389">
        <v>2018</v>
      </c>
      <c r="F389" t="s">
        <v>106</v>
      </c>
      <c r="G389" t="s">
        <v>118</v>
      </c>
      <c r="H389" s="3" t="s">
        <v>119</v>
      </c>
      <c r="I389" s="8">
        <v>-2.5</v>
      </c>
      <c r="J389" s="8">
        <v>-48.75</v>
      </c>
      <c r="K389" t="s">
        <v>109</v>
      </c>
      <c r="L389" t="s">
        <v>120</v>
      </c>
      <c r="M389" t="s">
        <v>121</v>
      </c>
      <c r="N389" t="s">
        <v>112</v>
      </c>
      <c r="O389">
        <v>2015</v>
      </c>
      <c r="P389">
        <v>7</v>
      </c>
      <c r="Q389">
        <v>2016</v>
      </c>
      <c r="R389">
        <v>8</v>
      </c>
      <c r="S389" s="7">
        <v>14</v>
      </c>
      <c r="T389">
        <v>18</v>
      </c>
      <c r="U389">
        <v>6</v>
      </c>
      <c r="V389" t="s">
        <v>53</v>
      </c>
      <c r="W389">
        <f t="shared" si="1"/>
        <v>2880</v>
      </c>
      <c r="X389" s="5">
        <v>18</v>
      </c>
      <c r="Y389" t="s">
        <v>48</v>
      </c>
      <c r="Z389" s="13" t="s">
        <v>90</v>
      </c>
      <c r="AA389" s="13" t="s">
        <v>917</v>
      </c>
      <c r="AB389" s="14">
        <v>0</v>
      </c>
      <c r="AC389" t="s">
        <v>1419</v>
      </c>
      <c r="AD389" t="s">
        <v>1634</v>
      </c>
      <c r="AE389" t="s">
        <v>1418</v>
      </c>
    </row>
    <row r="390" spans="1:31" ht="14.25" customHeight="1" x14ac:dyDescent="0.3">
      <c r="A390">
        <v>7</v>
      </c>
      <c r="B390" t="s">
        <v>24</v>
      </c>
      <c r="C390" t="s">
        <v>104</v>
      </c>
      <c r="D390" t="s">
        <v>105</v>
      </c>
      <c r="E390">
        <v>2018</v>
      </c>
      <c r="F390" t="s">
        <v>106</v>
      </c>
      <c r="G390" t="s">
        <v>118</v>
      </c>
      <c r="H390" s="3" t="s">
        <v>119</v>
      </c>
      <c r="I390" s="8">
        <v>-2.5</v>
      </c>
      <c r="J390" s="8">
        <v>-48.75</v>
      </c>
      <c r="K390" t="s">
        <v>109</v>
      </c>
      <c r="L390" t="s">
        <v>120</v>
      </c>
      <c r="M390" t="s">
        <v>121</v>
      </c>
      <c r="N390" t="s">
        <v>112</v>
      </c>
      <c r="O390">
        <v>2015</v>
      </c>
      <c r="P390">
        <v>7</v>
      </c>
      <c r="Q390">
        <v>2016</v>
      </c>
      <c r="R390">
        <v>8</v>
      </c>
      <c r="S390" s="7">
        <v>14</v>
      </c>
      <c r="T390">
        <v>18</v>
      </c>
      <c r="U390">
        <v>6</v>
      </c>
      <c r="V390" t="s">
        <v>53</v>
      </c>
      <c r="W390">
        <f t="shared" si="1"/>
        <v>2880</v>
      </c>
      <c r="X390" s="5">
        <v>18</v>
      </c>
      <c r="Y390" t="s">
        <v>48</v>
      </c>
      <c r="Z390" s="13" t="s">
        <v>90</v>
      </c>
      <c r="AA390" s="13" t="s">
        <v>91</v>
      </c>
      <c r="AB390" s="14">
        <v>0</v>
      </c>
      <c r="AC390" t="s">
        <v>1419</v>
      </c>
      <c r="AD390" t="s">
        <v>1634</v>
      </c>
      <c r="AE390" t="s">
        <v>1418</v>
      </c>
    </row>
    <row r="391" spans="1:31" ht="14.25" customHeight="1" x14ac:dyDescent="0.3">
      <c r="A391">
        <v>8</v>
      </c>
      <c r="B391" t="s">
        <v>24</v>
      </c>
      <c r="C391" t="s">
        <v>122</v>
      </c>
      <c r="D391" t="s">
        <v>123</v>
      </c>
      <c r="E391">
        <v>2002</v>
      </c>
      <c r="F391" t="s">
        <v>124</v>
      </c>
      <c r="G391" t="s">
        <v>125</v>
      </c>
      <c r="H391" s="3" t="s">
        <v>126</v>
      </c>
      <c r="I391" s="8">
        <v>-21.883330000000001</v>
      </c>
      <c r="J391" s="8">
        <v>-41.8</v>
      </c>
      <c r="K391">
        <v>220000000</v>
      </c>
      <c r="L391" t="s">
        <v>110</v>
      </c>
      <c r="M391" t="s">
        <v>68</v>
      </c>
      <c r="N391" t="s">
        <v>127</v>
      </c>
      <c r="O391">
        <v>1997</v>
      </c>
      <c r="P391">
        <v>9</v>
      </c>
      <c r="Q391">
        <v>1999</v>
      </c>
      <c r="R391">
        <v>7</v>
      </c>
      <c r="S391" s="7">
        <v>23</v>
      </c>
      <c r="T391">
        <v>13</v>
      </c>
      <c r="U391">
        <v>6</v>
      </c>
      <c r="V391" t="s">
        <v>82</v>
      </c>
      <c r="W391">
        <f t="shared" ref="W391:W579" si="2">5.5*60</f>
        <v>330</v>
      </c>
      <c r="X391" s="5">
        <v>1</v>
      </c>
      <c r="Y391" t="s">
        <v>48</v>
      </c>
      <c r="Z391" s="13" t="s">
        <v>83</v>
      </c>
      <c r="AA391" s="13" t="s">
        <v>87</v>
      </c>
      <c r="AB391" s="5">
        <v>100</v>
      </c>
      <c r="AC391" t="s">
        <v>1420</v>
      </c>
      <c r="AD391" t="s">
        <v>1420</v>
      </c>
    </row>
    <row r="392" spans="1:31" ht="14.25" customHeight="1" x14ac:dyDescent="0.3">
      <c r="A392">
        <v>8</v>
      </c>
      <c r="B392" t="s">
        <v>24</v>
      </c>
      <c r="C392" t="s">
        <v>122</v>
      </c>
      <c r="D392" t="s">
        <v>123</v>
      </c>
      <c r="E392">
        <v>2002</v>
      </c>
      <c r="F392" t="s">
        <v>124</v>
      </c>
      <c r="G392" t="s">
        <v>125</v>
      </c>
      <c r="H392" s="3" t="s">
        <v>126</v>
      </c>
      <c r="I392" s="8">
        <v>-21.883330000000001</v>
      </c>
      <c r="J392" s="8">
        <v>-41.8</v>
      </c>
      <c r="K392">
        <v>220000000</v>
      </c>
      <c r="L392" t="s">
        <v>110</v>
      </c>
      <c r="M392" t="s">
        <v>68</v>
      </c>
      <c r="N392" t="s">
        <v>127</v>
      </c>
      <c r="O392">
        <v>1997</v>
      </c>
      <c r="P392">
        <v>9</v>
      </c>
      <c r="Q392">
        <v>1999</v>
      </c>
      <c r="R392">
        <v>7</v>
      </c>
      <c r="S392" s="7">
        <v>23</v>
      </c>
      <c r="T392">
        <v>13</v>
      </c>
      <c r="U392">
        <v>6</v>
      </c>
      <c r="V392" t="s">
        <v>82</v>
      </c>
      <c r="W392">
        <f t="shared" si="2"/>
        <v>330</v>
      </c>
      <c r="X392" s="5">
        <v>1</v>
      </c>
      <c r="Y392" t="s">
        <v>48</v>
      </c>
      <c r="Z392" s="13" t="s">
        <v>55</v>
      </c>
      <c r="AA392" s="13" t="s">
        <v>56</v>
      </c>
      <c r="AB392" s="5">
        <v>140</v>
      </c>
      <c r="AC392" t="s">
        <v>1420</v>
      </c>
      <c r="AD392" t="s">
        <v>1420</v>
      </c>
    </row>
    <row r="393" spans="1:31" ht="14.25" customHeight="1" x14ac:dyDescent="0.3">
      <c r="A393">
        <v>8</v>
      </c>
      <c r="B393" t="s">
        <v>24</v>
      </c>
      <c r="C393" t="s">
        <v>122</v>
      </c>
      <c r="D393" t="s">
        <v>123</v>
      </c>
      <c r="E393">
        <v>2002</v>
      </c>
      <c r="F393" t="s">
        <v>124</v>
      </c>
      <c r="G393" t="s">
        <v>125</v>
      </c>
      <c r="H393" s="3" t="s">
        <v>126</v>
      </c>
      <c r="I393" s="8">
        <v>-21.883330000000001</v>
      </c>
      <c r="J393" s="8">
        <v>-41.8</v>
      </c>
      <c r="K393">
        <v>220000000</v>
      </c>
      <c r="L393" t="s">
        <v>110</v>
      </c>
      <c r="M393" t="s">
        <v>68</v>
      </c>
      <c r="N393" t="s">
        <v>127</v>
      </c>
      <c r="O393">
        <v>1997</v>
      </c>
      <c r="P393">
        <v>9</v>
      </c>
      <c r="Q393">
        <v>1999</v>
      </c>
      <c r="R393">
        <v>7</v>
      </c>
      <c r="S393" s="7">
        <v>23</v>
      </c>
      <c r="T393">
        <v>13</v>
      </c>
      <c r="U393">
        <v>6</v>
      </c>
      <c r="V393" t="s">
        <v>82</v>
      </c>
      <c r="W393">
        <f t="shared" si="2"/>
        <v>330</v>
      </c>
      <c r="X393" s="5">
        <v>1</v>
      </c>
      <c r="Y393" t="s">
        <v>48</v>
      </c>
      <c r="Z393" s="13" t="s">
        <v>55</v>
      </c>
      <c r="AA393" s="13" t="s">
        <v>1053</v>
      </c>
      <c r="AB393" s="5">
        <v>32</v>
      </c>
      <c r="AC393" t="s">
        <v>1420</v>
      </c>
      <c r="AD393" t="s">
        <v>1420</v>
      </c>
    </row>
    <row r="394" spans="1:31" ht="14.25" customHeight="1" x14ac:dyDescent="0.3">
      <c r="A394">
        <v>8</v>
      </c>
      <c r="B394" t="s">
        <v>24</v>
      </c>
      <c r="C394" t="s">
        <v>122</v>
      </c>
      <c r="D394" t="s">
        <v>123</v>
      </c>
      <c r="E394">
        <v>2002</v>
      </c>
      <c r="F394" t="s">
        <v>124</v>
      </c>
      <c r="G394" t="s">
        <v>125</v>
      </c>
      <c r="H394" s="3" t="s">
        <v>126</v>
      </c>
      <c r="I394" s="8">
        <v>-21.883330000000001</v>
      </c>
      <c r="J394" s="8">
        <v>-41.8</v>
      </c>
      <c r="K394">
        <v>220000000</v>
      </c>
      <c r="L394" t="s">
        <v>110</v>
      </c>
      <c r="M394" t="s">
        <v>68</v>
      </c>
      <c r="N394" t="s">
        <v>127</v>
      </c>
      <c r="O394">
        <v>1997</v>
      </c>
      <c r="P394">
        <v>9</v>
      </c>
      <c r="Q394">
        <v>1999</v>
      </c>
      <c r="R394">
        <v>7</v>
      </c>
      <c r="S394" s="7">
        <v>23</v>
      </c>
      <c r="T394">
        <v>13</v>
      </c>
      <c r="U394">
        <v>6</v>
      </c>
      <c r="V394" t="s">
        <v>82</v>
      </c>
      <c r="W394">
        <f t="shared" si="2"/>
        <v>330</v>
      </c>
      <c r="X394" s="5">
        <v>1</v>
      </c>
      <c r="Y394" t="s">
        <v>48</v>
      </c>
      <c r="Z394" s="13" t="s">
        <v>83</v>
      </c>
      <c r="AA394" s="13" t="s">
        <v>84</v>
      </c>
      <c r="AB394" s="5">
        <v>56</v>
      </c>
      <c r="AC394" t="s">
        <v>1420</v>
      </c>
      <c r="AD394" t="s">
        <v>1420</v>
      </c>
    </row>
    <row r="395" spans="1:31" ht="14.25" customHeight="1" x14ac:dyDescent="0.3">
      <c r="A395">
        <v>8</v>
      </c>
      <c r="B395" t="s">
        <v>24</v>
      </c>
      <c r="C395" t="s">
        <v>122</v>
      </c>
      <c r="D395" t="s">
        <v>123</v>
      </c>
      <c r="E395">
        <v>2002</v>
      </c>
      <c r="F395" t="s">
        <v>124</v>
      </c>
      <c r="G395" t="s">
        <v>125</v>
      </c>
      <c r="H395" s="3" t="s">
        <v>126</v>
      </c>
      <c r="I395" s="8">
        <v>-21.883330000000001</v>
      </c>
      <c r="J395" s="8">
        <v>-41.8</v>
      </c>
      <c r="K395">
        <v>220000000</v>
      </c>
      <c r="L395" t="s">
        <v>110</v>
      </c>
      <c r="M395" t="s">
        <v>68</v>
      </c>
      <c r="N395" t="s">
        <v>127</v>
      </c>
      <c r="O395">
        <v>1997</v>
      </c>
      <c r="P395">
        <v>9</v>
      </c>
      <c r="Q395">
        <v>1999</v>
      </c>
      <c r="R395">
        <v>7</v>
      </c>
      <c r="S395" s="7">
        <v>23</v>
      </c>
      <c r="T395">
        <v>13</v>
      </c>
      <c r="U395">
        <v>6</v>
      </c>
      <c r="V395" t="s">
        <v>82</v>
      </c>
      <c r="W395">
        <f t="shared" si="2"/>
        <v>330</v>
      </c>
      <c r="X395" s="5">
        <v>1</v>
      </c>
      <c r="Y395" t="s">
        <v>48</v>
      </c>
      <c r="Z395" s="13" t="s">
        <v>55</v>
      </c>
      <c r="AA395" s="13" t="s">
        <v>73</v>
      </c>
      <c r="AB395" s="5">
        <v>6</v>
      </c>
      <c r="AC395" t="s">
        <v>1420</v>
      </c>
      <c r="AD395" t="s">
        <v>1420</v>
      </c>
    </row>
    <row r="396" spans="1:31" ht="14.25" customHeight="1" x14ac:dyDescent="0.3">
      <c r="A396">
        <v>8</v>
      </c>
      <c r="B396" t="s">
        <v>24</v>
      </c>
      <c r="C396" t="s">
        <v>122</v>
      </c>
      <c r="D396" t="s">
        <v>123</v>
      </c>
      <c r="E396">
        <v>2002</v>
      </c>
      <c r="F396" t="s">
        <v>124</v>
      </c>
      <c r="G396" t="s">
        <v>125</v>
      </c>
      <c r="H396" s="3" t="s">
        <v>126</v>
      </c>
      <c r="I396" s="8">
        <v>-21.883330000000001</v>
      </c>
      <c r="J396" s="8">
        <v>-41.8</v>
      </c>
      <c r="K396">
        <v>220000000</v>
      </c>
      <c r="L396" t="s">
        <v>110</v>
      </c>
      <c r="M396" t="s">
        <v>68</v>
      </c>
      <c r="N396" t="s">
        <v>127</v>
      </c>
      <c r="O396">
        <v>1997</v>
      </c>
      <c r="P396">
        <v>9</v>
      </c>
      <c r="Q396">
        <v>1999</v>
      </c>
      <c r="R396">
        <v>7</v>
      </c>
      <c r="S396" s="7">
        <v>23</v>
      </c>
      <c r="T396">
        <v>13</v>
      </c>
      <c r="U396">
        <v>6</v>
      </c>
      <c r="V396" t="s">
        <v>82</v>
      </c>
      <c r="W396">
        <f t="shared" si="2"/>
        <v>330</v>
      </c>
      <c r="X396" s="5">
        <v>1</v>
      </c>
      <c r="Y396" t="s">
        <v>48</v>
      </c>
      <c r="Z396" s="13" t="s">
        <v>55</v>
      </c>
      <c r="AA396" s="13" t="s">
        <v>503</v>
      </c>
      <c r="AB396" s="5">
        <v>9</v>
      </c>
      <c r="AC396" t="s">
        <v>1420</v>
      </c>
      <c r="AD396" t="s">
        <v>1420</v>
      </c>
    </row>
    <row r="397" spans="1:31" ht="14.25" customHeight="1" x14ac:dyDescent="0.3">
      <c r="A397">
        <v>8</v>
      </c>
      <c r="B397" t="s">
        <v>24</v>
      </c>
      <c r="C397" t="s">
        <v>122</v>
      </c>
      <c r="D397" t="s">
        <v>123</v>
      </c>
      <c r="E397">
        <v>2002</v>
      </c>
      <c r="F397" t="s">
        <v>124</v>
      </c>
      <c r="G397" t="s">
        <v>125</v>
      </c>
      <c r="H397" s="3" t="s">
        <v>126</v>
      </c>
      <c r="I397" s="8">
        <v>-21.883330000000001</v>
      </c>
      <c r="J397" s="8">
        <v>-41.8</v>
      </c>
      <c r="K397">
        <v>220000000</v>
      </c>
      <c r="L397" t="s">
        <v>110</v>
      </c>
      <c r="M397" t="s">
        <v>68</v>
      </c>
      <c r="N397" t="s">
        <v>127</v>
      </c>
      <c r="O397">
        <v>1997</v>
      </c>
      <c r="P397">
        <v>9</v>
      </c>
      <c r="Q397">
        <v>1999</v>
      </c>
      <c r="R397">
        <v>7</v>
      </c>
      <c r="S397" s="7">
        <v>23</v>
      </c>
      <c r="T397">
        <v>13</v>
      </c>
      <c r="U397">
        <v>6</v>
      </c>
      <c r="V397" t="s">
        <v>82</v>
      </c>
      <c r="W397">
        <f t="shared" si="2"/>
        <v>330</v>
      </c>
      <c r="X397" s="5">
        <v>1</v>
      </c>
      <c r="Y397" t="s">
        <v>48</v>
      </c>
      <c r="Z397" s="13" t="s">
        <v>55</v>
      </c>
      <c r="AA397" s="13" t="s">
        <v>1054</v>
      </c>
      <c r="AB397" s="5">
        <v>17</v>
      </c>
      <c r="AC397" t="s">
        <v>1420</v>
      </c>
      <c r="AD397" t="s">
        <v>1420</v>
      </c>
    </row>
    <row r="398" spans="1:31" ht="14.25" customHeight="1" x14ac:dyDescent="0.3">
      <c r="A398">
        <v>8</v>
      </c>
      <c r="B398" t="s">
        <v>24</v>
      </c>
      <c r="C398" t="s">
        <v>122</v>
      </c>
      <c r="D398" t="s">
        <v>123</v>
      </c>
      <c r="E398">
        <v>2002</v>
      </c>
      <c r="F398" t="s">
        <v>124</v>
      </c>
      <c r="G398" t="s">
        <v>125</v>
      </c>
      <c r="H398" s="3" t="s">
        <v>126</v>
      </c>
      <c r="I398" s="8">
        <v>-21.883330000000001</v>
      </c>
      <c r="J398" s="8">
        <v>-41.8</v>
      </c>
      <c r="K398">
        <v>220000000</v>
      </c>
      <c r="L398" t="s">
        <v>110</v>
      </c>
      <c r="M398" t="s">
        <v>68</v>
      </c>
      <c r="N398" t="s">
        <v>127</v>
      </c>
      <c r="O398">
        <v>1997</v>
      </c>
      <c r="P398">
        <v>9</v>
      </c>
      <c r="Q398">
        <v>1999</v>
      </c>
      <c r="R398">
        <v>7</v>
      </c>
      <c r="S398" s="7">
        <v>23</v>
      </c>
      <c r="T398">
        <v>13</v>
      </c>
      <c r="U398">
        <v>6</v>
      </c>
      <c r="V398" t="s">
        <v>82</v>
      </c>
      <c r="W398">
        <f t="shared" si="2"/>
        <v>330</v>
      </c>
      <c r="X398" s="5">
        <v>1</v>
      </c>
      <c r="Y398" t="s">
        <v>48</v>
      </c>
      <c r="Z398" s="13" t="s">
        <v>55</v>
      </c>
      <c r="AA398" s="13" t="s">
        <v>70</v>
      </c>
      <c r="AB398" s="5">
        <v>1</v>
      </c>
      <c r="AC398" t="s">
        <v>1420</v>
      </c>
      <c r="AD398" t="s">
        <v>1420</v>
      </c>
    </row>
    <row r="399" spans="1:31" ht="14.25" customHeight="1" x14ac:dyDescent="0.3">
      <c r="A399">
        <v>8</v>
      </c>
      <c r="B399" t="s">
        <v>24</v>
      </c>
      <c r="C399" t="s">
        <v>122</v>
      </c>
      <c r="D399" t="s">
        <v>123</v>
      </c>
      <c r="E399">
        <v>2002</v>
      </c>
      <c r="F399" t="s">
        <v>124</v>
      </c>
      <c r="G399" t="s">
        <v>125</v>
      </c>
      <c r="H399" s="3" t="s">
        <v>126</v>
      </c>
      <c r="I399" s="8">
        <v>-21.883330000000001</v>
      </c>
      <c r="J399" s="8">
        <v>-41.8</v>
      </c>
      <c r="K399">
        <v>220000000</v>
      </c>
      <c r="L399" t="s">
        <v>110</v>
      </c>
      <c r="M399" t="s">
        <v>68</v>
      </c>
      <c r="N399" t="s">
        <v>127</v>
      </c>
      <c r="O399">
        <v>1997</v>
      </c>
      <c r="P399">
        <v>9</v>
      </c>
      <c r="Q399">
        <v>1999</v>
      </c>
      <c r="R399">
        <v>7</v>
      </c>
      <c r="S399" s="7">
        <v>23</v>
      </c>
      <c r="T399">
        <v>13</v>
      </c>
      <c r="U399">
        <v>6</v>
      </c>
      <c r="V399" t="s">
        <v>82</v>
      </c>
      <c r="W399">
        <f t="shared" si="2"/>
        <v>330</v>
      </c>
      <c r="X399" s="5">
        <v>1</v>
      </c>
      <c r="Y399" t="s">
        <v>48</v>
      </c>
      <c r="Z399" s="13" t="s">
        <v>55</v>
      </c>
      <c r="AA399" s="13" t="s">
        <v>655</v>
      </c>
      <c r="AB399" s="5">
        <v>0</v>
      </c>
      <c r="AC399" t="s">
        <v>1420</v>
      </c>
      <c r="AD399" t="s">
        <v>1420</v>
      </c>
    </row>
    <row r="400" spans="1:31" ht="14.25" customHeight="1" x14ac:dyDescent="0.3">
      <c r="A400">
        <v>8</v>
      </c>
      <c r="B400" t="s">
        <v>24</v>
      </c>
      <c r="C400" t="s">
        <v>122</v>
      </c>
      <c r="D400" t="s">
        <v>123</v>
      </c>
      <c r="E400">
        <v>2002</v>
      </c>
      <c r="F400" t="s">
        <v>124</v>
      </c>
      <c r="G400" t="s">
        <v>125</v>
      </c>
      <c r="H400" s="3" t="s">
        <v>126</v>
      </c>
      <c r="I400" s="8">
        <v>-21.883330000000001</v>
      </c>
      <c r="J400" s="8">
        <v>-41.8</v>
      </c>
      <c r="K400">
        <v>220000000</v>
      </c>
      <c r="L400" t="s">
        <v>110</v>
      </c>
      <c r="M400" t="s">
        <v>68</v>
      </c>
      <c r="N400" t="s">
        <v>127</v>
      </c>
      <c r="O400">
        <v>1997</v>
      </c>
      <c r="P400">
        <v>9</v>
      </c>
      <c r="Q400">
        <v>1999</v>
      </c>
      <c r="R400">
        <v>7</v>
      </c>
      <c r="S400" s="7">
        <v>23</v>
      </c>
      <c r="T400">
        <v>13</v>
      </c>
      <c r="U400">
        <v>6</v>
      </c>
      <c r="V400" t="s">
        <v>82</v>
      </c>
      <c r="W400">
        <f t="shared" si="2"/>
        <v>330</v>
      </c>
      <c r="X400" s="5">
        <v>1</v>
      </c>
      <c r="Y400" t="s">
        <v>48</v>
      </c>
      <c r="Z400" s="13" t="s">
        <v>55</v>
      </c>
      <c r="AA400" s="13" t="s">
        <v>1055</v>
      </c>
      <c r="AB400" s="5">
        <v>1</v>
      </c>
      <c r="AC400" t="s">
        <v>1420</v>
      </c>
      <c r="AD400" t="s">
        <v>1420</v>
      </c>
    </row>
    <row r="401" spans="1:30" ht="14.25" customHeight="1" x14ac:dyDescent="0.3">
      <c r="A401">
        <v>8</v>
      </c>
      <c r="B401" t="s">
        <v>24</v>
      </c>
      <c r="C401" t="s">
        <v>122</v>
      </c>
      <c r="D401" t="s">
        <v>123</v>
      </c>
      <c r="E401">
        <v>2002</v>
      </c>
      <c r="F401" t="s">
        <v>124</v>
      </c>
      <c r="G401" t="s">
        <v>125</v>
      </c>
      <c r="H401" s="3" t="s">
        <v>126</v>
      </c>
      <c r="I401" s="8">
        <v>-21.883330000000001</v>
      </c>
      <c r="J401" s="8">
        <v>-41.8</v>
      </c>
      <c r="K401">
        <v>220000000</v>
      </c>
      <c r="L401" t="s">
        <v>110</v>
      </c>
      <c r="M401" t="s">
        <v>68</v>
      </c>
      <c r="N401" t="s">
        <v>127</v>
      </c>
      <c r="O401">
        <v>1997</v>
      </c>
      <c r="P401">
        <v>9</v>
      </c>
      <c r="Q401">
        <v>1999</v>
      </c>
      <c r="R401">
        <v>7</v>
      </c>
      <c r="S401" s="7">
        <v>23</v>
      </c>
      <c r="T401">
        <v>13</v>
      </c>
      <c r="U401">
        <v>6</v>
      </c>
      <c r="V401" t="s">
        <v>82</v>
      </c>
      <c r="W401">
        <f t="shared" si="2"/>
        <v>330</v>
      </c>
      <c r="X401" s="5">
        <v>1</v>
      </c>
      <c r="Y401" t="s">
        <v>48</v>
      </c>
      <c r="Z401" s="13" t="s">
        <v>55</v>
      </c>
      <c r="AA401" s="13" t="s">
        <v>62</v>
      </c>
      <c r="AB401" s="5">
        <v>1</v>
      </c>
      <c r="AC401" t="s">
        <v>1420</v>
      </c>
      <c r="AD401" t="s">
        <v>1420</v>
      </c>
    </row>
    <row r="402" spans="1:30" ht="14.25" customHeight="1" x14ac:dyDescent="0.3">
      <c r="A402">
        <v>8</v>
      </c>
      <c r="B402" t="s">
        <v>24</v>
      </c>
      <c r="C402" t="s">
        <v>122</v>
      </c>
      <c r="D402" t="s">
        <v>123</v>
      </c>
      <c r="E402">
        <v>2002</v>
      </c>
      <c r="F402" t="s">
        <v>124</v>
      </c>
      <c r="G402" t="s">
        <v>125</v>
      </c>
      <c r="H402" s="3" t="s">
        <v>126</v>
      </c>
      <c r="I402" s="8">
        <v>-21.883330000000001</v>
      </c>
      <c r="J402" s="8">
        <v>-41.8</v>
      </c>
      <c r="K402">
        <v>220000000</v>
      </c>
      <c r="L402" t="s">
        <v>110</v>
      </c>
      <c r="M402" t="s">
        <v>68</v>
      </c>
      <c r="N402" t="s">
        <v>127</v>
      </c>
      <c r="O402">
        <v>1997</v>
      </c>
      <c r="P402">
        <v>9</v>
      </c>
      <c r="Q402">
        <v>1999</v>
      </c>
      <c r="R402">
        <v>7</v>
      </c>
      <c r="S402" s="7">
        <v>23</v>
      </c>
      <c r="T402">
        <v>13</v>
      </c>
      <c r="U402">
        <v>6</v>
      </c>
      <c r="V402" t="s">
        <v>82</v>
      </c>
      <c r="W402">
        <f t="shared" si="2"/>
        <v>330</v>
      </c>
      <c r="X402" s="5">
        <v>1</v>
      </c>
      <c r="Y402" t="s">
        <v>48</v>
      </c>
      <c r="Z402" s="13" t="s">
        <v>55</v>
      </c>
      <c r="AA402" s="13" t="s">
        <v>1056</v>
      </c>
      <c r="AB402" s="5">
        <v>0</v>
      </c>
      <c r="AC402" t="s">
        <v>1420</v>
      </c>
      <c r="AD402" t="s">
        <v>1420</v>
      </c>
    </row>
    <row r="403" spans="1:30" ht="14.25" customHeight="1" x14ac:dyDescent="0.3">
      <c r="A403">
        <v>8</v>
      </c>
      <c r="B403" t="s">
        <v>24</v>
      </c>
      <c r="C403" t="s">
        <v>122</v>
      </c>
      <c r="D403" t="s">
        <v>123</v>
      </c>
      <c r="E403">
        <v>2002</v>
      </c>
      <c r="F403" t="s">
        <v>124</v>
      </c>
      <c r="G403" t="s">
        <v>125</v>
      </c>
      <c r="H403" s="3" t="s">
        <v>126</v>
      </c>
      <c r="I403" s="8">
        <v>-21.883330000000001</v>
      </c>
      <c r="J403" s="8">
        <v>-41.8</v>
      </c>
      <c r="K403">
        <v>220000000</v>
      </c>
      <c r="L403" t="s">
        <v>110</v>
      </c>
      <c r="M403" t="s">
        <v>68</v>
      </c>
      <c r="N403" t="s">
        <v>127</v>
      </c>
      <c r="O403">
        <v>1997</v>
      </c>
      <c r="P403">
        <v>9</v>
      </c>
      <c r="Q403">
        <v>1999</v>
      </c>
      <c r="R403">
        <v>7</v>
      </c>
      <c r="S403" s="7">
        <v>23</v>
      </c>
      <c r="T403">
        <v>13</v>
      </c>
      <c r="U403">
        <v>6</v>
      </c>
      <c r="V403" t="s">
        <v>82</v>
      </c>
      <c r="W403">
        <f t="shared" si="2"/>
        <v>330</v>
      </c>
      <c r="X403" s="5">
        <v>1</v>
      </c>
      <c r="Y403" t="s">
        <v>48</v>
      </c>
      <c r="Z403" s="13" t="s">
        <v>55</v>
      </c>
      <c r="AA403" s="13" t="s">
        <v>1057</v>
      </c>
      <c r="AB403" s="5">
        <v>2</v>
      </c>
      <c r="AC403" t="s">
        <v>1420</v>
      </c>
      <c r="AD403" t="s">
        <v>1420</v>
      </c>
    </row>
    <row r="404" spans="1:30" ht="14.25" customHeight="1" x14ac:dyDescent="0.3">
      <c r="A404">
        <v>8</v>
      </c>
      <c r="B404" t="s">
        <v>24</v>
      </c>
      <c r="C404" t="s">
        <v>122</v>
      </c>
      <c r="D404" t="s">
        <v>123</v>
      </c>
      <c r="E404">
        <v>2002</v>
      </c>
      <c r="F404" t="s">
        <v>124</v>
      </c>
      <c r="G404" t="s">
        <v>125</v>
      </c>
      <c r="H404" s="3" t="s">
        <v>126</v>
      </c>
      <c r="I404" s="8">
        <v>-21.883330000000001</v>
      </c>
      <c r="J404" s="8">
        <v>-41.8</v>
      </c>
      <c r="K404">
        <v>220000000</v>
      </c>
      <c r="L404" t="s">
        <v>110</v>
      </c>
      <c r="M404" t="s">
        <v>68</v>
      </c>
      <c r="N404" t="s">
        <v>127</v>
      </c>
      <c r="O404">
        <v>1997</v>
      </c>
      <c r="P404">
        <v>9</v>
      </c>
      <c r="Q404">
        <v>1999</v>
      </c>
      <c r="R404">
        <v>7</v>
      </c>
      <c r="S404" s="7">
        <v>23</v>
      </c>
      <c r="T404">
        <v>13</v>
      </c>
      <c r="U404">
        <v>6</v>
      </c>
      <c r="V404" t="s">
        <v>82</v>
      </c>
      <c r="W404">
        <f t="shared" si="2"/>
        <v>330</v>
      </c>
      <c r="X404" s="5">
        <v>1</v>
      </c>
      <c r="Y404" t="s">
        <v>48</v>
      </c>
      <c r="Z404" s="13" t="s">
        <v>55</v>
      </c>
      <c r="AA404" s="13" t="s">
        <v>1058</v>
      </c>
      <c r="AB404" s="5">
        <v>0</v>
      </c>
      <c r="AC404" t="s">
        <v>1420</v>
      </c>
      <c r="AD404" t="s">
        <v>1420</v>
      </c>
    </row>
    <row r="405" spans="1:30" ht="14.25" customHeight="1" x14ac:dyDescent="0.3">
      <c r="A405">
        <v>8</v>
      </c>
      <c r="B405" t="s">
        <v>24</v>
      </c>
      <c r="C405" t="s">
        <v>122</v>
      </c>
      <c r="D405" t="s">
        <v>123</v>
      </c>
      <c r="E405">
        <v>2002</v>
      </c>
      <c r="F405" t="s">
        <v>124</v>
      </c>
      <c r="G405" t="s">
        <v>125</v>
      </c>
      <c r="H405" s="3" t="s">
        <v>126</v>
      </c>
      <c r="I405" s="8">
        <v>-21.883330000000001</v>
      </c>
      <c r="J405" s="8">
        <v>-41.8</v>
      </c>
      <c r="K405">
        <v>220000000</v>
      </c>
      <c r="L405" t="s">
        <v>110</v>
      </c>
      <c r="M405" t="s">
        <v>68</v>
      </c>
      <c r="N405" t="s">
        <v>127</v>
      </c>
      <c r="O405">
        <v>1997</v>
      </c>
      <c r="P405">
        <v>9</v>
      </c>
      <c r="Q405">
        <v>1999</v>
      </c>
      <c r="R405">
        <v>7</v>
      </c>
      <c r="S405" s="7">
        <v>23</v>
      </c>
      <c r="T405">
        <v>13</v>
      </c>
      <c r="U405">
        <v>6</v>
      </c>
      <c r="V405" t="s">
        <v>82</v>
      </c>
      <c r="W405">
        <f t="shared" si="2"/>
        <v>330</v>
      </c>
      <c r="X405" s="5">
        <v>1</v>
      </c>
      <c r="Y405" t="s">
        <v>48</v>
      </c>
      <c r="Z405" t="s">
        <v>90</v>
      </c>
      <c r="AA405" s="13" t="s">
        <v>91</v>
      </c>
      <c r="AB405" s="5">
        <v>0</v>
      </c>
      <c r="AC405" t="s">
        <v>1420</v>
      </c>
      <c r="AD405" t="s">
        <v>1420</v>
      </c>
    </row>
    <row r="406" spans="1:30" ht="14.25" customHeight="1" x14ac:dyDescent="0.3">
      <c r="A406">
        <v>8</v>
      </c>
      <c r="B406" t="s">
        <v>24</v>
      </c>
      <c r="C406" t="s">
        <v>122</v>
      </c>
      <c r="D406" t="s">
        <v>123</v>
      </c>
      <c r="E406">
        <v>2002</v>
      </c>
      <c r="F406" t="s">
        <v>124</v>
      </c>
      <c r="G406" t="s">
        <v>125</v>
      </c>
      <c r="H406" s="3" t="s">
        <v>126</v>
      </c>
      <c r="I406" s="8">
        <v>-21.883330000000001</v>
      </c>
      <c r="J406" s="8">
        <v>-41.8</v>
      </c>
      <c r="K406">
        <v>220000000</v>
      </c>
      <c r="L406" t="s">
        <v>110</v>
      </c>
      <c r="M406" t="s">
        <v>68</v>
      </c>
      <c r="N406" t="s">
        <v>127</v>
      </c>
      <c r="O406">
        <v>1997</v>
      </c>
      <c r="P406">
        <v>9</v>
      </c>
      <c r="Q406">
        <v>1999</v>
      </c>
      <c r="R406">
        <v>7</v>
      </c>
      <c r="S406" s="7">
        <v>23</v>
      </c>
      <c r="T406">
        <v>13</v>
      </c>
      <c r="U406">
        <v>6</v>
      </c>
      <c r="V406" t="s">
        <v>82</v>
      </c>
      <c r="W406">
        <f t="shared" si="2"/>
        <v>330</v>
      </c>
      <c r="X406" s="5">
        <v>1</v>
      </c>
      <c r="Y406" t="s">
        <v>48</v>
      </c>
      <c r="Z406" s="13" t="s">
        <v>49</v>
      </c>
      <c r="AA406" s="13" t="s">
        <v>1059</v>
      </c>
      <c r="AB406" s="5">
        <v>1</v>
      </c>
      <c r="AC406" t="s">
        <v>1420</v>
      </c>
      <c r="AD406" t="s">
        <v>1420</v>
      </c>
    </row>
    <row r="407" spans="1:30" ht="14.25" customHeight="1" x14ac:dyDescent="0.3">
      <c r="A407">
        <v>8</v>
      </c>
      <c r="B407" t="s">
        <v>24</v>
      </c>
      <c r="C407" t="s">
        <v>122</v>
      </c>
      <c r="D407" t="s">
        <v>123</v>
      </c>
      <c r="E407">
        <v>2002</v>
      </c>
      <c r="F407" t="s">
        <v>124</v>
      </c>
      <c r="G407" t="s">
        <v>125</v>
      </c>
      <c r="H407" s="3" t="s">
        <v>126</v>
      </c>
      <c r="I407" s="8">
        <v>-21.883330000000001</v>
      </c>
      <c r="J407" s="8">
        <v>-41.8</v>
      </c>
      <c r="K407">
        <v>220000000</v>
      </c>
      <c r="L407" t="s">
        <v>110</v>
      </c>
      <c r="M407" t="s">
        <v>68</v>
      </c>
      <c r="N407" t="s">
        <v>127</v>
      </c>
      <c r="O407">
        <v>1997</v>
      </c>
      <c r="P407">
        <v>9</v>
      </c>
      <c r="Q407">
        <v>1999</v>
      </c>
      <c r="R407">
        <v>7</v>
      </c>
      <c r="S407" s="7">
        <v>23</v>
      </c>
      <c r="T407">
        <v>13</v>
      </c>
      <c r="U407">
        <v>6</v>
      </c>
      <c r="V407" t="s">
        <v>82</v>
      </c>
      <c r="W407">
        <f t="shared" si="2"/>
        <v>330</v>
      </c>
      <c r="X407" s="5">
        <v>1</v>
      </c>
      <c r="Y407" t="s">
        <v>48</v>
      </c>
      <c r="Z407" s="13" t="s">
        <v>49</v>
      </c>
      <c r="AA407" s="13" t="s">
        <v>483</v>
      </c>
      <c r="AB407" s="5">
        <v>0</v>
      </c>
      <c r="AC407" t="s">
        <v>1420</v>
      </c>
      <c r="AD407" t="s">
        <v>1420</v>
      </c>
    </row>
    <row r="408" spans="1:30" ht="14.25" customHeight="1" x14ac:dyDescent="0.3">
      <c r="A408">
        <v>8</v>
      </c>
      <c r="B408" t="s">
        <v>24</v>
      </c>
      <c r="C408" t="s">
        <v>122</v>
      </c>
      <c r="D408" t="s">
        <v>123</v>
      </c>
      <c r="E408">
        <v>2002</v>
      </c>
      <c r="F408" t="s">
        <v>124</v>
      </c>
      <c r="G408" t="s">
        <v>125</v>
      </c>
      <c r="H408" s="3" t="s">
        <v>126</v>
      </c>
      <c r="I408" s="8">
        <v>-21.883330000000001</v>
      </c>
      <c r="J408" s="8">
        <v>-41.8</v>
      </c>
      <c r="K408">
        <v>220000000</v>
      </c>
      <c r="L408" t="s">
        <v>110</v>
      </c>
      <c r="M408" t="s">
        <v>68</v>
      </c>
      <c r="N408" t="s">
        <v>127</v>
      </c>
      <c r="O408">
        <v>1997</v>
      </c>
      <c r="P408">
        <v>9</v>
      </c>
      <c r="Q408">
        <v>1999</v>
      </c>
      <c r="R408">
        <v>7</v>
      </c>
      <c r="S408" s="7">
        <v>23</v>
      </c>
      <c r="T408">
        <v>13</v>
      </c>
      <c r="U408">
        <v>6</v>
      </c>
      <c r="V408" t="s">
        <v>82</v>
      </c>
      <c r="W408">
        <f t="shared" si="2"/>
        <v>330</v>
      </c>
      <c r="X408" s="5">
        <v>1</v>
      </c>
      <c r="Y408" t="s">
        <v>48</v>
      </c>
      <c r="Z408" s="13" t="s">
        <v>55</v>
      </c>
      <c r="AA408" s="13" t="s">
        <v>76</v>
      </c>
      <c r="AB408" s="5">
        <v>0</v>
      </c>
      <c r="AC408" t="s">
        <v>1420</v>
      </c>
      <c r="AD408" t="s">
        <v>1420</v>
      </c>
    </row>
    <row r="409" spans="1:30" ht="14.25" customHeight="1" x14ac:dyDescent="0.3">
      <c r="A409">
        <v>8</v>
      </c>
      <c r="B409" t="s">
        <v>24</v>
      </c>
      <c r="C409" t="s">
        <v>122</v>
      </c>
      <c r="D409" t="s">
        <v>123</v>
      </c>
      <c r="E409">
        <v>2002</v>
      </c>
      <c r="F409" t="s">
        <v>124</v>
      </c>
      <c r="G409" t="s">
        <v>125</v>
      </c>
      <c r="H409" s="3" t="s">
        <v>126</v>
      </c>
      <c r="I409" s="8">
        <v>-21.883330000000001</v>
      </c>
      <c r="J409" s="8">
        <v>-41.8</v>
      </c>
      <c r="K409">
        <v>220000000</v>
      </c>
      <c r="L409" t="s">
        <v>110</v>
      </c>
      <c r="M409" t="s">
        <v>68</v>
      </c>
      <c r="N409" t="s">
        <v>127</v>
      </c>
      <c r="O409">
        <v>1997</v>
      </c>
      <c r="P409">
        <v>9</v>
      </c>
      <c r="Q409">
        <v>1999</v>
      </c>
      <c r="R409">
        <v>7</v>
      </c>
      <c r="S409" s="7">
        <v>23</v>
      </c>
      <c r="T409">
        <v>13</v>
      </c>
      <c r="U409">
        <v>6</v>
      </c>
      <c r="V409" t="s">
        <v>82</v>
      </c>
      <c r="W409">
        <f t="shared" si="2"/>
        <v>330</v>
      </c>
      <c r="X409" s="5">
        <v>1</v>
      </c>
      <c r="Y409" t="s">
        <v>48</v>
      </c>
      <c r="Z409" s="13" t="s">
        <v>83</v>
      </c>
      <c r="AA409" s="13" t="s">
        <v>911</v>
      </c>
      <c r="AB409" s="5">
        <v>0</v>
      </c>
      <c r="AC409" t="s">
        <v>1420</v>
      </c>
      <c r="AD409" t="s">
        <v>1420</v>
      </c>
    </row>
    <row r="410" spans="1:30" ht="14.25" customHeight="1" x14ac:dyDescent="0.3">
      <c r="A410">
        <v>8</v>
      </c>
      <c r="B410" t="s">
        <v>24</v>
      </c>
      <c r="C410" t="s">
        <v>122</v>
      </c>
      <c r="D410" t="s">
        <v>123</v>
      </c>
      <c r="E410">
        <v>2002</v>
      </c>
      <c r="F410" t="s">
        <v>124</v>
      </c>
      <c r="G410" t="s">
        <v>125</v>
      </c>
      <c r="H410" s="3" t="s">
        <v>126</v>
      </c>
      <c r="I410" s="8">
        <v>-21.883330000000001</v>
      </c>
      <c r="J410" s="8">
        <v>-41.8</v>
      </c>
      <c r="K410">
        <v>220000000</v>
      </c>
      <c r="L410" t="s">
        <v>110</v>
      </c>
      <c r="M410" t="s">
        <v>68</v>
      </c>
      <c r="N410" t="s">
        <v>127</v>
      </c>
      <c r="O410">
        <v>1997</v>
      </c>
      <c r="P410">
        <v>9</v>
      </c>
      <c r="Q410">
        <v>1999</v>
      </c>
      <c r="R410">
        <v>7</v>
      </c>
      <c r="S410" s="7">
        <v>23</v>
      </c>
      <c r="T410">
        <v>13</v>
      </c>
      <c r="U410">
        <v>6</v>
      </c>
      <c r="V410" t="s">
        <v>82</v>
      </c>
      <c r="W410">
        <f t="shared" si="2"/>
        <v>330</v>
      </c>
      <c r="X410" s="5">
        <v>1</v>
      </c>
      <c r="Y410" t="s">
        <v>48</v>
      </c>
      <c r="Z410" s="13" t="s">
        <v>55</v>
      </c>
      <c r="AA410" s="13" t="s">
        <v>876</v>
      </c>
      <c r="AB410" s="5">
        <v>0</v>
      </c>
      <c r="AC410" t="s">
        <v>1420</v>
      </c>
      <c r="AD410" t="s">
        <v>1420</v>
      </c>
    </row>
    <row r="411" spans="1:30" ht="14.25" customHeight="1" x14ac:dyDescent="0.3">
      <c r="A411">
        <v>8</v>
      </c>
      <c r="B411" t="s">
        <v>24</v>
      </c>
      <c r="C411" t="s">
        <v>122</v>
      </c>
      <c r="D411" t="s">
        <v>123</v>
      </c>
      <c r="E411">
        <v>2002</v>
      </c>
      <c r="F411" t="s">
        <v>124</v>
      </c>
      <c r="G411" t="s">
        <v>125</v>
      </c>
      <c r="H411" s="3" t="s">
        <v>126</v>
      </c>
      <c r="I411" s="8">
        <v>-21.883330000000001</v>
      </c>
      <c r="J411" s="8">
        <v>-41.8</v>
      </c>
      <c r="K411">
        <v>220000000</v>
      </c>
      <c r="L411" t="s">
        <v>110</v>
      </c>
      <c r="M411" t="s">
        <v>68</v>
      </c>
      <c r="N411" t="s">
        <v>127</v>
      </c>
      <c r="O411">
        <v>1997</v>
      </c>
      <c r="P411">
        <v>9</v>
      </c>
      <c r="Q411">
        <v>1999</v>
      </c>
      <c r="R411">
        <v>7</v>
      </c>
      <c r="S411" s="7">
        <v>23</v>
      </c>
      <c r="T411">
        <v>13</v>
      </c>
      <c r="U411">
        <v>6</v>
      </c>
      <c r="V411" t="s">
        <v>82</v>
      </c>
      <c r="W411">
        <f t="shared" si="2"/>
        <v>330</v>
      </c>
      <c r="X411" s="5">
        <v>1</v>
      </c>
      <c r="Y411" t="s">
        <v>48</v>
      </c>
      <c r="Z411" s="13" t="s">
        <v>49</v>
      </c>
      <c r="AA411" s="13" t="s">
        <v>50</v>
      </c>
      <c r="AB411" s="5">
        <v>0</v>
      </c>
      <c r="AC411" t="s">
        <v>1420</v>
      </c>
      <c r="AD411" t="s">
        <v>1420</v>
      </c>
    </row>
    <row r="412" spans="1:30" ht="14.25" customHeight="1" x14ac:dyDescent="0.3">
      <c r="A412">
        <v>8</v>
      </c>
      <c r="B412" t="s">
        <v>24</v>
      </c>
      <c r="C412" t="s">
        <v>122</v>
      </c>
      <c r="D412" t="s">
        <v>123</v>
      </c>
      <c r="E412">
        <v>2002</v>
      </c>
      <c r="F412" t="s">
        <v>124</v>
      </c>
      <c r="G412" t="s">
        <v>129</v>
      </c>
      <c r="H412" s="3" t="s">
        <v>130</v>
      </c>
      <c r="I412" s="8">
        <v>-21.883330000000001</v>
      </c>
      <c r="J412" s="8">
        <v>-41.8</v>
      </c>
      <c r="K412">
        <v>220000000</v>
      </c>
      <c r="L412" t="s">
        <v>110</v>
      </c>
      <c r="M412" t="s">
        <v>68</v>
      </c>
      <c r="N412" t="s">
        <v>127</v>
      </c>
      <c r="O412">
        <v>1997</v>
      </c>
      <c r="P412">
        <v>9</v>
      </c>
      <c r="Q412">
        <v>1999</v>
      </c>
      <c r="R412">
        <v>7</v>
      </c>
      <c r="S412" s="7">
        <v>23</v>
      </c>
      <c r="T412">
        <v>13</v>
      </c>
      <c r="U412">
        <v>6</v>
      </c>
      <c r="V412" t="s">
        <v>82</v>
      </c>
      <c r="W412">
        <f t="shared" si="2"/>
        <v>330</v>
      </c>
      <c r="X412" s="5">
        <v>1</v>
      </c>
      <c r="Y412" t="s">
        <v>48</v>
      </c>
      <c r="Z412" s="13" t="s">
        <v>83</v>
      </c>
      <c r="AA412" s="13" t="s">
        <v>87</v>
      </c>
      <c r="AB412" s="5">
        <v>100</v>
      </c>
      <c r="AC412" t="s">
        <v>1420</v>
      </c>
      <c r="AD412" t="s">
        <v>1420</v>
      </c>
    </row>
    <row r="413" spans="1:30" ht="14.25" customHeight="1" x14ac:dyDescent="0.3">
      <c r="A413">
        <v>8</v>
      </c>
      <c r="B413" t="s">
        <v>24</v>
      </c>
      <c r="C413" t="s">
        <v>122</v>
      </c>
      <c r="D413" t="s">
        <v>123</v>
      </c>
      <c r="E413">
        <v>2002</v>
      </c>
      <c r="F413" t="s">
        <v>124</v>
      </c>
      <c r="G413" t="s">
        <v>129</v>
      </c>
      <c r="H413" s="3" t="s">
        <v>130</v>
      </c>
      <c r="I413" s="8">
        <v>-21.883330000000001</v>
      </c>
      <c r="J413" s="8">
        <v>-41.8</v>
      </c>
      <c r="K413">
        <v>220000000</v>
      </c>
      <c r="L413" t="s">
        <v>110</v>
      </c>
      <c r="M413" t="s">
        <v>68</v>
      </c>
      <c r="N413" t="s">
        <v>127</v>
      </c>
      <c r="O413">
        <v>1997</v>
      </c>
      <c r="P413">
        <v>9</v>
      </c>
      <c r="Q413">
        <v>1999</v>
      </c>
      <c r="R413">
        <v>7</v>
      </c>
      <c r="S413" s="7">
        <v>23</v>
      </c>
      <c r="T413">
        <v>13</v>
      </c>
      <c r="U413">
        <v>6</v>
      </c>
      <c r="V413" t="s">
        <v>82</v>
      </c>
      <c r="W413">
        <f t="shared" si="2"/>
        <v>330</v>
      </c>
      <c r="X413" s="5">
        <v>1</v>
      </c>
      <c r="Y413" t="s">
        <v>48</v>
      </c>
      <c r="Z413" s="13" t="s">
        <v>55</v>
      </c>
      <c r="AA413" s="13" t="s">
        <v>56</v>
      </c>
      <c r="AB413" s="5">
        <v>95</v>
      </c>
      <c r="AC413" t="s">
        <v>1420</v>
      </c>
      <c r="AD413" t="s">
        <v>1420</v>
      </c>
    </row>
    <row r="414" spans="1:30" ht="14.25" customHeight="1" x14ac:dyDescent="0.3">
      <c r="A414">
        <v>8</v>
      </c>
      <c r="B414" t="s">
        <v>24</v>
      </c>
      <c r="C414" t="s">
        <v>122</v>
      </c>
      <c r="D414" t="s">
        <v>123</v>
      </c>
      <c r="E414">
        <v>2002</v>
      </c>
      <c r="F414" t="s">
        <v>124</v>
      </c>
      <c r="G414" t="s">
        <v>129</v>
      </c>
      <c r="H414" s="3" t="s">
        <v>130</v>
      </c>
      <c r="I414" s="8">
        <v>-21.883330000000001</v>
      </c>
      <c r="J414" s="8">
        <v>-41.8</v>
      </c>
      <c r="K414">
        <v>220000000</v>
      </c>
      <c r="L414" t="s">
        <v>110</v>
      </c>
      <c r="M414" t="s">
        <v>68</v>
      </c>
      <c r="N414" t="s">
        <v>127</v>
      </c>
      <c r="O414">
        <v>1997</v>
      </c>
      <c r="P414">
        <v>9</v>
      </c>
      <c r="Q414">
        <v>1999</v>
      </c>
      <c r="R414">
        <v>7</v>
      </c>
      <c r="S414" s="7">
        <v>23</v>
      </c>
      <c r="T414">
        <v>13</v>
      </c>
      <c r="U414">
        <v>6</v>
      </c>
      <c r="V414" t="s">
        <v>82</v>
      </c>
      <c r="W414">
        <f t="shared" si="2"/>
        <v>330</v>
      </c>
      <c r="X414" s="5">
        <v>1</v>
      </c>
      <c r="Y414" t="s">
        <v>48</v>
      </c>
      <c r="Z414" s="13" t="s">
        <v>55</v>
      </c>
      <c r="AA414" s="13" t="s">
        <v>1053</v>
      </c>
      <c r="AB414" s="5">
        <v>140</v>
      </c>
      <c r="AC414" t="s">
        <v>1420</v>
      </c>
      <c r="AD414" t="s">
        <v>1420</v>
      </c>
    </row>
    <row r="415" spans="1:30" ht="14.25" customHeight="1" x14ac:dyDescent="0.3">
      <c r="A415">
        <v>8</v>
      </c>
      <c r="B415" t="s">
        <v>24</v>
      </c>
      <c r="C415" t="s">
        <v>122</v>
      </c>
      <c r="D415" t="s">
        <v>123</v>
      </c>
      <c r="E415">
        <v>2002</v>
      </c>
      <c r="F415" t="s">
        <v>124</v>
      </c>
      <c r="G415" t="s">
        <v>129</v>
      </c>
      <c r="H415" s="3" t="s">
        <v>130</v>
      </c>
      <c r="I415" s="8">
        <v>-21.883330000000001</v>
      </c>
      <c r="J415" s="8">
        <v>-41.8</v>
      </c>
      <c r="K415">
        <v>220000000</v>
      </c>
      <c r="L415" t="s">
        <v>110</v>
      </c>
      <c r="M415" t="s">
        <v>68</v>
      </c>
      <c r="N415" t="s">
        <v>127</v>
      </c>
      <c r="O415">
        <v>1997</v>
      </c>
      <c r="P415">
        <v>9</v>
      </c>
      <c r="Q415">
        <v>1999</v>
      </c>
      <c r="R415">
        <v>7</v>
      </c>
      <c r="S415" s="7">
        <v>23</v>
      </c>
      <c r="T415">
        <v>13</v>
      </c>
      <c r="U415">
        <v>6</v>
      </c>
      <c r="V415" t="s">
        <v>82</v>
      </c>
      <c r="W415">
        <f t="shared" si="2"/>
        <v>330</v>
      </c>
      <c r="X415" s="5">
        <v>1</v>
      </c>
      <c r="Y415" t="s">
        <v>48</v>
      </c>
      <c r="Z415" s="13" t="s">
        <v>83</v>
      </c>
      <c r="AA415" s="13" t="s">
        <v>84</v>
      </c>
      <c r="AB415" s="5">
        <v>95</v>
      </c>
      <c r="AC415" t="s">
        <v>1420</v>
      </c>
      <c r="AD415" t="s">
        <v>1420</v>
      </c>
    </row>
    <row r="416" spans="1:30" ht="14.25" customHeight="1" x14ac:dyDescent="0.3">
      <c r="A416">
        <v>8</v>
      </c>
      <c r="B416" t="s">
        <v>24</v>
      </c>
      <c r="C416" t="s">
        <v>122</v>
      </c>
      <c r="D416" t="s">
        <v>123</v>
      </c>
      <c r="E416">
        <v>2002</v>
      </c>
      <c r="F416" t="s">
        <v>124</v>
      </c>
      <c r="G416" t="s">
        <v>129</v>
      </c>
      <c r="H416" s="3" t="s">
        <v>130</v>
      </c>
      <c r="I416" s="8">
        <v>-21.883330000000001</v>
      </c>
      <c r="J416" s="8">
        <v>-41.8</v>
      </c>
      <c r="K416">
        <v>220000000</v>
      </c>
      <c r="L416" t="s">
        <v>110</v>
      </c>
      <c r="M416" t="s">
        <v>68</v>
      </c>
      <c r="N416" t="s">
        <v>127</v>
      </c>
      <c r="O416">
        <v>1997</v>
      </c>
      <c r="P416">
        <v>9</v>
      </c>
      <c r="Q416">
        <v>1999</v>
      </c>
      <c r="R416">
        <v>7</v>
      </c>
      <c r="S416" s="7">
        <v>23</v>
      </c>
      <c r="T416">
        <v>13</v>
      </c>
      <c r="U416">
        <v>6</v>
      </c>
      <c r="V416" t="s">
        <v>82</v>
      </c>
      <c r="W416">
        <f t="shared" si="2"/>
        <v>330</v>
      </c>
      <c r="X416" s="5">
        <v>1</v>
      </c>
      <c r="Y416" t="s">
        <v>48</v>
      </c>
      <c r="Z416" s="13" t="s">
        <v>55</v>
      </c>
      <c r="AA416" s="13" t="s">
        <v>73</v>
      </c>
      <c r="AB416" s="5">
        <v>26</v>
      </c>
      <c r="AC416" t="s">
        <v>1420</v>
      </c>
      <c r="AD416" t="s">
        <v>1420</v>
      </c>
    </row>
    <row r="417" spans="1:30" ht="14.25" customHeight="1" x14ac:dyDescent="0.3">
      <c r="A417">
        <v>8</v>
      </c>
      <c r="B417" t="s">
        <v>24</v>
      </c>
      <c r="C417" t="s">
        <v>122</v>
      </c>
      <c r="D417" t="s">
        <v>123</v>
      </c>
      <c r="E417">
        <v>2002</v>
      </c>
      <c r="F417" t="s">
        <v>124</v>
      </c>
      <c r="G417" t="s">
        <v>129</v>
      </c>
      <c r="H417" s="3" t="s">
        <v>130</v>
      </c>
      <c r="I417" s="8">
        <v>-21.883330000000001</v>
      </c>
      <c r="J417" s="8">
        <v>-41.8</v>
      </c>
      <c r="K417">
        <v>220000000</v>
      </c>
      <c r="L417" t="s">
        <v>110</v>
      </c>
      <c r="M417" t="s">
        <v>68</v>
      </c>
      <c r="N417" t="s">
        <v>127</v>
      </c>
      <c r="O417">
        <v>1997</v>
      </c>
      <c r="P417">
        <v>9</v>
      </c>
      <c r="Q417">
        <v>1999</v>
      </c>
      <c r="R417">
        <v>7</v>
      </c>
      <c r="S417" s="7">
        <v>23</v>
      </c>
      <c r="T417">
        <v>13</v>
      </c>
      <c r="U417">
        <v>6</v>
      </c>
      <c r="V417" t="s">
        <v>82</v>
      </c>
      <c r="W417">
        <f t="shared" si="2"/>
        <v>330</v>
      </c>
      <c r="X417" s="5">
        <v>1</v>
      </c>
      <c r="Y417" t="s">
        <v>48</v>
      </c>
      <c r="Z417" s="13" t="s">
        <v>55</v>
      </c>
      <c r="AA417" s="13" t="s">
        <v>503</v>
      </c>
      <c r="AB417" s="5">
        <v>51</v>
      </c>
      <c r="AC417" t="s">
        <v>1420</v>
      </c>
      <c r="AD417" t="s">
        <v>1420</v>
      </c>
    </row>
    <row r="418" spans="1:30" ht="14.25" customHeight="1" x14ac:dyDescent="0.3">
      <c r="A418">
        <v>8</v>
      </c>
      <c r="B418" t="s">
        <v>24</v>
      </c>
      <c r="C418" t="s">
        <v>122</v>
      </c>
      <c r="D418" t="s">
        <v>123</v>
      </c>
      <c r="E418">
        <v>2002</v>
      </c>
      <c r="F418" t="s">
        <v>124</v>
      </c>
      <c r="G418" t="s">
        <v>129</v>
      </c>
      <c r="H418" s="3" t="s">
        <v>130</v>
      </c>
      <c r="I418" s="8">
        <v>-21.883330000000001</v>
      </c>
      <c r="J418" s="8">
        <v>-41.8</v>
      </c>
      <c r="K418">
        <v>220000000</v>
      </c>
      <c r="L418" t="s">
        <v>110</v>
      </c>
      <c r="M418" t="s">
        <v>68</v>
      </c>
      <c r="N418" t="s">
        <v>127</v>
      </c>
      <c r="O418">
        <v>1997</v>
      </c>
      <c r="P418">
        <v>9</v>
      </c>
      <c r="Q418">
        <v>1999</v>
      </c>
      <c r="R418">
        <v>7</v>
      </c>
      <c r="S418" s="7">
        <v>23</v>
      </c>
      <c r="T418">
        <v>13</v>
      </c>
      <c r="U418">
        <v>6</v>
      </c>
      <c r="V418" t="s">
        <v>82</v>
      </c>
      <c r="W418">
        <f t="shared" si="2"/>
        <v>330</v>
      </c>
      <c r="X418" s="5">
        <v>1</v>
      </c>
      <c r="Y418" t="s">
        <v>48</v>
      </c>
      <c r="Z418" s="13" t="s">
        <v>55</v>
      </c>
      <c r="AA418" s="13" t="s">
        <v>1054</v>
      </c>
      <c r="AB418" s="5">
        <v>21</v>
      </c>
      <c r="AC418" t="s">
        <v>1420</v>
      </c>
      <c r="AD418" t="s">
        <v>1420</v>
      </c>
    </row>
    <row r="419" spans="1:30" ht="14.25" customHeight="1" x14ac:dyDescent="0.3">
      <c r="A419">
        <v>8</v>
      </c>
      <c r="B419" t="s">
        <v>24</v>
      </c>
      <c r="C419" t="s">
        <v>122</v>
      </c>
      <c r="D419" t="s">
        <v>123</v>
      </c>
      <c r="E419">
        <v>2002</v>
      </c>
      <c r="F419" t="s">
        <v>124</v>
      </c>
      <c r="G419" t="s">
        <v>129</v>
      </c>
      <c r="H419" s="3" t="s">
        <v>130</v>
      </c>
      <c r="I419" s="8">
        <v>-21.883330000000001</v>
      </c>
      <c r="J419" s="8">
        <v>-41.8</v>
      </c>
      <c r="K419">
        <v>220000000</v>
      </c>
      <c r="L419" t="s">
        <v>110</v>
      </c>
      <c r="M419" t="s">
        <v>68</v>
      </c>
      <c r="N419" t="s">
        <v>127</v>
      </c>
      <c r="O419">
        <v>1997</v>
      </c>
      <c r="P419">
        <v>9</v>
      </c>
      <c r="Q419">
        <v>1999</v>
      </c>
      <c r="R419">
        <v>7</v>
      </c>
      <c r="S419" s="7">
        <v>23</v>
      </c>
      <c r="T419">
        <v>13</v>
      </c>
      <c r="U419">
        <v>6</v>
      </c>
      <c r="V419" t="s">
        <v>82</v>
      </c>
      <c r="W419">
        <f t="shared" si="2"/>
        <v>330</v>
      </c>
      <c r="X419" s="5">
        <v>1</v>
      </c>
      <c r="Y419" t="s">
        <v>48</v>
      </c>
      <c r="Z419" s="13" t="s">
        <v>55</v>
      </c>
      <c r="AA419" s="13" t="s">
        <v>70</v>
      </c>
      <c r="AB419" s="5">
        <v>17</v>
      </c>
      <c r="AC419" t="s">
        <v>1420</v>
      </c>
      <c r="AD419" t="s">
        <v>1420</v>
      </c>
    </row>
    <row r="420" spans="1:30" ht="14.25" customHeight="1" x14ac:dyDescent="0.3">
      <c r="A420">
        <v>8</v>
      </c>
      <c r="B420" t="s">
        <v>24</v>
      </c>
      <c r="C420" t="s">
        <v>122</v>
      </c>
      <c r="D420" t="s">
        <v>123</v>
      </c>
      <c r="E420">
        <v>2002</v>
      </c>
      <c r="F420" t="s">
        <v>124</v>
      </c>
      <c r="G420" t="s">
        <v>129</v>
      </c>
      <c r="H420" s="3" t="s">
        <v>130</v>
      </c>
      <c r="I420" s="8">
        <v>-21.883330000000001</v>
      </c>
      <c r="J420" s="8">
        <v>-41.8</v>
      </c>
      <c r="K420">
        <v>220000000</v>
      </c>
      <c r="L420" t="s">
        <v>110</v>
      </c>
      <c r="M420" t="s">
        <v>68</v>
      </c>
      <c r="N420" t="s">
        <v>127</v>
      </c>
      <c r="O420">
        <v>1997</v>
      </c>
      <c r="P420">
        <v>9</v>
      </c>
      <c r="Q420">
        <v>1999</v>
      </c>
      <c r="R420">
        <v>7</v>
      </c>
      <c r="S420" s="7">
        <v>23</v>
      </c>
      <c r="T420">
        <v>13</v>
      </c>
      <c r="U420">
        <v>6</v>
      </c>
      <c r="V420" t="s">
        <v>82</v>
      </c>
      <c r="W420">
        <f t="shared" si="2"/>
        <v>330</v>
      </c>
      <c r="X420" s="5">
        <v>1</v>
      </c>
      <c r="Y420" t="s">
        <v>48</v>
      </c>
      <c r="Z420" s="13" t="s">
        <v>55</v>
      </c>
      <c r="AA420" s="13" t="s">
        <v>655</v>
      </c>
      <c r="AB420" s="5">
        <v>24</v>
      </c>
      <c r="AC420" t="s">
        <v>1420</v>
      </c>
      <c r="AD420" t="s">
        <v>1420</v>
      </c>
    </row>
    <row r="421" spans="1:30" ht="14.25" customHeight="1" x14ac:dyDescent="0.3">
      <c r="A421">
        <v>8</v>
      </c>
      <c r="B421" t="s">
        <v>24</v>
      </c>
      <c r="C421" t="s">
        <v>122</v>
      </c>
      <c r="D421" t="s">
        <v>123</v>
      </c>
      <c r="E421">
        <v>2002</v>
      </c>
      <c r="F421" t="s">
        <v>124</v>
      </c>
      <c r="G421" t="s">
        <v>129</v>
      </c>
      <c r="H421" s="3" t="s">
        <v>130</v>
      </c>
      <c r="I421" s="8">
        <v>-21.883330000000001</v>
      </c>
      <c r="J421" s="8">
        <v>-41.8</v>
      </c>
      <c r="K421">
        <v>220000000</v>
      </c>
      <c r="L421" t="s">
        <v>110</v>
      </c>
      <c r="M421" t="s">
        <v>68</v>
      </c>
      <c r="N421" t="s">
        <v>127</v>
      </c>
      <c r="O421">
        <v>1997</v>
      </c>
      <c r="P421">
        <v>9</v>
      </c>
      <c r="Q421">
        <v>1999</v>
      </c>
      <c r="R421">
        <v>7</v>
      </c>
      <c r="S421" s="7">
        <v>23</v>
      </c>
      <c r="T421">
        <v>13</v>
      </c>
      <c r="U421">
        <v>6</v>
      </c>
      <c r="V421" t="s">
        <v>82</v>
      </c>
      <c r="W421">
        <f t="shared" si="2"/>
        <v>330</v>
      </c>
      <c r="X421" s="5">
        <v>1</v>
      </c>
      <c r="Y421" t="s">
        <v>48</v>
      </c>
      <c r="Z421" s="13" t="s">
        <v>55</v>
      </c>
      <c r="AA421" s="13" t="s">
        <v>1055</v>
      </c>
      <c r="AB421" s="5">
        <v>7</v>
      </c>
      <c r="AC421" t="s">
        <v>1420</v>
      </c>
      <c r="AD421" t="s">
        <v>1420</v>
      </c>
    </row>
    <row r="422" spans="1:30" ht="14.25" customHeight="1" x14ac:dyDescent="0.3">
      <c r="A422">
        <v>8</v>
      </c>
      <c r="B422" t="s">
        <v>24</v>
      </c>
      <c r="C422" t="s">
        <v>122</v>
      </c>
      <c r="D422" t="s">
        <v>123</v>
      </c>
      <c r="E422">
        <v>2002</v>
      </c>
      <c r="F422" t="s">
        <v>124</v>
      </c>
      <c r="G422" t="s">
        <v>129</v>
      </c>
      <c r="H422" s="3" t="s">
        <v>130</v>
      </c>
      <c r="I422" s="8">
        <v>-21.883330000000001</v>
      </c>
      <c r="J422" s="8">
        <v>-41.8</v>
      </c>
      <c r="K422">
        <v>220000000</v>
      </c>
      <c r="L422" t="s">
        <v>110</v>
      </c>
      <c r="M422" t="s">
        <v>68</v>
      </c>
      <c r="N422" t="s">
        <v>127</v>
      </c>
      <c r="O422">
        <v>1997</v>
      </c>
      <c r="P422">
        <v>9</v>
      </c>
      <c r="Q422">
        <v>1999</v>
      </c>
      <c r="R422">
        <v>7</v>
      </c>
      <c r="S422" s="7">
        <v>23</v>
      </c>
      <c r="T422">
        <v>13</v>
      </c>
      <c r="U422">
        <v>6</v>
      </c>
      <c r="V422" t="s">
        <v>82</v>
      </c>
      <c r="W422">
        <f t="shared" si="2"/>
        <v>330</v>
      </c>
      <c r="X422" s="5">
        <v>1</v>
      </c>
      <c r="Y422" t="s">
        <v>48</v>
      </c>
      <c r="Z422" s="13" t="s">
        <v>55</v>
      </c>
      <c r="AA422" s="13" t="s">
        <v>62</v>
      </c>
      <c r="AB422" s="5">
        <v>4</v>
      </c>
      <c r="AC422" t="s">
        <v>1420</v>
      </c>
      <c r="AD422" t="s">
        <v>1420</v>
      </c>
    </row>
    <row r="423" spans="1:30" ht="14.25" customHeight="1" x14ac:dyDescent="0.3">
      <c r="A423">
        <v>8</v>
      </c>
      <c r="B423" t="s">
        <v>24</v>
      </c>
      <c r="C423" t="s">
        <v>122</v>
      </c>
      <c r="D423" t="s">
        <v>123</v>
      </c>
      <c r="E423">
        <v>2002</v>
      </c>
      <c r="F423" t="s">
        <v>124</v>
      </c>
      <c r="G423" t="s">
        <v>129</v>
      </c>
      <c r="H423" s="3" t="s">
        <v>130</v>
      </c>
      <c r="I423" s="8">
        <v>-21.883330000000001</v>
      </c>
      <c r="J423" s="8">
        <v>-41.8</v>
      </c>
      <c r="K423">
        <v>220000000</v>
      </c>
      <c r="L423" t="s">
        <v>110</v>
      </c>
      <c r="M423" t="s">
        <v>68</v>
      </c>
      <c r="N423" t="s">
        <v>127</v>
      </c>
      <c r="O423">
        <v>1997</v>
      </c>
      <c r="P423">
        <v>9</v>
      </c>
      <c r="Q423">
        <v>1999</v>
      </c>
      <c r="R423">
        <v>7</v>
      </c>
      <c r="S423" s="7">
        <v>23</v>
      </c>
      <c r="T423">
        <v>13</v>
      </c>
      <c r="U423">
        <v>6</v>
      </c>
      <c r="V423" t="s">
        <v>82</v>
      </c>
      <c r="W423">
        <f t="shared" si="2"/>
        <v>330</v>
      </c>
      <c r="X423" s="5">
        <v>1</v>
      </c>
      <c r="Y423" t="s">
        <v>48</v>
      </c>
      <c r="Z423" s="13" t="s">
        <v>55</v>
      </c>
      <c r="AA423" s="13" t="s">
        <v>1056</v>
      </c>
      <c r="AB423" s="5">
        <v>3</v>
      </c>
      <c r="AC423" t="s">
        <v>1420</v>
      </c>
      <c r="AD423" t="s">
        <v>1420</v>
      </c>
    </row>
    <row r="424" spans="1:30" ht="14.25" customHeight="1" x14ac:dyDescent="0.3">
      <c r="A424">
        <v>8</v>
      </c>
      <c r="B424" t="s">
        <v>24</v>
      </c>
      <c r="C424" t="s">
        <v>122</v>
      </c>
      <c r="D424" t="s">
        <v>123</v>
      </c>
      <c r="E424">
        <v>2002</v>
      </c>
      <c r="F424" t="s">
        <v>124</v>
      </c>
      <c r="G424" t="s">
        <v>129</v>
      </c>
      <c r="H424" s="3" t="s">
        <v>130</v>
      </c>
      <c r="I424" s="8">
        <v>-21.883330000000001</v>
      </c>
      <c r="J424" s="8">
        <v>-41.8</v>
      </c>
      <c r="K424">
        <v>220000000</v>
      </c>
      <c r="L424" t="s">
        <v>110</v>
      </c>
      <c r="M424" t="s">
        <v>68</v>
      </c>
      <c r="N424" t="s">
        <v>127</v>
      </c>
      <c r="O424">
        <v>1997</v>
      </c>
      <c r="P424">
        <v>9</v>
      </c>
      <c r="Q424">
        <v>1999</v>
      </c>
      <c r="R424">
        <v>7</v>
      </c>
      <c r="S424" s="7">
        <v>23</v>
      </c>
      <c r="T424">
        <v>13</v>
      </c>
      <c r="U424">
        <v>6</v>
      </c>
      <c r="V424" t="s">
        <v>82</v>
      </c>
      <c r="W424">
        <f t="shared" si="2"/>
        <v>330</v>
      </c>
      <c r="X424" s="5">
        <v>1</v>
      </c>
      <c r="Y424" t="s">
        <v>48</v>
      </c>
      <c r="Z424" s="13" t="s">
        <v>55</v>
      </c>
      <c r="AA424" s="13" t="s">
        <v>1057</v>
      </c>
      <c r="AB424" s="5">
        <v>3</v>
      </c>
      <c r="AC424" t="s">
        <v>1420</v>
      </c>
      <c r="AD424" t="s">
        <v>1420</v>
      </c>
    </row>
    <row r="425" spans="1:30" ht="14.25" customHeight="1" x14ac:dyDescent="0.3">
      <c r="A425">
        <v>8</v>
      </c>
      <c r="B425" t="s">
        <v>24</v>
      </c>
      <c r="C425" t="s">
        <v>122</v>
      </c>
      <c r="D425" t="s">
        <v>123</v>
      </c>
      <c r="E425">
        <v>2002</v>
      </c>
      <c r="F425" t="s">
        <v>124</v>
      </c>
      <c r="G425" t="s">
        <v>129</v>
      </c>
      <c r="H425" s="3" t="s">
        <v>130</v>
      </c>
      <c r="I425" s="8">
        <v>-21.883330000000001</v>
      </c>
      <c r="J425" s="8">
        <v>-41.8</v>
      </c>
      <c r="K425">
        <v>220000000</v>
      </c>
      <c r="L425" t="s">
        <v>110</v>
      </c>
      <c r="M425" t="s">
        <v>68</v>
      </c>
      <c r="N425" t="s">
        <v>127</v>
      </c>
      <c r="O425">
        <v>1997</v>
      </c>
      <c r="P425">
        <v>9</v>
      </c>
      <c r="Q425">
        <v>1999</v>
      </c>
      <c r="R425">
        <v>7</v>
      </c>
      <c r="S425" s="7">
        <v>23</v>
      </c>
      <c r="T425">
        <v>13</v>
      </c>
      <c r="U425">
        <v>6</v>
      </c>
      <c r="V425" t="s">
        <v>82</v>
      </c>
      <c r="W425">
        <f t="shared" si="2"/>
        <v>330</v>
      </c>
      <c r="X425" s="5">
        <v>1</v>
      </c>
      <c r="Y425" t="s">
        <v>48</v>
      </c>
      <c r="Z425" s="13" t="s">
        <v>55</v>
      </c>
      <c r="AA425" s="13" t="s">
        <v>1058</v>
      </c>
      <c r="AB425" s="5">
        <v>2</v>
      </c>
      <c r="AC425" t="s">
        <v>1420</v>
      </c>
      <c r="AD425" t="s">
        <v>1420</v>
      </c>
    </row>
    <row r="426" spans="1:30" ht="14.25" customHeight="1" x14ac:dyDescent="0.3">
      <c r="A426">
        <v>8</v>
      </c>
      <c r="B426" t="s">
        <v>24</v>
      </c>
      <c r="C426" t="s">
        <v>122</v>
      </c>
      <c r="D426" t="s">
        <v>123</v>
      </c>
      <c r="E426">
        <v>2002</v>
      </c>
      <c r="F426" t="s">
        <v>124</v>
      </c>
      <c r="G426" t="s">
        <v>129</v>
      </c>
      <c r="H426" s="3" t="s">
        <v>130</v>
      </c>
      <c r="I426" s="8">
        <v>-21.883330000000001</v>
      </c>
      <c r="J426" s="8">
        <v>-41.8</v>
      </c>
      <c r="K426">
        <v>220000000</v>
      </c>
      <c r="L426" t="s">
        <v>110</v>
      </c>
      <c r="M426" t="s">
        <v>68</v>
      </c>
      <c r="N426" t="s">
        <v>127</v>
      </c>
      <c r="O426">
        <v>1997</v>
      </c>
      <c r="P426">
        <v>9</v>
      </c>
      <c r="Q426">
        <v>1999</v>
      </c>
      <c r="R426">
        <v>7</v>
      </c>
      <c r="S426" s="7">
        <v>23</v>
      </c>
      <c r="T426">
        <v>13</v>
      </c>
      <c r="U426">
        <v>6</v>
      </c>
      <c r="V426" t="s">
        <v>82</v>
      </c>
      <c r="W426">
        <f t="shared" si="2"/>
        <v>330</v>
      </c>
      <c r="X426" s="5">
        <v>1</v>
      </c>
      <c r="Y426" t="s">
        <v>48</v>
      </c>
      <c r="Z426" t="s">
        <v>90</v>
      </c>
      <c r="AA426" s="13" t="s">
        <v>91</v>
      </c>
      <c r="AB426" s="5">
        <v>1</v>
      </c>
      <c r="AC426" t="s">
        <v>1420</v>
      </c>
      <c r="AD426" t="s">
        <v>1420</v>
      </c>
    </row>
    <row r="427" spans="1:30" ht="14.25" customHeight="1" x14ac:dyDescent="0.3">
      <c r="A427">
        <v>8</v>
      </c>
      <c r="B427" t="s">
        <v>24</v>
      </c>
      <c r="C427" t="s">
        <v>122</v>
      </c>
      <c r="D427" t="s">
        <v>123</v>
      </c>
      <c r="E427">
        <v>2002</v>
      </c>
      <c r="F427" t="s">
        <v>124</v>
      </c>
      <c r="G427" t="s">
        <v>129</v>
      </c>
      <c r="H427" s="3" t="s">
        <v>130</v>
      </c>
      <c r="I427" s="8">
        <v>-21.883330000000001</v>
      </c>
      <c r="J427" s="8">
        <v>-41.8</v>
      </c>
      <c r="K427">
        <v>220000000</v>
      </c>
      <c r="L427" t="s">
        <v>110</v>
      </c>
      <c r="M427" t="s">
        <v>68</v>
      </c>
      <c r="N427" t="s">
        <v>127</v>
      </c>
      <c r="O427">
        <v>1997</v>
      </c>
      <c r="P427">
        <v>9</v>
      </c>
      <c r="Q427">
        <v>1999</v>
      </c>
      <c r="R427">
        <v>7</v>
      </c>
      <c r="S427" s="7">
        <v>23</v>
      </c>
      <c r="T427">
        <v>13</v>
      </c>
      <c r="U427">
        <v>6</v>
      </c>
      <c r="V427" t="s">
        <v>82</v>
      </c>
      <c r="W427">
        <f t="shared" si="2"/>
        <v>330</v>
      </c>
      <c r="X427" s="5">
        <v>1</v>
      </c>
      <c r="Y427" t="s">
        <v>48</v>
      </c>
      <c r="Z427" s="13" t="s">
        <v>49</v>
      </c>
      <c r="AA427" s="13" t="s">
        <v>1059</v>
      </c>
      <c r="AB427" s="5">
        <v>0</v>
      </c>
      <c r="AC427" t="s">
        <v>1420</v>
      </c>
      <c r="AD427" t="s">
        <v>1420</v>
      </c>
    </row>
    <row r="428" spans="1:30" ht="14.25" customHeight="1" x14ac:dyDescent="0.3">
      <c r="A428">
        <v>8</v>
      </c>
      <c r="B428" t="s">
        <v>24</v>
      </c>
      <c r="C428" t="s">
        <v>122</v>
      </c>
      <c r="D428" t="s">
        <v>123</v>
      </c>
      <c r="E428">
        <v>2002</v>
      </c>
      <c r="F428" t="s">
        <v>124</v>
      </c>
      <c r="G428" t="s">
        <v>129</v>
      </c>
      <c r="H428" s="3" t="s">
        <v>130</v>
      </c>
      <c r="I428" s="8">
        <v>-21.883330000000001</v>
      </c>
      <c r="J428" s="8">
        <v>-41.8</v>
      </c>
      <c r="K428">
        <v>220000000</v>
      </c>
      <c r="L428" t="s">
        <v>110</v>
      </c>
      <c r="M428" t="s">
        <v>68</v>
      </c>
      <c r="N428" t="s">
        <v>127</v>
      </c>
      <c r="O428">
        <v>1997</v>
      </c>
      <c r="P428">
        <v>9</v>
      </c>
      <c r="Q428">
        <v>1999</v>
      </c>
      <c r="R428">
        <v>7</v>
      </c>
      <c r="S428" s="7">
        <v>23</v>
      </c>
      <c r="T428">
        <v>13</v>
      </c>
      <c r="U428">
        <v>6</v>
      </c>
      <c r="V428" t="s">
        <v>82</v>
      </c>
      <c r="W428">
        <f t="shared" si="2"/>
        <v>330</v>
      </c>
      <c r="X428" s="5">
        <v>1</v>
      </c>
      <c r="Y428" t="s">
        <v>48</v>
      </c>
      <c r="Z428" s="13" t="s">
        <v>49</v>
      </c>
      <c r="AA428" s="13" t="s">
        <v>483</v>
      </c>
      <c r="AB428" s="5">
        <v>1</v>
      </c>
      <c r="AC428" t="s">
        <v>1420</v>
      </c>
      <c r="AD428" t="s">
        <v>1420</v>
      </c>
    </row>
    <row r="429" spans="1:30" ht="14.25" customHeight="1" x14ac:dyDescent="0.3">
      <c r="A429">
        <v>8</v>
      </c>
      <c r="B429" t="s">
        <v>24</v>
      </c>
      <c r="C429" t="s">
        <v>122</v>
      </c>
      <c r="D429" t="s">
        <v>123</v>
      </c>
      <c r="E429">
        <v>2002</v>
      </c>
      <c r="F429" t="s">
        <v>124</v>
      </c>
      <c r="G429" t="s">
        <v>129</v>
      </c>
      <c r="H429" s="3" t="s">
        <v>130</v>
      </c>
      <c r="I429" s="8">
        <v>-21.883330000000001</v>
      </c>
      <c r="J429" s="8">
        <v>-41.8</v>
      </c>
      <c r="K429">
        <v>220000000</v>
      </c>
      <c r="L429" t="s">
        <v>110</v>
      </c>
      <c r="M429" t="s">
        <v>68</v>
      </c>
      <c r="N429" t="s">
        <v>127</v>
      </c>
      <c r="O429">
        <v>1997</v>
      </c>
      <c r="P429">
        <v>9</v>
      </c>
      <c r="Q429">
        <v>1999</v>
      </c>
      <c r="R429">
        <v>7</v>
      </c>
      <c r="S429" s="7">
        <v>23</v>
      </c>
      <c r="T429">
        <v>13</v>
      </c>
      <c r="U429">
        <v>6</v>
      </c>
      <c r="V429" t="s">
        <v>82</v>
      </c>
      <c r="W429">
        <f t="shared" si="2"/>
        <v>330</v>
      </c>
      <c r="X429" s="5">
        <v>1</v>
      </c>
      <c r="Y429" t="s">
        <v>48</v>
      </c>
      <c r="Z429" s="13" t="s">
        <v>55</v>
      </c>
      <c r="AA429" s="13" t="s">
        <v>76</v>
      </c>
      <c r="AB429" s="5">
        <v>0</v>
      </c>
      <c r="AC429" t="s">
        <v>1420</v>
      </c>
      <c r="AD429" t="s">
        <v>1420</v>
      </c>
    </row>
    <row r="430" spans="1:30" ht="14.25" customHeight="1" x14ac:dyDescent="0.3">
      <c r="A430">
        <v>8</v>
      </c>
      <c r="B430" t="s">
        <v>24</v>
      </c>
      <c r="C430" t="s">
        <v>122</v>
      </c>
      <c r="D430" t="s">
        <v>123</v>
      </c>
      <c r="E430">
        <v>2002</v>
      </c>
      <c r="F430" t="s">
        <v>124</v>
      </c>
      <c r="G430" t="s">
        <v>129</v>
      </c>
      <c r="H430" s="3" t="s">
        <v>130</v>
      </c>
      <c r="I430" s="8">
        <v>-21.883330000000001</v>
      </c>
      <c r="J430" s="8">
        <v>-41.8</v>
      </c>
      <c r="K430">
        <v>220000000</v>
      </c>
      <c r="L430" t="s">
        <v>110</v>
      </c>
      <c r="M430" t="s">
        <v>68</v>
      </c>
      <c r="N430" t="s">
        <v>127</v>
      </c>
      <c r="O430">
        <v>1997</v>
      </c>
      <c r="P430">
        <v>9</v>
      </c>
      <c r="Q430">
        <v>1999</v>
      </c>
      <c r="R430">
        <v>7</v>
      </c>
      <c r="S430" s="7">
        <v>23</v>
      </c>
      <c r="T430">
        <v>13</v>
      </c>
      <c r="U430">
        <v>6</v>
      </c>
      <c r="V430" t="s">
        <v>82</v>
      </c>
      <c r="W430">
        <f t="shared" si="2"/>
        <v>330</v>
      </c>
      <c r="X430" s="5">
        <v>1</v>
      </c>
      <c r="Y430" t="s">
        <v>48</v>
      </c>
      <c r="Z430" s="13" t="s">
        <v>83</v>
      </c>
      <c r="AA430" s="13" t="s">
        <v>911</v>
      </c>
      <c r="AB430" s="5">
        <v>1</v>
      </c>
      <c r="AC430" t="s">
        <v>1420</v>
      </c>
      <c r="AD430" t="s">
        <v>1420</v>
      </c>
    </row>
    <row r="431" spans="1:30" ht="14.25" customHeight="1" x14ac:dyDescent="0.3">
      <c r="A431">
        <v>8</v>
      </c>
      <c r="B431" t="s">
        <v>24</v>
      </c>
      <c r="C431" t="s">
        <v>122</v>
      </c>
      <c r="D431" t="s">
        <v>123</v>
      </c>
      <c r="E431">
        <v>2002</v>
      </c>
      <c r="F431" t="s">
        <v>124</v>
      </c>
      <c r="G431" t="s">
        <v>129</v>
      </c>
      <c r="H431" s="3" t="s">
        <v>130</v>
      </c>
      <c r="I431" s="8">
        <v>-21.883330000000001</v>
      </c>
      <c r="J431" s="8">
        <v>-41.8</v>
      </c>
      <c r="K431">
        <v>220000000</v>
      </c>
      <c r="L431" t="s">
        <v>110</v>
      </c>
      <c r="M431" t="s">
        <v>68</v>
      </c>
      <c r="N431" t="s">
        <v>127</v>
      </c>
      <c r="O431">
        <v>1997</v>
      </c>
      <c r="P431">
        <v>9</v>
      </c>
      <c r="Q431">
        <v>1999</v>
      </c>
      <c r="R431">
        <v>7</v>
      </c>
      <c r="S431" s="7">
        <v>23</v>
      </c>
      <c r="T431">
        <v>13</v>
      </c>
      <c r="U431">
        <v>6</v>
      </c>
      <c r="V431" t="s">
        <v>82</v>
      </c>
      <c r="W431">
        <f t="shared" si="2"/>
        <v>330</v>
      </c>
      <c r="X431" s="5">
        <v>1</v>
      </c>
      <c r="Y431" t="s">
        <v>48</v>
      </c>
      <c r="Z431" s="13" t="s">
        <v>55</v>
      </c>
      <c r="AA431" s="13" t="s">
        <v>876</v>
      </c>
      <c r="AB431" s="5">
        <v>0</v>
      </c>
      <c r="AC431" t="s">
        <v>1420</v>
      </c>
      <c r="AD431" t="s">
        <v>1420</v>
      </c>
    </row>
    <row r="432" spans="1:30" ht="14.25" customHeight="1" x14ac:dyDescent="0.3">
      <c r="A432">
        <v>8</v>
      </c>
      <c r="B432" t="s">
        <v>24</v>
      </c>
      <c r="C432" t="s">
        <v>122</v>
      </c>
      <c r="D432" t="s">
        <v>123</v>
      </c>
      <c r="E432">
        <v>2002</v>
      </c>
      <c r="F432" t="s">
        <v>124</v>
      </c>
      <c r="G432" t="s">
        <v>129</v>
      </c>
      <c r="H432" s="3" t="s">
        <v>130</v>
      </c>
      <c r="I432" s="8">
        <v>-21.883330000000001</v>
      </c>
      <c r="J432" s="8">
        <v>-41.8</v>
      </c>
      <c r="K432">
        <v>220000000</v>
      </c>
      <c r="L432" t="s">
        <v>110</v>
      </c>
      <c r="M432" t="s">
        <v>68</v>
      </c>
      <c r="N432" t="s">
        <v>127</v>
      </c>
      <c r="O432">
        <v>1997</v>
      </c>
      <c r="P432">
        <v>9</v>
      </c>
      <c r="Q432">
        <v>1999</v>
      </c>
      <c r="R432">
        <v>7</v>
      </c>
      <c r="S432" s="7">
        <v>23</v>
      </c>
      <c r="T432">
        <v>13</v>
      </c>
      <c r="U432">
        <v>6</v>
      </c>
      <c r="V432" t="s">
        <v>82</v>
      </c>
      <c r="W432">
        <f t="shared" si="2"/>
        <v>330</v>
      </c>
      <c r="X432" s="5">
        <v>1</v>
      </c>
      <c r="Y432" t="s">
        <v>48</v>
      </c>
      <c r="Z432" s="13" t="s">
        <v>49</v>
      </c>
      <c r="AA432" s="13" t="s">
        <v>50</v>
      </c>
      <c r="AB432" s="5">
        <v>0</v>
      </c>
      <c r="AC432" t="s">
        <v>1420</v>
      </c>
      <c r="AD432" t="s">
        <v>1420</v>
      </c>
    </row>
    <row r="433" spans="1:30" ht="14.25" customHeight="1" x14ac:dyDescent="0.3">
      <c r="A433">
        <v>8</v>
      </c>
      <c r="B433" t="s">
        <v>24</v>
      </c>
      <c r="C433" t="s">
        <v>122</v>
      </c>
      <c r="D433" t="s">
        <v>123</v>
      </c>
      <c r="E433">
        <v>2002</v>
      </c>
      <c r="F433" t="s">
        <v>124</v>
      </c>
      <c r="G433" t="s">
        <v>131</v>
      </c>
      <c r="H433" s="3" t="s">
        <v>132</v>
      </c>
      <c r="I433" s="8">
        <v>-21.883330000000001</v>
      </c>
      <c r="J433" s="8">
        <v>-41.8</v>
      </c>
      <c r="K433">
        <v>220000000</v>
      </c>
      <c r="L433" t="s">
        <v>110</v>
      </c>
      <c r="M433" t="s">
        <v>68</v>
      </c>
      <c r="N433" t="s">
        <v>127</v>
      </c>
      <c r="O433">
        <v>1997</v>
      </c>
      <c r="P433">
        <v>9</v>
      </c>
      <c r="Q433">
        <v>1999</v>
      </c>
      <c r="R433">
        <v>7</v>
      </c>
      <c r="S433" s="7">
        <v>23</v>
      </c>
      <c r="T433">
        <v>13</v>
      </c>
      <c r="U433">
        <v>6</v>
      </c>
      <c r="V433" t="s">
        <v>82</v>
      </c>
      <c r="W433">
        <f t="shared" si="2"/>
        <v>330</v>
      </c>
      <c r="X433" s="5">
        <v>1</v>
      </c>
      <c r="Y433" t="s">
        <v>48</v>
      </c>
      <c r="Z433" s="13" t="s">
        <v>83</v>
      </c>
      <c r="AA433" s="13" t="s">
        <v>87</v>
      </c>
      <c r="AB433" s="5">
        <v>66</v>
      </c>
      <c r="AC433" t="s">
        <v>1420</v>
      </c>
      <c r="AD433" t="s">
        <v>1420</v>
      </c>
    </row>
    <row r="434" spans="1:30" ht="14.25" customHeight="1" x14ac:dyDescent="0.3">
      <c r="A434">
        <v>8</v>
      </c>
      <c r="B434" t="s">
        <v>24</v>
      </c>
      <c r="C434" t="s">
        <v>122</v>
      </c>
      <c r="D434" t="s">
        <v>123</v>
      </c>
      <c r="E434">
        <v>2002</v>
      </c>
      <c r="F434" t="s">
        <v>124</v>
      </c>
      <c r="G434" t="s">
        <v>131</v>
      </c>
      <c r="H434" s="3" t="s">
        <v>132</v>
      </c>
      <c r="I434" s="8">
        <v>-21.883330000000001</v>
      </c>
      <c r="J434" s="8">
        <v>-41.8</v>
      </c>
      <c r="K434">
        <v>220000000</v>
      </c>
      <c r="L434" t="s">
        <v>110</v>
      </c>
      <c r="M434" t="s">
        <v>68</v>
      </c>
      <c r="N434" t="s">
        <v>127</v>
      </c>
      <c r="O434">
        <v>1997</v>
      </c>
      <c r="P434">
        <v>9</v>
      </c>
      <c r="Q434">
        <v>1999</v>
      </c>
      <c r="R434">
        <v>7</v>
      </c>
      <c r="S434" s="7">
        <v>23</v>
      </c>
      <c r="T434">
        <v>13</v>
      </c>
      <c r="U434">
        <v>6</v>
      </c>
      <c r="V434" t="s">
        <v>82</v>
      </c>
      <c r="W434">
        <f t="shared" si="2"/>
        <v>330</v>
      </c>
      <c r="X434" s="5">
        <v>1</v>
      </c>
      <c r="Y434" t="s">
        <v>48</v>
      </c>
      <c r="Z434" s="13" t="s">
        <v>55</v>
      </c>
      <c r="AA434" s="13" t="s">
        <v>56</v>
      </c>
      <c r="AB434" s="5">
        <v>112</v>
      </c>
      <c r="AC434" t="s">
        <v>1420</v>
      </c>
      <c r="AD434" t="s">
        <v>1420</v>
      </c>
    </row>
    <row r="435" spans="1:30" ht="14.25" customHeight="1" x14ac:dyDescent="0.3">
      <c r="A435">
        <v>8</v>
      </c>
      <c r="B435" t="s">
        <v>24</v>
      </c>
      <c r="C435" t="s">
        <v>122</v>
      </c>
      <c r="D435" t="s">
        <v>123</v>
      </c>
      <c r="E435">
        <v>2002</v>
      </c>
      <c r="F435" t="s">
        <v>124</v>
      </c>
      <c r="G435" t="s">
        <v>131</v>
      </c>
      <c r="H435" s="3" t="s">
        <v>132</v>
      </c>
      <c r="I435" s="8">
        <v>-21.883330000000001</v>
      </c>
      <c r="J435" s="8">
        <v>-41.8</v>
      </c>
      <c r="K435">
        <v>220000000</v>
      </c>
      <c r="L435" t="s">
        <v>110</v>
      </c>
      <c r="M435" t="s">
        <v>68</v>
      </c>
      <c r="N435" t="s">
        <v>127</v>
      </c>
      <c r="O435">
        <v>1997</v>
      </c>
      <c r="P435">
        <v>9</v>
      </c>
      <c r="Q435">
        <v>1999</v>
      </c>
      <c r="R435">
        <v>7</v>
      </c>
      <c r="S435" s="7">
        <v>23</v>
      </c>
      <c r="T435">
        <v>13</v>
      </c>
      <c r="U435">
        <v>6</v>
      </c>
      <c r="V435" t="s">
        <v>82</v>
      </c>
      <c r="W435">
        <f t="shared" si="2"/>
        <v>330</v>
      </c>
      <c r="X435" s="5">
        <v>1</v>
      </c>
      <c r="Y435" t="s">
        <v>48</v>
      </c>
      <c r="Z435" s="13" t="s">
        <v>55</v>
      </c>
      <c r="AA435" s="13" t="s">
        <v>1053</v>
      </c>
      <c r="AB435" s="5">
        <v>94</v>
      </c>
      <c r="AC435" t="s">
        <v>1420</v>
      </c>
      <c r="AD435" t="s">
        <v>1420</v>
      </c>
    </row>
    <row r="436" spans="1:30" ht="14.25" customHeight="1" x14ac:dyDescent="0.3">
      <c r="A436">
        <v>8</v>
      </c>
      <c r="B436" t="s">
        <v>24</v>
      </c>
      <c r="C436" t="s">
        <v>122</v>
      </c>
      <c r="D436" t="s">
        <v>123</v>
      </c>
      <c r="E436">
        <v>2002</v>
      </c>
      <c r="F436" t="s">
        <v>124</v>
      </c>
      <c r="G436" t="s">
        <v>131</v>
      </c>
      <c r="H436" s="3" t="s">
        <v>132</v>
      </c>
      <c r="I436" s="8">
        <v>-21.883330000000001</v>
      </c>
      <c r="J436" s="8">
        <v>-41.8</v>
      </c>
      <c r="K436">
        <v>220000000</v>
      </c>
      <c r="L436" t="s">
        <v>110</v>
      </c>
      <c r="M436" t="s">
        <v>68</v>
      </c>
      <c r="N436" t="s">
        <v>127</v>
      </c>
      <c r="O436">
        <v>1997</v>
      </c>
      <c r="P436">
        <v>9</v>
      </c>
      <c r="Q436">
        <v>1999</v>
      </c>
      <c r="R436">
        <v>7</v>
      </c>
      <c r="S436" s="7">
        <v>23</v>
      </c>
      <c r="T436">
        <v>13</v>
      </c>
      <c r="U436">
        <v>6</v>
      </c>
      <c r="V436" t="s">
        <v>82</v>
      </c>
      <c r="W436">
        <f t="shared" si="2"/>
        <v>330</v>
      </c>
      <c r="X436" s="5">
        <v>1</v>
      </c>
      <c r="Y436" t="s">
        <v>48</v>
      </c>
      <c r="Z436" s="13" t="s">
        <v>83</v>
      </c>
      <c r="AA436" s="13" t="s">
        <v>84</v>
      </c>
      <c r="AB436" s="5">
        <v>43</v>
      </c>
      <c r="AC436" t="s">
        <v>1420</v>
      </c>
      <c r="AD436" t="s">
        <v>1420</v>
      </c>
    </row>
    <row r="437" spans="1:30" ht="14.25" customHeight="1" x14ac:dyDescent="0.3">
      <c r="A437">
        <v>8</v>
      </c>
      <c r="B437" t="s">
        <v>24</v>
      </c>
      <c r="C437" t="s">
        <v>122</v>
      </c>
      <c r="D437" t="s">
        <v>123</v>
      </c>
      <c r="E437">
        <v>2002</v>
      </c>
      <c r="F437" t="s">
        <v>124</v>
      </c>
      <c r="G437" t="s">
        <v>131</v>
      </c>
      <c r="H437" s="3" t="s">
        <v>132</v>
      </c>
      <c r="I437" s="8">
        <v>-21.883330000000001</v>
      </c>
      <c r="J437" s="8">
        <v>-41.8</v>
      </c>
      <c r="K437">
        <v>220000000</v>
      </c>
      <c r="L437" t="s">
        <v>110</v>
      </c>
      <c r="M437" t="s">
        <v>68</v>
      </c>
      <c r="N437" t="s">
        <v>127</v>
      </c>
      <c r="O437">
        <v>1997</v>
      </c>
      <c r="P437">
        <v>9</v>
      </c>
      <c r="Q437">
        <v>1999</v>
      </c>
      <c r="R437">
        <v>7</v>
      </c>
      <c r="S437" s="7">
        <v>23</v>
      </c>
      <c r="T437">
        <v>13</v>
      </c>
      <c r="U437">
        <v>6</v>
      </c>
      <c r="V437" t="s">
        <v>82</v>
      </c>
      <c r="W437">
        <f t="shared" si="2"/>
        <v>330</v>
      </c>
      <c r="X437" s="5">
        <v>1</v>
      </c>
      <c r="Y437" t="s">
        <v>48</v>
      </c>
      <c r="Z437" s="13" t="s">
        <v>55</v>
      </c>
      <c r="AA437" s="13" t="s">
        <v>73</v>
      </c>
      <c r="AB437" s="5">
        <v>23</v>
      </c>
      <c r="AC437" t="s">
        <v>1420</v>
      </c>
      <c r="AD437" t="s">
        <v>1420</v>
      </c>
    </row>
    <row r="438" spans="1:30" ht="14.25" customHeight="1" x14ac:dyDescent="0.3">
      <c r="A438">
        <v>8</v>
      </c>
      <c r="B438" t="s">
        <v>24</v>
      </c>
      <c r="C438" t="s">
        <v>122</v>
      </c>
      <c r="D438" t="s">
        <v>123</v>
      </c>
      <c r="E438">
        <v>2002</v>
      </c>
      <c r="F438" t="s">
        <v>124</v>
      </c>
      <c r="G438" t="s">
        <v>131</v>
      </c>
      <c r="H438" s="3" t="s">
        <v>132</v>
      </c>
      <c r="I438" s="8">
        <v>-21.883330000000001</v>
      </c>
      <c r="J438" s="8">
        <v>-41.8</v>
      </c>
      <c r="K438">
        <v>220000000</v>
      </c>
      <c r="L438" t="s">
        <v>110</v>
      </c>
      <c r="M438" t="s">
        <v>68</v>
      </c>
      <c r="N438" t="s">
        <v>127</v>
      </c>
      <c r="O438">
        <v>1997</v>
      </c>
      <c r="P438">
        <v>9</v>
      </c>
      <c r="Q438">
        <v>1999</v>
      </c>
      <c r="R438">
        <v>7</v>
      </c>
      <c r="S438" s="7">
        <v>23</v>
      </c>
      <c r="T438">
        <v>13</v>
      </c>
      <c r="U438">
        <v>6</v>
      </c>
      <c r="V438" t="s">
        <v>82</v>
      </c>
      <c r="W438">
        <f t="shared" si="2"/>
        <v>330</v>
      </c>
      <c r="X438" s="5">
        <v>1</v>
      </c>
      <c r="Y438" t="s">
        <v>48</v>
      </c>
      <c r="Z438" s="13" t="s">
        <v>55</v>
      </c>
      <c r="AA438" s="13" t="s">
        <v>503</v>
      </c>
      <c r="AB438" s="5">
        <v>20</v>
      </c>
      <c r="AC438" t="s">
        <v>1420</v>
      </c>
      <c r="AD438" t="s">
        <v>1420</v>
      </c>
    </row>
    <row r="439" spans="1:30" ht="14.25" customHeight="1" x14ac:dyDescent="0.3">
      <c r="A439">
        <v>8</v>
      </c>
      <c r="B439" t="s">
        <v>24</v>
      </c>
      <c r="C439" t="s">
        <v>122</v>
      </c>
      <c r="D439" t="s">
        <v>123</v>
      </c>
      <c r="E439">
        <v>2002</v>
      </c>
      <c r="F439" t="s">
        <v>124</v>
      </c>
      <c r="G439" t="s">
        <v>131</v>
      </c>
      <c r="H439" s="3" t="s">
        <v>132</v>
      </c>
      <c r="I439" s="8">
        <v>-21.883330000000001</v>
      </c>
      <c r="J439" s="8">
        <v>-41.8</v>
      </c>
      <c r="K439">
        <v>220000000</v>
      </c>
      <c r="L439" t="s">
        <v>110</v>
      </c>
      <c r="M439" t="s">
        <v>68</v>
      </c>
      <c r="N439" t="s">
        <v>127</v>
      </c>
      <c r="O439">
        <v>1997</v>
      </c>
      <c r="P439">
        <v>9</v>
      </c>
      <c r="Q439">
        <v>1999</v>
      </c>
      <c r="R439">
        <v>7</v>
      </c>
      <c r="S439" s="7">
        <v>23</v>
      </c>
      <c r="T439">
        <v>13</v>
      </c>
      <c r="U439">
        <v>6</v>
      </c>
      <c r="V439" t="s">
        <v>82</v>
      </c>
      <c r="W439">
        <f t="shared" si="2"/>
        <v>330</v>
      </c>
      <c r="X439" s="5">
        <v>1</v>
      </c>
      <c r="Y439" t="s">
        <v>48</v>
      </c>
      <c r="Z439" s="13" t="s">
        <v>55</v>
      </c>
      <c r="AA439" s="13" t="s">
        <v>1054</v>
      </c>
      <c r="AB439" s="5">
        <v>59</v>
      </c>
      <c r="AC439" t="s">
        <v>1420</v>
      </c>
      <c r="AD439" t="s">
        <v>1420</v>
      </c>
    </row>
    <row r="440" spans="1:30" ht="14.25" customHeight="1" x14ac:dyDescent="0.3">
      <c r="A440">
        <v>8</v>
      </c>
      <c r="B440" t="s">
        <v>24</v>
      </c>
      <c r="C440" t="s">
        <v>122</v>
      </c>
      <c r="D440" t="s">
        <v>123</v>
      </c>
      <c r="E440">
        <v>2002</v>
      </c>
      <c r="F440" t="s">
        <v>124</v>
      </c>
      <c r="G440" t="s">
        <v>131</v>
      </c>
      <c r="H440" s="3" t="s">
        <v>132</v>
      </c>
      <c r="I440" s="8">
        <v>-21.883330000000001</v>
      </c>
      <c r="J440" s="8">
        <v>-41.8</v>
      </c>
      <c r="K440">
        <v>220000000</v>
      </c>
      <c r="L440" t="s">
        <v>110</v>
      </c>
      <c r="M440" t="s">
        <v>68</v>
      </c>
      <c r="N440" t="s">
        <v>127</v>
      </c>
      <c r="O440">
        <v>1997</v>
      </c>
      <c r="P440">
        <v>9</v>
      </c>
      <c r="Q440">
        <v>1999</v>
      </c>
      <c r="R440">
        <v>7</v>
      </c>
      <c r="S440" s="7">
        <v>23</v>
      </c>
      <c r="T440">
        <v>13</v>
      </c>
      <c r="U440">
        <v>6</v>
      </c>
      <c r="V440" t="s">
        <v>82</v>
      </c>
      <c r="W440">
        <f t="shared" si="2"/>
        <v>330</v>
      </c>
      <c r="X440" s="5">
        <v>1</v>
      </c>
      <c r="Y440" t="s">
        <v>48</v>
      </c>
      <c r="Z440" s="13" t="s">
        <v>55</v>
      </c>
      <c r="AA440" s="13" t="s">
        <v>70</v>
      </c>
      <c r="AB440" s="5">
        <v>9</v>
      </c>
      <c r="AC440" t="s">
        <v>1420</v>
      </c>
      <c r="AD440" t="s">
        <v>1420</v>
      </c>
    </row>
    <row r="441" spans="1:30" ht="14.25" customHeight="1" x14ac:dyDescent="0.3">
      <c r="A441">
        <v>8</v>
      </c>
      <c r="B441" t="s">
        <v>24</v>
      </c>
      <c r="C441" t="s">
        <v>122</v>
      </c>
      <c r="D441" t="s">
        <v>123</v>
      </c>
      <c r="E441">
        <v>2002</v>
      </c>
      <c r="F441" t="s">
        <v>124</v>
      </c>
      <c r="G441" t="s">
        <v>131</v>
      </c>
      <c r="H441" s="3" t="s">
        <v>132</v>
      </c>
      <c r="I441" s="8">
        <v>-21.883330000000001</v>
      </c>
      <c r="J441" s="8">
        <v>-41.8</v>
      </c>
      <c r="K441">
        <v>220000000</v>
      </c>
      <c r="L441" t="s">
        <v>110</v>
      </c>
      <c r="M441" t="s">
        <v>68</v>
      </c>
      <c r="N441" t="s">
        <v>127</v>
      </c>
      <c r="O441">
        <v>1997</v>
      </c>
      <c r="P441">
        <v>9</v>
      </c>
      <c r="Q441">
        <v>1999</v>
      </c>
      <c r="R441">
        <v>7</v>
      </c>
      <c r="S441" s="7">
        <v>23</v>
      </c>
      <c r="T441">
        <v>13</v>
      </c>
      <c r="U441">
        <v>6</v>
      </c>
      <c r="V441" t="s">
        <v>82</v>
      </c>
      <c r="W441">
        <f t="shared" si="2"/>
        <v>330</v>
      </c>
      <c r="X441" s="5">
        <v>1</v>
      </c>
      <c r="Y441" t="s">
        <v>48</v>
      </c>
      <c r="Z441" s="13" t="s">
        <v>55</v>
      </c>
      <c r="AA441" s="13" t="s">
        <v>655</v>
      </c>
      <c r="AB441" s="5">
        <v>1</v>
      </c>
      <c r="AC441" t="s">
        <v>1420</v>
      </c>
      <c r="AD441" t="s">
        <v>1420</v>
      </c>
    </row>
    <row r="442" spans="1:30" ht="14.25" customHeight="1" x14ac:dyDescent="0.3">
      <c r="A442">
        <v>8</v>
      </c>
      <c r="B442" t="s">
        <v>24</v>
      </c>
      <c r="C442" t="s">
        <v>122</v>
      </c>
      <c r="D442" t="s">
        <v>123</v>
      </c>
      <c r="E442">
        <v>2002</v>
      </c>
      <c r="F442" t="s">
        <v>124</v>
      </c>
      <c r="G442" t="s">
        <v>131</v>
      </c>
      <c r="H442" s="3" t="s">
        <v>132</v>
      </c>
      <c r="I442" s="8">
        <v>-21.883330000000001</v>
      </c>
      <c r="J442" s="8">
        <v>-41.8</v>
      </c>
      <c r="K442">
        <v>220000000</v>
      </c>
      <c r="L442" t="s">
        <v>110</v>
      </c>
      <c r="M442" t="s">
        <v>68</v>
      </c>
      <c r="N442" t="s">
        <v>127</v>
      </c>
      <c r="O442">
        <v>1997</v>
      </c>
      <c r="P442">
        <v>9</v>
      </c>
      <c r="Q442">
        <v>1999</v>
      </c>
      <c r="R442">
        <v>7</v>
      </c>
      <c r="S442" s="7">
        <v>23</v>
      </c>
      <c r="T442">
        <v>13</v>
      </c>
      <c r="U442">
        <v>6</v>
      </c>
      <c r="V442" t="s">
        <v>82</v>
      </c>
      <c r="W442">
        <f t="shared" si="2"/>
        <v>330</v>
      </c>
      <c r="X442" s="5">
        <v>1</v>
      </c>
      <c r="Y442" t="s">
        <v>48</v>
      </c>
      <c r="Z442" s="13" t="s">
        <v>55</v>
      </c>
      <c r="AA442" s="13" t="s">
        <v>1055</v>
      </c>
      <c r="AB442" s="5">
        <v>3</v>
      </c>
      <c r="AC442" t="s">
        <v>1420</v>
      </c>
      <c r="AD442" t="s">
        <v>1420</v>
      </c>
    </row>
    <row r="443" spans="1:30" ht="14.25" customHeight="1" x14ac:dyDescent="0.3">
      <c r="A443">
        <v>8</v>
      </c>
      <c r="B443" t="s">
        <v>24</v>
      </c>
      <c r="C443" t="s">
        <v>122</v>
      </c>
      <c r="D443" t="s">
        <v>123</v>
      </c>
      <c r="E443">
        <v>2002</v>
      </c>
      <c r="F443" t="s">
        <v>124</v>
      </c>
      <c r="G443" t="s">
        <v>131</v>
      </c>
      <c r="H443" s="3" t="s">
        <v>132</v>
      </c>
      <c r="I443" s="8">
        <v>-21.883330000000001</v>
      </c>
      <c r="J443" s="8">
        <v>-41.8</v>
      </c>
      <c r="K443">
        <v>220000000</v>
      </c>
      <c r="L443" t="s">
        <v>110</v>
      </c>
      <c r="M443" t="s">
        <v>68</v>
      </c>
      <c r="N443" t="s">
        <v>127</v>
      </c>
      <c r="O443">
        <v>1997</v>
      </c>
      <c r="P443">
        <v>9</v>
      </c>
      <c r="Q443">
        <v>1999</v>
      </c>
      <c r="R443">
        <v>7</v>
      </c>
      <c r="S443" s="7">
        <v>23</v>
      </c>
      <c r="T443">
        <v>13</v>
      </c>
      <c r="U443">
        <v>6</v>
      </c>
      <c r="V443" t="s">
        <v>82</v>
      </c>
      <c r="W443">
        <f t="shared" si="2"/>
        <v>330</v>
      </c>
      <c r="X443" s="5">
        <v>1</v>
      </c>
      <c r="Y443" t="s">
        <v>48</v>
      </c>
      <c r="Z443" s="13" t="s">
        <v>55</v>
      </c>
      <c r="AA443" s="13" t="s">
        <v>62</v>
      </c>
      <c r="AB443" s="5">
        <v>2</v>
      </c>
      <c r="AC443" t="s">
        <v>1420</v>
      </c>
      <c r="AD443" t="s">
        <v>1420</v>
      </c>
    </row>
    <row r="444" spans="1:30" ht="14.25" customHeight="1" x14ac:dyDescent="0.3">
      <c r="A444">
        <v>8</v>
      </c>
      <c r="B444" t="s">
        <v>24</v>
      </c>
      <c r="C444" t="s">
        <v>122</v>
      </c>
      <c r="D444" t="s">
        <v>123</v>
      </c>
      <c r="E444">
        <v>2002</v>
      </c>
      <c r="F444" t="s">
        <v>124</v>
      </c>
      <c r="G444" t="s">
        <v>131</v>
      </c>
      <c r="H444" s="3" t="s">
        <v>132</v>
      </c>
      <c r="I444" s="8">
        <v>-21.883330000000001</v>
      </c>
      <c r="J444" s="8">
        <v>-41.8</v>
      </c>
      <c r="K444">
        <v>220000000</v>
      </c>
      <c r="L444" t="s">
        <v>110</v>
      </c>
      <c r="M444" t="s">
        <v>68</v>
      </c>
      <c r="N444" t="s">
        <v>127</v>
      </c>
      <c r="O444">
        <v>1997</v>
      </c>
      <c r="P444">
        <v>9</v>
      </c>
      <c r="Q444">
        <v>1999</v>
      </c>
      <c r="R444">
        <v>7</v>
      </c>
      <c r="S444" s="7">
        <v>23</v>
      </c>
      <c r="T444">
        <v>13</v>
      </c>
      <c r="U444">
        <v>6</v>
      </c>
      <c r="V444" t="s">
        <v>82</v>
      </c>
      <c r="W444">
        <f t="shared" si="2"/>
        <v>330</v>
      </c>
      <c r="X444" s="5">
        <v>1</v>
      </c>
      <c r="Y444" t="s">
        <v>48</v>
      </c>
      <c r="Z444" s="13" t="s">
        <v>55</v>
      </c>
      <c r="AA444" s="13" t="s">
        <v>1056</v>
      </c>
      <c r="AB444" s="5">
        <v>0</v>
      </c>
      <c r="AC444" t="s">
        <v>1420</v>
      </c>
      <c r="AD444" t="s">
        <v>1420</v>
      </c>
    </row>
    <row r="445" spans="1:30" ht="14.25" customHeight="1" x14ac:dyDescent="0.3">
      <c r="A445">
        <v>8</v>
      </c>
      <c r="B445" t="s">
        <v>24</v>
      </c>
      <c r="C445" t="s">
        <v>122</v>
      </c>
      <c r="D445" t="s">
        <v>123</v>
      </c>
      <c r="E445">
        <v>2002</v>
      </c>
      <c r="F445" t="s">
        <v>124</v>
      </c>
      <c r="G445" t="s">
        <v>131</v>
      </c>
      <c r="H445" s="3" t="s">
        <v>132</v>
      </c>
      <c r="I445" s="8">
        <v>-21.883330000000001</v>
      </c>
      <c r="J445" s="8">
        <v>-41.8</v>
      </c>
      <c r="K445">
        <v>220000000</v>
      </c>
      <c r="L445" t="s">
        <v>110</v>
      </c>
      <c r="M445" t="s">
        <v>68</v>
      </c>
      <c r="N445" t="s">
        <v>127</v>
      </c>
      <c r="O445">
        <v>1997</v>
      </c>
      <c r="P445">
        <v>9</v>
      </c>
      <c r="Q445">
        <v>1999</v>
      </c>
      <c r="R445">
        <v>7</v>
      </c>
      <c r="S445" s="7">
        <v>23</v>
      </c>
      <c r="T445">
        <v>13</v>
      </c>
      <c r="U445">
        <v>6</v>
      </c>
      <c r="V445" t="s">
        <v>82</v>
      </c>
      <c r="W445">
        <f t="shared" si="2"/>
        <v>330</v>
      </c>
      <c r="X445" s="5">
        <v>1</v>
      </c>
      <c r="Y445" t="s">
        <v>48</v>
      </c>
      <c r="Z445" s="13" t="s">
        <v>55</v>
      </c>
      <c r="AA445" s="13" t="s">
        <v>1057</v>
      </c>
      <c r="AB445" s="5">
        <v>0</v>
      </c>
      <c r="AC445" t="s">
        <v>1420</v>
      </c>
      <c r="AD445" t="s">
        <v>1420</v>
      </c>
    </row>
    <row r="446" spans="1:30" ht="14.25" customHeight="1" x14ac:dyDescent="0.3">
      <c r="A446">
        <v>8</v>
      </c>
      <c r="B446" t="s">
        <v>24</v>
      </c>
      <c r="C446" t="s">
        <v>122</v>
      </c>
      <c r="D446" t="s">
        <v>123</v>
      </c>
      <c r="E446">
        <v>2002</v>
      </c>
      <c r="F446" t="s">
        <v>124</v>
      </c>
      <c r="G446" t="s">
        <v>131</v>
      </c>
      <c r="H446" s="3" t="s">
        <v>132</v>
      </c>
      <c r="I446" s="8">
        <v>-21.883330000000001</v>
      </c>
      <c r="J446" s="8">
        <v>-41.8</v>
      </c>
      <c r="K446">
        <v>220000000</v>
      </c>
      <c r="L446" t="s">
        <v>110</v>
      </c>
      <c r="M446" t="s">
        <v>68</v>
      </c>
      <c r="N446" t="s">
        <v>127</v>
      </c>
      <c r="O446">
        <v>1997</v>
      </c>
      <c r="P446">
        <v>9</v>
      </c>
      <c r="Q446">
        <v>1999</v>
      </c>
      <c r="R446">
        <v>7</v>
      </c>
      <c r="S446" s="7">
        <v>23</v>
      </c>
      <c r="T446">
        <v>13</v>
      </c>
      <c r="U446">
        <v>6</v>
      </c>
      <c r="V446" t="s">
        <v>82</v>
      </c>
      <c r="W446">
        <f t="shared" si="2"/>
        <v>330</v>
      </c>
      <c r="X446" s="5">
        <v>1</v>
      </c>
      <c r="Y446" t="s">
        <v>48</v>
      </c>
      <c r="Z446" s="13" t="s">
        <v>55</v>
      </c>
      <c r="AA446" s="13" t="s">
        <v>1058</v>
      </c>
      <c r="AB446" s="5">
        <v>3</v>
      </c>
      <c r="AC446" t="s">
        <v>1420</v>
      </c>
      <c r="AD446" t="s">
        <v>1420</v>
      </c>
    </row>
    <row r="447" spans="1:30" ht="14.25" customHeight="1" x14ac:dyDescent="0.3">
      <c r="A447">
        <v>8</v>
      </c>
      <c r="B447" t="s">
        <v>24</v>
      </c>
      <c r="C447" t="s">
        <v>122</v>
      </c>
      <c r="D447" t="s">
        <v>123</v>
      </c>
      <c r="E447">
        <v>2002</v>
      </c>
      <c r="F447" t="s">
        <v>124</v>
      </c>
      <c r="G447" t="s">
        <v>131</v>
      </c>
      <c r="H447" s="3" t="s">
        <v>132</v>
      </c>
      <c r="I447" s="8">
        <v>-21.883330000000001</v>
      </c>
      <c r="J447" s="8">
        <v>-41.8</v>
      </c>
      <c r="K447">
        <v>220000000</v>
      </c>
      <c r="L447" t="s">
        <v>110</v>
      </c>
      <c r="M447" t="s">
        <v>68</v>
      </c>
      <c r="N447" t="s">
        <v>127</v>
      </c>
      <c r="O447">
        <v>1997</v>
      </c>
      <c r="P447">
        <v>9</v>
      </c>
      <c r="Q447">
        <v>1999</v>
      </c>
      <c r="R447">
        <v>7</v>
      </c>
      <c r="S447" s="7">
        <v>23</v>
      </c>
      <c r="T447">
        <v>13</v>
      </c>
      <c r="U447">
        <v>6</v>
      </c>
      <c r="V447" t="s">
        <v>82</v>
      </c>
      <c r="W447">
        <f t="shared" si="2"/>
        <v>330</v>
      </c>
      <c r="X447" s="5">
        <v>1</v>
      </c>
      <c r="Y447" t="s">
        <v>48</v>
      </c>
      <c r="Z447" t="s">
        <v>90</v>
      </c>
      <c r="AA447" s="13" t="s">
        <v>91</v>
      </c>
      <c r="AB447" s="5">
        <v>0</v>
      </c>
      <c r="AC447" t="s">
        <v>1420</v>
      </c>
      <c r="AD447" t="s">
        <v>1420</v>
      </c>
    </row>
    <row r="448" spans="1:30" ht="14.25" customHeight="1" x14ac:dyDescent="0.3">
      <c r="A448">
        <v>8</v>
      </c>
      <c r="B448" t="s">
        <v>24</v>
      </c>
      <c r="C448" t="s">
        <v>122</v>
      </c>
      <c r="D448" t="s">
        <v>123</v>
      </c>
      <c r="E448">
        <v>2002</v>
      </c>
      <c r="F448" t="s">
        <v>124</v>
      </c>
      <c r="G448" t="s">
        <v>131</v>
      </c>
      <c r="H448" s="3" t="s">
        <v>132</v>
      </c>
      <c r="I448" s="8">
        <v>-21.883330000000001</v>
      </c>
      <c r="J448" s="8">
        <v>-41.8</v>
      </c>
      <c r="K448">
        <v>220000000</v>
      </c>
      <c r="L448" t="s">
        <v>110</v>
      </c>
      <c r="M448" t="s">
        <v>68</v>
      </c>
      <c r="N448" t="s">
        <v>127</v>
      </c>
      <c r="O448">
        <v>1997</v>
      </c>
      <c r="P448">
        <v>9</v>
      </c>
      <c r="Q448">
        <v>1999</v>
      </c>
      <c r="R448">
        <v>7</v>
      </c>
      <c r="S448" s="7">
        <v>23</v>
      </c>
      <c r="T448">
        <v>13</v>
      </c>
      <c r="U448">
        <v>6</v>
      </c>
      <c r="V448" t="s">
        <v>82</v>
      </c>
      <c r="W448">
        <f t="shared" si="2"/>
        <v>330</v>
      </c>
      <c r="X448" s="5">
        <v>1</v>
      </c>
      <c r="Y448" t="s">
        <v>48</v>
      </c>
      <c r="Z448" s="13" t="s">
        <v>49</v>
      </c>
      <c r="AA448" s="13" t="s">
        <v>1059</v>
      </c>
      <c r="AB448" s="5">
        <v>0</v>
      </c>
      <c r="AC448" t="s">
        <v>1420</v>
      </c>
      <c r="AD448" t="s">
        <v>1420</v>
      </c>
    </row>
    <row r="449" spans="1:30" ht="14.25" customHeight="1" x14ac:dyDescent="0.3">
      <c r="A449">
        <v>8</v>
      </c>
      <c r="B449" t="s">
        <v>24</v>
      </c>
      <c r="C449" t="s">
        <v>122</v>
      </c>
      <c r="D449" t="s">
        <v>123</v>
      </c>
      <c r="E449">
        <v>2002</v>
      </c>
      <c r="F449" t="s">
        <v>124</v>
      </c>
      <c r="G449" t="s">
        <v>131</v>
      </c>
      <c r="H449" s="3" t="s">
        <v>132</v>
      </c>
      <c r="I449" s="8">
        <v>-21.883330000000001</v>
      </c>
      <c r="J449" s="8">
        <v>-41.8</v>
      </c>
      <c r="K449">
        <v>220000000</v>
      </c>
      <c r="L449" t="s">
        <v>110</v>
      </c>
      <c r="M449" t="s">
        <v>68</v>
      </c>
      <c r="N449" t="s">
        <v>127</v>
      </c>
      <c r="O449">
        <v>1997</v>
      </c>
      <c r="P449">
        <v>9</v>
      </c>
      <c r="Q449">
        <v>1999</v>
      </c>
      <c r="R449">
        <v>7</v>
      </c>
      <c r="S449" s="7">
        <v>23</v>
      </c>
      <c r="T449">
        <v>13</v>
      </c>
      <c r="U449">
        <v>6</v>
      </c>
      <c r="V449" t="s">
        <v>82</v>
      </c>
      <c r="W449">
        <f t="shared" si="2"/>
        <v>330</v>
      </c>
      <c r="X449" s="5">
        <v>1</v>
      </c>
      <c r="Y449" t="s">
        <v>48</v>
      </c>
      <c r="Z449" s="13" t="s">
        <v>49</v>
      </c>
      <c r="AA449" s="13" t="s">
        <v>483</v>
      </c>
      <c r="AB449" s="5">
        <v>0</v>
      </c>
      <c r="AC449" t="s">
        <v>1420</v>
      </c>
      <c r="AD449" t="s">
        <v>1420</v>
      </c>
    </row>
    <row r="450" spans="1:30" ht="14.25" customHeight="1" x14ac:dyDescent="0.3">
      <c r="A450">
        <v>8</v>
      </c>
      <c r="B450" t="s">
        <v>24</v>
      </c>
      <c r="C450" t="s">
        <v>122</v>
      </c>
      <c r="D450" t="s">
        <v>123</v>
      </c>
      <c r="E450">
        <v>2002</v>
      </c>
      <c r="F450" t="s">
        <v>124</v>
      </c>
      <c r="G450" t="s">
        <v>131</v>
      </c>
      <c r="H450" s="3" t="s">
        <v>132</v>
      </c>
      <c r="I450" s="8">
        <v>-21.883330000000001</v>
      </c>
      <c r="J450" s="8">
        <v>-41.8</v>
      </c>
      <c r="K450">
        <v>220000000</v>
      </c>
      <c r="L450" t="s">
        <v>110</v>
      </c>
      <c r="M450" t="s">
        <v>68</v>
      </c>
      <c r="N450" t="s">
        <v>127</v>
      </c>
      <c r="O450">
        <v>1997</v>
      </c>
      <c r="P450">
        <v>9</v>
      </c>
      <c r="Q450">
        <v>1999</v>
      </c>
      <c r="R450">
        <v>7</v>
      </c>
      <c r="S450" s="7">
        <v>23</v>
      </c>
      <c r="T450">
        <v>13</v>
      </c>
      <c r="U450">
        <v>6</v>
      </c>
      <c r="V450" t="s">
        <v>82</v>
      </c>
      <c r="W450">
        <f t="shared" si="2"/>
        <v>330</v>
      </c>
      <c r="X450" s="5">
        <v>1</v>
      </c>
      <c r="Y450" t="s">
        <v>48</v>
      </c>
      <c r="Z450" s="13" t="s">
        <v>55</v>
      </c>
      <c r="AA450" s="13" t="s">
        <v>76</v>
      </c>
      <c r="AB450" s="5">
        <v>0</v>
      </c>
      <c r="AC450" t="s">
        <v>1420</v>
      </c>
      <c r="AD450" t="s">
        <v>1420</v>
      </c>
    </row>
    <row r="451" spans="1:30" ht="14.25" customHeight="1" x14ac:dyDescent="0.3">
      <c r="A451">
        <v>8</v>
      </c>
      <c r="B451" t="s">
        <v>24</v>
      </c>
      <c r="C451" t="s">
        <v>122</v>
      </c>
      <c r="D451" t="s">
        <v>123</v>
      </c>
      <c r="E451">
        <v>2002</v>
      </c>
      <c r="F451" t="s">
        <v>124</v>
      </c>
      <c r="G451" t="s">
        <v>131</v>
      </c>
      <c r="H451" s="3" t="s">
        <v>132</v>
      </c>
      <c r="I451" s="8">
        <v>-21.883330000000001</v>
      </c>
      <c r="J451" s="8">
        <v>-41.8</v>
      </c>
      <c r="K451">
        <v>220000000</v>
      </c>
      <c r="L451" t="s">
        <v>110</v>
      </c>
      <c r="M451" t="s">
        <v>68</v>
      </c>
      <c r="N451" t="s">
        <v>127</v>
      </c>
      <c r="O451">
        <v>1997</v>
      </c>
      <c r="P451">
        <v>9</v>
      </c>
      <c r="Q451">
        <v>1999</v>
      </c>
      <c r="R451">
        <v>7</v>
      </c>
      <c r="S451" s="7">
        <v>23</v>
      </c>
      <c r="T451">
        <v>13</v>
      </c>
      <c r="U451">
        <v>6</v>
      </c>
      <c r="V451" t="s">
        <v>82</v>
      </c>
      <c r="W451">
        <f t="shared" si="2"/>
        <v>330</v>
      </c>
      <c r="X451" s="5">
        <v>1</v>
      </c>
      <c r="Y451" t="s">
        <v>48</v>
      </c>
      <c r="Z451" s="13" t="s">
        <v>83</v>
      </c>
      <c r="AA451" s="13" t="s">
        <v>911</v>
      </c>
      <c r="AB451" s="5">
        <v>0</v>
      </c>
      <c r="AC451" t="s">
        <v>1420</v>
      </c>
      <c r="AD451" t="s">
        <v>1420</v>
      </c>
    </row>
    <row r="452" spans="1:30" ht="14.25" customHeight="1" x14ac:dyDescent="0.3">
      <c r="A452">
        <v>8</v>
      </c>
      <c r="B452" t="s">
        <v>24</v>
      </c>
      <c r="C452" t="s">
        <v>122</v>
      </c>
      <c r="D452" t="s">
        <v>123</v>
      </c>
      <c r="E452">
        <v>2002</v>
      </c>
      <c r="F452" t="s">
        <v>124</v>
      </c>
      <c r="G452" t="s">
        <v>131</v>
      </c>
      <c r="H452" s="3" t="s">
        <v>132</v>
      </c>
      <c r="I452" s="8">
        <v>-21.883330000000001</v>
      </c>
      <c r="J452" s="8">
        <v>-41.8</v>
      </c>
      <c r="K452">
        <v>220000000</v>
      </c>
      <c r="L452" t="s">
        <v>110</v>
      </c>
      <c r="M452" t="s">
        <v>68</v>
      </c>
      <c r="N452" t="s">
        <v>127</v>
      </c>
      <c r="O452">
        <v>1997</v>
      </c>
      <c r="P452">
        <v>9</v>
      </c>
      <c r="Q452">
        <v>1999</v>
      </c>
      <c r="R452">
        <v>7</v>
      </c>
      <c r="S452" s="7">
        <v>23</v>
      </c>
      <c r="T452">
        <v>13</v>
      </c>
      <c r="U452">
        <v>6</v>
      </c>
      <c r="V452" t="s">
        <v>82</v>
      </c>
      <c r="W452">
        <f t="shared" si="2"/>
        <v>330</v>
      </c>
      <c r="X452" s="5">
        <v>1</v>
      </c>
      <c r="Y452" t="s">
        <v>48</v>
      </c>
      <c r="Z452" s="13" t="s">
        <v>55</v>
      </c>
      <c r="AA452" s="13" t="s">
        <v>876</v>
      </c>
      <c r="AB452" s="5">
        <v>0</v>
      </c>
      <c r="AC452" t="s">
        <v>1420</v>
      </c>
      <c r="AD452" t="s">
        <v>1420</v>
      </c>
    </row>
    <row r="453" spans="1:30" ht="14.25" customHeight="1" x14ac:dyDescent="0.3">
      <c r="A453">
        <v>8</v>
      </c>
      <c r="B453" t="s">
        <v>24</v>
      </c>
      <c r="C453" t="s">
        <v>122</v>
      </c>
      <c r="D453" t="s">
        <v>123</v>
      </c>
      <c r="E453">
        <v>2002</v>
      </c>
      <c r="F453" t="s">
        <v>124</v>
      </c>
      <c r="G453" t="s">
        <v>131</v>
      </c>
      <c r="H453" s="3" t="s">
        <v>132</v>
      </c>
      <c r="I453" s="8">
        <v>-21.883330000000001</v>
      </c>
      <c r="J453" s="8">
        <v>-41.8</v>
      </c>
      <c r="K453">
        <v>220000000</v>
      </c>
      <c r="L453" t="s">
        <v>110</v>
      </c>
      <c r="M453" t="s">
        <v>68</v>
      </c>
      <c r="N453" t="s">
        <v>127</v>
      </c>
      <c r="O453">
        <v>1997</v>
      </c>
      <c r="P453">
        <v>9</v>
      </c>
      <c r="Q453">
        <v>1999</v>
      </c>
      <c r="R453">
        <v>7</v>
      </c>
      <c r="S453" s="7">
        <v>23</v>
      </c>
      <c r="T453">
        <v>13</v>
      </c>
      <c r="U453">
        <v>6</v>
      </c>
      <c r="V453" t="s">
        <v>82</v>
      </c>
      <c r="W453">
        <f t="shared" si="2"/>
        <v>330</v>
      </c>
      <c r="X453" s="5">
        <v>1</v>
      </c>
      <c r="Y453" t="s">
        <v>48</v>
      </c>
      <c r="Z453" s="13" t="s">
        <v>49</v>
      </c>
      <c r="AA453" s="13" t="s">
        <v>50</v>
      </c>
      <c r="AB453" s="5">
        <v>0</v>
      </c>
      <c r="AC453" t="s">
        <v>1420</v>
      </c>
      <c r="AD453" t="s">
        <v>1420</v>
      </c>
    </row>
    <row r="454" spans="1:30" ht="14.25" customHeight="1" x14ac:dyDescent="0.3">
      <c r="A454">
        <v>8</v>
      </c>
      <c r="B454" t="s">
        <v>24</v>
      </c>
      <c r="C454" t="s">
        <v>122</v>
      </c>
      <c r="D454" t="s">
        <v>123</v>
      </c>
      <c r="E454">
        <v>2002</v>
      </c>
      <c r="F454" t="s">
        <v>124</v>
      </c>
      <c r="G454" t="s">
        <v>133</v>
      </c>
      <c r="H454" s="3" t="s">
        <v>134</v>
      </c>
      <c r="I454" s="8">
        <v>-21.883330000000001</v>
      </c>
      <c r="J454" s="8">
        <v>-41.8</v>
      </c>
      <c r="K454">
        <v>220000000</v>
      </c>
      <c r="L454" t="s">
        <v>110</v>
      </c>
      <c r="M454" t="s">
        <v>68</v>
      </c>
      <c r="N454" t="s">
        <v>127</v>
      </c>
      <c r="O454">
        <v>1997</v>
      </c>
      <c r="P454">
        <v>9</v>
      </c>
      <c r="Q454">
        <v>1999</v>
      </c>
      <c r="R454">
        <v>7</v>
      </c>
      <c r="S454" s="7">
        <v>23</v>
      </c>
      <c r="T454">
        <v>12</v>
      </c>
      <c r="U454">
        <v>6</v>
      </c>
      <c r="V454" t="s">
        <v>82</v>
      </c>
      <c r="W454">
        <f t="shared" si="2"/>
        <v>330</v>
      </c>
      <c r="X454" s="5">
        <v>1</v>
      </c>
      <c r="Y454" t="s">
        <v>48</v>
      </c>
      <c r="Z454" s="13" t="s">
        <v>83</v>
      </c>
      <c r="AA454" s="13" t="s">
        <v>87</v>
      </c>
      <c r="AB454" s="5">
        <v>100</v>
      </c>
      <c r="AC454" t="s">
        <v>1420</v>
      </c>
      <c r="AD454" t="s">
        <v>1420</v>
      </c>
    </row>
    <row r="455" spans="1:30" ht="14.25" customHeight="1" x14ac:dyDescent="0.3">
      <c r="A455">
        <v>8</v>
      </c>
      <c r="B455" t="s">
        <v>24</v>
      </c>
      <c r="C455" t="s">
        <v>122</v>
      </c>
      <c r="D455" t="s">
        <v>123</v>
      </c>
      <c r="E455">
        <v>2002</v>
      </c>
      <c r="F455" t="s">
        <v>124</v>
      </c>
      <c r="G455" t="s">
        <v>133</v>
      </c>
      <c r="H455" s="3" t="s">
        <v>134</v>
      </c>
      <c r="I455" s="8">
        <v>-21.883330000000001</v>
      </c>
      <c r="J455" s="8">
        <v>-41.8</v>
      </c>
      <c r="K455">
        <v>220000000</v>
      </c>
      <c r="L455" t="s">
        <v>110</v>
      </c>
      <c r="M455" t="s">
        <v>68</v>
      </c>
      <c r="N455" t="s">
        <v>127</v>
      </c>
      <c r="O455">
        <v>1997</v>
      </c>
      <c r="P455">
        <v>9</v>
      </c>
      <c r="Q455">
        <v>1999</v>
      </c>
      <c r="R455">
        <v>7</v>
      </c>
      <c r="S455" s="7">
        <v>23</v>
      </c>
      <c r="T455">
        <v>12</v>
      </c>
      <c r="U455">
        <v>6</v>
      </c>
      <c r="V455" t="s">
        <v>82</v>
      </c>
      <c r="W455">
        <f t="shared" si="2"/>
        <v>330</v>
      </c>
      <c r="X455" s="5">
        <v>1</v>
      </c>
      <c r="Y455" t="s">
        <v>48</v>
      </c>
      <c r="Z455" s="13" t="s">
        <v>55</v>
      </c>
      <c r="AA455" s="13" t="s">
        <v>56</v>
      </c>
      <c r="AB455" s="5">
        <v>52</v>
      </c>
      <c r="AC455" t="s">
        <v>1420</v>
      </c>
      <c r="AD455" t="s">
        <v>1420</v>
      </c>
    </row>
    <row r="456" spans="1:30" ht="14.25" customHeight="1" x14ac:dyDescent="0.3">
      <c r="A456">
        <v>8</v>
      </c>
      <c r="B456" t="s">
        <v>24</v>
      </c>
      <c r="C456" t="s">
        <v>122</v>
      </c>
      <c r="D456" t="s">
        <v>123</v>
      </c>
      <c r="E456">
        <v>2002</v>
      </c>
      <c r="F456" t="s">
        <v>124</v>
      </c>
      <c r="G456" t="s">
        <v>133</v>
      </c>
      <c r="H456" s="3" t="s">
        <v>134</v>
      </c>
      <c r="I456" s="8">
        <v>-21.883330000000001</v>
      </c>
      <c r="J456" s="8">
        <v>-41.8</v>
      </c>
      <c r="K456">
        <v>220000000</v>
      </c>
      <c r="L456" t="s">
        <v>110</v>
      </c>
      <c r="M456" t="s">
        <v>68</v>
      </c>
      <c r="N456" t="s">
        <v>127</v>
      </c>
      <c r="O456">
        <v>1997</v>
      </c>
      <c r="P456">
        <v>9</v>
      </c>
      <c r="Q456">
        <v>1999</v>
      </c>
      <c r="R456">
        <v>7</v>
      </c>
      <c r="S456" s="7">
        <v>23</v>
      </c>
      <c r="T456">
        <v>12</v>
      </c>
      <c r="U456">
        <v>6</v>
      </c>
      <c r="V456" t="s">
        <v>82</v>
      </c>
      <c r="W456">
        <f t="shared" si="2"/>
        <v>330</v>
      </c>
      <c r="X456" s="5">
        <v>1</v>
      </c>
      <c r="Y456" t="s">
        <v>48</v>
      </c>
      <c r="Z456" s="13" t="s">
        <v>55</v>
      </c>
      <c r="AA456" s="13" t="s">
        <v>1053</v>
      </c>
      <c r="AB456" s="5">
        <v>43</v>
      </c>
      <c r="AC456" t="s">
        <v>1420</v>
      </c>
      <c r="AD456" t="s">
        <v>1420</v>
      </c>
    </row>
    <row r="457" spans="1:30" ht="14.25" customHeight="1" x14ac:dyDescent="0.3">
      <c r="A457">
        <v>8</v>
      </c>
      <c r="B457" t="s">
        <v>24</v>
      </c>
      <c r="C457" t="s">
        <v>122</v>
      </c>
      <c r="D457" t="s">
        <v>123</v>
      </c>
      <c r="E457">
        <v>2002</v>
      </c>
      <c r="F457" t="s">
        <v>124</v>
      </c>
      <c r="G457" t="s">
        <v>133</v>
      </c>
      <c r="H457" s="3" t="s">
        <v>134</v>
      </c>
      <c r="I457" s="8">
        <v>-21.883330000000001</v>
      </c>
      <c r="J457" s="8">
        <v>-41.8</v>
      </c>
      <c r="K457">
        <v>220000000</v>
      </c>
      <c r="L457" t="s">
        <v>110</v>
      </c>
      <c r="M457" t="s">
        <v>68</v>
      </c>
      <c r="N457" t="s">
        <v>127</v>
      </c>
      <c r="O457">
        <v>1997</v>
      </c>
      <c r="P457">
        <v>9</v>
      </c>
      <c r="Q457">
        <v>1999</v>
      </c>
      <c r="R457">
        <v>7</v>
      </c>
      <c r="S457" s="7">
        <v>23</v>
      </c>
      <c r="T457">
        <v>12</v>
      </c>
      <c r="U457">
        <v>6</v>
      </c>
      <c r="V457" t="s">
        <v>82</v>
      </c>
      <c r="W457">
        <f t="shared" si="2"/>
        <v>330</v>
      </c>
      <c r="X457" s="5">
        <v>1</v>
      </c>
      <c r="Y457" t="s">
        <v>48</v>
      </c>
      <c r="Z457" s="13" t="s">
        <v>83</v>
      </c>
      <c r="AA457" s="13" t="s">
        <v>84</v>
      </c>
      <c r="AB457" s="5">
        <v>40</v>
      </c>
      <c r="AC457" t="s">
        <v>1420</v>
      </c>
      <c r="AD457" t="s">
        <v>1420</v>
      </c>
    </row>
    <row r="458" spans="1:30" ht="14.25" customHeight="1" x14ac:dyDescent="0.3">
      <c r="A458">
        <v>8</v>
      </c>
      <c r="B458" t="s">
        <v>24</v>
      </c>
      <c r="C458" t="s">
        <v>122</v>
      </c>
      <c r="D458" t="s">
        <v>123</v>
      </c>
      <c r="E458">
        <v>2002</v>
      </c>
      <c r="F458" t="s">
        <v>124</v>
      </c>
      <c r="G458" t="s">
        <v>133</v>
      </c>
      <c r="H458" s="3" t="s">
        <v>134</v>
      </c>
      <c r="I458" s="8">
        <v>-21.883330000000001</v>
      </c>
      <c r="J458" s="8">
        <v>-41.8</v>
      </c>
      <c r="K458">
        <v>220000000</v>
      </c>
      <c r="L458" t="s">
        <v>110</v>
      </c>
      <c r="M458" t="s">
        <v>68</v>
      </c>
      <c r="N458" t="s">
        <v>127</v>
      </c>
      <c r="O458">
        <v>1997</v>
      </c>
      <c r="P458">
        <v>9</v>
      </c>
      <c r="Q458">
        <v>1999</v>
      </c>
      <c r="R458">
        <v>7</v>
      </c>
      <c r="S458" s="7">
        <v>23</v>
      </c>
      <c r="T458">
        <v>12</v>
      </c>
      <c r="U458">
        <v>6</v>
      </c>
      <c r="V458" t="s">
        <v>82</v>
      </c>
      <c r="W458">
        <f t="shared" si="2"/>
        <v>330</v>
      </c>
      <c r="X458" s="5">
        <v>1</v>
      </c>
      <c r="Y458" t="s">
        <v>48</v>
      </c>
      <c r="Z458" s="13" t="s">
        <v>55</v>
      </c>
      <c r="AA458" s="13" t="s">
        <v>73</v>
      </c>
      <c r="AB458" s="5">
        <v>6</v>
      </c>
      <c r="AC458" t="s">
        <v>1420</v>
      </c>
      <c r="AD458" t="s">
        <v>1420</v>
      </c>
    </row>
    <row r="459" spans="1:30" ht="14.25" customHeight="1" x14ac:dyDescent="0.3">
      <c r="A459">
        <v>8</v>
      </c>
      <c r="B459" t="s">
        <v>24</v>
      </c>
      <c r="C459" t="s">
        <v>122</v>
      </c>
      <c r="D459" t="s">
        <v>123</v>
      </c>
      <c r="E459">
        <v>2002</v>
      </c>
      <c r="F459" t="s">
        <v>124</v>
      </c>
      <c r="G459" t="s">
        <v>133</v>
      </c>
      <c r="H459" s="3" t="s">
        <v>134</v>
      </c>
      <c r="I459" s="8">
        <v>-21.883330000000001</v>
      </c>
      <c r="J459" s="8">
        <v>-41.8</v>
      </c>
      <c r="K459">
        <v>220000000</v>
      </c>
      <c r="L459" t="s">
        <v>110</v>
      </c>
      <c r="M459" t="s">
        <v>68</v>
      </c>
      <c r="N459" t="s">
        <v>127</v>
      </c>
      <c r="O459">
        <v>1997</v>
      </c>
      <c r="P459">
        <v>9</v>
      </c>
      <c r="Q459">
        <v>1999</v>
      </c>
      <c r="R459">
        <v>7</v>
      </c>
      <c r="S459" s="7">
        <v>23</v>
      </c>
      <c r="T459">
        <v>12</v>
      </c>
      <c r="U459">
        <v>6</v>
      </c>
      <c r="V459" t="s">
        <v>82</v>
      </c>
      <c r="W459">
        <f t="shared" si="2"/>
        <v>330</v>
      </c>
      <c r="X459" s="5">
        <v>1</v>
      </c>
      <c r="Y459" t="s">
        <v>48</v>
      </c>
      <c r="Z459" s="13" t="s">
        <v>55</v>
      </c>
      <c r="AA459" s="13" t="s">
        <v>503</v>
      </c>
      <c r="AB459" s="5">
        <v>10</v>
      </c>
      <c r="AC459" t="s">
        <v>1420</v>
      </c>
      <c r="AD459" t="s">
        <v>1420</v>
      </c>
    </row>
    <row r="460" spans="1:30" ht="14.25" customHeight="1" x14ac:dyDescent="0.3">
      <c r="A460">
        <v>8</v>
      </c>
      <c r="B460" t="s">
        <v>24</v>
      </c>
      <c r="C460" t="s">
        <v>122</v>
      </c>
      <c r="D460" t="s">
        <v>123</v>
      </c>
      <c r="E460">
        <v>2002</v>
      </c>
      <c r="F460" t="s">
        <v>124</v>
      </c>
      <c r="G460" t="s">
        <v>133</v>
      </c>
      <c r="H460" s="3" t="s">
        <v>134</v>
      </c>
      <c r="I460" s="8">
        <v>-21.883330000000001</v>
      </c>
      <c r="J460" s="8">
        <v>-41.8</v>
      </c>
      <c r="K460">
        <v>220000000</v>
      </c>
      <c r="L460" t="s">
        <v>110</v>
      </c>
      <c r="M460" t="s">
        <v>68</v>
      </c>
      <c r="N460" t="s">
        <v>127</v>
      </c>
      <c r="O460">
        <v>1997</v>
      </c>
      <c r="P460">
        <v>9</v>
      </c>
      <c r="Q460">
        <v>1999</v>
      </c>
      <c r="R460">
        <v>7</v>
      </c>
      <c r="S460" s="7">
        <v>23</v>
      </c>
      <c r="T460">
        <v>12</v>
      </c>
      <c r="U460">
        <v>6</v>
      </c>
      <c r="V460" t="s">
        <v>82</v>
      </c>
      <c r="W460">
        <f t="shared" si="2"/>
        <v>330</v>
      </c>
      <c r="X460" s="5">
        <v>1</v>
      </c>
      <c r="Y460" t="s">
        <v>48</v>
      </c>
      <c r="Z460" s="13" t="s">
        <v>55</v>
      </c>
      <c r="AA460" s="13" t="s">
        <v>1054</v>
      </c>
      <c r="AB460" s="5">
        <v>40</v>
      </c>
      <c r="AC460" t="s">
        <v>1420</v>
      </c>
      <c r="AD460" t="s">
        <v>1420</v>
      </c>
    </row>
    <row r="461" spans="1:30" ht="14.25" customHeight="1" x14ac:dyDescent="0.3">
      <c r="A461">
        <v>8</v>
      </c>
      <c r="B461" t="s">
        <v>24</v>
      </c>
      <c r="C461" t="s">
        <v>122</v>
      </c>
      <c r="D461" t="s">
        <v>123</v>
      </c>
      <c r="E461">
        <v>2002</v>
      </c>
      <c r="F461" t="s">
        <v>124</v>
      </c>
      <c r="G461" t="s">
        <v>133</v>
      </c>
      <c r="H461" s="3" t="s">
        <v>134</v>
      </c>
      <c r="I461" s="8">
        <v>-21.883330000000001</v>
      </c>
      <c r="J461" s="8">
        <v>-41.8</v>
      </c>
      <c r="K461">
        <v>220000000</v>
      </c>
      <c r="L461" t="s">
        <v>110</v>
      </c>
      <c r="M461" t="s">
        <v>68</v>
      </c>
      <c r="N461" t="s">
        <v>127</v>
      </c>
      <c r="O461">
        <v>1997</v>
      </c>
      <c r="P461">
        <v>9</v>
      </c>
      <c r="Q461">
        <v>1999</v>
      </c>
      <c r="R461">
        <v>7</v>
      </c>
      <c r="S461" s="7">
        <v>23</v>
      </c>
      <c r="T461">
        <v>12</v>
      </c>
      <c r="U461">
        <v>6</v>
      </c>
      <c r="V461" t="s">
        <v>82</v>
      </c>
      <c r="W461">
        <f t="shared" si="2"/>
        <v>330</v>
      </c>
      <c r="X461" s="5">
        <v>1</v>
      </c>
      <c r="Y461" t="s">
        <v>48</v>
      </c>
      <c r="Z461" s="13" t="s">
        <v>55</v>
      </c>
      <c r="AA461" s="13" t="s">
        <v>70</v>
      </c>
      <c r="AB461" s="5">
        <v>2</v>
      </c>
      <c r="AC461" t="s">
        <v>1420</v>
      </c>
      <c r="AD461" t="s">
        <v>1420</v>
      </c>
    </row>
    <row r="462" spans="1:30" ht="14.25" customHeight="1" x14ac:dyDescent="0.3">
      <c r="A462">
        <v>8</v>
      </c>
      <c r="B462" t="s">
        <v>24</v>
      </c>
      <c r="C462" t="s">
        <v>122</v>
      </c>
      <c r="D462" t="s">
        <v>123</v>
      </c>
      <c r="E462">
        <v>2002</v>
      </c>
      <c r="F462" t="s">
        <v>124</v>
      </c>
      <c r="G462" t="s">
        <v>133</v>
      </c>
      <c r="H462" s="3" t="s">
        <v>134</v>
      </c>
      <c r="I462" s="8">
        <v>-21.883330000000001</v>
      </c>
      <c r="J462" s="8">
        <v>-41.8</v>
      </c>
      <c r="K462">
        <v>220000000</v>
      </c>
      <c r="L462" t="s">
        <v>110</v>
      </c>
      <c r="M462" t="s">
        <v>68</v>
      </c>
      <c r="N462" t="s">
        <v>127</v>
      </c>
      <c r="O462">
        <v>1997</v>
      </c>
      <c r="P462">
        <v>9</v>
      </c>
      <c r="Q462">
        <v>1999</v>
      </c>
      <c r="R462">
        <v>7</v>
      </c>
      <c r="S462" s="7">
        <v>23</v>
      </c>
      <c r="T462">
        <v>12</v>
      </c>
      <c r="U462">
        <v>6</v>
      </c>
      <c r="V462" t="s">
        <v>82</v>
      </c>
      <c r="W462">
        <f t="shared" si="2"/>
        <v>330</v>
      </c>
      <c r="X462" s="5">
        <v>1</v>
      </c>
      <c r="Y462" t="s">
        <v>48</v>
      </c>
      <c r="Z462" s="13" t="s">
        <v>55</v>
      </c>
      <c r="AA462" s="13" t="s">
        <v>655</v>
      </c>
      <c r="AB462" s="5">
        <v>0</v>
      </c>
      <c r="AC462" t="s">
        <v>1420</v>
      </c>
      <c r="AD462" t="s">
        <v>1420</v>
      </c>
    </row>
    <row r="463" spans="1:30" ht="14.25" customHeight="1" x14ac:dyDescent="0.3">
      <c r="A463">
        <v>8</v>
      </c>
      <c r="B463" t="s">
        <v>24</v>
      </c>
      <c r="C463" t="s">
        <v>122</v>
      </c>
      <c r="D463" t="s">
        <v>123</v>
      </c>
      <c r="E463">
        <v>2002</v>
      </c>
      <c r="F463" t="s">
        <v>124</v>
      </c>
      <c r="G463" t="s">
        <v>133</v>
      </c>
      <c r="H463" s="3" t="s">
        <v>134</v>
      </c>
      <c r="I463" s="8">
        <v>-21.883330000000001</v>
      </c>
      <c r="J463" s="8">
        <v>-41.8</v>
      </c>
      <c r="K463">
        <v>220000000</v>
      </c>
      <c r="L463" t="s">
        <v>110</v>
      </c>
      <c r="M463" t="s">
        <v>68</v>
      </c>
      <c r="N463" t="s">
        <v>127</v>
      </c>
      <c r="O463">
        <v>1997</v>
      </c>
      <c r="P463">
        <v>9</v>
      </c>
      <c r="Q463">
        <v>1999</v>
      </c>
      <c r="R463">
        <v>7</v>
      </c>
      <c r="S463" s="7">
        <v>23</v>
      </c>
      <c r="T463">
        <v>12</v>
      </c>
      <c r="U463">
        <v>6</v>
      </c>
      <c r="V463" t="s">
        <v>82</v>
      </c>
      <c r="W463">
        <f t="shared" si="2"/>
        <v>330</v>
      </c>
      <c r="X463" s="5">
        <v>1</v>
      </c>
      <c r="Y463" t="s">
        <v>48</v>
      </c>
      <c r="Z463" s="13" t="s">
        <v>55</v>
      </c>
      <c r="AA463" s="13" t="s">
        <v>1055</v>
      </c>
      <c r="AB463" s="5">
        <v>1</v>
      </c>
      <c r="AC463" t="s">
        <v>1420</v>
      </c>
      <c r="AD463" t="s">
        <v>1420</v>
      </c>
    </row>
    <row r="464" spans="1:30" ht="14.25" customHeight="1" x14ac:dyDescent="0.3">
      <c r="A464">
        <v>8</v>
      </c>
      <c r="B464" t="s">
        <v>24</v>
      </c>
      <c r="C464" t="s">
        <v>122</v>
      </c>
      <c r="D464" t="s">
        <v>123</v>
      </c>
      <c r="E464">
        <v>2002</v>
      </c>
      <c r="F464" t="s">
        <v>124</v>
      </c>
      <c r="G464" t="s">
        <v>133</v>
      </c>
      <c r="H464" s="3" t="s">
        <v>134</v>
      </c>
      <c r="I464" s="8">
        <v>-21.883330000000001</v>
      </c>
      <c r="J464" s="8">
        <v>-41.8</v>
      </c>
      <c r="K464">
        <v>220000000</v>
      </c>
      <c r="L464" t="s">
        <v>110</v>
      </c>
      <c r="M464" t="s">
        <v>68</v>
      </c>
      <c r="N464" t="s">
        <v>127</v>
      </c>
      <c r="O464">
        <v>1997</v>
      </c>
      <c r="P464">
        <v>9</v>
      </c>
      <c r="Q464">
        <v>1999</v>
      </c>
      <c r="R464">
        <v>7</v>
      </c>
      <c r="S464" s="7">
        <v>23</v>
      </c>
      <c r="T464">
        <v>12</v>
      </c>
      <c r="U464">
        <v>6</v>
      </c>
      <c r="V464" t="s">
        <v>82</v>
      </c>
      <c r="W464">
        <f t="shared" si="2"/>
        <v>330</v>
      </c>
      <c r="X464" s="5">
        <v>1</v>
      </c>
      <c r="Y464" t="s">
        <v>48</v>
      </c>
      <c r="Z464" s="13" t="s">
        <v>55</v>
      </c>
      <c r="AA464" s="13" t="s">
        <v>62</v>
      </c>
      <c r="AB464" s="5">
        <v>0</v>
      </c>
      <c r="AC464" t="s">
        <v>1420</v>
      </c>
      <c r="AD464" t="s">
        <v>1420</v>
      </c>
    </row>
    <row r="465" spans="1:30" ht="14.25" customHeight="1" x14ac:dyDescent="0.3">
      <c r="A465">
        <v>8</v>
      </c>
      <c r="B465" t="s">
        <v>24</v>
      </c>
      <c r="C465" t="s">
        <v>122</v>
      </c>
      <c r="D465" t="s">
        <v>123</v>
      </c>
      <c r="E465">
        <v>2002</v>
      </c>
      <c r="F465" t="s">
        <v>124</v>
      </c>
      <c r="G465" t="s">
        <v>133</v>
      </c>
      <c r="H465" s="3" t="s">
        <v>134</v>
      </c>
      <c r="I465" s="8">
        <v>-21.883330000000001</v>
      </c>
      <c r="J465" s="8">
        <v>-41.8</v>
      </c>
      <c r="K465">
        <v>220000000</v>
      </c>
      <c r="L465" t="s">
        <v>110</v>
      </c>
      <c r="M465" t="s">
        <v>68</v>
      </c>
      <c r="N465" t="s">
        <v>127</v>
      </c>
      <c r="O465">
        <v>1997</v>
      </c>
      <c r="P465">
        <v>9</v>
      </c>
      <c r="Q465">
        <v>1999</v>
      </c>
      <c r="R465">
        <v>7</v>
      </c>
      <c r="S465" s="7">
        <v>23</v>
      </c>
      <c r="T465">
        <v>12</v>
      </c>
      <c r="U465">
        <v>6</v>
      </c>
      <c r="V465" t="s">
        <v>82</v>
      </c>
      <c r="W465">
        <f t="shared" si="2"/>
        <v>330</v>
      </c>
      <c r="X465" s="5">
        <v>1</v>
      </c>
      <c r="Y465" t="s">
        <v>48</v>
      </c>
      <c r="Z465" s="13" t="s">
        <v>55</v>
      </c>
      <c r="AA465" s="13" t="s">
        <v>1056</v>
      </c>
      <c r="AB465" s="5">
        <v>2</v>
      </c>
      <c r="AC465" t="s">
        <v>1420</v>
      </c>
      <c r="AD465" t="s">
        <v>1420</v>
      </c>
    </row>
    <row r="466" spans="1:30" ht="14.25" customHeight="1" x14ac:dyDescent="0.3">
      <c r="A466">
        <v>8</v>
      </c>
      <c r="B466" t="s">
        <v>24</v>
      </c>
      <c r="C466" t="s">
        <v>122</v>
      </c>
      <c r="D466" t="s">
        <v>123</v>
      </c>
      <c r="E466">
        <v>2002</v>
      </c>
      <c r="F466" t="s">
        <v>124</v>
      </c>
      <c r="G466" t="s">
        <v>133</v>
      </c>
      <c r="H466" s="3" t="s">
        <v>134</v>
      </c>
      <c r="I466" s="8">
        <v>-21.883330000000001</v>
      </c>
      <c r="J466" s="8">
        <v>-41.8</v>
      </c>
      <c r="K466">
        <v>220000000</v>
      </c>
      <c r="L466" t="s">
        <v>110</v>
      </c>
      <c r="M466" t="s">
        <v>68</v>
      </c>
      <c r="N466" t="s">
        <v>127</v>
      </c>
      <c r="O466">
        <v>1997</v>
      </c>
      <c r="P466">
        <v>9</v>
      </c>
      <c r="Q466">
        <v>1999</v>
      </c>
      <c r="R466">
        <v>7</v>
      </c>
      <c r="S466" s="7">
        <v>23</v>
      </c>
      <c r="T466">
        <v>12</v>
      </c>
      <c r="U466">
        <v>6</v>
      </c>
      <c r="V466" t="s">
        <v>82</v>
      </c>
      <c r="W466">
        <f t="shared" si="2"/>
        <v>330</v>
      </c>
      <c r="X466" s="5">
        <v>1</v>
      </c>
      <c r="Y466" t="s">
        <v>48</v>
      </c>
      <c r="Z466" s="13" t="s">
        <v>55</v>
      </c>
      <c r="AA466" s="13" t="s">
        <v>1057</v>
      </c>
      <c r="AB466" s="5">
        <v>1</v>
      </c>
      <c r="AC466" t="s">
        <v>1420</v>
      </c>
      <c r="AD466" t="s">
        <v>1420</v>
      </c>
    </row>
    <row r="467" spans="1:30" ht="14.25" customHeight="1" x14ac:dyDescent="0.3">
      <c r="A467">
        <v>8</v>
      </c>
      <c r="B467" t="s">
        <v>24</v>
      </c>
      <c r="C467" t="s">
        <v>122</v>
      </c>
      <c r="D467" t="s">
        <v>123</v>
      </c>
      <c r="E467">
        <v>2002</v>
      </c>
      <c r="F467" t="s">
        <v>124</v>
      </c>
      <c r="G467" t="s">
        <v>133</v>
      </c>
      <c r="H467" s="3" t="s">
        <v>134</v>
      </c>
      <c r="I467" s="8">
        <v>-21.883330000000001</v>
      </c>
      <c r="J467" s="8">
        <v>-41.8</v>
      </c>
      <c r="K467">
        <v>220000000</v>
      </c>
      <c r="L467" t="s">
        <v>110</v>
      </c>
      <c r="M467" t="s">
        <v>68</v>
      </c>
      <c r="N467" t="s">
        <v>127</v>
      </c>
      <c r="O467">
        <v>1997</v>
      </c>
      <c r="P467">
        <v>9</v>
      </c>
      <c r="Q467">
        <v>1999</v>
      </c>
      <c r="R467">
        <v>7</v>
      </c>
      <c r="S467" s="7">
        <v>23</v>
      </c>
      <c r="T467">
        <v>12</v>
      </c>
      <c r="U467">
        <v>6</v>
      </c>
      <c r="V467" t="s">
        <v>82</v>
      </c>
      <c r="W467">
        <f t="shared" si="2"/>
        <v>330</v>
      </c>
      <c r="X467" s="5">
        <v>1</v>
      </c>
      <c r="Y467" t="s">
        <v>48</v>
      </c>
      <c r="Z467" s="13" t="s">
        <v>55</v>
      </c>
      <c r="AA467" s="13" t="s">
        <v>1058</v>
      </c>
      <c r="AB467" s="5">
        <v>3</v>
      </c>
      <c r="AC467" t="s">
        <v>1420</v>
      </c>
      <c r="AD467" t="s">
        <v>1420</v>
      </c>
    </row>
    <row r="468" spans="1:30" ht="14.25" customHeight="1" x14ac:dyDescent="0.3">
      <c r="A468">
        <v>8</v>
      </c>
      <c r="B468" t="s">
        <v>24</v>
      </c>
      <c r="C468" t="s">
        <v>122</v>
      </c>
      <c r="D468" t="s">
        <v>123</v>
      </c>
      <c r="E468">
        <v>2002</v>
      </c>
      <c r="F468" t="s">
        <v>124</v>
      </c>
      <c r="G468" t="s">
        <v>133</v>
      </c>
      <c r="H468" s="3" t="s">
        <v>134</v>
      </c>
      <c r="I468" s="8">
        <v>-21.883330000000001</v>
      </c>
      <c r="J468" s="8">
        <v>-41.8</v>
      </c>
      <c r="K468">
        <v>220000000</v>
      </c>
      <c r="L468" t="s">
        <v>110</v>
      </c>
      <c r="M468" t="s">
        <v>68</v>
      </c>
      <c r="N468" t="s">
        <v>127</v>
      </c>
      <c r="O468">
        <v>1997</v>
      </c>
      <c r="P468">
        <v>9</v>
      </c>
      <c r="Q468">
        <v>1999</v>
      </c>
      <c r="R468">
        <v>7</v>
      </c>
      <c r="S468" s="7">
        <v>23</v>
      </c>
      <c r="T468">
        <v>12</v>
      </c>
      <c r="U468">
        <v>6</v>
      </c>
      <c r="V468" t="s">
        <v>82</v>
      </c>
      <c r="W468">
        <f t="shared" si="2"/>
        <v>330</v>
      </c>
      <c r="X468" s="5">
        <v>1</v>
      </c>
      <c r="Y468" t="s">
        <v>48</v>
      </c>
      <c r="Z468" t="s">
        <v>90</v>
      </c>
      <c r="AA468" s="13" t="s">
        <v>91</v>
      </c>
      <c r="AB468" s="5">
        <v>0</v>
      </c>
      <c r="AC468" t="s">
        <v>1420</v>
      </c>
      <c r="AD468" t="s">
        <v>1420</v>
      </c>
    </row>
    <row r="469" spans="1:30" ht="14.25" customHeight="1" x14ac:dyDescent="0.3">
      <c r="A469">
        <v>8</v>
      </c>
      <c r="B469" t="s">
        <v>24</v>
      </c>
      <c r="C469" t="s">
        <v>122</v>
      </c>
      <c r="D469" t="s">
        <v>123</v>
      </c>
      <c r="E469">
        <v>2002</v>
      </c>
      <c r="F469" t="s">
        <v>124</v>
      </c>
      <c r="G469" t="s">
        <v>133</v>
      </c>
      <c r="H469" s="3" t="s">
        <v>134</v>
      </c>
      <c r="I469" s="8">
        <v>-21.883330000000001</v>
      </c>
      <c r="J469" s="8">
        <v>-41.8</v>
      </c>
      <c r="K469">
        <v>220000000</v>
      </c>
      <c r="L469" t="s">
        <v>110</v>
      </c>
      <c r="M469" t="s">
        <v>68</v>
      </c>
      <c r="N469" t="s">
        <v>127</v>
      </c>
      <c r="O469">
        <v>1997</v>
      </c>
      <c r="P469">
        <v>9</v>
      </c>
      <c r="Q469">
        <v>1999</v>
      </c>
      <c r="R469">
        <v>7</v>
      </c>
      <c r="S469" s="7">
        <v>23</v>
      </c>
      <c r="T469">
        <v>12</v>
      </c>
      <c r="U469">
        <v>6</v>
      </c>
      <c r="V469" t="s">
        <v>82</v>
      </c>
      <c r="W469">
        <f t="shared" si="2"/>
        <v>330</v>
      </c>
      <c r="X469" s="5">
        <v>1</v>
      </c>
      <c r="Y469" t="s">
        <v>48</v>
      </c>
      <c r="Z469" s="13" t="s">
        <v>49</v>
      </c>
      <c r="AA469" s="13" t="s">
        <v>1059</v>
      </c>
      <c r="AB469" s="5">
        <v>0</v>
      </c>
      <c r="AC469" t="s">
        <v>1420</v>
      </c>
      <c r="AD469" t="s">
        <v>1420</v>
      </c>
    </row>
    <row r="470" spans="1:30" ht="14.25" customHeight="1" x14ac:dyDescent="0.3">
      <c r="A470">
        <v>8</v>
      </c>
      <c r="B470" t="s">
        <v>24</v>
      </c>
      <c r="C470" t="s">
        <v>122</v>
      </c>
      <c r="D470" t="s">
        <v>123</v>
      </c>
      <c r="E470">
        <v>2002</v>
      </c>
      <c r="F470" t="s">
        <v>124</v>
      </c>
      <c r="G470" t="s">
        <v>133</v>
      </c>
      <c r="H470" s="3" t="s">
        <v>134</v>
      </c>
      <c r="I470" s="8">
        <v>-21.883330000000001</v>
      </c>
      <c r="J470" s="8">
        <v>-41.8</v>
      </c>
      <c r="K470">
        <v>220000000</v>
      </c>
      <c r="L470" t="s">
        <v>110</v>
      </c>
      <c r="M470" t="s">
        <v>68</v>
      </c>
      <c r="N470" t="s">
        <v>127</v>
      </c>
      <c r="O470">
        <v>1997</v>
      </c>
      <c r="P470">
        <v>9</v>
      </c>
      <c r="Q470">
        <v>1999</v>
      </c>
      <c r="R470">
        <v>7</v>
      </c>
      <c r="S470" s="7">
        <v>23</v>
      </c>
      <c r="T470">
        <v>12</v>
      </c>
      <c r="U470">
        <v>6</v>
      </c>
      <c r="V470" t="s">
        <v>82</v>
      </c>
      <c r="W470">
        <f t="shared" si="2"/>
        <v>330</v>
      </c>
      <c r="X470" s="5">
        <v>1</v>
      </c>
      <c r="Y470" t="s">
        <v>48</v>
      </c>
      <c r="Z470" s="13" t="s">
        <v>49</v>
      </c>
      <c r="AA470" s="13" t="s">
        <v>483</v>
      </c>
      <c r="AB470" s="5">
        <v>0</v>
      </c>
      <c r="AC470" t="s">
        <v>1420</v>
      </c>
      <c r="AD470" t="s">
        <v>1420</v>
      </c>
    </row>
    <row r="471" spans="1:30" ht="14.25" customHeight="1" x14ac:dyDescent="0.3">
      <c r="A471">
        <v>8</v>
      </c>
      <c r="B471" t="s">
        <v>24</v>
      </c>
      <c r="C471" t="s">
        <v>122</v>
      </c>
      <c r="D471" t="s">
        <v>123</v>
      </c>
      <c r="E471">
        <v>2002</v>
      </c>
      <c r="F471" t="s">
        <v>124</v>
      </c>
      <c r="G471" t="s">
        <v>133</v>
      </c>
      <c r="H471" s="3" t="s">
        <v>134</v>
      </c>
      <c r="I471" s="8">
        <v>-21.883330000000001</v>
      </c>
      <c r="J471" s="8">
        <v>-41.8</v>
      </c>
      <c r="K471">
        <v>220000000</v>
      </c>
      <c r="L471" t="s">
        <v>110</v>
      </c>
      <c r="M471" t="s">
        <v>68</v>
      </c>
      <c r="N471" t="s">
        <v>127</v>
      </c>
      <c r="O471">
        <v>1997</v>
      </c>
      <c r="P471">
        <v>9</v>
      </c>
      <c r="Q471">
        <v>1999</v>
      </c>
      <c r="R471">
        <v>7</v>
      </c>
      <c r="S471" s="7">
        <v>23</v>
      </c>
      <c r="T471">
        <v>12</v>
      </c>
      <c r="U471">
        <v>6</v>
      </c>
      <c r="V471" t="s">
        <v>82</v>
      </c>
      <c r="W471">
        <f t="shared" si="2"/>
        <v>330</v>
      </c>
      <c r="X471" s="5">
        <v>1</v>
      </c>
      <c r="Y471" t="s">
        <v>48</v>
      </c>
      <c r="Z471" s="13" t="s">
        <v>55</v>
      </c>
      <c r="AA471" s="13" t="s">
        <v>76</v>
      </c>
      <c r="AB471" s="5">
        <v>0</v>
      </c>
      <c r="AC471" t="s">
        <v>1420</v>
      </c>
      <c r="AD471" t="s">
        <v>1420</v>
      </c>
    </row>
    <row r="472" spans="1:30" ht="14.25" customHeight="1" x14ac:dyDescent="0.3">
      <c r="A472">
        <v>8</v>
      </c>
      <c r="B472" t="s">
        <v>24</v>
      </c>
      <c r="C472" t="s">
        <v>122</v>
      </c>
      <c r="D472" t="s">
        <v>123</v>
      </c>
      <c r="E472">
        <v>2002</v>
      </c>
      <c r="F472" t="s">
        <v>124</v>
      </c>
      <c r="G472" t="s">
        <v>133</v>
      </c>
      <c r="H472" s="3" t="s">
        <v>134</v>
      </c>
      <c r="I472" s="8">
        <v>-21.883330000000001</v>
      </c>
      <c r="J472" s="8">
        <v>-41.8</v>
      </c>
      <c r="K472">
        <v>220000000</v>
      </c>
      <c r="L472" t="s">
        <v>110</v>
      </c>
      <c r="M472" t="s">
        <v>68</v>
      </c>
      <c r="N472" t="s">
        <v>127</v>
      </c>
      <c r="O472">
        <v>1997</v>
      </c>
      <c r="P472">
        <v>9</v>
      </c>
      <c r="Q472">
        <v>1999</v>
      </c>
      <c r="R472">
        <v>7</v>
      </c>
      <c r="S472" s="7">
        <v>23</v>
      </c>
      <c r="T472">
        <v>12</v>
      </c>
      <c r="U472">
        <v>6</v>
      </c>
      <c r="V472" t="s">
        <v>82</v>
      </c>
      <c r="W472">
        <f t="shared" si="2"/>
        <v>330</v>
      </c>
      <c r="X472" s="5">
        <v>1</v>
      </c>
      <c r="Y472" t="s">
        <v>48</v>
      </c>
      <c r="Z472" s="13" t="s">
        <v>83</v>
      </c>
      <c r="AA472" s="13" t="s">
        <v>911</v>
      </c>
      <c r="AB472" s="5">
        <v>0</v>
      </c>
      <c r="AC472" t="s">
        <v>1420</v>
      </c>
      <c r="AD472" t="s">
        <v>1420</v>
      </c>
    </row>
    <row r="473" spans="1:30" ht="14.25" customHeight="1" x14ac:dyDescent="0.3">
      <c r="A473">
        <v>8</v>
      </c>
      <c r="B473" t="s">
        <v>24</v>
      </c>
      <c r="C473" t="s">
        <v>122</v>
      </c>
      <c r="D473" t="s">
        <v>123</v>
      </c>
      <c r="E473">
        <v>2002</v>
      </c>
      <c r="F473" t="s">
        <v>124</v>
      </c>
      <c r="G473" t="s">
        <v>133</v>
      </c>
      <c r="H473" s="3" t="s">
        <v>134</v>
      </c>
      <c r="I473" s="8">
        <v>-21.883330000000001</v>
      </c>
      <c r="J473" s="8">
        <v>-41.8</v>
      </c>
      <c r="K473">
        <v>220000000</v>
      </c>
      <c r="L473" t="s">
        <v>110</v>
      </c>
      <c r="M473" t="s">
        <v>68</v>
      </c>
      <c r="N473" t="s">
        <v>127</v>
      </c>
      <c r="O473">
        <v>1997</v>
      </c>
      <c r="P473">
        <v>9</v>
      </c>
      <c r="Q473">
        <v>1999</v>
      </c>
      <c r="R473">
        <v>7</v>
      </c>
      <c r="S473" s="7">
        <v>23</v>
      </c>
      <c r="T473">
        <v>12</v>
      </c>
      <c r="U473">
        <v>6</v>
      </c>
      <c r="V473" t="s">
        <v>82</v>
      </c>
      <c r="W473">
        <f t="shared" si="2"/>
        <v>330</v>
      </c>
      <c r="X473" s="5">
        <v>1</v>
      </c>
      <c r="Y473" t="s">
        <v>48</v>
      </c>
      <c r="Z473" s="13" t="s">
        <v>55</v>
      </c>
      <c r="AA473" s="13" t="s">
        <v>876</v>
      </c>
      <c r="AB473" s="5">
        <v>0</v>
      </c>
      <c r="AC473" t="s">
        <v>1420</v>
      </c>
      <c r="AD473" t="s">
        <v>1420</v>
      </c>
    </row>
    <row r="474" spans="1:30" ht="14.25" customHeight="1" x14ac:dyDescent="0.3">
      <c r="A474">
        <v>8</v>
      </c>
      <c r="B474" t="s">
        <v>24</v>
      </c>
      <c r="C474" t="s">
        <v>122</v>
      </c>
      <c r="D474" t="s">
        <v>123</v>
      </c>
      <c r="E474">
        <v>2002</v>
      </c>
      <c r="F474" t="s">
        <v>124</v>
      </c>
      <c r="G474" t="s">
        <v>133</v>
      </c>
      <c r="H474" s="3" t="s">
        <v>134</v>
      </c>
      <c r="I474" s="8">
        <v>-21.883330000000001</v>
      </c>
      <c r="J474" s="8">
        <v>-41.8</v>
      </c>
      <c r="K474">
        <v>220000000</v>
      </c>
      <c r="L474" t="s">
        <v>110</v>
      </c>
      <c r="M474" t="s">
        <v>68</v>
      </c>
      <c r="N474" t="s">
        <v>127</v>
      </c>
      <c r="O474">
        <v>1997</v>
      </c>
      <c r="P474">
        <v>9</v>
      </c>
      <c r="Q474">
        <v>1999</v>
      </c>
      <c r="R474">
        <v>7</v>
      </c>
      <c r="S474" s="7">
        <v>23</v>
      </c>
      <c r="T474">
        <v>12</v>
      </c>
      <c r="U474">
        <v>6</v>
      </c>
      <c r="V474" t="s">
        <v>82</v>
      </c>
      <c r="W474">
        <f t="shared" si="2"/>
        <v>330</v>
      </c>
      <c r="X474" s="5">
        <v>1</v>
      </c>
      <c r="Y474" t="s">
        <v>48</v>
      </c>
      <c r="Z474" s="13" t="s">
        <v>49</v>
      </c>
      <c r="AA474" s="13" t="s">
        <v>50</v>
      </c>
      <c r="AB474" s="5">
        <v>0</v>
      </c>
      <c r="AC474" t="s">
        <v>1420</v>
      </c>
      <c r="AD474" t="s">
        <v>1420</v>
      </c>
    </row>
    <row r="475" spans="1:30" ht="14.25" customHeight="1" x14ac:dyDescent="0.3">
      <c r="A475">
        <v>8</v>
      </c>
      <c r="B475" t="s">
        <v>24</v>
      </c>
      <c r="C475" t="s">
        <v>122</v>
      </c>
      <c r="D475" t="s">
        <v>123</v>
      </c>
      <c r="E475">
        <v>2002</v>
      </c>
      <c r="F475" t="s">
        <v>124</v>
      </c>
      <c r="G475" t="s">
        <v>135</v>
      </c>
      <c r="H475" s="3" t="s">
        <v>136</v>
      </c>
      <c r="I475" s="8">
        <v>-21.883330000000001</v>
      </c>
      <c r="J475" s="8">
        <v>-41.8</v>
      </c>
      <c r="K475">
        <v>220000000</v>
      </c>
      <c r="L475" t="s">
        <v>110</v>
      </c>
      <c r="M475" t="s">
        <v>137</v>
      </c>
      <c r="N475" t="s">
        <v>127</v>
      </c>
      <c r="O475">
        <v>1997</v>
      </c>
      <c r="P475">
        <v>9</v>
      </c>
      <c r="Q475">
        <v>1999</v>
      </c>
      <c r="R475">
        <v>7</v>
      </c>
      <c r="S475" s="7">
        <v>23</v>
      </c>
      <c r="T475">
        <v>13</v>
      </c>
      <c r="U475">
        <v>6</v>
      </c>
      <c r="V475" t="s">
        <v>82</v>
      </c>
      <c r="W475">
        <f t="shared" si="2"/>
        <v>330</v>
      </c>
      <c r="X475" s="5">
        <v>1</v>
      </c>
      <c r="Y475" t="s">
        <v>48</v>
      </c>
      <c r="Z475" s="13" t="s">
        <v>83</v>
      </c>
      <c r="AA475" s="13" t="s">
        <v>87</v>
      </c>
      <c r="AB475" s="5">
        <v>143</v>
      </c>
      <c r="AC475" t="s">
        <v>1420</v>
      </c>
      <c r="AD475" t="s">
        <v>1420</v>
      </c>
    </row>
    <row r="476" spans="1:30" ht="14.25" customHeight="1" x14ac:dyDescent="0.3">
      <c r="A476">
        <v>8</v>
      </c>
      <c r="B476" t="s">
        <v>24</v>
      </c>
      <c r="C476" t="s">
        <v>122</v>
      </c>
      <c r="D476" t="s">
        <v>123</v>
      </c>
      <c r="E476">
        <v>2002</v>
      </c>
      <c r="F476" t="s">
        <v>124</v>
      </c>
      <c r="G476" t="s">
        <v>135</v>
      </c>
      <c r="H476" s="3" t="s">
        <v>136</v>
      </c>
      <c r="I476" s="8">
        <v>-21.883330000000001</v>
      </c>
      <c r="J476" s="8">
        <v>-41.8</v>
      </c>
      <c r="K476">
        <v>220000000</v>
      </c>
      <c r="L476" t="s">
        <v>110</v>
      </c>
      <c r="M476" t="s">
        <v>137</v>
      </c>
      <c r="N476" t="s">
        <v>127</v>
      </c>
      <c r="O476">
        <v>1997</v>
      </c>
      <c r="P476">
        <v>9</v>
      </c>
      <c r="Q476">
        <v>1999</v>
      </c>
      <c r="R476">
        <v>7</v>
      </c>
      <c r="S476" s="7">
        <v>23</v>
      </c>
      <c r="T476">
        <v>13</v>
      </c>
      <c r="U476">
        <v>6</v>
      </c>
      <c r="V476" t="s">
        <v>82</v>
      </c>
      <c r="W476">
        <f t="shared" si="2"/>
        <v>330</v>
      </c>
      <c r="X476" s="5">
        <v>1</v>
      </c>
      <c r="Y476" t="s">
        <v>48</v>
      </c>
      <c r="Z476" s="13" t="s">
        <v>55</v>
      </c>
      <c r="AA476" s="13" t="s">
        <v>56</v>
      </c>
      <c r="AB476" s="5">
        <v>34</v>
      </c>
      <c r="AC476" t="s">
        <v>1420</v>
      </c>
      <c r="AD476" t="s">
        <v>1420</v>
      </c>
    </row>
    <row r="477" spans="1:30" ht="14.25" customHeight="1" x14ac:dyDescent="0.3">
      <c r="A477">
        <v>8</v>
      </c>
      <c r="B477" t="s">
        <v>24</v>
      </c>
      <c r="C477" t="s">
        <v>122</v>
      </c>
      <c r="D477" t="s">
        <v>123</v>
      </c>
      <c r="E477">
        <v>2002</v>
      </c>
      <c r="F477" t="s">
        <v>124</v>
      </c>
      <c r="G477" t="s">
        <v>135</v>
      </c>
      <c r="H477" s="3" t="s">
        <v>136</v>
      </c>
      <c r="I477" s="8">
        <v>-21.883330000000001</v>
      </c>
      <c r="J477" s="8">
        <v>-41.8</v>
      </c>
      <c r="K477">
        <v>220000000</v>
      </c>
      <c r="L477" t="s">
        <v>110</v>
      </c>
      <c r="M477" t="s">
        <v>137</v>
      </c>
      <c r="N477" t="s">
        <v>127</v>
      </c>
      <c r="O477">
        <v>1997</v>
      </c>
      <c r="P477">
        <v>9</v>
      </c>
      <c r="Q477">
        <v>1999</v>
      </c>
      <c r="R477">
        <v>7</v>
      </c>
      <c r="S477" s="7">
        <v>23</v>
      </c>
      <c r="T477">
        <v>13</v>
      </c>
      <c r="U477">
        <v>6</v>
      </c>
      <c r="V477" t="s">
        <v>82</v>
      </c>
      <c r="W477">
        <f t="shared" si="2"/>
        <v>330</v>
      </c>
      <c r="X477" s="5">
        <v>1</v>
      </c>
      <c r="Y477" t="s">
        <v>48</v>
      </c>
      <c r="Z477" s="13" t="s">
        <v>55</v>
      </c>
      <c r="AA477" s="13" t="s">
        <v>1053</v>
      </c>
      <c r="AB477" s="5">
        <v>62</v>
      </c>
      <c r="AC477" t="s">
        <v>1420</v>
      </c>
      <c r="AD477" t="s">
        <v>1420</v>
      </c>
    </row>
    <row r="478" spans="1:30" ht="14.25" customHeight="1" x14ac:dyDescent="0.3">
      <c r="A478">
        <v>8</v>
      </c>
      <c r="B478" t="s">
        <v>24</v>
      </c>
      <c r="C478" t="s">
        <v>122</v>
      </c>
      <c r="D478" t="s">
        <v>123</v>
      </c>
      <c r="E478">
        <v>2002</v>
      </c>
      <c r="F478" t="s">
        <v>124</v>
      </c>
      <c r="G478" t="s">
        <v>135</v>
      </c>
      <c r="H478" s="3" t="s">
        <v>136</v>
      </c>
      <c r="I478" s="8">
        <v>-21.883330000000001</v>
      </c>
      <c r="J478" s="8">
        <v>-41.8</v>
      </c>
      <c r="K478">
        <v>220000000</v>
      </c>
      <c r="L478" t="s">
        <v>110</v>
      </c>
      <c r="M478" t="s">
        <v>137</v>
      </c>
      <c r="N478" t="s">
        <v>127</v>
      </c>
      <c r="O478">
        <v>1997</v>
      </c>
      <c r="P478">
        <v>9</v>
      </c>
      <c r="Q478">
        <v>1999</v>
      </c>
      <c r="R478">
        <v>7</v>
      </c>
      <c r="S478" s="7">
        <v>23</v>
      </c>
      <c r="T478">
        <v>13</v>
      </c>
      <c r="U478">
        <v>6</v>
      </c>
      <c r="V478" t="s">
        <v>82</v>
      </c>
      <c r="W478">
        <f t="shared" si="2"/>
        <v>330</v>
      </c>
      <c r="X478" s="5">
        <v>1</v>
      </c>
      <c r="Y478" t="s">
        <v>48</v>
      </c>
      <c r="Z478" s="13" t="s">
        <v>83</v>
      </c>
      <c r="AA478" s="13" t="s">
        <v>84</v>
      </c>
      <c r="AB478" s="5">
        <v>15</v>
      </c>
      <c r="AC478" t="s">
        <v>1420</v>
      </c>
      <c r="AD478" t="s">
        <v>1420</v>
      </c>
    </row>
    <row r="479" spans="1:30" ht="14.25" customHeight="1" x14ac:dyDescent="0.3">
      <c r="A479">
        <v>8</v>
      </c>
      <c r="B479" t="s">
        <v>24</v>
      </c>
      <c r="C479" t="s">
        <v>122</v>
      </c>
      <c r="D479" t="s">
        <v>123</v>
      </c>
      <c r="E479">
        <v>2002</v>
      </c>
      <c r="F479" t="s">
        <v>124</v>
      </c>
      <c r="G479" t="s">
        <v>135</v>
      </c>
      <c r="H479" s="3" t="s">
        <v>136</v>
      </c>
      <c r="I479" s="8">
        <v>-21.883330000000001</v>
      </c>
      <c r="J479" s="8">
        <v>-41.8</v>
      </c>
      <c r="K479">
        <v>220000000</v>
      </c>
      <c r="L479" t="s">
        <v>110</v>
      </c>
      <c r="M479" t="s">
        <v>137</v>
      </c>
      <c r="N479" t="s">
        <v>127</v>
      </c>
      <c r="O479">
        <v>1997</v>
      </c>
      <c r="P479">
        <v>9</v>
      </c>
      <c r="Q479">
        <v>1999</v>
      </c>
      <c r="R479">
        <v>7</v>
      </c>
      <c r="S479" s="7">
        <v>23</v>
      </c>
      <c r="T479">
        <v>13</v>
      </c>
      <c r="U479">
        <v>6</v>
      </c>
      <c r="V479" t="s">
        <v>82</v>
      </c>
      <c r="W479">
        <f t="shared" si="2"/>
        <v>330</v>
      </c>
      <c r="X479" s="5">
        <v>1</v>
      </c>
      <c r="Y479" t="s">
        <v>48</v>
      </c>
      <c r="Z479" s="13" t="s">
        <v>55</v>
      </c>
      <c r="AA479" s="13" t="s">
        <v>73</v>
      </c>
      <c r="AB479" s="5">
        <v>18</v>
      </c>
      <c r="AC479" t="s">
        <v>1420</v>
      </c>
      <c r="AD479" t="s">
        <v>1420</v>
      </c>
    </row>
    <row r="480" spans="1:30" ht="14.25" customHeight="1" x14ac:dyDescent="0.3">
      <c r="A480">
        <v>8</v>
      </c>
      <c r="B480" t="s">
        <v>24</v>
      </c>
      <c r="C480" t="s">
        <v>122</v>
      </c>
      <c r="D480" t="s">
        <v>123</v>
      </c>
      <c r="E480">
        <v>2002</v>
      </c>
      <c r="F480" t="s">
        <v>124</v>
      </c>
      <c r="G480" t="s">
        <v>135</v>
      </c>
      <c r="H480" s="3" t="s">
        <v>136</v>
      </c>
      <c r="I480" s="8">
        <v>-21.883330000000001</v>
      </c>
      <c r="J480" s="8">
        <v>-41.8</v>
      </c>
      <c r="K480">
        <v>220000000</v>
      </c>
      <c r="L480" t="s">
        <v>110</v>
      </c>
      <c r="M480" t="s">
        <v>137</v>
      </c>
      <c r="N480" t="s">
        <v>127</v>
      </c>
      <c r="O480">
        <v>1997</v>
      </c>
      <c r="P480">
        <v>9</v>
      </c>
      <c r="Q480">
        <v>1999</v>
      </c>
      <c r="R480">
        <v>7</v>
      </c>
      <c r="S480" s="7">
        <v>23</v>
      </c>
      <c r="T480">
        <v>13</v>
      </c>
      <c r="U480">
        <v>6</v>
      </c>
      <c r="V480" t="s">
        <v>82</v>
      </c>
      <c r="W480">
        <f t="shared" si="2"/>
        <v>330</v>
      </c>
      <c r="X480" s="5">
        <v>1</v>
      </c>
      <c r="Y480" t="s">
        <v>48</v>
      </c>
      <c r="Z480" s="13" t="s">
        <v>55</v>
      </c>
      <c r="AA480" s="13" t="s">
        <v>503</v>
      </c>
      <c r="AB480" s="5">
        <v>22</v>
      </c>
      <c r="AC480" t="s">
        <v>1420</v>
      </c>
      <c r="AD480" t="s">
        <v>1420</v>
      </c>
    </row>
    <row r="481" spans="1:30" ht="14.25" customHeight="1" x14ac:dyDescent="0.3">
      <c r="A481">
        <v>8</v>
      </c>
      <c r="B481" t="s">
        <v>24</v>
      </c>
      <c r="C481" t="s">
        <v>122</v>
      </c>
      <c r="D481" t="s">
        <v>123</v>
      </c>
      <c r="E481">
        <v>2002</v>
      </c>
      <c r="F481" t="s">
        <v>124</v>
      </c>
      <c r="G481" t="s">
        <v>135</v>
      </c>
      <c r="H481" s="3" t="s">
        <v>136</v>
      </c>
      <c r="I481" s="8">
        <v>-21.883330000000001</v>
      </c>
      <c r="J481" s="8">
        <v>-41.8</v>
      </c>
      <c r="K481">
        <v>220000000</v>
      </c>
      <c r="L481" t="s">
        <v>110</v>
      </c>
      <c r="M481" t="s">
        <v>137</v>
      </c>
      <c r="N481" t="s">
        <v>127</v>
      </c>
      <c r="O481">
        <v>1997</v>
      </c>
      <c r="P481">
        <v>9</v>
      </c>
      <c r="Q481">
        <v>1999</v>
      </c>
      <c r="R481">
        <v>7</v>
      </c>
      <c r="S481" s="7">
        <v>23</v>
      </c>
      <c r="T481">
        <v>13</v>
      </c>
      <c r="U481">
        <v>6</v>
      </c>
      <c r="V481" t="s">
        <v>82</v>
      </c>
      <c r="W481">
        <f t="shared" si="2"/>
        <v>330</v>
      </c>
      <c r="X481" s="5">
        <v>1</v>
      </c>
      <c r="Y481" t="s">
        <v>48</v>
      </c>
      <c r="Z481" s="13" t="s">
        <v>55</v>
      </c>
      <c r="AA481" s="13" t="s">
        <v>1054</v>
      </c>
      <c r="AB481" s="5">
        <v>0</v>
      </c>
      <c r="AC481" t="s">
        <v>1420</v>
      </c>
      <c r="AD481" t="s">
        <v>1420</v>
      </c>
    </row>
    <row r="482" spans="1:30" ht="14.25" customHeight="1" x14ac:dyDescent="0.3">
      <c r="A482">
        <v>8</v>
      </c>
      <c r="B482" t="s">
        <v>24</v>
      </c>
      <c r="C482" t="s">
        <v>122</v>
      </c>
      <c r="D482" t="s">
        <v>123</v>
      </c>
      <c r="E482">
        <v>2002</v>
      </c>
      <c r="F482" t="s">
        <v>124</v>
      </c>
      <c r="G482" t="s">
        <v>135</v>
      </c>
      <c r="H482" s="3" t="s">
        <v>136</v>
      </c>
      <c r="I482" s="8">
        <v>-21.883330000000001</v>
      </c>
      <c r="J482" s="8">
        <v>-41.8</v>
      </c>
      <c r="K482">
        <v>220000000</v>
      </c>
      <c r="L482" t="s">
        <v>110</v>
      </c>
      <c r="M482" t="s">
        <v>137</v>
      </c>
      <c r="N482" t="s">
        <v>127</v>
      </c>
      <c r="O482">
        <v>1997</v>
      </c>
      <c r="P482">
        <v>9</v>
      </c>
      <c r="Q482">
        <v>1999</v>
      </c>
      <c r="R482">
        <v>7</v>
      </c>
      <c r="S482" s="7">
        <v>23</v>
      </c>
      <c r="T482">
        <v>13</v>
      </c>
      <c r="U482">
        <v>6</v>
      </c>
      <c r="V482" t="s">
        <v>82</v>
      </c>
      <c r="W482">
        <f t="shared" si="2"/>
        <v>330</v>
      </c>
      <c r="X482" s="5">
        <v>1</v>
      </c>
      <c r="Y482" t="s">
        <v>48</v>
      </c>
      <c r="Z482" s="13" t="s">
        <v>55</v>
      </c>
      <c r="AA482" s="13" t="s">
        <v>70</v>
      </c>
      <c r="AB482" s="5">
        <v>7</v>
      </c>
      <c r="AC482" t="s">
        <v>1420</v>
      </c>
      <c r="AD482" t="s">
        <v>1420</v>
      </c>
    </row>
    <row r="483" spans="1:30" ht="14.25" customHeight="1" x14ac:dyDescent="0.3">
      <c r="A483">
        <v>8</v>
      </c>
      <c r="B483" t="s">
        <v>24</v>
      </c>
      <c r="C483" t="s">
        <v>122</v>
      </c>
      <c r="D483" t="s">
        <v>123</v>
      </c>
      <c r="E483">
        <v>2002</v>
      </c>
      <c r="F483" t="s">
        <v>124</v>
      </c>
      <c r="G483" t="s">
        <v>135</v>
      </c>
      <c r="H483" s="3" t="s">
        <v>136</v>
      </c>
      <c r="I483" s="8">
        <v>-21.883330000000001</v>
      </c>
      <c r="J483" s="8">
        <v>-41.8</v>
      </c>
      <c r="K483">
        <v>220000000</v>
      </c>
      <c r="L483" t="s">
        <v>110</v>
      </c>
      <c r="M483" t="s">
        <v>137</v>
      </c>
      <c r="N483" t="s">
        <v>127</v>
      </c>
      <c r="O483">
        <v>1997</v>
      </c>
      <c r="P483">
        <v>9</v>
      </c>
      <c r="Q483">
        <v>1999</v>
      </c>
      <c r="R483">
        <v>7</v>
      </c>
      <c r="S483" s="7">
        <v>23</v>
      </c>
      <c r="T483">
        <v>13</v>
      </c>
      <c r="U483">
        <v>6</v>
      </c>
      <c r="V483" t="s">
        <v>82</v>
      </c>
      <c r="W483">
        <f t="shared" si="2"/>
        <v>330</v>
      </c>
      <c r="X483" s="5">
        <v>1</v>
      </c>
      <c r="Y483" t="s">
        <v>48</v>
      </c>
      <c r="Z483" s="13" t="s">
        <v>55</v>
      </c>
      <c r="AA483" s="13" t="s">
        <v>655</v>
      </c>
      <c r="AB483" s="5">
        <v>0</v>
      </c>
      <c r="AC483" t="s">
        <v>1420</v>
      </c>
      <c r="AD483" t="s">
        <v>1420</v>
      </c>
    </row>
    <row r="484" spans="1:30" ht="14.25" customHeight="1" x14ac:dyDescent="0.3">
      <c r="A484">
        <v>8</v>
      </c>
      <c r="B484" t="s">
        <v>24</v>
      </c>
      <c r="C484" t="s">
        <v>122</v>
      </c>
      <c r="D484" t="s">
        <v>123</v>
      </c>
      <c r="E484">
        <v>2002</v>
      </c>
      <c r="F484" t="s">
        <v>124</v>
      </c>
      <c r="G484" t="s">
        <v>135</v>
      </c>
      <c r="H484" s="3" t="s">
        <v>136</v>
      </c>
      <c r="I484" s="8">
        <v>-21.883330000000001</v>
      </c>
      <c r="J484" s="8">
        <v>-41.8</v>
      </c>
      <c r="K484">
        <v>220000000</v>
      </c>
      <c r="L484" t="s">
        <v>110</v>
      </c>
      <c r="M484" t="s">
        <v>137</v>
      </c>
      <c r="N484" t="s">
        <v>127</v>
      </c>
      <c r="O484">
        <v>1997</v>
      </c>
      <c r="P484">
        <v>9</v>
      </c>
      <c r="Q484">
        <v>1999</v>
      </c>
      <c r="R484">
        <v>7</v>
      </c>
      <c r="S484" s="7">
        <v>23</v>
      </c>
      <c r="T484">
        <v>13</v>
      </c>
      <c r="U484">
        <v>6</v>
      </c>
      <c r="V484" t="s">
        <v>82</v>
      </c>
      <c r="W484">
        <f t="shared" si="2"/>
        <v>330</v>
      </c>
      <c r="X484" s="5">
        <v>1</v>
      </c>
      <c r="Y484" t="s">
        <v>48</v>
      </c>
      <c r="Z484" s="13" t="s">
        <v>55</v>
      </c>
      <c r="AA484" s="13" t="s">
        <v>1055</v>
      </c>
      <c r="AB484" s="5">
        <v>0</v>
      </c>
      <c r="AC484" t="s">
        <v>1420</v>
      </c>
      <c r="AD484" t="s">
        <v>1420</v>
      </c>
    </row>
    <row r="485" spans="1:30" ht="14.25" customHeight="1" x14ac:dyDescent="0.3">
      <c r="A485">
        <v>8</v>
      </c>
      <c r="B485" t="s">
        <v>24</v>
      </c>
      <c r="C485" t="s">
        <v>122</v>
      </c>
      <c r="D485" t="s">
        <v>123</v>
      </c>
      <c r="E485">
        <v>2002</v>
      </c>
      <c r="F485" t="s">
        <v>124</v>
      </c>
      <c r="G485" t="s">
        <v>135</v>
      </c>
      <c r="H485" s="3" t="s">
        <v>136</v>
      </c>
      <c r="I485" s="8">
        <v>-21.883330000000001</v>
      </c>
      <c r="J485" s="8">
        <v>-41.8</v>
      </c>
      <c r="K485">
        <v>220000000</v>
      </c>
      <c r="L485" t="s">
        <v>110</v>
      </c>
      <c r="M485" t="s">
        <v>137</v>
      </c>
      <c r="N485" t="s">
        <v>127</v>
      </c>
      <c r="O485">
        <v>1997</v>
      </c>
      <c r="P485">
        <v>9</v>
      </c>
      <c r="Q485">
        <v>1999</v>
      </c>
      <c r="R485">
        <v>7</v>
      </c>
      <c r="S485" s="7">
        <v>23</v>
      </c>
      <c r="T485">
        <v>13</v>
      </c>
      <c r="U485">
        <v>6</v>
      </c>
      <c r="V485" t="s">
        <v>82</v>
      </c>
      <c r="W485">
        <f t="shared" si="2"/>
        <v>330</v>
      </c>
      <c r="X485" s="5">
        <v>1</v>
      </c>
      <c r="Y485" t="s">
        <v>48</v>
      </c>
      <c r="Z485" s="13" t="s">
        <v>55</v>
      </c>
      <c r="AA485" s="13" t="s">
        <v>62</v>
      </c>
      <c r="AB485" s="5">
        <v>2</v>
      </c>
      <c r="AC485" t="s">
        <v>1420</v>
      </c>
      <c r="AD485" t="s">
        <v>1420</v>
      </c>
    </row>
    <row r="486" spans="1:30" ht="14.25" customHeight="1" x14ac:dyDescent="0.3">
      <c r="A486">
        <v>8</v>
      </c>
      <c r="B486" t="s">
        <v>24</v>
      </c>
      <c r="C486" t="s">
        <v>122</v>
      </c>
      <c r="D486" t="s">
        <v>123</v>
      </c>
      <c r="E486">
        <v>2002</v>
      </c>
      <c r="F486" t="s">
        <v>124</v>
      </c>
      <c r="G486" t="s">
        <v>135</v>
      </c>
      <c r="H486" s="3" t="s">
        <v>136</v>
      </c>
      <c r="I486" s="8">
        <v>-21.883330000000001</v>
      </c>
      <c r="J486" s="8">
        <v>-41.8</v>
      </c>
      <c r="K486">
        <v>220000000</v>
      </c>
      <c r="L486" t="s">
        <v>110</v>
      </c>
      <c r="M486" t="s">
        <v>137</v>
      </c>
      <c r="N486" t="s">
        <v>127</v>
      </c>
      <c r="O486">
        <v>1997</v>
      </c>
      <c r="P486">
        <v>9</v>
      </c>
      <c r="Q486">
        <v>1999</v>
      </c>
      <c r="R486">
        <v>7</v>
      </c>
      <c r="S486" s="7">
        <v>23</v>
      </c>
      <c r="T486">
        <v>13</v>
      </c>
      <c r="U486">
        <v>6</v>
      </c>
      <c r="V486" t="s">
        <v>82</v>
      </c>
      <c r="W486">
        <f t="shared" si="2"/>
        <v>330</v>
      </c>
      <c r="X486" s="5">
        <v>1</v>
      </c>
      <c r="Y486" t="s">
        <v>48</v>
      </c>
      <c r="Z486" s="13" t="s">
        <v>55</v>
      </c>
      <c r="AA486" s="13" t="s">
        <v>1056</v>
      </c>
      <c r="AB486" s="5">
        <v>1</v>
      </c>
      <c r="AC486" t="s">
        <v>1420</v>
      </c>
      <c r="AD486" t="s">
        <v>1420</v>
      </c>
    </row>
    <row r="487" spans="1:30" ht="14.25" customHeight="1" x14ac:dyDescent="0.3">
      <c r="A487">
        <v>8</v>
      </c>
      <c r="B487" t="s">
        <v>24</v>
      </c>
      <c r="C487" t="s">
        <v>122</v>
      </c>
      <c r="D487" t="s">
        <v>123</v>
      </c>
      <c r="E487">
        <v>2002</v>
      </c>
      <c r="F487" t="s">
        <v>124</v>
      </c>
      <c r="G487" t="s">
        <v>135</v>
      </c>
      <c r="H487" s="3" t="s">
        <v>136</v>
      </c>
      <c r="I487" s="8">
        <v>-21.883330000000001</v>
      </c>
      <c r="J487" s="8">
        <v>-41.8</v>
      </c>
      <c r="K487">
        <v>220000000</v>
      </c>
      <c r="L487" t="s">
        <v>110</v>
      </c>
      <c r="M487" t="s">
        <v>137</v>
      </c>
      <c r="N487" t="s">
        <v>127</v>
      </c>
      <c r="O487">
        <v>1997</v>
      </c>
      <c r="P487">
        <v>9</v>
      </c>
      <c r="Q487">
        <v>1999</v>
      </c>
      <c r="R487">
        <v>7</v>
      </c>
      <c r="S487" s="7">
        <v>23</v>
      </c>
      <c r="T487">
        <v>13</v>
      </c>
      <c r="U487">
        <v>6</v>
      </c>
      <c r="V487" t="s">
        <v>82</v>
      </c>
      <c r="W487">
        <f t="shared" si="2"/>
        <v>330</v>
      </c>
      <c r="X487" s="5">
        <v>1</v>
      </c>
      <c r="Y487" t="s">
        <v>48</v>
      </c>
      <c r="Z487" s="13" t="s">
        <v>55</v>
      </c>
      <c r="AA487" s="13" t="s">
        <v>1057</v>
      </c>
      <c r="AB487" s="5">
        <v>2</v>
      </c>
      <c r="AC487" t="s">
        <v>1420</v>
      </c>
      <c r="AD487" t="s">
        <v>1420</v>
      </c>
    </row>
    <row r="488" spans="1:30" ht="14.25" customHeight="1" x14ac:dyDescent="0.3">
      <c r="A488">
        <v>8</v>
      </c>
      <c r="B488" t="s">
        <v>24</v>
      </c>
      <c r="C488" t="s">
        <v>122</v>
      </c>
      <c r="D488" t="s">
        <v>123</v>
      </c>
      <c r="E488">
        <v>2002</v>
      </c>
      <c r="F488" t="s">
        <v>124</v>
      </c>
      <c r="G488" t="s">
        <v>135</v>
      </c>
      <c r="H488" s="3" t="s">
        <v>136</v>
      </c>
      <c r="I488" s="8">
        <v>-21.883330000000001</v>
      </c>
      <c r="J488" s="8">
        <v>-41.8</v>
      </c>
      <c r="K488">
        <v>220000000</v>
      </c>
      <c r="L488" t="s">
        <v>110</v>
      </c>
      <c r="M488" t="s">
        <v>137</v>
      </c>
      <c r="N488" t="s">
        <v>127</v>
      </c>
      <c r="O488">
        <v>1997</v>
      </c>
      <c r="P488">
        <v>9</v>
      </c>
      <c r="Q488">
        <v>1999</v>
      </c>
      <c r="R488">
        <v>7</v>
      </c>
      <c r="S488" s="7">
        <v>23</v>
      </c>
      <c r="T488">
        <v>13</v>
      </c>
      <c r="U488">
        <v>6</v>
      </c>
      <c r="V488" t="s">
        <v>82</v>
      </c>
      <c r="W488">
        <f t="shared" si="2"/>
        <v>330</v>
      </c>
      <c r="X488" s="5">
        <v>1</v>
      </c>
      <c r="Y488" t="s">
        <v>48</v>
      </c>
      <c r="Z488" s="13" t="s">
        <v>55</v>
      </c>
      <c r="AA488" s="13" t="s">
        <v>1058</v>
      </c>
      <c r="AB488" s="5">
        <v>2</v>
      </c>
      <c r="AC488" t="s">
        <v>1420</v>
      </c>
      <c r="AD488" t="s">
        <v>1420</v>
      </c>
    </row>
    <row r="489" spans="1:30" ht="14.25" customHeight="1" x14ac:dyDescent="0.3">
      <c r="A489">
        <v>8</v>
      </c>
      <c r="B489" t="s">
        <v>24</v>
      </c>
      <c r="C489" t="s">
        <v>122</v>
      </c>
      <c r="D489" t="s">
        <v>123</v>
      </c>
      <c r="E489">
        <v>2002</v>
      </c>
      <c r="F489" t="s">
        <v>124</v>
      </c>
      <c r="G489" t="s">
        <v>135</v>
      </c>
      <c r="H489" s="3" t="s">
        <v>136</v>
      </c>
      <c r="I489" s="8">
        <v>-21.883330000000001</v>
      </c>
      <c r="J489" s="8">
        <v>-41.8</v>
      </c>
      <c r="K489">
        <v>220000000</v>
      </c>
      <c r="L489" t="s">
        <v>110</v>
      </c>
      <c r="M489" t="s">
        <v>137</v>
      </c>
      <c r="N489" t="s">
        <v>127</v>
      </c>
      <c r="O489">
        <v>1997</v>
      </c>
      <c r="P489">
        <v>9</v>
      </c>
      <c r="Q489">
        <v>1999</v>
      </c>
      <c r="R489">
        <v>7</v>
      </c>
      <c r="S489" s="7">
        <v>23</v>
      </c>
      <c r="T489">
        <v>13</v>
      </c>
      <c r="U489">
        <v>6</v>
      </c>
      <c r="V489" t="s">
        <v>82</v>
      </c>
      <c r="W489">
        <f t="shared" si="2"/>
        <v>330</v>
      </c>
      <c r="X489" s="5">
        <v>1</v>
      </c>
      <c r="Y489" t="s">
        <v>48</v>
      </c>
      <c r="Z489" t="s">
        <v>90</v>
      </c>
      <c r="AA489" s="13" t="s">
        <v>91</v>
      </c>
      <c r="AB489" s="5">
        <v>0</v>
      </c>
      <c r="AC489" t="s">
        <v>1420</v>
      </c>
      <c r="AD489" t="s">
        <v>1420</v>
      </c>
    </row>
    <row r="490" spans="1:30" ht="14.25" customHeight="1" x14ac:dyDescent="0.3">
      <c r="A490">
        <v>8</v>
      </c>
      <c r="B490" t="s">
        <v>24</v>
      </c>
      <c r="C490" t="s">
        <v>122</v>
      </c>
      <c r="D490" t="s">
        <v>123</v>
      </c>
      <c r="E490">
        <v>2002</v>
      </c>
      <c r="F490" t="s">
        <v>124</v>
      </c>
      <c r="G490" t="s">
        <v>135</v>
      </c>
      <c r="H490" s="3" t="s">
        <v>136</v>
      </c>
      <c r="I490" s="8">
        <v>-21.883330000000001</v>
      </c>
      <c r="J490" s="8">
        <v>-41.8</v>
      </c>
      <c r="K490">
        <v>220000000</v>
      </c>
      <c r="L490" t="s">
        <v>110</v>
      </c>
      <c r="M490" t="s">
        <v>137</v>
      </c>
      <c r="N490" t="s">
        <v>127</v>
      </c>
      <c r="O490">
        <v>1997</v>
      </c>
      <c r="P490">
        <v>9</v>
      </c>
      <c r="Q490">
        <v>1999</v>
      </c>
      <c r="R490">
        <v>7</v>
      </c>
      <c r="S490" s="7">
        <v>23</v>
      </c>
      <c r="T490">
        <v>13</v>
      </c>
      <c r="U490">
        <v>6</v>
      </c>
      <c r="V490" t="s">
        <v>82</v>
      </c>
      <c r="W490">
        <f t="shared" si="2"/>
        <v>330</v>
      </c>
      <c r="X490" s="5">
        <v>1</v>
      </c>
      <c r="Y490" t="s">
        <v>48</v>
      </c>
      <c r="Z490" s="13" t="s">
        <v>49</v>
      </c>
      <c r="AA490" s="13" t="s">
        <v>1059</v>
      </c>
      <c r="AB490" s="5">
        <v>0</v>
      </c>
      <c r="AC490" t="s">
        <v>1420</v>
      </c>
      <c r="AD490" t="s">
        <v>1420</v>
      </c>
    </row>
    <row r="491" spans="1:30" ht="14.25" customHeight="1" x14ac:dyDescent="0.3">
      <c r="A491">
        <v>8</v>
      </c>
      <c r="B491" t="s">
        <v>24</v>
      </c>
      <c r="C491" t="s">
        <v>122</v>
      </c>
      <c r="D491" t="s">
        <v>123</v>
      </c>
      <c r="E491">
        <v>2002</v>
      </c>
      <c r="F491" t="s">
        <v>124</v>
      </c>
      <c r="G491" t="s">
        <v>135</v>
      </c>
      <c r="H491" s="3" t="s">
        <v>136</v>
      </c>
      <c r="I491" s="8">
        <v>-21.883330000000001</v>
      </c>
      <c r="J491" s="8">
        <v>-41.8</v>
      </c>
      <c r="K491">
        <v>220000000</v>
      </c>
      <c r="L491" t="s">
        <v>110</v>
      </c>
      <c r="M491" t="s">
        <v>137</v>
      </c>
      <c r="N491" t="s">
        <v>127</v>
      </c>
      <c r="O491">
        <v>1997</v>
      </c>
      <c r="P491">
        <v>9</v>
      </c>
      <c r="Q491">
        <v>1999</v>
      </c>
      <c r="R491">
        <v>7</v>
      </c>
      <c r="S491" s="7">
        <v>23</v>
      </c>
      <c r="T491">
        <v>13</v>
      </c>
      <c r="U491">
        <v>6</v>
      </c>
      <c r="V491" t="s">
        <v>82</v>
      </c>
      <c r="W491">
        <f t="shared" si="2"/>
        <v>330</v>
      </c>
      <c r="X491" s="5">
        <v>1</v>
      </c>
      <c r="Y491" t="s">
        <v>48</v>
      </c>
      <c r="Z491" s="13" t="s">
        <v>49</v>
      </c>
      <c r="AA491" s="13" t="s">
        <v>483</v>
      </c>
      <c r="AB491" s="5">
        <v>0</v>
      </c>
      <c r="AC491" t="s">
        <v>1420</v>
      </c>
      <c r="AD491" t="s">
        <v>1420</v>
      </c>
    </row>
    <row r="492" spans="1:30" ht="14.25" customHeight="1" x14ac:dyDescent="0.3">
      <c r="A492">
        <v>8</v>
      </c>
      <c r="B492" t="s">
        <v>24</v>
      </c>
      <c r="C492" t="s">
        <v>122</v>
      </c>
      <c r="D492" t="s">
        <v>123</v>
      </c>
      <c r="E492">
        <v>2002</v>
      </c>
      <c r="F492" t="s">
        <v>124</v>
      </c>
      <c r="G492" t="s">
        <v>135</v>
      </c>
      <c r="H492" s="3" t="s">
        <v>136</v>
      </c>
      <c r="I492" s="8">
        <v>-21.883330000000001</v>
      </c>
      <c r="J492" s="8">
        <v>-41.8</v>
      </c>
      <c r="K492">
        <v>220000000</v>
      </c>
      <c r="L492" t="s">
        <v>110</v>
      </c>
      <c r="M492" t="s">
        <v>137</v>
      </c>
      <c r="N492" t="s">
        <v>127</v>
      </c>
      <c r="O492">
        <v>1997</v>
      </c>
      <c r="P492">
        <v>9</v>
      </c>
      <c r="Q492">
        <v>1999</v>
      </c>
      <c r="R492">
        <v>7</v>
      </c>
      <c r="S492" s="7">
        <v>23</v>
      </c>
      <c r="T492">
        <v>13</v>
      </c>
      <c r="U492">
        <v>6</v>
      </c>
      <c r="V492" t="s">
        <v>82</v>
      </c>
      <c r="W492">
        <f t="shared" si="2"/>
        <v>330</v>
      </c>
      <c r="X492" s="5">
        <v>1</v>
      </c>
      <c r="Y492" t="s">
        <v>48</v>
      </c>
      <c r="Z492" s="13" t="s">
        <v>55</v>
      </c>
      <c r="AA492" s="13" t="s">
        <v>76</v>
      </c>
      <c r="AB492" s="5">
        <v>0</v>
      </c>
      <c r="AC492" t="s">
        <v>1420</v>
      </c>
      <c r="AD492" t="s">
        <v>1420</v>
      </c>
    </row>
    <row r="493" spans="1:30" ht="14.25" customHeight="1" x14ac:dyDescent="0.3">
      <c r="A493">
        <v>8</v>
      </c>
      <c r="B493" t="s">
        <v>24</v>
      </c>
      <c r="C493" t="s">
        <v>122</v>
      </c>
      <c r="D493" t="s">
        <v>123</v>
      </c>
      <c r="E493">
        <v>2002</v>
      </c>
      <c r="F493" t="s">
        <v>124</v>
      </c>
      <c r="G493" t="s">
        <v>135</v>
      </c>
      <c r="H493" s="3" t="s">
        <v>136</v>
      </c>
      <c r="I493" s="8">
        <v>-21.883330000000001</v>
      </c>
      <c r="J493" s="8">
        <v>-41.8</v>
      </c>
      <c r="K493">
        <v>220000000</v>
      </c>
      <c r="L493" t="s">
        <v>110</v>
      </c>
      <c r="M493" t="s">
        <v>137</v>
      </c>
      <c r="N493" t="s">
        <v>127</v>
      </c>
      <c r="O493">
        <v>1997</v>
      </c>
      <c r="P493">
        <v>9</v>
      </c>
      <c r="Q493">
        <v>1999</v>
      </c>
      <c r="R493">
        <v>7</v>
      </c>
      <c r="S493" s="7">
        <v>23</v>
      </c>
      <c r="T493">
        <v>13</v>
      </c>
      <c r="U493">
        <v>6</v>
      </c>
      <c r="V493" t="s">
        <v>82</v>
      </c>
      <c r="W493">
        <f t="shared" si="2"/>
        <v>330</v>
      </c>
      <c r="X493" s="5">
        <v>1</v>
      </c>
      <c r="Y493" t="s">
        <v>48</v>
      </c>
      <c r="Z493" s="13" t="s">
        <v>83</v>
      </c>
      <c r="AA493" s="13" t="s">
        <v>911</v>
      </c>
      <c r="AB493" s="5">
        <v>0</v>
      </c>
      <c r="AC493" t="s">
        <v>1420</v>
      </c>
      <c r="AD493" t="s">
        <v>1420</v>
      </c>
    </row>
    <row r="494" spans="1:30" ht="14.25" customHeight="1" x14ac:dyDescent="0.3">
      <c r="A494">
        <v>8</v>
      </c>
      <c r="B494" t="s">
        <v>24</v>
      </c>
      <c r="C494" t="s">
        <v>122</v>
      </c>
      <c r="D494" t="s">
        <v>123</v>
      </c>
      <c r="E494">
        <v>2002</v>
      </c>
      <c r="F494" t="s">
        <v>124</v>
      </c>
      <c r="G494" t="s">
        <v>135</v>
      </c>
      <c r="H494" s="3" t="s">
        <v>136</v>
      </c>
      <c r="I494" s="8">
        <v>-21.883330000000001</v>
      </c>
      <c r="J494" s="8">
        <v>-41.8</v>
      </c>
      <c r="K494">
        <v>220000000</v>
      </c>
      <c r="L494" t="s">
        <v>110</v>
      </c>
      <c r="M494" t="s">
        <v>137</v>
      </c>
      <c r="N494" t="s">
        <v>127</v>
      </c>
      <c r="O494">
        <v>1997</v>
      </c>
      <c r="P494">
        <v>9</v>
      </c>
      <c r="Q494">
        <v>1999</v>
      </c>
      <c r="R494">
        <v>7</v>
      </c>
      <c r="S494" s="7">
        <v>23</v>
      </c>
      <c r="T494">
        <v>13</v>
      </c>
      <c r="U494">
        <v>6</v>
      </c>
      <c r="V494" t="s">
        <v>82</v>
      </c>
      <c r="W494">
        <f t="shared" si="2"/>
        <v>330</v>
      </c>
      <c r="X494" s="5">
        <v>1</v>
      </c>
      <c r="Y494" t="s">
        <v>48</v>
      </c>
      <c r="Z494" s="13" t="s">
        <v>55</v>
      </c>
      <c r="AA494" s="13" t="s">
        <v>876</v>
      </c>
      <c r="AB494" s="5">
        <v>0</v>
      </c>
      <c r="AC494" t="s">
        <v>1420</v>
      </c>
      <c r="AD494" t="s">
        <v>1420</v>
      </c>
    </row>
    <row r="495" spans="1:30" ht="14.25" customHeight="1" x14ac:dyDescent="0.3">
      <c r="A495">
        <v>8</v>
      </c>
      <c r="B495" t="s">
        <v>24</v>
      </c>
      <c r="C495" t="s">
        <v>122</v>
      </c>
      <c r="D495" t="s">
        <v>123</v>
      </c>
      <c r="E495">
        <v>2002</v>
      </c>
      <c r="F495" t="s">
        <v>124</v>
      </c>
      <c r="G495" t="s">
        <v>135</v>
      </c>
      <c r="H495" s="3" t="s">
        <v>136</v>
      </c>
      <c r="I495" s="8">
        <v>-21.883330000000001</v>
      </c>
      <c r="J495" s="8">
        <v>-41.8</v>
      </c>
      <c r="K495">
        <v>220000000</v>
      </c>
      <c r="L495" t="s">
        <v>110</v>
      </c>
      <c r="M495" t="s">
        <v>137</v>
      </c>
      <c r="N495" t="s">
        <v>127</v>
      </c>
      <c r="O495">
        <v>1997</v>
      </c>
      <c r="P495">
        <v>9</v>
      </c>
      <c r="Q495">
        <v>1999</v>
      </c>
      <c r="R495">
        <v>7</v>
      </c>
      <c r="S495" s="7">
        <v>23</v>
      </c>
      <c r="T495">
        <v>13</v>
      </c>
      <c r="U495">
        <v>6</v>
      </c>
      <c r="V495" t="s">
        <v>82</v>
      </c>
      <c r="W495">
        <f t="shared" si="2"/>
        <v>330</v>
      </c>
      <c r="X495" s="5">
        <v>1</v>
      </c>
      <c r="Y495" t="s">
        <v>48</v>
      </c>
      <c r="Z495" s="13" t="s">
        <v>49</v>
      </c>
      <c r="AA495" s="13" t="s">
        <v>50</v>
      </c>
      <c r="AB495" s="5">
        <v>0</v>
      </c>
      <c r="AC495" t="s">
        <v>1420</v>
      </c>
      <c r="AD495" t="s">
        <v>1420</v>
      </c>
    </row>
    <row r="496" spans="1:30" ht="14.25" customHeight="1" x14ac:dyDescent="0.3">
      <c r="A496">
        <v>8</v>
      </c>
      <c r="B496" t="s">
        <v>24</v>
      </c>
      <c r="C496" t="s">
        <v>122</v>
      </c>
      <c r="D496" t="s">
        <v>123</v>
      </c>
      <c r="E496">
        <v>2002</v>
      </c>
      <c r="F496" t="s">
        <v>124</v>
      </c>
      <c r="G496" t="s">
        <v>138</v>
      </c>
      <c r="H496" s="3" t="s">
        <v>139</v>
      </c>
      <c r="I496" s="8">
        <v>-21.883330000000001</v>
      </c>
      <c r="J496" s="8">
        <v>-41.8</v>
      </c>
      <c r="K496">
        <v>220000000</v>
      </c>
      <c r="L496" t="s">
        <v>110</v>
      </c>
      <c r="M496" t="s">
        <v>137</v>
      </c>
      <c r="N496" t="s">
        <v>127</v>
      </c>
      <c r="O496">
        <v>1997</v>
      </c>
      <c r="P496">
        <v>9</v>
      </c>
      <c r="Q496">
        <v>1999</v>
      </c>
      <c r="R496">
        <v>7</v>
      </c>
      <c r="S496" s="7">
        <v>23</v>
      </c>
      <c r="T496">
        <v>13</v>
      </c>
      <c r="U496">
        <v>6</v>
      </c>
      <c r="V496" t="s">
        <v>82</v>
      </c>
      <c r="W496">
        <f t="shared" si="2"/>
        <v>330</v>
      </c>
      <c r="X496" s="5">
        <v>1</v>
      </c>
      <c r="Y496" t="s">
        <v>48</v>
      </c>
      <c r="Z496" s="13" t="s">
        <v>83</v>
      </c>
      <c r="AA496" s="13" t="s">
        <v>87</v>
      </c>
      <c r="AB496" s="5">
        <v>292</v>
      </c>
      <c r="AC496" t="s">
        <v>1420</v>
      </c>
      <c r="AD496" t="s">
        <v>1420</v>
      </c>
    </row>
    <row r="497" spans="1:30" ht="14.25" customHeight="1" x14ac:dyDescent="0.3">
      <c r="A497">
        <v>8</v>
      </c>
      <c r="B497" t="s">
        <v>24</v>
      </c>
      <c r="C497" t="s">
        <v>122</v>
      </c>
      <c r="D497" t="s">
        <v>123</v>
      </c>
      <c r="E497">
        <v>2002</v>
      </c>
      <c r="F497" t="s">
        <v>124</v>
      </c>
      <c r="G497" t="s">
        <v>138</v>
      </c>
      <c r="H497" s="3" t="s">
        <v>139</v>
      </c>
      <c r="I497" s="8">
        <v>-21.883330000000001</v>
      </c>
      <c r="J497" s="8">
        <v>-41.8</v>
      </c>
      <c r="K497">
        <v>220000000</v>
      </c>
      <c r="L497" t="s">
        <v>110</v>
      </c>
      <c r="M497" t="s">
        <v>137</v>
      </c>
      <c r="N497" t="s">
        <v>127</v>
      </c>
      <c r="O497">
        <v>1997</v>
      </c>
      <c r="P497">
        <v>9</v>
      </c>
      <c r="Q497">
        <v>1999</v>
      </c>
      <c r="R497">
        <v>7</v>
      </c>
      <c r="S497" s="7">
        <v>23</v>
      </c>
      <c r="T497">
        <v>13</v>
      </c>
      <c r="U497">
        <v>6</v>
      </c>
      <c r="V497" t="s">
        <v>82</v>
      </c>
      <c r="W497">
        <f t="shared" si="2"/>
        <v>330</v>
      </c>
      <c r="X497" s="5">
        <v>1</v>
      </c>
      <c r="Y497" t="s">
        <v>48</v>
      </c>
      <c r="Z497" s="13" t="s">
        <v>55</v>
      </c>
      <c r="AA497" s="13" t="s">
        <v>56</v>
      </c>
      <c r="AB497" s="5">
        <v>125</v>
      </c>
      <c r="AC497" t="s">
        <v>1420</v>
      </c>
      <c r="AD497" t="s">
        <v>1420</v>
      </c>
    </row>
    <row r="498" spans="1:30" ht="14.25" customHeight="1" x14ac:dyDescent="0.3">
      <c r="A498">
        <v>8</v>
      </c>
      <c r="B498" t="s">
        <v>24</v>
      </c>
      <c r="C498" t="s">
        <v>122</v>
      </c>
      <c r="D498" t="s">
        <v>123</v>
      </c>
      <c r="E498">
        <v>2002</v>
      </c>
      <c r="F498" t="s">
        <v>124</v>
      </c>
      <c r="G498" t="s">
        <v>138</v>
      </c>
      <c r="H498" s="3" t="s">
        <v>139</v>
      </c>
      <c r="I498" s="8">
        <v>-21.883330000000001</v>
      </c>
      <c r="J498" s="8">
        <v>-41.8</v>
      </c>
      <c r="K498">
        <v>220000000</v>
      </c>
      <c r="L498" t="s">
        <v>110</v>
      </c>
      <c r="M498" t="s">
        <v>137</v>
      </c>
      <c r="N498" t="s">
        <v>127</v>
      </c>
      <c r="O498">
        <v>1997</v>
      </c>
      <c r="P498">
        <v>9</v>
      </c>
      <c r="Q498">
        <v>1999</v>
      </c>
      <c r="R498">
        <v>7</v>
      </c>
      <c r="S498" s="7">
        <v>23</v>
      </c>
      <c r="T498">
        <v>13</v>
      </c>
      <c r="U498">
        <v>6</v>
      </c>
      <c r="V498" t="s">
        <v>82</v>
      </c>
      <c r="W498">
        <f t="shared" si="2"/>
        <v>330</v>
      </c>
      <c r="X498" s="5">
        <v>1</v>
      </c>
      <c r="Y498" t="s">
        <v>48</v>
      </c>
      <c r="Z498" s="13" t="s">
        <v>55</v>
      </c>
      <c r="AA498" s="13" t="s">
        <v>1053</v>
      </c>
      <c r="AB498" s="5">
        <v>81</v>
      </c>
      <c r="AC498" t="s">
        <v>1420</v>
      </c>
      <c r="AD498" t="s">
        <v>1420</v>
      </c>
    </row>
    <row r="499" spans="1:30" ht="14.25" customHeight="1" x14ac:dyDescent="0.3">
      <c r="A499">
        <v>8</v>
      </c>
      <c r="B499" t="s">
        <v>24</v>
      </c>
      <c r="C499" t="s">
        <v>122</v>
      </c>
      <c r="D499" t="s">
        <v>123</v>
      </c>
      <c r="E499">
        <v>2002</v>
      </c>
      <c r="F499" t="s">
        <v>124</v>
      </c>
      <c r="G499" t="s">
        <v>138</v>
      </c>
      <c r="H499" s="3" t="s">
        <v>139</v>
      </c>
      <c r="I499" s="8">
        <v>-21.883330000000001</v>
      </c>
      <c r="J499" s="8">
        <v>-41.8</v>
      </c>
      <c r="K499">
        <v>220000000</v>
      </c>
      <c r="L499" t="s">
        <v>110</v>
      </c>
      <c r="M499" t="s">
        <v>137</v>
      </c>
      <c r="N499" t="s">
        <v>127</v>
      </c>
      <c r="O499">
        <v>1997</v>
      </c>
      <c r="P499">
        <v>9</v>
      </c>
      <c r="Q499">
        <v>1999</v>
      </c>
      <c r="R499">
        <v>7</v>
      </c>
      <c r="S499" s="7">
        <v>23</v>
      </c>
      <c r="T499">
        <v>13</v>
      </c>
      <c r="U499">
        <v>6</v>
      </c>
      <c r="V499" t="s">
        <v>82</v>
      </c>
      <c r="W499">
        <f t="shared" si="2"/>
        <v>330</v>
      </c>
      <c r="X499" s="5">
        <v>1</v>
      </c>
      <c r="Y499" t="s">
        <v>48</v>
      </c>
      <c r="Z499" s="13" t="s">
        <v>83</v>
      </c>
      <c r="AA499" s="13" t="s">
        <v>84</v>
      </c>
      <c r="AB499" s="5">
        <v>37</v>
      </c>
      <c r="AC499" t="s">
        <v>1420</v>
      </c>
      <c r="AD499" t="s">
        <v>1420</v>
      </c>
    </row>
    <row r="500" spans="1:30" ht="14.25" customHeight="1" x14ac:dyDescent="0.3">
      <c r="A500">
        <v>8</v>
      </c>
      <c r="B500" t="s">
        <v>24</v>
      </c>
      <c r="C500" t="s">
        <v>122</v>
      </c>
      <c r="D500" t="s">
        <v>123</v>
      </c>
      <c r="E500">
        <v>2002</v>
      </c>
      <c r="F500" t="s">
        <v>124</v>
      </c>
      <c r="G500" t="s">
        <v>138</v>
      </c>
      <c r="H500" s="3" t="s">
        <v>139</v>
      </c>
      <c r="I500" s="8">
        <v>-21.883330000000001</v>
      </c>
      <c r="J500" s="8">
        <v>-41.8</v>
      </c>
      <c r="K500">
        <v>220000000</v>
      </c>
      <c r="L500" t="s">
        <v>110</v>
      </c>
      <c r="M500" t="s">
        <v>137</v>
      </c>
      <c r="N500" t="s">
        <v>127</v>
      </c>
      <c r="O500">
        <v>1997</v>
      </c>
      <c r="P500">
        <v>9</v>
      </c>
      <c r="Q500">
        <v>1999</v>
      </c>
      <c r="R500">
        <v>7</v>
      </c>
      <c r="S500" s="7">
        <v>23</v>
      </c>
      <c r="T500">
        <v>13</v>
      </c>
      <c r="U500">
        <v>6</v>
      </c>
      <c r="V500" t="s">
        <v>82</v>
      </c>
      <c r="W500">
        <f t="shared" si="2"/>
        <v>330</v>
      </c>
      <c r="X500" s="5">
        <v>1</v>
      </c>
      <c r="Y500" t="s">
        <v>48</v>
      </c>
      <c r="Z500" s="13" t="s">
        <v>55</v>
      </c>
      <c r="AA500" s="13" t="s">
        <v>73</v>
      </c>
      <c r="AB500" s="5">
        <v>74</v>
      </c>
      <c r="AC500" t="s">
        <v>1420</v>
      </c>
      <c r="AD500" t="s">
        <v>1420</v>
      </c>
    </row>
    <row r="501" spans="1:30" ht="14.25" customHeight="1" x14ac:dyDescent="0.3">
      <c r="A501">
        <v>8</v>
      </c>
      <c r="B501" t="s">
        <v>24</v>
      </c>
      <c r="C501" t="s">
        <v>122</v>
      </c>
      <c r="D501" t="s">
        <v>123</v>
      </c>
      <c r="E501">
        <v>2002</v>
      </c>
      <c r="F501" t="s">
        <v>124</v>
      </c>
      <c r="G501" t="s">
        <v>138</v>
      </c>
      <c r="H501" s="3" t="s">
        <v>139</v>
      </c>
      <c r="I501" s="8">
        <v>-21.883330000000001</v>
      </c>
      <c r="J501" s="8">
        <v>-41.8</v>
      </c>
      <c r="K501">
        <v>220000000</v>
      </c>
      <c r="L501" t="s">
        <v>110</v>
      </c>
      <c r="M501" t="s">
        <v>137</v>
      </c>
      <c r="N501" t="s">
        <v>127</v>
      </c>
      <c r="O501">
        <v>1997</v>
      </c>
      <c r="P501">
        <v>9</v>
      </c>
      <c r="Q501">
        <v>1999</v>
      </c>
      <c r="R501">
        <v>7</v>
      </c>
      <c r="S501" s="7">
        <v>23</v>
      </c>
      <c r="T501">
        <v>13</v>
      </c>
      <c r="U501">
        <v>6</v>
      </c>
      <c r="V501" t="s">
        <v>82</v>
      </c>
      <c r="W501">
        <f t="shared" si="2"/>
        <v>330</v>
      </c>
      <c r="X501" s="5">
        <v>1</v>
      </c>
      <c r="Y501" t="s">
        <v>48</v>
      </c>
      <c r="Z501" s="13" t="s">
        <v>55</v>
      </c>
      <c r="AA501" s="13" t="s">
        <v>503</v>
      </c>
      <c r="AB501" s="5">
        <v>26</v>
      </c>
      <c r="AC501" t="s">
        <v>1420</v>
      </c>
      <c r="AD501" t="s">
        <v>1420</v>
      </c>
    </row>
    <row r="502" spans="1:30" ht="14.25" customHeight="1" x14ac:dyDescent="0.3">
      <c r="A502">
        <v>8</v>
      </c>
      <c r="B502" t="s">
        <v>24</v>
      </c>
      <c r="C502" t="s">
        <v>122</v>
      </c>
      <c r="D502" t="s">
        <v>123</v>
      </c>
      <c r="E502">
        <v>2002</v>
      </c>
      <c r="F502" t="s">
        <v>124</v>
      </c>
      <c r="G502" t="s">
        <v>138</v>
      </c>
      <c r="H502" s="3" t="s">
        <v>139</v>
      </c>
      <c r="I502" s="8">
        <v>-21.883330000000001</v>
      </c>
      <c r="J502" s="8">
        <v>-41.8</v>
      </c>
      <c r="K502">
        <v>220000000</v>
      </c>
      <c r="L502" t="s">
        <v>110</v>
      </c>
      <c r="M502" t="s">
        <v>137</v>
      </c>
      <c r="N502" t="s">
        <v>127</v>
      </c>
      <c r="O502">
        <v>1997</v>
      </c>
      <c r="P502">
        <v>9</v>
      </c>
      <c r="Q502">
        <v>1999</v>
      </c>
      <c r="R502">
        <v>7</v>
      </c>
      <c r="S502" s="7">
        <v>23</v>
      </c>
      <c r="T502">
        <v>13</v>
      </c>
      <c r="U502">
        <v>6</v>
      </c>
      <c r="V502" t="s">
        <v>82</v>
      </c>
      <c r="W502">
        <f t="shared" si="2"/>
        <v>330</v>
      </c>
      <c r="X502" s="5">
        <v>1</v>
      </c>
      <c r="Y502" t="s">
        <v>48</v>
      </c>
      <c r="Z502" s="13" t="s">
        <v>55</v>
      </c>
      <c r="AA502" s="13" t="s">
        <v>1054</v>
      </c>
      <c r="AB502" s="5">
        <v>0</v>
      </c>
      <c r="AC502" t="s">
        <v>1420</v>
      </c>
      <c r="AD502" t="s">
        <v>1420</v>
      </c>
    </row>
    <row r="503" spans="1:30" ht="14.25" customHeight="1" x14ac:dyDescent="0.3">
      <c r="A503">
        <v>8</v>
      </c>
      <c r="B503" t="s">
        <v>24</v>
      </c>
      <c r="C503" t="s">
        <v>122</v>
      </c>
      <c r="D503" t="s">
        <v>123</v>
      </c>
      <c r="E503">
        <v>2002</v>
      </c>
      <c r="F503" t="s">
        <v>124</v>
      </c>
      <c r="G503" t="s">
        <v>138</v>
      </c>
      <c r="H503" s="3" t="s">
        <v>139</v>
      </c>
      <c r="I503" s="8">
        <v>-21.883330000000001</v>
      </c>
      <c r="J503" s="8">
        <v>-41.8</v>
      </c>
      <c r="K503">
        <v>220000000</v>
      </c>
      <c r="L503" t="s">
        <v>110</v>
      </c>
      <c r="M503" t="s">
        <v>137</v>
      </c>
      <c r="N503" t="s">
        <v>127</v>
      </c>
      <c r="O503">
        <v>1997</v>
      </c>
      <c r="P503">
        <v>9</v>
      </c>
      <c r="Q503">
        <v>1999</v>
      </c>
      <c r="R503">
        <v>7</v>
      </c>
      <c r="S503" s="7">
        <v>23</v>
      </c>
      <c r="T503">
        <v>13</v>
      </c>
      <c r="U503">
        <v>6</v>
      </c>
      <c r="V503" t="s">
        <v>82</v>
      </c>
      <c r="W503">
        <f t="shared" si="2"/>
        <v>330</v>
      </c>
      <c r="X503" s="5">
        <v>1</v>
      </c>
      <c r="Y503" t="s">
        <v>48</v>
      </c>
      <c r="Z503" s="13" t="s">
        <v>55</v>
      </c>
      <c r="AA503" s="13" t="s">
        <v>70</v>
      </c>
      <c r="AB503" s="5">
        <v>17</v>
      </c>
      <c r="AC503" t="s">
        <v>1420</v>
      </c>
      <c r="AD503" t="s">
        <v>1420</v>
      </c>
    </row>
    <row r="504" spans="1:30" ht="14.25" customHeight="1" x14ac:dyDescent="0.3">
      <c r="A504">
        <v>8</v>
      </c>
      <c r="B504" t="s">
        <v>24</v>
      </c>
      <c r="C504" t="s">
        <v>122</v>
      </c>
      <c r="D504" t="s">
        <v>123</v>
      </c>
      <c r="E504">
        <v>2002</v>
      </c>
      <c r="F504" t="s">
        <v>124</v>
      </c>
      <c r="G504" t="s">
        <v>138</v>
      </c>
      <c r="H504" s="3" t="s">
        <v>139</v>
      </c>
      <c r="I504" s="8">
        <v>-21.883330000000001</v>
      </c>
      <c r="J504" s="8">
        <v>-41.8</v>
      </c>
      <c r="K504">
        <v>220000000</v>
      </c>
      <c r="L504" t="s">
        <v>110</v>
      </c>
      <c r="M504" t="s">
        <v>137</v>
      </c>
      <c r="N504" t="s">
        <v>127</v>
      </c>
      <c r="O504">
        <v>1997</v>
      </c>
      <c r="P504">
        <v>9</v>
      </c>
      <c r="Q504">
        <v>1999</v>
      </c>
      <c r="R504">
        <v>7</v>
      </c>
      <c r="S504" s="7">
        <v>23</v>
      </c>
      <c r="T504">
        <v>13</v>
      </c>
      <c r="U504">
        <v>6</v>
      </c>
      <c r="V504" t="s">
        <v>82</v>
      </c>
      <c r="W504">
        <f t="shared" si="2"/>
        <v>330</v>
      </c>
      <c r="X504" s="5">
        <v>1</v>
      </c>
      <c r="Y504" t="s">
        <v>48</v>
      </c>
      <c r="Z504" s="13" t="s">
        <v>55</v>
      </c>
      <c r="AA504" s="13" t="s">
        <v>655</v>
      </c>
      <c r="AB504" s="5">
        <v>1</v>
      </c>
      <c r="AC504" t="s">
        <v>1420</v>
      </c>
      <c r="AD504" t="s">
        <v>1420</v>
      </c>
    </row>
    <row r="505" spans="1:30" ht="14.25" customHeight="1" x14ac:dyDescent="0.3">
      <c r="A505">
        <v>8</v>
      </c>
      <c r="B505" t="s">
        <v>24</v>
      </c>
      <c r="C505" t="s">
        <v>122</v>
      </c>
      <c r="D505" t="s">
        <v>123</v>
      </c>
      <c r="E505">
        <v>2002</v>
      </c>
      <c r="F505" t="s">
        <v>124</v>
      </c>
      <c r="G505" t="s">
        <v>138</v>
      </c>
      <c r="H505" s="3" t="s">
        <v>139</v>
      </c>
      <c r="I505" s="8">
        <v>-21.883330000000001</v>
      </c>
      <c r="J505" s="8">
        <v>-41.8</v>
      </c>
      <c r="K505">
        <v>220000000</v>
      </c>
      <c r="L505" t="s">
        <v>110</v>
      </c>
      <c r="M505" t="s">
        <v>137</v>
      </c>
      <c r="N505" t="s">
        <v>127</v>
      </c>
      <c r="O505">
        <v>1997</v>
      </c>
      <c r="P505">
        <v>9</v>
      </c>
      <c r="Q505">
        <v>1999</v>
      </c>
      <c r="R505">
        <v>7</v>
      </c>
      <c r="S505" s="7">
        <v>23</v>
      </c>
      <c r="T505">
        <v>13</v>
      </c>
      <c r="U505">
        <v>6</v>
      </c>
      <c r="V505" t="s">
        <v>82</v>
      </c>
      <c r="W505">
        <f t="shared" si="2"/>
        <v>330</v>
      </c>
      <c r="X505" s="5">
        <v>1</v>
      </c>
      <c r="Y505" t="s">
        <v>48</v>
      </c>
      <c r="Z505" s="13" t="s">
        <v>55</v>
      </c>
      <c r="AA505" s="13" t="s">
        <v>1055</v>
      </c>
      <c r="AB505" s="5">
        <v>12</v>
      </c>
      <c r="AC505" t="s">
        <v>1420</v>
      </c>
      <c r="AD505" t="s">
        <v>1420</v>
      </c>
    </row>
    <row r="506" spans="1:30" ht="14.25" customHeight="1" x14ac:dyDescent="0.3">
      <c r="A506">
        <v>8</v>
      </c>
      <c r="B506" t="s">
        <v>24</v>
      </c>
      <c r="C506" t="s">
        <v>122</v>
      </c>
      <c r="D506" t="s">
        <v>123</v>
      </c>
      <c r="E506">
        <v>2002</v>
      </c>
      <c r="F506" t="s">
        <v>124</v>
      </c>
      <c r="G506" t="s">
        <v>138</v>
      </c>
      <c r="H506" s="3" t="s">
        <v>139</v>
      </c>
      <c r="I506" s="8">
        <v>-21.883330000000001</v>
      </c>
      <c r="J506" s="8">
        <v>-41.8</v>
      </c>
      <c r="K506">
        <v>220000000</v>
      </c>
      <c r="L506" t="s">
        <v>110</v>
      </c>
      <c r="M506" t="s">
        <v>137</v>
      </c>
      <c r="N506" t="s">
        <v>127</v>
      </c>
      <c r="O506">
        <v>1997</v>
      </c>
      <c r="P506">
        <v>9</v>
      </c>
      <c r="Q506">
        <v>1999</v>
      </c>
      <c r="R506">
        <v>7</v>
      </c>
      <c r="S506" s="7">
        <v>23</v>
      </c>
      <c r="T506">
        <v>13</v>
      </c>
      <c r="U506">
        <v>6</v>
      </c>
      <c r="V506" t="s">
        <v>82</v>
      </c>
      <c r="W506">
        <f t="shared" si="2"/>
        <v>330</v>
      </c>
      <c r="X506" s="5">
        <v>1</v>
      </c>
      <c r="Y506" t="s">
        <v>48</v>
      </c>
      <c r="Z506" s="13" t="s">
        <v>55</v>
      </c>
      <c r="AA506" s="13" t="s">
        <v>62</v>
      </c>
      <c r="AB506" s="5">
        <v>10</v>
      </c>
      <c r="AC506" t="s">
        <v>1420</v>
      </c>
      <c r="AD506" t="s">
        <v>1420</v>
      </c>
    </row>
    <row r="507" spans="1:30" ht="14.25" customHeight="1" x14ac:dyDescent="0.3">
      <c r="A507">
        <v>8</v>
      </c>
      <c r="B507" t="s">
        <v>24</v>
      </c>
      <c r="C507" t="s">
        <v>122</v>
      </c>
      <c r="D507" t="s">
        <v>123</v>
      </c>
      <c r="E507">
        <v>2002</v>
      </c>
      <c r="F507" t="s">
        <v>124</v>
      </c>
      <c r="G507" t="s">
        <v>138</v>
      </c>
      <c r="H507" s="3" t="s">
        <v>139</v>
      </c>
      <c r="I507" s="8">
        <v>-21.883330000000001</v>
      </c>
      <c r="J507" s="8">
        <v>-41.8</v>
      </c>
      <c r="K507">
        <v>220000000</v>
      </c>
      <c r="L507" t="s">
        <v>110</v>
      </c>
      <c r="M507" t="s">
        <v>137</v>
      </c>
      <c r="N507" t="s">
        <v>127</v>
      </c>
      <c r="O507">
        <v>1997</v>
      </c>
      <c r="P507">
        <v>9</v>
      </c>
      <c r="Q507">
        <v>1999</v>
      </c>
      <c r="R507">
        <v>7</v>
      </c>
      <c r="S507" s="7">
        <v>23</v>
      </c>
      <c r="T507">
        <v>13</v>
      </c>
      <c r="U507">
        <v>6</v>
      </c>
      <c r="V507" t="s">
        <v>82</v>
      </c>
      <c r="W507">
        <f t="shared" si="2"/>
        <v>330</v>
      </c>
      <c r="X507" s="5">
        <v>1</v>
      </c>
      <c r="Y507" t="s">
        <v>48</v>
      </c>
      <c r="Z507" s="13" t="s">
        <v>55</v>
      </c>
      <c r="AA507" s="13" t="s">
        <v>1056</v>
      </c>
      <c r="AB507" s="5">
        <v>1</v>
      </c>
      <c r="AC507" t="s">
        <v>1420</v>
      </c>
      <c r="AD507" t="s">
        <v>1420</v>
      </c>
    </row>
    <row r="508" spans="1:30" ht="14.25" customHeight="1" x14ac:dyDescent="0.3">
      <c r="A508">
        <v>8</v>
      </c>
      <c r="B508" t="s">
        <v>24</v>
      </c>
      <c r="C508" t="s">
        <v>122</v>
      </c>
      <c r="D508" t="s">
        <v>123</v>
      </c>
      <c r="E508">
        <v>2002</v>
      </c>
      <c r="F508" t="s">
        <v>124</v>
      </c>
      <c r="G508" t="s">
        <v>138</v>
      </c>
      <c r="H508" s="3" t="s">
        <v>139</v>
      </c>
      <c r="I508" s="8">
        <v>-21.883330000000001</v>
      </c>
      <c r="J508" s="8">
        <v>-41.8</v>
      </c>
      <c r="K508">
        <v>220000000</v>
      </c>
      <c r="L508" t="s">
        <v>110</v>
      </c>
      <c r="M508" t="s">
        <v>137</v>
      </c>
      <c r="N508" t="s">
        <v>127</v>
      </c>
      <c r="O508">
        <v>1997</v>
      </c>
      <c r="P508">
        <v>9</v>
      </c>
      <c r="Q508">
        <v>1999</v>
      </c>
      <c r="R508">
        <v>7</v>
      </c>
      <c r="S508" s="7">
        <v>23</v>
      </c>
      <c r="T508">
        <v>13</v>
      </c>
      <c r="U508">
        <v>6</v>
      </c>
      <c r="V508" t="s">
        <v>82</v>
      </c>
      <c r="W508">
        <f t="shared" si="2"/>
        <v>330</v>
      </c>
      <c r="X508" s="5">
        <v>1</v>
      </c>
      <c r="Y508" t="s">
        <v>48</v>
      </c>
      <c r="Z508" s="13" t="s">
        <v>55</v>
      </c>
      <c r="AA508" s="13" t="s">
        <v>1057</v>
      </c>
      <c r="AB508" s="5">
        <v>1</v>
      </c>
      <c r="AC508" t="s">
        <v>1420</v>
      </c>
      <c r="AD508" t="s">
        <v>1420</v>
      </c>
    </row>
    <row r="509" spans="1:30" ht="14.25" customHeight="1" x14ac:dyDescent="0.3">
      <c r="A509">
        <v>8</v>
      </c>
      <c r="B509" t="s">
        <v>24</v>
      </c>
      <c r="C509" t="s">
        <v>122</v>
      </c>
      <c r="D509" t="s">
        <v>123</v>
      </c>
      <c r="E509">
        <v>2002</v>
      </c>
      <c r="F509" t="s">
        <v>124</v>
      </c>
      <c r="G509" t="s">
        <v>138</v>
      </c>
      <c r="H509" s="3" t="s">
        <v>139</v>
      </c>
      <c r="I509" s="8">
        <v>-21.883330000000001</v>
      </c>
      <c r="J509" s="8">
        <v>-41.8</v>
      </c>
      <c r="K509">
        <v>220000000</v>
      </c>
      <c r="L509" t="s">
        <v>110</v>
      </c>
      <c r="M509" t="s">
        <v>137</v>
      </c>
      <c r="N509" t="s">
        <v>127</v>
      </c>
      <c r="O509">
        <v>1997</v>
      </c>
      <c r="P509">
        <v>9</v>
      </c>
      <c r="Q509">
        <v>1999</v>
      </c>
      <c r="R509">
        <v>7</v>
      </c>
      <c r="S509" s="7">
        <v>23</v>
      </c>
      <c r="T509">
        <v>13</v>
      </c>
      <c r="U509">
        <v>6</v>
      </c>
      <c r="V509" t="s">
        <v>82</v>
      </c>
      <c r="W509">
        <f t="shared" si="2"/>
        <v>330</v>
      </c>
      <c r="X509" s="5">
        <v>1</v>
      </c>
      <c r="Y509" t="s">
        <v>48</v>
      </c>
      <c r="Z509" s="13" t="s">
        <v>55</v>
      </c>
      <c r="AA509" s="13" t="s">
        <v>1058</v>
      </c>
      <c r="AB509" s="5">
        <v>0</v>
      </c>
      <c r="AC509" t="s">
        <v>1420</v>
      </c>
      <c r="AD509" t="s">
        <v>1420</v>
      </c>
    </row>
    <row r="510" spans="1:30" ht="14.25" customHeight="1" x14ac:dyDescent="0.3">
      <c r="A510">
        <v>8</v>
      </c>
      <c r="B510" t="s">
        <v>24</v>
      </c>
      <c r="C510" t="s">
        <v>122</v>
      </c>
      <c r="D510" t="s">
        <v>123</v>
      </c>
      <c r="E510">
        <v>2002</v>
      </c>
      <c r="F510" t="s">
        <v>124</v>
      </c>
      <c r="G510" t="s">
        <v>138</v>
      </c>
      <c r="H510" s="3" t="s">
        <v>139</v>
      </c>
      <c r="I510" s="8">
        <v>-21.883330000000001</v>
      </c>
      <c r="J510" s="8">
        <v>-41.8</v>
      </c>
      <c r="K510">
        <v>220000000</v>
      </c>
      <c r="L510" t="s">
        <v>110</v>
      </c>
      <c r="M510" t="s">
        <v>137</v>
      </c>
      <c r="N510" t="s">
        <v>127</v>
      </c>
      <c r="O510">
        <v>1997</v>
      </c>
      <c r="P510">
        <v>9</v>
      </c>
      <c r="Q510">
        <v>1999</v>
      </c>
      <c r="R510">
        <v>7</v>
      </c>
      <c r="S510" s="7">
        <v>23</v>
      </c>
      <c r="T510">
        <v>13</v>
      </c>
      <c r="U510">
        <v>6</v>
      </c>
      <c r="V510" t="s">
        <v>82</v>
      </c>
      <c r="W510">
        <f t="shared" si="2"/>
        <v>330</v>
      </c>
      <c r="X510" s="5">
        <v>1</v>
      </c>
      <c r="Y510" t="s">
        <v>48</v>
      </c>
      <c r="Z510" t="s">
        <v>90</v>
      </c>
      <c r="AA510" s="13" t="s">
        <v>91</v>
      </c>
      <c r="AB510" s="5">
        <v>0</v>
      </c>
      <c r="AC510" t="s">
        <v>1420</v>
      </c>
      <c r="AD510" t="s">
        <v>1420</v>
      </c>
    </row>
    <row r="511" spans="1:30" ht="14.25" customHeight="1" x14ac:dyDescent="0.3">
      <c r="A511">
        <v>8</v>
      </c>
      <c r="B511" t="s">
        <v>24</v>
      </c>
      <c r="C511" t="s">
        <v>122</v>
      </c>
      <c r="D511" t="s">
        <v>123</v>
      </c>
      <c r="E511">
        <v>2002</v>
      </c>
      <c r="F511" t="s">
        <v>124</v>
      </c>
      <c r="G511" t="s">
        <v>138</v>
      </c>
      <c r="H511" s="3" t="s">
        <v>139</v>
      </c>
      <c r="I511" s="8">
        <v>-21.883330000000001</v>
      </c>
      <c r="J511" s="8">
        <v>-41.8</v>
      </c>
      <c r="K511">
        <v>220000000</v>
      </c>
      <c r="L511" t="s">
        <v>110</v>
      </c>
      <c r="M511" t="s">
        <v>137</v>
      </c>
      <c r="N511" t="s">
        <v>127</v>
      </c>
      <c r="O511">
        <v>1997</v>
      </c>
      <c r="P511">
        <v>9</v>
      </c>
      <c r="Q511">
        <v>1999</v>
      </c>
      <c r="R511">
        <v>7</v>
      </c>
      <c r="S511" s="7">
        <v>23</v>
      </c>
      <c r="T511">
        <v>13</v>
      </c>
      <c r="U511">
        <v>6</v>
      </c>
      <c r="V511" t="s">
        <v>82</v>
      </c>
      <c r="W511">
        <f t="shared" si="2"/>
        <v>330</v>
      </c>
      <c r="X511" s="5">
        <v>1</v>
      </c>
      <c r="Y511" t="s">
        <v>48</v>
      </c>
      <c r="Z511" s="13" t="s">
        <v>49</v>
      </c>
      <c r="AA511" s="13" t="s">
        <v>1059</v>
      </c>
      <c r="AB511" s="5">
        <v>0</v>
      </c>
      <c r="AC511" t="s">
        <v>1420</v>
      </c>
      <c r="AD511" t="s">
        <v>1420</v>
      </c>
    </row>
    <row r="512" spans="1:30" ht="14.25" customHeight="1" x14ac:dyDescent="0.3">
      <c r="A512">
        <v>8</v>
      </c>
      <c r="B512" t="s">
        <v>24</v>
      </c>
      <c r="C512" t="s">
        <v>122</v>
      </c>
      <c r="D512" t="s">
        <v>123</v>
      </c>
      <c r="E512">
        <v>2002</v>
      </c>
      <c r="F512" t="s">
        <v>124</v>
      </c>
      <c r="G512" t="s">
        <v>138</v>
      </c>
      <c r="H512" s="3" t="s">
        <v>139</v>
      </c>
      <c r="I512" s="8">
        <v>-21.883330000000001</v>
      </c>
      <c r="J512" s="8">
        <v>-41.8</v>
      </c>
      <c r="K512">
        <v>220000000</v>
      </c>
      <c r="L512" t="s">
        <v>110</v>
      </c>
      <c r="M512" t="s">
        <v>137</v>
      </c>
      <c r="N512" t="s">
        <v>127</v>
      </c>
      <c r="O512">
        <v>1997</v>
      </c>
      <c r="P512">
        <v>9</v>
      </c>
      <c r="Q512">
        <v>1999</v>
      </c>
      <c r="R512">
        <v>7</v>
      </c>
      <c r="S512" s="7">
        <v>23</v>
      </c>
      <c r="T512">
        <v>13</v>
      </c>
      <c r="U512">
        <v>6</v>
      </c>
      <c r="V512" t="s">
        <v>82</v>
      </c>
      <c r="W512">
        <f t="shared" si="2"/>
        <v>330</v>
      </c>
      <c r="X512" s="5">
        <v>1</v>
      </c>
      <c r="Y512" t="s">
        <v>48</v>
      </c>
      <c r="Z512" s="13" t="s">
        <v>49</v>
      </c>
      <c r="AA512" s="13" t="s">
        <v>483</v>
      </c>
      <c r="AB512" s="5">
        <v>0</v>
      </c>
      <c r="AC512" t="s">
        <v>1420</v>
      </c>
      <c r="AD512" t="s">
        <v>1420</v>
      </c>
    </row>
    <row r="513" spans="1:30" ht="14.25" customHeight="1" x14ac:dyDescent="0.3">
      <c r="A513">
        <v>8</v>
      </c>
      <c r="B513" t="s">
        <v>24</v>
      </c>
      <c r="C513" t="s">
        <v>122</v>
      </c>
      <c r="D513" t="s">
        <v>123</v>
      </c>
      <c r="E513">
        <v>2002</v>
      </c>
      <c r="F513" t="s">
        <v>124</v>
      </c>
      <c r="G513" t="s">
        <v>138</v>
      </c>
      <c r="H513" s="3" t="s">
        <v>139</v>
      </c>
      <c r="I513" s="8">
        <v>-21.883330000000001</v>
      </c>
      <c r="J513" s="8">
        <v>-41.8</v>
      </c>
      <c r="K513">
        <v>220000000</v>
      </c>
      <c r="L513" t="s">
        <v>110</v>
      </c>
      <c r="M513" t="s">
        <v>137</v>
      </c>
      <c r="N513" t="s">
        <v>127</v>
      </c>
      <c r="O513">
        <v>1997</v>
      </c>
      <c r="P513">
        <v>9</v>
      </c>
      <c r="Q513">
        <v>1999</v>
      </c>
      <c r="R513">
        <v>7</v>
      </c>
      <c r="S513" s="7">
        <v>23</v>
      </c>
      <c r="T513">
        <v>13</v>
      </c>
      <c r="U513">
        <v>6</v>
      </c>
      <c r="V513" t="s">
        <v>82</v>
      </c>
      <c r="W513">
        <f t="shared" si="2"/>
        <v>330</v>
      </c>
      <c r="X513" s="5">
        <v>1</v>
      </c>
      <c r="Y513" t="s">
        <v>48</v>
      </c>
      <c r="Z513" s="13" t="s">
        <v>55</v>
      </c>
      <c r="AA513" s="13" t="s">
        <v>76</v>
      </c>
      <c r="AB513" s="5">
        <v>0</v>
      </c>
      <c r="AC513" t="s">
        <v>1420</v>
      </c>
      <c r="AD513" t="s">
        <v>1420</v>
      </c>
    </row>
    <row r="514" spans="1:30" ht="14.25" customHeight="1" x14ac:dyDescent="0.3">
      <c r="A514">
        <v>8</v>
      </c>
      <c r="B514" t="s">
        <v>24</v>
      </c>
      <c r="C514" t="s">
        <v>122</v>
      </c>
      <c r="D514" t="s">
        <v>123</v>
      </c>
      <c r="E514">
        <v>2002</v>
      </c>
      <c r="F514" t="s">
        <v>124</v>
      </c>
      <c r="G514" t="s">
        <v>138</v>
      </c>
      <c r="H514" s="3" t="s">
        <v>139</v>
      </c>
      <c r="I514" s="8">
        <v>-21.883330000000001</v>
      </c>
      <c r="J514" s="8">
        <v>-41.8</v>
      </c>
      <c r="K514">
        <v>220000000</v>
      </c>
      <c r="L514" t="s">
        <v>110</v>
      </c>
      <c r="M514" t="s">
        <v>137</v>
      </c>
      <c r="N514" t="s">
        <v>127</v>
      </c>
      <c r="O514">
        <v>1997</v>
      </c>
      <c r="P514">
        <v>9</v>
      </c>
      <c r="Q514">
        <v>1999</v>
      </c>
      <c r="R514">
        <v>7</v>
      </c>
      <c r="S514" s="7">
        <v>23</v>
      </c>
      <c r="T514">
        <v>13</v>
      </c>
      <c r="U514">
        <v>6</v>
      </c>
      <c r="V514" t="s">
        <v>82</v>
      </c>
      <c r="W514">
        <f t="shared" si="2"/>
        <v>330</v>
      </c>
      <c r="X514" s="5">
        <v>1</v>
      </c>
      <c r="Y514" t="s">
        <v>48</v>
      </c>
      <c r="Z514" s="13" t="s">
        <v>83</v>
      </c>
      <c r="AA514" s="13" t="s">
        <v>911</v>
      </c>
      <c r="AB514" s="5">
        <v>0</v>
      </c>
      <c r="AC514" t="s">
        <v>1420</v>
      </c>
      <c r="AD514" t="s">
        <v>1420</v>
      </c>
    </row>
    <row r="515" spans="1:30" ht="14.25" customHeight="1" x14ac:dyDescent="0.3">
      <c r="A515">
        <v>8</v>
      </c>
      <c r="B515" t="s">
        <v>24</v>
      </c>
      <c r="C515" t="s">
        <v>122</v>
      </c>
      <c r="D515" t="s">
        <v>123</v>
      </c>
      <c r="E515">
        <v>2002</v>
      </c>
      <c r="F515" t="s">
        <v>124</v>
      </c>
      <c r="G515" t="s">
        <v>138</v>
      </c>
      <c r="H515" s="3" t="s">
        <v>139</v>
      </c>
      <c r="I515" s="8">
        <v>-21.883330000000001</v>
      </c>
      <c r="J515" s="8">
        <v>-41.8</v>
      </c>
      <c r="K515">
        <v>220000000</v>
      </c>
      <c r="L515" t="s">
        <v>110</v>
      </c>
      <c r="M515" t="s">
        <v>137</v>
      </c>
      <c r="N515" t="s">
        <v>127</v>
      </c>
      <c r="O515">
        <v>1997</v>
      </c>
      <c r="P515">
        <v>9</v>
      </c>
      <c r="Q515">
        <v>1999</v>
      </c>
      <c r="R515">
        <v>7</v>
      </c>
      <c r="S515" s="7">
        <v>23</v>
      </c>
      <c r="T515">
        <v>13</v>
      </c>
      <c r="U515">
        <v>6</v>
      </c>
      <c r="V515" t="s">
        <v>82</v>
      </c>
      <c r="W515">
        <f t="shared" si="2"/>
        <v>330</v>
      </c>
      <c r="X515" s="5">
        <v>1</v>
      </c>
      <c r="Y515" t="s">
        <v>48</v>
      </c>
      <c r="Z515" s="13" t="s">
        <v>55</v>
      </c>
      <c r="AA515" s="13" t="s">
        <v>876</v>
      </c>
      <c r="AB515" s="5">
        <v>0</v>
      </c>
      <c r="AC515" t="s">
        <v>1420</v>
      </c>
      <c r="AD515" t="s">
        <v>1420</v>
      </c>
    </row>
    <row r="516" spans="1:30" ht="14.25" customHeight="1" x14ac:dyDescent="0.3">
      <c r="A516">
        <v>8</v>
      </c>
      <c r="B516" t="s">
        <v>24</v>
      </c>
      <c r="C516" t="s">
        <v>122</v>
      </c>
      <c r="D516" t="s">
        <v>123</v>
      </c>
      <c r="E516">
        <v>2002</v>
      </c>
      <c r="F516" t="s">
        <v>124</v>
      </c>
      <c r="G516" t="s">
        <v>138</v>
      </c>
      <c r="H516" s="3" t="s">
        <v>139</v>
      </c>
      <c r="I516" s="8">
        <v>-21.883330000000001</v>
      </c>
      <c r="J516" s="8">
        <v>-41.8</v>
      </c>
      <c r="K516">
        <v>220000000</v>
      </c>
      <c r="L516" t="s">
        <v>110</v>
      </c>
      <c r="M516" t="s">
        <v>137</v>
      </c>
      <c r="N516" t="s">
        <v>127</v>
      </c>
      <c r="O516">
        <v>1997</v>
      </c>
      <c r="P516">
        <v>9</v>
      </c>
      <c r="Q516">
        <v>1999</v>
      </c>
      <c r="R516">
        <v>7</v>
      </c>
      <c r="S516" s="7">
        <v>23</v>
      </c>
      <c r="T516">
        <v>13</v>
      </c>
      <c r="U516">
        <v>6</v>
      </c>
      <c r="V516" t="s">
        <v>82</v>
      </c>
      <c r="W516">
        <f t="shared" si="2"/>
        <v>330</v>
      </c>
      <c r="X516" s="5">
        <v>1</v>
      </c>
      <c r="Y516" t="s">
        <v>48</v>
      </c>
      <c r="Z516" s="13" t="s">
        <v>49</v>
      </c>
      <c r="AA516" s="13" t="s">
        <v>50</v>
      </c>
      <c r="AB516" s="5">
        <v>0</v>
      </c>
      <c r="AC516" t="s">
        <v>1420</v>
      </c>
      <c r="AD516" t="s">
        <v>1420</v>
      </c>
    </row>
    <row r="517" spans="1:30" ht="14.25" customHeight="1" x14ac:dyDescent="0.3">
      <c r="A517">
        <v>8</v>
      </c>
      <c r="B517" t="s">
        <v>24</v>
      </c>
      <c r="C517" t="s">
        <v>122</v>
      </c>
      <c r="D517" t="s">
        <v>123</v>
      </c>
      <c r="E517">
        <v>2002</v>
      </c>
      <c r="F517" t="s">
        <v>124</v>
      </c>
      <c r="G517" t="s">
        <v>140</v>
      </c>
      <c r="H517" s="3" t="s">
        <v>141</v>
      </c>
      <c r="I517" s="8">
        <v>-21.883330000000001</v>
      </c>
      <c r="J517" s="8">
        <v>-41.8</v>
      </c>
      <c r="K517">
        <v>2000000</v>
      </c>
      <c r="L517" t="s">
        <v>67</v>
      </c>
      <c r="M517" t="s">
        <v>67</v>
      </c>
      <c r="N517" t="s">
        <v>127</v>
      </c>
      <c r="O517">
        <v>1997</v>
      </c>
      <c r="P517">
        <v>9</v>
      </c>
      <c r="Q517">
        <v>1999</v>
      </c>
      <c r="R517">
        <v>7</v>
      </c>
      <c r="S517" s="7">
        <v>23</v>
      </c>
      <c r="T517">
        <v>8</v>
      </c>
      <c r="U517">
        <v>6</v>
      </c>
      <c r="V517" t="s">
        <v>82</v>
      </c>
      <c r="W517">
        <f t="shared" si="2"/>
        <v>330</v>
      </c>
      <c r="X517" s="5">
        <v>1</v>
      </c>
      <c r="Y517" t="s">
        <v>48</v>
      </c>
      <c r="Z517" s="13" t="s">
        <v>83</v>
      </c>
      <c r="AA517" s="13" t="s">
        <v>87</v>
      </c>
      <c r="AB517" s="5">
        <v>89</v>
      </c>
      <c r="AC517" t="s">
        <v>1420</v>
      </c>
      <c r="AD517" t="s">
        <v>1420</v>
      </c>
    </row>
    <row r="518" spans="1:30" ht="14.25" customHeight="1" x14ac:dyDescent="0.3">
      <c r="A518">
        <v>8</v>
      </c>
      <c r="B518" t="s">
        <v>24</v>
      </c>
      <c r="C518" t="s">
        <v>122</v>
      </c>
      <c r="D518" t="s">
        <v>123</v>
      </c>
      <c r="E518">
        <v>2002</v>
      </c>
      <c r="F518" t="s">
        <v>124</v>
      </c>
      <c r="G518" t="s">
        <v>140</v>
      </c>
      <c r="H518" s="3" t="s">
        <v>141</v>
      </c>
      <c r="I518" s="8">
        <v>-21.883330000000001</v>
      </c>
      <c r="J518" s="8">
        <v>-41.8</v>
      </c>
      <c r="K518">
        <v>2000000</v>
      </c>
      <c r="L518" t="s">
        <v>67</v>
      </c>
      <c r="M518" t="s">
        <v>67</v>
      </c>
      <c r="N518" t="s">
        <v>127</v>
      </c>
      <c r="O518">
        <v>1997</v>
      </c>
      <c r="P518">
        <v>9</v>
      </c>
      <c r="Q518">
        <v>1999</v>
      </c>
      <c r="R518">
        <v>7</v>
      </c>
      <c r="S518" s="7">
        <v>23</v>
      </c>
      <c r="T518">
        <v>8</v>
      </c>
      <c r="U518">
        <v>6</v>
      </c>
      <c r="V518" t="s">
        <v>82</v>
      </c>
      <c r="W518">
        <f t="shared" si="2"/>
        <v>330</v>
      </c>
      <c r="X518" s="5">
        <v>1</v>
      </c>
      <c r="Y518" t="s">
        <v>48</v>
      </c>
      <c r="Z518" s="13" t="s">
        <v>55</v>
      </c>
      <c r="AA518" s="13" t="s">
        <v>56</v>
      </c>
      <c r="AB518" s="5">
        <v>106</v>
      </c>
      <c r="AC518" t="s">
        <v>1420</v>
      </c>
      <c r="AD518" t="s">
        <v>1420</v>
      </c>
    </row>
    <row r="519" spans="1:30" ht="14.25" customHeight="1" x14ac:dyDescent="0.3">
      <c r="A519">
        <v>8</v>
      </c>
      <c r="B519" t="s">
        <v>24</v>
      </c>
      <c r="C519" t="s">
        <v>122</v>
      </c>
      <c r="D519" t="s">
        <v>123</v>
      </c>
      <c r="E519">
        <v>2002</v>
      </c>
      <c r="F519" t="s">
        <v>124</v>
      </c>
      <c r="G519" t="s">
        <v>140</v>
      </c>
      <c r="H519" s="3" t="s">
        <v>141</v>
      </c>
      <c r="I519" s="8">
        <v>-21.883330000000001</v>
      </c>
      <c r="J519" s="8">
        <v>-41.8</v>
      </c>
      <c r="K519">
        <v>2000000</v>
      </c>
      <c r="L519" t="s">
        <v>67</v>
      </c>
      <c r="M519" t="s">
        <v>67</v>
      </c>
      <c r="N519" t="s">
        <v>127</v>
      </c>
      <c r="O519">
        <v>1997</v>
      </c>
      <c r="P519">
        <v>9</v>
      </c>
      <c r="Q519">
        <v>1999</v>
      </c>
      <c r="R519">
        <v>7</v>
      </c>
      <c r="S519" s="7">
        <v>23</v>
      </c>
      <c r="T519">
        <v>8</v>
      </c>
      <c r="U519">
        <v>6</v>
      </c>
      <c r="V519" t="s">
        <v>82</v>
      </c>
      <c r="W519">
        <f t="shared" si="2"/>
        <v>330</v>
      </c>
      <c r="X519" s="5">
        <v>1</v>
      </c>
      <c r="Y519" t="s">
        <v>48</v>
      </c>
      <c r="Z519" s="13" t="s">
        <v>55</v>
      </c>
      <c r="AA519" s="13" t="s">
        <v>1053</v>
      </c>
      <c r="AB519" s="5">
        <v>51</v>
      </c>
      <c r="AC519" t="s">
        <v>1420</v>
      </c>
      <c r="AD519" t="s">
        <v>1420</v>
      </c>
    </row>
    <row r="520" spans="1:30" ht="14.25" customHeight="1" x14ac:dyDescent="0.3">
      <c r="A520">
        <v>8</v>
      </c>
      <c r="B520" t="s">
        <v>24</v>
      </c>
      <c r="C520" t="s">
        <v>122</v>
      </c>
      <c r="D520" t="s">
        <v>123</v>
      </c>
      <c r="E520">
        <v>2002</v>
      </c>
      <c r="F520" t="s">
        <v>124</v>
      </c>
      <c r="G520" t="s">
        <v>140</v>
      </c>
      <c r="H520" s="3" t="s">
        <v>141</v>
      </c>
      <c r="I520" s="8">
        <v>-21.883330000000001</v>
      </c>
      <c r="J520" s="8">
        <v>-41.8</v>
      </c>
      <c r="K520">
        <v>2000000</v>
      </c>
      <c r="L520" t="s">
        <v>67</v>
      </c>
      <c r="M520" t="s">
        <v>67</v>
      </c>
      <c r="N520" t="s">
        <v>127</v>
      </c>
      <c r="O520">
        <v>1997</v>
      </c>
      <c r="P520">
        <v>9</v>
      </c>
      <c r="Q520">
        <v>1999</v>
      </c>
      <c r="R520">
        <v>7</v>
      </c>
      <c r="S520" s="7">
        <v>23</v>
      </c>
      <c r="T520">
        <v>8</v>
      </c>
      <c r="U520">
        <v>6</v>
      </c>
      <c r="V520" t="s">
        <v>82</v>
      </c>
      <c r="W520">
        <f t="shared" si="2"/>
        <v>330</v>
      </c>
      <c r="X520" s="5">
        <v>1</v>
      </c>
      <c r="Y520" t="s">
        <v>48</v>
      </c>
      <c r="Z520" s="13" t="s">
        <v>83</v>
      </c>
      <c r="AA520" s="13" t="s">
        <v>84</v>
      </c>
      <c r="AB520" s="5">
        <v>38</v>
      </c>
      <c r="AC520" t="s">
        <v>1420</v>
      </c>
      <c r="AD520" t="s">
        <v>1420</v>
      </c>
    </row>
    <row r="521" spans="1:30" ht="14.25" customHeight="1" x14ac:dyDescent="0.3">
      <c r="A521">
        <v>8</v>
      </c>
      <c r="B521" t="s">
        <v>24</v>
      </c>
      <c r="C521" t="s">
        <v>122</v>
      </c>
      <c r="D521" t="s">
        <v>123</v>
      </c>
      <c r="E521">
        <v>2002</v>
      </c>
      <c r="F521" t="s">
        <v>124</v>
      </c>
      <c r="G521" t="s">
        <v>140</v>
      </c>
      <c r="H521" s="3" t="s">
        <v>141</v>
      </c>
      <c r="I521" s="8">
        <v>-21.883330000000001</v>
      </c>
      <c r="J521" s="8">
        <v>-41.8</v>
      </c>
      <c r="K521">
        <v>2000000</v>
      </c>
      <c r="L521" t="s">
        <v>67</v>
      </c>
      <c r="M521" t="s">
        <v>67</v>
      </c>
      <c r="N521" t="s">
        <v>127</v>
      </c>
      <c r="O521">
        <v>1997</v>
      </c>
      <c r="P521">
        <v>9</v>
      </c>
      <c r="Q521">
        <v>1999</v>
      </c>
      <c r="R521">
        <v>7</v>
      </c>
      <c r="S521" s="7">
        <v>23</v>
      </c>
      <c r="T521">
        <v>8</v>
      </c>
      <c r="U521">
        <v>6</v>
      </c>
      <c r="V521" t="s">
        <v>82</v>
      </c>
      <c r="W521">
        <f t="shared" si="2"/>
        <v>330</v>
      </c>
      <c r="X521" s="5">
        <v>1</v>
      </c>
      <c r="Y521" t="s">
        <v>48</v>
      </c>
      <c r="Z521" s="13" t="s">
        <v>55</v>
      </c>
      <c r="AA521" s="13" t="s">
        <v>73</v>
      </c>
      <c r="AB521" s="5">
        <v>30</v>
      </c>
      <c r="AC521" t="s">
        <v>1420</v>
      </c>
      <c r="AD521" t="s">
        <v>1420</v>
      </c>
    </row>
    <row r="522" spans="1:30" ht="14.25" customHeight="1" x14ac:dyDescent="0.3">
      <c r="A522">
        <v>8</v>
      </c>
      <c r="B522" t="s">
        <v>24</v>
      </c>
      <c r="C522" t="s">
        <v>122</v>
      </c>
      <c r="D522" t="s">
        <v>123</v>
      </c>
      <c r="E522">
        <v>2002</v>
      </c>
      <c r="F522" t="s">
        <v>124</v>
      </c>
      <c r="G522" t="s">
        <v>140</v>
      </c>
      <c r="H522" s="3" t="s">
        <v>141</v>
      </c>
      <c r="I522" s="8">
        <v>-21.883330000000001</v>
      </c>
      <c r="J522" s="8">
        <v>-41.8</v>
      </c>
      <c r="K522">
        <v>2000000</v>
      </c>
      <c r="L522" t="s">
        <v>67</v>
      </c>
      <c r="M522" t="s">
        <v>67</v>
      </c>
      <c r="N522" t="s">
        <v>127</v>
      </c>
      <c r="O522">
        <v>1997</v>
      </c>
      <c r="P522">
        <v>9</v>
      </c>
      <c r="Q522">
        <v>1999</v>
      </c>
      <c r="R522">
        <v>7</v>
      </c>
      <c r="S522" s="7">
        <v>23</v>
      </c>
      <c r="T522">
        <v>8</v>
      </c>
      <c r="U522">
        <v>6</v>
      </c>
      <c r="V522" t="s">
        <v>82</v>
      </c>
      <c r="W522">
        <f t="shared" si="2"/>
        <v>330</v>
      </c>
      <c r="X522" s="5">
        <v>1</v>
      </c>
      <c r="Y522" t="s">
        <v>48</v>
      </c>
      <c r="Z522" s="13" t="s">
        <v>55</v>
      </c>
      <c r="AA522" s="13" t="s">
        <v>503</v>
      </c>
      <c r="AB522" s="5">
        <v>34</v>
      </c>
      <c r="AC522" t="s">
        <v>1420</v>
      </c>
      <c r="AD522" t="s">
        <v>1420</v>
      </c>
    </row>
    <row r="523" spans="1:30" ht="14.25" customHeight="1" x14ac:dyDescent="0.3">
      <c r="A523">
        <v>8</v>
      </c>
      <c r="B523" t="s">
        <v>24</v>
      </c>
      <c r="C523" t="s">
        <v>122</v>
      </c>
      <c r="D523" t="s">
        <v>123</v>
      </c>
      <c r="E523">
        <v>2002</v>
      </c>
      <c r="F523" t="s">
        <v>124</v>
      </c>
      <c r="G523" t="s">
        <v>140</v>
      </c>
      <c r="H523" s="3" t="s">
        <v>141</v>
      </c>
      <c r="I523" s="8">
        <v>-21.883330000000001</v>
      </c>
      <c r="J523" s="8">
        <v>-41.8</v>
      </c>
      <c r="K523">
        <v>2000000</v>
      </c>
      <c r="L523" t="s">
        <v>67</v>
      </c>
      <c r="M523" t="s">
        <v>67</v>
      </c>
      <c r="N523" t="s">
        <v>127</v>
      </c>
      <c r="O523">
        <v>1997</v>
      </c>
      <c r="P523">
        <v>9</v>
      </c>
      <c r="Q523">
        <v>1999</v>
      </c>
      <c r="R523">
        <v>7</v>
      </c>
      <c r="S523" s="7">
        <v>23</v>
      </c>
      <c r="T523">
        <v>8</v>
      </c>
      <c r="U523">
        <v>6</v>
      </c>
      <c r="V523" t="s">
        <v>82</v>
      </c>
      <c r="W523">
        <f t="shared" si="2"/>
        <v>330</v>
      </c>
      <c r="X523" s="5">
        <v>1</v>
      </c>
      <c r="Y523" t="s">
        <v>48</v>
      </c>
      <c r="Z523" s="13" t="s">
        <v>55</v>
      </c>
      <c r="AA523" s="13" t="s">
        <v>1054</v>
      </c>
      <c r="AB523" s="5">
        <v>41</v>
      </c>
      <c r="AC523" t="s">
        <v>1420</v>
      </c>
      <c r="AD523" t="s">
        <v>1420</v>
      </c>
    </row>
    <row r="524" spans="1:30" ht="14.25" customHeight="1" x14ac:dyDescent="0.3">
      <c r="A524">
        <v>8</v>
      </c>
      <c r="B524" t="s">
        <v>24</v>
      </c>
      <c r="C524" t="s">
        <v>122</v>
      </c>
      <c r="D524" t="s">
        <v>123</v>
      </c>
      <c r="E524">
        <v>2002</v>
      </c>
      <c r="F524" t="s">
        <v>124</v>
      </c>
      <c r="G524" t="s">
        <v>140</v>
      </c>
      <c r="H524" s="3" t="s">
        <v>141</v>
      </c>
      <c r="I524" s="8">
        <v>-21.883330000000001</v>
      </c>
      <c r="J524" s="8">
        <v>-41.8</v>
      </c>
      <c r="K524">
        <v>2000000</v>
      </c>
      <c r="L524" t="s">
        <v>67</v>
      </c>
      <c r="M524" t="s">
        <v>67</v>
      </c>
      <c r="N524" t="s">
        <v>127</v>
      </c>
      <c r="O524">
        <v>1997</v>
      </c>
      <c r="P524">
        <v>9</v>
      </c>
      <c r="Q524">
        <v>1999</v>
      </c>
      <c r="R524">
        <v>7</v>
      </c>
      <c r="S524" s="7">
        <v>23</v>
      </c>
      <c r="T524">
        <v>8</v>
      </c>
      <c r="U524">
        <v>6</v>
      </c>
      <c r="V524" t="s">
        <v>82</v>
      </c>
      <c r="W524">
        <f t="shared" si="2"/>
        <v>330</v>
      </c>
      <c r="X524" s="5">
        <v>1</v>
      </c>
      <c r="Y524" t="s">
        <v>48</v>
      </c>
      <c r="Z524" s="13" t="s">
        <v>55</v>
      </c>
      <c r="AA524" s="13" t="s">
        <v>70</v>
      </c>
      <c r="AB524" s="5">
        <v>2</v>
      </c>
      <c r="AC524" t="s">
        <v>1420</v>
      </c>
      <c r="AD524" t="s">
        <v>1420</v>
      </c>
    </row>
    <row r="525" spans="1:30" ht="14.25" customHeight="1" x14ac:dyDescent="0.3">
      <c r="A525">
        <v>8</v>
      </c>
      <c r="B525" t="s">
        <v>24</v>
      </c>
      <c r="C525" t="s">
        <v>122</v>
      </c>
      <c r="D525" t="s">
        <v>123</v>
      </c>
      <c r="E525">
        <v>2002</v>
      </c>
      <c r="F525" t="s">
        <v>124</v>
      </c>
      <c r="G525" t="s">
        <v>140</v>
      </c>
      <c r="H525" s="3" t="s">
        <v>141</v>
      </c>
      <c r="I525" s="8">
        <v>-21.883330000000001</v>
      </c>
      <c r="J525" s="8">
        <v>-41.8</v>
      </c>
      <c r="K525">
        <v>2000000</v>
      </c>
      <c r="L525" t="s">
        <v>67</v>
      </c>
      <c r="M525" t="s">
        <v>67</v>
      </c>
      <c r="N525" t="s">
        <v>127</v>
      </c>
      <c r="O525">
        <v>1997</v>
      </c>
      <c r="P525">
        <v>9</v>
      </c>
      <c r="Q525">
        <v>1999</v>
      </c>
      <c r="R525">
        <v>7</v>
      </c>
      <c r="S525" s="7">
        <v>23</v>
      </c>
      <c r="T525">
        <v>8</v>
      </c>
      <c r="U525">
        <v>6</v>
      </c>
      <c r="V525" t="s">
        <v>82</v>
      </c>
      <c r="W525">
        <f t="shared" si="2"/>
        <v>330</v>
      </c>
      <c r="X525" s="5">
        <v>1</v>
      </c>
      <c r="Y525" t="s">
        <v>48</v>
      </c>
      <c r="Z525" s="13" t="s">
        <v>55</v>
      </c>
      <c r="AA525" s="13" t="s">
        <v>655</v>
      </c>
      <c r="AB525" s="5">
        <v>2</v>
      </c>
      <c r="AC525" t="s">
        <v>1420</v>
      </c>
      <c r="AD525" t="s">
        <v>1420</v>
      </c>
    </row>
    <row r="526" spans="1:30" ht="14.25" customHeight="1" x14ac:dyDescent="0.3">
      <c r="A526">
        <v>8</v>
      </c>
      <c r="B526" t="s">
        <v>24</v>
      </c>
      <c r="C526" t="s">
        <v>122</v>
      </c>
      <c r="D526" t="s">
        <v>123</v>
      </c>
      <c r="E526">
        <v>2002</v>
      </c>
      <c r="F526" t="s">
        <v>124</v>
      </c>
      <c r="G526" t="s">
        <v>140</v>
      </c>
      <c r="H526" s="3" t="s">
        <v>141</v>
      </c>
      <c r="I526" s="8">
        <v>-21.883330000000001</v>
      </c>
      <c r="J526" s="8">
        <v>-41.8</v>
      </c>
      <c r="K526">
        <v>2000000</v>
      </c>
      <c r="L526" t="s">
        <v>67</v>
      </c>
      <c r="M526" t="s">
        <v>67</v>
      </c>
      <c r="N526" t="s">
        <v>127</v>
      </c>
      <c r="O526">
        <v>1997</v>
      </c>
      <c r="P526">
        <v>9</v>
      </c>
      <c r="Q526">
        <v>1999</v>
      </c>
      <c r="R526">
        <v>7</v>
      </c>
      <c r="S526" s="7">
        <v>23</v>
      </c>
      <c r="T526">
        <v>8</v>
      </c>
      <c r="U526">
        <v>6</v>
      </c>
      <c r="V526" t="s">
        <v>82</v>
      </c>
      <c r="W526">
        <f t="shared" si="2"/>
        <v>330</v>
      </c>
      <c r="X526" s="5">
        <v>1</v>
      </c>
      <c r="Y526" t="s">
        <v>48</v>
      </c>
      <c r="Z526" s="13" t="s">
        <v>55</v>
      </c>
      <c r="AA526" s="13" t="s">
        <v>1055</v>
      </c>
      <c r="AB526" s="5">
        <v>4</v>
      </c>
      <c r="AC526" t="s">
        <v>1420</v>
      </c>
      <c r="AD526" t="s">
        <v>1420</v>
      </c>
    </row>
    <row r="527" spans="1:30" ht="14.25" customHeight="1" x14ac:dyDescent="0.3">
      <c r="A527">
        <v>8</v>
      </c>
      <c r="B527" t="s">
        <v>24</v>
      </c>
      <c r="C527" t="s">
        <v>122</v>
      </c>
      <c r="D527" t="s">
        <v>123</v>
      </c>
      <c r="E527">
        <v>2002</v>
      </c>
      <c r="F527" t="s">
        <v>124</v>
      </c>
      <c r="G527" t="s">
        <v>140</v>
      </c>
      <c r="H527" s="3" t="s">
        <v>141</v>
      </c>
      <c r="I527" s="8">
        <v>-21.883330000000001</v>
      </c>
      <c r="J527" s="8">
        <v>-41.8</v>
      </c>
      <c r="K527">
        <v>2000000</v>
      </c>
      <c r="L527" t="s">
        <v>67</v>
      </c>
      <c r="M527" t="s">
        <v>67</v>
      </c>
      <c r="N527" t="s">
        <v>127</v>
      </c>
      <c r="O527">
        <v>1997</v>
      </c>
      <c r="P527">
        <v>9</v>
      </c>
      <c r="Q527">
        <v>1999</v>
      </c>
      <c r="R527">
        <v>7</v>
      </c>
      <c r="S527" s="7">
        <v>23</v>
      </c>
      <c r="T527">
        <v>8</v>
      </c>
      <c r="U527">
        <v>6</v>
      </c>
      <c r="V527" t="s">
        <v>82</v>
      </c>
      <c r="W527">
        <f t="shared" si="2"/>
        <v>330</v>
      </c>
      <c r="X527" s="5">
        <v>1</v>
      </c>
      <c r="Y527" t="s">
        <v>48</v>
      </c>
      <c r="Z527" s="13" t="s">
        <v>55</v>
      </c>
      <c r="AA527" s="13" t="s">
        <v>62</v>
      </c>
      <c r="AB527" s="5">
        <v>0</v>
      </c>
      <c r="AC527" t="s">
        <v>1420</v>
      </c>
      <c r="AD527" t="s">
        <v>1420</v>
      </c>
    </row>
    <row r="528" spans="1:30" ht="14.25" customHeight="1" x14ac:dyDescent="0.3">
      <c r="A528">
        <v>8</v>
      </c>
      <c r="B528" t="s">
        <v>24</v>
      </c>
      <c r="C528" t="s">
        <v>122</v>
      </c>
      <c r="D528" t="s">
        <v>123</v>
      </c>
      <c r="E528">
        <v>2002</v>
      </c>
      <c r="F528" t="s">
        <v>124</v>
      </c>
      <c r="G528" t="s">
        <v>140</v>
      </c>
      <c r="H528" s="3" t="s">
        <v>141</v>
      </c>
      <c r="I528" s="8">
        <v>-21.883330000000001</v>
      </c>
      <c r="J528" s="8">
        <v>-41.8</v>
      </c>
      <c r="K528">
        <v>2000000</v>
      </c>
      <c r="L528" t="s">
        <v>67</v>
      </c>
      <c r="M528" t="s">
        <v>67</v>
      </c>
      <c r="N528" t="s">
        <v>127</v>
      </c>
      <c r="O528">
        <v>1997</v>
      </c>
      <c r="P528">
        <v>9</v>
      </c>
      <c r="Q528">
        <v>1999</v>
      </c>
      <c r="R528">
        <v>7</v>
      </c>
      <c r="S528" s="7">
        <v>23</v>
      </c>
      <c r="T528">
        <v>8</v>
      </c>
      <c r="U528">
        <v>6</v>
      </c>
      <c r="V528" t="s">
        <v>82</v>
      </c>
      <c r="W528">
        <f t="shared" si="2"/>
        <v>330</v>
      </c>
      <c r="X528" s="5">
        <v>1</v>
      </c>
      <c r="Y528" t="s">
        <v>48</v>
      </c>
      <c r="Z528" s="13" t="s">
        <v>55</v>
      </c>
      <c r="AA528" s="13" t="s">
        <v>1056</v>
      </c>
      <c r="AB528" s="5">
        <v>2</v>
      </c>
      <c r="AC528" t="s">
        <v>1420</v>
      </c>
      <c r="AD528" t="s">
        <v>1420</v>
      </c>
    </row>
    <row r="529" spans="1:30" ht="14.25" customHeight="1" x14ac:dyDescent="0.3">
      <c r="A529">
        <v>8</v>
      </c>
      <c r="B529" t="s">
        <v>24</v>
      </c>
      <c r="C529" t="s">
        <v>122</v>
      </c>
      <c r="D529" t="s">
        <v>123</v>
      </c>
      <c r="E529">
        <v>2002</v>
      </c>
      <c r="F529" t="s">
        <v>124</v>
      </c>
      <c r="G529" t="s">
        <v>140</v>
      </c>
      <c r="H529" s="3" t="s">
        <v>141</v>
      </c>
      <c r="I529" s="8">
        <v>-21.883330000000001</v>
      </c>
      <c r="J529" s="8">
        <v>-41.8</v>
      </c>
      <c r="K529">
        <v>2000000</v>
      </c>
      <c r="L529" t="s">
        <v>67</v>
      </c>
      <c r="M529" t="s">
        <v>67</v>
      </c>
      <c r="N529" t="s">
        <v>127</v>
      </c>
      <c r="O529">
        <v>1997</v>
      </c>
      <c r="P529">
        <v>9</v>
      </c>
      <c r="Q529">
        <v>1999</v>
      </c>
      <c r="R529">
        <v>7</v>
      </c>
      <c r="S529" s="7">
        <v>23</v>
      </c>
      <c r="T529">
        <v>8</v>
      </c>
      <c r="U529">
        <v>6</v>
      </c>
      <c r="V529" t="s">
        <v>82</v>
      </c>
      <c r="W529">
        <f t="shared" si="2"/>
        <v>330</v>
      </c>
      <c r="X529" s="5">
        <v>1</v>
      </c>
      <c r="Y529" t="s">
        <v>48</v>
      </c>
      <c r="Z529" s="13" t="s">
        <v>55</v>
      </c>
      <c r="AA529" s="13" t="s">
        <v>1057</v>
      </c>
      <c r="AB529" s="5">
        <v>1</v>
      </c>
      <c r="AC529" t="s">
        <v>1420</v>
      </c>
      <c r="AD529" t="s">
        <v>1420</v>
      </c>
    </row>
    <row r="530" spans="1:30" ht="14.25" customHeight="1" x14ac:dyDescent="0.3">
      <c r="A530">
        <v>8</v>
      </c>
      <c r="B530" t="s">
        <v>24</v>
      </c>
      <c r="C530" t="s">
        <v>122</v>
      </c>
      <c r="D530" t="s">
        <v>123</v>
      </c>
      <c r="E530">
        <v>2002</v>
      </c>
      <c r="F530" t="s">
        <v>124</v>
      </c>
      <c r="G530" t="s">
        <v>140</v>
      </c>
      <c r="H530" s="3" t="s">
        <v>141</v>
      </c>
      <c r="I530" s="8">
        <v>-21.883330000000001</v>
      </c>
      <c r="J530" s="8">
        <v>-41.8</v>
      </c>
      <c r="K530">
        <v>2000000</v>
      </c>
      <c r="L530" t="s">
        <v>67</v>
      </c>
      <c r="M530" t="s">
        <v>67</v>
      </c>
      <c r="N530" t="s">
        <v>127</v>
      </c>
      <c r="O530">
        <v>1997</v>
      </c>
      <c r="P530">
        <v>9</v>
      </c>
      <c r="Q530">
        <v>1999</v>
      </c>
      <c r="R530">
        <v>7</v>
      </c>
      <c r="S530" s="7">
        <v>23</v>
      </c>
      <c r="T530">
        <v>8</v>
      </c>
      <c r="U530">
        <v>6</v>
      </c>
      <c r="V530" t="s">
        <v>82</v>
      </c>
      <c r="W530">
        <f t="shared" si="2"/>
        <v>330</v>
      </c>
      <c r="X530" s="5">
        <v>1</v>
      </c>
      <c r="Y530" t="s">
        <v>48</v>
      </c>
      <c r="Z530" s="13" t="s">
        <v>55</v>
      </c>
      <c r="AA530" s="13" t="s">
        <v>1058</v>
      </c>
      <c r="AB530" s="5">
        <v>0</v>
      </c>
      <c r="AC530" t="s">
        <v>1420</v>
      </c>
      <c r="AD530" t="s">
        <v>1420</v>
      </c>
    </row>
    <row r="531" spans="1:30" ht="14.25" customHeight="1" x14ac:dyDescent="0.3">
      <c r="A531">
        <v>8</v>
      </c>
      <c r="B531" t="s">
        <v>24</v>
      </c>
      <c r="C531" t="s">
        <v>122</v>
      </c>
      <c r="D531" t="s">
        <v>123</v>
      </c>
      <c r="E531">
        <v>2002</v>
      </c>
      <c r="F531" t="s">
        <v>124</v>
      </c>
      <c r="G531" t="s">
        <v>140</v>
      </c>
      <c r="H531" s="3" t="s">
        <v>141</v>
      </c>
      <c r="I531" s="8">
        <v>-21.883330000000001</v>
      </c>
      <c r="J531" s="8">
        <v>-41.8</v>
      </c>
      <c r="K531">
        <v>2000000</v>
      </c>
      <c r="L531" t="s">
        <v>67</v>
      </c>
      <c r="M531" t="s">
        <v>67</v>
      </c>
      <c r="N531" t="s">
        <v>127</v>
      </c>
      <c r="O531">
        <v>1997</v>
      </c>
      <c r="P531">
        <v>9</v>
      </c>
      <c r="Q531">
        <v>1999</v>
      </c>
      <c r="R531">
        <v>7</v>
      </c>
      <c r="S531" s="7">
        <v>23</v>
      </c>
      <c r="T531">
        <v>8</v>
      </c>
      <c r="U531">
        <v>6</v>
      </c>
      <c r="V531" t="s">
        <v>82</v>
      </c>
      <c r="W531">
        <f t="shared" si="2"/>
        <v>330</v>
      </c>
      <c r="X531" s="5">
        <v>1</v>
      </c>
      <c r="Y531" t="s">
        <v>48</v>
      </c>
      <c r="Z531" t="s">
        <v>90</v>
      </c>
      <c r="AA531" s="13" t="s">
        <v>91</v>
      </c>
      <c r="AB531" s="5">
        <v>0</v>
      </c>
      <c r="AC531" t="s">
        <v>1420</v>
      </c>
      <c r="AD531" t="s">
        <v>1420</v>
      </c>
    </row>
    <row r="532" spans="1:30" ht="14.25" customHeight="1" x14ac:dyDescent="0.3">
      <c r="A532">
        <v>8</v>
      </c>
      <c r="B532" t="s">
        <v>24</v>
      </c>
      <c r="C532" t="s">
        <v>122</v>
      </c>
      <c r="D532" t="s">
        <v>123</v>
      </c>
      <c r="E532">
        <v>2002</v>
      </c>
      <c r="F532" t="s">
        <v>124</v>
      </c>
      <c r="G532" t="s">
        <v>140</v>
      </c>
      <c r="H532" s="3" t="s">
        <v>141</v>
      </c>
      <c r="I532" s="8">
        <v>-21.883330000000001</v>
      </c>
      <c r="J532" s="8">
        <v>-41.8</v>
      </c>
      <c r="K532">
        <v>2000000</v>
      </c>
      <c r="L532" t="s">
        <v>67</v>
      </c>
      <c r="M532" t="s">
        <v>67</v>
      </c>
      <c r="N532" t="s">
        <v>127</v>
      </c>
      <c r="O532">
        <v>1997</v>
      </c>
      <c r="P532">
        <v>9</v>
      </c>
      <c r="Q532">
        <v>1999</v>
      </c>
      <c r="R532">
        <v>7</v>
      </c>
      <c r="S532" s="7">
        <v>23</v>
      </c>
      <c r="T532">
        <v>8</v>
      </c>
      <c r="U532">
        <v>6</v>
      </c>
      <c r="V532" t="s">
        <v>82</v>
      </c>
      <c r="W532">
        <f t="shared" si="2"/>
        <v>330</v>
      </c>
      <c r="X532" s="5">
        <v>1</v>
      </c>
      <c r="Y532" t="s">
        <v>48</v>
      </c>
      <c r="Z532" s="13" t="s">
        <v>49</v>
      </c>
      <c r="AA532" s="13" t="s">
        <v>1059</v>
      </c>
      <c r="AB532" s="5">
        <v>3</v>
      </c>
      <c r="AC532" t="s">
        <v>1420</v>
      </c>
      <c r="AD532" t="s">
        <v>1420</v>
      </c>
    </row>
    <row r="533" spans="1:30" ht="14.25" customHeight="1" x14ac:dyDescent="0.3">
      <c r="A533">
        <v>8</v>
      </c>
      <c r="B533" t="s">
        <v>24</v>
      </c>
      <c r="C533" t="s">
        <v>122</v>
      </c>
      <c r="D533" t="s">
        <v>123</v>
      </c>
      <c r="E533">
        <v>2002</v>
      </c>
      <c r="F533" t="s">
        <v>124</v>
      </c>
      <c r="G533" t="s">
        <v>140</v>
      </c>
      <c r="H533" s="3" t="s">
        <v>141</v>
      </c>
      <c r="I533" s="8">
        <v>-21.883330000000001</v>
      </c>
      <c r="J533" s="8">
        <v>-41.8</v>
      </c>
      <c r="K533">
        <v>2000000</v>
      </c>
      <c r="L533" t="s">
        <v>67</v>
      </c>
      <c r="M533" t="s">
        <v>67</v>
      </c>
      <c r="N533" t="s">
        <v>127</v>
      </c>
      <c r="O533">
        <v>1997</v>
      </c>
      <c r="P533">
        <v>9</v>
      </c>
      <c r="Q533">
        <v>1999</v>
      </c>
      <c r="R533">
        <v>7</v>
      </c>
      <c r="S533" s="7">
        <v>23</v>
      </c>
      <c r="T533">
        <v>8</v>
      </c>
      <c r="U533">
        <v>6</v>
      </c>
      <c r="V533" t="s">
        <v>82</v>
      </c>
      <c r="W533">
        <f t="shared" si="2"/>
        <v>330</v>
      </c>
      <c r="X533" s="5">
        <v>1</v>
      </c>
      <c r="Y533" t="s">
        <v>48</v>
      </c>
      <c r="Z533" s="13" t="s">
        <v>49</v>
      </c>
      <c r="AA533" s="13" t="s">
        <v>483</v>
      </c>
      <c r="AB533" s="5">
        <v>1</v>
      </c>
      <c r="AC533" t="s">
        <v>1420</v>
      </c>
      <c r="AD533" t="s">
        <v>1420</v>
      </c>
    </row>
    <row r="534" spans="1:30" ht="14.25" customHeight="1" x14ac:dyDescent="0.3">
      <c r="A534">
        <v>8</v>
      </c>
      <c r="B534" t="s">
        <v>24</v>
      </c>
      <c r="C534" t="s">
        <v>122</v>
      </c>
      <c r="D534" t="s">
        <v>123</v>
      </c>
      <c r="E534">
        <v>2002</v>
      </c>
      <c r="F534" t="s">
        <v>124</v>
      </c>
      <c r="G534" t="s">
        <v>140</v>
      </c>
      <c r="H534" s="3" t="s">
        <v>141</v>
      </c>
      <c r="I534" s="8">
        <v>-21.883330000000001</v>
      </c>
      <c r="J534" s="8">
        <v>-41.8</v>
      </c>
      <c r="K534">
        <v>2000000</v>
      </c>
      <c r="L534" t="s">
        <v>67</v>
      </c>
      <c r="M534" t="s">
        <v>67</v>
      </c>
      <c r="N534" t="s">
        <v>127</v>
      </c>
      <c r="O534">
        <v>1997</v>
      </c>
      <c r="P534">
        <v>9</v>
      </c>
      <c r="Q534">
        <v>1999</v>
      </c>
      <c r="R534">
        <v>7</v>
      </c>
      <c r="S534" s="7">
        <v>23</v>
      </c>
      <c r="T534">
        <v>8</v>
      </c>
      <c r="U534">
        <v>6</v>
      </c>
      <c r="V534" t="s">
        <v>82</v>
      </c>
      <c r="W534">
        <f t="shared" si="2"/>
        <v>330</v>
      </c>
      <c r="X534" s="5">
        <v>1</v>
      </c>
      <c r="Y534" t="s">
        <v>48</v>
      </c>
      <c r="Z534" s="13" t="s">
        <v>55</v>
      </c>
      <c r="AA534" s="13" t="s">
        <v>76</v>
      </c>
      <c r="AB534" s="5">
        <v>0</v>
      </c>
      <c r="AC534" t="s">
        <v>1420</v>
      </c>
      <c r="AD534" t="s">
        <v>1420</v>
      </c>
    </row>
    <row r="535" spans="1:30" ht="14.25" customHeight="1" x14ac:dyDescent="0.3">
      <c r="A535">
        <v>8</v>
      </c>
      <c r="B535" t="s">
        <v>24</v>
      </c>
      <c r="C535" t="s">
        <v>122</v>
      </c>
      <c r="D535" t="s">
        <v>123</v>
      </c>
      <c r="E535">
        <v>2002</v>
      </c>
      <c r="F535" t="s">
        <v>124</v>
      </c>
      <c r="G535" t="s">
        <v>140</v>
      </c>
      <c r="H535" s="3" t="s">
        <v>141</v>
      </c>
      <c r="I535" s="8">
        <v>-21.883330000000001</v>
      </c>
      <c r="J535" s="8">
        <v>-41.8</v>
      </c>
      <c r="K535">
        <v>2000000</v>
      </c>
      <c r="L535" t="s">
        <v>67</v>
      </c>
      <c r="M535" t="s">
        <v>67</v>
      </c>
      <c r="N535" t="s">
        <v>127</v>
      </c>
      <c r="O535">
        <v>1997</v>
      </c>
      <c r="P535">
        <v>9</v>
      </c>
      <c r="Q535">
        <v>1999</v>
      </c>
      <c r="R535">
        <v>7</v>
      </c>
      <c r="S535" s="7">
        <v>23</v>
      </c>
      <c r="T535">
        <v>8</v>
      </c>
      <c r="U535">
        <v>6</v>
      </c>
      <c r="V535" t="s">
        <v>82</v>
      </c>
      <c r="W535">
        <f t="shared" si="2"/>
        <v>330</v>
      </c>
      <c r="X535" s="5">
        <v>1</v>
      </c>
      <c r="Y535" t="s">
        <v>48</v>
      </c>
      <c r="Z535" s="13" t="s">
        <v>83</v>
      </c>
      <c r="AA535" s="13" t="s">
        <v>911</v>
      </c>
      <c r="AB535" s="5">
        <v>0</v>
      </c>
      <c r="AC535" t="s">
        <v>1420</v>
      </c>
      <c r="AD535" t="s">
        <v>1420</v>
      </c>
    </row>
    <row r="536" spans="1:30" ht="14.25" customHeight="1" x14ac:dyDescent="0.3">
      <c r="A536">
        <v>8</v>
      </c>
      <c r="B536" t="s">
        <v>24</v>
      </c>
      <c r="C536" t="s">
        <v>122</v>
      </c>
      <c r="D536" t="s">
        <v>123</v>
      </c>
      <c r="E536">
        <v>2002</v>
      </c>
      <c r="F536" t="s">
        <v>124</v>
      </c>
      <c r="G536" t="s">
        <v>140</v>
      </c>
      <c r="H536" s="3" t="s">
        <v>141</v>
      </c>
      <c r="I536" s="8">
        <v>-21.883330000000001</v>
      </c>
      <c r="J536" s="8">
        <v>-41.8</v>
      </c>
      <c r="K536">
        <v>2000000</v>
      </c>
      <c r="L536" t="s">
        <v>67</v>
      </c>
      <c r="M536" t="s">
        <v>67</v>
      </c>
      <c r="N536" t="s">
        <v>127</v>
      </c>
      <c r="O536">
        <v>1997</v>
      </c>
      <c r="P536">
        <v>9</v>
      </c>
      <c r="Q536">
        <v>1999</v>
      </c>
      <c r="R536">
        <v>7</v>
      </c>
      <c r="S536" s="7">
        <v>23</v>
      </c>
      <c r="T536">
        <v>8</v>
      </c>
      <c r="U536">
        <v>6</v>
      </c>
      <c r="V536" t="s">
        <v>82</v>
      </c>
      <c r="W536">
        <f t="shared" si="2"/>
        <v>330</v>
      </c>
      <c r="X536" s="5">
        <v>1</v>
      </c>
      <c r="Y536" t="s">
        <v>48</v>
      </c>
      <c r="Z536" s="13" t="s">
        <v>55</v>
      </c>
      <c r="AA536" s="13" t="s">
        <v>876</v>
      </c>
      <c r="AB536" s="5">
        <v>0</v>
      </c>
      <c r="AC536" t="s">
        <v>1420</v>
      </c>
      <c r="AD536" t="s">
        <v>1420</v>
      </c>
    </row>
    <row r="537" spans="1:30" ht="14.25" customHeight="1" x14ac:dyDescent="0.3">
      <c r="A537">
        <v>8</v>
      </c>
      <c r="B537" t="s">
        <v>24</v>
      </c>
      <c r="C537" t="s">
        <v>122</v>
      </c>
      <c r="D537" t="s">
        <v>123</v>
      </c>
      <c r="E537">
        <v>2002</v>
      </c>
      <c r="F537" t="s">
        <v>124</v>
      </c>
      <c r="G537" t="s">
        <v>140</v>
      </c>
      <c r="H537" s="3" t="s">
        <v>141</v>
      </c>
      <c r="I537" s="8">
        <v>-21.883330000000001</v>
      </c>
      <c r="J537" s="8">
        <v>-41.8</v>
      </c>
      <c r="K537">
        <v>2000000</v>
      </c>
      <c r="L537" t="s">
        <v>67</v>
      </c>
      <c r="M537" t="s">
        <v>67</v>
      </c>
      <c r="N537" t="s">
        <v>127</v>
      </c>
      <c r="O537">
        <v>1997</v>
      </c>
      <c r="P537">
        <v>9</v>
      </c>
      <c r="Q537">
        <v>1999</v>
      </c>
      <c r="R537">
        <v>7</v>
      </c>
      <c r="S537" s="7">
        <v>23</v>
      </c>
      <c r="T537">
        <v>8</v>
      </c>
      <c r="U537">
        <v>6</v>
      </c>
      <c r="V537" t="s">
        <v>82</v>
      </c>
      <c r="W537">
        <f t="shared" si="2"/>
        <v>330</v>
      </c>
      <c r="X537" s="5">
        <v>1</v>
      </c>
      <c r="Y537" t="s">
        <v>48</v>
      </c>
      <c r="Z537" s="13" t="s">
        <v>49</v>
      </c>
      <c r="AA537" s="13" t="s">
        <v>50</v>
      </c>
      <c r="AB537" s="5">
        <v>0</v>
      </c>
      <c r="AC537" t="s">
        <v>1420</v>
      </c>
      <c r="AD537" t="s">
        <v>1420</v>
      </c>
    </row>
    <row r="538" spans="1:30" ht="14.25" customHeight="1" x14ac:dyDescent="0.3">
      <c r="A538">
        <v>8</v>
      </c>
      <c r="B538" t="s">
        <v>24</v>
      </c>
      <c r="C538" t="s">
        <v>122</v>
      </c>
      <c r="D538" t="s">
        <v>123</v>
      </c>
      <c r="E538">
        <v>2002</v>
      </c>
      <c r="F538" t="s">
        <v>124</v>
      </c>
      <c r="G538" t="s">
        <v>142</v>
      </c>
      <c r="H538" s="3" t="s">
        <v>143</v>
      </c>
      <c r="I538" s="8">
        <v>-21.883330000000001</v>
      </c>
      <c r="J538" s="8">
        <v>-41.8</v>
      </c>
      <c r="K538">
        <v>1560000</v>
      </c>
      <c r="L538" t="s">
        <v>67</v>
      </c>
      <c r="M538" t="s">
        <v>67</v>
      </c>
      <c r="N538" t="s">
        <v>127</v>
      </c>
      <c r="O538">
        <v>1997</v>
      </c>
      <c r="P538">
        <v>9</v>
      </c>
      <c r="Q538">
        <v>1999</v>
      </c>
      <c r="R538">
        <v>7</v>
      </c>
      <c r="S538" s="7">
        <v>23</v>
      </c>
      <c r="T538">
        <v>13</v>
      </c>
      <c r="U538">
        <v>6</v>
      </c>
      <c r="V538" t="s">
        <v>82</v>
      </c>
      <c r="W538">
        <f t="shared" si="2"/>
        <v>330</v>
      </c>
      <c r="X538" s="5">
        <v>1</v>
      </c>
      <c r="Y538" t="s">
        <v>48</v>
      </c>
      <c r="Z538" s="13" t="s">
        <v>83</v>
      </c>
      <c r="AA538" s="13" t="s">
        <v>87</v>
      </c>
      <c r="AB538" s="5">
        <v>76</v>
      </c>
      <c r="AC538" t="s">
        <v>1420</v>
      </c>
      <c r="AD538" t="s">
        <v>1420</v>
      </c>
    </row>
    <row r="539" spans="1:30" ht="14.25" customHeight="1" x14ac:dyDescent="0.3">
      <c r="A539">
        <v>8</v>
      </c>
      <c r="B539" t="s">
        <v>24</v>
      </c>
      <c r="C539" t="s">
        <v>122</v>
      </c>
      <c r="D539" t="s">
        <v>123</v>
      </c>
      <c r="E539">
        <v>2002</v>
      </c>
      <c r="F539" t="s">
        <v>124</v>
      </c>
      <c r="G539" t="s">
        <v>142</v>
      </c>
      <c r="H539" s="3" t="s">
        <v>143</v>
      </c>
      <c r="I539" s="8">
        <v>-21.883330000000001</v>
      </c>
      <c r="J539" s="8">
        <v>-41.8</v>
      </c>
      <c r="K539">
        <v>1560000</v>
      </c>
      <c r="L539" t="s">
        <v>67</v>
      </c>
      <c r="M539" t="s">
        <v>67</v>
      </c>
      <c r="N539" t="s">
        <v>127</v>
      </c>
      <c r="O539">
        <v>1997</v>
      </c>
      <c r="P539">
        <v>9</v>
      </c>
      <c r="Q539">
        <v>1999</v>
      </c>
      <c r="R539">
        <v>7</v>
      </c>
      <c r="S539" s="7">
        <v>23</v>
      </c>
      <c r="T539">
        <v>13</v>
      </c>
      <c r="U539">
        <v>6</v>
      </c>
      <c r="V539" t="s">
        <v>82</v>
      </c>
      <c r="W539">
        <f t="shared" si="2"/>
        <v>330</v>
      </c>
      <c r="X539" s="5">
        <v>1</v>
      </c>
      <c r="Y539" t="s">
        <v>48</v>
      </c>
      <c r="Z539" s="13" t="s">
        <v>55</v>
      </c>
      <c r="AA539" s="13" t="s">
        <v>56</v>
      </c>
      <c r="AB539" s="5">
        <v>99</v>
      </c>
      <c r="AC539" t="s">
        <v>1420</v>
      </c>
      <c r="AD539" t="s">
        <v>1420</v>
      </c>
    </row>
    <row r="540" spans="1:30" ht="14.25" customHeight="1" x14ac:dyDescent="0.3">
      <c r="A540">
        <v>8</v>
      </c>
      <c r="B540" t="s">
        <v>24</v>
      </c>
      <c r="C540" t="s">
        <v>122</v>
      </c>
      <c r="D540" t="s">
        <v>123</v>
      </c>
      <c r="E540">
        <v>2002</v>
      </c>
      <c r="F540" t="s">
        <v>124</v>
      </c>
      <c r="G540" t="s">
        <v>142</v>
      </c>
      <c r="H540" s="3" t="s">
        <v>143</v>
      </c>
      <c r="I540" s="8">
        <v>-21.883330000000001</v>
      </c>
      <c r="J540" s="8">
        <v>-41.8</v>
      </c>
      <c r="K540">
        <v>1560000</v>
      </c>
      <c r="L540" t="s">
        <v>67</v>
      </c>
      <c r="M540" t="s">
        <v>67</v>
      </c>
      <c r="N540" t="s">
        <v>127</v>
      </c>
      <c r="O540">
        <v>1997</v>
      </c>
      <c r="P540">
        <v>9</v>
      </c>
      <c r="Q540">
        <v>1999</v>
      </c>
      <c r="R540">
        <v>7</v>
      </c>
      <c r="S540" s="7">
        <v>23</v>
      </c>
      <c r="T540">
        <v>13</v>
      </c>
      <c r="U540">
        <v>6</v>
      </c>
      <c r="V540" t="s">
        <v>82</v>
      </c>
      <c r="W540">
        <f t="shared" si="2"/>
        <v>330</v>
      </c>
      <c r="X540" s="5">
        <v>1</v>
      </c>
      <c r="Y540" t="s">
        <v>48</v>
      </c>
      <c r="Z540" s="13" t="s">
        <v>55</v>
      </c>
      <c r="AA540" s="13" t="s">
        <v>1053</v>
      </c>
      <c r="AB540" s="5">
        <v>5</v>
      </c>
      <c r="AC540" t="s">
        <v>1420</v>
      </c>
      <c r="AD540" t="s">
        <v>1420</v>
      </c>
    </row>
    <row r="541" spans="1:30" ht="14.25" customHeight="1" x14ac:dyDescent="0.3">
      <c r="A541">
        <v>8</v>
      </c>
      <c r="B541" t="s">
        <v>24</v>
      </c>
      <c r="C541" t="s">
        <v>122</v>
      </c>
      <c r="D541" t="s">
        <v>123</v>
      </c>
      <c r="E541">
        <v>2002</v>
      </c>
      <c r="F541" t="s">
        <v>124</v>
      </c>
      <c r="G541" t="s">
        <v>142</v>
      </c>
      <c r="H541" s="3" t="s">
        <v>143</v>
      </c>
      <c r="I541" s="8">
        <v>-21.883330000000001</v>
      </c>
      <c r="J541" s="8">
        <v>-41.8</v>
      </c>
      <c r="K541">
        <v>1560000</v>
      </c>
      <c r="L541" t="s">
        <v>67</v>
      </c>
      <c r="M541" t="s">
        <v>67</v>
      </c>
      <c r="N541" t="s">
        <v>127</v>
      </c>
      <c r="O541">
        <v>1997</v>
      </c>
      <c r="P541">
        <v>9</v>
      </c>
      <c r="Q541">
        <v>1999</v>
      </c>
      <c r="R541">
        <v>7</v>
      </c>
      <c r="S541" s="7">
        <v>23</v>
      </c>
      <c r="T541">
        <v>13</v>
      </c>
      <c r="U541">
        <v>6</v>
      </c>
      <c r="V541" t="s">
        <v>82</v>
      </c>
      <c r="W541">
        <f t="shared" si="2"/>
        <v>330</v>
      </c>
      <c r="X541" s="5">
        <v>1</v>
      </c>
      <c r="Y541" t="s">
        <v>48</v>
      </c>
      <c r="Z541" s="13" t="s">
        <v>83</v>
      </c>
      <c r="AA541" s="13" t="s">
        <v>84</v>
      </c>
      <c r="AB541" s="5">
        <v>41</v>
      </c>
      <c r="AC541" t="s">
        <v>1420</v>
      </c>
      <c r="AD541" t="s">
        <v>1420</v>
      </c>
    </row>
    <row r="542" spans="1:30" ht="14.25" customHeight="1" x14ac:dyDescent="0.3">
      <c r="A542">
        <v>8</v>
      </c>
      <c r="B542" t="s">
        <v>24</v>
      </c>
      <c r="C542" t="s">
        <v>122</v>
      </c>
      <c r="D542" t="s">
        <v>123</v>
      </c>
      <c r="E542">
        <v>2002</v>
      </c>
      <c r="F542" t="s">
        <v>124</v>
      </c>
      <c r="G542" t="s">
        <v>142</v>
      </c>
      <c r="H542" s="3" t="s">
        <v>143</v>
      </c>
      <c r="I542" s="8">
        <v>-21.883330000000001</v>
      </c>
      <c r="J542" s="8">
        <v>-41.8</v>
      </c>
      <c r="K542">
        <v>1560000</v>
      </c>
      <c r="L542" t="s">
        <v>67</v>
      </c>
      <c r="M542" t="s">
        <v>67</v>
      </c>
      <c r="N542" t="s">
        <v>127</v>
      </c>
      <c r="O542">
        <v>1997</v>
      </c>
      <c r="P542">
        <v>9</v>
      </c>
      <c r="Q542">
        <v>1999</v>
      </c>
      <c r="R542">
        <v>7</v>
      </c>
      <c r="S542" s="7">
        <v>23</v>
      </c>
      <c r="T542">
        <v>13</v>
      </c>
      <c r="U542">
        <v>6</v>
      </c>
      <c r="V542" t="s">
        <v>82</v>
      </c>
      <c r="W542">
        <f t="shared" si="2"/>
        <v>330</v>
      </c>
      <c r="X542" s="5">
        <v>1</v>
      </c>
      <c r="Y542" t="s">
        <v>48</v>
      </c>
      <c r="Z542" s="13" t="s">
        <v>55</v>
      </c>
      <c r="AA542" s="13" t="s">
        <v>73</v>
      </c>
      <c r="AB542" s="5">
        <v>56</v>
      </c>
      <c r="AC542" t="s">
        <v>1420</v>
      </c>
      <c r="AD542" t="s">
        <v>1420</v>
      </c>
    </row>
    <row r="543" spans="1:30" ht="14.25" customHeight="1" x14ac:dyDescent="0.3">
      <c r="A543">
        <v>8</v>
      </c>
      <c r="B543" t="s">
        <v>24</v>
      </c>
      <c r="C543" t="s">
        <v>122</v>
      </c>
      <c r="D543" t="s">
        <v>123</v>
      </c>
      <c r="E543">
        <v>2002</v>
      </c>
      <c r="F543" t="s">
        <v>124</v>
      </c>
      <c r="G543" t="s">
        <v>142</v>
      </c>
      <c r="H543" s="3" t="s">
        <v>143</v>
      </c>
      <c r="I543" s="8">
        <v>-21.883330000000001</v>
      </c>
      <c r="J543" s="8">
        <v>-41.8</v>
      </c>
      <c r="K543">
        <v>1560000</v>
      </c>
      <c r="L543" t="s">
        <v>67</v>
      </c>
      <c r="M543" t="s">
        <v>67</v>
      </c>
      <c r="N543" t="s">
        <v>127</v>
      </c>
      <c r="O543">
        <v>1997</v>
      </c>
      <c r="P543">
        <v>9</v>
      </c>
      <c r="Q543">
        <v>1999</v>
      </c>
      <c r="R543">
        <v>7</v>
      </c>
      <c r="S543" s="7">
        <v>23</v>
      </c>
      <c r="T543">
        <v>13</v>
      </c>
      <c r="U543">
        <v>6</v>
      </c>
      <c r="V543" t="s">
        <v>82</v>
      </c>
      <c r="W543">
        <f t="shared" si="2"/>
        <v>330</v>
      </c>
      <c r="X543" s="5">
        <v>1</v>
      </c>
      <c r="Y543" t="s">
        <v>48</v>
      </c>
      <c r="Z543" s="13" t="s">
        <v>55</v>
      </c>
      <c r="AA543" s="13" t="s">
        <v>503</v>
      </c>
      <c r="AB543" s="5">
        <v>19</v>
      </c>
      <c r="AC543" t="s">
        <v>1420</v>
      </c>
      <c r="AD543" t="s">
        <v>1420</v>
      </c>
    </row>
    <row r="544" spans="1:30" ht="14.25" customHeight="1" x14ac:dyDescent="0.3">
      <c r="A544">
        <v>8</v>
      </c>
      <c r="B544" t="s">
        <v>24</v>
      </c>
      <c r="C544" t="s">
        <v>122</v>
      </c>
      <c r="D544" t="s">
        <v>123</v>
      </c>
      <c r="E544">
        <v>2002</v>
      </c>
      <c r="F544" t="s">
        <v>124</v>
      </c>
      <c r="G544" t="s">
        <v>142</v>
      </c>
      <c r="H544" s="3" t="s">
        <v>143</v>
      </c>
      <c r="I544" s="8">
        <v>-21.883330000000001</v>
      </c>
      <c r="J544" s="8">
        <v>-41.8</v>
      </c>
      <c r="K544">
        <v>1560000</v>
      </c>
      <c r="L544" t="s">
        <v>67</v>
      </c>
      <c r="M544" t="s">
        <v>67</v>
      </c>
      <c r="N544" t="s">
        <v>127</v>
      </c>
      <c r="O544">
        <v>1997</v>
      </c>
      <c r="P544">
        <v>9</v>
      </c>
      <c r="Q544">
        <v>1999</v>
      </c>
      <c r="R544">
        <v>7</v>
      </c>
      <c r="S544" s="7">
        <v>23</v>
      </c>
      <c r="T544">
        <v>13</v>
      </c>
      <c r="U544">
        <v>6</v>
      </c>
      <c r="V544" t="s">
        <v>82</v>
      </c>
      <c r="W544">
        <f t="shared" si="2"/>
        <v>330</v>
      </c>
      <c r="X544" s="5">
        <v>1</v>
      </c>
      <c r="Y544" t="s">
        <v>48</v>
      </c>
      <c r="Z544" s="13" t="s">
        <v>55</v>
      </c>
      <c r="AA544" s="13" t="s">
        <v>1054</v>
      </c>
      <c r="AB544" s="5">
        <v>0</v>
      </c>
      <c r="AC544" t="s">
        <v>1420</v>
      </c>
      <c r="AD544" t="s">
        <v>1420</v>
      </c>
    </row>
    <row r="545" spans="1:30" ht="14.25" customHeight="1" x14ac:dyDescent="0.3">
      <c r="A545">
        <v>8</v>
      </c>
      <c r="B545" t="s">
        <v>24</v>
      </c>
      <c r="C545" t="s">
        <v>122</v>
      </c>
      <c r="D545" t="s">
        <v>123</v>
      </c>
      <c r="E545">
        <v>2002</v>
      </c>
      <c r="F545" t="s">
        <v>124</v>
      </c>
      <c r="G545" t="s">
        <v>142</v>
      </c>
      <c r="H545" s="3" t="s">
        <v>143</v>
      </c>
      <c r="I545" s="8">
        <v>-21.883330000000001</v>
      </c>
      <c r="J545" s="8">
        <v>-41.8</v>
      </c>
      <c r="K545">
        <v>1560000</v>
      </c>
      <c r="L545" t="s">
        <v>67</v>
      </c>
      <c r="M545" t="s">
        <v>67</v>
      </c>
      <c r="N545" t="s">
        <v>127</v>
      </c>
      <c r="O545">
        <v>1997</v>
      </c>
      <c r="P545">
        <v>9</v>
      </c>
      <c r="Q545">
        <v>1999</v>
      </c>
      <c r="R545">
        <v>7</v>
      </c>
      <c r="S545" s="7">
        <v>23</v>
      </c>
      <c r="T545">
        <v>13</v>
      </c>
      <c r="U545">
        <v>6</v>
      </c>
      <c r="V545" t="s">
        <v>82</v>
      </c>
      <c r="W545">
        <f t="shared" si="2"/>
        <v>330</v>
      </c>
      <c r="X545" s="5">
        <v>1</v>
      </c>
      <c r="Y545" t="s">
        <v>48</v>
      </c>
      <c r="Z545" s="13" t="s">
        <v>55</v>
      </c>
      <c r="AA545" s="13" t="s">
        <v>70</v>
      </c>
      <c r="AB545" s="5">
        <v>25</v>
      </c>
      <c r="AC545" t="s">
        <v>1420</v>
      </c>
      <c r="AD545" t="s">
        <v>1420</v>
      </c>
    </row>
    <row r="546" spans="1:30" ht="14.25" customHeight="1" x14ac:dyDescent="0.3">
      <c r="A546">
        <v>8</v>
      </c>
      <c r="B546" t="s">
        <v>24</v>
      </c>
      <c r="C546" t="s">
        <v>122</v>
      </c>
      <c r="D546" t="s">
        <v>123</v>
      </c>
      <c r="E546">
        <v>2002</v>
      </c>
      <c r="F546" t="s">
        <v>124</v>
      </c>
      <c r="G546" t="s">
        <v>142</v>
      </c>
      <c r="H546" s="3" t="s">
        <v>143</v>
      </c>
      <c r="I546" s="8">
        <v>-21.883330000000001</v>
      </c>
      <c r="J546" s="8">
        <v>-41.8</v>
      </c>
      <c r="K546">
        <v>1560000</v>
      </c>
      <c r="L546" t="s">
        <v>67</v>
      </c>
      <c r="M546" t="s">
        <v>67</v>
      </c>
      <c r="N546" t="s">
        <v>127</v>
      </c>
      <c r="O546">
        <v>1997</v>
      </c>
      <c r="P546">
        <v>9</v>
      </c>
      <c r="Q546">
        <v>1999</v>
      </c>
      <c r="R546">
        <v>7</v>
      </c>
      <c r="S546" s="7">
        <v>23</v>
      </c>
      <c r="T546">
        <v>13</v>
      </c>
      <c r="U546">
        <v>6</v>
      </c>
      <c r="V546" t="s">
        <v>82</v>
      </c>
      <c r="W546">
        <f t="shared" si="2"/>
        <v>330</v>
      </c>
      <c r="X546" s="5">
        <v>1</v>
      </c>
      <c r="Y546" t="s">
        <v>48</v>
      </c>
      <c r="Z546" s="13" t="s">
        <v>55</v>
      </c>
      <c r="AA546" s="13" t="s">
        <v>655</v>
      </c>
      <c r="AB546" s="5">
        <v>7</v>
      </c>
      <c r="AC546" t="s">
        <v>1420</v>
      </c>
      <c r="AD546" t="s">
        <v>1420</v>
      </c>
    </row>
    <row r="547" spans="1:30" ht="14.25" customHeight="1" x14ac:dyDescent="0.3">
      <c r="A547">
        <v>8</v>
      </c>
      <c r="B547" t="s">
        <v>24</v>
      </c>
      <c r="C547" t="s">
        <v>122</v>
      </c>
      <c r="D547" t="s">
        <v>123</v>
      </c>
      <c r="E547">
        <v>2002</v>
      </c>
      <c r="F547" t="s">
        <v>124</v>
      </c>
      <c r="G547" t="s">
        <v>142</v>
      </c>
      <c r="H547" s="3" t="s">
        <v>143</v>
      </c>
      <c r="I547" s="8">
        <v>-21.883330000000001</v>
      </c>
      <c r="J547" s="8">
        <v>-41.8</v>
      </c>
      <c r="K547">
        <v>1560000</v>
      </c>
      <c r="L547" t="s">
        <v>67</v>
      </c>
      <c r="M547" t="s">
        <v>67</v>
      </c>
      <c r="N547" t="s">
        <v>127</v>
      </c>
      <c r="O547">
        <v>1997</v>
      </c>
      <c r="P547">
        <v>9</v>
      </c>
      <c r="Q547">
        <v>1999</v>
      </c>
      <c r="R547">
        <v>7</v>
      </c>
      <c r="S547" s="7">
        <v>23</v>
      </c>
      <c r="T547">
        <v>13</v>
      </c>
      <c r="U547">
        <v>6</v>
      </c>
      <c r="V547" t="s">
        <v>82</v>
      </c>
      <c r="W547">
        <f t="shared" si="2"/>
        <v>330</v>
      </c>
      <c r="X547" s="5">
        <v>1</v>
      </c>
      <c r="Y547" t="s">
        <v>48</v>
      </c>
      <c r="Z547" s="13" t="s">
        <v>55</v>
      </c>
      <c r="AA547" s="13" t="s">
        <v>1055</v>
      </c>
      <c r="AB547" s="5">
        <v>6</v>
      </c>
      <c r="AC547" t="s">
        <v>1420</v>
      </c>
      <c r="AD547" t="s">
        <v>1420</v>
      </c>
    </row>
    <row r="548" spans="1:30" ht="14.25" customHeight="1" x14ac:dyDescent="0.3">
      <c r="A548">
        <v>8</v>
      </c>
      <c r="B548" t="s">
        <v>24</v>
      </c>
      <c r="C548" t="s">
        <v>122</v>
      </c>
      <c r="D548" t="s">
        <v>123</v>
      </c>
      <c r="E548">
        <v>2002</v>
      </c>
      <c r="F548" t="s">
        <v>124</v>
      </c>
      <c r="G548" t="s">
        <v>142</v>
      </c>
      <c r="H548" s="3" t="s">
        <v>143</v>
      </c>
      <c r="I548" s="8">
        <v>-21.883330000000001</v>
      </c>
      <c r="J548" s="8">
        <v>-41.8</v>
      </c>
      <c r="K548">
        <v>1560000</v>
      </c>
      <c r="L548" t="s">
        <v>67</v>
      </c>
      <c r="M548" t="s">
        <v>67</v>
      </c>
      <c r="N548" t="s">
        <v>127</v>
      </c>
      <c r="O548">
        <v>1997</v>
      </c>
      <c r="P548">
        <v>9</v>
      </c>
      <c r="Q548">
        <v>1999</v>
      </c>
      <c r="R548">
        <v>7</v>
      </c>
      <c r="S548" s="7">
        <v>23</v>
      </c>
      <c r="T548">
        <v>13</v>
      </c>
      <c r="U548">
        <v>6</v>
      </c>
      <c r="V548" t="s">
        <v>82</v>
      </c>
      <c r="W548">
        <f t="shared" si="2"/>
        <v>330</v>
      </c>
      <c r="X548" s="5">
        <v>1</v>
      </c>
      <c r="Y548" t="s">
        <v>48</v>
      </c>
      <c r="Z548" s="13" t="s">
        <v>55</v>
      </c>
      <c r="AA548" s="13" t="s">
        <v>62</v>
      </c>
      <c r="AB548" s="5">
        <v>1</v>
      </c>
      <c r="AC548" t="s">
        <v>1420</v>
      </c>
      <c r="AD548" t="s">
        <v>1420</v>
      </c>
    </row>
    <row r="549" spans="1:30" ht="14.25" customHeight="1" x14ac:dyDescent="0.3">
      <c r="A549">
        <v>8</v>
      </c>
      <c r="B549" t="s">
        <v>24</v>
      </c>
      <c r="C549" t="s">
        <v>122</v>
      </c>
      <c r="D549" t="s">
        <v>123</v>
      </c>
      <c r="E549">
        <v>2002</v>
      </c>
      <c r="F549" t="s">
        <v>124</v>
      </c>
      <c r="G549" t="s">
        <v>142</v>
      </c>
      <c r="H549" s="3" t="s">
        <v>143</v>
      </c>
      <c r="I549" s="8">
        <v>-21.883330000000001</v>
      </c>
      <c r="J549" s="8">
        <v>-41.8</v>
      </c>
      <c r="K549">
        <v>1560000</v>
      </c>
      <c r="L549" t="s">
        <v>67</v>
      </c>
      <c r="M549" t="s">
        <v>67</v>
      </c>
      <c r="N549" t="s">
        <v>127</v>
      </c>
      <c r="O549">
        <v>1997</v>
      </c>
      <c r="P549">
        <v>9</v>
      </c>
      <c r="Q549">
        <v>1999</v>
      </c>
      <c r="R549">
        <v>7</v>
      </c>
      <c r="S549" s="7">
        <v>23</v>
      </c>
      <c r="T549">
        <v>13</v>
      </c>
      <c r="U549">
        <v>6</v>
      </c>
      <c r="V549" t="s">
        <v>82</v>
      </c>
      <c r="W549">
        <f t="shared" si="2"/>
        <v>330</v>
      </c>
      <c r="X549" s="5">
        <v>1</v>
      </c>
      <c r="Y549" t="s">
        <v>48</v>
      </c>
      <c r="Z549" s="13" t="s">
        <v>55</v>
      </c>
      <c r="AA549" s="13" t="s">
        <v>1056</v>
      </c>
      <c r="AB549" s="5">
        <v>1</v>
      </c>
      <c r="AC549" t="s">
        <v>1420</v>
      </c>
      <c r="AD549" t="s">
        <v>1420</v>
      </c>
    </row>
    <row r="550" spans="1:30" ht="14.25" customHeight="1" x14ac:dyDescent="0.3">
      <c r="A550">
        <v>8</v>
      </c>
      <c r="B550" t="s">
        <v>24</v>
      </c>
      <c r="C550" t="s">
        <v>122</v>
      </c>
      <c r="D550" t="s">
        <v>123</v>
      </c>
      <c r="E550">
        <v>2002</v>
      </c>
      <c r="F550" t="s">
        <v>124</v>
      </c>
      <c r="G550" t="s">
        <v>142</v>
      </c>
      <c r="H550" s="3" t="s">
        <v>143</v>
      </c>
      <c r="I550" s="8">
        <v>-21.883330000000001</v>
      </c>
      <c r="J550" s="8">
        <v>-41.8</v>
      </c>
      <c r="K550">
        <v>1560000</v>
      </c>
      <c r="L550" t="s">
        <v>67</v>
      </c>
      <c r="M550" t="s">
        <v>67</v>
      </c>
      <c r="N550" t="s">
        <v>127</v>
      </c>
      <c r="O550">
        <v>1997</v>
      </c>
      <c r="P550">
        <v>9</v>
      </c>
      <c r="Q550">
        <v>1999</v>
      </c>
      <c r="R550">
        <v>7</v>
      </c>
      <c r="S550" s="7">
        <v>23</v>
      </c>
      <c r="T550">
        <v>13</v>
      </c>
      <c r="U550">
        <v>6</v>
      </c>
      <c r="V550" t="s">
        <v>82</v>
      </c>
      <c r="W550">
        <f t="shared" si="2"/>
        <v>330</v>
      </c>
      <c r="X550" s="5">
        <v>1</v>
      </c>
      <c r="Y550" t="s">
        <v>48</v>
      </c>
      <c r="Z550" s="13" t="s">
        <v>55</v>
      </c>
      <c r="AA550" s="13" t="s">
        <v>1057</v>
      </c>
      <c r="AB550" s="5">
        <v>0</v>
      </c>
      <c r="AC550" t="s">
        <v>1420</v>
      </c>
      <c r="AD550" t="s">
        <v>1420</v>
      </c>
    </row>
    <row r="551" spans="1:30" ht="14.25" customHeight="1" x14ac:dyDescent="0.3">
      <c r="A551">
        <v>8</v>
      </c>
      <c r="B551" t="s">
        <v>24</v>
      </c>
      <c r="C551" t="s">
        <v>122</v>
      </c>
      <c r="D551" t="s">
        <v>123</v>
      </c>
      <c r="E551">
        <v>2002</v>
      </c>
      <c r="F551" t="s">
        <v>124</v>
      </c>
      <c r="G551" t="s">
        <v>142</v>
      </c>
      <c r="H551" s="3" t="s">
        <v>143</v>
      </c>
      <c r="I551" s="8">
        <v>-21.883330000000001</v>
      </c>
      <c r="J551" s="8">
        <v>-41.8</v>
      </c>
      <c r="K551">
        <v>1560000</v>
      </c>
      <c r="L551" t="s">
        <v>67</v>
      </c>
      <c r="M551" t="s">
        <v>67</v>
      </c>
      <c r="N551" t="s">
        <v>127</v>
      </c>
      <c r="O551">
        <v>1997</v>
      </c>
      <c r="P551">
        <v>9</v>
      </c>
      <c r="Q551">
        <v>1999</v>
      </c>
      <c r="R551">
        <v>7</v>
      </c>
      <c r="S551" s="7">
        <v>23</v>
      </c>
      <c r="T551">
        <v>13</v>
      </c>
      <c r="U551">
        <v>6</v>
      </c>
      <c r="V551" t="s">
        <v>82</v>
      </c>
      <c r="W551">
        <f t="shared" si="2"/>
        <v>330</v>
      </c>
      <c r="X551" s="5">
        <v>1</v>
      </c>
      <c r="Y551" t="s">
        <v>48</v>
      </c>
      <c r="Z551" s="13" t="s">
        <v>55</v>
      </c>
      <c r="AA551" s="13" t="s">
        <v>1058</v>
      </c>
      <c r="AB551" s="5">
        <v>0</v>
      </c>
      <c r="AC551" t="s">
        <v>1420</v>
      </c>
      <c r="AD551" t="s">
        <v>1420</v>
      </c>
    </row>
    <row r="552" spans="1:30" ht="14.25" customHeight="1" x14ac:dyDescent="0.3">
      <c r="A552">
        <v>8</v>
      </c>
      <c r="B552" t="s">
        <v>24</v>
      </c>
      <c r="C552" t="s">
        <v>122</v>
      </c>
      <c r="D552" t="s">
        <v>123</v>
      </c>
      <c r="E552">
        <v>2002</v>
      </c>
      <c r="F552" t="s">
        <v>124</v>
      </c>
      <c r="G552" t="s">
        <v>142</v>
      </c>
      <c r="H552" s="3" t="s">
        <v>143</v>
      </c>
      <c r="I552" s="8">
        <v>-21.883330000000001</v>
      </c>
      <c r="J552" s="8">
        <v>-41.8</v>
      </c>
      <c r="K552">
        <v>1560000</v>
      </c>
      <c r="L552" t="s">
        <v>67</v>
      </c>
      <c r="M552" t="s">
        <v>67</v>
      </c>
      <c r="N552" t="s">
        <v>127</v>
      </c>
      <c r="O552">
        <v>1997</v>
      </c>
      <c r="P552">
        <v>9</v>
      </c>
      <c r="Q552">
        <v>1999</v>
      </c>
      <c r="R552">
        <v>7</v>
      </c>
      <c r="S552" s="7">
        <v>23</v>
      </c>
      <c r="T552">
        <v>13</v>
      </c>
      <c r="U552">
        <v>6</v>
      </c>
      <c r="V552" t="s">
        <v>82</v>
      </c>
      <c r="W552">
        <f t="shared" si="2"/>
        <v>330</v>
      </c>
      <c r="X552" s="5">
        <v>1</v>
      </c>
      <c r="Y552" t="s">
        <v>48</v>
      </c>
      <c r="Z552" t="s">
        <v>90</v>
      </c>
      <c r="AA552" s="13" t="s">
        <v>91</v>
      </c>
      <c r="AB552" s="5">
        <v>1</v>
      </c>
      <c r="AC552" t="s">
        <v>1420</v>
      </c>
      <c r="AD552" t="s">
        <v>1420</v>
      </c>
    </row>
    <row r="553" spans="1:30" ht="14.25" customHeight="1" x14ac:dyDescent="0.3">
      <c r="A553">
        <v>8</v>
      </c>
      <c r="B553" t="s">
        <v>24</v>
      </c>
      <c r="C553" t="s">
        <v>122</v>
      </c>
      <c r="D553" t="s">
        <v>123</v>
      </c>
      <c r="E553">
        <v>2002</v>
      </c>
      <c r="F553" t="s">
        <v>124</v>
      </c>
      <c r="G553" t="s">
        <v>142</v>
      </c>
      <c r="H553" s="3" t="s">
        <v>143</v>
      </c>
      <c r="I553" s="8">
        <v>-21.883330000000001</v>
      </c>
      <c r="J553" s="8">
        <v>-41.8</v>
      </c>
      <c r="K553">
        <v>1560000</v>
      </c>
      <c r="L553" t="s">
        <v>67</v>
      </c>
      <c r="M553" t="s">
        <v>67</v>
      </c>
      <c r="N553" t="s">
        <v>127</v>
      </c>
      <c r="O553">
        <v>1997</v>
      </c>
      <c r="P553">
        <v>9</v>
      </c>
      <c r="Q553">
        <v>1999</v>
      </c>
      <c r="R553">
        <v>7</v>
      </c>
      <c r="S553" s="7">
        <v>23</v>
      </c>
      <c r="T553">
        <v>13</v>
      </c>
      <c r="U553">
        <v>6</v>
      </c>
      <c r="V553" t="s">
        <v>82</v>
      </c>
      <c r="W553">
        <f t="shared" si="2"/>
        <v>330</v>
      </c>
      <c r="X553" s="5">
        <v>1</v>
      </c>
      <c r="Y553" t="s">
        <v>48</v>
      </c>
      <c r="Z553" s="13" t="s">
        <v>49</v>
      </c>
      <c r="AA553" s="13" t="s">
        <v>1059</v>
      </c>
      <c r="AB553" s="5">
        <v>0</v>
      </c>
      <c r="AC553" t="s">
        <v>1420</v>
      </c>
      <c r="AD553" t="s">
        <v>1420</v>
      </c>
    </row>
    <row r="554" spans="1:30" ht="14.25" customHeight="1" x14ac:dyDescent="0.3">
      <c r="A554">
        <v>8</v>
      </c>
      <c r="B554" t="s">
        <v>24</v>
      </c>
      <c r="C554" t="s">
        <v>122</v>
      </c>
      <c r="D554" t="s">
        <v>123</v>
      </c>
      <c r="E554">
        <v>2002</v>
      </c>
      <c r="F554" t="s">
        <v>124</v>
      </c>
      <c r="G554" t="s">
        <v>142</v>
      </c>
      <c r="H554" s="3" t="s">
        <v>143</v>
      </c>
      <c r="I554" s="8">
        <v>-21.883330000000001</v>
      </c>
      <c r="J554" s="8">
        <v>-41.8</v>
      </c>
      <c r="K554">
        <v>1560000</v>
      </c>
      <c r="L554" t="s">
        <v>67</v>
      </c>
      <c r="M554" t="s">
        <v>67</v>
      </c>
      <c r="N554" t="s">
        <v>127</v>
      </c>
      <c r="O554">
        <v>1997</v>
      </c>
      <c r="P554">
        <v>9</v>
      </c>
      <c r="Q554">
        <v>1999</v>
      </c>
      <c r="R554">
        <v>7</v>
      </c>
      <c r="S554" s="7">
        <v>23</v>
      </c>
      <c r="T554">
        <v>13</v>
      </c>
      <c r="U554">
        <v>6</v>
      </c>
      <c r="V554" t="s">
        <v>82</v>
      </c>
      <c r="W554">
        <f t="shared" si="2"/>
        <v>330</v>
      </c>
      <c r="X554" s="5">
        <v>1</v>
      </c>
      <c r="Y554" t="s">
        <v>48</v>
      </c>
      <c r="Z554" s="13" t="s">
        <v>49</v>
      </c>
      <c r="AA554" s="13" t="s">
        <v>483</v>
      </c>
      <c r="AB554" s="5">
        <v>1</v>
      </c>
      <c r="AC554" t="s">
        <v>1420</v>
      </c>
      <c r="AD554" t="s">
        <v>1420</v>
      </c>
    </row>
    <row r="555" spans="1:30" ht="14.25" customHeight="1" x14ac:dyDescent="0.3">
      <c r="A555">
        <v>8</v>
      </c>
      <c r="B555" t="s">
        <v>24</v>
      </c>
      <c r="C555" t="s">
        <v>122</v>
      </c>
      <c r="D555" t="s">
        <v>123</v>
      </c>
      <c r="E555">
        <v>2002</v>
      </c>
      <c r="F555" t="s">
        <v>124</v>
      </c>
      <c r="G555" t="s">
        <v>142</v>
      </c>
      <c r="H555" s="3" t="s">
        <v>143</v>
      </c>
      <c r="I555" s="8">
        <v>-21.883330000000001</v>
      </c>
      <c r="J555" s="8">
        <v>-41.8</v>
      </c>
      <c r="K555">
        <v>1560000</v>
      </c>
      <c r="L555" t="s">
        <v>67</v>
      </c>
      <c r="M555" t="s">
        <v>67</v>
      </c>
      <c r="N555" t="s">
        <v>127</v>
      </c>
      <c r="O555">
        <v>1997</v>
      </c>
      <c r="P555">
        <v>9</v>
      </c>
      <c r="Q555">
        <v>1999</v>
      </c>
      <c r="R555">
        <v>7</v>
      </c>
      <c r="S555" s="7">
        <v>23</v>
      </c>
      <c r="T555">
        <v>13</v>
      </c>
      <c r="U555">
        <v>6</v>
      </c>
      <c r="V555" t="s">
        <v>82</v>
      </c>
      <c r="W555">
        <f t="shared" si="2"/>
        <v>330</v>
      </c>
      <c r="X555" s="5">
        <v>1</v>
      </c>
      <c r="Y555" t="s">
        <v>48</v>
      </c>
      <c r="Z555" s="13" t="s">
        <v>55</v>
      </c>
      <c r="AA555" s="13" t="s">
        <v>76</v>
      </c>
      <c r="AB555" s="5">
        <v>0</v>
      </c>
      <c r="AC555" t="s">
        <v>1420</v>
      </c>
      <c r="AD555" t="s">
        <v>1420</v>
      </c>
    </row>
    <row r="556" spans="1:30" ht="14.25" customHeight="1" x14ac:dyDescent="0.3">
      <c r="A556">
        <v>8</v>
      </c>
      <c r="B556" t="s">
        <v>24</v>
      </c>
      <c r="C556" t="s">
        <v>122</v>
      </c>
      <c r="D556" t="s">
        <v>123</v>
      </c>
      <c r="E556">
        <v>2002</v>
      </c>
      <c r="F556" t="s">
        <v>124</v>
      </c>
      <c r="G556" t="s">
        <v>142</v>
      </c>
      <c r="H556" s="3" t="s">
        <v>143</v>
      </c>
      <c r="I556" s="8">
        <v>-21.883330000000001</v>
      </c>
      <c r="J556" s="8">
        <v>-41.8</v>
      </c>
      <c r="K556">
        <v>1560000</v>
      </c>
      <c r="L556" t="s">
        <v>67</v>
      </c>
      <c r="M556" t="s">
        <v>67</v>
      </c>
      <c r="N556" t="s">
        <v>127</v>
      </c>
      <c r="O556">
        <v>1997</v>
      </c>
      <c r="P556">
        <v>9</v>
      </c>
      <c r="Q556">
        <v>1999</v>
      </c>
      <c r="R556">
        <v>7</v>
      </c>
      <c r="S556" s="7">
        <v>23</v>
      </c>
      <c r="T556">
        <v>13</v>
      </c>
      <c r="U556">
        <v>6</v>
      </c>
      <c r="V556" t="s">
        <v>82</v>
      </c>
      <c r="W556">
        <f t="shared" si="2"/>
        <v>330</v>
      </c>
      <c r="X556" s="5">
        <v>1</v>
      </c>
      <c r="Y556" t="s">
        <v>48</v>
      </c>
      <c r="Z556" s="13" t="s">
        <v>83</v>
      </c>
      <c r="AA556" s="13" t="s">
        <v>911</v>
      </c>
      <c r="AB556" s="5">
        <v>0</v>
      </c>
      <c r="AC556" t="s">
        <v>1420</v>
      </c>
      <c r="AD556" t="s">
        <v>1420</v>
      </c>
    </row>
    <row r="557" spans="1:30" ht="14.25" customHeight="1" x14ac:dyDescent="0.3">
      <c r="A557">
        <v>8</v>
      </c>
      <c r="B557" t="s">
        <v>24</v>
      </c>
      <c r="C557" t="s">
        <v>122</v>
      </c>
      <c r="D557" t="s">
        <v>123</v>
      </c>
      <c r="E557">
        <v>2002</v>
      </c>
      <c r="F557" t="s">
        <v>124</v>
      </c>
      <c r="G557" t="s">
        <v>142</v>
      </c>
      <c r="H557" s="3" t="s">
        <v>143</v>
      </c>
      <c r="I557" s="8">
        <v>-21.883330000000001</v>
      </c>
      <c r="J557" s="8">
        <v>-41.8</v>
      </c>
      <c r="K557">
        <v>1560000</v>
      </c>
      <c r="L557" t="s">
        <v>67</v>
      </c>
      <c r="M557" t="s">
        <v>67</v>
      </c>
      <c r="N557" t="s">
        <v>127</v>
      </c>
      <c r="O557">
        <v>1997</v>
      </c>
      <c r="P557">
        <v>9</v>
      </c>
      <c r="Q557">
        <v>1999</v>
      </c>
      <c r="R557">
        <v>7</v>
      </c>
      <c r="S557" s="7">
        <v>23</v>
      </c>
      <c r="T557">
        <v>13</v>
      </c>
      <c r="U557">
        <v>6</v>
      </c>
      <c r="V557" t="s">
        <v>82</v>
      </c>
      <c r="W557">
        <f t="shared" si="2"/>
        <v>330</v>
      </c>
      <c r="X557" s="5">
        <v>1</v>
      </c>
      <c r="Y557" t="s">
        <v>48</v>
      </c>
      <c r="Z557" s="13" t="s">
        <v>55</v>
      </c>
      <c r="AA557" s="13" t="s">
        <v>876</v>
      </c>
      <c r="AB557" s="5">
        <v>0</v>
      </c>
      <c r="AC557" t="s">
        <v>1420</v>
      </c>
      <c r="AD557" t="s">
        <v>1420</v>
      </c>
    </row>
    <row r="558" spans="1:30" ht="14.25" customHeight="1" x14ac:dyDescent="0.3">
      <c r="A558">
        <v>8</v>
      </c>
      <c r="B558" t="s">
        <v>24</v>
      </c>
      <c r="C558" t="s">
        <v>122</v>
      </c>
      <c r="D558" t="s">
        <v>123</v>
      </c>
      <c r="E558">
        <v>2002</v>
      </c>
      <c r="F558" t="s">
        <v>124</v>
      </c>
      <c r="G558" t="s">
        <v>142</v>
      </c>
      <c r="H558" s="3" t="s">
        <v>143</v>
      </c>
      <c r="I558" s="8">
        <v>-21.883330000000001</v>
      </c>
      <c r="J558" s="8">
        <v>-41.8</v>
      </c>
      <c r="K558">
        <v>1560000</v>
      </c>
      <c r="L558" t="s">
        <v>67</v>
      </c>
      <c r="M558" t="s">
        <v>67</v>
      </c>
      <c r="N558" t="s">
        <v>127</v>
      </c>
      <c r="O558">
        <v>1997</v>
      </c>
      <c r="P558">
        <v>9</v>
      </c>
      <c r="Q558">
        <v>1999</v>
      </c>
      <c r="R558">
        <v>7</v>
      </c>
      <c r="S558" s="7">
        <v>23</v>
      </c>
      <c r="T558">
        <v>13</v>
      </c>
      <c r="U558">
        <v>6</v>
      </c>
      <c r="V558" t="s">
        <v>82</v>
      </c>
      <c r="W558">
        <f t="shared" si="2"/>
        <v>330</v>
      </c>
      <c r="X558" s="5">
        <v>1</v>
      </c>
      <c r="Y558" t="s">
        <v>48</v>
      </c>
      <c r="Z558" s="13" t="s">
        <v>49</v>
      </c>
      <c r="AA558" s="13" t="s">
        <v>50</v>
      </c>
      <c r="AB558" s="5">
        <v>1</v>
      </c>
      <c r="AC558" t="s">
        <v>1420</v>
      </c>
      <c r="AD558" t="s">
        <v>1420</v>
      </c>
    </row>
    <row r="559" spans="1:30" ht="14.25" customHeight="1" x14ac:dyDescent="0.3">
      <c r="A559">
        <v>8</v>
      </c>
      <c r="B559" t="s">
        <v>24</v>
      </c>
      <c r="C559" t="s">
        <v>122</v>
      </c>
      <c r="D559" t="s">
        <v>123</v>
      </c>
      <c r="E559">
        <v>2002</v>
      </c>
      <c r="F559" t="s">
        <v>124</v>
      </c>
      <c r="G559" t="s">
        <v>147</v>
      </c>
      <c r="H559" s="3" t="s">
        <v>148</v>
      </c>
      <c r="I559" s="8">
        <v>-21.883330000000001</v>
      </c>
      <c r="J559" s="8">
        <v>-41.8</v>
      </c>
      <c r="K559">
        <v>140000</v>
      </c>
      <c r="L559" t="s">
        <v>67</v>
      </c>
      <c r="M559" t="s">
        <v>67</v>
      </c>
      <c r="N559" t="s">
        <v>127</v>
      </c>
      <c r="O559">
        <v>1997</v>
      </c>
      <c r="P559">
        <v>9</v>
      </c>
      <c r="Q559">
        <v>1999</v>
      </c>
      <c r="R559">
        <v>7</v>
      </c>
      <c r="S559" s="7">
        <v>23</v>
      </c>
      <c r="T559">
        <v>13</v>
      </c>
      <c r="U559">
        <v>6</v>
      </c>
      <c r="V559" t="s">
        <v>82</v>
      </c>
      <c r="W559">
        <f t="shared" si="2"/>
        <v>330</v>
      </c>
      <c r="X559" s="5">
        <v>1</v>
      </c>
      <c r="Y559" t="s">
        <v>48</v>
      </c>
      <c r="Z559" s="13" t="s">
        <v>83</v>
      </c>
      <c r="AA559" s="13" t="s">
        <v>87</v>
      </c>
      <c r="AB559" s="5">
        <v>56</v>
      </c>
      <c r="AC559" t="s">
        <v>1420</v>
      </c>
      <c r="AD559" t="s">
        <v>1420</v>
      </c>
    </row>
    <row r="560" spans="1:30" ht="14.25" customHeight="1" x14ac:dyDescent="0.3">
      <c r="A560">
        <v>8</v>
      </c>
      <c r="B560" t="s">
        <v>24</v>
      </c>
      <c r="C560" t="s">
        <v>122</v>
      </c>
      <c r="D560" t="s">
        <v>123</v>
      </c>
      <c r="E560">
        <v>2002</v>
      </c>
      <c r="F560" t="s">
        <v>124</v>
      </c>
      <c r="G560" t="s">
        <v>147</v>
      </c>
      <c r="H560" s="3" t="s">
        <v>148</v>
      </c>
      <c r="I560" s="8">
        <v>-21.883330000000001</v>
      </c>
      <c r="J560" s="8">
        <v>-41.8</v>
      </c>
      <c r="K560">
        <v>140000</v>
      </c>
      <c r="L560" t="s">
        <v>67</v>
      </c>
      <c r="M560" t="s">
        <v>67</v>
      </c>
      <c r="N560" t="s">
        <v>127</v>
      </c>
      <c r="O560">
        <v>1997</v>
      </c>
      <c r="P560">
        <v>9</v>
      </c>
      <c r="Q560">
        <v>1999</v>
      </c>
      <c r="R560">
        <v>7</v>
      </c>
      <c r="S560" s="7">
        <v>23</v>
      </c>
      <c r="T560">
        <v>13</v>
      </c>
      <c r="U560">
        <v>6</v>
      </c>
      <c r="V560" t="s">
        <v>82</v>
      </c>
      <c r="W560">
        <f t="shared" si="2"/>
        <v>330</v>
      </c>
      <c r="X560" s="5">
        <v>1</v>
      </c>
      <c r="Y560" t="s">
        <v>48</v>
      </c>
      <c r="Z560" s="13" t="s">
        <v>55</v>
      </c>
      <c r="AA560" s="13" t="s">
        <v>56</v>
      </c>
      <c r="AB560" s="5">
        <v>74</v>
      </c>
      <c r="AC560" t="s">
        <v>1420</v>
      </c>
      <c r="AD560" t="s">
        <v>1420</v>
      </c>
    </row>
    <row r="561" spans="1:30" ht="14.25" customHeight="1" x14ac:dyDescent="0.3">
      <c r="A561">
        <v>8</v>
      </c>
      <c r="B561" t="s">
        <v>24</v>
      </c>
      <c r="C561" t="s">
        <v>122</v>
      </c>
      <c r="D561" t="s">
        <v>123</v>
      </c>
      <c r="E561">
        <v>2002</v>
      </c>
      <c r="F561" t="s">
        <v>124</v>
      </c>
      <c r="G561" t="s">
        <v>147</v>
      </c>
      <c r="H561" s="3" t="s">
        <v>148</v>
      </c>
      <c r="I561" s="8">
        <v>-21.883330000000001</v>
      </c>
      <c r="J561" s="8">
        <v>-41.8</v>
      </c>
      <c r="K561">
        <v>140000</v>
      </c>
      <c r="L561" t="s">
        <v>67</v>
      </c>
      <c r="M561" t="s">
        <v>67</v>
      </c>
      <c r="N561" t="s">
        <v>127</v>
      </c>
      <c r="O561">
        <v>1997</v>
      </c>
      <c r="P561">
        <v>9</v>
      </c>
      <c r="Q561">
        <v>1999</v>
      </c>
      <c r="R561">
        <v>7</v>
      </c>
      <c r="S561" s="7">
        <v>23</v>
      </c>
      <c r="T561">
        <v>13</v>
      </c>
      <c r="U561">
        <v>6</v>
      </c>
      <c r="V561" t="s">
        <v>82</v>
      </c>
      <c r="W561">
        <f t="shared" si="2"/>
        <v>330</v>
      </c>
      <c r="X561" s="5">
        <v>1</v>
      </c>
      <c r="Y561" t="s">
        <v>48</v>
      </c>
      <c r="Z561" s="13" t="s">
        <v>55</v>
      </c>
      <c r="AA561" s="13" t="s">
        <v>1053</v>
      </c>
      <c r="AB561" s="5">
        <v>17</v>
      </c>
      <c r="AC561" t="s">
        <v>1420</v>
      </c>
      <c r="AD561" t="s">
        <v>1420</v>
      </c>
    </row>
    <row r="562" spans="1:30" ht="14.25" customHeight="1" x14ac:dyDescent="0.3">
      <c r="A562">
        <v>8</v>
      </c>
      <c r="B562" t="s">
        <v>24</v>
      </c>
      <c r="C562" t="s">
        <v>122</v>
      </c>
      <c r="D562" t="s">
        <v>123</v>
      </c>
      <c r="E562">
        <v>2002</v>
      </c>
      <c r="F562" t="s">
        <v>124</v>
      </c>
      <c r="G562" t="s">
        <v>147</v>
      </c>
      <c r="H562" s="3" t="s">
        <v>148</v>
      </c>
      <c r="I562" s="8">
        <v>-21.883330000000001</v>
      </c>
      <c r="J562" s="8">
        <v>-41.8</v>
      </c>
      <c r="K562">
        <v>140000</v>
      </c>
      <c r="L562" t="s">
        <v>67</v>
      </c>
      <c r="M562" t="s">
        <v>67</v>
      </c>
      <c r="N562" t="s">
        <v>127</v>
      </c>
      <c r="O562">
        <v>1997</v>
      </c>
      <c r="P562">
        <v>9</v>
      </c>
      <c r="Q562">
        <v>1999</v>
      </c>
      <c r="R562">
        <v>7</v>
      </c>
      <c r="S562" s="7">
        <v>23</v>
      </c>
      <c r="T562">
        <v>13</v>
      </c>
      <c r="U562">
        <v>6</v>
      </c>
      <c r="V562" t="s">
        <v>82</v>
      </c>
      <c r="W562">
        <f t="shared" si="2"/>
        <v>330</v>
      </c>
      <c r="X562" s="5">
        <v>1</v>
      </c>
      <c r="Y562" t="s">
        <v>48</v>
      </c>
      <c r="Z562" s="13" t="s">
        <v>83</v>
      </c>
      <c r="AA562" s="13" t="s">
        <v>84</v>
      </c>
      <c r="AB562" s="5">
        <v>38</v>
      </c>
      <c r="AC562" t="s">
        <v>1420</v>
      </c>
      <c r="AD562" t="s">
        <v>1420</v>
      </c>
    </row>
    <row r="563" spans="1:30" ht="14.25" customHeight="1" x14ac:dyDescent="0.3">
      <c r="A563">
        <v>8</v>
      </c>
      <c r="B563" t="s">
        <v>24</v>
      </c>
      <c r="C563" t="s">
        <v>122</v>
      </c>
      <c r="D563" t="s">
        <v>123</v>
      </c>
      <c r="E563">
        <v>2002</v>
      </c>
      <c r="F563" t="s">
        <v>124</v>
      </c>
      <c r="G563" t="s">
        <v>147</v>
      </c>
      <c r="H563" s="3" t="s">
        <v>148</v>
      </c>
      <c r="I563" s="8">
        <v>-21.883330000000001</v>
      </c>
      <c r="J563" s="8">
        <v>-41.8</v>
      </c>
      <c r="K563">
        <v>140000</v>
      </c>
      <c r="L563" t="s">
        <v>67</v>
      </c>
      <c r="M563" t="s">
        <v>67</v>
      </c>
      <c r="N563" t="s">
        <v>127</v>
      </c>
      <c r="O563">
        <v>1997</v>
      </c>
      <c r="P563">
        <v>9</v>
      </c>
      <c r="Q563">
        <v>1999</v>
      </c>
      <c r="R563">
        <v>7</v>
      </c>
      <c r="S563" s="7">
        <v>23</v>
      </c>
      <c r="T563">
        <v>13</v>
      </c>
      <c r="U563">
        <v>6</v>
      </c>
      <c r="V563" t="s">
        <v>82</v>
      </c>
      <c r="W563">
        <f t="shared" si="2"/>
        <v>330</v>
      </c>
      <c r="X563" s="5">
        <v>1</v>
      </c>
      <c r="Y563" t="s">
        <v>48</v>
      </c>
      <c r="Z563" s="13" t="s">
        <v>55</v>
      </c>
      <c r="AA563" s="13" t="s">
        <v>73</v>
      </c>
      <c r="AB563" s="5">
        <v>24</v>
      </c>
      <c r="AC563" t="s">
        <v>1420</v>
      </c>
      <c r="AD563" t="s">
        <v>1420</v>
      </c>
    </row>
    <row r="564" spans="1:30" ht="14.25" customHeight="1" x14ac:dyDescent="0.3">
      <c r="A564">
        <v>8</v>
      </c>
      <c r="B564" t="s">
        <v>24</v>
      </c>
      <c r="C564" t="s">
        <v>122</v>
      </c>
      <c r="D564" t="s">
        <v>123</v>
      </c>
      <c r="E564">
        <v>2002</v>
      </c>
      <c r="F564" t="s">
        <v>124</v>
      </c>
      <c r="G564" t="s">
        <v>147</v>
      </c>
      <c r="H564" s="3" t="s">
        <v>148</v>
      </c>
      <c r="I564" s="8">
        <v>-21.883330000000001</v>
      </c>
      <c r="J564" s="8">
        <v>-41.8</v>
      </c>
      <c r="K564">
        <v>140000</v>
      </c>
      <c r="L564" t="s">
        <v>67</v>
      </c>
      <c r="M564" t="s">
        <v>67</v>
      </c>
      <c r="N564" t="s">
        <v>127</v>
      </c>
      <c r="O564">
        <v>1997</v>
      </c>
      <c r="P564">
        <v>9</v>
      </c>
      <c r="Q564">
        <v>1999</v>
      </c>
      <c r="R564">
        <v>7</v>
      </c>
      <c r="S564" s="7">
        <v>23</v>
      </c>
      <c r="T564">
        <v>13</v>
      </c>
      <c r="U564">
        <v>6</v>
      </c>
      <c r="V564" t="s">
        <v>82</v>
      </c>
      <c r="W564">
        <f t="shared" si="2"/>
        <v>330</v>
      </c>
      <c r="X564" s="5">
        <v>1</v>
      </c>
      <c r="Y564" t="s">
        <v>48</v>
      </c>
      <c r="Z564" s="13" t="s">
        <v>55</v>
      </c>
      <c r="AA564" s="13" t="s">
        <v>503</v>
      </c>
      <c r="AB564" s="5">
        <v>0</v>
      </c>
      <c r="AC564" t="s">
        <v>1420</v>
      </c>
      <c r="AD564" t="s">
        <v>1420</v>
      </c>
    </row>
    <row r="565" spans="1:30" ht="14.25" customHeight="1" x14ac:dyDescent="0.3">
      <c r="A565">
        <v>8</v>
      </c>
      <c r="B565" t="s">
        <v>24</v>
      </c>
      <c r="C565" t="s">
        <v>122</v>
      </c>
      <c r="D565" t="s">
        <v>123</v>
      </c>
      <c r="E565">
        <v>2002</v>
      </c>
      <c r="F565" t="s">
        <v>124</v>
      </c>
      <c r="G565" t="s">
        <v>147</v>
      </c>
      <c r="H565" s="3" t="s">
        <v>148</v>
      </c>
      <c r="I565" s="8">
        <v>-21.883330000000001</v>
      </c>
      <c r="J565" s="8">
        <v>-41.8</v>
      </c>
      <c r="K565">
        <v>140000</v>
      </c>
      <c r="L565" t="s">
        <v>67</v>
      </c>
      <c r="M565" t="s">
        <v>67</v>
      </c>
      <c r="N565" t="s">
        <v>127</v>
      </c>
      <c r="O565">
        <v>1997</v>
      </c>
      <c r="P565">
        <v>9</v>
      </c>
      <c r="Q565">
        <v>1999</v>
      </c>
      <c r="R565">
        <v>7</v>
      </c>
      <c r="S565" s="7">
        <v>23</v>
      </c>
      <c r="T565">
        <v>13</v>
      </c>
      <c r="U565">
        <v>6</v>
      </c>
      <c r="V565" t="s">
        <v>82</v>
      </c>
      <c r="W565">
        <f t="shared" si="2"/>
        <v>330</v>
      </c>
      <c r="X565" s="5">
        <v>1</v>
      </c>
      <c r="Y565" t="s">
        <v>48</v>
      </c>
      <c r="Z565" s="13" t="s">
        <v>55</v>
      </c>
      <c r="AA565" s="13" t="s">
        <v>1054</v>
      </c>
      <c r="AB565" s="5">
        <v>0</v>
      </c>
      <c r="AC565" t="s">
        <v>1420</v>
      </c>
      <c r="AD565" t="s">
        <v>1420</v>
      </c>
    </row>
    <row r="566" spans="1:30" ht="14.25" customHeight="1" x14ac:dyDescent="0.3">
      <c r="A566">
        <v>8</v>
      </c>
      <c r="B566" t="s">
        <v>24</v>
      </c>
      <c r="C566" t="s">
        <v>122</v>
      </c>
      <c r="D566" t="s">
        <v>123</v>
      </c>
      <c r="E566">
        <v>2002</v>
      </c>
      <c r="F566" t="s">
        <v>124</v>
      </c>
      <c r="G566" t="s">
        <v>147</v>
      </c>
      <c r="H566" s="3" t="s">
        <v>148</v>
      </c>
      <c r="I566" s="8">
        <v>-21.883330000000001</v>
      </c>
      <c r="J566" s="8">
        <v>-41.8</v>
      </c>
      <c r="K566">
        <v>140000</v>
      </c>
      <c r="L566" t="s">
        <v>67</v>
      </c>
      <c r="M566" t="s">
        <v>67</v>
      </c>
      <c r="N566" t="s">
        <v>127</v>
      </c>
      <c r="O566">
        <v>1997</v>
      </c>
      <c r="P566">
        <v>9</v>
      </c>
      <c r="Q566">
        <v>1999</v>
      </c>
      <c r="R566">
        <v>7</v>
      </c>
      <c r="S566" s="7">
        <v>23</v>
      </c>
      <c r="T566">
        <v>13</v>
      </c>
      <c r="U566">
        <v>6</v>
      </c>
      <c r="V566" t="s">
        <v>82</v>
      </c>
      <c r="W566">
        <f t="shared" si="2"/>
        <v>330</v>
      </c>
      <c r="X566" s="5">
        <v>1</v>
      </c>
      <c r="Y566" t="s">
        <v>48</v>
      </c>
      <c r="Z566" s="13" t="s">
        <v>55</v>
      </c>
      <c r="AA566" s="13" t="s">
        <v>70</v>
      </c>
      <c r="AB566" s="5">
        <v>5</v>
      </c>
      <c r="AC566" t="s">
        <v>1420</v>
      </c>
      <c r="AD566" t="s">
        <v>1420</v>
      </c>
    </row>
    <row r="567" spans="1:30" ht="14.25" customHeight="1" x14ac:dyDescent="0.3">
      <c r="A567">
        <v>8</v>
      </c>
      <c r="B567" t="s">
        <v>24</v>
      </c>
      <c r="C567" t="s">
        <v>122</v>
      </c>
      <c r="D567" t="s">
        <v>123</v>
      </c>
      <c r="E567">
        <v>2002</v>
      </c>
      <c r="F567" t="s">
        <v>124</v>
      </c>
      <c r="G567" t="s">
        <v>147</v>
      </c>
      <c r="H567" s="3" t="s">
        <v>148</v>
      </c>
      <c r="I567" s="8">
        <v>-21.883330000000001</v>
      </c>
      <c r="J567" s="8">
        <v>-41.8</v>
      </c>
      <c r="K567">
        <v>140000</v>
      </c>
      <c r="L567" t="s">
        <v>67</v>
      </c>
      <c r="M567" t="s">
        <v>67</v>
      </c>
      <c r="N567" t="s">
        <v>127</v>
      </c>
      <c r="O567">
        <v>1997</v>
      </c>
      <c r="P567">
        <v>9</v>
      </c>
      <c r="Q567">
        <v>1999</v>
      </c>
      <c r="R567">
        <v>7</v>
      </c>
      <c r="S567" s="7">
        <v>23</v>
      </c>
      <c r="T567">
        <v>13</v>
      </c>
      <c r="U567">
        <v>6</v>
      </c>
      <c r="V567" t="s">
        <v>82</v>
      </c>
      <c r="W567">
        <f t="shared" si="2"/>
        <v>330</v>
      </c>
      <c r="X567" s="5">
        <v>1</v>
      </c>
      <c r="Y567" t="s">
        <v>48</v>
      </c>
      <c r="Z567" s="13" t="s">
        <v>55</v>
      </c>
      <c r="AA567" s="13" t="s">
        <v>655</v>
      </c>
      <c r="AB567" s="5">
        <v>10</v>
      </c>
      <c r="AC567" t="s">
        <v>1420</v>
      </c>
      <c r="AD567" t="s">
        <v>1420</v>
      </c>
    </row>
    <row r="568" spans="1:30" ht="14.25" customHeight="1" x14ac:dyDescent="0.3">
      <c r="A568">
        <v>8</v>
      </c>
      <c r="B568" t="s">
        <v>24</v>
      </c>
      <c r="C568" t="s">
        <v>122</v>
      </c>
      <c r="D568" t="s">
        <v>123</v>
      </c>
      <c r="E568">
        <v>2002</v>
      </c>
      <c r="F568" t="s">
        <v>124</v>
      </c>
      <c r="G568" t="s">
        <v>147</v>
      </c>
      <c r="H568" s="3" t="s">
        <v>148</v>
      </c>
      <c r="I568" s="8">
        <v>-21.883330000000001</v>
      </c>
      <c r="J568" s="8">
        <v>-41.8</v>
      </c>
      <c r="K568">
        <v>140000</v>
      </c>
      <c r="L568" t="s">
        <v>67</v>
      </c>
      <c r="M568" t="s">
        <v>67</v>
      </c>
      <c r="N568" t="s">
        <v>127</v>
      </c>
      <c r="O568">
        <v>1997</v>
      </c>
      <c r="P568">
        <v>9</v>
      </c>
      <c r="Q568">
        <v>1999</v>
      </c>
      <c r="R568">
        <v>7</v>
      </c>
      <c r="S568" s="7">
        <v>23</v>
      </c>
      <c r="T568">
        <v>13</v>
      </c>
      <c r="U568">
        <v>6</v>
      </c>
      <c r="V568" t="s">
        <v>82</v>
      </c>
      <c r="W568">
        <f t="shared" si="2"/>
        <v>330</v>
      </c>
      <c r="X568" s="5">
        <v>1</v>
      </c>
      <c r="Y568" t="s">
        <v>48</v>
      </c>
      <c r="Z568" s="13" t="s">
        <v>55</v>
      </c>
      <c r="AA568" s="13" t="s">
        <v>1055</v>
      </c>
      <c r="AB568" s="5">
        <v>1</v>
      </c>
      <c r="AC568" t="s">
        <v>1420</v>
      </c>
      <c r="AD568" t="s">
        <v>1420</v>
      </c>
    </row>
    <row r="569" spans="1:30" ht="14.25" customHeight="1" x14ac:dyDescent="0.3">
      <c r="A569">
        <v>8</v>
      </c>
      <c r="B569" t="s">
        <v>24</v>
      </c>
      <c r="C569" t="s">
        <v>122</v>
      </c>
      <c r="D569" t="s">
        <v>123</v>
      </c>
      <c r="E569">
        <v>2002</v>
      </c>
      <c r="F569" t="s">
        <v>124</v>
      </c>
      <c r="G569" t="s">
        <v>147</v>
      </c>
      <c r="H569" s="3" t="s">
        <v>148</v>
      </c>
      <c r="I569" s="8">
        <v>-21.883330000000001</v>
      </c>
      <c r="J569" s="8">
        <v>-41.8</v>
      </c>
      <c r="K569">
        <v>140000</v>
      </c>
      <c r="L569" t="s">
        <v>67</v>
      </c>
      <c r="M569" t="s">
        <v>67</v>
      </c>
      <c r="N569" t="s">
        <v>127</v>
      </c>
      <c r="O569">
        <v>1997</v>
      </c>
      <c r="P569">
        <v>9</v>
      </c>
      <c r="Q569">
        <v>1999</v>
      </c>
      <c r="R569">
        <v>7</v>
      </c>
      <c r="S569" s="7">
        <v>23</v>
      </c>
      <c r="T569">
        <v>13</v>
      </c>
      <c r="U569">
        <v>6</v>
      </c>
      <c r="V569" t="s">
        <v>82</v>
      </c>
      <c r="W569">
        <f t="shared" si="2"/>
        <v>330</v>
      </c>
      <c r="X569" s="5">
        <v>1</v>
      </c>
      <c r="Y569" t="s">
        <v>48</v>
      </c>
      <c r="Z569" s="13" t="s">
        <v>55</v>
      </c>
      <c r="AA569" s="13" t="s">
        <v>62</v>
      </c>
      <c r="AB569" s="5">
        <v>0</v>
      </c>
      <c r="AC569" t="s">
        <v>1420</v>
      </c>
      <c r="AD569" t="s">
        <v>1420</v>
      </c>
    </row>
    <row r="570" spans="1:30" ht="14.25" customHeight="1" x14ac:dyDescent="0.3">
      <c r="A570">
        <v>8</v>
      </c>
      <c r="B570" t="s">
        <v>24</v>
      </c>
      <c r="C570" t="s">
        <v>122</v>
      </c>
      <c r="D570" t="s">
        <v>123</v>
      </c>
      <c r="E570">
        <v>2002</v>
      </c>
      <c r="F570" t="s">
        <v>124</v>
      </c>
      <c r="G570" t="s">
        <v>147</v>
      </c>
      <c r="H570" s="3" t="s">
        <v>148</v>
      </c>
      <c r="I570" s="8">
        <v>-21.883330000000001</v>
      </c>
      <c r="J570" s="8">
        <v>-41.8</v>
      </c>
      <c r="K570">
        <v>140000</v>
      </c>
      <c r="L570" t="s">
        <v>67</v>
      </c>
      <c r="M570" t="s">
        <v>67</v>
      </c>
      <c r="N570" t="s">
        <v>127</v>
      </c>
      <c r="O570">
        <v>1997</v>
      </c>
      <c r="P570">
        <v>9</v>
      </c>
      <c r="Q570">
        <v>1999</v>
      </c>
      <c r="R570">
        <v>7</v>
      </c>
      <c r="S570" s="7">
        <v>23</v>
      </c>
      <c r="T570">
        <v>13</v>
      </c>
      <c r="U570">
        <v>6</v>
      </c>
      <c r="V570" t="s">
        <v>82</v>
      </c>
      <c r="W570">
        <f t="shared" si="2"/>
        <v>330</v>
      </c>
      <c r="X570" s="5">
        <v>1</v>
      </c>
      <c r="Y570" t="s">
        <v>48</v>
      </c>
      <c r="Z570" s="13" t="s">
        <v>55</v>
      </c>
      <c r="AA570" s="13" t="s">
        <v>1056</v>
      </c>
      <c r="AB570" s="5">
        <v>1</v>
      </c>
      <c r="AC570" t="s">
        <v>1420</v>
      </c>
      <c r="AD570" t="s">
        <v>1420</v>
      </c>
    </row>
    <row r="571" spans="1:30" ht="14.25" customHeight="1" x14ac:dyDescent="0.3">
      <c r="A571">
        <v>8</v>
      </c>
      <c r="B571" t="s">
        <v>24</v>
      </c>
      <c r="C571" t="s">
        <v>122</v>
      </c>
      <c r="D571" t="s">
        <v>123</v>
      </c>
      <c r="E571">
        <v>2002</v>
      </c>
      <c r="F571" t="s">
        <v>124</v>
      </c>
      <c r="G571" t="s">
        <v>147</v>
      </c>
      <c r="H571" s="3" t="s">
        <v>148</v>
      </c>
      <c r="I571" s="8">
        <v>-21.883330000000001</v>
      </c>
      <c r="J571" s="8">
        <v>-41.8</v>
      </c>
      <c r="K571">
        <v>140000</v>
      </c>
      <c r="L571" t="s">
        <v>67</v>
      </c>
      <c r="M571" t="s">
        <v>67</v>
      </c>
      <c r="N571" t="s">
        <v>127</v>
      </c>
      <c r="O571">
        <v>1997</v>
      </c>
      <c r="P571">
        <v>9</v>
      </c>
      <c r="Q571">
        <v>1999</v>
      </c>
      <c r="R571">
        <v>7</v>
      </c>
      <c r="S571" s="7">
        <v>23</v>
      </c>
      <c r="T571">
        <v>13</v>
      </c>
      <c r="U571">
        <v>6</v>
      </c>
      <c r="V571" t="s">
        <v>82</v>
      </c>
      <c r="W571">
        <f t="shared" si="2"/>
        <v>330</v>
      </c>
      <c r="X571" s="5">
        <v>1</v>
      </c>
      <c r="Y571" t="s">
        <v>48</v>
      </c>
      <c r="Z571" s="13" t="s">
        <v>55</v>
      </c>
      <c r="AA571" s="13" t="s">
        <v>1057</v>
      </c>
      <c r="AB571" s="5">
        <v>0</v>
      </c>
      <c r="AC571" t="s">
        <v>1420</v>
      </c>
      <c r="AD571" t="s">
        <v>1420</v>
      </c>
    </row>
    <row r="572" spans="1:30" ht="14.25" customHeight="1" x14ac:dyDescent="0.3">
      <c r="A572">
        <v>8</v>
      </c>
      <c r="B572" t="s">
        <v>24</v>
      </c>
      <c r="C572" t="s">
        <v>122</v>
      </c>
      <c r="D572" t="s">
        <v>123</v>
      </c>
      <c r="E572">
        <v>2002</v>
      </c>
      <c r="F572" t="s">
        <v>124</v>
      </c>
      <c r="G572" t="s">
        <v>147</v>
      </c>
      <c r="H572" s="3" t="s">
        <v>148</v>
      </c>
      <c r="I572" s="8">
        <v>-21.883330000000001</v>
      </c>
      <c r="J572" s="8">
        <v>-41.8</v>
      </c>
      <c r="K572">
        <v>140000</v>
      </c>
      <c r="L572" t="s">
        <v>67</v>
      </c>
      <c r="M572" t="s">
        <v>67</v>
      </c>
      <c r="N572" t="s">
        <v>127</v>
      </c>
      <c r="O572">
        <v>1997</v>
      </c>
      <c r="P572">
        <v>9</v>
      </c>
      <c r="Q572">
        <v>1999</v>
      </c>
      <c r="R572">
        <v>7</v>
      </c>
      <c r="S572" s="7">
        <v>23</v>
      </c>
      <c r="T572">
        <v>13</v>
      </c>
      <c r="U572">
        <v>6</v>
      </c>
      <c r="V572" t="s">
        <v>82</v>
      </c>
      <c r="W572">
        <f t="shared" si="2"/>
        <v>330</v>
      </c>
      <c r="X572" s="5">
        <v>1</v>
      </c>
      <c r="Y572" t="s">
        <v>48</v>
      </c>
      <c r="Z572" s="13" t="s">
        <v>55</v>
      </c>
      <c r="AA572" s="13" t="s">
        <v>1058</v>
      </c>
      <c r="AB572" s="5">
        <v>0</v>
      </c>
      <c r="AC572" t="s">
        <v>1420</v>
      </c>
      <c r="AD572" t="s">
        <v>1420</v>
      </c>
    </row>
    <row r="573" spans="1:30" ht="14.25" customHeight="1" x14ac:dyDescent="0.3">
      <c r="A573">
        <v>8</v>
      </c>
      <c r="B573" t="s">
        <v>24</v>
      </c>
      <c r="C573" t="s">
        <v>122</v>
      </c>
      <c r="D573" t="s">
        <v>123</v>
      </c>
      <c r="E573">
        <v>2002</v>
      </c>
      <c r="F573" t="s">
        <v>124</v>
      </c>
      <c r="G573" t="s">
        <v>147</v>
      </c>
      <c r="H573" s="3" t="s">
        <v>148</v>
      </c>
      <c r="I573" s="8">
        <v>-21.883330000000001</v>
      </c>
      <c r="J573" s="8">
        <v>-41.8</v>
      </c>
      <c r="K573">
        <v>140000</v>
      </c>
      <c r="L573" t="s">
        <v>67</v>
      </c>
      <c r="M573" t="s">
        <v>67</v>
      </c>
      <c r="N573" t="s">
        <v>127</v>
      </c>
      <c r="O573">
        <v>1997</v>
      </c>
      <c r="P573">
        <v>9</v>
      </c>
      <c r="Q573">
        <v>1999</v>
      </c>
      <c r="R573">
        <v>7</v>
      </c>
      <c r="S573" s="7">
        <v>23</v>
      </c>
      <c r="T573">
        <v>13</v>
      </c>
      <c r="U573">
        <v>6</v>
      </c>
      <c r="V573" t="s">
        <v>82</v>
      </c>
      <c r="W573">
        <f t="shared" si="2"/>
        <v>330</v>
      </c>
      <c r="X573" s="5">
        <v>1</v>
      </c>
      <c r="Y573" t="s">
        <v>48</v>
      </c>
      <c r="Z573" t="s">
        <v>90</v>
      </c>
      <c r="AA573" s="13" t="s">
        <v>91</v>
      </c>
      <c r="AB573" s="5">
        <v>5</v>
      </c>
      <c r="AC573" t="s">
        <v>1420</v>
      </c>
      <c r="AD573" t="s">
        <v>1420</v>
      </c>
    </row>
    <row r="574" spans="1:30" ht="14.25" customHeight="1" x14ac:dyDescent="0.3">
      <c r="A574">
        <v>8</v>
      </c>
      <c r="B574" t="s">
        <v>24</v>
      </c>
      <c r="C574" t="s">
        <v>122</v>
      </c>
      <c r="D574" t="s">
        <v>123</v>
      </c>
      <c r="E574">
        <v>2002</v>
      </c>
      <c r="F574" t="s">
        <v>124</v>
      </c>
      <c r="G574" t="s">
        <v>147</v>
      </c>
      <c r="H574" s="3" t="s">
        <v>148</v>
      </c>
      <c r="I574" s="8">
        <v>-21.883330000000001</v>
      </c>
      <c r="J574" s="8">
        <v>-41.8</v>
      </c>
      <c r="K574">
        <v>140000</v>
      </c>
      <c r="L574" t="s">
        <v>67</v>
      </c>
      <c r="M574" t="s">
        <v>67</v>
      </c>
      <c r="N574" t="s">
        <v>127</v>
      </c>
      <c r="O574">
        <v>1997</v>
      </c>
      <c r="P574">
        <v>9</v>
      </c>
      <c r="Q574">
        <v>1999</v>
      </c>
      <c r="R574">
        <v>7</v>
      </c>
      <c r="S574" s="7">
        <v>23</v>
      </c>
      <c r="T574">
        <v>13</v>
      </c>
      <c r="U574">
        <v>6</v>
      </c>
      <c r="V574" t="s">
        <v>82</v>
      </c>
      <c r="W574">
        <f t="shared" si="2"/>
        <v>330</v>
      </c>
      <c r="X574" s="5">
        <v>1</v>
      </c>
      <c r="Y574" t="s">
        <v>48</v>
      </c>
      <c r="Z574" s="13" t="s">
        <v>49</v>
      </c>
      <c r="AA574" s="13" t="s">
        <v>1059</v>
      </c>
      <c r="AB574" s="5">
        <v>0</v>
      </c>
      <c r="AC574" t="s">
        <v>1420</v>
      </c>
      <c r="AD574" t="s">
        <v>1420</v>
      </c>
    </row>
    <row r="575" spans="1:30" ht="14.25" customHeight="1" x14ac:dyDescent="0.3">
      <c r="A575">
        <v>8</v>
      </c>
      <c r="B575" t="s">
        <v>24</v>
      </c>
      <c r="C575" t="s">
        <v>122</v>
      </c>
      <c r="D575" t="s">
        <v>123</v>
      </c>
      <c r="E575">
        <v>2002</v>
      </c>
      <c r="F575" t="s">
        <v>124</v>
      </c>
      <c r="G575" t="s">
        <v>147</v>
      </c>
      <c r="H575" s="3" t="s">
        <v>148</v>
      </c>
      <c r="I575" s="8">
        <v>-21.883330000000001</v>
      </c>
      <c r="J575" s="8">
        <v>-41.8</v>
      </c>
      <c r="K575">
        <v>140000</v>
      </c>
      <c r="L575" t="s">
        <v>67</v>
      </c>
      <c r="M575" t="s">
        <v>67</v>
      </c>
      <c r="N575" t="s">
        <v>127</v>
      </c>
      <c r="O575">
        <v>1997</v>
      </c>
      <c r="P575">
        <v>9</v>
      </c>
      <c r="Q575">
        <v>1999</v>
      </c>
      <c r="R575">
        <v>7</v>
      </c>
      <c r="S575" s="7">
        <v>23</v>
      </c>
      <c r="T575">
        <v>13</v>
      </c>
      <c r="U575">
        <v>6</v>
      </c>
      <c r="V575" t="s">
        <v>82</v>
      </c>
      <c r="W575">
        <f t="shared" si="2"/>
        <v>330</v>
      </c>
      <c r="X575" s="5">
        <v>1</v>
      </c>
      <c r="Y575" t="s">
        <v>48</v>
      </c>
      <c r="Z575" s="13" t="s">
        <v>49</v>
      </c>
      <c r="AA575" s="13" t="s">
        <v>483</v>
      </c>
      <c r="AB575" s="5">
        <v>0</v>
      </c>
      <c r="AC575" t="s">
        <v>1420</v>
      </c>
      <c r="AD575" t="s">
        <v>1420</v>
      </c>
    </row>
    <row r="576" spans="1:30" ht="14.25" customHeight="1" x14ac:dyDescent="0.3">
      <c r="A576">
        <v>8</v>
      </c>
      <c r="B576" t="s">
        <v>24</v>
      </c>
      <c r="C576" t="s">
        <v>122</v>
      </c>
      <c r="D576" t="s">
        <v>123</v>
      </c>
      <c r="E576">
        <v>2002</v>
      </c>
      <c r="F576" t="s">
        <v>124</v>
      </c>
      <c r="G576" t="s">
        <v>147</v>
      </c>
      <c r="H576" s="3" t="s">
        <v>148</v>
      </c>
      <c r="I576" s="8">
        <v>-21.883330000000001</v>
      </c>
      <c r="J576" s="8">
        <v>-41.8</v>
      </c>
      <c r="K576">
        <v>140000</v>
      </c>
      <c r="L576" t="s">
        <v>67</v>
      </c>
      <c r="M576" t="s">
        <v>67</v>
      </c>
      <c r="N576" t="s">
        <v>127</v>
      </c>
      <c r="O576">
        <v>1997</v>
      </c>
      <c r="P576">
        <v>9</v>
      </c>
      <c r="Q576">
        <v>1999</v>
      </c>
      <c r="R576">
        <v>7</v>
      </c>
      <c r="S576" s="7">
        <v>23</v>
      </c>
      <c r="T576">
        <v>13</v>
      </c>
      <c r="U576">
        <v>6</v>
      </c>
      <c r="V576" t="s">
        <v>82</v>
      </c>
      <c r="W576">
        <f t="shared" si="2"/>
        <v>330</v>
      </c>
      <c r="X576" s="5">
        <v>1</v>
      </c>
      <c r="Y576" t="s">
        <v>48</v>
      </c>
      <c r="Z576" s="13" t="s">
        <v>55</v>
      </c>
      <c r="AA576" s="13" t="s">
        <v>76</v>
      </c>
      <c r="AB576" s="5">
        <v>1</v>
      </c>
      <c r="AC576" t="s">
        <v>1420</v>
      </c>
      <c r="AD576" t="s">
        <v>1420</v>
      </c>
    </row>
    <row r="577" spans="1:30" ht="14.25" customHeight="1" x14ac:dyDescent="0.3">
      <c r="A577">
        <v>8</v>
      </c>
      <c r="B577" t="s">
        <v>24</v>
      </c>
      <c r="C577" t="s">
        <v>122</v>
      </c>
      <c r="D577" t="s">
        <v>123</v>
      </c>
      <c r="E577">
        <v>2002</v>
      </c>
      <c r="F577" t="s">
        <v>124</v>
      </c>
      <c r="G577" t="s">
        <v>147</v>
      </c>
      <c r="H577" s="3" t="s">
        <v>148</v>
      </c>
      <c r="I577" s="8">
        <v>-21.883330000000001</v>
      </c>
      <c r="J577" s="8">
        <v>-41.8</v>
      </c>
      <c r="K577">
        <v>140000</v>
      </c>
      <c r="L577" t="s">
        <v>67</v>
      </c>
      <c r="M577" t="s">
        <v>67</v>
      </c>
      <c r="N577" t="s">
        <v>127</v>
      </c>
      <c r="O577">
        <v>1997</v>
      </c>
      <c r="P577">
        <v>9</v>
      </c>
      <c r="Q577">
        <v>1999</v>
      </c>
      <c r="R577">
        <v>7</v>
      </c>
      <c r="S577" s="7">
        <v>23</v>
      </c>
      <c r="T577">
        <v>13</v>
      </c>
      <c r="U577">
        <v>6</v>
      </c>
      <c r="V577" t="s">
        <v>82</v>
      </c>
      <c r="W577">
        <f t="shared" si="2"/>
        <v>330</v>
      </c>
      <c r="X577" s="5">
        <v>1</v>
      </c>
      <c r="Y577" t="s">
        <v>48</v>
      </c>
      <c r="Z577" s="13" t="s">
        <v>83</v>
      </c>
      <c r="AA577" s="13" t="s">
        <v>911</v>
      </c>
      <c r="AB577" s="5">
        <v>0</v>
      </c>
      <c r="AC577" t="s">
        <v>1420</v>
      </c>
      <c r="AD577" t="s">
        <v>1420</v>
      </c>
    </row>
    <row r="578" spans="1:30" ht="14.25" customHeight="1" x14ac:dyDescent="0.3">
      <c r="A578">
        <v>8</v>
      </c>
      <c r="B578" t="s">
        <v>24</v>
      </c>
      <c r="C578" t="s">
        <v>122</v>
      </c>
      <c r="D578" t="s">
        <v>123</v>
      </c>
      <c r="E578">
        <v>2002</v>
      </c>
      <c r="F578" t="s">
        <v>124</v>
      </c>
      <c r="G578" t="s">
        <v>147</v>
      </c>
      <c r="H578" s="3" t="s">
        <v>148</v>
      </c>
      <c r="I578" s="8">
        <v>-21.883330000000001</v>
      </c>
      <c r="J578" s="8">
        <v>-41.8</v>
      </c>
      <c r="K578">
        <v>140000</v>
      </c>
      <c r="L578" t="s">
        <v>67</v>
      </c>
      <c r="M578" t="s">
        <v>67</v>
      </c>
      <c r="N578" t="s">
        <v>127</v>
      </c>
      <c r="O578">
        <v>1997</v>
      </c>
      <c r="P578">
        <v>9</v>
      </c>
      <c r="Q578">
        <v>1999</v>
      </c>
      <c r="R578">
        <v>7</v>
      </c>
      <c r="S578" s="7">
        <v>23</v>
      </c>
      <c r="T578">
        <v>13</v>
      </c>
      <c r="U578">
        <v>6</v>
      </c>
      <c r="V578" t="s">
        <v>82</v>
      </c>
      <c r="W578">
        <f t="shared" si="2"/>
        <v>330</v>
      </c>
      <c r="X578" s="5">
        <v>1</v>
      </c>
      <c r="Y578" t="s">
        <v>48</v>
      </c>
      <c r="Z578" s="13" t="s">
        <v>55</v>
      </c>
      <c r="AA578" s="13" t="s">
        <v>876</v>
      </c>
      <c r="AB578" s="5">
        <v>1</v>
      </c>
      <c r="AC578" t="s">
        <v>1420</v>
      </c>
      <c r="AD578" t="s">
        <v>1420</v>
      </c>
    </row>
    <row r="579" spans="1:30" ht="14.25" customHeight="1" x14ac:dyDescent="0.3">
      <c r="A579">
        <v>8</v>
      </c>
      <c r="B579" t="s">
        <v>24</v>
      </c>
      <c r="C579" t="s">
        <v>122</v>
      </c>
      <c r="D579" t="s">
        <v>123</v>
      </c>
      <c r="E579">
        <v>2002</v>
      </c>
      <c r="F579" t="s">
        <v>124</v>
      </c>
      <c r="G579" t="s">
        <v>147</v>
      </c>
      <c r="H579" s="3" t="s">
        <v>148</v>
      </c>
      <c r="I579" s="8">
        <v>-21.883330000000001</v>
      </c>
      <c r="J579" s="8">
        <v>-41.8</v>
      </c>
      <c r="K579">
        <v>140000</v>
      </c>
      <c r="L579" t="s">
        <v>67</v>
      </c>
      <c r="M579" t="s">
        <v>67</v>
      </c>
      <c r="N579" t="s">
        <v>127</v>
      </c>
      <c r="O579">
        <v>1997</v>
      </c>
      <c r="P579">
        <v>9</v>
      </c>
      <c r="Q579">
        <v>1999</v>
      </c>
      <c r="R579">
        <v>7</v>
      </c>
      <c r="S579" s="7">
        <v>23</v>
      </c>
      <c r="T579">
        <v>13</v>
      </c>
      <c r="U579">
        <v>6</v>
      </c>
      <c r="V579" t="s">
        <v>82</v>
      </c>
      <c r="W579">
        <f t="shared" si="2"/>
        <v>330</v>
      </c>
      <c r="X579" s="5">
        <v>1</v>
      </c>
      <c r="Y579" t="s">
        <v>48</v>
      </c>
      <c r="Z579" s="13" t="s">
        <v>49</v>
      </c>
      <c r="AA579" s="13" t="s">
        <v>50</v>
      </c>
      <c r="AB579" s="5">
        <v>0</v>
      </c>
      <c r="AC579" t="s">
        <v>1420</v>
      </c>
      <c r="AD579" t="s">
        <v>1420</v>
      </c>
    </row>
    <row r="580" spans="1:30" ht="14.25" customHeight="1" x14ac:dyDescent="0.3">
      <c r="A580">
        <v>9</v>
      </c>
      <c r="B580" t="s">
        <v>24</v>
      </c>
      <c r="C580" t="s">
        <v>153</v>
      </c>
      <c r="D580" t="s">
        <v>155</v>
      </c>
      <c r="E580">
        <v>2013</v>
      </c>
      <c r="F580" t="s">
        <v>156</v>
      </c>
      <c r="G580" t="s">
        <v>157</v>
      </c>
      <c r="H580" s="3" t="s">
        <v>158</v>
      </c>
      <c r="I580" s="8">
        <v>-23.633333</v>
      </c>
      <c r="J580" s="8">
        <v>-45.866667</v>
      </c>
      <c r="K580">
        <v>164500000</v>
      </c>
      <c r="L580" t="s">
        <v>110</v>
      </c>
      <c r="M580" t="s">
        <v>161</v>
      </c>
      <c r="N580" t="s">
        <v>162</v>
      </c>
      <c r="O580">
        <v>2007</v>
      </c>
      <c r="P580">
        <v>3</v>
      </c>
      <c r="Q580">
        <v>2008</v>
      </c>
      <c r="R580">
        <v>3</v>
      </c>
      <c r="S580" s="7">
        <v>13</v>
      </c>
      <c r="T580">
        <v>12</v>
      </c>
      <c r="U580">
        <v>3</v>
      </c>
      <c r="V580" t="s">
        <v>1060</v>
      </c>
      <c r="W580">
        <f t="shared" ref="W580:W878" si="3">8*60</f>
        <v>480</v>
      </c>
      <c r="X580" s="5">
        <v>2</v>
      </c>
      <c r="Y580" t="s">
        <v>48</v>
      </c>
      <c r="Z580" s="13" t="s">
        <v>55</v>
      </c>
      <c r="AA580" t="s">
        <v>1061</v>
      </c>
      <c r="AB580" s="5">
        <v>0</v>
      </c>
      <c r="AC580" t="s">
        <v>1421</v>
      </c>
      <c r="AD580" t="s">
        <v>1509</v>
      </c>
    </row>
    <row r="581" spans="1:30" ht="14.25" customHeight="1" x14ac:dyDescent="0.3">
      <c r="A581">
        <v>9</v>
      </c>
      <c r="B581" t="s">
        <v>24</v>
      </c>
      <c r="C581" t="s">
        <v>153</v>
      </c>
      <c r="D581" t="s">
        <v>155</v>
      </c>
      <c r="E581">
        <v>2013</v>
      </c>
      <c r="F581" t="s">
        <v>156</v>
      </c>
      <c r="G581" t="s">
        <v>157</v>
      </c>
      <c r="H581" s="3" t="s">
        <v>158</v>
      </c>
      <c r="I581" s="8">
        <v>-23.633333</v>
      </c>
      <c r="J581" s="8">
        <v>-45.866667</v>
      </c>
      <c r="K581">
        <v>164500000</v>
      </c>
      <c r="L581" t="s">
        <v>110</v>
      </c>
      <c r="M581" t="s">
        <v>161</v>
      </c>
      <c r="N581" t="s">
        <v>162</v>
      </c>
      <c r="O581">
        <v>2007</v>
      </c>
      <c r="P581">
        <v>3</v>
      </c>
      <c r="Q581">
        <v>2008</v>
      </c>
      <c r="R581">
        <v>3</v>
      </c>
      <c r="S581" s="7">
        <v>13</v>
      </c>
      <c r="T581">
        <v>12</v>
      </c>
      <c r="U581">
        <v>3</v>
      </c>
      <c r="V581" t="s">
        <v>1060</v>
      </c>
      <c r="W581">
        <f t="shared" si="3"/>
        <v>480</v>
      </c>
      <c r="X581" s="5">
        <v>2</v>
      </c>
      <c r="Y581" t="s">
        <v>48</v>
      </c>
      <c r="Z581" s="13" t="s">
        <v>55</v>
      </c>
      <c r="AA581" t="s">
        <v>56</v>
      </c>
      <c r="AB581" s="5">
        <v>2</v>
      </c>
      <c r="AC581" t="s">
        <v>1421</v>
      </c>
      <c r="AD581" t="s">
        <v>1509</v>
      </c>
    </row>
    <row r="582" spans="1:30" ht="14.25" customHeight="1" x14ac:dyDescent="0.3">
      <c r="A582">
        <v>9</v>
      </c>
      <c r="B582" t="s">
        <v>24</v>
      </c>
      <c r="C582" t="s">
        <v>153</v>
      </c>
      <c r="D582" t="s">
        <v>155</v>
      </c>
      <c r="E582">
        <v>2013</v>
      </c>
      <c r="F582" t="s">
        <v>156</v>
      </c>
      <c r="G582" t="s">
        <v>157</v>
      </c>
      <c r="H582" s="3" t="s">
        <v>158</v>
      </c>
      <c r="I582" s="8">
        <v>-23.633333</v>
      </c>
      <c r="J582" s="8">
        <v>-45.866667</v>
      </c>
      <c r="K582">
        <v>164500000</v>
      </c>
      <c r="L582" t="s">
        <v>110</v>
      </c>
      <c r="M582" t="s">
        <v>161</v>
      </c>
      <c r="N582" t="s">
        <v>162</v>
      </c>
      <c r="O582">
        <v>2007</v>
      </c>
      <c r="P582">
        <v>3</v>
      </c>
      <c r="Q582">
        <v>2008</v>
      </c>
      <c r="R582">
        <v>3</v>
      </c>
      <c r="S582" s="7">
        <v>13</v>
      </c>
      <c r="T582">
        <v>12</v>
      </c>
      <c r="U582">
        <v>3</v>
      </c>
      <c r="V582" t="s">
        <v>1060</v>
      </c>
      <c r="W582">
        <f t="shared" si="3"/>
        <v>480</v>
      </c>
      <c r="X582" s="5">
        <v>2</v>
      </c>
      <c r="Y582" t="s">
        <v>48</v>
      </c>
      <c r="Z582" s="13" t="s">
        <v>55</v>
      </c>
      <c r="AA582" t="s">
        <v>62</v>
      </c>
      <c r="AB582" s="5">
        <v>2</v>
      </c>
      <c r="AC582" t="s">
        <v>1421</v>
      </c>
      <c r="AD582" t="s">
        <v>1509</v>
      </c>
    </row>
    <row r="583" spans="1:30" ht="14.25" customHeight="1" x14ac:dyDescent="0.3">
      <c r="A583">
        <v>9</v>
      </c>
      <c r="B583" t="s">
        <v>24</v>
      </c>
      <c r="C583" t="s">
        <v>153</v>
      </c>
      <c r="D583" t="s">
        <v>155</v>
      </c>
      <c r="E583">
        <v>2013</v>
      </c>
      <c r="F583" t="s">
        <v>156</v>
      </c>
      <c r="G583" t="s">
        <v>157</v>
      </c>
      <c r="H583" s="3" t="s">
        <v>158</v>
      </c>
      <c r="I583" s="8">
        <v>-23.633333</v>
      </c>
      <c r="J583" s="8">
        <v>-45.866667</v>
      </c>
      <c r="K583">
        <v>164500000</v>
      </c>
      <c r="L583" t="s">
        <v>110</v>
      </c>
      <c r="M583" t="s">
        <v>161</v>
      </c>
      <c r="N583" t="s">
        <v>162</v>
      </c>
      <c r="O583">
        <v>2007</v>
      </c>
      <c r="P583">
        <v>3</v>
      </c>
      <c r="Q583">
        <v>2008</v>
      </c>
      <c r="R583">
        <v>3</v>
      </c>
      <c r="S583" s="7">
        <v>13</v>
      </c>
      <c r="T583">
        <v>12</v>
      </c>
      <c r="U583">
        <v>3</v>
      </c>
      <c r="V583" t="s">
        <v>1060</v>
      </c>
      <c r="W583">
        <f t="shared" si="3"/>
        <v>480</v>
      </c>
      <c r="X583" s="5">
        <v>2</v>
      </c>
      <c r="Y583" t="s">
        <v>48</v>
      </c>
      <c r="Z583" s="13" t="s">
        <v>55</v>
      </c>
      <c r="AA583" t="s">
        <v>1062</v>
      </c>
      <c r="AB583" s="5">
        <v>0</v>
      </c>
      <c r="AC583" t="s">
        <v>1421</v>
      </c>
      <c r="AD583" t="s">
        <v>1509</v>
      </c>
    </row>
    <row r="584" spans="1:30" ht="14.25" customHeight="1" x14ac:dyDescent="0.3">
      <c r="A584">
        <v>9</v>
      </c>
      <c r="B584" t="s">
        <v>24</v>
      </c>
      <c r="C584" t="s">
        <v>153</v>
      </c>
      <c r="D584" t="s">
        <v>155</v>
      </c>
      <c r="E584">
        <v>2013</v>
      </c>
      <c r="F584" t="s">
        <v>156</v>
      </c>
      <c r="G584" t="s">
        <v>157</v>
      </c>
      <c r="H584" s="3" t="s">
        <v>158</v>
      </c>
      <c r="I584" s="8">
        <v>-23.633333</v>
      </c>
      <c r="J584" s="8">
        <v>-45.866667</v>
      </c>
      <c r="K584">
        <v>164500000</v>
      </c>
      <c r="L584" t="s">
        <v>110</v>
      </c>
      <c r="M584" t="s">
        <v>161</v>
      </c>
      <c r="N584" t="s">
        <v>162</v>
      </c>
      <c r="O584">
        <v>2007</v>
      </c>
      <c r="P584">
        <v>3</v>
      </c>
      <c r="Q584">
        <v>2008</v>
      </c>
      <c r="R584">
        <v>3</v>
      </c>
      <c r="S584" s="7">
        <v>13</v>
      </c>
      <c r="T584">
        <v>12</v>
      </c>
      <c r="U584">
        <v>3</v>
      </c>
      <c r="V584" t="s">
        <v>1060</v>
      </c>
      <c r="W584">
        <f t="shared" si="3"/>
        <v>480</v>
      </c>
      <c r="X584" s="5">
        <v>2</v>
      </c>
      <c r="Y584" t="s">
        <v>48</v>
      </c>
      <c r="Z584" s="13" t="s">
        <v>55</v>
      </c>
      <c r="AA584" t="s">
        <v>1063</v>
      </c>
      <c r="AB584" s="5">
        <v>0</v>
      </c>
      <c r="AC584" t="s">
        <v>1421</v>
      </c>
      <c r="AD584" t="s">
        <v>1509</v>
      </c>
    </row>
    <row r="585" spans="1:30" ht="14.25" customHeight="1" x14ac:dyDescent="0.3">
      <c r="A585">
        <v>9</v>
      </c>
      <c r="B585" t="s">
        <v>24</v>
      </c>
      <c r="C585" t="s">
        <v>153</v>
      </c>
      <c r="D585" t="s">
        <v>155</v>
      </c>
      <c r="E585">
        <v>2013</v>
      </c>
      <c r="F585" t="s">
        <v>156</v>
      </c>
      <c r="G585" t="s">
        <v>157</v>
      </c>
      <c r="H585" s="3" t="s">
        <v>158</v>
      </c>
      <c r="I585" s="8">
        <v>-23.633333</v>
      </c>
      <c r="J585" s="8">
        <v>-45.866667</v>
      </c>
      <c r="K585">
        <v>164500000</v>
      </c>
      <c r="L585" t="s">
        <v>110</v>
      </c>
      <c r="M585" t="s">
        <v>161</v>
      </c>
      <c r="N585" t="s">
        <v>162</v>
      </c>
      <c r="O585">
        <v>2007</v>
      </c>
      <c r="P585">
        <v>3</v>
      </c>
      <c r="Q585">
        <v>2008</v>
      </c>
      <c r="R585">
        <v>3</v>
      </c>
      <c r="S585" s="7">
        <v>13</v>
      </c>
      <c r="T585">
        <v>12</v>
      </c>
      <c r="U585">
        <v>3</v>
      </c>
      <c r="V585" t="s">
        <v>1060</v>
      </c>
      <c r="W585">
        <f t="shared" si="3"/>
        <v>480</v>
      </c>
      <c r="X585" s="5">
        <v>2</v>
      </c>
      <c r="Y585" t="s">
        <v>48</v>
      </c>
      <c r="Z585" s="13" t="s">
        <v>55</v>
      </c>
      <c r="AA585" t="s">
        <v>1064</v>
      </c>
      <c r="AB585" s="5">
        <v>0</v>
      </c>
      <c r="AC585" t="s">
        <v>1421</v>
      </c>
      <c r="AD585" t="s">
        <v>1509</v>
      </c>
    </row>
    <row r="586" spans="1:30" ht="14.25" customHeight="1" x14ac:dyDescent="0.3">
      <c r="A586">
        <v>9</v>
      </c>
      <c r="B586" t="s">
        <v>24</v>
      </c>
      <c r="C586" t="s">
        <v>153</v>
      </c>
      <c r="D586" t="s">
        <v>155</v>
      </c>
      <c r="E586">
        <v>2013</v>
      </c>
      <c r="F586" t="s">
        <v>156</v>
      </c>
      <c r="G586" t="s">
        <v>157</v>
      </c>
      <c r="H586" s="3" t="s">
        <v>158</v>
      </c>
      <c r="I586" s="8">
        <v>-23.633333</v>
      </c>
      <c r="J586" s="8">
        <v>-45.866667</v>
      </c>
      <c r="K586">
        <v>164500000</v>
      </c>
      <c r="L586" t="s">
        <v>110</v>
      </c>
      <c r="M586" t="s">
        <v>161</v>
      </c>
      <c r="N586" t="s">
        <v>162</v>
      </c>
      <c r="O586">
        <v>2007</v>
      </c>
      <c r="P586">
        <v>3</v>
      </c>
      <c r="Q586">
        <v>2008</v>
      </c>
      <c r="R586">
        <v>3</v>
      </c>
      <c r="S586" s="7">
        <v>13</v>
      </c>
      <c r="T586">
        <v>12</v>
      </c>
      <c r="U586">
        <v>3</v>
      </c>
      <c r="V586" t="s">
        <v>1060</v>
      </c>
      <c r="W586">
        <f t="shared" si="3"/>
        <v>480</v>
      </c>
      <c r="X586" s="5">
        <v>2</v>
      </c>
      <c r="Y586" t="s">
        <v>48</v>
      </c>
      <c r="Z586" s="13" t="s">
        <v>55</v>
      </c>
      <c r="AA586" t="s">
        <v>70</v>
      </c>
      <c r="AB586" s="5">
        <v>0</v>
      </c>
      <c r="AC586" t="s">
        <v>1421</v>
      </c>
      <c r="AD586" t="s">
        <v>1509</v>
      </c>
    </row>
    <row r="587" spans="1:30" ht="14.25" customHeight="1" x14ac:dyDescent="0.3">
      <c r="A587">
        <v>9</v>
      </c>
      <c r="B587" t="s">
        <v>24</v>
      </c>
      <c r="C587" t="s">
        <v>153</v>
      </c>
      <c r="D587" t="s">
        <v>155</v>
      </c>
      <c r="E587">
        <v>2013</v>
      </c>
      <c r="F587" t="s">
        <v>156</v>
      </c>
      <c r="G587" t="s">
        <v>157</v>
      </c>
      <c r="H587" s="3" t="s">
        <v>158</v>
      </c>
      <c r="I587" s="8">
        <v>-23.633333</v>
      </c>
      <c r="J587" s="8">
        <v>-45.866667</v>
      </c>
      <c r="K587">
        <v>164500000</v>
      </c>
      <c r="L587" t="s">
        <v>110</v>
      </c>
      <c r="M587" t="s">
        <v>161</v>
      </c>
      <c r="N587" t="s">
        <v>162</v>
      </c>
      <c r="O587">
        <v>2007</v>
      </c>
      <c r="P587">
        <v>3</v>
      </c>
      <c r="Q587">
        <v>2008</v>
      </c>
      <c r="R587">
        <v>3</v>
      </c>
      <c r="S587" s="7">
        <v>13</v>
      </c>
      <c r="T587">
        <v>12</v>
      </c>
      <c r="U587">
        <v>3</v>
      </c>
      <c r="V587" t="s">
        <v>1060</v>
      </c>
      <c r="W587">
        <f t="shared" si="3"/>
        <v>480</v>
      </c>
      <c r="X587" s="5">
        <v>2</v>
      </c>
      <c r="Y587" t="s">
        <v>48</v>
      </c>
      <c r="Z587" s="13" t="s">
        <v>55</v>
      </c>
      <c r="AA587" t="s">
        <v>73</v>
      </c>
      <c r="AB587" s="5">
        <v>0</v>
      </c>
      <c r="AC587" t="s">
        <v>1421</v>
      </c>
      <c r="AD587" t="s">
        <v>1509</v>
      </c>
    </row>
    <row r="588" spans="1:30" ht="14.25" customHeight="1" x14ac:dyDescent="0.3">
      <c r="A588">
        <v>9</v>
      </c>
      <c r="B588" t="s">
        <v>24</v>
      </c>
      <c r="C588" t="s">
        <v>153</v>
      </c>
      <c r="D588" t="s">
        <v>155</v>
      </c>
      <c r="E588">
        <v>2013</v>
      </c>
      <c r="F588" t="s">
        <v>156</v>
      </c>
      <c r="G588" t="s">
        <v>157</v>
      </c>
      <c r="H588" s="3" t="s">
        <v>158</v>
      </c>
      <c r="I588" s="8">
        <v>-23.633333</v>
      </c>
      <c r="J588" s="8">
        <v>-45.866667</v>
      </c>
      <c r="K588">
        <v>164500000</v>
      </c>
      <c r="L588" t="s">
        <v>110</v>
      </c>
      <c r="M588" t="s">
        <v>161</v>
      </c>
      <c r="N588" t="s">
        <v>162</v>
      </c>
      <c r="O588">
        <v>2007</v>
      </c>
      <c r="P588">
        <v>3</v>
      </c>
      <c r="Q588">
        <v>2008</v>
      </c>
      <c r="R588">
        <v>3</v>
      </c>
      <c r="S588" s="7">
        <v>13</v>
      </c>
      <c r="T588">
        <v>12</v>
      </c>
      <c r="U588">
        <v>3</v>
      </c>
      <c r="V588" t="s">
        <v>1060</v>
      </c>
      <c r="W588">
        <f t="shared" si="3"/>
        <v>480</v>
      </c>
      <c r="X588" s="5">
        <v>2</v>
      </c>
      <c r="Y588" t="s">
        <v>48</v>
      </c>
      <c r="Z588" s="13" t="s">
        <v>55</v>
      </c>
      <c r="AA588" t="s">
        <v>76</v>
      </c>
      <c r="AB588" s="5">
        <v>1</v>
      </c>
      <c r="AC588" t="s">
        <v>1421</v>
      </c>
      <c r="AD588" t="s">
        <v>1509</v>
      </c>
    </row>
    <row r="589" spans="1:30" ht="14.25" customHeight="1" x14ac:dyDescent="0.3">
      <c r="A589">
        <v>9</v>
      </c>
      <c r="B589" t="s">
        <v>24</v>
      </c>
      <c r="C589" t="s">
        <v>153</v>
      </c>
      <c r="D589" t="s">
        <v>155</v>
      </c>
      <c r="E589">
        <v>2013</v>
      </c>
      <c r="F589" t="s">
        <v>156</v>
      </c>
      <c r="G589" t="s">
        <v>157</v>
      </c>
      <c r="H589" s="3" t="s">
        <v>158</v>
      </c>
      <c r="I589" s="8">
        <v>-23.633333</v>
      </c>
      <c r="J589" s="8">
        <v>-45.866667</v>
      </c>
      <c r="K589">
        <v>164500000</v>
      </c>
      <c r="L589" t="s">
        <v>110</v>
      </c>
      <c r="M589" t="s">
        <v>161</v>
      </c>
      <c r="N589" t="s">
        <v>162</v>
      </c>
      <c r="O589">
        <v>2007</v>
      </c>
      <c r="P589">
        <v>3</v>
      </c>
      <c r="Q589">
        <v>2008</v>
      </c>
      <c r="R589">
        <v>3</v>
      </c>
      <c r="S589" s="7">
        <v>13</v>
      </c>
      <c r="T589">
        <v>12</v>
      </c>
      <c r="U589">
        <v>3</v>
      </c>
      <c r="V589" t="s">
        <v>1060</v>
      </c>
      <c r="W589">
        <f t="shared" si="3"/>
        <v>480</v>
      </c>
      <c r="X589" s="5">
        <v>2</v>
      </c>
      <c r="Y589" t="s">
        <v>48</v>
      </c>
      <c r="Z589" s="13" t="s">
        <v>55</v>
      </c>
      <c r="AA589" t="s">
        <v>1065</v>
      </c>
      <c r="AB589" s="5">
        <v>9</v>
      </c>
      <c r="AC589" t="s">
        <v>1421</v>
      </c>
      <c r="AD589" t="s">
        <v>1509</v>
      </c>
    </row>
    <row r="590" spans="1:30" ht="14.25" customHeight="1" x14ac:dyDescent="0.3">
      <c r="A590">
        <v>9</v>
      </c>
      <c r="B590" t="s">
        <v>24</v>
      </c>
      <c r="C590" t="s">
        <v>153</v>
      </c>
      <c r="D590" t="s">
        <v>155</v>
      </c>
      <c r="E590">
        <v>2013</v>
      </c>
      <c r="F590" t="s">
        <v>156</v>
      </c>
      <c r="G590" t="s">
        <v>157</v>
      </c>
      <c r="H590" s="3" t="s">
        <v>158</v>
      </c>
      <c r="I590" s="8">
        <v>-23.633333</v>
      </c>
      <c r="J590" s="8">
        <v>-45.866667</v>
      </c>
      <c r="K590">
        <v>164500000</v>
      </c>
      <c r="L590" t="s">
        <v>110</v>
      </c>
      <c r="M590" t="s">
        <v>161</v>
      </c>
      <c r="N590" t="s">
        <v>162</v>
      </c>
      <c r="O590">
        <v>2007</v>
      </c>
      <c r="P590">
        <v>3</v>
      </c>
      <c r="Q590">
        <v>2008</v>
      </c>
      <c r="R590">
        <v>3</v>
      </c>
      <c r="S590" s="7">
        <v>13</v>
      </c>
      <c r="T590">
        <v>12</v>
      </c>
      <c r="U590">
        <v>3</v>
      </c>
      <c r="V590" t="s">
        <v>1060</v>
      </c>
      <c r="W590">
        <f t="shared" si="3"/>
        <v>480</v>
      </c>
      <c r="X590" s="5">
        <v>2</v>
      </c>
      <c r="Y590" t="s">
        <v>48</v>
      </c>
      <c r="Z590" s="13" t="s">
        <v>55</v>
      </c>
      <c r="AA590" t="s">
        <v>1066</v>
      </c>
      <c r="AB590" s="5">
        <v>0</v>
      </c>
      <c r="AC590" t="s">
        <v>1421</v>
      </c>
      <c r="AD590" t="s">
        <v>1509</v>
      </c>
    </row>
    <row r="591" spans="1:30" ht="14.25" customHeight="1" x14ac:dyDescent="0.3">
      <c r="A591">
        <v>9</v>
      </c>
      <c r="B591" t="s">
        <v>24</v>
      </c>
      <c r="C591" t="s">
        <v>153</v>
      </c>
      <c r="D591" t="s">
        <v>155</v>
      </c>
      <c r="E591">
        <v>2013</v>
      </c>
      <c r="F591" t="s">
        <v>156</v>
      </c>
      <c r="G591" t="s">
        <v>157</v>
      </c>
      <c r="H591" s="3" t="s">
        <v>158</v>
      </c>
      <c r="I591" s="8">
        <v>-23.633333</v>
      </c>
      <c r="J591" s="8">
        <v>-45.866667</v>
      </c>
      <c r="K591">
        <v>164500000</v>
      </c>
      <c r="L591" t="s">
        <v>110</v>
      </c>
      <c r="M591" t="s">
        <v>161</v>
      </c>
      <c r="N591" t="s">
        <v>162</v>
      </c>
      <c r="O591">
        <v>2007</v>
      </c>
      <c r="P591">
        <v>3</v>
      </c>
      <c r="Q591">
        <v>2008</v>
      </c>
      <c r="R591">
        <v>3</v>
      </c>
      <c r="S591" s="7">
        <v>13</v>
      </c>
      <c r="T591">
        <v>12</v>
      </c>
      <c r="U591">
        <v>3</v>
      </c>
      <c r="V591" t="s">
        <v>1060</v>
      </c>
      <c r="W591">
        <f t="shared" si="3"/>
        <v>480</v>
      </c>
      <c r="X591" s="5">
        <v>2</v>
      </c>
      <c r="Y591" t="s">
        <v>48</v>
      </c>
      <c r="Z591" s="13" t="s">
        <v>55</v>
      </c>
      <c r="AA591" t="s">
        <v>1053</v>
      </c>
      <c r="AB591" s="5">
        <v>0</v>
      </c>
      <c r="AC591" t="s">
        <v>1421</v>
      </c>
      <c r="AD591" t="s">
        <v>1509</v>
      </c>
    </row>
    <row r="592" spans="1:30" ht="14.25" customHeight="1" x14ac:dyDescent="0.3">
      <c r="A592">
        <v>9</v>
      </c>
      <c r="B592" t="s">
        <v>24</v>
      </c>
      <c r="C592" t="s">
        <v>153</v>
      </c>
      <c r="D592" t="s">
        <v>155</v>
      </c>
      <c r="E592">
        <v>2013</v>
      </c>
      <c r="F592" t="s">
        <v>156</v>
      </c>
      <c r="G592" t="s">
        <v>157</v>
      </c>
      <c r="H592" s="3" t="s">
        <v>158</v>
      </c>
      <c r="I592" s="8">
        <v>-23.633333</v>
      </c>
      <c r="J592" s="8">
        <v>-45.866667</v>
      </c>
      <c r="K592">
        <v>164500000</v>
      </c>
      <c r="L592" t="s">
        <v>110</v>
      </c>
      <c r="M592" t="s">
        <v>161</v>
      </c>
      <c r="N592" t="s">
        <v>162</v>
      </c>
      <c r="O592">
        <v>2007</v>
      </c>
      <c r="P592">
        <v>3</v>
      </c>
      <c r="Q592">
        <v>2008</v>
      </c>
      <c r="R592">
        <v>3</v>
      </c>
      <c r="S592" s="7">
        <v>13</v>
      </c>
      <c r="T592">
        <v>12</v>
      </c>
      <c r="U592">
        <v>3</v>
      </c>
      <c r="V592" t="s">
        <v>1060</v>
      </c>
      <c r="W592">
        <f t="shared" si="3"/>
        <v>480</v>
      </c>
      <c r="X592" s="5">
        <v>2</v>
      </c>
      <c r="Y592" t="s">
        <v>48</v>
      </c>
      <c r="Z592" s="13" t="s">
        <v>55</v>
      </c>
      <c r="AA592" t="s">
        <v>265</v>
      </c>
      <c r="AB592" s="5">
        <v>0</v>
      </c>
      <c r="AC592" t="s">
        <v>1421</v>
      </c>
      <c r="AD592" t="s">
        <v>1509</v>
      </c>
    </row>
    <row r="593" spans="1:30" ht="14.25" customHeight="1" x14ac:dyDescent="0.3">
      <c r="A593">
        <v>9</v>
      </c>
      <c r="B593" t="s">
        <v>24</v>
      </c>
      <c r="C593" t="s">
        <v>153</v>
      </c>
      <c r="D593" t="s">
        <v>155</v>
      </c>
      <c r="E593">
        <v>2013</v>
      </c>
      <c r="F593" t="s">
        <v>156</v>
      </c>
      <c r="G593" t="s">
        <v>157</v>
      </c>
      <c r="H593" s="3" t="s">
        <v>158</v>
      </c>
      <c r="I593" s="8">
        <v>-23.633333</v>
      </c>
      <c r="J593" s="8">
        <v>-45.866667</v>
      </c>
      <c r="K593">
        <v>164500000</v>
      </c>
      <c r="L593" t="s">
        <v>110</v>
      </c>
      <c r="M593" t="s">
        <v>161</v>
      </c>
      <c r="N593" t="s">
        <v>162</v>
      </c>
      <c r="O593">
        <v>2007</v>
      </c>
      <c r="P593">
        <v>3</v>
      </c>
      <c r="Q593">
        <v>2008</v>
      </c>
      <c r="R593">
        <v>3</v>
      </c>
      <c r="S593" s="7">
        <v>13</v>
      </c>
      <c r="T593">
        <v>12</v>
      </c>
      <c r="U593">
        <v>3</v>
      </c>
      <c r="V593" t="s">
        <v>1060</v>
      </c>
      <c r="W593">
        <f t="shared" si="3"/>
        <v>480</v>
      </c>
      <c r="X593" s="5">
        <v>2</v>
      </c>
      <c r="Y593" t="s">
        <v>48</v>
      </c>
      <c r="Z593" s="13" t="s">
        <v>55</v>
      </c>
      <c r="AA593" t="s">
        <v>1056</v>
      </c>
      <c r="AB593" s="5">
        <v>0</v>
      </c>
      <c r="AC593" t="s">
        <v>1421</v>
      </c>
      <c r="AD593" t="s">
        <v>1509</v>
      </c>
    </row>
    <row r="594" spans="1:30" ht="14.25" customHeight="1" x14ac:dyDescent="0.3">
      <c r="A594">
        <v>9</v>
      </c>
      <c r="B594" t="s">
        <v>24</v>
      </c>
      <c r="C594" t="s">
        <v>153</v>
      </c>
      <c r="D594" t="s">
        <v>155</v>
      </c>
      <c r="E594">
        <v>2013</v>
      </c>
      <c r="F594" t="s">
        <v>156</v>
      </c>
      <c r="G594" t="s">
        <v>157</v>
      </c>
      <c r="H594" s="3" t="s">
        <v>158</v>
      </c>
      <c r="I594" s="8">
        <v>-23.633333</v>
      </c>
      <c r="J594" s="8">
        <v>-45.866667</v>
      </c>
      <c r="K594">
        <v>164500000</v>
      </c>
      <c r="L594" t="s">
        <v>110</v>
      </c>
      <c r="M594" t="s">
        <v>161</v>
      </c>
      <c r="N594" t="s">
        <v>162</v>
      </c>
      <c r="O594">
        <v>2007</v>
      </c>
      <c r="P594">
        <v>3</v>
      </c>
      <c r="Q594">
        <v>2008</v>
      </c>
      <c r="R594">
        <v>3</v>
      </c>
      <c r="S594" s="7">
        <v>13</v>
      </c>
      <c r="T594">
        <v>12</v>
      </c>
      <c r="U594">
        <v>3</v>
      </c>
      <c r="V594" t="s">
        <v>1060</v>
      </c>
      <c r="W594">
        <f t="shared" si="3"/>
        <v>480</v>
      </c>
      <c r="X594" s="5">
        <v>2</v>
      </c>
      <c r="Y594" t="s">
        <v>48</v>
      </c>
      <c r="Z594" s="13" t="s">
        <v>49</v>
      </c>
      <c r="AA594" t="s">
        <v>1067</v>
      </c>
      <c r="AB594" s="5">
        <v>0</v>
      </c>
      <c r="AC594" t="s">
        <v>1421</v>
      </c>
      <c r="AD594" t="s">
        <v>1509</v>
      </c>
    </row>
    <row r="595" spans="1:30" ht="14.25" customHeight="1" x14ac:dyDescent="0.3">
      <c r="A595">
        <v>9</v>
      </c>
      <c r="B595" t="s">
        <v>24</v>
      </c>
      <c r="C595" t="s">
        <v>153</v>
      </c>
      <c r="D595" t="s">
        <v>155</v>
      </c>
      <c r="E595">
        <v>2013</v>
      </c>
      <c r="F595" t="s">
        <v>156</v>
      </c>
      <c r="G595" t="s">
        <v>157</v>
      </c>
      <c r="H595" s="3" t="s">
        <v>158</v>
      </c>
      <c r="I595" s="8">
        <v>-23.633333</v>
      </c>
      <c r="J595" s="8">
        <v>-45.866667</v>
      </c>
      <c r="K595">
        <v>164500000</v>
      </c>
      <c r="L595" t="s">
        <v>110</v>
      </c>
      <c r="M595" t="s">
        <v>161</v>
      </c>
      <c r="N595" t="s">
        <v>162</v>
      </c>
      <c r="O595">
        <v>2007</v>
      </c>
      <c r="P595">
        <v>3</v>
      </c>
      <c r="Q595">
        <v>2008</v>
      </c>
      <c r="R595">
        <v>3</v>
      </c>
      <c r="S595" s="7">
        <v>13</v>
      </c>
      <c r="T595">
        <v>12</v>
      </c>
      <c r="U595">
        <v>3</v>
      </c>
      <c r="V595" t="s">
        <v>1060</v>
      </c>
      <c r="W595">
        <f t="shared" si="3"/>
        <v>480</v>
      </c>
      <c r="X595" s="5">
        <v>2</v>
      </c>
      <c r="Y595" t="s">
        <v>48</v>
      </c>
      <c r="Z595" s="13" t="s">
        <v>49</v>
      </c>
      <c r="AA595" t="s">
        <v>1068</v>
      </c>
      <c r="AB595" s="5">
        <v>0</v>
      </c>
      <c r="AC595" t="s">
        <v>1421</v>
      </c>
      <c r="AD595" t="s">
        <v>1509</v>
      </c>
    </row>
    <row r="596" spans="1:30" ht="14.25" customHeight="1" x14ac:dyDescent="0.3">
      <c r="A596">
        <v>9</v>
      </c>
      <c r="B596" t="s">
        <v>24</v>
      </c>
      <c r="C596" t="s">
        <v>153</v>
      </c>
      <c r="D596" t="s">
        <v>155</v>
      </c>
      <c r="E596">
        <v>2013</v>
      </c>
      <c r="F596" t="s">
        <v>156</v>
      </c>
      <c r="G596" t="s">
        <v>157</v>
      </c>
      <c r="H596" s="3" t="s">
        <v>158</v>
      </c>
      <c r="I596" s="8">
        <v>-23.633333</v>
      </c>
      <c r="J596" s="8">
        <v>-45.866667</v>
      </c>
      <c r="K596">
        <v>164500000</v>
      </c>
      <c r="L596" t="s">
        <v>110</v>
      </c>
      <c r="M596" t="s">
        <v>161</v>
      </c>
      <c r="N596" t="s">
        <v>162</v>
      </c>
      <c r="O596">
        <v>2007</v>
      </c>
      <c r="P596">
        <v>3</v>
      </c>
      <c r="Q596">
        <v>2008</v>
      </c>
      <c r="R596">
        <v>3</v>
      </c>
      <c r="S596" s="7">
        <v>13</v>
      </c>
      <c r="T596">
        <v>12</v>
      </c>
      <c r="U596">
        <v>3</v>
      </c>
      <c r="V596" t="s">
        <v>1060</v>
      </c>
      <c r="W596">
        <f t="shared" si="3"/>
        <v>480</v>
      </c>
      <c r="X596" s="5">
        <v>2</v>
      </c>
      <c r="Y596" t="s">
        <v>48</v>
      </c>
      <c r="Z596" s="13" t="s">
        <v>49</v>
      </c>
      <c r="AA596" t="s">
        <v>91</v>
      </c>
      <c r="AB596" s="5">
        <v>0</v>
      </c>
      <c r="AC596" t="s">
        <v>1421</v>
      </c>
      <c r="AD596" t="s">
        <v>1509</v>
      </c>
    </row>
    <row r="597" spans="1:30" ht="14.25" customHeight="1" x14ac:dyDescent="0.3">
      <c r="A597">
        <v>9</v>
      </c>
      <c r="B597" t="s">
        <v>24</v>
      </c>
      <c r="C597" t="s">
        <v>153</v>
      </c>
      <c r="D597" t="s">
        <v>155</v>
      </c>
      <c r="E597">
        <v>2013</v>
      </c>
      <c r="F597" t="s">
        <v>156</v>
      </c>
      <c r="G597" t="s">
        <v>157</v>
      </c>
      <c r="H597" s="3" t="s">
        <v>158</v>
      </c>
      <c r="I597" s="8">
        <v>-23.633333</v>
      </c>
      <c r="J597" s="8">
        <v>-45.866667</v>
      </c>
      <c r="K597">
        <v>164500000</v>
      </c>
      <c r="L597" t="s">
        <v>110</v>
      </c>
      <c r="M597" t="s">
        <v>161</v>
      </c>
      <c r="N597" t="s">
        <v>162</v>
      </c>
      <c r="O597">
        <v>2007</v>
      </c>
      <c r="P597">
        <v>3</v>
      </c>
      <c r="Q597">
        <v>2008</v>
      </c>
      <c r="R597">
        <v>3</v>
      </c>
      <c r="S597" s="7">
        <v>13</v>
      </c>
      <c r="T597">
        <v>12</v>
      </c>
      <c r="U597">
        <v>3</v>
      </c>
      <c r="V597" t="s">
        <v>1060</v>
      </c>
      <c r="W597">
        <f t="shared" si="3"/>
        <v>480</v>
      </c>
      <c r="X597" s="5">
        <v>2</v>
      </c>
      <c r="Y597" t="s">
        <v>48</v>
      </c>
      <c r="Z597" s="13" t="s">
        <v>49</v>
      </c>
      <c r="AA597" t="s">
        <v>50</v>
      </c>
      <c r="AB597" s="5">
        <v>0</v>
      </c>
      <c r="AC597" t="s">
        <v>1421</v>
      </c>
      <c r="AD597" t="s">
        <v>1509</v>
      </c>
    </row>
    <row r="598" spans="1:30" ht="14.25" customHeight="1" x14ac:dyDescent="0.3">
      <c r="A598">
        <v>9</v>
      </c>
      <c r="B598" t="s">
        <v>24</v>
      </c>
      <c r="C598" t="s">
        <v>153</v>
      </c>
      <c r="D598" t="s">
        <v>155</v>
      </c>
      <c r="E598">
        <v>2013</v>
      </c>
      <c r="F598" t="s">
        <v>156</v>
      </c>
      <c r="G598" t="s">
        <v>157</v>
      </c>
      <c r="H598" s="3" t="s">
        <v>158</v>
      </c>
      <c r="I598" s="8">
        <v>-23.633333</v>
      </c>
      <c r="J598" s="8">
        <v>-45.866667</v>
      </c>
      <c r="K598">
        <v>164500000</v>
      </c>
      <c r="L598" t="s">
        <v>110</v>
      </c>
      <c r="M598" t="s">
        <v>161</v>
      </c>
      <c r="N598" t="s">
        <v>162</v>
      </c>
      <c r="O598">
        <v>2007</v>
      </c>
      <c r="P598">
        <v>3</v>
      </c>
      <c r="Q598">
        <v>2008</v>
      </c>
      <c r="R598">
        <v>3</v>
      </c>
      <c r="S598" s="7">
        <v>13</v>
      </c>
      <c r="T598">
        <v>12</v>
      </c>
      <c r="U598">
        <v>3</v>
      </c>
      <c r="V598" t="s">
        <v>1060</v>
      </c>
      <c r="W598">
        <f t="shared" si="3"/>
        <v>480</v>
      </c>
      <c r="X598" s="5">
        <v>2</v>
      </c>
      <c r="Y598" t="s">
        <v>48</v>
      </c>
      <c r="Z598" s="13" t="s">
        <v>49</v>
      </c>
      <c r="AA598" t="s">
        <v>52</v>
      </c>
      <c r="AB598" s="5">
        <v>6</v>
      </c>
      <c r="AC598" t="s">
        <v>1421</v>
      </c>
      <c r="AD598" t="s">
        <v>1509</v>
      </c>
    </row>
    <row r="599" spans="1:30" ht="14.25" customHeight="1" x14ac:dyDescent="0.3">
      <c r="A599">
        <v>9</v>
      </c>
      <c r="B599" t="s">
        <v>24</v>
      </c>
      <c r="C599" t="s">
        <v>153</v>
      </c>
      <c r="D599" t="s">
        <v>155</v>
      </c>
      <c r="E599">
        <v>2013</v>
      </c>
      <c r="F599" t="s">
        <v>156</v>
      </c>
      <c r="G599" t="s">
        <v>157</v>
      </c>
      <c r="H599" s="3" t="s">
        <v>158</v>
      </c>
      <c r="I599" s="8">
        <v>-23.633333</v>
      </c>
      <c r="J599" s="8">
        <v>-45.866667</v>
      </c>
      <c r="K599">
        <v>164500000</v>
      </c>
      <c r="L599" t="s">
        <v>110</v>
      </c>
      <c r="M599" t="s">
        <v>161</v>
      </c>
      <c r="N599" t="s">
        <v>162</v>
      </c>
      <c r="O599">
        <v>2007</v>
      </c>
      <c r="P599">
        <v>3</v>
      </c>
      <c r="Q599">
        <v>2008</v>
      </c>
      <c r="R599">
        <v>3</v>
      </c>
      <c r="S599" s="7">
        <v>13</v>
      </c>
      <c r="T599">
        <v>12</v>
      </c>
      <c r="U599">
        <v>3</v>
      </c>
      <c r="V599" t="s">
        <v>1060</v>
      </c>
      <c r="W599">
        <f t="shared" si="3"/>
        <v>480</v>
      </c>
      <c r="X599" s="5">
        <v>2</v>
      </c>
      <c r="Y599" t="s">
        <v>48</v>
      </c>
      <c r="Z599" s="13" t="s">
        <v>83</v>
      </c>
      <c r="AA599" t="s">
        <v>84</v>
      </c>
      <c r="AB599" s="5">
        <v>9</v>
      </c>
      <c r="AC599" t="s">
        <v>1421</v>
      </c>
      <c r="AD599" t="s">
        <v>1509</v>
      </c>
    </row>
    <row r="600" spans="1:30" ht="14.25" customHeight="1" x14ac:dyDescent="0.3">
      <c r="A600">
        <v>9</v>
      </c>
      <c r="B600" t="s">
        <v>24</v>
      </c>
      <c r="C600" t="s">
        <v>153</v>
      </c>
      <c r="D600" t="s">
        <v>155</v>
      </c>
      <c r="E600">
        <v>2013</v>
      </c>
      <c r="F600" t="s">
        <v>156</v>
      </c>
      <c r="G600" t="s">
        <v>157</v>
      </c>
      <c r="H600" s="3" t="s">
        <v>158</v>
      </c>
      <c r="I600" s="8">
        <v>-23.633333</v>
      </c>
      <c r="J600" s="8">
        <v>-45.866667</v>
      </c>
      <c r="K600">
        <v>164500000</v>
      </c>
      <c r="L600" t="s">
        <v>110</v>
      </c>
      <c r="M600" t="s">
        <v>161</v>
      </c>
      <c r="N600" t="s">
        <v>162</v>
      </c>
      <c r="O600">
        <v>2007</v>
      </c>
      <c r="P600">
        <v>3</v>
      </c>
      <c r="Q600">
        <v>2008</v>
      </c>
      <c r="R600">
        <v>3</v>
      </c>
      <c r="S600" s="7">
        <v>13</v>
      </c>
      <c r="T600">
        <v>12</v>
      </c>
      <c r="U600">
        <v>3</v>
      </c>
      <c r="V600" t="s">
        <v>1060</v>
      </c>
      <c r="W600">
        <f t="shared" si="3"/>
        <v>480</v>
      </c>
      <c r="X600" s="5">
        <v>2</v>
      </c>
      <c r="Y600" t="s">
        <v>48</v>
      </c>
      <c r="Z600" s="13" t="s">
        <v>83</v>
      </c>
      <c r="AA600" t="s">
        <v>87</v>
      </c>
      <c r="AB600" s="5">
        <v>45</v>
      </c>
      <c r="AC600" t="s">
        <v>1421</v>
      </c>
      <c r="AD600" t="s">
        <v>1509</v>
      </c>
    </row>
    <row r="601" spans="1:30" ht="14.25" customHeight="1" x14ac:dyDescent="0.3">
      <c r="A601">
        <v>9</v>
      </c>
      <c r="B601" t="s">
        <v>24</v>
      </c>
      <c r="C601" t="s">
        <v>153</v>
      </c>
      <c r="D601" t="s">
        <v>155</v>
      </c>
      <c r="E601">
        <v>2013</v>
      </c>
      <c r="F601" t="s">
        <v>156</v>
      </c>
      <c r="G601" t="s">
        <v>157</v>
      </c>
      <c r="H601" s="3" t="s">
        <v>158</v>
      </c>
      <c r="I601" s="8">
        <v>-23.633333</v>
      </c>
      <c r="J601" s="8">
        <v>-45.866667</v>
      </c>
      <c r="K601">
        <v>164500000</v>
      </c>
      <c r="L601" t="s">
        <v>110</v>
      </c>
      <c r="M601" t="s">
        <v>161</v>
      </c>
      <c r="N601" t="s">
        <v>162</v>
      </c>
      <c r="O601">
        <v>2007</v>
      </c>
      <c r="P601">
        <v>3</v>
      </c>
      <c r="Q601">
        <v>2008</v>
      </c>
      <c r="R601">
        <v>3</v>
      </c>
      <c r="S601" s="7">
        <v>13</v>
      </c>
      <c r="T601">
        <v>12</v>
      </c>
      <c r="U601">
        <v>3</v>
      </c>
      <c r="V601" t="s">
        <v>1060</v>
      </c>
      <c r="W601">
        <f t="shared" si="3"/>
        <v>480</v>
      </c>
      <c r="X601" s="5">
        <v>2</v>
      </c>
      <c r="Y601" t="s">
        <v>48</v>
      </c>
      <c r="Z601" s="13" t="s">
        <v>83</v>
      </c>
      <c r="AA601" t="s">
        <v>1069</v>
      </c>
      <c r="AB601" s="5">
        <v>0</v>
      </c>
      <c r="AC601" t="s">
        <v>1421</v>
      </c>
      <c r="AD601" t="s">
        <v>1509</v>
      </c>
    </row>
    <row r="602" spans="1:30" ht="14.25" customHeight="1" x14ac:dyDescent="0.3">
      <c r="A602">
        <v>9</v>
      </c>
      <c r="B602" t="s">
        <v>24</v>
      </c>
      <c r="C602" t="s">
        <v>153</v>
      </c>
      <c r="D602" t="s">
        <v>155</v>
      </c>
      <c r="E602">
        <v>2013</v>
      </c>
      <c r="F602" t="s">
        <v>156</v>
      </c>
      <c r="G602" t="s">
        <v>157</v>
      </c>
      <c r="H602" s="3" t="s">
        <v>158</v>
      </c>
      <c r="I602" s="8">
        <v>-23.633333</v>
      </c>
      <c r="J602" s="8">
        <v>-45.866667</v>
      </c>
      <c r="K602">
        <v>164500000</v>
      </c>
      <c r="L602" t="s">
        <v>110</v>
      </c>
      <c r="M602" t="s">
        <v>161</v>
      </c>
      <c r="N602" t="s">
        <v>162</v>
      </c>
      <c r="O602">
        <v>2007</v>
      </c>
      <c r="P602">
        <v>3</v>
      </c>
      <c r="Q602">
        <v>2008</v>
      </c>
      <c r="R602">
        <v>3</v>
      </c>
      <c r="S602" s="7">
        <v>13</v>
      </c>
      <c r="T602">
        <v>12</v>
      </c>
      <c r="U602">
        <v>3</v>
      </c>
      <c r="V602" t="s">
        <v>1060</v>
      </c>
      <c r="W602">
        <f t="shared" si="3"/>
        <v>480</v>
      </c>
      <c r="X602" s="5">
        <v>2</v>
      </c>
      <c r="Y602" t="s">
        <v>48</v>
      </c>
      <c r="Z602" s="13" t="s">
        <v>90</v>
      </c>
      <c r="AA602" t="s">
        <v>91</v>
      </c>
      <c r="AB602" s="5">
        <v>0</v>
      </c>
      <c r="AC602" t="s">
        <v>1421</v>
      </c>
      <c r="AD602" t="s">
        <v>1509</v>
      </c>
    </row>
    <row r="603" spans="1:30" ht="14.25" customHeight="1" x14ac:dyDescent="0.3">
      <c r="A603">
        <v>9</v>
      </c>
      <c r="B603" t="s">
        <v>24</v>
      </c>
      <c r="C603" t="s">
        <v>153</v>
      </c>
      <c r="D603" t="s">
        <v>155</v>
      </c>
      <c r="E603">
        <v>2013</v>
      </c>
      <c r="F603" t="s">
        <v>156</v>
      </c>
      <c r="G603" t="s">
        <v>167</v>
      </c>
      <c r="H603" s="3" t="s">
        <v>169</v>
      </c>
      <c r="I603" s="8">
        <v>-23.633333</v>
      </c>
      <c r="J603" s="8">
        <v>-45.866667</v>
      </c>
      <c r="K603">
        <v>164500000</v>
      </c>
      <c r="L603" t="s">
        <v>110</v>
      </c>
      <c r="M603" t="s">
        <v>161</v>
      </c>
      <c r="N603" t="s">
        <v>170</v>
      </c>
      <c r="O603">
        <v>2008</v>
      </c>
      <c r="P603">
        <v>9</v>
      </c>
      <c r="Q603">
        <v>2009</v>
      </c>
      <c r="R603">
        <v>3</v>
      </c>
      <c r="S603" s="7">
        <v>7</v>
      </c>
      <c r="T603">
        <v>5</v>
      </c>
      <c r="U603">
        <v>14</v>
      </c>
      <c r="V603" t="s">
        <v>1060</v>
      </c>
      <c r="W603">
        <f t="shared" si="3"/>
        <v>480</v>
      </c>
      <c r="X603" s="5">
        <v>2</v>
      </c>
      <c r="Y603" t="s">
        <v>48</v>
      </c>
      <c r="Z603" s="13" t="s">
        <v>55</v>
      </c>
      <c r="AA603" t="s">
        <v>1061</v>
      </c>
      <c r="AB603" s="5">
        <v>0</v>
      </c>
      <c r="AC603" s="22" t="s">
        <v>1422</v>
      </c>
      <c r="AD603" s="22" t="s">
        <v>1635</v>
      </c>
    </row>
    <row r="604" spans="1:30" ht="14.25" customHeight="1" x14ac:dyDescent="0.3">
      <c r="A604">
        <v>9</v>
      </c>
      <c r="B604" t="s">
        <v>24</v>
      </c>
      <c r="C604" t="s">
        <v>153</v>
      </c>
      <c r="D604" t="s">
        <v>155</v>
      </c>
      <c r="E604">
        <v>2013</v>
      </c>
      <c r="F604" t="s">
        <v>156</v>
      </c>
      <c r="G604" t="s">
        <v>167</v>
      </c>
      <c r="H604" s="3" t="s">
        <v>169</v>
      </c>
      <c r="I604" s="8">
        <v>-23.633333</v>
      </c>
      <c r="J604" s="8">
        <v>-45.866667</v>
      </c>
      <c r="K604">
        <v>164500000</v>
      </c>
      <c r="L604" t="s">
        <v>110</v>
      </c>
      <c r="M604" t="s">
        <v>161</v>
      </c>
      <c r="N604" t="s">
        <v>170</v>
      </c>
      <c r="O604">
        <v>2008</v>
      </c>
      <c r="P604">
        <v>9</v>
      </c>
      <c r="Q604">
        <v>2009</v>
      </c>
      <c r="R604">
        <v>3</v>
      </c>
      <c r="S604" s="7">
        <v>7</v>
      </c>
      <c r="T604">
        <v>5</v>
      </c>
      <c r="U604">
        <v>14</v>
      </c>
      <c r="V604" t="s">
        <v>1060</v>
      </c>
      <c r="W604">
        <f t="shared" si="3"/>
        <v>480</v>
      </c>
      <c r="X604" s="5">
        <v>2</v>
      </c>
      <c r="Y604" t="s">
        <v>48</v>
      </c>
      <c r="Z604" s="13" t="s">
        <v>55</v>
      </c>
      <c r="AA604" t="s">
        <v>56</v>
      </c>
      <c r="AB604" s="5">
        <v>1</v>
      </c>
      <c r="AC604" s="22" t="s">
        <v>1422</v>
      </c>
      <c r="AD604" s="22" t="s">
        <v>1635</v>
      </c>
    </row>
    <row r="605" spans="1:30" ht="14.25" customHeight="1" x14ac:dyDescent="0.3">
      <c r="A605">
        <v>9</v>
      </c>
      <c r="B605" t="s">
        <v>24</v>
      </c>
      <c r="C605" t="s">
        <v>153</v>
      </c>
      <c r="D605" t="s">
        <v>155</v>
      </c>
      <c r="E605">
        <v>2013</v>
      </c>
      <c r="F605" t="s">
        <v>156</v>
      </c>
      <c r="G605" t="s">
        <v>167</v>
      </c>
      <c r="H605" s="3" t="s">
        <v>169</v>
      </c>
      <c r="I605" s="8">
        <v>-23.633333</v>
      </c>
      <c r="J605" s="8">
        <v>-45.866667</v>
      </c>
      <c r="K605">
        <v>164500000</v>
      </c>
      <c r="L605" t="s">
        <v>110</v>
      </c>
      <c r="M605" t="s">
        <v>161</v>
      </c>
      <c r="N605" t="s">
        <v>170</v>
      </c>
      <c r="O605">
        <v>2008</v>
      </c>
      <c r="P605">
        <v>9</v>
      </c>
      <c r="Q605">
        <v>2009</v>
      </c>
      <c r="R605">
        <v>3</v>
      </c>
      <c r="S605" s="7">
        <v>7</v>
      </c>
      <c r="T605">
        <v>5</v>
      </c>
      <c r="U605">
        <v>14</v>
      </c>
      <c r="V605" t="s">
        <v>1060</v>
      </c>
      <c r="W605">
        <f t="shared" si="3"/>
        <v>480</v>
      </c>
      <c r="X605" s="5">
        <v>2</v>
      </c>
      <c r="Y605" t="s">
        <v>48</v>
      </c>
      <c r="Z605" s="13" t="s">
        <v>55</v>
      </c>
      <c r="AA605" t="s">
        <v>62</v>
      </c>
      <c r="AB605" s="5">
        <v>0</v>
      </c>
      <c r="AC605" s="22" t="s">
        <v>1422</v>
      </c>
      <c r="AD605" s="22" t="s">
        <v>1635</v>
      </c>
    </row>
    <row r="606" spans="1:30" ht="14.25" customHeight="1" x14ac:dyDescent="0.3">
      <c r="A606">
        <v>9</v>
      </c>
      <c r="B606" t="s">
        <v>24</v>
      </c>
      <c r="C606" t="s">
        <v>153</v>
      </c>
      <c r="D606" t="s">
        <v>155</v>
      </c>
      <c r="E606">
        <v>2013</v>
      </c>
      <c r="F606" t="s">
        <v>156</v>
      </c>
      <c r="G606" t="s">
        <v>167</v>
      </c>
      <c r="H606" s="3" t="s">
        <v>169</v>
      </c>
      <c r="I606" s="8">
        <v>-23.633333</v>
      </c>
      <c r="J606" s="8">
        <v>-45.866667</v>
      </c>
      <c r="K606">
        <v>164500000</v>
      </c>
      <c r="L606" t="s">
        <v>110</v>
      </c>
      <c r="M606" t="s">
        <v>161</v>
      </c>
      <c r="N606" t="s">
        <v>170</v>
      </c>
      <c r="O606">
        <v>2008</v>
      </c>
      <c r="P606">
        <v>9</v>
      </c>
      <c r="Q606">
        <v>2009</v>
      </c>
      <c r="R606">
        <v>3</v>
      </c>
      <c r="S606" s="7">
        <v>7</v>
      </c>
      <c r="T606">
        <v>5</v>
      </c>
      <c r="U606">
        <v>14</v>
      </c>
      <c r="V606" t="s">
        <v>1060</v>
      </c>
      <c r="W606">
        <f t="shared" si="3"/>
        <v>480</v>
      </c>
      <c r="X606" s="5">
        <v>2</v>
      </c>
      <c r="Y606" t="s">
        <v>48</v>
      </c>
      <c r="Z606" s="13" t="s">
        <v>55</v>
      </c>
      <c r="AA606" t="s">
        <v>1062</v>
      </c>
      <c r="AB606" s="5">
        <v>0</v>
      </c>
      <c r="AC606" s="22" t="s">
        <v>1422</v>
      </c>
      <c r="AD606" s="22" t="s">
        <v>1635</v>
      </c>
    </row>
    <row r="607" spans="1:30" ht="14.25" customHeight="1" x14ac:dyDescent="0.3">
      <c r="A607">
        <v>9</v>
      </c>
      <c r="B607" t="s">
        <v>24</v>
      </c>
      <c r="C607" t="s">
        <v>153</v>
      </c>
      <c r="D607" t="s">
        <v>155</v>
      </c>
      <c r="E607">
        <v>2013</v>
      </c>
      <c r="F607" t="s">
        <v>156</v>
      </c>
      <c r="G607" t="s">
        <v>167</v>
      </c>
      <c r="H607" s="3" t="s">
        <v>169</v>
      </c>
      <c r="I607" s="8">
        <v>-23.633333</v>
      </c>
      <c r="J607" s="8">
        <v>-45.866667</v>
      </c>
      <c r="K607">
        <v>164500000</v>
      </c>
      <c r="L607" t="s">
        <v>110</v>
      </c>
      <c r="M607" t="s">
        <v>161</v>
      </c>
      <c r="N607" t="s">
        <v>170</v>
      </c>
      <c r="O607">
        <v>2008</v>
      </c>
      <c r="P607">
        <v>9</v>
      </c>
      <c r="Q607">
        <v>2009</v>
      </c>
      <c r="R607">
        <v>3</v>
      </c>
      <c r="S607" s="7">
        <v>7</v>
      </c>
      <c r="T607">
        <v>5</v>
      </c>
      <c r="U607">
        <v>14</v>
      </c>
      <c r="V607" t="s">
        <v>1060</v>
      </c>
      <c r="W607">
        <f t="shared" si="3"/>
        <v>480</v>
      </c>
      <c r="X607" s="5">
        <v>2</v>
      </c>
      <c r="Y607" t="s">
        <v>48</v>
      </c>
      <c r="Z607" s="13" t="s">
        <v>55</v>
      </c>
      <c r="AA607" t="s">
        <v>1063</v>
      </c>
      <c r="AB607" s="5">
        <v>1</v>
      </c>
      <c r="AC607" s="22" t="s">
        <v>1422</v>
      </c>
      <c r="AD607" s="22" t="s">
        <v>1635</v>
      </c>
    </row>
    <row r="608" spans="1:30" ht="14.25" customHeight="1" x14ac:dyDescent="0.3">
      <c r="A608">
        <v>9</v>
      </c>
      <c r="B608" t="s">
        <v>24</v>
      </c>
      <c r="C608" t="s">
        <v>153</v>
      </c>
      <c r="D608" t="s">
        <v>155</v>
      </c>
      <c r="E608">
        <v>2013</v>
      </c>
      <c r="F608" t="s">
        <v>156</v>
      </c>
      <c r="G608" t="s">
        <v>167</v>
      </c>
      <c r="H608" s="3" t="s">
        <v>169</v>
      </c>
      <c r="I608" s="8">
        <v>-23.633333</v>
      </c>
      <c r="J608" s="8">
        <v>-45.866667</v>
      </c>
      <c r="K608">
        <v>164500000</v>
      </c>
      <c r="L608" t="s">
        <v>110</v>
      </c>
      <c r="M608" t="s">
        <v>161</v>
      </c>
      <c r="N608" t="s">
        <v>170</v>
      </c>
      <c r="O608">
        <v>2008</v>
      </c>
      <c r="P608">
        <v>9</v>
      </c>
      <c r="Q608">
        <v>2009</v>
      </c>
      <c r="R608">
        <v>3</v>
      </c>
      <c r="S608" s="7">
        <v>7</v>
      </c>
      <c r="T608">
        <v>5</v>
      </c>
      <c r="U608">
        <v>14</v>
      </c>
      <c r="V608" t="s">
        <v>1060</v>
      </c>
      <c r="W608">
        <f t="shared" si="3"/>
        <v>480</v>
      </c>
      <c r="X608" s="5">
        <v>2</v>
      </c>
      <c r="Y608" t="s">
        <v>48</v>
      </c>
      <c r="Z608" s="13" t="s">
        <v>55</v>
      </c>
      <c r="AA608" t="s">
        <v>1064</v>
      </c>
      <c r="AB608" s="5">
        <v>0</v>
      </c>
      <c r="AC608" s="22" t="s">
        <v>1422</v>
      </c>
      <c r="AD608" s="22" t="s">
        <v>1635</v>
      </c>
    </row>
    <row r="609" spans="1:30" ht="14.25" customHeight="1" x14ac:dyDescent="0.3">
      <c r="A609">
        <v>9</v>
      </c>
      <c r="B609" t="s">
        <v>24</v>
      </c>
      <c r="C609" t="s">
        <v>153</v>
      </c>
      <c r="D609" t="s">
        <v>155</v>
      </c>
      <c r="E609">
        <v>2013</v>
      </c>
      <c r="F609" t="s">
        <v>156</v>
      </c>
      <c r="G609" t="s">
        <v>167</v>
      </c>
      <c r="H609" s="3" t="s">
        <v>169</v>
      </c>
      <c r="I609" s="8">
        <v>-23.633333</v>
      </c>
      <c r="J609" s="8">
        <v>-45.866667</v>
      </c>
      <c r="K609">
        <v>164500000</v>
      </c>
      <c r="L609" t="s">
        <v>110</v>
      </c>
      <c r="M609" t="s">
        <v>161</v>
      </c>
      <c r="N609" t="s">
        <v>170</v>
      </c>
      <c r="O609">
        <v>2008</v>
      </c>
      <c r="P609">
        <v>9</v>
      </c>
      <c r="Q609">
        <v>2009</v>
      </c>
      <c r="R609">
        <v>3</v>
      </c>
      <c r="S609" s="7">
        <v>7</v>
      </c>
      <c r="T609">
        <v>5</v>
      </c>
      <c r="U609">
        <v>14</v>
      </c>
      <c r="V609" t="s">
        <v>1060</v>
      </c>
      <c r="W609">
        <f t="shared" si="3"/>
        <v>480</v>
      </c>
      <c r="X609" s="5">
        <v>2</v>
      </c>
      <c r="Y609" t="s">
        <v>48</v>
      </c>
      <c r="Z609" s="13" t="s">
        <v>55</v>
      </c>
      <c r="AA609" t="s">
        <v>70</v>
      </c>
      <c r="AB609" s="5">
        <v>0</v>
      </c>
      <c r="AC609" s="22" t="s">
        <v>1422</v>
      </c>
      <c r="AD609" s="22" t="s">
        <v>1635</v>
      </c>
    </row>
    <row r="610" spans="1:30" ht="14.25" customHeight="1" x14ac:dyDescent="0.3">
      <c r="A610">
        <v>9</v>
      </c>
      <c r="B610" t="s">
        <v>24</v>
      </c>
      <c r="C610" t="s">
        <v>153</v>
      </c>
      <c r="D610" t="s">
        <v>155</v>
      </c>
      <c r="E610">
        <v>2013</v>
      </c>
      <c r="F610" t="s">
        <v>156</v>
      </c>
      <c r="G610" t="s">
        <v>167</v>
      </c>
      <c r="H610" s="3" t="s">
        <v>169</v>
      </c>
      <c r="I610" s="8">
        <v>-23.633333</v>
      </c>
      <c r="J610" s="8">
        <v>-45.866667</v>
      </c>
      <c r="K610">
        <v>164500000</v>
      </c>
      <c r="L610" t="s">
        <v>110</v>
      </c>
      <c r="M610" t="s">
        <v>161</v>
      </c>
      <c r="N610" t="s">
        <v>170</v>
      </c>
      <c r="O610">
        <v>2008</v>
      </c>
      <c r="P610">
        <v>9</v>
      </c>
      <c r="Q610">
        <v>2009</v>
      </c>
      <c r="R610">
        <v>3</v>
      </c>
      <c r="S610" s="7">
        <v>7</v>
      </c>
      <c r="T610">
        <v>5</v>
      </c>
      <c r="U610">
        <v>14</v>
      </c>
      <c r="V610" t="s">
        <v>1060</v>
      </c>
      <c r="W610">
        <f t="shared" si="3"/>
        <v>480</v>
      </c>
      <c r="X610" s="5">
        <v>2</v>
      </c>
      <c r="Y610" t="s">
        <v>48</v>
      </c>
      <c r="Z610" s="13" t="s">
        <v>55</v>
      </c>
      <c r="AA610" t="s">
        <v>73</v>
      </c>
      <c r="AB610" s="5">
        <v>0</v>
      </c>
      <c r="AC610" s="22" t="s">
        <v>1422</v>
      </c>
      <c r="AD610" s="22" t="s">
        <v>1635</v>
      </c>
    </row>
    <row r="611" spans="1:30" ht="14.25" customHeight="1" x14ac:dyDescent="0.3">
      <c r="A611">
        <v>9</v>
      </c>
      <c r="B611" t="s">
        <v>24</v>
      </c>
      <c r="C611" t="s">
        <v>153</v>
      </c>
      <c r="D611" t="s">
        <v>155</v>
      </c>
      <c r="E611">
        <v>2013</v>
      </c>
      <c r="F611" t="s">
        <v>156</v>
      </c>
      <c r="G611" t="s">
        <v>167</v>
      </c>
      <c r="H611" s="3" t="s">
        <v>169</v>
      </c>
      <c r="I611" s="8">
        <v>-23.633333</v>
      </c>
      <c r="J611" s="8">
        <v>-45.866667</v>
      </c>
      <c r="K611">
        <v>164500000</v>
      </c>
      <c r="L611" t="s">
        <v>110</v>
      </c>
      <c r="M611" t="s">
        <v>161</v>
      </c>
      <c r="N611" t="s">
        <v>170</v>
      </c>
      <c r="O611">
        <v>2008</v>
      </c>
      <c r="P611">
        <v>9</v>
      </c>
      <c r="Q611">
        <v>2009</v>
      </c>
      <c r="R611">
        <v>3</v>
      </c>
      <c r="S611" s="7">
        <v>7</v>
      </c>
      <c r="T611">
        <v>5</v>
      </c>
      <c r="U611">
        <v>14</v>
      </c>
      <c r="V611" t="s">
        <v>1060</v>
      </c>
      <c r="W611">
        <f t="shared" si="3"/>
        <v>480</v>
      </c>
      <c r="X611" s="5">
        <v>2</v>
      </c>
      <c r="Y611" t="s">
        <v>48</v>
      </c>
      <c r="Z611" s="13" t="s">
        <v>55</v>
      </c>
      <c r="AA611" t="s">
        <v>76</v>
      </c>
      <c r="AB611" s="5">
        <v>0</v>
      </c>
      <c r="AC611" s="22" t="s">
        <v>1422</v>
      </c>
      <c r="AD611" s="22" t="s">
        <v>1635</v>
      </c>
    </row>
    <row r="612" spans="1:30" ht="14.25" customHeight="1" x14ac:dyDescent="0.3">
      <c r="A612">
        <v>9</v>
      </c>
      <c r="B612" t="s">
        <v>24</v>
      </c>
      <c r="C612" t="s">
        <v>153</v>
      </c>
      <c r="D612" t="s">
        <v>155</v>
      </c>
      <c r="E612">
        <v>2013</v>
      </c>
      <c r="F612" t="s">
        <v>156</v>
      </c>
      <c r="G612" t="s">
        <v>167</v>
      </c>
      <c r="H612" s="3" t="s">
        <v>169</v>
      </c>
      <c r="I612" s="8">
        <v>-23.633333</v>
      </c>
      <c r="J612" s="8">
        <v>-45.866667</v>
      </c>
      <c r="K612">
        <v>164500000</v>
      </c>
      <c r="L612" t="s">
        <v>110</v>
      </c>
      <c r="M612" t="s">
        <v>161</v>
      </c>
      <c r="N612" t="s">
        <v>170</v>
      </c>
      <c r="O612">
        <v>2008</v>
      </c>
      <c r="P612">
        <v>9</v>
      </c>
      <c r="Q612">
        <v>2009</v>
      </c>
      <c r="R612">
        <v>3</v>
      </c>
      <c r="S612" s="7">
        <v>7</v>
      </c>
      <c r="T612">
        <v>5</v>
      </c>
      <c r="U612">
        <v>14</v>
      </c>
      <c r="V612" t="s">
        <v>1060</v>
      </c>
      <c r="W612">
        <f t="shared" si="3"/>
        <v>480</v>
      </c>
      <c r="X612" s="5">
        <v>2</v>
      </c>
      <c r="Y612" t="s">
        <v>48</v>
      </c>
      <c r="Z612" s="13" t="s">
        <v>55</v>
      </c>
      <c r="AA612" t="s">
        <v>1065</v>
      </c>
      <c r="AB612" s="5">
        <v>0</v>
      </c>
      <c r="AC612" s="22" t="s">
        <v>1422</v>
      </c>
      <c r="AD612" s="22" t="s">
        <v>1635</v>
      </c>
    </row>
    <row r="613" spans="1:30" ht="14.25" customHeight="1" x14ac:dyDescent="0.3">
      <c r="A613">
        <v>9</v>
      </c>
      <c r="B613" t="s">
        <v>24</v>
      </c>
      <c r="C613" t="s">
        <v>153</v>
      </c>
      <c r="D613" t="s">
        <v>155</v>
      </c>
      <c r="E613">
        <v>2013</v>
      </c>
      <c r="F613" t="s">
        <v>156</v>
      </c>
      <c r="G613" t="s">
        <v>167</v>
      </c>
      <c r="H613" s="3" t="s">
        <v>169</v>
      </c>
      <c r="I613" s="8">
        <v>-23.633333</v>
      </c>
      <c r="J613" s="8">
        <v>-45.866667</v>
      </c>
      <c r="K613">
        <v>164500000</v>
      </c>
      <c r="L613" t="s">
        <v>110</v>
      </c>
      <c r="M613" t="s">
        <v>161</v>
      </c>
      <c r="N613" t="s">
        <v>170</v>
      </c>
      <c r="O613">
        <v>2008</v>
      </c>
      <c r="P613">
        <v>9</v>
      </c>
      <c r="Q613">
        <v>2009</v>
      </c>
      <c r="R613">
        <v>3</v>
      </c>
      <c r="S613" s="7">
        <v>7</v>
      </c>
      <c r="T613">
        <v>5</v>
      </c>
      <c r="U613">
        <v>14</v>
      </c>
      <c r="V613" t="s">
        <v>1060</v>
      </c>
      <c r="W613">
        <f t="shared" si="3"/>
        <v>480</v>
      </c>
      <c r="X613" s="5">
        <v>2</v>
      </c>
      <c r="Y613" t="s">
        <v>48</v>
      </c>
      <c r="Z613" s="13" t="s">
        <v>55</v>
      </c>
      <c r="AA613" t="s">
        <v>1066</v>
      </c>
      <c r="AB613" s="5">
        <v>0</v>
      </c>
      <c r="AC613" s="22" t="s">
        <v>1422</v>
      </c>
      <c r="AD613" s="22" t="s">
        <v>1635</v>
      </c>
    </row>
    <row r="614" spans="1:30" ht="14.25" customHeight="1" x14ac:dyDescent="0.3">
      <c r="A614">
        <v>9</v>
      </c>
      <c r="B614" t="s">
        <v>24</v>
      </c>
      <c r="C614" t="s">
        <v>153</v>
      </c>
      <c r="D614" t="s">
        <v>155</v>
      </c>
      <c r="E614">
        <v>2013</v>
      </c>
      <c r="F614" t="s">
        <v>156</v>
      </c>
      <c r="G614" t="s">
        <v>167</v>
      </c>
      <c r="H614" s="3" t="s">
        <v>169</v>
      </c>
      <c r="I614" s="8">
        <v>-23.633333</v>
      </c>
      <c r="J614" s="8">
        <v>-45.866667</v>
      </c>
      <c r="K614">
        <v>164500000</v>
      </c>
      <c r="L614" t="s">
        <v>110</v>
      </c>
      <c r="M614" t="s">
        <v>161</v>
      </c>
      <c r="N614" t="s">
        <v>170</v>
      </c>
      <c r="O614">
        <v>2008</v>
      </c>
      <c r="P614">
        <v>9</v>
      </c>
      <c r="Q614">
        <v>2009</v>
      </c>
      <c r="R614">
        <v>3</v>
      </c>
      <c r="S614" s="7">
        <v>7</v>
      </c>
      <c r="T614">
        <v>5</v>
      </c>
      <c r="U614">
        <v>14</v>
      </c>
      <c r="V614" t="s">
        <v>1060</v>
      </c>
      <c r="W614">
        <f t="shared" si="3"/>
        <v>480</v>
      </c>
      <c r="X614" s="5">
        <v>2</v>
      </c>
      <c r="Y614" t="s">
        <v>48</v>
      </c>
      <c r="Z614" s="13" t="s">
        <v>55</v>
      </c>
      <c r="AA614" t="s">
        <v>1053</v>
      </c>
      <c r="AB614" s="5">
        <v>0</v>
      </c>
      <c r="AC614" s="22" t="s">
        <v>1422</v>
      </c>
      <c r="AD614" s="22" t="s">
        <v>1635</v>
      </c>
    </row>
    <row r="615" spans="1:30" ht="14.25" customHeight="1" x14ac:dyDescent="0.3">
      <c r="A615">
        <v>9</v>
      </c>
      <c r="B615" t="s">
        <v>24</v>
      </c>
      <c r="C615" t="s">
        <v>153</v>
      </c>
      <c r="D615" t="s">
        <v>155</v>
      </c>
      <c r="E615">
        <v>2013</v>
      </c>
      <c r="F615" t="s">
        <v>156</v>
      </c>
      <c r="G615" t="s">
        <v>167</v>
      </c>
      <c r="H615" s="3" t="s">
        <v>169</v>
      </c>
      <c r="I615" s="8">
        <v>-23.633333</v>
      </c>
      <c r="J615" s="8">
        <v>-45.866667</v>
      </c>
      <c r="K615">
        <v>164500000</v>
      </c>
      <c r="L615" t="s">
        <v>110</v>
      </c>
      <c r="M615" t="s">
        <v>161</v>
      </c>
      <c r="N615" t="s">
        <v>170</v>
      </c>
      <c r="O615">
        <v>2008</v>
      </c>
      <c r="P615">
        <v>9</v>
      </c>
      <c r="Q615">
        <v>2009</v>
      </c>
      <c r="R615">
        <v>3</v>
      </c>
      <c r="S615" s="7">
        <v>7</v>
      </c>
      <c r="T615">
        <v>5</v>
      </c>
      <c r="U615">
        <v>14</v>
      </c>
      <c r="V615" t="s">
        <v>1060</v>
      </c>
      <c r="W615">
        <f t="shared" si="3"/>
        <v>480</v>
      </c>
      <c r="X615" s="5">
        <v>2</v>
      </c>
      <c r="Y615" t="s">
        <v>48</v>
      </c>
      <c r="Z615" s="13" t="s">
        <v>55</v>
      </c>
      <c r="AA615" t="s">
        <v>265</v>
      </c>
      <c r="AB615" s="5">
        <v>0</v>
      </c>
      <c r="AC615" s="22" t="s">
        <v>1422</v>
      </c>
      <c r="AD615" s="22" t="s">
        <v>1635</v>
      </c>
    </row>
    <row r="616" spans="1:30" ht="14.25" customHeight="1" x14ac:dyDescent="0.3">
      <c r="A616">
        <v>9</v>
      </c>
      <c r="B616" t="s">
        <v>24</v>
      </c>
      <c r="C616" t="s">
        <v>153</v>
      </c>
      <c r="D616" t="s">
        <v>155</v>
      </c>
      <c r="E616">
        <v>2013</v>
      </c>
      <c r="F616" t="s">
        <v>156</v>
      </c>
      <c r="G616" t="s">
        <v>167</v>
      </c>
      <c r="H616" s="3" t="s">
        <v>169</v>
      </c>
      <c r="I616" s="8">
        <v>-23.633333</v>
      </c>
      <c r="J616" s="8">
        <v>-45.866667</v>
      </c>
      <c r="K616">
        <v>164500000</v>
      </c>
      <c r="L616" t="s">
        <v>110</v>
      </c>
      <c r="M616" t="s">
        <v>161</v>
      </c>
      <c r="N616" t="s">
        <v>170</v>
      </c>
      <c r="O616">
        <v>2008</v>
      </c>
      <c r="P616">
        <v>9</v>
      </c>
      <c r="Q616">
        <v>2009</v>
      </c>
      <c r="R616">
        <v>3</v>
      </c>
      <c r="S616" s="7">
        <v>7</v>
      </c>
      <c r="T616">
        <v>5</v>
      </c>
      <c r="U616">
        <v>14</v>
      </c>
      <c r="V616" t="s">
        <v>1060</v>
      </c>
      <c r="W616">
        <f t="shared" si="3"/>
        <v>480</v>
      </c>
      <c r="X616" s="5">
        <v>2</v>
      </c>
      <c r="Y616" t="s">
        <v>48</v>
      </c>
      <c r="Z616" s="13" t="s">
        <v>55</v>
      </c>
      <c r="AA616" t="s">
        <v>1056</v>
      </c>
      <c r="AB616" s="5">
        <v>0</v>
      </c>
      <c r="AC616" s="22" t="s">
        <v>1422</v>
      </c>
      <c r="AD616" s="22" t="s">
        <v>1635</v>
      </c>
    </row>
    <row r="617" spans="1:30" ht="14.25" customHeight="1" x14ac:dyDescent="0.3">
      <c r="A617">
        <v>9</v>
      </c>
      <c r="B617" t="s">
        <v>24</v>
      </c>
      <c r="C617" t="s">
        <v>153</v>
      </c>
      <c r="D617" t="s">
        <v>155</v>
      </c>
      <c r="E617">
        <v>2013</v>
      </c>
      <c r="F617" t="s">
        <v>156</v>
      </c>
      <c r="G617" t="s">
        <v>167</v>
      </c>
      <c r="H617" s="3" t="s">
        <v>169</v>
      </c>
      <c r="I617" s="8">
        <v>-23.633333</v>
      </c>
      <c r="J617" s="8">
        <v>-45.866667</v>
      </c>
      <c r="K617">
        <v>164500000</v>
      </c>
      <c r="L617" t="s">
        <v>110</v>
      </c>
      <c r="M617" t="s">
        <v>161</v>
      </c>
      <c r="N617" t="s">
        <v>170</v>
      </c>
      <c r="O617">
        <v>2008</v>
      </c>
      <c r="P617">
        <v>9</v>
      </c>
      <c r="Q617">
        <v>2009</v>
      </c>
      <c r="R617">
        <v>3</v>
      </c>
      <c r="S617" s="7">
        <v>7</v>
      </c>
      <c r="T617">
        <v>5</v>
      </c>
      <c r="U617">
        <v>14</v>
      </c>
      <c r="V617" t="s">
        <v>1060</v>
      </c>
      <c r="W617">
        <f t="shared" si="3"/>
        <v>480</v>
      </c>
      <c r="X617" s="5">
        <v>2</v>
      </c>
      <c r="Y617" t="s">
        <v>48</v>
      </c>
      <c r="Z617" s="13" t="s">
        <v>49</v>
      </c>
      <c r="AA617" t="s">
        <v>1067</v>
      </c>
      <c r="AB617" s="5">
        <v>0</v>
      </c>
      <c r="AC617" s="22" t="s">
        <v>1422</v>
      </c>
      <c r="AD617" s="22" t="s">
        <v>1635</v>
      </c>
    </row>
    <row r="618" spans="1:30" ht="14.25" customHeight="1" x14ac:dyDescent="0.3">
      <c r="A618">
        <v>9</v>
      </c>
      <c r="B618" t="s">
        <v>24</v>
      </c>
      <c r="C618" t="s">
        <v>153</v>
      </c>
      <c r="D618" t="s">
        <v>155</v>
      </c>
      <c r="E618">
        <v>2013</v>
      </c>
      <c r="F618" t="s">
        <v>156</v>
      </c>
      <c r="G618" t="s">
        <v>167</v>
      </c>
      <c r="H618" s="3" t="s">
        <v>169</v>
      </c>
      <c r="I618" s="8">
        <v>-23.633333</v>
      </c>
      <c r="J618" s="8">
        <v>-45.866667</v>
      </c>
      <c r="K618">
        <v>164500000</v>
      </c>
      <c r="L618" t="s">
        <v>110</v>
      </c>
      <c r="M618" t="s">
        <v>161</v>
      </c>
      <c r="N618" t="s">
        <v>170</v>
      </c>
      <c r="O618">
        <v>2008</v>
      </c>
      <c r="P618">
        <v>9</v>
      </c>
      <c r="Q618">
        <v>2009</v>
      </c>
      <c r="R618">
        <v>3</v>
      </c>
      <c r="S618" s="7">
        <v>7</v>
      </c>
      <c r="T618">
        <v>5</v>
      </c>
      <c r="U618">
        <v>14</v>
      </c>
      <c r="V618" t="s">
        <v>1060</v>
      </c>
      <c r="W618">
        <f t="shared" si="3"/>
        <v>480</v>
      </c>
      <c r="X618" s="5">
        <v>2</v>
      </c>
      <c r="Y618" t="s">
        <v>48</v>
      </c>
      <c r="Z618" s="13" t="s">
        <v>49</v>
      </c>
      <c r="AA618" t="s">
        <v>1068</v>
      </c>
      <c r="AB618" s="5">
        <v>0</v>
      </c>
      <c r="AC618" s="22" t="s">
        <v>1422</v>
      </c>
      <c r="AD618" s="22" t="s">
        <v>1635</v>
      </c>
    </row>
    <row r="619" spans="1:30" ht="14.25" customHeight="1" x14ac:dyDescent="0.3">
      <c r="A619">
        <v>9</v>
      </c>
      <c r="B619" t="s">
        <v>24</v>
      </c>
      <c r="C619" t="s">
        <v>153</v>
      </c>
      <c r="D619" t="s">
        <v>155</v>
      </c>
      <c r="E619">
        <v>2013</v>
      </c>
      <c r="F619" t="s">
        <v>156</v>
      </c>
      <c r="G619" t="s">
        <v>167</v>
      </c>
      <c r="H619" s="3" t="s">
        <v>169</v>
      </c>
      <c r="I619" s="8">
        <v>-23.633333</v>
      </c>
      <c r="J619" s="8">
        <v>-45.866667</v>
      </c>
      <c r="K619">
        <v>164500000</v>
      </c>
      <c r="L619" t="s">
        <v>110</v>
      </c>
      <c r="M619" t="s">
        <v>161</v>
      </c>
      <c r="N619" t="s">
        <v>170</v>
      </c>
      <c r="O619">
        <v>2008</v>
      </c>
      <c r="P619">
        <v>9</v>
      </c>
      <c r="Q619">
        <v>2009</v>
      </c>
      <c r="R619">
        <v>3</v>
      </c>
      <c r="S619" s="7">
        <v>7</v>
      </c>
      <c r="T619">
        <v>5</v>
      </c>
      <c r="U619">
        <v>14</v>
      </c>
      <c r="V619" t="s">
        <v>1060</v>
      </c>
      <c r="W619">
        <f t="shared" si="3"/>
        <v>480</v>
      </c>
      <c r="X619" s="5">
        <v>2</v>
      </c>
      <c r="Y619" t="s">
        <v>48</v>
      </c>
      <c r="Z619" s="13" t="s">
        <v>49</v>
      </c>
      <c r="AA619" t="s">
        <v>91</v>
      </c>
      <c r="AB619" s="5">
        <v>0</v>
      </c>
      <c r="AC619" s="22" t="s">
        <v>1422</v>
      </c>
      <c r="AD619" s="22" t="s">
        <v>1635</v>
      </c>
    </row>
    <row r="620" spans="1:30" ht="14.25" customHeight="1" x14ac:dyDescent="0.3">
      <c r="A620">
        <v>9</v>
      </c>
      <c r="B620" t="s">
        <v>24</v>
      </c>
      <c r="C620" t="s">
        <v>153</v>
      </c>
      <c r="D620" t="s">
        <v>155</v>
      </c>
      <c r="E620">
        <v>2013</v>
      </c>
      <c r="F620" t="s">
        <v>156</v>
      </c>
      <c r="G620" t="s">
        <v>167</v>
      </c>
      <c r="H620" s="3" t="s">
        <v>169</v>
      </c>
      <c r="I620" s="8">
        <v>-23.633333</v>
      </c>
      <c r="J620" s="8">
        <v>-45.866667</v>
      </c>
      <c r="K620">
        <v>164500000</v>
      </c>
      <c r="L620" t="s">
        <v>110</v>
      </c>
      <c r="M620" t="s">
        <v>161</v>
      </c>
      <c r="N620" t="s">
        <v>170</v>
      </c>
      <c r="O620">
        <v>2008</v>
      </c>
      <c r="P620">
        <v>9</v>
      </c>
      <c r="Q620">
        <v>2009</v>
      </c>
      <c r="R620">
        <v>3</v>
      </c>
      <c r="S620" s="7">
        <v>7</v>
      </c>
      <c r="T620">
        <v>5</v>
      </c>
      <c r="U620">
        <v>14</v>
      </c>
      <c r="V620" t="s">
        <v>1060</v>
      </c>
      <c r="W620">
        <f t="shared" si="3"/>
        <v>480</v>
      </c>
      <c r="X620" s="5">
        <v>2</v>
      </c>
      <c r="Y620" t="s">
        <v>48</v>
      </c>
      <c r="Z620" s="13" t="s">
        <v>49</v>
      </c>
      <c r="AA620" t="s">
        <v>50</v>
      </c>
      <c r="AB620" s="5">
        <v>0</v>
      </c>
      <c r="AC620" s="22" t="s">
        <v>1422</v>
      </c>
      <c r="AD620" s="22" t="s">
        <v>1635</v>
      </c>
    </row>
    <row r="621" spans="1:30" ht="14.25" customHeight="1" x14ac:dyDescent="0.3">
      <c r="A621">
        <v>9</v>
      </c>
      <c r="B621" t="s">
        <v>24</v>
      </c>
      <c r="C621" t="s">
        <v>153</v>
      </c>
      <c r="D621" t="s">
        <v>155</v>
      </c>
      <c r="E621">
        <v>2013</v>
      </c>
      <c r="F621" t="s">
        <v>156</v>
      </c>
      <c r="G621" t="s">
        <v>167</v>
      </c>
      <c r="H621" s="3" t="s">
        <v>169</v>
      </c>
      <c r="I621" s="8">
        <v>-23.633333</v>
      </c>
      <c r="J621" s="8">
        <v>-45.866667</v>
      </c>
      <c r="K621">
        <v>164500000</v>
      </c>
      <c r="L621" t="s">
        <v>110</v>
      </c>
      <c r="M621" t="s">
        <v>161</v>
      </c>
      <c r="N621" t="s">
        <v>170</v>
      </c>
      <c r="O621">
        <v>2008</v>
      </c>
      <c r="P621">
        <v>9</v>
      </c>
      <c r="Q621">
        <v>2009</v>
      </c>
      <c r="R621">
        <v>3</v>
      </c>
      <c r="S621" s="7">
        <v>7</v>
      </c>
      <c r="T621">
        <v>5</v>
      </c>
      <c r="U621">
        <v>14</v>
      </c>
      <c r="V621" t="s">
        <v>1060</v>
      </c>
      <c r="W621">
        <f t="shared" si="3"/>
        <v>480</v>
      </c>
      <c r="X621" s="5">
        <v>2</v>
      </c>
      <c r="Y621" t="s">
        <v>48</v>
      </c>
      <c r="Z621" s="13" t="s">
        <v>49</v>
      </c>
      <c r="AA621" t="s">
        <v>52</v>
      </c>
      <c r="AB621" s="5">
        <v>0</v>
      </c>
      <c r="AC621" s="22" t="s">
        <v>1422</v>
      </c>
      <c r="AD621" s="22" t="s">
        <v>1635</v>
      </c>
    </row>
    <row r="622" spans="1:30" ht="14.25" customHeight="1" x14ac:dyDescent="0.3">
      <c r="A622">
        <v>9</v>
      </c>
      <c r="B622" t="s">
        <v>24</v>
      </c>
      <c r="C622" t="s">
        <v>153</v>
      </c>
      <c r="D622" t="s">
        <v>155</v>
      </c>
      <c r="E622">
        <v>2013</v>
      </c>
      <c r="F622" t="s">
        <v>156</v>
      </c>
      <c r="G622" t="s">
        <v>167</v>
      </c>
      <c r="H622" s="3" t="s">
        <v>169</v>
      </c>
      <c r="I622" s="8">
        <v>-23.633333</v>
      </c>
      <c r="J622" s="8">
        <v>-45.866667</v>
      </c>
      <c r="K622">
        <v>164500000</v>
      </c>
      <c r="L622" t="s">
        <v>110</v>
      </c>
      <c r="M622" t="s">
        <v>161</v>
      </c>
      <c r="N622" t="s">
        <v>170</v>
      </c>
      <c r="O622">
        <v>2008</v>
      </c>
      <c r="P622">
        <v>9</v>
      </c>
      <c r="Q622">
        <v>2009</v>
      </c>
      <c r="R622">
        <v>3</v>
      </c>
      <c r="S622" s="7">
        <v>7</v>
      </c>
      <c r="T622">
        <v>5</v>
      </c>
      <c r="U622">
        <v>14</v>
      </c>
      <c r="V622" t="s">
        <v>1060</v>
      </c>
      <c r="W622">
        <f t="shared" si="3"/>
        <v>480</v>
      </c>
      <c r="X622" s="5">
        <v>2</v>
      </c>
      <c r="Y622" t="s">
        <v>48</v>
      </c>
      <c r="Z622" s="13" t="s">
        <v>83</v>
      </c>
      <c r="AA622" t="s">
        <v>84</v>
      </c>
      <c r="AB622" s="5">
        <v>4</v>
      </c>
      <c r="AC622" s="22" t="s">
        <v>1422</v>
      </c>
      <c r="AD622" s="22" t="s">
        <v>1635</v>
      </c>
    </row>
    <row r="623" spans="1:30" ht="14.25" customHeight="1" x14ac:dyDescent="0.3">
      <c r="A623">
        <v>9</v>
      </c>
      <c r="B623" t="s">
        <v>24</v>
      </c>
      <c r="C623" t="s">
        <v>153</v>
      </c>
      <c r="D623" t="s">
        <v>155</v>
      </c>
      <c r="E623">
        <v>2013</v>
      </c>
      <c r="F623" t="s">
        <v>156</v>
      </c>
      <c r="G623" t="s">
        <v>167</v>
      </c>
      <c r="H623" s="3" t="s">
        <v>169</v>
      </c>
      <c r="I623" s="8">
        <v>-23.633333</v>
      </c>
      <c r="J623" s="8">
        <v>-45.866667</v>
      </c>
      <c r="K623">
        <v>164500000</v>
      </c>
      <c r="L623" t="s">
        <v>110</v>
      </c>
      <c r="M623" t="s">
        <v>161</v>
      </c>
      <c r="N623" t="s">
        <v>170</v>
      </c>
      <c r="O623">
        <v>2008</v>
      </c>
      <c r="P623">
        <v>9</v>
      </c>
      <c r="Q623">
        <v>2009</v>
      </c>
      <c r="R623">
        <v>3</v>
      </c>
      <c r="S623" s="7">
        <v>7</v>
      </c>
      <c r="T623">
        <v>5</v>
      </c>
      <c r="U623">
        <v>14</v>
      </c>
      <c r="V623" t="s">
        <v>1060</v>
      </c>
      <c r="W623">
        <f t="shared" si="3"/>
        <v>480</v>
      </c>
      <c r="X623" s="5">
        <v>2</v>
      </c>
      <c r="Y623" t="s">
        <v>48</v>
      </c>
      <c r="Z623" s="13" t="s">
        <v>83</v>
      </c>
      <c r="AA623" t="s">
        <v>87</v>
      </c>
      <c r="AB623" s="5">
        <v>5</v>
      </c>
      <c r="AC623" s="22" t="s">
        <v>1422</v>
      </c>
      <c r="AD623" s="22" t="s">
        <v>1635</v>
      </c>
    </row>
    <row r="624" spans="1:30" ht="14.25" customHeight="1" x14ac:dyDescent="0.3">
      <c r="A624">
        <v>9</v>
      </c>
      <c r="B624" t="s">
        <v>24</v>
      </c>
      <c r="C624" t="s">
        <v>153</v>
      </c>
      <c r="D624" t="s">
        <v>155</v>
      </c>
      <c r="E624">
        <v>2013</v>
      </c>
      <c r="F624" t="s">
        <v>156</v>
      </c>
      <c r="G624" t="s">
        <v>167</v>
      </c>
      <c r="H624" s="3" t="s">
        <v>169</v>
      </c>
      <c r="I624" s="8">
        <v>-23.633333</v>
      </c>
      <c r="J624" s="8">
        <v>-45.866667</v>
      </c>
      <c r="K624">
        <v>164500000</v>
      </c>
      <c r="L624" t="s">
        <v>110</v>
      </c>
      <c r="M624" t="s">
        <v>161</v>
      </c>
      <c r="N624" t="s">
        <v>170</v>
      </c>
      <c r="O624">
        <v>2008</v>
      </c>
      <c r="P624">
        <v>9</v>
      </c>
      <c r="Q624">
        <v>2009</v>
      </c>
      <c r="R624">
        <v>3</v>
      </c>
      <c r="S624" s="7">
        <v>7</v>
      </c>
      <c r="T624">
        <v>5</v>
      </c>
      <c r="U624">
        <v>14</v>
      </c>
      <c r="V624" t="s">
        <v>1060</v>
      </c>
      <c r="W624">
        <f t="shared" si="3"/>
        <v>480</v>
      </c>
      <c r="X624" s="5">
        <v>2</v>
      </c>
      <c r="Y624" t="s">
        <v>48</v>
      </c>
      <c r="Z624" s="13" t="s">
        <v>83</v>
      </c>
      <c r="AA624" t="s">
        <v>1069</v>
      </c>
      <c r="AB624" s="5">
        <v>0</v>
      </c>
      <c r="AC624" s="22" t="s">
        <v>1422</v>
      </c>
      <c r="AD624" s="22" t="s">
        <v>1635</v>
      </c>
    </row>
    <row r="625" spans="1:30" ht="14.25" customHeight="1" x14ac:dyDescent="0.3">
      <c r="A625">
        <v>9</v>
      </c>
      <c r="B625" t="s">
        <v>24</v>
      </c>
      <c r="C625" t="s">
        <v>153</v>
      </c>
      <c r="D625" t="s">
        <v>155</v>
      </c>
      <c r="E625">
        <v>2013</v>
      </c>
      <c r="F625" t="s">
        <v>156</v>
      </c>
      <c r="G625" t="s">
        <v>167</v>
      </c>
      <c r="H625" s="3" t="s">
        <v>169</v>
      </c>
      <c r="I625" s="8">
        <v>-23.633333</v>
      </c>
      <c r="J625" s="8">
        <v>-45.866667</v>
      </c>
      <c r="K625">
        <v>164500000</v>
      </c>
      <c r="L625" t="s">
        <v>110</v>
      </c>
      <c r="M625" t="s">
        <v>161</v>
      </c>
      <c r="N625" t="s">
        <v>170</v>
      </c>
      <c r="O625">
        <v>2008</v>
      </c>
      <c r="P625">
        <v>9</v>
      </c>
      <c r="Q625">
        <v>2009</v>
      </c>
      <c r="R625">
        <v>3</v>
      </c>
      <c r="S625" s="7">
        <v>7</v>
      </c>
      <c r="T625">
        <v>5</v>
      </c>
      <c r="U625">
        <v>14</v>
      </c>
      <c r="V625" t="s">
        <v>1060</v>
      </c>
      <c r="W625">
        <f t="shared" si="3"/>
        <v>480</v>
      </c>
      <c r="X625" s="5">
        <v>2</v>
      </c>
      <c r="Y625" t="s">
        <v>48</v>
      </c>
      <c r="Z625" s="13" t="s">
        <v>90</v>
      </c>
      <c r="AA625" t="s">
        <v>91</v>
      </c>
      <c r="AB625" s="5">
        <v>0</v>
      </c>
      <c r="AC625" s="22" t="s">
        <v>1422</v>
      </c>
      <c r="AD625" s="22" t="s">
        <v>1635</v>
      </c>
    </row>
    <row r="626" spans="1:30" ht="14.25" customHeight="1" x14ac:dyDescent="0.3">
      <c r="A626">
        <v>9</v>
      </c>
      <c r="B626" t="s">
        <v>24</v>
      </c>
      <c r="C626" t="s">
        <v>153</v>
      </c>
      <c r="D626" t="s">
        <v>155</v>
      </c>
      <c r="E626">
        <v>2013</v>
      </c>
      <c r="F626" t="s">
        <v>176</v>
      </c>
      <c r="G626" t="s">
        <v>178</v>
      </c>
      <c r="H626" s="3" t="s">
        <v>179</v>
      </c>
      <c r="I626" s="8">
        <v>-23.75</v>
      </c>
      <c r="J626" s="8">
        <v>-46.15</v>
      </c>
      <c r="K626">
        <v>28000000</v>
      </c>
      <c r="L626" t="s">
        <v>110</v>
      </c>
      <c r="M626" t="s">
        <v>161</v>
      </c>
      <c r="N626" t="s">
        <v>162</v>
      </c>
      <c r="O626">
        <v>2007</v>
      </c>
      <c r="P626">
        <v>3</v>
      </c>
      <c r="Q626">
        <v>2008</v>
      </c>
      <c r="R626">
        <v>3</v>
      </c>
      <c r="S626" s="7">
        <v>13</v>
      </c>
      <c r="T626">
        <v>12</v>
      </c>
      <c r="U626">
        <v>3</v>
      </c>
      <c r="V626" t="s">
        <v>1060</v>
      </c>
      <c r="W626">
        <f t="shared" si="3"/>
        <v>480</v>
      </c>
      <c r="X626" s="5">
        <v>2</v>
      </c>
      <c r="Y626" t="s">
        <v>48</v>
      </c>
      <c r="Z626" s="13" t="s">
        <v>55</v>
      </c>
      <c r="AA626" t="s">
        <v>1061</v>
      </c>
      <c r="AB626" s="5">
        <v>0</v>
      </c>
      <c r="AC626" t="s">
        <v>1421</v>
      </c>
      <c r="AD626" t="s">
        <v>1509</v>
      </c>
    </row>
    <row r="627" spans="1:30" ht="14.25" customHeight="1" x14ac:dyDescent="0.3">
      <c r="A627">
        <v>9</v>
      </c>
      <c r="B627" t="s">
        <v>24</v>
      </c>
      <c r="C627" t="s">
        <v>153</v>
      </c>
      <c r="D627" t="s">
        <v>155</v>
      </c>
      <c r="E627">
        <v>2013</v>
      </c>
      <c r="F627" t="s">
        <v>176</v>
      </c>
      <c r="G627" t="s">
        <v>178</v>
      </c>
      <c r="H627" s="3" t="s">
        <v>179</v>
      </c>
      <c r="I627" s="8">
        <v>-23.75</v>
      </c>
      <c r="J627" s="8">
        <v>-46.15</v>
      </c>
      <c r="K627">
        <v>28000000</v>
      </c>
      <c r="L627" t="s">
        <v>110</v>
      </c>
      <c r="M627" t="s">
        <v>161</v>
      </c>
      <c r="N627" t="s">
        <v>162</v>
      </c>
      <c r="O627">
        <v>2007</v>
      </c>
      <c r="P627">
        <v>3</v>
      </c>
      <c r="Q627">
        <v>2008</v>
      </c>
      <c r="R627">
        <v>3</v>
      </c>
      <c r="S627" s="7">
        <v>13</v>
      </c>
      <c r="T627">
        <v>12</v>
      </c>
      <c r="U627">
        <v>3</v>
      </c>
      <c r="V627" t="s">
        <v>1060</v>
      </c>
      <c r="W627">
        <f t="shared" si="3"/>
        <v>480</v>
      </c>
      <c r="X627" s="5">
        <v>2</v>
      </c>
      <c r="Y627" t="s">
        <v>48</v>
      </c>
      <c r="Z627" s="13" t="s">
        <v>55</v>
      </c>
      <c r="AA627" t="s">
        <v>56</v>
      </c>
      <c r="AB627" s="5">
        <v>5</v>
      </c>
      <c r="AC627" t="s">
        <v>1421</v>
      </c>
      <c r="AD627" t="s">
        <v>1509</v>
      </c>
    </row>
    <row r="628" spans="1:30" ht="14.25" customHeight="1" x14ac:dyDescent="0.3">
      <c r="A628">
        <v>9</v>
      </c>
      <c r="B628" t="s">
        <v>24</v>
      </c>
      <c r="C628" t="s">
        <v>153</v>
      </c>
      <c r="D628" t="s">
        <v>155</v>
      </c>
      <c r="E628">
        <v>2013</v>
      </c>
      <c r="F628" t="s">
        <v>176</v>
      </c>
      <c r="G628" t="s">
        <v>178</v>
      </c>
      <c r="H628" s="3" t="s">
        <v>179</v>
      </c>
      <c r="I628" s="8">
        <v>-23.75</v>
      </c>
      <c r="J628" s="8">
        <v>-46.15</v>
      </c>
      <c r="K628">
        <v>28000000</v>
      </c>
      <c r="L628" t="s">
        <v>110</v>
      </c>
      <c r="M628" t="s">
        <v>161</v>
      </c>
      <c r="N628" t="s">
        <v>162</v>
      </c>
      <c r="O628">
        <v>2007</v>
      </c>
      <c r="P628">
        <v>3</v>
      </c>
      <c r="Q628">
        <v>2008</v>
      </c>
      <c r="R628">
        <v>3</v>
      </c>
      <c r="S628" s="7">
        <v>13</v>
      </c>
      <c r="T628">
        <v>12</v>
      </c>
      <c r="U628">
        <v>3</v>
      </c>
      <c r="V628" t="s">
        <v>1060</v>
      </c>
      <c r="W628">
        <f t="shared" si="3"/>
        <v>480</v>
      </c>
      <c r="X628" s="5">
        <v>2</v>
      </c>
      <c r="Y628" t="s">
        <v>48</v>
      </c>
      <c r="Z628" s="13" t="s">
        <v>55</v>
      </c>
      <c r="AA628" t="s">
        <v>62</v>
      </c>
      <c r="AB628" s="5">
        <v>1</v>
      </c>
      <c r="AC628" t="s">
        <v>1421</v>
      </c>
      <c r="AD628" t="s">
        <v>1509</v>
      </c>
    </row>
    <row r="629" spans="1:30" ht="14.25" customHeight="1" x14ac:dyDescent="0.3">
      <c r="A629">
        <v>9</v>
      </c>
      <c r="B629" t="s">
        <v>24</v>
      </c>
      <c r="C629" t="s">
        <v>153</v>
      </c>
      <c r="D629" t="s">
        <v>155</v>
      </c>
      <c r="E629">
        <v>2013</v>
      </c>
      <c r="F629" t="s">
        <v>176</v>
      </c>
      <c r="G629" t="s">
        <v>178</v>
      </c>
      <c r="H629" s="3" t="s">
        <v>179</v>
      </c>
      <c r="I629" s="8">
        <v>-23.75</v>
      </c>
      <c r="J629" s="8">
        <v>-46.15</v>
      </c>
      <c r="K629">
        <v>28000000</v>
      </c>
      <c r="L629" t="s">
        <v>110</v>
      </c>
      <c r="M629" t="s">
        <v>161</v>
      </c>
      <c r="N629" t="s">
        <v>162</v>
      </c>
      <c r="O629">
        <v>2007</v>
      </c>
      <c r="P629">
        <v>3</v>
      </c>
      <c r="Q629">
        <v>2008</v>
      </c>
      <c r="R629">
        <v>3</v>
      </c>
      <c r="S629" s="7">
        <v>13</v>
      </c>
      <c r="T629">
        <v>12</v>
      </c>
      <c r="U629">
        <v>3</v>
      </c>
      <c r="V629" t="s">
        <v>1060</v>
      </c>
      <c r="W629">
        <f t="shared" si="3"/>
        <v>480</v>
      </c>
      <c r="X629" s="5">
        <v>2</v>
      </c>
      <c r="Y629" t="s">
        <v>48</v>
      </c>
      <c r="Z629" s="13" t="s">
        <v>55</v>
      </c>
      <c r="AA629" t="s">
        <v>1062</v>
      </c>
      <c r="AB629" s="5">
        <v>1</v>
      </c>
      <c r="AC629" t="s">
        <v>1421</v>
      </c>
      <c r="AD629" t="s">
        <v>1509</v>
      </c>
    </row>
    <row r="630" spans="1:30" ht="14.25" customHeight="1" x14ac:dyDescent="0.3">
      <c r="A630">
        <v>9</v>
      </c>
      <c r="B630" t="s">
        <v>24</v>
      </c>
      <c r="C630" t="s">
        <v>153</v>
      </c>
      <c r="D630" t="s">
        <v>155</v>
      </c>
      <c r="E630">
        <v>2013</v>
      </c>
      <c r="F630" t="s">
        <v>176</v>
      </c>
      <c r="G630" t="s">
        <v>178</v>
      </c>
      <c r="H630" s="3" t="s">
        <v>179</v>
      </c>
      <c r="I630" s="8">
        <v>-23.75</v>
      </c>
      <c r="J630" s="8">
        <v>-46.15</v>
      </c>
      <c r="K630">
        <v>28000000</v>
      </c>
      <c r="L630" t="s">
        <v>110</v>
      </c>
      <c r="M630" t="s">
        <v>161</v>
      </c>
      <c r="N630" t="s">
        <v>162</v>
      </c>
      <c r="O630">
        <v>2007</v>
      </c>
      <c r="P630">
        <v>3</v>
      </c>
      <c r="Q630">
        <v>2008</v>
      </c>
      <c r="R630">
        <v>3</v>
      </c>
      <c r="S630" s="7">
        <v>13</v>
      </c>
      <c r="T630">
        <v>12</v>
      </c>
      <c r="U630">
        <v>3</v>
      </c>
      <c r="V630" t="s">
        <v>1060</v>
      </c>
      <c r="W630">
        <f t="shared" si="3"/>
        <v>480</v>
      </c>
      <c r="X630" s="5">
        <v>2</v>
      </c>
      <c r="Y630" t="s">
        <v>48</v>
      </c>
      <c r="Z630" s="13" t="s">
        <v>55</v>
      </c>
      <c r="AA630" t="s">
        <v>1063</v>
      </c>
      <c r="AB630" s="5">
        <v>0</v>
      </c>
      <c r="AC630" t="s">
        <v>1421</v>
      </c>
      <c r="AD630" t="s">
        <v>1509</v>
      </c>
    </row>
    <row r="631" spans="1:30" ht="14.25" customHeight="1" x14ac:dyDescent="0.3">
      <c r="A631">
        <v>9</v>
      </c>
      <c r="B631" t="s">
        <v>24</v>
      </c>
      <c r="C631" t="s">
        <v>153</v>
      </c>
      <c r="D631" t="s">
        <v>155</v>
      </c>
      <c r="E631">
        <v>2013</v>
      </c>
      <c r="F631" t="s">
        <v>176</v>
      </c>
      <c r="G631" t="s">
        <v>178</v>
      </c>
      <c r="H631" s="3" t="s">
        <v>179</v>
      </c>
      <c r="I631" s="8">
        <v>-23.75</v>
      </c>
      <c r="J631" s="8">
        <v>-46.15</v>
      </c>
      <c r="K631">
        <v>28000000</v>
      </c>
      <c r="L631" t="s">
        <v>110</v>
      </c>
      <c r="M631" t="s">
        <v>161</v>
      </c>
      <c r="N631" t="s">
        <v>162</v>
      </c>
      <c r="O631">
        <v>2007</v>
      </c>
      <c r="P631">
        <v>3</v>
      </c>
      <c r="Q631">
        <v>2008</v>
      </c>
      <c r="R631">
        <v>3</v>
      </c>
      <c r="S631" s="7">
        <v>13</v>
      </c>
      <c r="T631">
        <v>12</v>
      </c>
      <c r="U631">
        <v>3</v>
      </c>
      <c r="V631" t="s">
        <v>1060</v>
      </c>
      <c r="W631">
        <f t="shared" si="3"/>
        <v>480</v>
      </c>
      <c r="X631" s="5">
        <v>2</v>
      </c>
      <c r="Y631" t="s">
        <v>48</v>
      </c>
      <c r="Z631" s="13" t="s">
        <v>55</v>
      </c>
      <c r="AA631" t="s">
        <v>1064</v>
      </c>
      <c r="AB631" s="5">
        <v>0</v>
      </c>
      <c r="AC631" t="s">
        <v>1421</v>
      </c>
      <c r="AD631" t="s">
        <v>1509</v>
      </c>
    </row>
    <row r="632" spans="1:30" ht="14.25" customHeight="1" x14ac:dyDescent="0.3">
      <c r="A632">
        <v>9</v>
      </c>
      <c r="B632" t="s">
        <v>24</v>
      </c>
      <c r="C632" t="s">
        <v>153</v>
      </c>
      <c r="D632" t="s">
        <v>155</v>
      </c>
      <c r="E632">
        <v>2013</v>
      </c>
      <c r="F632" t="s">
        <v>176</v>
      </c>
      <c r="G632" t="s">
        <v>178</v>
      </c>
      <c r="H632" s="3" t="s">
        <v>179</v>
      </c>
      <c r="I632" s="8">
        <v>-23.75</v>
      </c>
      <c r="J632" s="8">
        <v>-46.15</v>
      </c>
      <c r="K632">
        <v>28000000</v>
      </c>
      <c r="L632" t="s">
        <v>110</v>
      </c>
      <c r="M632" t="s">
        <v>161</v>
      </c>
      <c r="N632" t="s">
        <v>162</v>
      </c>
      <c r="O632">
        <v>2007</v>
      </c>
      <c r="P632">
        <v>3</v>
      </c>
      <c r="Q632">
        <v>2008</v>
      </c>
      <c r="R632">
        <v>3</v>
      </c>
      <c r="S632" s="7">
        <v>13</v>
      </c>
      <c r="T632">
        <v>12</v>
      </c>
      <c r="U632">
        <v>3</v>
      </c>
      <c r="V632" t="s">
        <v>1060</v>
      </c>
      <c r="W632">
        <f t="shared" si="3"/>
        <v>480</v>
      </c>
      <c r="X632" s="5">
        <v>2</v>
      </c>
      <c r="Y632" t="s">
        <v>48</v>
      </c>
      <c r="Z632" s="13" t="s">
        <v>55</v>
      </c>
      <c r="AA632" t="s">
        <v>70</v>
      </c>
      <c r="AB632" s="5">
        <v>0</v>
      </c>
      <c r="AC632" t="s">
        <v>1421</v>
      </c>
      <c r="AD632" t="s">
        <v>1509</v>
      </c>
    </row>
    <row r="633" spans="1:30" ht="14.25" customHeight="1" x14ac:dyDescent="0.3">
      <c r="A633">
        <v>9</v>
      </c>
      <c r="B633" t="s">
        <v>24</v>
      </c>
      <c r="C633" t="s">
        <v>153</v>
      </c>
      <c r="D633" t="s">
        <v>155</v>
      </c>
      <c r="E633">
        <v>2013</v>
      </c>
      <c r="F633" t="s">
        <v>176</v>
      </c>
      <c r="G633" t="s">
        <v>178</v>
      </c>
      <c r="H633" s="3" t="s">
        <v>179</v>
      </c>
      <c r="I633" s="8">
        <v>-23.75</v>
      </c>
      <c r="J633" s="8">
        <v>-46.15</v>
      </c>
      <c r="K633">
        <v>28000000</v>
      </c>
      <c r="L633" t="s">
        <v>110</v>
      </c>
      <c r="M633" t="s">
        <v>161</v>
      </c>
      <c r="N633" t="s">
        <v>162</v>
      </c>
      <c r="O633">
        <v>2007</v>
      </c>
      <c r="P633">
        <v>3</v>
      </c>
      <c r="Q633">
        <v>2008</v>
      </c>
      <c r="R633">
        <v>3</v>
      </c>
      <c r="S633" s="7">
        <v>13</v>
      </c>
      <c r="T633">
        <v>12</v>
      </c>
      <c r="U633">
        <v>3</v>
      </c>
      <c r="V633" t="s">
        <v>1060</v>
      </c>
      <c r="W633">
        <f t="shared" si="3"/>
        <v>480</v>
      </c>
      <c r="X633" s="5">
        <v>2</v>
      </c>
      <c r="Y633" t="s">
        <v>48</v>
      </c>
      <c r="Z633" s="13" t="s">
        <v>55</v>
      </c>
      <c r="AA633" t="s">
        <v>73</v>
      </c>
      <c r="AB633" s="5">
        <v>0</v>
      </c>
      <c r="AC633" t="s">
        <v>1421</v>
      </c>
      <c r="AD633" t="s">
        <v>1509</v>
      </c>
    </row>
    <row r="634" spans="1:30" ht="14.25" customHeight="1" x14ac:dyDescent="0.3">
      <c r="A634">
        <v>9</v>
      </c>
      <c r="B634" t="s">
        <v>24</v>
      </c>
      <c r="C634" t="s">
        <v>153</v>
      </c>
      <c r="D634" t="s">
        <v>155</v>
      </c>
      <c r="E634">
        <v>2013</v>
      </c>
      <c r="F634" t="s">
        <v>176</v>
      </c>
      <c r="G634" t="s">
        <v>178</v>
      </c>
      <c r="H634" s="3" t="s">
        <v>179</v>
      </c>
      <c r="I634" s="8">
        <v>-23.75</v>
      </c>
      <c r="J634" s="8">
        <v>-46.15</v>
      </c>
      <c r="K634">
        <v>28000000</v>
      </c>
      <c r="L634" t="s">
        <v>110</v>
      </c>
      <c r="M634" t="s">
        <v>161</v>
      </c>
      <c r="N634" t="s">
        <v>162</v>
      </c>
      <c r="O634">
        <v>2007</v>
      </c>
      <c r="P634">
        <v>3</v>
      </c>
      <c r="Q634">
        <v>2008</v>
      </c>
      <c r="R634">
        <v>3</v>
      </c>
      <c r="S634" s="7">
        <v>13</v>
      </c>
      <c r="T634">
        <v>12</v>
      </c>
      <c r="U634">
        <v>3</v>
      </c>
      <c r="V634" t="s">
        <v>1060</v>
      </c>
      <c r="W634">
        <f t="shared" si="3"/>
        <v>480</v>
      </c>
      <c r="X634" s="5">
        <v>2</v>
      </c>
      <c r="Y634" t="s">
        <v>48</v>
      </c>
      <c r="Z634" s="13" t="s">
        <v>55</v>
      </c>
      <c r="AA634" t="s">
        <v>76</v>
      </c>
      <c r="AB634" s="5">
        <v>4</v>
      </c>
      <c r="AC634" t="s">
        <v>1421</v>
      </c>
      <c r="AD634" t="s">
        <v>1509</v>
      </c>
    </row>
    <row r="635" spans="1:30" ht="14.25" customHeight="1" x14ac:dyDescent="0.3">
      <c r="A635">
        <v>9</v>
      </c>
      <c r="B635" t="s">
        <v>24</v>
      </c>
      <c r="C635" t="s">
        <v>153</v>
      </c>
      <c r="D635" t="s">
        <v>155</v>
      </c>
      <c r="E635">
        <v>2013</v>
      </c>
      <c r="F635" t="s">
        <v>176</v>
      </c>
      <c r="G635" t="s">
        <v>178</v>
      </c>
      <c r="H635" s="3" t="s">
        <v>179</v>
      </c>
      <c r="I635" s="8">
        <v>-23.75</v>
      </c>
      <c r="J635" s="8">
        <v>-46.15</v>
      </c>
      <c r="K635">
        <v>28000000</v>
      </c>
      <c r="L635" t="s">
        <v>110</v>
      </c>
      <c r="M635" t="s">
        <v>161</v>
      </c>
      <c r="N635" t="s">
        <v>162</v>
      </c>
      <c r="O635">
        <v>2007</v>
      </c>
      <c r="P635">
        <v>3</v>
      </c>
      <c r="Q635">
        <v>2008</v>
      </c>
      <c r="R635">
        <v>3</v>
      </c>
      <c r="S635" s="7">
        <v>13</v>
      </c>
      <c r="T635">
        <v>12</v>
      </c>
      <c r="U635">
        <v>3</v>
      </c>
      <c r="V635" t="s">
        <v>1060</v>
      </c>
      <c r="W635">
        <f t="shared" si="3"/>
        <v>480</v>
      </c>
      <c r="X635" s="5">
        <v>2</v>
      </c>
      <c r="Y635" t="s">
        <v>48</v>
      </c>
      <c r="Z635" s="13" t="s">
        <v>55</v>
      </c>
      <c r="AA635" t="s">
        <v>1065</v>
      </c>
      <c r="AB635" s="5">
        <v>22</v>
      </c>
      <c r="AC635" t="s">
        <v>1421</v>
      </c>
      <c r="AD635" t="s">
        <v>1509</v>
      </c>
    </row>
    <row r="636" spans="1:30" ht="14.25" customHeight="1" x14ac:dyDescent="0.3">
      <c r="A636">
        <v>9</v>
      </c>
      <c r="B636" t="s">
        <v>24</v>
      </c>
      <c r="C636" t="s">
        <v>153</v>
      </c>
      <c r="D636" t="s">
        <v>155</v>
      </c>
      <c r="E636">
        <v>2013</v>
      </c>
      <c r="F636" t="s">
        <v>176</v>
      </c>
      <c r="G636" t="s">
        <v>178</v>
      </c>
      <c r="H636" s="3" t="s">
        <v>179</v>
      </c>
      <c r="I636" s="8">
        <v>-23.75</v>
      </c>
      <c r="J636" s="8">
        <v>-46.15</v>
      </c>
      <c r="K636">
        <v>28000000</v>
      </c>
      <c r="L636" t="s">
        <v>110</v>
      </c>
      <c r="M636" t="s">
        <v>161</v>
      </c>
      <c r="N636" t="s">
        <v>162</v>
      </c>
      <c r="O636">
        <v>2007</v>
      </c>
      <c r="P636">
        <v>3</v>
      </c>
      <c r="Q636">
        <v>2008</v>
      </c>
      <c r="R636">
        <v>3</v>
      </c>
      <c r="S636" s="7">
        <v>13</v>
      </c>
      <c r="T636">
        <v>12</v>
      </c>
      <c r="U636">
        <v>3</v>
      </c>
      <c r="V636" t="s">
        <v>1060</v>
      </c>
      <c r="W636">
        <f t="shared" si="3"/>
        <v>480</v>
      </c>
      <c r="X636" s="5">
        <v>2</v>
      </c>
      <c r="Y636" t="s">
        <v>48</v>
      </c>
      <c r="Z636" s="13" t="s">
        <v>55</v>
      </c>
      <c r="AA636" t="s">
        <v>1066</v>
      </c>
      <c r="AB636" s="5">
        <v>0</v>
      </c>
      <c r="AC636" t="s">
        <v>1421</v>
      </c>
      <c r="AD636" t="s">
        <v>1509</v>
      </c>
    </row>
    <row r="637" spans="1:30" ht="14.25" customHeight="1" x14ac:dyDescent="0.3">
      <c r="A637">
        <v>9</v>
      </c>
      <c r="B637" t="s">
        <v>24</v>
      </c>
      <c r="C637" t="s">
        <v>153</v>
      </c>
      <c r="D637" t="s">
        <v>155</v>
      </c>
      <c r="E637">
        <v>2013</v>
      </c>
      <c r="F637" t="s">
        <v>176</v>
      </c>
      <c r="G637" t="s">
        <v>178</v>
      </c>
      <c r="H637" s="3" t="s">
        <v>179</v>
      </c>
      <c r="I637" s="8">
        <v>-23.75</v>
      </c>
      <c r="J637" s="8">
        <v>-46.15</v>
      </c>
      <c r="K637">
        <v>28000000</v>
      </c>
      <c r="L637" t="s">
        <v>110</v>
      </c>
      <c r="M637" t="s">
        <v>161</v>
      </c>
      <c r="N637" t="s">
        <v>162</v>
      </c>
      <c r="O637">
        <v>2007</v>
      </c>
      <c r="P637">
        <v>3</v>
      </c>
      <c r="Q637">
        <v>2008</v>
      </c>
      <c r="R637">
        <v>3</v>
      </c>
      <c r="S637" s="7">
        <v>13</v>
      </c>
      <c r="T637">
        <v>12</v>
      </c>
      <c r="U637">
        <v>3</v>
      </c>
      <c r="V637" t="s">
        <v>1060</v>
      </c>
      <c r="W637">
        <f t="shared" si="3"/>
        <v>480</v>
      </c>
      <c r="X637" s="5">
        <v>2</v>
      </c>
      <c r="Y637" t="s">
        <v>48</v>
      </c>
      <c r="Z637" s="13" t="s">
        <v>55</v>
      </c>
      <c r="AA637" t="s">
        <v>1053</v>
      </c>
      <c r="AB637" s="5">
        <v>0</v>
      </c>
      <c r="AC637" t="s">
        <v>1421</v>
      </c>
      <c r="AD637" t="s">
        <v>1509</v>
      </c>
    </row>
    <row r="638" spans="1:30" ht="14.25" customHeight="1" x14ac:dyDescent="0.3">
      <c r="A638">
        <v>9</v>
      </c>
      <c r="B638" t="s">
        <v>24</v>
      </c>
      <c r="C638" t="s">
        <v>153</v>
      </c>
      <c r="D638" t="s">
        <v>155</v>
      </c>
      <c r="E638">
        <v>2013</v>
      </c>
      <c r="F638" t="s">
        <v>176</v>
      </c>
      <c r="G638" t="s">
        <v>178</v>
      </c>
      <c r="H638" s="3" t="s">
        <v>179</v>
      </c>
      <c r="I638" s="8">
        <v>-23.75</v>
      </c>
      <c r="J638" s="8">
        <v>-46.15</v>
      </c>
      <c r="K638">
        <v>28000000</v>
      </c>
      <c r="L638" t="s">
        <v>110</v>
      </c>
      <c r="M638" t="s">
        <v>161</v>
      </c>
      <c r="N638" t="s">
        <v>162</v>
      </c>
      <c r="O638">
        <v>2007</v>
      </c>
      <c r="P638">
        <v>3</v>
      </c>
      <c r="Q638">
        <v>2008</v>
      </c>
      <c r="R638">
        <v>3</v>
      </c>
      <c r="S638" s="7">
        <v>13</v>
      </c>
      <c r="T638">
        <v>12</v>
      </c>
      <c r="U638">
        <v>3</v>
      </c>
      <c r="V638" t="s">
        <v>1060</v>
      </c>
      <c r="W638">
        <f t="shared" si="3"/>
        <v>480</v>
      </c>
      <c r="X638" s="5">
        <v>2</v>
      </c>
      <c r="Y638" t="s">
        <v>48</v>
      </c>
      <c r="Z638" s="13" t="s">
        <v>55</v>
      </c>
      <c r="AA638" t="s">
        <v>265</v>
      </c>
      <c r="AB638" s="5">
        <v>0</v>
      </c>
      <c r="AC638" t="s">
        <v>1421</v>
      </c>
      <c r="AD638" t="s">
        <v>1509</v>
      </c>
    </row>
    <row r="639" spans="1:30" ht="14.25" customHeight="1" x14ac:dyDescent="0.3">
      <c r="A639">
        <v>9</v>
      </c>
      <c r="B639" t="s">
        <v>24</v>
      </c>
      <c r="C639" t="s">
        <v>153</v>
      </c>
      <c r="D639" t="s">
        <v>155</v>
      </c>
      <c r="E639">
        <v>2013</v>
      </c>
      <c r="F639" t="s">
        <v>176</v>
      </c>
      <c r="G639" t="s">
        <v>178</v>
      </c>
      <c r="H639" s="3" t="s">
        <v>179</v>
      </c>
      <c r="I639" s="8">
        <v>-23.75</v>
      </c>
      <c r="J639" s="8">
        <v>-46.15</v>
      </c>
      <c r="K639">
        <v>28000000</v>
      </c>
      <c r="L639" t="s">
        <v>110</v>
      </c>
      <c r="M639" t="s">
        <v>161</v>
      </c>
      <c r="N639" t="s">
        <v>162</v>
      </c>
      <c r="O639">
        <v>2007</v>
      </c>
      <c r="P639">
        <v>3</v>
      </c>
      <c r="Q639">
        <v>2008</v>
      </c>
      <c r="R639">
        <v>3</v>
      </c>
      <c r="S639" s="7">
        <v>13</v>
      </c>
      <c r="T639">
        <v>12</v>
      </c>
      <c r="U639">
        <v>3</v>
      </c>
      <c r="V639" t="s">
        <v>1060</v>
      </c>
      <c r="W639">
        <f t="shared" si="3"/>
        <v>480</v>
      </c>
      <c r="X639" s="5">
        <v>2</v>
      </c>
      <c r="Y639" t="s">
        <v>48</v>
      </c>
      <c r="Z639" s="13" t="s">
        <v>55</v>
      </c>
      <c r="AA639" t="s">
        <v>1056</v>
      </c>
      <c r="AB639" s="5">
        <v>0</v>
      </c>
      <c r="AC639" t="s">
        <v>1421</v>
      </c>
      <c r="AD639" t="s">
        <v>1509</v>
      </c>
    </row>
    <row r="640" spans="1:30" ht="14.25" customHeight="1" x14ac:dyDescent="0.3">
      <c r="A640">
        <v>9</v>
      </c>
      <c r="B640" t="s">
        <v>24</v>
      </c>
      <c r="C640" t="s">
        <v>153</v>
      </c>
      <c r="D640" t="s">
        <v>155</v>
      </c>
      <c r="E640">
        <v>2013</v>
      </c>
      <c r="F640" t="s">
        <v>176</v>
      </c>
      <c r="G640" t="s">
        <v>178</v>
      </c>
      <c r="H640" s="3" t="s">
        <v>179</v>
      </c>
      <c r="I640" s="8">
        <v>-23.75</v>
      </c>
      <c r="J640" s="8">
        <v>-46.15</v>
      </c>
      <c r="K640">
        <v>28000000</v>
      </c>
      <c r="L640" t="s">
        <v>110</v>
      </c>
      <c r="M640" t="s">
        <v>161</v>
      </c>
      <c r="N640" t="s">
        <v>162</v>
      </c>
      <c r="O640">
        <v>2007</v>
      </c>
      <c r="P640">
        <v>3</v>
      </c>
      <c r="Q640">
        <v>2008</v>
      </c>
      <c r="R640">
        <v>3</v>
      </c>
      <c r="S640" s="7">
        <v>13</v>
      </c>
      <c r="T640">
        <v>12</v>
      </c>
      <c r="U640">
        <v>3</v>
      </c>
      <c r="V640" t="s">
        <v>1060</v>
      </c>
      <c r="W640">
        <f t="shared" si="3"/>
        <v>480</v>
      </c>
      <c r="X640" s="5">
        <v>2</v>
      </c>
      <c r="Y640" t="s">
        <v>48</v>
      </c>
      <c r="Z640" s="13" t="s">
        <v>49</v>
      </c>
      <c r="AA640" t="s">
        <v>1067</v>
      </c>
      <c r="AB640" s="5">
        <v>0</v>
      </c>
      <c r="AC640" t="s">
        <v>1421</v>
      </c>
      <c r="AD640" t="s">
        <v>1509</v>
      </c>
    </row>
    <row r="641" spans="1:30" ht="14.25" customHeight="1" x14ac:dyDescent="0.3">
      <c r="A641">
        <v>9</v>
      </c>
      <c r="B641" t="s">
        <v>24</v>
      </c>
      <c r="C641" t="s">
        <v>153</v>
      </c>
      <c r="D641" t="s">
        <v>155</v>
      </c>
      <c r="E641">
        <v>2013</v>
      </c>
      <c r="F641" t="s">
        <v>176</v>
      </c>
      <c r="G641" t="s">
        <v>178</v>
      </c>
      <c r="H641" s="3" t="s">
        <v>179</v>
      </c>
      <c r="I641" s="8">
        <v>-23.75</v>
      </c>
      <c r="J641" s="8">
        <v>-46.15</v>
      </c>
      <c r="K641">
        <v>28000000</v>
      </c>
      <c r="L641" t="s">
        <v>110</v>
      </c>
      <c r="M641" t="s">
        <v>161</v>
      </c>
      <c r="N641" t="s">
        <v>162</v>
      </c>
      <c r="O641">
        <v>2007</v>
      </c>
      <c r="P641">
        <v>3</v>
      </c>
      <c r="Q641">
        <v>2008</v>
      </c>
      <c r="R641">
        <v>3</v>
      </c>
      <c r="S641" s="7">
        <v>13</v>
      </c>
      <c r="T641">
        <v>12</v>
      </c>
      <c r="U641">
        <v>3</v>
      </c>
      <c r="V641" t="s">
        <v>1060</v>
      </c>
      <c r="W641">
        <f t="shared" si="3"/>
        <v>480</v>
      </c>
      <c r="X641" s="5">
        <v>2</v>
      </c>
      <c r="Y641" t="s">
        <v>48</v>
      </c>
      <c r="Z641" s="13" t="s">
        <v>49</v>
      </c>
      <c r="AA641" t="s">
        <v>1068</v>
      </c>
      <c r="AB641" s="5">
        <v>0</v>
      </c>
      <c r="AC641" t="s">
        <v>1421</v>
      </c>
      <c r="AD641" t="s">
        <v>1509</v>
      </c>
    </row>
    <row r="642" spans="1:30" ht="14.25" customHeight="1" x14ac:dyDescent="0.3">
      <c r="A642">
        <v>9</v>
      </c>
      <c r="B642" t="s">
        <v>24</v>
      </c>
      <c r="C642" t="s">
        <v>153</v>
      </c>
      <c r="D642" t="s">
        <v>155</v>
      </c>
      <c r="E642">
        <v>2013</v>
      </c>
      <c r="F642" t="s">
        <v>176</v>
      </c>
      <c r="G642" t="s">
        <v>178</v>
      </c>
      <c r="H642" s="3" t="s">
        <v>179</v>
      </c>
      <c r="I642" s="8">
        <v>-23.75</v>
      </c>
      <c r="J642" s="8">
        <v>-46.15</v>
      </c>
      <c r="K642">
        <v>28000000</v>
      </c>
      <c r="L642" t="s">
        <v>110</v>
      </c>
      <c r="M642" t="s">
        <v>161</v>
      </c>
      <c r="N642" t="s">
        <v>162</v>
      </c>
      <c r="O642">
        <v>2007</v>
      </c>
      <c r="P642">
        <v>3</v>
      </c>
      <c r="Q642">
        <v>2008</v>
      </c>
      <c r="R642">
        <v>3</v>
      </c>
      <c r="S642" s="7">
        <v>13</v>
      </c>
      <c r="T642">
        <v>12</v>
      </c>
      <c r="U642">
        <v>3</v>
      </c>
      <c r="V642" t="s">
        <v>1060</v>
      </c>
      <c r="W642">
        <f t="shared" si="3"/>
        <v>480</v>
      </c>
      <c r="X642" s="5">
        <v>2</v>
      </c>
      <c r="Y642" t="s">
        <v>48</v>
      </c>
      <c r="Z642" s="13" t="s">
        <v>49</v>
      </c>
      <c r="AA642" t="s">
        <v>91</v>
      </c>
      <c r="AB642" s="5">
        <v>1</v>
      </c>
      <c r="AC642" t="s">
        <v>1421</v>
      </c>
      <c r="AD642" t="s">
        <v>1509</v>
      </c>
    </row>
    <row r="643" spans="1:30" ht="14.25" customHeight="1" x14ac:dyDescent="0.3">
      <c r="A643">
        <v>9</v>
      </c>
      <c r="B643" t="s">
        <v>24</v>
      </c>
      <c r="C643" t="s">
        <v>153</v>
      </c>
      <c r="D643" t="s">
        <v>155</v>
      </c>
      <c r="E643">
        <v>2013</v>
      </c>
      <c r="F643" t="s">
        <v>176</v>
      </c>
      <c r="G643" t="s">
        <v>178</v>
      </c>
      <c r="H643" s="3" t="s">
        <v>179</v>
      </c>
      <c r="I643" s="8">
        <v>-23.75</v>
      </c>
      <c r="J643" s="8">
        <v>-46.15</v>
      </c>
      <c r="K643">
        <v>28000000</v>
      </c>
      <c r="L643" t="s">
        <v>110</v>
      </c>
      <c r="M643" t="s">
        <v>161</v>
      </c>
      <c r="N643" t="s">
        <v>162</v>
      </c>
      <c r="O643">
        <v>2007</v>
      </c>
      <c r="P643">
        <v>3</v>
      </c>
      <c r="Q643">
        <v>2008</v>
      </c>
      <c r="R643">
        <v>3</v>
      </c>
      <c r="S643" s="7">
        <v>13</v>
      </c>
      <c r="T643">
        <v>12</v>
      </c>
      <c r="U643">
        <v>3</v>
      </c>
      <c r="V643" t="s">
        <v>1060</v>
      </c>
      <c r="W643">
        <f t="shared" si="3"/>
        <v>480</v>
      </c>
      <c r="X643" s="5">
        <v>2</v>
      </c>
      <c r="Y643" t="s">
        <v>48</v>
      </c>
      <c r="Z643" s="13" t="s">
        <v>49</v>
      </c>
      <c r="AA643" t="s">
        <v>50</v>
      </c>
      <c r="AB643" s="5">
        <v>1</v>
      </c>
      <c r="AC643" t="s">
        <v>1421</v>
      </c>
      <c r="AD643" t="s">
        <v>1509</v>
      </c>
    </row>
    <row r="644" spans="1:30" ht="14.25" customHeight="1" x14ac:dyDescent="0.3">
      <c r="A644">
        <v>9</v>
      </c>
      <c r="B644" t="s">
        <v>24</v>
      </c>
      <c r="C644" t="s">
        <v>153</v>
      </c>
      <c r="D644" t="s">
        <v>155</v>
      </c>
      <c r="E644">
        <v>2013</v>
      </c>
      <c r="F644" t="s">
        <v>176</v>
      </c>
      <c r="G644" t="s">
        <v>178</v>
      </c>
      <c r="H644" s="3" t="s">
        <v>179</v>
      </c>
      <c r="I644" s="8">
        <v>-23.75</v>
      </c>
      <c r="J644" s="8">
        <v>-46.15</v>
      </c>
      <c r="K644">
        <v>28000000</v>
      </c>
      <c r="L644" t="s">
        <v>110</v>
      </c>
      <c r="M644" t="s">
        <v>161</v>
      </c>
      <c r="N644" t="s">
        <v>162</v>
      </c>
      <c r="O644">
        <v>2007</v>
      </c>
      <c r="P644">
        <v>3</v>
      </c>
      <c r="Q644">
        <v>2008</v>
      </c>
      <c r="R644">
        <v>3</v>
      </c>
      <c r="S644" s="7">
        <v>13</v>
      </c>
      <c r="T644">
        <v>12</v>
      </c>
      <c r="U644">
        <v>3</v>
      </c>
      <c r="V644" t="s">
        <v>1060</v>
      </c>
      <c r="W644">
        <f t="shared" si="3"/>
        <v>480</v>
      </c>
      <c r="X644" s="5">
        <v>2</v>
      </c>
      <c r="Y644" t="s">
        <v>48</v>
      </c>
      <c r="Z644" s="13" t="s">
        <v>49</v>
      </c>
      <c r="AA644" t="s">
        <v>52</v>
      </c>
      <c r="AB644" s="5">
        <v>29</v>
      </c>
      <c r="AC644" t="s">
        <v>1421</v>
      </c>
      <c r="AD644" t="s">
        <v>1509</v>
      </c>
    </row>
    <row r="645" spans="1:30" ht="14.25" customHeight="1" x14ac:dyDescent="0.3">
      <c r="A645">
        <v>9</v>
      </c>
      <c r="B645" t="s">
        <v>24</v>
      </c>
      <c r="C645" t="s">
        <v>153</v>
      </c>
      <c r="D645" t="s">
        <v>155</v>
      </c>
      <c r="E645">
        <v>2013</v>
      </c>
      <c r="F645" t="s">
        <v>176</v>
      </c>
      <c r="G645" t="s">
        <v>178</v>
      </c>
      <c r="H645" s="3" t="s">
        <v>179</v>
      </c>
      <c r="I645" s="8">
        <v>-23.75</v>
      </c>
      <c r="J645" s="8">
        <v>-46.15</v>
      </c>
      <c r="K645">
        <v>28000000</v>
      </c>
      <c r="L645" t="s">
        <v>110</v>
      </c>
      <c r="M645" t="s">
        <v>161</v>
      </c>
      <c r="N645" t="s">
        <v>162</v>
      </c>
      <c r="O645">
        <v>2007</v>
      </c>
      <c r="P645">
        <v>3</v>
      </c>
      <c r="Q645">
        <v>2008</v>
      </c>
      <c r="R645">
        <v>3</v>
      </c>
      <c r="S645" s="7">
        <v>13</v>
      </c>
      <c r="T645">
        <v>12</v>
      </c>
      <c r="U645">
        <v>3</v>
      </c>
      <c r="V645" t="s">
        <v>1060</v>
      </c>
      <c r="W645">
        <f t="shared" si="3"/>
        <v>480</v>
      </c>
      <c r="X645" s="5">
        <v>2</v>
      </c>
      <c r="Y645" t="s">
        <v>48</v>
      </c>
      <c r="Z645" s="13" t="s">
        <v>83</v>
      </c>
      <c r="AA645" t="s">
        <v>84</v>
      </c>
      <c r="AB645" s="5">
        <v>7</v>
      </c>
      <c r="AC645" t="s">
        <v>1421</v>
      </c>
      <c r="AD645" t="s">
        <v>1509</v>
      </c>
    </row>
    <row r="646" spans="1:30" ht="14.25" customHeight="1" x14ac:dyDescent="0.3">
      <c r="A646">
        <v>9</v>
      </c>
      <c r="B646" t="s">
        <v>24</v>
      </c>
      <c r="C646" t="s">
        <v>153</v>
      </c>
      <c r="D646" t="s">
        <v>155</v>
      </c>
      <c r="E646">
        <v>2013</v>
      </c>
      <c r="F646" t="s">
        <v>176</v>
      </c>
      <c r="G646" t="s">
        <v>178</v>
      </c>
      <c r="H646" s="3" t="s">
        <v>179</v>
      </c>
      <c r="I646" s="8">
        <v>-23.75</v>
      </c>
      <c r="J646" s="8">
        <v>-46.15</v>
      </c>
      <c r="K646">
        <v>28000000</v>
      </c>
      <c r="L646" t="s">
        <v>110</v>
      </c>
      <c r="M646" t="s">
        <v>161</v>
      </c>
      <c r="N646" t="s">
        <v>162</v>
      </c>
      <c r="O646">
        <v>2007</v>
      </c>
      <c r="P646">
        <v>3</v>
      </c>
      <c r="Q646">
        <v>2008</v>
      </c>
      <c r="R646">
        <v>3</v>
      </c>
      <c r="S646" s="7">
        <v>13</v>
      </c>
      <c r="T646">
        <v>12</v>
      </c>
      <c r="U646">
        <v>3</v>
      </c>
      <c r="V646" t="s">
        <v>1060</v>
      </c>
      <c r="W646">
        <f t="shared" si="3"/>
        <v>480</v>
      </c>
      <c r="X646" s="5">
        <v>2</v>
      </c>
      <c r="Y646" t="s">
        <v>48</v>
      </c>
      <c r="Z646" s="13" t="s">
        <v>83</v>
      </c>
      <c r="AA646" t="s">
        <v>87</v>
      </c>
      <c r="AB646" s="5">
        <v>22</v>
      </c>
      <c r="AC646" t="s">
        <v>1421</v>
      </c>
      <c r="AD646" t="s">
        <v>1509</v>
      </c>
    </row>
    <row r="647" spans="1:30" ht="14.25" customHeight="1" x14ac:dyDescent="0.3">
      <c r="A647">
        <v>9</v>
      </c>
      <c r="B647" t="s">
        <v>24</v>
      </c>
      <c r="C647" t="s">
        <v>153</v>
      </c>
      <c r="D647" t="s">
        <v>155</v>
      </c>
      <c r="E647">
        <v>2013</v>
      </c>
      <c r="F647" t="s">
        <v>176</v>
      </c>
      <c r="G647" t="s">
        <v>178</v>
      </c>
      <c r="H647" s="3" t="s">
        <v>179</v>
      </c>
      <c r="I647" s="8">
        <v>-23.75</v>
      </c>
      <c r="J647" s="8">
        <v>-46.15</v>
      </c>
      <c r="K647">
        <v>28000000</v>
      </c>
      <c r="L647" t="s">
        <v>110</v>
      </c>
      <c r="M647" t="s">
        <v>161</v>
      </c>
      <c r="N647" t="s">
        <v>162</v>
      </c>
      <c r="O647">
        <v>2007</v>
      </c>
      <c r="P647">
        <v>3</v>
      </c>
      <c r="Q647">
        <v>2008</v>
      </c>
      <c r="R647">
        <v>3</v>
      </c>
      <c r="S647" s="7">
        <v>13</v>
      </c>
      <c r="T647">
        <v>12</v>
      </c>
      <c r="U647">
        <v>3</v>
      </c>
      <c r="V647" t="s">
        <v>1060</v>
      </c>
      <c r="W647">
        <f t="shared" si="3"/>
        <v>480</v>
      </c>
      <c r="X647" s="5">
        <v>2</v>
      </c>
      <c r="Y647" t="s">
        <v>48</v>
      </c>
      <c r="Z647" s="13" t="s">
        <v>83</v>
      </c>
      <c r="AA647" t="s">
        <v>1069</v>
      </c>
      <c r="AB647" s="5">
        <v>2</v>
      </c>
      <c r="AC647" t="s">
        <v>1421</v>
      </c>
      <c r="AD647" t="s">
        <v>1509</v>
      </c>
    </row>
    <row r="648" spans="1:30" ht="14.25" customHeight="1" x14ac:dyDescent="0.3">
      <c r="A648">
        <v>9</v>
      </c>
      <c r="B648" t="s">
        <v>24</v>
      </c>
      <c r="C648" t="s">
        <v>153</v>
      </c>
      <c r="D648" t="s">
        <v>155</v>
      </c>
      <c r="E648">
        <v>2013</v>
      </c>
      <c r="F648" t="s">
        <v>176</v>
      </c>
      <c r="G648" t="s">
        <v>178</v>
      </c>
      <c r="H648" s="3" t="s">
        <v>179</v>
      </c>
      <c r="I648" s="8">
        <v>-23.75</v>
      </c>
      <c r="J648" s="8">
        <v>-46.15</v>
      </c>
      <c r="K648">
        <v>28000000</v>
      </c>
      <c r="L648" t="s">
        <v>110</v>
      </c>
      <c r="M648" t="s">
        <v>161</v>
      </c>
      <c r="N648" t="s">
        <v>162</v>
      </c>
      <c r="O648">
        <v>2007</v>
      </c>
      <c r="P648">
        <v>3</v>
      </c>
      <c r="Q648">
        <v>2008</v>
      </c>
      <c r="R648">
        <v>3</v>
      </c>
      <c r="S648" s="7">
        <v>13</v>
      </c>
      <c r="T648">
        <v>12</v>
      </c>
      <c r="U648">
        <v>3</v>
      </c>
      <c r="V648" t="s">
        <v>1060</v>
      </c>
      <c r="W648">
        <f t="shared" si="3"/>
        <v>480</v>
      </c>
      <c r="X648" s="5">
        <v>2</v>
      </c>
      <c r="Y648" t="s">
        <v>48</v>
      </c>
      <c r="Z648" s="13" t="s">
        <v>90</v>
      </c>
      <c r="AA648" t="s">
        <v>91</v>
      </c>
      <c r="AB648" s="5">
        <v>0</v>
      </c>
      <c r="AC648" t="s">
        <v>1421</v>
      </c>
      <c r="AD648" t="s">
        <v>1509</v>
      </c>
    </row>
    <row r="649" spans="1:30" ht="14.25" customHeight="1" x14ac:dyDescent="0.3">
      <c r="A649">
        <v>9</v>
      </c>
      <c r="B649" t="s">
        <v>24</v>
      </c>
      <c r="C649" t="s">
        <v>153</v>
      </c>
      <c r="D649" t="s">
        <v>155</v>
      </c>
      <c r="E649">
        <v>2013</v>
      </c>
      <c r="F649" t="s">
        <v>176</v>
      </c>
      <c r="G649" t="s">
        <v>185</v>
      </c>
      <c r="H649" s="3" t="s">
        <v>186</v>
      </c>
      <c r="I649" s="8">
        <v>-23.75</v>
      </c>
      <c r="J649" s="8">
        <v>-46.15</v>
      </c>
      <c r="K649">
        <v>28000000</v>
      </c>
      <c r="L649" t="s">
        <v>110</v>
      </c>
      <c r="M649" t="s">
        <v>161</v>
      </c>
      <c r="N649" t="s">
        <v>1313</v>
      </c>
      <c r="O649">
        <v>2008</v>
      </c>
      <c r="P649">
        <v>9</v>
      </c>
      <c r="Q649">
        <v>2009</v>
      </c>
      <c r="R649">
        <v>3</v>
      </c>
      <c r="S649" s="7">
        <v>7</v>
      </c>
      <c r="T649">
        <v>5</v>
      </c>
      <c r="U649">
        <v>14</v>
      </c>
      <c r="V649" t="s">
        <v>1060</v>
      </c>
      <c r="W649">
        <f t="shared" si="3"/>
        <v>480</v>
      </c>
      <c r="X649" s="5">
        <v>2</v>
      </c>
      <c r="Y649" t="s">
        <v>48</v>
      </c>
      <c r="Z649" s="13" t="s">
        <v>55</v>
      </c>
      <c r="AA649" t="s">
        <v>1061</v>
      </c>
      <c r="AB649">
        <v>0</v>
      </c>
      <c r="AC649" s="22" t="s">
        <v>1422</v>
      </c>
      <c r="AD649" s="22" t="s">
        <v>1635</v>
      </c>
    </row>
    <row r="650" spans="1:30" ht="14.25" customHeight="1" x14ac:dyDescent="0.3">
      <c r="A650">
        <v>9</v>
      </c>
      <c r="B650" t="s">
        <v>24</v>
      </c>
      <c r="C650" t="s">
        <v>153</v>
      </c>
      <c r="D650" t="s">
        <v>155</v>
      </c>
      <c r="E650">
        <v>2013</v>
      </c>
      <c r="F650" t="s">
        <v>176</v>
      </c>
      <c r="G650" t="s">
        <v>185</v>
      </c>
      <c r="H650" s="3" t="s">
        <v>186</v>
      </c>
      <c r="I650" s="8">
        <v>-23.75</v>
      </c>
      <c r="J650" s="8">
        <v>-46.15</v>
      </c>
      <c r="K650">
        <v>28000000</v>
      </c>
      <c r="L650" t="s">
        <v>110</v>
      </c>
      <c r="M650" t="s">
        <v>161</v>
      </c>
      <c r="N650" t="s">
        <v>1313</v>
      </c>
      <c r="O650">
        <v>2008</v>
      </c>
      <c r="P650">
        <v>9</v>
      </c>
      <c r="Q650">
        <v>2009</v>
      </c>
      <c r="R650">
        <v>3</v>
      </c>
      <c r="S650" s="7">
        <v>7</v>
      </c>
      <c r="T650">
        <v>5</v>
      </c>
      <c r="U650">
        <v>14</v>
      </c>
      <c r="V650" t="s">
        <v>1060</v>
      </c>
      <c r="W650">
        <f t="shared" si="3"/>
        <v>480</v>
      </c>
      <c r="X650" s="5">
        <v>2</v>
      </c>
      <c r="Y650" t="s">
        <v>48</v>
      </c>
      <c r="Z650" s="13" t="s">
        <v>55</v>
      </c>
      <c r="AA650" t="s">
        <v>56</v>
      </c>
      <c r="AB650">
        <v>2</v>
      </c>
      <c r="AC650" s="22" t="s">
        <v>1422</v>
      </c>
      <c r="AD650" s="22" t="s">
        <v>1635</v>
      </c>
    </row>
    <row r="651" spans="1:30" ht="14.25" customHeight="1" x14ac:dyDescent="0.3">
      <c r="A651">
        <v>9</v>
      </c>
      <c r="B651" t="s">
        <v>24</v>
      </c>
      <c r="C651" t="s">
        <v>153</v>
      </c>
      <c r="D651" t="s">
        <v>155</v>
      </c>
      <c r="E651">
        <v>2013</v>
      </c>
      <c r="F651" t="s">
        <v>176</v>
      </c>
      <c r="G651" t="s">
        <v>185</v>
      </c>
      <c r="H651" s="3" t="s">
        <v>186</v>
      </c>
      <c r="I651" s="8">
        <v>-23.75</v>
      </c>
      <c r="J651" s="8">
        <v>-46.15</v>
      </c>
      <c r="K651">
        <v>28000000</v>
      </c>
      <c r="L651" t="s">
        <v>110</v>
      </c>
      <c r="M651" t="s">
        <v>161</v>
      </c>
      <c r="N651" t="s">
        <v>1313</v>
      </c>
      <c r="O651">
        <v>2008</v>
      </c>
      <c r="P651">
        <v>9</v>
      </c>
      <c r="Q651">
        <v>2009</v>
      </c>
      <c r="R651">
        <v>3</v>
      </c>
      <c r="S651" s="7">
        <v>7</v>
      </c>
      <c r="T651">
        <v>5</v>
      </c>
      <c r="U651">
        <v>14</v>
      </c>
      <c r="V651" t="s">
        <v>1060</v>
      </c>
      <c r="W651">
        <f t="shared" si="3"/>
        <v>480</v>
      </c>
      <c r="X651" s="5">
        <v>2</v>
      </c>
      <c r="Y651" t="s">
        <v>48</v>
      </c>
      <c r="Z651" s="13" t="s">
        <v>55</v>
      </c>
      <c r="AA651" t="s">
        <v>62</v>
      </c>
      <c r="AB651">
        <v>0</v>
      </c>
      <c r="AC651" s="22" t="s">
        <v>1422</v>
      </c>
      <c r="AD651" s="22" t="s">
        <v>1635</v>
      </c>
    </row>
    <row r="652" spans="1:30" ht="14.25" customHeight="1" x14ac:dyDescent="0.3">
      <c r="A652">
        <v>9</v>
      </c>
      <c r="B652" t="s">
        <v>24</v>
      </c>
      <c r="C652" t="s">
        <v>153</v>
      </c>
      <c r="D652" t="s">
        <v>155</v>
      </c>
      <c r="E652">
        <v>2013</v>
      </c>
      <c r="F652" t="s">
        <v>176</v>
      </c>
      <c r="G652" t="s">
        <v>185</v>
      </c>
      <c r="H652" s="3" t="s">
        <v>186</v>
      </c>
      <c r="I652" s="8">
        <v>-23.75</v>
      </c>
      <c r="J652" s="8">
        <v>-46.15</v>
      </c>
      <c r="K652">
        <v>28000000</v>
      </c>
      <c r="L652" t="s">
        <v>110</v>
      </c>
      <c r="M652" t="s">
        <v>161</v>
      </c>
      <c r="N652" t="s">
        <v>1313</v>
      </c>
      <c r="O652">
        <v>2008</v>
      </c>
      <c r="P652">
        <v>9</v>
      </c>
      <c r="Q652">
        <v>2009</v>
      </c>
      <c r="R652">
        <v>3</v>
      </c>
      <c r="S652" s="7">
        <v>7</v>
      </c>
      <c r="T652">
        <v>5</v>
      </c>
      <c r="U652">
        <v>14</v>
      </c>
      <c r="V652" t="s">
        <v>1060</v>
      </c>
      <c r="W652">
        <f t="shared" si="3"/>
        <v>480</v>
      </c>
      <c r="X652" s="5">
        <v>2</v>
      </c>
      <c r="Y652" t="s">
        <v>48</v>
      </c>
      <c r="Z652" s="13" t="s">
        <v>55</v>
      </c>
      <c r="AA652" t="s">
        <v>1062</v>
      </c>
      <c r="AB652">
        <v>0</v>
      </c>
      <c r="AC652" s="22" t="s">
        <v>1422</v>
      </c>
      <c r="AD652" s="22" t="s">
        <v>1635</v>
      </c>
    </row>
    <row r="653" spans="1:30" ht="14.25" customHeight="1" x14ac:dyDescent="0.3">
      <c r="A653">
        <v>9</v>
      </c>
      <c r="B653" t="s">
        <v>24</v>
      </c>
      <c r="C653" t="s">
        <v>153</v>
      </c>
      <c r="D653" t="s">
        <v>155</v>
      </c>
      <c r="E653">
        <v>2013</v>
      </c>
      <c r="F653" t="s">
        <v>176</v>
      </c>
      <c r="G653" t="s">
        <v>185</v>
      </c>
      <c r="H653" s="3" t="s">
        <v>186</v>
      </c>
      <c r="I653" s="8">
        <v>-23.75</v>
      </c>
      <c r="J653" s="8">
        <v>-46.15</v>
      </c>
      <c r="K653">
        <v>28000000</v>
      </c>
      <c r="L653" t="s">
        <v>110</v>
      </c>
      <c r="M653" t="s">
        <v>161</v>
      </c>
      <c r="N653" t="s">
        <v>1313</v>
      </c>
      <c r="O653">
        <v>2008</v>
      </c>
      <c r="P653">
        <v>9</v>
      </c>
      <c r="Q653">
        <v>2009</v>
      </c>
      <c r="R653">
        <v>3</v>
      </c>
      <c r="S653" s="7">
        <v>7</v>
      </c>
      <c r="T653">
        <v>5</v>
      </c>
      <c r="U653">
        <v>14</v>
      </c>
      <c r="V653" t="s">
        <v>1060</v>
      </c>
      <c r="W653">
        <f t="shared" si="3"/>
        <v>480</v>
      </c>
      <c r="X653" s="5">
        <v>2</v>
      </c>
      <c r="Y653" t="s">
        <v>48</v>
      </c>
      <c r="Z653" s="13" t="s">
        <v>55</v>
      </c>
      <c r="AA653" t="s">
        <v>1063</v>
      </c>
      <c r="AB653">
        <v>0</v>
      </c>
      <c r="AC653" s="22" t="s">
        <v>1422</v>
      </c>
      <c r="AD653" s="22" t="s">
        <v>1635</v>
      </c>
    </row>
    <row r="654" spans="1:30" ht="14.25" customHeight="1" x14ac:dyDescent="0.3">
      <c r="A654">
        <v>9</v>
      </c>
      <c r="B654" t="s">
        <v>24</v>
      </c>
      <c r="C654" t="s">
        <v>153</v>
      </c>
      <c r="D654" t="s">
        <v>155</v>
      </c>
      <c r="E654">
        <v>2013</v>
      </c>
      <c r="F654" t="s">
        <v>176</v>
      </c>
      <c r="G654" t="s">
        <v>185</v>
      </c>
      <c r="H654" s="3" t="s">
        <v>186</v>
      </c>
      <c r="I654" s="8">
        <v>-23.75</v>
      </c>
      <c r="J654" s="8">
        <v>-46.15</v>
      </c>
      <c r="K654">
        <v>28000000</v>
      </c>
      <c r="L654" t="s">
        <v>110</v>
      </c>
      <c r="M654" t="s">
        <v>161</v>
      </c>
      <c r="N654" t="s">
        <v>1313</v>
      </c>
      <c r="O654">
        <v>2008</v>
      </c>
      <c r="P654">
        <v>9</v>
      </c>
      <c r="Q654">
        <v>2009</v>
      </c>
      <c r="R654">
        <v>3</v>
      </c>
      <c r="S654" s="7">
        <v>7</v>
      </c>
      <c r="T654">
        <v>5</v>
      </c>
      <c r="U654">
        <v>14</v>
      </c>
      <c r="V654" t="s">
        <v>1060</v>
      </c>
      <c r="W654">
        <f t="shared" si="3"/>
        <v>480</v>
      </c>
      <c r="X654" s="5">
        <v>2</v>
      </c>
      <c r="Y654" t="s">
        <v>48</v>
      </c>
      <c r="Z654" s="13" t="s">
        <v>55</v>
      </c>
      <c r="AA654" t="s">
        <v>1064</v>
      </c>
      <c r="AB654">
        <v>0</v>
      </c>
      <c r="AC654" s="22" t="s">
        <v>1422</v>
      </c>
      <c r="AD654" s="22" t="s">
        <v>1635</v>
      </c>
    </row>
    <row r="655" spans="1:30" ht="14.25" customHeight="1" x14ac:dyDescent="0.3">
      <c r="A655">
        <v>9</v>
      </c>
      <c r="B655" t="s">
        <v>24</v>
      </c>
      <c r="C655" t="s">
        <v>153</v>
      </c>
      <c r="D655" t="s">
        <v>155</v>
      </c>
      <c r="E655">
        <v>2013</v>
      </c>
      <c r="F655" t="s">
        <v>176</v>
      </c>
      <c r="G655" t="s">
        <v>185</v>
      </c>
      <c r="H655" s="3" t="s">
        <v>186</v>
      </c>
      <c r="I655" s="8">
        <v>-23.75</v>
      </c>
      <c r="J655" s="8">
        <v>-46.15</v>
      </c>
      <c r="K655">
        <v>28000000</v>
      </c>
      <c r="L655" t="s">
        <v>110</v>
      </c>
      <c r="M655" t="s">
        <v>161</v>
      </c>
      <c r="N655" t="s">
        <v>1313</v>
      </c>
      <c r="O655">
        <v>2008</v>
      </c>
      <c r="P655">
        <v>9</v>
      </c>
      <c r="Q655">
        <v>2009</v>
      </c>
      <c r="R655">
        <v>3</v>
      </c>
      <c r="S655" s="7">
        <v>7</v>
      </c>
      <c r="T655">
        <v>5</v>
      </c>
      <c r="U655">
        <v>14</v>
      </c>
      <c r="V655" t="s">
        <v>1060</v>
      </c>
      <c r="W655">
        <f t="shared" si="3"/>
        <v>480</v>
      </c>
      <c r="X655" s="5">
        <v>2</v>
      </c>
      <c r="Y655" t="s">
        <v>48</v>
      </c>
      <c r="Z655" s="13" t="s">
        <v>55</v>
      </c>
      <c r="AA655" t="s">
        <v>70</v>
      </c>
      <c r="AB655">
        <v>0</v>
      </c>
      <c r="AC655" s="22" t="s">
        <v>1422</v>
      </c>
      <c r="AD655" s="22" t="s">
        <v>1635</v>
      </c>
    </row>
    <row r="656" spans="1:30" ht="14.25" customHeight="1" x14ac:dyDescent="0.3">
      <c r="A656">
        <v>9</v>
      </c>
      <c r="B656" t="s">
        <v>24</v>
      </c>
      <c r="C656" t="s">
        <v>153</v>
      </c>
      <c r="D656" t="s">
        <v>155</v>
      </c>
      <c r="E656">
        <v>2013</v>
      </c>
      <c r="F656" t="s">
        <v>176</v>
      </c>
      <c r="G656" t="s">
        <v>185</v>
      </c>
      <c r="H656" s="3" t="s">
        <v>186</v>
      </c>
      <c r="I656" s="8">
        <v>-23.75</v>
      </c>
      <c r="J656" s="8">
        <v>-46.15</v>
      </c>
      <c r="K656">
        <v>28000000</v>
      </c>
      <c r="L656" t="s">
        <v>110</v>
      </c>
      <c r="M656" t="s">
        <v>161</v>
      </c>
      <c r="N656" t="s">
        <v>1313</v>
      </c>
      <c r="O656">
        <v>2008</v>
      </c>
      <c r="P656">
        <v>9</v>
      </c>
      <c r="Q656">
        <v>2009</v>
      </c>
      <c r="R656">
        <v>3</v>
      </c>
      <c r="S656" s="7">
        <v>7</v>
      </c>
      <c r="T656">
        <v>5</v>
      </c>
      <c r="U656">
        <v>14</v>
      </c>
      <c r="V656" t="s">
        <v>1060</v>
      </c>
      <c r="W656">
        <f t="shared" si="3"/>
        <v>480</v>
      </c>
      <c r="X656" s="5">
        <v>2</v>
      </c>
      <c r="Y656" t="s">
        <v>48</v>
      </c>
      <c r="Z656" s="13" t="s">
        <v>55</v>
      </c>
      <c r="AA656" t="s">
        <v>73</v>
      </c>
      <c r="AB656">
        <v>0</v>
      </c>
      <c r="AC656" s="22" t="s">
        <v>1422</v>
      </c>
      <c r="AD656" s="22" t="s">
        <v>1635</v>
      </c>
    </row>
    <row r="657" spans="1:31" ht="14.25" customHeight="1" x14ac:dyDescent="0.3">
      <c r="A657">
        <v>9</v>
      </c>
      <c r="B657" t="s">
        <v>24</v>
      </c>
      <c r="C657" t="s">
        <v>153</v>
      </c>
      <c r="D657" t="s">
        <v>155</v>
      </c>
      <c r="E657">
        <v>2013</v>
      </c>
      <c r="F657" t="s">
        <v>176</v>
      </c>
      <c r="G657" t="s">
        <v>185</v>
      </c>
      <c r="H657" s="3" t="s">
        <v>186</v>
      </c>
      <c r="I657" s="8">
        <v>-23.75</v>
      </c>
      <c r="J657" s="8">
        <v>-46.15</v>
      </c>
      <c r="K657">
        <v>28000000</v>
      </c>
      <c r="L657" t="s">
        <v>110</v>
      </c>
      <c r="M657" t="s">
        <v>161</v>
      </c>
      <c r="N657" t="s">
        <v>1313</v>
      </c>
      <c r="O657">
        <v>2008</v>
      </c>
      <c r="P657">
        <v>9</v>
      </c>
      <c r="Q657">
        <v>2009</v>
      </c>
      <c r="R657">
        <v>3</v>
      </c>
      <c r="S657" s="7">
        <v>7</v>
      </c>
      <c r="T657">
        <v>5</v>
      </c>
      <c r="U657">
        <v>14</v>
      </c>
      <c r="V657" t="s">
        <v>1060</v>
      </c>
      <c r="W657">
        <f t="shared" si="3"/>
        <v>480</v>
      </c>
      <c r="X657" s="5">
        <v>2</v>
      </c>
      <c r="Y657" t="s">
        <v>48</v>
      </c>
      <c r="Z657" s="13" t="s">
        <v>55</v>
      </c>
      <c r="AA657" t="s">
        <v>76</v>
      </c>
      <c r="AB657">
        <v>0</v>
      </c>
      <c r="AC657" s="22" t="s">
        <v>1422</v>
      </c>
      <c r="AD657" s="22" t="s">
        <v>1635</v>
      </c>
    </row>
    <row r="658" spans="1:31" ht="14.25" customHeight="1" x14ac:dyDescent="0.3">
      <c r="A658">
        <v>9</v>
      </c>
      <c r="B658" t="s">
        <v>24</v>
      </c>
      <c r="C658" t="s">
        <v>153</v>
      </c>
      <c r="D658" t="s">
        <v>155</v>
      </c>
      <c r="E658">
        <v>2013</v>
      </c>
      <c r="F658" t="s">
        <v>176</v>
      </c>
      <c r="G658" t="s">
        <v>185</v>
      </c>
      <c r="H658" s="3" t="s">
        <v>186</v>
      </c>
      <c r="I658" s="8">
        <v>-23.75</v>
      </c>
      <c r="J658" s="8">
        <v>-46.15</v>
      </c>
      <c r="K658">
        <v>28000000</v>
      </c>
      <c r="L658" t="s">
        <v>110</v>
      </c>
      <c r="M658" t="s">
        <v>161</v>
      </c>
      <c r="N658" t="s">
        <v>1313</v>
      </c>
      <c r="O658">
        <v>2008</v>
      </c>
      <c r="P658">
        <v>9</v>
      </c>
      <c r="Q658">
        <v>2009</v>
      </c>
      <c r="R658">
        <v>3</v>
      </c>
      <c r="S658" s="7">
        <v>7</v>
      </c>
      <c r="T658">
        <v>5</v>
      </c>
      <c r="U658">
        <v>14</v>
      </c>
      <c r="V658" t="s">
        <v>1060</v>
      </c>
      <c r="W658">
        <f t="shared" si="3"/>
        <v>480</v>
      </c>
      <c r="X658" s="5">
        <v>2</v>
      </c>
      <c r="Y658" t="s">
        <v>48</v>
      </c>
      <c r="Z658" s="13" t="s">
        <v>55</v>
      </c>
      <c r="AA658" t="s">
        <v>1065</v>
      </c>
      <c r="AB658">
        <v>5</v>
      </c>
      <c r="AC658" s="22" t="s">
        <v>1422</v>
      </c>
      <c r="AD658" s="22" t="s">
        <v>1635</v>
      </c>
    </row>
    <row r="659" spans="1:31" ht="14.25" customHeight="1" x14ac:dyDescent="0.3">
      <c r="A659">
        <v>9</v>
      </c>
      <c r="B659" t="s">
        <v>24</v>
      </c>
      <c r="C659" t="s">
        <v>153</v>
      </c>
      <c r="D659" t="s">
        <v>155</v>
      </c>
      <c r="E659">
        <v>2013</v>
      </c>
      <c r="F659" t="s">
        <v>176</v>
      </c>
      <c r="G659" t="s">
        <v>185</v>
      </c>
      <c r="H659" s="3" t="s">
        <v>186</v>
      </c>
      <c r="I659" s="8">
        <v>-23.75</v>
      </c>
      <c r="J659" s="8">
        <v>-46.15</v>
      </c>
      <c r="K659">
        <v>28000000</v>
      </c>
      <c r="L659" t="s">
        <v>110</v>
      </c>
      <c r="M659" t="s">
        <v>161</v>
      </c>
      <c r="N659" t="s">
        <v>1313</v>
      </c>
      <c r="O659">
        <v>2008</v>
      </c>
      <c r="P659">
        <v>9</v>
      </c>
      <c r="Q659">
        <v>2009</v>
      </c>
      <c r="R659">
        <v>3</v>
      </c>
      <c r="S659" s="7">
        <v>7</v>
      </c>
      <c r="T659">
        <v>5</v>
      </c>
      <c r="U659">
        <v>14</v>
      </c>
      <c r="V659" t="s">
        <v>1060</v>
      </c>
      <c r="W659">
        <f t="shared" si="3"/>
        <v>480</v>
      </c>
      <c r="X659" s="5">
        <v>2</v>
      </c>
      <c r="Y659" t="s">
        <v>48</v>
      </c>
      <c r="Z659" s="13" t="s">
        <v>55</v>
      </c>
      <c r="AA659" t="s">
        <v>1066</v>
      </c>
      <c r="AB659">
        <v>0</v>
      </c>
      <c r="AC659" s="22" t="s">
        <v>1422</v>
      </c>
      <c r="AD659" s="22" t="s">
        <v>1635</v>
      </c>
    </row>
    <row r="660" spans="1:31" ht="14.25" customHeight="1" x14ac:dyDescent="0.3">
      <c r="A660">
        <v>9</v>
      </c>
      <c r="B660" t="s">
        <v>24</v>
      </c>
      <c r="C660" t="s">
        <v>153</v>
      </c>
      <c r="D660" t="s">
        <v>155</v>
      </c>
      <c r="E660">
        <v>2013</v>
      </c>
      <c r="F660" t="s">
        <v>176</v>
      </c>
      <c r="G660" t="s">
        <v>185</v>
      </c>
      <c r="H660" s="3" t="s">
        <v>186</v>
      </c>
      <c r="I660" s="8">
        <v>-23.75</v>
      </c>
      <c r="J660" s="8">
        <v>-46.15</v>
      </c>
      <c r="K660">
        <v>28000000</v>
      </c>
      <c r="L660" t="s">
        <v>110</v>
      </c>
      <c r="M660" t="s">
        <v>161</v>
      </c>
      <c r="N660" t="s">
        <v>1313</v>
      </c>
      <c r="O660">
        <v>2008</v>
      </c>
      <c r="P660">
        <v>9</v>
      </c>
      <c r="Q660">
        <v>2009</v>
      </c>
      <c r="R660">
        <v>3</v>
      </c>
      <c r="S660" s="7">
        <v>7</v>
      </c>
      <c r="T660">
        <v>5</v>
      </c>
      <c r="U660">
        <v>14</v>
      </c>
      <c r="V660" t="s">
        <v>1060</v>
      </c>
      <c r="W660">
        <f t="shared" si="3"/>
        <v>480</v>
      </c>
      <c r="X660" s="5">
        <v>2</v>
      </c>
      <c r="Y660" t="s">
        <v>48</v>
      </c>
      <c r="Z660" s="13" t="s">
        <v>55</v>
      </c>
      <c r="AA660" t="s">
        <v>1053</v>
      </c>
      <c r="AB660">
        <v>0</v>
      </c>
      <c r="AC660" s="22" t="s">
        <v>1422</v>
      </c>
      <c r="AD660" s="22" t="s">
        <v>1635</v>
      </c>
    </row>
    <row r="661" spans="1:31" ht="14.25" customHeight="1" x14ac:dyDescent="0.3">
      <c r="A661">
        <v>9</v>
      </c>
      <c r="B661" t="s">
        <v>24</v>
      </c>
      <c r="C661" t="s">
        <v>153</v>
      </c>
      <c r="D661" t="s">
        <v>155</v>
      </c>
      <c r="E661">
        <v>2013</v>
      </c>
      <c r="F661" t="s">
        <v>176</v>
      </c>
      <c r="G661" t="s">
        <v>185</v>
      </c>
      <c r="H661" s="3" t="s">
        <v>186</v>
      </c>
      <c r="I661" s="8">
        <v>-23.75</v>
      </c>
      <c r="J661" s="8">
        <v>-46.15</v>
      </c>
      <c r="K661">
        <v>28000000</v>
      </c>
      <c r="L661" t="s">
        <v>110</v>
      </c>
      <c r="M661" t="s">
        <v>161</v>
      </c>
      <c r="N661" t="s">
        <v>1313</v>
      </c>
      <c r="O661">
        <v>2008</v>
      </c>
      <c r="P661">
        <v>9</v>
      </c>
      <c r="Q661">
        <v>2009</v>
      </c>
      <c r="R661">
        <v>3</v>
      </c>
      <c r="S661" s="7">
        <v>7</v>
      </c>
      <c r="T661">
        <v>5</v>
      </c>
      <c r="U661">
        <v>14</v>
      </c>
      <c r="V661" t="s">
        <v>1060</v>
      </c>
      <c r="W661">
        <f t="shared" si="3"/>
        <v>480</v>
      </c>
      <c r="X661" s="5">
        <v>2</v>
      </c>
      <c r="Y661" t="s">
        <v>48</v>
      </c>
      <c r="Z661" s="13" t="s">
        <v>55</v>
      </c>
      <c r="AA661" t="s">
        <v>265</v>
      </c>
      <c r="AB661">
        <v>0</v>
      </c>
      <c r="AC661" s="22" t="s">
        <v>1422</v>
      </c>
      <c r="AD661" s="22" t="s">
        <v>1635</v>
      </c>
    </row>
    <row r="662" spans="1:31" ht="14.25" customHeight="1" x14ac:dyDescent="0.3">
      <c r="A662">
        <v>9</v>
      </c>
      <c r="B662" t="s">
        <v>24</v>
      </c>
      <c r="C662" t="s">
        <v>153</v>
      </c>
      <c r="D662" t="s">
        <v>155</v>
      </c>
      <c r="E662">
        <v>2013</v>
      </c>
      <c r="F662" t="s">
        <v>176</v>
      </c>
      <c r="G662" t="s">
        <v>185</v>
      </c>
      <c r="H662" s="3" t="s">
        <v>186</v>
      </c>
      <c r="I662" s="8">
        <v>-23.75</v>
      </c>
      <c r="J662" s="8">
        <v>-46.15</v>
      </c>
      <c r="K662">
        <v>28000000</v>
      </c>
      <c r="L662" t="s">
        <v>110</v>
      </c>
      <c r="M662" t="s">
        <v>161</v>
      </c>
      <c r="N662" t="s">
        <v>1313</v>
      </c>
      <c r="O662">
        <v>2008</v>
      </c>
      <c r="P662">
        <v>9</v>
      </c>
      <c r="Q662">
        <v>2009</v>
      </c>
      <c r="R662">
        <v>3</v>
      </c>
      <c r="S662" s="7">
        <v>7</v>
      </c>
      <c r="T662">
        <v>5</v>
      </c>
      <c r="U662">
        <v>14</v>
      </c>
      <c r="V662" t="s">
        <v>1060</v>
      </c>
      <c r="W662">
        <f t="shared" si="3"/>
        <v>480</v>
      </c>
      <c r="X662" s="5">
        <v>2</v>
      </c>
      <c r="Y662" t="s">
        <v>48</v>
      </c>
      <c r="Z662" s="13" t="s">
        <v>55</v>
      </c>
      <c r="AA662" t="s">
        <v>1056</v>
      </c>
      <c r="AB662">
        <v>0</v>
      </c>
      <c r="AC662" s="22" t="s">
        <v>1422</v>
      </c>
      <c r="AD662" s="22" t="s">
        <v>1635</v>
      </c>
    </row>
    <row r="663" spans="1:31" ht="14.25" customHeight="1" x14ac:dyDescent="0.3">
      <c r="A663">
        <v>9</v>
      </c>
      <c r="B663" t="s">
        <v>24</v>
      </c>
      <c r="C663" t="s">
        <v>153</v>
      </c>
      <c r="D663" t="s">
        <v>155</v>
      </c>
      <c r="E663">
        <v>2013</v>
      </c>
      <c r="F663" t="s">
        <v>176</v>
      </c>
      <c r="G663" t="s">
        <v>185</v>
      </c>
      <c r="H663" s="3" t="s">
        <v>186</v>
      </c>
      <c r="I663" s="8">
        <v>-23.75</v>
      </c>
      <c r="J663" s="8">
        <v>-46.15</v>
      </c>
      <c r="K663">
        <v>28000000</v>
      </c>
      <c r="L663" t="s">
        <v>110</v>
      </c>
      <c r="M663" t="s">
        <v>161</v>
      </c>
      <c r="N663" t="s">
        <v>1313</v>
      </c>
      <c r="O663">
        <v>2008</v>
      </c>
      <c r="P663">
        <v>9</v>
      </c>
      <c r="Q663">
        <v>2009</v>
      </c>
      <c r="R663">
        <v>3</v>
      </c>
      <c r="S663" s="7">
        <v>7</v>
      </c>
      <c r="T663">
        <v>5</v>
      </c>
      <c r="U663">
        <v>14</v>
      </c>
      <c r="V663" t="s">
        <v>1060</v>
      </c>
      <c r="W663">
        <f t="shared" si="3"/>
        <v>480</v>
      </c>
      <c r="X663" s="5">
        <v>2</v>
      </c>
      <c r="Y663" t="s">
        <v>48</v>
      </c>
      <c r="Z663" s="13" t="s">
        <v>49</v>
      </c>
      <c r="AA663" t="s">
        <v>1067</v>
      </c>
      <c r="AB663">
        <v>0</v>
      </c>
      <c r="AC663" s="22" t="s">
        <v>1422</v>
      </c>
      <c r="AD663" s="22" t="s">
        <v>1635</v>
      </c>
    </row>
    <row r="664" spans="1:31" ht="14.25" customHeight="1" x14ac:dyDescent="0.3">
      <c r="A664">
        <v>9</v>
      </c>
      <c r="B664" t="s">
        <v>24</v>
      </c>
      <c r="C664" t="s">
        <v>153</v>
      </c>
      <c r="D664" t="s">
        <v>155</v>
      </c>
      <c r="E664">
        <v>2013</v>
      </c>
      <c r="F664" t="s">
        <v>176</v>
      </c>
      <c r="G664" t="s">
        <v>185</v>
      </c>
      <c r="H664" s="3" t="s">
        <v>186</v>
      </c>
      <c r="I664" s="8">
        <v>-23.75</v>
      </c>
      <c r="J664" s="8">
        <v>-46.15</v>
      </c>
      <c r="K664">
        <v>28000000</v>
      </c>
      <c r="L664" t="s">
        <v>110</v>
      </c>
      <c r="M664" t="s">
        <v>161</v>
      </c>
      <c r="N664" t="s">
        <v>1313</v>
      </c>
      <c r="O664">
        <v>2008</v>
      </c>
      <c r="P664">
        <v>9</v>
      </c>
      <c r="Q664">
        <v>2009</v>
      </c>
      <c r="R664">
        <v>3</v>
      </c>
      <c r="S664" s="7">
        <v>7</v>
      </c>
      <c r="T664">
        <v>5</v>
      </c>
      <c r="U664">
        <v>14</v>
      </c>
      <c r="V664" t="s">
        <v>1060</v>
      </c>
      <c r="W664">
        <f t="shared" si="3"/>
        <v>480</v>
      </c>
      <c r="X664" s="5">
        <v>2</v>
      </c>
      <c r="Y664" t="s">
        <v>48</v>
      </c>
      <c r="Z664" s="13" t="s">
        <v>49</v>
      </c>
      <c r="AA664" t="s">
        <v>1068</v>
      </c>
      <c r="AB664">
        <v>0</v>
      </c>
      <c r="AC664" s="22" t="s">
        <v>1422</v>
      </c>
      <c r="AD664" s="22" t="s">
        <v>1635</v>
      </c>
    </row>
    <row r="665" spans="1:31" ht="14.25" customHeight="1" x14ac:dyDescent="0.3">
      <c r="A665">
        <v>9</v>
      </c>
      <c r="B665" t="s">
        <v>24</v>
      </c>
      <c r="C665" t="s">
        <v>153</v>
      </c>
      <c r="D665" t="s">
        <v>155</v>
      </c>
      <c r="E665">
        <v>2013</v>
      </c>
      <c r="F665" t="s">
        <v>176</v>
      </c>
      <c r="G665" t="s">
        <v>185</v>
      </c>
      <c r="H665" s="3" t="s">
        <v>186</v>
      </c>
      <c r="I665" s="8">
        <v>-23.75</v>
      </c>
      <c r="J665" s="8">
        <v>-46.15</v>
      </c>
      <c r="K665">
        <v>28000000</v>
      </c>
      <c r="L665" t="s">
        <v>110</v>
      </c>
      <c r="M665" t="s">
        <v>161</v>
      </c>
      <c r="N665" t="s">
        <v>1313</v>
      </c>
      <c r="O665">
        <v>2008</v>
      </c>
      <c r="P665">
        <v>9</v>
      </c>
      <c r="Q665">
        <v>2009</v>
      </c>
      <c r="R665">
        <v>3</v>
      </c>
      <c r="S665" s="7">
        <v>7</v>
      </c>
      <c r="T665">
        <v>5</v>
      </c>
      <c r="U665">
        <v>14</v>
      </c>
      <c r="V665" t="s">
        <v>1060</v>
      </c>
      <c r="W665">
        <f t="shared" si="3"/>
        <v>480</v>
      </c>
      <c r="X665" s="5">
        <v>2</v>
      </c>
      <c r="Y665" t="s">
        <v>48</v>
      </c>
      <c r="Z665" s="13" t="s">
        <v>49</v>
      </c>
      <c r="AA665" t="s">
        <v>91</v>
      </c>
      <c r="AB665">
        <v>0</v>
      </c>
      <c r="AC665" s="22" t="s">
        <v>1422</v>
      </c>
      <c r="AD665" s="22" t="s">
        <v>1635</v>
      </c>
    </row>
    <row r="666" spans="1:31" ht="14.25" customHeight="1" x14ac:dyDescent="0.3">
      <c r="A666">
        <v>9</v>
      </c>
      <c r="B666" t="s">
        <v>24</v>
      </c>
      <c r="C666" t="s">
        <v>153</v>
      </c>
      <c r="D666" t="s">
        <v>155</v>
      </c>
      <c r="E666">
        <v>2013</v>
      </c>
      <c r="F666" t="s">
        <v>176</v>
      </c>
      <c r="G666" t="s">
        <v>185</v>
      </c>
      <c r="H666" s="3" t="s">
        <v>186</v>
      </c>
      <c r="I666" s="8">
        <v>-23.75</v>
      </c>
      <c r="J666" s="8">
        <v>-46.15</v>
      </c>
      <c r="K666">
        <v>28000000</v>
      </c>
      <c r="L666" t="s">
        <v>110</v>
      </c>
      <c r="M666" t="s">
        <v>161</v>
      </c>
      <c r="N666" t="s">
        <v>1313</v>
      </c>
      <c r="O666">
        <v>2008</v>
      </c>
      <c r="P666">
        <v>9</v>
      </c>
      <c r="Q666">
        <v>2009</v>
      </c>
      <c r="R666">
        <v>3</v>
      </c>
      <c r="S666" s="7">
        <v>7</v>
      </c>
      <c r="T666">
        <v>5</v>
      </c>
      <c r="U666">
        <v>14</v>
      </c>
      <c r="V666" t="s">
        <v>1060</v>
      </c>
      <c r="W666">
        <f t="shared" si="3"/>
        <v>480</v>
      </c>
      <c r="X666" s="5">
        <v>2</v>
      </c>
      <c r="Y666" t="s">
        <v>48</v>
      </c>
      <c r="Z666" s="13" t="s">
        <v>49</v>
      </c>
      <c r="AA666" t="s">
        <v>50</v>
      </c>
      <c r="AB666">
        <v>0</v>
      </c>
      <c r="AC666" s="22" t="s">
        <v>1422</v>
      </c>
      <c r="AD666" s="22" t="s">
        <v>1635</v>
      </c>
    </row>
    <row r="667" spans="1:31" ht="14.25" customHeight="1" x14ac:dyDescent="0.3">
      <c r="A667">
        <v>9</v>
      </c>
      <c r="B667" t="s">
        <v>24</v>
      </c>
      <c r="C667" t="s">
        <v>153</v>
      </c>
      <c r="D667" t="s">
        <v>155</v>
      </c>
      <c r="E667">
        <v>2013</v>
      </c>
      <c r="F667" t="s">
        <v>176</v>
      </c>
      <c r="G667" t="s">
        <v>185</v>
      </c>
      <c r="H667" s="3" t="s">
        <v>186</v>
      </c>
      <c r="I667" s="8">
        <v>-23.75</v>
      </c>
      <c r="J667" s="8">
        <v>-46.15</v>
      </c>
      <c r="K667">
        <v>28000000</v>
      </c>
      <c r="L667" t="s">
        <v>110</v>
      </c>
      <c r="M667" t="s">
        <v>161</v>
      </c>
      <c r="N667" t="s">
        <v>1313</v>
      </c>
      <c r="O667">
        <v>2008</v>
      </c>
      <c r="P667">
        <v>9</v>
      </c>
      <c r="Q667">
        <v>2009</v>
      </c>
      <c r="R667">
        <v>3</v>
      </c>
      <c r="S667" s="7">
        <v>7</v>
      </c>
      <c r="T667">
        <v>5</v>
      </c>
      <c r="U667">
        <v>14</v>
      </c>
      <c r="V667" t="s">
        <v>1060</v>
      </c>
      <c r="W667">
        <f t="shared" si="3"/>
        <v>480</v>
      </c>
      <c r="X667" s="5">
        <v>2</v>
      </c>
      <c r="Y667" t="s">
        <v>48</v>
      </c>
      <c r="Z667" s="13" t="s">
        <v>49</v>
      </c>
      <c r="AA667" t="s">
        <v>52</v>
      </c>
      <c r="AB667">
        <v>0</v>
      </c>
      <c r="AC667" s="22" t="s">
        <v>1422</v>
      </c>
      <c r="AD667" s="22" t="s">
        <v>1635</v>
      </c>
    </row>
    <row r="668" spans="1:31" ht="14.25" customHeight="1" x14ac:dyDescent="0.3">
      <c r="A668">
        <v>9</v>
      </c>
      <c r="B668" t="s">
        <v>24</v>
      </c>
      <c r="C668" t="s">
        <v>153</v>
      </c>
      <c r="D668" t="s">
        <v>155</v>
      </c>
      <c r="E668">
        <v>2013</v>
      </c>
      <c r="F668" t="s">
        <v>176</v>
      </c>
      <c r="G668" t="s">
        <v>185</v>
      </c>
      <c r="H668" s="3" t="s">
        <v>186</v>
      </c>
      <c r="I668" s="8">
        <v>-23.75</v>
      </c>
      <c r="J668" s="8">
        <v>-46.15</v>
      </c>
      <c r="K668">
        <v>28000000</v>
      </c>
      <c r="L668" t="s">
        <v>110</v>
      </c>
      <c r="M668" t="s">
        <v>161</v>
      </c>
      <c r="N668" t="s">
        <v>1313</v>
      </c>
      <c r="O668">
        <v>2008</v>
      </c>
      <c r="P668">
        <v>9</v>
      </c>
      <c r="Q668">
        <v>2009</v>
      </c>
      <c r="R668">
        <v>3</v>
      </c>
      <c r="S668" s="7">
        <v>7</v>
      </c>
      <c r="T668">
        <v>5</v>
      </c>
      <c r="U668">
        <v>14</v>
      </c>
      <c r="V668" t="s">
        <v>1060</v>
      </c>
      <c r="W668">
        <f t="shared" si="3"/>
        <v>480</v>
      </c>
      <c r="X668" s="5">
        <v>2</v>
      </c>
      <c r="Y668" t="s">
        <v>48</v>
      </c>
      <c r="Z668" s="13" t="s">
        <v>83</v>
      </c>
      <c r="AA668" t="s">
        <v>84</v>
      </c>
      <c r="AB668">
        <v>6</v>
      </c>
      <c r="AC668" s="22" t="s">
        <v>1422</v>
      </c>
      <c r="AD668" s="22" t="s">
        <v>1635</v>
      </c>
    </row>
    <row r="669" spans="1:31" ht="14.25" customHeight="1" x14ac:dyDescent="0.3">
      <c r="A669">
        <v>9</v>
      </c>
      <c r="B669" t="s">
        <v>24</v>
      </c>
      <c r="C669" t="s">
        <v>153</v>
      </c>
      <c r="D669" t="s">
        <v>155</v>
      </c>
      <c r="E669">
        <v>2013</v>
      </c>
      <c r="F669" t="s">
        <v>176</v>
      </c>
      <c r="G669" t="s">
        <v>185</v>
      </c>
      <c r="H669" s="3" t="s">
        <v>186</v>
      </c>
      <c r="I669" s="8">
        <v>-23.75</v>
      </c>
      <c r="J669" s="8">
        <v>-46.15</v>
      </c>
      <c r="K669">
        <v>28000000</v>
      </c>
      <c r="L669" t="s">
        <v>110</v>
      </c>
      <c r="M669" t="s">
        <v>161</v>
      </c>
      <c r="N669" t="s">
        <v>1313</v>
      </c>
      <c r="O669">
        <v>2008</v>
      </c>
      <c r="P669">
        <v>9</v>
      </c>
      <c r="Q669">
        <v>2009</v>
      </c>
      <c r="R669">
        <v>3</v>
      </c>
      <c r="S669" s="7">
        <v>7</v>
      </c>
      <c r="T669">
        <v>5</v>
      </c>
      <c r="U669">
        <v>14</v>
      </c>
      <c r="V669" t="s">
        <v>1060</v>
      </c>
      <c r="W669">
        <f t="shared" si="3"/>
        <v>480</v>
      </c>
      <c r="X669" s="5">
        <v>2</v>
      </c>
      <c r="Y669" t="s">
        <v>48</v>
      </c>
      <c r="Z669" s="13" t="s">
        <v>83</v>
      </c>
      <c r="AA669" t="s">
        <v>87</v>
      </c>
      <c r="AB669">
        <v>1</v>
      </c>
      <c r="AC669" s="22" t="s">
        <v>1422</v>
      </c>
      <c r="AD669" s="22" t="s">
        <v>1635</v>
      </c>
    </row>
    <row r="670" spans="1:31" ht="14.25" customHeight="1" x14ac:dyDescent="0.3">
      <c r="A670">
        <v>9</v>
      </c>
      <c r="B670" t="s">
        <v>24</v>
      </c>
      <c r="C670" t="s">
        <v>153</v>
      </c>
      <c r="D670" t="s">
        <v>155</v>
      </c>
      <c r="E670">
        <v>2013</v>
      </c>
      <c r="F670" t="s">
        <v>176</v>
      </c>
      <c r="G670" t="s">
        <v>185</v>
      </c>
      <c r="H670" s="3" t="s">
        <v>186</v>
      </c>
      <c r="I670" s="8">
        <v>-23.75</v>
      </c>
      <c r="J670" s="8">
        <v>-46.15</v>
      </c>
      <c r="K670">
        <v>28000000</v>
      </c>
      <c r="L670" t="s">
        <v>110</v>
      </c>
      <c r="M670" t="s">
        <v>161</v>
      </c>
      <c r="N670" t="s">
        <v>1313</v>
      </c>
      <c r="O670">
        <v>2008</v>
      </c>
      <c r="P670">
        <v>9</v>
      </c>
      <c r="Q670">
        <v>2009</v>
      </c>
      <c r="R670">
        <v>3</v>
      </c>
      <c r="S670" s="7">
        <v>7</v>
      </c>
      <c r="T670">
        <v>5</v>
      </c>
      <c r="U670">
        <v>14</v>
      </c>
      <c r="V670" t="s">
        <v>1060</v>
      </c>
      <c r="W670">
        <f t="shared" si="3"/>
        <v>480</v>
      </c>
      <c r="X670" s="5">
        <v>2</v>
      </c>
      <c r="Y670" t="s">
        <v>48</v>
      </c>
      <c r="Z670" s="13" t="s">
        <v>83</v>
      </c>
      <c r="AA670" t="s">
        <v>1069</v>
      </c>
      <c r="AB670">
        <v>0</v>
      </c>
      <c r="AC670" s="22" t="s">
        <v>1422</v>
      </c>
      <c r="AD670" s="22" t="s">
        <v>1635</v>
      </c>
    </row>
    <row r="671" spans="1:31" ht="14.25" customHeight="1" x14ac:dyDescent="0.3">
      <c r="A671">
        <v>9</v>
      </c>
      <c r="B671" t="s">
        <v>24</v>
      </c>
      <c r="C671" t="s">
        <v>153</v>
      </c>
      <c r="D671" t="s">
        <v>155</v>
      </c>
      <c r="E671">
        <v>2013</v>
      </c>
      <c r="F671" t="s">
        <v>176</v>
      </c>
      <c r="G671" t="s">
        <v>185</v>
      </c>
      <c r="H671" s="3" t="s">
        <v>186</v>
      </c>
      <c r="I671" s="8">
        <v>-23.75</v>
      </c>
      <c r="J671" s="8">
        <v>-46.15</v>
      </c>
      <c r="K671">
        <v>28000000</v>
      </c>
      <c r="L671" t="s">
        <v>110</v>
      </c>
      <c r="M671" t="s">
        <v>161</v>
      </c>
      <c r="N671" t="s">
        <v>1313</v>
      </c>
      <c r="O671">
        <v>2008</v>
      </c>
      <c r="P671">
        <v>9</v>
      </c>
      <c r="Q671">
        <v>2009</v>
      </c>
      <c r="R671">
        <v>3</v>
      </c>
      <c r="S671" s="7">
        <v>7</v>
      </c>
      <c r="T671">
        <v>5</v>
      </c>
      <c r="U671">
        <v>14</v>
      </c>
      <c r="V671" t="s">
        <v>1060</v>
      </c>
      <c r="W671">
        <f t="shared" si="3"/>
        <v>480</v>
      </c>
      <c r="X671" s="5">
        <v>2</v>
      </c>
      <c r="Y671" t="s">
        <v>48</v>
      </c>
      <c r="Z671" s="13" t="s">
        <v>90</v>
      </c>
      <c r="AA671" t="s">
        <v>91</v>
      </c>
      <c r="AB671">
        <v>0</v>
      </c>
      <c r="AC671" s="22" t="s">
        <v>1422</v>
      </c>
      <c r="AD671" s="22" t="s">
        <v>1635</v>
      </c>
    </row>
    <row r="672" spans="1:31" ht="14.25" customHeight="1" x14ac:dyDescent="0.3">
      <c r="A672">
        <v>9</v>
      </c>
      <c r="B672" t="s">
        <v>24</v>
      </c>
      <c r="C672" t="s">
        <v>153</v>
      </c>
      <c r="D672" t="s">
        <v>155</v>
      </c>
      <c r="E672">
        <v>2013</v>
      </c>
      <c r="F672" t="s">
        <v>187</v>
      </c>
      <c r="G672" t="s">
        <v>188</v>
      </c>
      <c r="H672" s="3" t="s">
        <v>189</v>
      </c>
      <c r="I672" s="8">
        <v>-23.838903999999999</v>
      </c>
      <c r="J672" s="8">
        <v>-45.324328000000001</v>
      </c>
      <c r="K672">
        <v>270250000</v>
      </c>
      <c r="L672" t="s">
        <v>190</v>
      </c>
      <c r="M672" t="s">
        <v>161</v>
      </c>
      <c r="N672" t="s">
        <v>162</v>
      </c>
      <c r="O672">
        <v>2007</v>
      </c>
      <c r="P672">
        <v>3</v>
      </c>
      <c r="Q672">
        <v>2008</v>
      </c>
      <c r="R672">
        <v>3</v>
      </c>
      <c r="S672" s="7">
        <v>13</v>
      </c>
      <c r="T672">
        <v>12</v>
      </c>
      <c r="U672">
        <v>3</v>
      </c>
      <c r="V672" t="s">
        <v>1060</v>
      </c>
      <c r="W672">
        <f t="shared" si="3"/>
        <v>480</v>
      </c>
      <c r="X672" s="5">
        <v>2</v>
      </c>
      <c r="Y672" t="s">
        <v>48</v>
      </c>
      <c r="Z672" s="13" t="s">
        <v>55</v>
      </c>
      <c r="AA672" t="s">
        <v>1061</v>
      </c>
      <c r="AB672" s="5">
        <v>0</v>
      </c>
      <c r="AC672" t="s">
        <v>1421</v>
      </c>
      <c r="AD672" t="s">
        <v>1509</v>
      </c>
      <c r="AE672" t="s">
        <v>1423</v>
      </c>
    </row>
    <row r="673" spans="1:31" ht="14.25" customHeight="1" x14ac:dyDescent="0.3">
      <c r="A673">
        <v>9</v>
      </c>
      <c r="B673" t="s">
        <v>24</v>
      </c>
      <c r="C673" t="s">
        <v>153</v>
      </c>
      <c r="D673" t="s">
        <v>155</v>
      </c>
      <c r="E673">
        <v>2013</v>
      </c>
      <c r="F673" t="s">
        <v>187</v>
      </c>
      <c r="G673" t="s">
        <v>188</v>
      </c>
      <c r="H673" s="3" t="s">
        <v>189</v>
      </c>
      <c r="I673" s="8">
        <v>-23.838903999999999</v>
      </c>
      <c r="J673" s="8">
        <v>-45.324328000000001</v>
      </c>
      <c r="K673">
        <v>270250000</v>
      </c>
      <c r="L673" t="s">
        <v>190</v>
      </c>
      <c r="M673" t="s">
        <v>161</v>
      </c>
      <c r="N673" t="s">
        <v>162</v>
      </c>
      <c r="O673">
        <v>2007</v>
      </c>
      <c r="P673">
        <v>3</v>
      </c>
      <c r="Q673">
        <v>2008</v>
      </c>
      <c r="R673">
        <v>3</v>
      </c>
      <c r="S673" s="7">
        <v>13</v>
      </c>
      <c r="T673">
        <v>12</v>
      </c>
      <c r="U673">
        <v>3</v>
      </c>
      <c r="V673" t="s">
        <v>1060</v>
      </c>
      <c r="W673">
        <f t="shared" si="3"/>
        <v>480</v>
      </c>
      <c r="X673" s="5">
        <v>2</v>
      </c>
      <c r="Y673" t="s">
        <v>48</v>
      </c>
      <c r="Z673" s="13" t="s">
        <v>55</v>
      </c>
      <c r="AA673" t="s">
        <v>56</v>
      </c>
      <c r="AB673" s="5">
        <v>614</v>
      </c>
      <c r="AC673" t="s">
        <v>1421</v>
      </c>
      <c r="AD673" t="s">
        <v>1509</v>
      </c>
      <c r="AE673" t="s">
        <v>1423</v>
      </c>
    </row>
    <row r="674" spans="1:31" ht="14.25" customHeight="1" x14ac:dyDescent="0.3">
      <c r="A674">
        <v>9</v>
      </c>
      <c r="B674" t="s">
        <v>24</v>
      </c>
      <c r="C674" t="s">
        <v>153</v>
      </c>
      <c r="D674" t="s">
        <v>155</v>
      </c>
      <c r="E674">
        <v>2013</v>
      </c>
      <c r="F674" t="s">
        <v>187</v>
      </c>
      <c r="G674" t="s">
        <v>188</v>
      </c>
      <c r="H674" s="3" t="s">
        <v>189</v>
      </c>
      <c r="I674" s="8">
        <v>-23.838903999999999</v>
      </c>
      <c r="J674" s="8">
        <v>-45.324328000000001</v>
      </c>
      <c r="K674">
        <v>270250000</v>
      </c>
      <c r="L674" t="s">
        <v>190</v>
      </c>
      <c r="M674" t="s">
        <v>161</v>
      </c>
      <c r="N674" t="s">
        <v>162</v>
      </c>
      <c r="O674">
        <v>2007</v>
      </c>
      <c r="P674">
        <v>3</v>
      </c>
      <c r="Q674">
        <v>2008</v>
      </c>
      <c r="R674">
        <v>3</v>
      </c>
      <c r="S674" s="7">
        <v>13</v>
      </c>
      <c r="T674">
        <v>12</v>
      </c>
      <c r="U674">
        <v>3</v>
      </c>
      <c r="V674" t="s">
        <v>1060</v>
      </c>
      <c r="W674">
        <f t="shared" si="3"/>
        <v>480</v>
      </c>
      <c r="X674" s="5">
        <v>2</v>
      </c>
      <c r="Y674" t="s">
        <v>48</v>
      </c>
      <c r="Z674" s="13" t="s">
        <v>55</v>
      </c>
      <c r="AA674" t="s">
        <v>62</v>
      </c>
      <c r="AB674" s="5">
        <v>9</v>
      </c>
      <c r="AC674" t="s">
        <v>1421</v>
      </c>
      <c r="AD674" t="s">
        <v>1509</v>
      </c>
      <c r="AE674" t="s">
        <v>1423</v>
      </c>
    </row>
    <row r="675" spans="1:31" ht="14.25" customHeight="1" x14ac:dyDescent="0.3">
      <c r="A675">
        <v>9</v>
      </c>
      <c r="B675" t="s">
        <v>24</v>
      </c>
      <c r="C675" t="s">
        <v>153</v>
      </c>
      <c r="D675" t="s">
        <v>155</v>
      </c>
      <c r="E675">
        <v>2013</v>
      </c>
      <c r="F675" t="s">
        <v>187</v>
      </c>
      <c r="G675" t="s">
        <v>188</v>
      </c>
      <c r="H675" s="3" t="s">
        <v>189</v>
      </c>
      <c r="I675" s="8">
        <v>-23.838903999999999</v>
      </c>
      <c r="J675" s="8">
        <v>-45.324328000000001</v>
      </c>
      <c r="K675">
        <v>270250000</v>
      </c>
      <c r="L675" t="s">
        <v>190</v>
      </c>
      <c r="M675" t="s">
        <v>161</v>
      </c>
      <c r="N675" t="s">
        <v>162</v>
      </c>
      <c r="O675">
        <v>2007</v>
      </c>
      <c r="P675">
        <v>3</v>
      </c>
      <c r="Q675">
        <v>2008</v>
      </c>
      <c r="R675">
        <v>3</v>
      </c>
      <c r="S675" s="7">
        <v>13</v>
      </c>
      <c r="T675">
        <v>12</v>
      </c>
      <c r="U675">
        <v>3</v>
      </c>
      <c r="V675" t="s">
        <v>1060</v>
      </c>
      <c r="W675">
        <f t="shared" si="3"/>
        <v>480</v>
      </c>
      <c r="X675" s="5">
        <v>2</v>
      </c>
      <c r="Y675" t="s">
        <v>48</v>
      </c>
      <c r="Z675" s="13" t="s">
        <v>55</v>
      </c>
      <c r="AA675" t="s">
        <v>1062</v>
      </c>
      <c r="AB675" s="5">
        <v>4</v>
      </c>
      <c r="AC675" t="s">
        <v>1421</v>
      </c>
      <c r="AD675" t="s">
        <v>1509</v>
      </c>
      <c r="AE675" t="s">
        <v>1423</v>
      </c>
    </row>
    <row r="676" spans="1:31" ht="14.25" customHeight="1" x14ac:dyDescent="0.3">
      <c r="A676">
        <v>9</v>
      </c>
      <c r="B676" t="s">
        <v>24</v>
      </c>
      <c r="C676" t="s">
        <v>153</v>
      </c>
      <c r="D676" t="s">
        <v>155</v>
      </c>
      <c r="E676">
        <v>2013</v>
      </c>
      <c r="F676" t="s">
        <v>187</v>
      </c>
      <c r="G676" t="s">
        <v>188</v>
      </c>
      <c r="H676" s="3" t="s">
        <v>189</v>
      </c>
      <c r="I676" s="8">
        <v>-23.838903999999999</v>
      </c>
      <c r="J676" s="8">
        <v>-45.324328000000001</v>
      </c>
      <c r="K676">
        <v>270250000</v>
      </c>
      <c r="L676" t="s">
        <v>190</v>
      </c>
      <c r="M676" t="s">
        <v>161</v>
      </c>
      <c r="N676" t="s">
        <v>162</v>
      </c>
      <c r="O676">
        <v>2007</v>
      </c>
      <c r="P676">
        <v>3</v>
      </c>
      <c r="Q676">
        <v>2008</v>
      </c>
      <c r="R676">
        <v>3</v>
      </c>
      <c r="S676" s="7">
        <v>13</v>
      </c>
      <c r="T676">
        <v>12</v>
      </c>
      <c r="U676">
        <v>3</v>
      </c>
      <c r="V676" t="s">
        <v>1060</v>
      </c>
      <c r="W676">
        <f t="shared" si="3"/>
        <v>480</v>
      </c>
      <c r="X676" s="5">
        <v>2</v>
      </c>
      <c r="Y676" t="s">
        <v>48</v>
      </c>
      <c r="Z676" s="13" t="s">
        <v>55</v>
      </c>
      <c r="AA676" t="s">
        <v>1063</v>
      </c>
      <c r="AB676" s="5">
        <v>0</v>
      </c>
      <c r="AC676" t="s">
        <v>1421</v>
      </c>
      <c r="AD676" t="s">
        <v>1509</v>
      </c>
      <c r="AE676" t="s">
        <v>1423</v>
      </c>
    </row>
    <row r="677" spans="1:31" ht="14.25" customHeight="1" x14ac:dyDescent="0.3">
      <c r="A677">
        <v>9</v>
      </c>
      <c r="B677" t="s">
        <v>24</v>
      </c>
      <c r="C677" t="s">
        <v>153</v>
      </c>
      <c r="D677" t="s">
        <v>155</v>
      </c>
      <c r="E677">
        <v>2013</v>
      </c>
      <c r="F677" t="s">
        <v>187</v>
      </c>
      <c r="G677" t="s">
        <v>188</v>
      </c>
      <c r="H677" s="3" t="s">
        <v>189</v>
      </c>
      <c r="I677" s="8">
        <v>-23.838903999999999</v>
      </c>
      <c r="J677" s="8">
        <v>-45.324328000000001</v>
      </c>
      <c r="K677">
        <v>270250000</v>
      </c>
      <c r="L677" t="s">
        <v>190</v>
      </c>
      <c r="M677" t="s">
        <v>161</v>
      </c>
      <c r="N677" t="s">
        <v>162</v>
      </c>
      <c r="O677">
        <v>2007</v>
      </c>
      <c r="P677">
        <v>3</v>
      </c>
      <c r="Q677">
        <v>2008</v>
      </c>
      <c r="R677">
        <v>3</v>
      </c>
      <c r="S677" s="7">
        <v>13</v>
      </c>
      <c r="T677">
        <v>12</v>
      </c>
      <c r="U677">
        <v>3</v>
      </c>
      <c r="V677" t="s">
        <v>1060</v>
      </c>
      <c r="W677">
        <f t="shared" si="3"/>
        <v>480</v>
      </c>
      <c r="X677" s="5">
        <v>2</v>
      </c>
      <c r="Y677" t="s">
        <v>48</v>
      </c>
      <c r="Z677" s="13" t="s">
        <v>55</v>
      </c>
      <c r="AA677" t="s">
        <v>1064</v>
      </c>
      <c r="AB677" s="5">
        <v>0</v>
      </c>
      <c r="AC677" t="s">
        <v>1421</v>
      </c>
      <c r="AD677" t="s">
        <v>1509</v>
      </c>
      <c r="AE677" t="s">
        <v>1423</v>
      </c>
    </row>
    <row r="678" spans="1:31" ht="14.25" customHeight="1" x14ac:dyDescent="0.3">
      <c r="A678">
        <v>9</v>
      </c>
      <c r="B678" t="s">
        <v>24</v>
      </c>
      <c r="C678" t="s">
        <v>153</v>
      </c>
      <c r="D678" t="s">
        <v>155</v>
      </c>
      <c r="E678">
        <v>2013</v>
      </c>
      <c r="F678" t="s">
        <v>187</v>
      </c>
      <c r="G678" t="s">
        <v>188</v>
      </c>
      <c r="H678" s="3" t="s">
        <v>189</v>
      </c>
      <c r="I678" s="8">
        <v>-23.838903999999999</v>
      </c>
      <c r="J678" s="8">
        <v>-45.324328000000001</v>
      </c>
      <c r="K678">
        <v>270250000</v>
      </c>
      <c r="L678" t="s">
        <v>190</v>
      </c>
      <c r="M678" t="s">
        <v>161</v>
      </c>
      <c r="N678" t="s">
        <v>162</v>
      </c>
      <c r="O678">
        <v>2007</v>
      </c>
      <c r="P678">
        <v>3</v>
      </c>
      <c r="Q678">
        <v>2008</v>
      </c>
      <c r="R678">
        <v>3</v>
      </c>
      <c r="S678" s="7">
        <v>13</v>
      </c>
      <c r="T678">
        <v>12</v>
      </c>
      <c r="U678">
        <v>3</v>
      </c>
      <c r="V678" t="s">
        <v>1060</v>
      </c>
      <c r="W678">
        <f t="shared" si="3"/>
        <v>480</v>
      </c>
      <c r="X678" s="5">
        <v>2</v>
      </c>
      <c r="Y678" t="s">
        <v>48</v>
      </c>
      <c r="Z678" s="13" t="s">
        <v>55</v>
      </c>
      <c r="AA678" t="s">
        <v>70</v>
      </c>
      <c r="AB678" s="5">
        <v>17</v>
      </c>
      <c r="AC678" t="s">
        <v>1421</v>
      </c>
      <c r="AD678" t="s">
        <v>1509</v>
      </c>
      <c r="AE678" t="s">
        <v>1423</v>
      </c>
    </row>
    <row r="679" spans="1:31" ht="14.25" customHeight="1" x14ac:dyDescent="0.3">
      <c r="A679">
        <v>9</v>
      </c>
      <c r="B679" t="s">
        <v>24</v>
      </c>
      <c r="C679" t="s">
        <v>153</v>
      </c>
      <c r="D679" t="s">
        <v>155</v>
      </c>
      <c r="E679">
        <v>2013</v>
      </c>
      <c r="F679" t="s">
        <v>187</v>
      </c>
      <c r="G679" t="s">
        <v>188</v>
      </c>
      <c r="H679" s="3" t="s">
        <v>189</v>
      </c>
      <c r="I679" s="8">
        <v>-23.838903999999999</v>
      </c>
      <c r="J679" s="8">
        <v>-45.324328000000001</v>
      </c>
      <c r="K679">
        <v>270250000</v>
      </c>
      <c r="L679" t="s">
        <v>190</v>
      </c>
      <c r="M679" t="s">
        <v>161</v>
      </c>
      <c r="N679" t="s">
        <v>162</v>
      </c>
      <c r="O679">
        <v>2007</v>
      </c>
      <c r="P679">
        <v>3</v>
      </c>
      <c r="Q679">
        <v>2008</v>
      </c>
      <c r="R679">
        <v>3</v>
      </c>
      <c r="S679" s="7">
        <v>13</v>
      </c>
      <c r="T679">
        <v>12</v>
      </c>
      <c r="U679">
        <v>3</v>
      </c>
      <c r="V679" t="s">
        <v>1060</v>
      </c>
      <c r="W679">
        <f t="shared" si="3"/>
        <v>480</v>
      </c>
      <c r="X679" s="5">
        <v>2</v>
      </c>
      <c r="Y679" t="s">
        <v>48</v>
      </c>
      <c r="Z679" s="13" t="s">
        <v>55</v>
      </c>
      <c r="AA679" t="s">
        <v>73</v>
      </c>
      <c r="AB679" s="5">
        <v>0</v>
      </c>
      <c r="AC679" t="s">
        <v>1421</v>
      </c>
      <c r="AD679" t="s">
        <v>1509</v>
      </c>
      <c r="AE679" t="s">
        <v>1423</v>
      </c>
    </row>
    <row r="680" spans="1:31" ht="14.25" customHeight="1" x14ac:dyDescent="0.3">
      <c r="A680">
        <v>9</v>
      </c>
      <c r="B680" t="s">
        <v>24</v>
      </c>
      <c r="C680" t="s">
        <v>153</v>
      </c>
      <c r="D680" t="s">
        <v>155</v>
      </c>
      <c r="E680">
        <v>2013</v>
      </c>
      <c r="F680" t="s">
        <v>187</v>
      </c>
      <c r="G680" t="s">
        <v>188</v>
      </c>
      <c r="H680" s="3" t="s">
        <v>189</v>
      </c>
      <c r="I680" s="8">
        <v>-23.838903999999999</v>
      </c>
      <c r="J680" s="8">
        <v>-45.324328000000001</v>
      </c>
      <c r="K680">
        <v>270250000</v>
      </c>
      <c r="L680" t="s">
        <v>190</v>
      </c>
      <c r="M680" t="s">
        <v>161</v>
      </c>
      <c r="N680" t="s">
        <v>162</v>
      </c>
      <c r="O680">
        <v>2007</v>
      </c>
      <c r="P680">
        <v>3</v>
      </c>
      <c r="Q680">
        <v>2008</v>
      </c>
      <c r="R680">
        <v>3</v>
      </c>
      <c r="S680" s="7">
        <v>13</v>
      </c>
      <c r="T680">
        <v>12</v>
      </c>
      <c r="U680">
        <v>3</v>
      </c>
      <c r="V680" t="s">
        <v>1060</v>
      </c>
      <c r="W680">
        <f t="shared" si="3"/>
        <v>480</v>
      </c>
      <c r="X680" s="5">
        <v>2</v>
      </c>
      <c r="Y680" t="s">
        <v>48</v>
      </c>
      <c r="Z680" s="13" t="s">
        <v>55</v>
      </c>
      <c r="AA680" t="s">
        <v>76</v>
      </c>
      <c r="AB680" s="5">
        <v>0</v>
      </c>
      <c r="AC680" t="s">
        <v>1421</v>
      </c>
      <c r="AD680" t="s">
        <v>1509</v>
      </c>
      <c r="AE680" t="s">
        <v>1423</v>
      </c>
    </row>
    <row r="681" spans="1:31" ht="14.25" customHeight="1" x14ac:dyDescent="0.3">
      <c r="A681">
        <v>9</v>
      </c>
      <c r="B681" t="s">
        <v>24</v>
      </c>
      <c r="C681" t="s">
        <v>153</v>
      </c>
      <c r="D681" t="s">
        <v>155</v>
      </c>
      <c r="E681">
        <v>2013</v>
      </c>
      <c r="F681" t="s">
        <v>187</v>
      </c>
      <c r="G681" t="s">
        <v>188</v>
      </c>
      <c r="H681" s="3" t="s">
        <v>189</v>
      </c>
      <c r="I681" s="8">
        <v>-23.838903999999999</v>
      </c>
      <c r="J681" s="8">
        <v>-45.324328000000001</v>
      </c>
      <c r="K681">
        <v>270250000</v>
      </c>
      <c r="L681" t="s">
        <v>190</v>
      </c>
      <c r="M681" t="s">
        <v>161</v>
      </c>
      <c r="N681" t="s">
        <v>162</v>
      </c>
      <c r="O681">
        <v>2007</v>
      </c>
      <c r="P681">
        <v>3</v>
      </c>
      <c r="Q681">
        <v>2008</v>
      </c>
      <c r="R681">
        <v>3</v>
      </c>
      <c r="S681" s="7">
        <v>13</v>
      </c>
      <c r="T681">
        <v>12</v>
      </c>
      <c r="U681">
        <v>3</v>
      </c>
      <c r="V681" t="s">
        <v>1060</v>
      </c>
      <c r="W681">
        <f t="shared" si="3"/>
        <v>480</v>
      </c>
      <c r="X681" s="5">
        <v>2</v>
      </c>
      <c r="Y681" t="s">
        <v>48</v>
      </c>
      <c r="Z681" s="13" t="s">
        <v>55</v>
      </c>
      <c r="AA681" t="s">
        <v>1065</v>
      </c>
      <c r="AB681" s="5">
        <v>4</v>
      </c>
      <c r="AC681" t="s">
        <v>1421</v>
      </c>
      <c r="AD681" t="s">
        <v>1509</v>
      </c>
      <c r="AE681" t="s">
        <v>1423</v>
      </c>
    </row>
    <row r="682" spans="1:31" ht="14.25" customHeight="1" x14ac:dyDescent="0.3">
      <c r="A682">
        <v>9</v>
      </c>
      <c r="B682" t="s">
        <v>24</v>
      </c>
      <c r="C682" t="s">
        <v>153</v>
      </c>
      <c r="D682" t="s">
        <v>155</v>
      </c>
      <c r="E682">
        <v>2013</v>
      </c>
      <c r="F682" t="s">
        <v>187</v>
      </c>
      <c r="G682" t="s">
        <v>188</v>
      </c>
      <c r="H682" s="3" t="s">
        <v>189</v>
      </c>
      <c r="I682" s="8">
        <v>-23.838903999999999</v>
      </c>
      <c r="J682" s="8">
        <v>-45.324328000000001</v>
      </c>
      <c r="K682">
        <v>270250000</v>
      </c>
      <c r="L682" t="s">
        <v>190</v>
      </c>
      <c r="M682" t="s">
        <v>161</v>
      </c>
      <c r="N682" t="s">
        <v>162</v>
      </c>
      <c r="O682">
        <v>2007</v>
      </c>
      <c r="P682">
        <v>3</v>
      </c>
      <c r="Q682">
        <v>2008</v>
      </c>
      <c r="R682">
        <v>3</v>
      </c>
      <c r="S682" s="7">
        <v>13</v>
      </c>
      <c r="T682">
        <v>12</v>
      </c>
      <c r="U682">
        <v>3</v>
      </c>
      <c r="V682" t="s">
        <v>1060</v>
      </c>
      <c r="W682">
        <f t="shared" si="3"/>
        <v>480</v>
      </c>
      <c r="X682" s="5">
        <v>2</v>
      </c>
      <c r="Y682" t="s">
        <v>48</v>
      </c>
      <c r="Z682" s="13" t="s">
        <v>55</v>
      </c>
      <c r="AA682" t="s">
        <v>1066</v>
      </c>
      <c r="AB682" s="5">
        <v>29</v>
      </c>
      <c r="AC682" t="s">
        <v>1421</v>
      </c>
      <c r="AD682" t="s">
        <v>1509</v>
      </c>
      <c r="AE682" t="s">
        <v>1423</v>
      </c>
    </row>
    <row r="683" spans="1:31" ht="14.25" customHeight="1" x14ac:dyDescent="0.3">
      <c r="A683">
        <v>9</v>
      </c>
      <c r="B683" t="s">
        <v>24</v>
      </c>
      <c r="C683" t="s">
        <v>153</v>
      </c>
      <c r="D683" t="s">
        <v>155</v>
      </c>
      <c r="E683">
        <v>2013</v>
      </c>
      <c r="F683" t="s">
        <v>187</v>
      </c>
      <c r="G683" t="s">
        <v>188</v>
      </c>
      <c r="H683" s="3" t="s">
        <v>189</v>
      </c>
      <c r="I683" s="8">
        <v>-23.838903999999999</v>
      </c>
      <c r="J683" s="8">
        <v>-45.324328000000001</v>
      </c>
      <c r="K683">
        <v>270250000</v>
      </c>
      <c r="L683" t="s">
        <v>190</v>
      </c>
      <c r="M683" t="s">
        <v>161</v>
      </c>
      <c r="N683" t="s">
        <v>162</v>
      </c>
      <c r="O683">
        <v>2007</v>
      </c>
      <c r="P683">
        <v>3</v>
      </c>
      <c r="Q683">
        <v>2008</v>
      </c>
      <c r="R683">
        <v>3</v>
      </c>
      <c r="S683" s="7">
        <v>13</v>
      </c>
      <c r="T683">
        <v>12</v>
      </c>
      <c r="U683">
        <v>3</v>
      </c>
      <c r="V683" t="s">
        <v>1060</v>
      </c>
      <c r="W683">
        <f t="shared" si="3"/>
        <v>480</v>
      </c>
      <c r="X683" s="5">
        <v>2</v>
      </c>
      <c r="Y683" t="s">
        <v>48</v>
      </c>
      <c r="Z683" s="13" t="s">
        <v>55</v>
      </c>
      <c r="AA683" t="s">
        <v>1053</v>
      </c>
      <c r="AB683" s="5">
        <v>259</v>
      </c>
      <c r="AC683" t="s">
        <v>1421</v>
      </c>
      <c r="AD683" t="s">
        <v>1509</v>
      </c>
      <c r="AE683" t="s">
        <v>1423</v>
      </c>
    </row>
    <row r="684" spans="1:31" ht="14.25" customHeight="1" x14ac:dyDescent="0.3">
      <c r="A684">
        <v>9</v>
      </c>
      <c r="B684" t="s">
        <v>24</v>
      </c>
      <c r="C684" t="s">
        <v>153</v>
      </c>
      <c r="D684" t="s">
        <v>155</v>
      </c>
      <c r="E684">
        <v>2013</v>
      </c>
      <c r="F684" t="s">
        <v>187</v>
      </c>
      <c r="G684" t="s">
        <v>188</v>
      </c>
      <c r="H684" s="3" t="s">
        <v>189</v>
      </c>
      <c r="I684" s="8">
        <v>-23.838903999999999</v>
      </c>
      <c r="J684" s="8">
        <v>-45.324328000000001</v>
      </c>
      <c r="K684">
        <v>270250000</v>
      </c>
      <c r="L684" t="s">
        <v>190</v>
      </c>
      <c r="M684" t="s">
        <v>161</v>
      </c>
      <c r="N684" t="s">
        <v>162</v>
      </c>
      <c r="O684">
        <v>2007</v>
      </c>
      <c r="P684">
        <v>3</v>
      </c>
      <c r="Q684">
        <v>2008</v>
      </c>
      <c r="R684">
        <v>3</v>
      </c>
      <c r="S684" s="7">
        <v>13</v>
      </c>
      <c r="T684">
        <v>12</v>
      </c>
      <c r="U684">
        <v>3</v>
      </c>
      <c r="V684" t="s">
        <v>1060</v>
      </c>
      <c r="W684">
        <f t="shared" si="3"/>
        <v>480</v>
      </c>
      <c r="X684" s="5">
        <v>2</v>
      </c>
      <c r="Y684" t="s">
        <v>48</v>
      </c>
      <c r="Z684" s="13" t="s">
        <v>55</v>
      </c>
      <c r="AA684" t="s">
        <v>265</v>
      </c>
      <c r="AB684" s="5">
        <v>15</v>
      </c>
      <c r="AC684" t="s">
        <v>1421</v>
      </c>
      <c r="AD684" t="s">
        <v>1509</v>
      </c>
      <c r="AE684" t="s">
        <v>1423</v>
      </c>
    </row>
    <row r="685" spans="1:31" ht="14.25" customHeight="1" x14ac:dyDescent="0.3">
      <c r="A685">
        <v>9</v>
      </c>
      <c r="B685" t="s">
        <v>24</v>
      </c>
      <c r="C685" t="s">
        <v>153</v>
      </c>
      <c r="D685" t="s">
        <v>155</v>
      </c>
      <c r="E685">
        <v>2013</v>
      </c>
      <c r="F685" t="s">
        <v>187</v>
      </c>
      <c r="G685" t="s">
        <v>188</v>
      </c>
      <c r="H685" s="3" t="s">
        <v>189</v>
      </c>
      <c r="I685" s="8">
        <v>-23.838903999999999</v>
      </c>
      <c r="J685" s="8">
        <v>-45.324328000000001</v>
      </c>
      <c r="K685">
        <v>270250000</v>
      </c>
      <c r="L685" t="s">
        <v>190</v>
      </c>
      <c r="M685" t="s">
        <v>161</v>
      </c>
      <c r="N685" t="s">
        <v>162</v>
      </c>
      <c r="O685">
        <v>2007</v>
      </c>
      <c r="P685">
        <v>3</v>
      </c>
      <c r="Q685">
        <v>2008</v>
      </c>
      <c r="R685">
        <v>3</v>
      </c>
      <c r="S685" s="7">
        <v>13</v>
      </c>
      <c r="T685">
        <v>12</v>
      </c>
      <c r="U685">
        <v>3</v>
      </c>
      <c r="V685" t="s">
        <v>1060</v>
      </c>
      <c r="W685">
        <f t="shared" si="3"/>
        <v>480</v>
      </c>
      <c r="X685" s="5">
        <v>2</v>
      </c>
      <c r="Y685" t="s">
        <v>48</v>
      </c>
      <c r="Z685" s="13" t="s">
        <v>55</v>
      </c>
      <c r="AA685" t="s">
        <v>1056</v>
      </c>
      <c r="AB685" s="5">
        <v>7</v>
      </c>
      <c r="AC685" t="s">
        <v>1421</v>
      </c>
      <c r="AD685" t="s">
        <v>1509</v>
      </c>
      <c r="AE685" t="s">
        <v>1423</v>
      </c>
    </row>
    <row r="686" spans="1:31" ht="14.25" customHeight="1" x14ac:dyDescent="0.3">
      <c r="A686">
        <v>9</v>
      </c>
      <c r="B686" t="s">
        <v>24</v>
      </c>
      <c r="C686" t="s">
        <v>153</v>
      </c>
      <c r="D686" t="s">
        <v>155</v>
      </c>
      <c r="E686">
        <v>2013</v>
      </c>
      <c r="F686" t="s">
        <v>187</v>
      </c>
      <c r="G686" t="s">
        <v>188</v>
      </c>
      <c r="H686" s="3" t="s">
        <v>189</v>
      </c>
      <c r="I686" s="8">
        <v>-23.838903999999999</v>
      </c>
      <c r="J686" s="8">
        <v>-45.324328000000001</v>
      </c>
      <c r="K686">
        <v>270250000</v>
      </c>
      <c r="L686" t="s">
        <v>190</v>
      </c>
      <c r="M686" t="s">
        <v>161</v>
      </c>
      <c r="N686" t="s">
        <v>162</v>
      </c>
      <c r="O686">
        <v>2007</v>
      </c>
      <c r="P686">
        <v>3</v>
      </c>
      <c r="Q686">
        <v>2008</v>
      </c>
      <c r="R686">
        <v>3</v>
      </c>
      <c r="S686" s="7">
        <v>13</v>
      </c>
      <c r="T686">
        <v>12</v>
      </c>
      <c r="U686">
        <v>3</v>
      </c>
      <c r="V686" t="s">
        <v>1060</v>
      </c>
      <c r="W686">
        <f t="shared" si="3"/>
        <v>480</v>
      </c>
      <c r="X686" s="5">
        <v>2</v>
      </c>
      <c r="Y686" t="s">
        <v>48</v>
      </c>
      <c r="Z686" s="13" t="s">
        <v>49</v>
      </c>
      <c r="AA686" t="s">
        <v>1067</v>
      </c>
      <c r="AB686" s="5">
        <v>0</v>
      </c>
      <c r="AC686" t="s">
        <v>1421</v>
      </c>
      <c r="AD686" t="s">
        <v>1509</v>
      </c>
      <c r="AE686" t="s">
        <v>1423</v>
      </c>
    </row>
    <row r="687" spans="1:31" ht="14.25" customHeight="1" x14ac:dyDescent="0.3">
      <c r="A687">
        <v>9</v>
      </c>
      <c r="B687" t="s">
        <v>24</v>
      </c>
      <c r="C687" t="s">
        <v>153</v>
      </c>
      <c r="D687" t="s">
        <v>155</v>
      </c>
      <c r="E687">
        <v>2013</v>
      </c>
      <c r="F687" t="s">
        <v>187</v>
      </c>
      <c r="G687" t="s">
        <v>188</v>
      </c>
      <c r="H687" s="3" t="s">
        <v>189</v>
      </c>
      <c r="I687" s="8">
        <v>-23.838903999999999</v>
      </c>
      <c r="J687" s="8">
        <v>-45.324328000000001</v>
      </c>
      <c r="K687">
        <v>270250000</v>
      </c>
      <c r="L687" t="s">
        <v>190</v>
      </c>
      <c r="M687" t="s">
        <v>161</v>
      </c>
      <c r="N687" t="s">
        <v>162</v>
      </c>
      <c r="O687">
        <v>2007</v>
      </c>
      <c r="P687">
        <v>3</v>
      </c>
      <c r="Q687">
        <v>2008</v>
      </c>
      <c r="R687">
        <v>3</v>
      </c>
      <c r="S687" s="7">
        <v>13</v>
      </c>
      <c r="T687">
        <v>12</v>
      </c>
      <c r="U687">
        <v>3</v>
      </c>
      <c r="V687" t="s">
        <v>1060</v>
      </c>
      <c r="W687">
        <f t="shared" si="3"/>
        <v>480</v>
      </c>
      <c r="X687" s="5">
        <v>2</v>
      </c>
      <c r="Y687" t="s">
        <v>48</v>
      </c>
      <c r="Z687" s="13" t="s">
        <v>49</v>
      </c>
      <c r="AA687" t="s">
        <v>1068</v>
      </c>
      <c r="AB687" s="5">
        <v>2</v>
      </c>
      <c r="AC687" t="s">
        <v>1421</v>
      </c>
      <c r="AD687" t="s">
        <v>1509</v>
      </c>
      <c r="AE687" t="s">
        <v>1423</v>
      </c>
    </row>
    <row r="688" spans="1:31" ht="14.25" customHeight="1" x14ac:dyDescent="0.3">
      <c r="A688">
        <v>9</v>
      </c>
      <c r="B688" t="s">
        <v>24</v>
      </c>
      <c r="C688" t="s">
        <v>153</v>
      </c>
      <c r="D688" t="s">
        <v>155</v>
      </c>
      <c r="E688">
        <v>2013</v>
      </c>
      <c r="F688" t="s">
        <v>187</v>
      </c>
      <c r="G688" t="s">
        <v>188</v>
      </c>
      <c r="H688" s="3" t="s">
        <v>189</v>
      </c>
      <c r="I688" s="8">
        <v>-23.838903999999999</v>
      </c>
      <c r="J688" s="8">
        <v>-45.324328000000001</v>
      </c>
      <c r="K688">
        <v>270250000</v>
      </c>
      <c r="L688" t="s">
        <v>190</v>
      </c>
      <c r="M688" t="s">
        <v>161</v>
      </c>
      <c r="N688" t="s">
        <v>162</v>
      </c>
      <c r="O688">
        <v>2007</v>
      </c>
      <c r="P688">
        <v>3</v>
      </c>
      <c r="Q688">
        <v>2008</v>
      </c>
      <c r="R688">
        <v>3</v>
      </c>
      <c r="S688" s="7">
        <v>13</v>
      </c>
      <c r="T688">
        <v>12</v>
      </c>
      <c r="U688">
        <v>3</v>
      </c>
      <c r="V688" t="s">
        <v>1060</v>
      </c>
      <c r="W688">
        <f t="shared" si="3"/>
        <v>480</v>
      </c>
      <c r="X688" s="5">
        <v>2</v>
      </c>
      <c r="Y688" t="s">
        <v>48</v>
      </c>
      <c r="Z688" s="13" t="s">
        <v>49</v>
      </c>
      <c r="AA688" t="s">
        <v>91</v>
      </c>
      <c r="AB688" s="5">
        <v>0</v>
      </c>
      <c r="AC688" t="s">
        <v>1421</v>
      </c>
      <c r="AD688" t="s">
        <v>1509</v>
      </c>
      <c r="AE688" t="s">
        <v>1423</v>
      </c>
    </row>
    <row r="689" spans="1:31" ht="14.25" customHeight="1" x14ac:dyDescent="0.3">
      <c r="A689">
        <v>9</v>
      </c>
      <c r="B689" t="s">
        <v>24</v>
      </c>
      <c r="C689" t="s">
        <v>153</v>
      </c>
      <c r="D689" t="s">
        <v>155</v>
      </c>
      <c r="E689">
        <v>2013</v>
      </c>
      <c r="F689" t="s">
        <v>187</v>
      </c>
      <c r="G689" t="s">
        <v>188</v>
      </c>
      <c r="H689" s="3" t="s">
        <v>189</v>
      </c>
      <c r="I689" s="8">
        <v>-23.838903999999999</v>
      </c>
      <c r="J689" s="8">
        <v>-45.324328000000001</v>
      </c>
      <c r="K689">
        <v>270250000</v>
      </c>
      <c r="L689" t="s">
        <v>190</v>
      </c>
      <c r="M689" t="s">
        <v>161</v>
      </c>
      <c r="N689" t="s">
        <v>162</v>
      </c>
      <c r="O689">
        <v>2007</v>
      </c>
      <c r="P689">
        <v>3</v>
      </c>
      <c r="Q689">
        <v>2008</v>
      </c>
      <c r="R689">
        <v>3</v>
      </c>
      <c r="S689" s="7">
        <v>13</v>
      </c>
      <c r="T689">
        <v>12</v>
      </c>
      <c r="U689">
        <v>3</v>
      </c>
      <c r="V689" t="s">
        <v>1060</v>
      </c>
      <c r="W689">
        <f t="shared" si="3"/>
        <v>480</v>
      </c>
      <c r="X689" s="5">
        <v>2</v>
      </c>
      <c r="Y689" t="s">
        <v>48</v>
      </c>
      <c r="Z689" s="13" t="s">
        <v>49</v>
      </c>
      <c r="AA689" t="s">
        <v>50</v>
      </c>
      <c r="AB689" s="5">
        <v>1</v>
      </c>
      <c r="AC689" t="s">
        <v>1421</v>
      </c>
      <c r="AD689" t="s">
        <v>1509</v>
      </c>
      <c r="AE689" t="s">
        <v>1423</v>
      </c>
    </row>
    <row r="690" spans="1:31" ht="14.25" customHeight="1" x14ac:dyDescent="0.3">
      <c r="A690">
        <v>9</v>
      </c>
      <c r="B690" t="s">
        <v>24</v>
      </c>
      <c r="C690" t="s">
        <v>153</v>
      </c>
      <c r="D690" t="s">
        <v>155</v>
      </c>
      <c r="E690">
        <v>2013</v>
      </c>
      <c r="F690" t="s">
        <v>187</v>
      </c>
      <c r="G690" t="s">
        <v>188</v>
      </c>
      <c r="H690" s="3" t="s">
        <v>189</v>
      </c>
      <c r="I690" s="8">
        <v>-23.838903999999999</v>
      </c>
      <c r="J690" s="8">
        <v>-45.324328000000001</v>
      </c>
      <c r="K690">
        <v>270250000</v>
      </c>
      <c r="L690" t="s">
        <v>190</v>
      </c>
      <c r="M690" t="s">
        <v>161</v>
      </c>
      <c r="N690" t="s">
        <v>162</v>
      </c>
      <c r="O690">
        <v>2007</v>
      </c>
      <c r="P690">
        <v>3</v>
      </c>
      <c r="Q690">
        <v>2008</v>
      </c>
      <c r="R690">
        <v>3</v>
      </c>
      <c r="S690" s="7">
        <v>13</v>
      </c>
      <c r="T690">
        <v>12</v>
      </c>
      <c r="U690">
        <v>3</v>
      </c>
      <c r="V690" t="s">
        <v>1060</v>
      </c>
      <c r="W690">
        <f t="shared" si="3"/>
        <v>480</v>
      </c>
      <c r="X690" s="5">
        <v>2</v>
      </c>
      <c r="Y690" t="s">
        <v>48</v>
      </c>
      <c r="Z690" s="13" t="s">
        <v>49</v>
      </c>
      <c r="AA690" t="s">
        <v>52</v>
      </c>
      <c r="AB690" s="5">
        <v>8</v>
      </c>
      <c r="AC690" t="s">
        <v>1421</v>
      </c>
      <c r="AD690" t="s">
        <v>1509</v>
      </c>
      <c r="AE690" t="s">
        <v>1423</v>
      </c>
    </row>
    <row r="691" spans="1:31" ht="14.25" customHeight="1" x14ac:dyDescent="0.3">
      <c r="A691">
        <v>9</v>
      </c>
      <c r="B691" t="s">
        <v>24</v>
      </c>
      <c r="C691" t="s">
        <v>153</v>
      </c>
      <c r="D691" t="s">
        <v>155</v>
      </c>
      <c r="E691">
        <v>2013</v>
      </c>
      <c r="F691" t="s">
        <v>187</v>
      </c>
      <c r="G691" t="s">
        <v>188</v>
      </c>
      <c r="H691" s="3" t="s">
        <v>189</v>
      </c>
      <c r="I691" s="8">
        <v>-23.838903999999999</v>
      </c>
      <c r="J691" s="8">
        <v>-45.324328000000001</v>
      </c>
      <c r="K691">
        <v>270250000</v>
      </c>
      <c r="L691" t="s">
        <v>190</v>
      </c>
      <c r="M691" t="s">
        <v>161</v>
      </c>
      <c r="N691" t="s">
        <v>162</v>
      </c>
      <c r="O691">
        <v>2007</v>
      </c>
      <c r="P691">
        <v>3</v>
      </c>
      <c r="Q691">
        <v>2008</v>
      </c>
      <c r="R691">
        <v>3</v>
      </c>
      <c r="S691" s="7">
        <v>13</v>
      </c>
      <c r="T691">
        <v>12</v>
      </c>
      <c r="U691">
        <v>3</v>
      </c>
      <c r="V691" t="s">
        <v>1060</v>
      </c>
      <c r="W691">
        <f t="shared" si="3"/>
        <v>480</v>
      </c>
      <c r="X691" s="5">
        <v>2</v>
      </c>
      <c r="Y691" t="s">
        <v>48</v>
      </c>
      <c r="Z691" s="13" t="s">
        <v>83</v>
      </c>
      <c r="AA691" t="s">
        <v>84</v>
      </c>
      <c r="AB691" s="5">
        <v>5</v>
      </c>
      <c r="AC691" t="s">
        <v>1421</v>
      </c>
      <c r="AD691" t="s">
        <v>1509</v>
      </c>
      <c r="AE691" t="s">
        <v>1423</v>
      </c>
    </row>
    <row r="692" spans="1:31" ht="14.25" customHeight="1" x14ac:dyDescent="0.3">
      <c r="A692">
        <v>9</v>
      </c>
      <c r="B692" t="s">
        <v>24</v>
      </c>
      <c r="C692" t="s">
        <v>153</v>
      </c>
      <c r="D692" t="s">
        <v>155</v>
      </c>
      <c r="E692">
        <v>2013</v>
      </c>
      <c r="F692" t="s">
        <v>187</v>
      </c>
      <c r="G692" t="s">
        <v>188</v>
      </c>
      <c r="H692" s="3" t="s">
        <v>189</v>
      </c>
      <c r="I692" s="8">
        <v>-23.838903999999999</v>
      </c>
      <c r="J692" s="8">
        <v>-45.324328000000001</v>
      </c>
      <c r="K692">
        <v>270250000</v>
      </c>
      <c r="L692" t="s">
        <v>190</v>
      </c>
      <c r="M692" t="s">
        <v>161</v>
      </c>
      <c r="N692" t="s">
        <v>162</v>
      </c>
      <c r="O692">
        <v>2007</v>
      </c>
      <c r="P692">
        <v>3</v>
      </c>
      <c r="Q692">
        <v>2008</v>
      </c>
      <c r="R692">
        <v>3</v>
      </c>
      <c r="S692" s="7">
        <v>13</v>
      </c>
      <c r="T692">
        <v>12</v>
      </c>
      <c r="U692">
        <v>3</v>
      </c>
      <c r="V692" t="s">
        <v>1060</v>
      </c>
      <c r="W692">
        <f t="shared" si="3"/>
        <v>480</v>
      </c>
      <c r="X692" s="5">
        <v>2</v>
      </c>
      <c r="Y692" t="s">
        <v>48</v>
      </c>
      <c r="Z692" s="13" t="s">
        <v>83</v>
      </c>
      <c r="AA692" t="s">
        <v>87</v>
      </c>
      <c r="AB692" s="5">
        <v>40</v>
      </c>
      <c r="AC692" t="s">
        <v>1421</v>
      </c>
      <c r="AD692" t="s">
        <v>1509</v>
      </c>
      <c r="AE692" t="s">
        <v>1423</v>
      </c>
    </row>
    <row r="693" spans="1:31" ht="14.25" customHeight="1" x14ac:dyDescent="0.3">
      <c r="A693">
        <v>9</v>
      </c>
      <c r="B693" t="s">
        <v>24</v>
      </c>
      <c r="C693" t="s">
        <v>153</v>
      </c>
      <c r="D693" t="s">
        <v>155</v>
      </c>
      <c r="E693">
        <v>2013</v>
      </c>
      <c r="F693" t="s">
        <v>187</v>
      </c>
      <c r="G693" t="s">
        <v>188</v>
      </c>
      <c r="H693" s="3" t="s">
        <v>189</v>
      </c>
      <c r="I693" s="8">
        <v>-23.838903999999999</v>
      </c>
      <c r="J693" s="8">
        <v>-45.324328000000001</v>
      </c>
      <c r="K693">
        <v>270250000</v>
      </c>
      <c r="L693" t="s">
        <v>190</v>
      </c>
      <c r="M693" t="s">
        <v>161</v>
      </c>
      <c r="N693" t="s">
        <v>162</v>
      </c>
      <c r="O693">
        <v>2007</v>
      </c>
      <c r="P693">
        <v>3</v>
      </c>
      <c r="Q693">
        <v>2008</v>
      </c>
      <c r="R693">
        <v>3</v>
      </c>
      <c r="S693" s="7">
        <v>13</v>
      </c>
      <c r="T693">
        <v>12</v>
      </c>
      <c r="U693">
        <v>3</v>
      </c>
      <c r="V693" t="s">
        <v>1060</v>
      </c>
      <c r="W693">
        <f t="shared" si="3"/>
        <v>480</v>
      </c>
      <c r="X693" s="5">
        <v>2</v>
      </c>
      <c r="Y693" t="s">
        <v>48</v>
      </c>
      <c r="Z693" s="13" t="s">
        <v>83</v>
      </c>
      <c r="AA693" t="s">
        <v>1069</v>
      </c>
      <c r="AB693" s="5">
        <v>0</v>
      </c>
      <c r="AC693" t="s">
        <v>1421</v>
      </c>
      <c r="AD693" t="s">
        <v>1509</v>
      </c>
      <c r="AE693" t="s">
        <v>1423</v>
      </c>
    </row>
    <row r="694" spans="1:31" ht="14.25" customHeight="1" x14ac:dyDescent="0.3">
      <c r="A694">
        <v>9</v>
      </c>
      <c r="B694" t="s">
        <v>24</v>
      </c>
      <c r="C694" t="s">
        <v>153</v>
      </c>
      <c r="D694" t="s">
        <v>155</v>
      </c>
      <c r="E694">
        <v>2013</v>
      </c>
      <c r="F694" t="s">
        <v>187</v>
      </c>
      <c r="G694" t="s">
        <v>188</v>
      </c>
      <c r="H694" s="3" t="s">
        <v>189</v>
      </c>
      <c r="I694" s="8">
        <v>-23.838903999999999</v>
      </c>
      <c r="J694" s="8">
        <v>-45.324328000000001</v>
      </c>
      <c r="K694">
        <v>270250000</v>
      </c>
      <c r="L694" t="s">
        <v>190</v>
      </c>
      <c r="M694" t="s">
        <v>161</v>
      </c>
      <c r="N694" t="s">
        <v>162</v>
      </c>
      <c r="O694">
        <v>2007</v>
      </c>
      <c r="P694">
        <v>3</v>
      </c>
      <c r="Q694">
        <v>2008</v>
      </c>
      <c r="R694">
        <v>3</v>
      </c>
      <c r="S694" s="7">
        <v>13</v>
      </c>
      <c r="T694">
        <v>12</v>
      </c>
      <c r="U694">
        <v>3</v>
      </c>
      <c r="V694" t="s">
        <v>1060</v>
      </c>
      <c r="W694">
        <f t="shared" si="3"/>
        <v>480</v>
      </c>
      <c r="X694" s="5">
        <v>2</v>
      </c>
      <c r="Y694" t="s">
        <v>48</v>
      </c>
      <c r="Z694" s="13" t="s">
        <v>90</v>
      </c>
      <c r="AA694" t="s">
        <v>91</v>
      </c>
      <c r="AB694" s="5">
        <v>1</v>
      </c>
      <c r="AC694" t="s">
        <v>1421</v>
      </c>
      <c r="AD694" t="s">
        <v>1509</v>
      </c>
      <c r="AE694" t="s">
        <v>1423</v>
      </c>
    </row>
    <row r="695" spans="1:31" ht="14.25" customHeight="1" x14ac:dyDescent="0.3">
      <c r="A695">
        <v>9</v>
      </c>
      <c r="B695" t="s">
        <v>24</v>
      </c>
      <c r="C695" t="s">
        <v>153</v>
      </c>
      <c r="D695" t="s">
        <v>155</v>
      </c>
      <c r="E695">
        <v>2013</v>
      </c>
      <c r="F695" t="s">
        <v>187</v>
      </c>
      <c r="G695" t="s">
        <v>191</v>
      </c>
      <c r="H695" s="3" t="s">
        <v>192</v>
      </c>
      <c r="I695" s="8">
        <v>-23.838903999999999</v>
      </c>
      <c r="J695" s="8">
        <v>-45.324328000000001</v>
      </c>
      <c r="K695">
        <v>270250000</v>
      </c>
      <c r="L695" t="s">
        <v>190</v>
      </c>
      <c r="M695" t="s">
        <v>161</v>
      </c>
      <c r="N695" t="s">
        <v>193</v>
      </c>
      <c r="O695">
        <v>2008</v>
      </c>
      <c r="P695">
        <v>3</v>
      </c>
      <c r="Q695">
        <v>2009</v>
      </c>
      <c r="R695">
        <v>3</v>
      </c>
      <c r="S695" s="7">
        <v>13</v>
      </c>
      <c r="T695">
        <v>12</v>
      </c>
      <c r="U695">
        <v>14</v>
      </c>
      <c r="V695" t="s">
        <v>1060</v>
      </c>
      <c r="W695">
        <f t="shared" si="3"/>
        <v>480</v>
      </c>
      <c r="X695" s="5">
        <v>2</v>
      </c>
      <c r="Y695" t="s">
        <v>48</v>
      </c>
      <c r="Z695" s="13" t="s">
        <v>55</v>
      </c>
      <c r="AA695" t="s">
        <v>1061</v>
      </c>
      <c r="AB695" s="5">
        <v>0</v>
      </c>
      <c r="AC695" s="22" t="s">
        <v>1422</v>
      </c>
      <c r="AD695" s="22" t="s">
        <v>1635</v>
      </c>
      <c r="AE695" t="s">
        <v>1423</v>
      </c>
    </row>
    <row r="696" spans="1:31" ht="14.25" customHeight="1" x14ac:dyDescent="0.3">
      <c r="A696">
        <v>9</v>
      </c>
      <c r="B696" t="s">
        <v>24</v>
      </c>
      <c r="C696" t="s">
        <v>153</v>
      </c>
      <c r="D696" t="s">
        <v>155</v>
      </c>
      <c r="E696">
        <v>2013</v>
      </c>
      <c r="F696" t="s">
        <v>187</v>
      </c>
      <c r="G696" t="s">
        <v>191</v>
      </c>
      <c r="H696" s="3" t="s">
        <v>192</v>
      </c>
      <c r="I696" s="8">
        <v>-23.838903999999999</v>
      </c>
      <c r="J696" s="8">
        <v>-45.324328000000001</v>
      </c>
      <c r="K696">
        <v>270250000</v>
      </c>
      <c r="L696" t="s">
        <v>190</v>
      </c>
      <c r="M696" t="s">
        <v>161</v>
      </c>
      <c r="N696" t="s">
        <v>193</v>
      </c>
      <c r="O696">
        <v>2008</v>
      </c>
      <c r="P696">
        <v>3</v>
      </c>
      <c r="Q696">
        <v>2009</v>
      </c>
      <c r="R696">
        <v>3</v>
      </c>
      <c r="S696" s="7">
        <v>13</v>
      </c>
      <c r="T696">
        <v>12</v>
      </c>
      <c r="U696">
        <v>14</v>
      </c>
      <c r="V696" t="s">
        <v>1060</v>
      </c>
      <c r="W696">
        <f t="shared" si="3"/>
        <v>480</v>
      </c>
      <c r="X696" s="5">
        <v>2</v>
      </c>
      <c r="Y696" t="s">
        <v>48</v>
      </c>
      <c r="Z696" s="13" t="s">
        <v>55</v>
      </c>
      <c r="AA696" t="s">
        <v>56</v>
      </c>
      <c r="AB696" s="5">
        <v>107</v>
      </c>
      <c r="AC696" s="22" t="s">
        <v>1422</v>
      </c>
      <c r="AD696" s="22" t="s">
        <v>1635</v>
      </c>
      <c r="AE696" t="s">
        <v>1423</v>
      </c>
    </row>
    <row r="697" spans="1:31" ht="14.25" customHeight="1" x14ac:dyDescent="0.3">
      <c r="A697">
        <v>9</v>
      </c>
      <c r="B697" t="s">
        <v>24</v>
      </c>
      <c r="C697" t="s">
        <v>153</v>
      </c>
      <c r="D697" t="s">
        <v>155</v>
      </c>
      <c r="E697">
        <v>2013</v>
      </c>
      <c r="F697" t="s">
        <v>187</v>
      </c>
      <c r="G697" t="s">
        <v>191</v>
      </c>
      <c r="H697" s="3" t="s">
        <v>192</v>
      </c>
      <c r="I697" s="8">
        <v>-23.838903999999999</v>
      </c>
      <c r="J697" s="8">
        <v>-45.324328000000001</v>
      </c>
      <c r="K697">
        <v>270250000</v>
      </c>
      <c r="L697" t="s">
        <v>190</v>
      </c>
      <c r="M697" t="s">
        <v>161</v>
      </c>
      <c r="N697" t="s">
        <v>193</v>
      </c>
      <c r="O697">
        <v>2008</v>
      </c>
      <c r="P697">
        <v>3</v>
      </c>
      <c r="Q697">
        <v>2009</v>
      </c>
      <c r="R697">
        <v>3</v>
      </c>
      <c r="S697" s="7">
        <v>13</v>
      </c>
      <c r="T697">
        <v>12</v>
      </c>
      <c r="U697">
        <v>14</v>
      </c>
      <c r="V697" t="s">
        <v>1060</v>
      </c>
      <c r="W697">
        <f t="shared" si="3"/>
        <v>480</v>
      </c>
      <c r="X697" s="5">
        <v>2</v>
      </c>
      <c r="Y697" t="s">
        <v>48</v>
      </c>
      <c r="Z697" s="13" t="s">
        <v>55</v>
      </c>
      <c r="AA697" t="s">
        <v>62</v>
      </c>
      <c r="AB697" s="5">
        <v>0</v>
      </c>
      <c r="AC697" s="22" t="s">
        <v>1422</v>
      </c>
      <c r="AD697" s="22" t="s">
        <v>1635</v>
      </c>
      <c r="AE697" t="s">
        <v>1423</v>
      </c>
    </row>
    <row r="698" spans="1:31" ht="14.25" customHeight="1" x14ac:dyDescent="0.3">
      <c r="A698">
        <v>9</v>
      </c>
      <c r="B698" t="s">
        <v>24</v>
      </c>
      <c r="C698" t="s">
        <v>153</v>
      </c>
      <c r="D698" t="s">
        <v>155</v>
      </c>
      <c r="E698">
        <v>2013</v>
      </c>
      <c r="F698" t="s">
        <v>187</v>
      </c>
      <c r="G698" t="s">
        <v>191</v>
      </c>
      <c r="H698" s="3" t="s">
        <v>192</v>
      </c>
      <c r="I698" s="8">
        <v>-23.838903999999999</v>
      </c>
      <c r="J698" s="8">
        <v>-45.324328000000001</v>
      </c>
      <c r="K698">
        <v>270250000</v>
      </c>
      <c r="L698" t="s">
        <v>190</v>
      </c>
      <c r="M698" t="s">
        <v>161</v>
      </c>
      <c r="N698" t="s">
        <v>193</v>
      </c>
      <c r="O698">
        <v>2008</v>
      </c>
      <c r="P698">
        <v>3</v>
      </c>
      <c r="Q698">
        <v>2009</v>
      </c>
      <c r="R698">
        <v>3</v>
      </c>
      <c r="S698" s="7">
        <v>13</v>
      </c>
      <c r="T698">
        <v>12</v>
      </c>
      <c r="U698">
        <v>14</v>
      </c>
      <c r="V698" t="s">
        <v>1060</v>
      </c>
      <c r="W698">
        <f t="shared" si="3"/>
        <v>480</v>
      </c>
      <c r="X698" s="5">
        <v>2</v>
      </c>
      <c r="Y698" t="s">
        <v>48</v>
      </c>
      <c r="Z698" s="13" t="s">
        <v>55</v>
      </c>
      <c r="AA698" t="s">
        <v>1062</v>
      </c>
      <c r="AB698" s="5">
        <v>0</v>
      </c>
      <c r="AC698" s="22" t="s">
        <v>1422</v>
      </c>
      <c r="AD698" s="22" t="s">
        <v>1635</v>
      </c>
      <c r="AE698" t="s">
        <v>1423</v>
      </c>
    </row>
    <row r="699" spans="1:31" ht="14.25" customHeight="1" x14ac:dyDescent="0.3">
      <c r="A699">
        <v>9</v>
      </c>
      <c r="B699" t="s">
        <v>24</v>
      </c>
      <c r="C699" t="s">
        <v>153</v>
      </c>
      <c r="D699" t="s">
        <v>155</v>
      </c>
      <c r="E699">
        <v>2013</v>
      </c>
      <c r="F699" t="s">
        <v>187</v>
      </c>
      <c r="G699" t="s">
        <v>191</v>
      </c>
      <c r="H699" s="3" t="s">
        <v>192</v>
      </c>
      <c r="I699" s="8">
        <v>-23.838903999999999</v>
      </c>
      <c r="J699" s="8">
        <v>-45.324328000000001</v>
      </c>
      <c r="K699">
        <v>270250000</v>
      </c>
      <c r="L699" t="s">
        <v>190</v>
      </c>
      <c r="M699" t="s">
        <v>161</v>
      </c>
      <c r="N699" t="s">
        <v>193</v>
      </c>
      <c r="O699">
        <v>2008</v>
      </c>
      <c r="P699">
        <v>3</v>
      </c>
      <c r="Q699">
        <v>2009</v>
      </c>
      <c r="R699">
        <v>3</v>
      </c>
      <c r="S699" s="7">
        <v>13</v>
      </c>
      <c r="T699">
        <v>12</v>
      </c>
      <c r="U699">
        <v>14</v>
      </c>
      <c r="V699" t="s">
        <v>1060</v>
      </c>
      <c r="W699">
        <f t="shared" si="3"/>
        <v>480</v>
      </c>
      <c r="X699" s="5">
        <v>2</v>
      </c>
      <c r="Y699" t="s">
        <v>48</v>
      </c>
      <c r="Z699" s="13" t="s">
        <v>55</v>
      </c>
      <c r="AA699" t="s">
        <v>1063</v>
      </c>
      <c r="AB699" s="5">
        <v>9</v>
      </c>
      <c r="AC699" s="22" t="s">
        <v>1422</v>
      </c>
      <c r="AD699" s="22" t="s">
        <v>1635</v>
      </c>
      <c r="AE699" t="s">
        <v>1423</v>
      </c>
    </row>
    <row r="700" spans="1:31" ht="14.25" customHeight="1" x14ac:dyDescent="0.3">
      <c r="A700">
        <v>9</v>
      </c>
      <c r="B700" t="s">
        <v>24</v>
      </c>
      <c r="C700" t="s">
        <v>153</v>
      </c>
      <c r="D700" t="s">
        <v>155</v>
      </c>
      <c r="E700">
        <v>2013</v>
      </c>
      <c r="F700" t="s">
        <v>187</v>
      </c>
      <c r="G700" t="s">
        <v>191</v>
      </c>
      <c r="H700" s="3" t="s">
        <v>192</v>
      </c>
      <c r="I700" s="8">
        <v>-23.838903999999999</v>
      </c>
      <c r="J700" s="8">
        <v>-45.324328000000001</v>
      </c>
      <c r="K700">
        <v>270250000</v>
      </c>
      <c r="L700" t="s">
        <v>190</v>
      </c>
      <c r="M700" t="s">
        <v>161</v>
      </c>
      <c r="N700" t="s">
        <v>193</v>
      </c>
      <c r="O700">
        <v>2008</v>
      </c>
      <c r="P700">
        <v>3</v>
      </c>
      <c r="Q700">
        <v>2009</v>
      </c>
      <c r="R700">
        <v>3</v>
      </c>
      <c r="S700" s="7">
        <v>13</v>
      </c>
      <c r="T700">
        <v>12</v>
      </c>
      <c r="U700">
        <v>14</v>
      </c>
      <c r="V700" t="s">
        <v>1060</v>
      </c>
      <c r="W700">
        <f t="shared" si="3"/>
        <v>480</v>
      </c>
      <c r="X700" s="5">
        <v>2</v>
      </c>
      <c r="Y700" t="s">
        <v>48</v>
      </c>
      <c r="Z700" s="13" t="s">
        <v>55</v>
      </c>
      <c r="AA700" t="s">
        <v>1064</v>
      </c>
      <c r="AB700" s="5">
        <v>0</v>
      </c>
      <c r="AC700" s="22" t="s">
        <v>1422</v>
      </c>
      <c r="AD700" s="22" t="s">
        <v>1635</v>
      </c>
      <c r="AE700" t="s">
        <v>1423</v>
      </c>
    </row>
    <row r="701" spans="1:31" ht="14.25" customHeight="1" x14ac:dyDescent="0.3">
      <c r="A701">
        <v>9</v>
      </c>
      <c r="B701" t="s">
        <v>24</v>
      </c>
      <c r="C701" t="s">
        <v>153</v>
      </c>
      <c r="D701" t="s">
        <v>155</v>
      </c>
      <c r="E701">
        <v>2013</v>
      </c>
      <c r="F701" t="s">
        <v>187</v>
      </c>
      <c r="G701" t="s">
        <v>191</v>
      </c>
      <c r="H701" s="3" t="s">
        <v>192</v>
      </c>
      <c r="I701" s="8">
        <v>-23.838903999999999</v>
      </c>
      <c r="J701" s="8">
        <v>-45.324328000000001</v>
      </c>
      <c r="K701">
        <v>270250000</v>
      </c>
      <c r="L701" t="s">
        <v>190</v>
      </c>
      <c r="M701" t="s">
        <v>161</v>
      </c>
      <c r="N701" t="s">
        <v>193</v>
      </c>
      <c r="O701">
        <v>2008</v>
      </c>
      <c r="P701">
        <v>3</v>
      </c>
      <c r="Q701">
        <v>2009</v>
      </c>
      <c r="R701">
        <v>3</v>
      </c>
      <c r="S701" s="7">
        <v>13</v>
      </c>
      <c r="T701">
        <v>12</v>
      </c>
      <c r="U701">
        <v>14</v>
      </c>
      <c r="V701" t="s">
        <v>1060</v>
      </c>
      <c r="W701">
        <f t="shared" si="3"/>
        <v>480</v>
      </c>
      <c r="X701" s="5">
        <v>2</v>
      </c>
      <c r="Y701" t="s">
        <v>48</v>
      </c>
      <c r="Z701" s="13" t="s">
        <v>55</v>
      </c>
      <c r="AA701" t="s">
        <v>70</v>
      </c>
      <c r="AB701" s="5">
        <v>1</v>
      </c>
      <c r="AC701" s="22" t="s">
        <v>1422</v>
      </c>
      <c r="AD701" s="22" t="s">
        <v>1635</v>
      </c>
      <c r="AE701" t="s">
        <v>1423</v>
      </c>
    </row>
    <row r="702" spans="1:31" ht="14.25" customHeight="1" x14ac:dyDescent="0.3">
      <c r="A702">
        <v>9</v>
      </c>
      <c r="B702" t="s">
        <v>24</v>
      </c>
      <c r="C702" t="s">
        <v>153</v>
      </c>
      <c r="D702" t="s">
        <v>155</v>
      </c>
      <c r="E702">
        <v>2013</v>
      </c>
      <c r="F702" t="s">
        <v>187</v>
      </c>
      <c r="G702" t="s">
        <v>191</v>
      </c>
      <c r="H702" s="3" t="s">
        <v>192</v>
      </c>
      <c r="I702" s="8">
        <v>-23.838903999999999</v>
      </c>
      <c r="J702" s="8">
        <v>-45.324328000000001</v>
      </c>
      <c r="K702">
        <v>270250000</v>
      </c>
      <c r="L702" t="s">
        <v>190</v>
      </c>
      <c r="M702" t="s">
        <v>161</v>
      </c>
      <c r="N702" t="s">
        <v>193</v>
      </c>
      <c r="O702">
        <v>2008</v>
      </c>
      <c r="P702">
        <v>3</v>
      </c>
      <c r="Q702">
        <v>2009</v>
      </c>
      <c r="R702">
        <v>3</v>
      </c>
      <c r="S702" s="7">
        <v>13</v>
      </c>
      <c r="T702">
        <v>12</v>
      </c>
      <c r="U702">
        <v>14</v>
      </c>
      <c r="V702" t="s">
        <v>1060</v>
      </c>
      <c r="W702">
        <f t="shared" si="3"/>
        <v>480</v>
      </c>
      <c r="X702" s="5">
        <v>2</v>
      </c>
      <c r="Y702" t="s">
        <v>48</v>
      </c>
      <c r="Z702" s="13" t="s">
        <v>55</v>
      </c>
      <c r="AA702" t="s">
        <v>73</v>
      </c>
      <c r="AB702" s="5">
        <v>0</v>
      </c>
      <c r="AC702" s="22" t="s">
        <v>1422</v>
      </c>
      <c r="AD702" s="22" t="s">
        <v>1635</v>
      </c>
      <c r="AE702" t="s">
        <v>1423</v>
      </c>
    </row>
    <row r="703" spans="1:31" ht="14.25" customHeight="1" x14ac:dyDescent="0.3">
      <c r="A703">
        <v>9</v>
      </c>
      <c r="B703" t="s">
        <v>24</v>
      </c>
      <c r="C703" t="s">
        <v>153</v>
      </c>
      <c r="D703" t="s">
        <v>155</v>
      </c>
      <c r="E703">
        <v>2013</v>
      </c>
      <c r="F703" t="s">
        <v>187</v>
      </c>
      <c r="G703" t="s">
        <v>191</v>
      </c>
      <c r="H703" s="3" t="s">
        <v>192</v>
      </c>
      <c r="I703" s="8">
        <v>-23.838903999999999</v>
      </c>
      <c r="J703" s="8">
        <v>-45.324328000000001</v>
      </c>
      <c r="K703">
        <v>270250000</v>
      </c>
      <c r="L703" t="s">
        <v>190</v>
      </c>
      <c r="M703" t="s">
        <v>161</v>
      </c>
      <c r="N703" t="s">
        <v>193</v>
      </c>
      <c r="O703">
        <v>2008</v>
      </c>
      <c r="P703">
        <v>3</v>
      </c>
      <c r="Q703">
        <v>2009</v>
      </c>
      <c r="R703">
        <v>3</v>
      </c>
      <c r="S703" s="7">
        <v>13</v>
      </c>
      <c r="T703">
        <v>12</v>
      </c>
      <c r="U703">
        <v>14</v>
      </c>
      <c r="V703" t="s">
        <v>1060</v>
      </c>
      <c r="W703">
        <f t="shared" si="3"/>
        <v>480</v>
      </c>
      <c r="X703" s="5">
        <v>2</v>
      </c>
      <c r="Y703" t="s">
        <v>48</v>
      </c>
      <c r="Z703" s="13" t="s">
        <v>55</v>
      </c>
      <c r="AA703" t="s">
        <v>76</v>
      </c>
      <c r="AB703" s="5">
        <v>1</v>
      </c>
      <c r="AC703" s="22" t="s">
        <v>1422</v>
      </c>
      <c r="AD703" s="22" t="s">
        <v>1635</v>
      </c>
      <c r="AE703" t="s">
        <v>1423</v>
      </c>
    </row>
    <row r="704" spans="1:31" ht="14.25" customHeight="1" x14ac:dyDescent="0.3">
      <c r="A704">
        <v>9</v>
      </c>
      <c r="B704" t="s">
        <v>24</v>
      </c>
      <c r="C704" t="s">
        <v>153</v>
      </c>
      <c r="D704" t="s">
        <v>155</v>
      </c>
      <c r="E704">
        <v>2013</v>
      </c>
      <c r="F704" t="s">
        <v>187</v>
      </c>
      <c r="G704" t="s">
        <v>191</v>
      </c>
      <c r="H704" s="3" t="s">
        <v>192</v>
      </c>
      <c r="I704" s="8">
        <v>-23.838903999999999</v>
      </c>
      <c r="J704" s="8">
        <v>-45.324328000000001</v>
      </c>
      <c r="K704">
        <v>270250000</v>
      </c>
      <c r="L704" t="s">
        <v>190</v>
      </c>
      <c r="M704" t="s">
        <v>161</v>
      </c>
      <c r="N704" t="s">
        <v>193</v>
      </c>
      <c r="O704">
        <v>2008</v>
      </c>
      <c r="P704">
        <v>3</v>
      </c>
      <c r="Q704">
        <v>2009</v>
      </c>
      <c r="R704">
        <v>3</v>
      </c>
      <c r="S704" s="7">
        <v>13</v>
      </c>
      <c r="T704">
        <v>12</v>
      </c>
      <c r="U704">
        <v>14</v>
      </c>
      <c r="V704" t="s">
        <v>1060</v>
      </c>
      <c r="W704">
        <f t="shared" si="3"/>
        <v>480</v>
      </c>
      <c r="X704" s="5">
        <v>2</v>
      </c>
      <c r="Y704" t="s">
        <v>48</v>
      </c>
      <c r="Z704" s="13" t="s">
        <v>55</v>
      </c>
      <c r="AA704" t="s">
        <v>1065</v>
      </c>
      <c r="AB704" s="5">
        <v>1</v>
      </c>
      <c r="AC704" s="22" t="s">
        <v>1422</v>
      </c>
      <c r="AD704" s="22" t="s">
        <v>1635</v>
      </c>
      <c r="AE704" t="s">
        <v>1423</v>
      </c>
    </row>
    <row r="705" spans="1:31" ht="14.25" customHeight="1" x14ac:dyDescent="0.3">
      <c r="A705">
        <v>9</v>
      </c>
      <c r="B705" t="s">
        <v>24</v>
      </c>
      <c r="C705" t="s">
        <v>153</v>
      </c>
      <c r="D705" t="s">
        <v>155</v>
      </c>
      <c r="E705">
        <v>2013</v>
      </c>
      <c r="F705" t="s">
        <v>187</v>
      </c>
      <c r="G705" t="s">
        <v>191</v>
      </c>
      <c r="H705" s="3" t="s">
        <v>192</v>
      </c>
      <c r="I705" s="8">
        <v>-23.838903999999999</v>
      </c>
      <c r="J705" s="8">
        <v>-45.324328000000001</v>
      </c>
      <c r="K705">
        <v>270250000</v>
      </c>
      <c r="L705" t="s">
        <v>190</v>
      </c>
      <c r="M705" t="s">
        <v>161</v>
      </c>
      <c r="N705" t="s">
        <v>193</v>
      </c>
      <c r="O705">
        <v>2008</v>
      </c>
      <c r="P705">
        <v>3</v>
      </c>
      <c r="Q705">
        <v>2009</v>
      </c>
      <c r="R705">
        <v>3</v>
      </c>
      <c r="S705" s="7">
        <v>13</v>
      </c>
      <c r="T705">
        <v>12</v>
      </c>
      <c r="U705">
        <v>14</v>
      </c>
      <c r="V705" t="s">
        <v>1060</v>
      </c>
      <c r="W705">
        <f t="shared" si="3"/>
        <v>480</v>
      </c>
      <c r="X705" s="5">
        <v>2</v>
      </c>
      <c r="Y705" t="s">
        <v>48</v>
      </c>
      <c r="Z705" s="13" t="s">
        <v>55</v>
      </c>
      <c r="AA705" t="s">
        <v>1066</v>
      </c>
      <c r="AB705" s="5">
        <v>20</v>
      </c>
      <c r="AC705" s="22" t="s">
        <v>1422</v>
      </c>
      <c r="AD705" s="22" t="s">
        <v>1635</v>
      </c>
      <c r="AE705" t="s">
        <v>1423</v>
      </c>
    </row>
    <row r="706" spans="1:31" ht="14.25" customHeight="1" x14ac:dyDescent="0.3">
      <c r="A706">
        <v>9</v>
      </c>
      <c r="B706" t="s">
        <v>24</v>
      </c>
      <c r="C706" t="s">
        <v>153</v>
      </c>
      <c r="D706" t="s">
        <v>155</v>
      </c>
      <c r="E706">
        <v>2013</v>
      </c>
      <c r="F706" t="s">
        <v>187</v>
      </c>
      <c r="G706" t="s">
        <v>191</v>
      </c>
      <c r="H706" s="3" t="s">
        <v>192</v>
      </c>
      <c r="I706" s="8">
        <v>-23.838903999999999</v>
      </c>
      <c r="J706" s="8">
        <v>-45.324328000000001</v>
      </c>
      <c r="K706">
        <v>270250000</v>
      </c>
      <c r="L706" t="s">
        <v>190</v>
      </c>
      <c r="M706" t="s">
        <v>161</v>
      </c>
      <c r="N706" t="s">
        <v>193</v>
      </c>
      <c r="O706">
        <v>2008</v>
      </c>
      <c r="P706">
        <v>3</v>
      </c>
      <c r="Q706">
        <v>2009</v>
      </c>
      <c r="R706">
        <v>3</v>
      </c>
      <c r="S706" s="7">
        <v>13</v>
      </c>
      <c r="T706">
        <v>12</v>
      </c>
      <c r="U706">
        <v>14</v>
      </c>
      <c r="V706" t="s">
        <v>1060</v>
      </c>
      <c r="W706">
        <f t="shared" si="3"/>
        <v>480</v>
      </c>
      <c r="X706" s="5">
        <v>2</v>
      </c>
      <c r="Y706" t="s">
        <v>48</v>
      </c>
      <c r="Z706" s="13" t="s">
        <v>55</v>
      </c>
      <c r="AA706" t="s">
        <v>1053</v>
      </c>
      <c r="AB706" s="5">
        <v>50</v>
      </c>
      <c r="AC706" s="22" t="s">
        <v>1422</v>
      </c>
      <c r="AD706" s="22" t="s">
        <v>1635</v>
      </c>
      <c r="AE706" t="s">
        <v>1423</v>
      </c>
    </row>
    <row r="707" spans="1:31" ht="14.25" customHeight="1" x14ac:dyDescent="0.3">
      <c r="A707">
        <v>9</v>
      </c>
      <c r="B707" t="s">
        <v>24</v>
      </c>
      <c r="C707" t="s">
        <v>153</v>
      </c>
      <c r="D707" t="s">
        <v>155</v>
      </c>
      <c r="E707">
        <v>2013</v>
      </c>
      <c r="F707" t="s">
        <v>187</v>
      </c>
      <c r="G707" t="s">
        <v>191</v>
      </c>
      <c r="H707" s="3" t="s">
        <v>192</v>
      </c>
      <c r="I707" s="8">
        <v>-23.838903999999999</v>
      </c>
      <c r="J707" s="8">
        <v>-45.324328000000001</v>
      </c>
      <c r="K707">
        <v>270250000</v>
      </c>
      <c r="L707" t="s">
        <v>190</v>
      </c>
      <c r="M707" t="s">
        <v>161</v>
      </c>
      <c r="N707" t="s">
        <v>193</v>
      </c>
      <c r="O707">
        <v>2008</v>
      </c>
      <c r="P707">
        <v>3</v>
      </c>
      <c r="Q707">
        <v>2009</v>
      </c>
      <c r="R707">
        <v>3</v>
      </c>
      <c r="S707" s="7">
        <v>13</v>
      </c>
      <c r="T707">
        <v>12</v>
      </c>
      <c r="U707">
        <v>14</v>
      </c>
      <c r="V707" t="s">
        <v>1060</v>
      </c>
      <c r="W707">
        <f t="shared" si="3"/>
        <v>480</v>
      </c>
      <c r="X707" s="5">
        <v>2</v>
      </c>
      <c r="Y707" t="s">
        <v>48</v>
      </c>
      <c r="Z707" s="13" t="s">
        <v>55</v>
      </c>
      <c r="AA707" t="s">
        <v>265</v>
      </c>
      <c r="AB707" s="5">
        <v>2</v>
      </c>
      <c r="AC707" s="22" t="s">
        <v>1422</v>
      </c>
      <c r="AD707" s="22" t="s">
        <v>1635</v>
      </c>
      <c r="AE707" t="s">
        <v>1423</v>
      </c>
    </row>
    <row r="708" spans="1:31" ht="14.25" customHeight="1" x14ac:dyDescent="0.3">
      <c r="A708">
        <v>9</v>
      </c>
      <c r="B708" t="s">
        <v>24</v>
      </c>
      <c r="C708" t="s">
        <v>153</v>
      </c>
      <c r="D708" t="s">
        <v>155</v>
      </c>
      <c r="E708">
        <v>2013</v>
      </c>
      <c r="F708" t="s">
        <v>187</v>
      </c>
      <c r="G708" t="s">
        <v>191</v>
      </c>
      <c r="H708" s="3" t="s">
        <v>192</v>
      </c>
      <c r="I708" s="8">
        <v>-23.838903999999999</v>
      </c>
      <c r="J708" s="8">
        <v>-45.324328000000001</v>
      </c>
      <c r="K708">
        <v>270250000</v>
      </c>
      <c r="L708" t="s">
        <v>190</v>
      </c>
      <c r="M708" t="s">
        <v>161</v>
      </c>
      <c r="N708" t="s">
        <v>193</v>
      </c>
      <c r="O708">
        <v>2008</v>
      </c>
      <c r="P708">
        <v>3</v>
      </c>
      <c r="Q708">
        <v>2009</v>
      </c>
      <c r="R708">
        <v>3</v>
      </c>
      <c r="S708" s="7">
        <v>13</v>
      </c>
      <c r="T708">
        <v>12</v>
      </c>
      <c r="U708">
        <v>14</v>
      </c>
      <c r="V708" t="s">
        <v>1060</v>
      </c>
      <c r="W708">
        <f t="shared" si="3"/>
        <v>480</v>
      </c>
      <c r="X708" s="5">
        <v>2</v>
      </c>
      <c r="Y708" t="s">
        <v>48</v>
      </c>
      <c r="Z708" s="13" t="s">
        <v>55</v>
      </c>
      <c r="AA708" t="s">
        <v>1056</v>
      </c>
      <c r="AB708" s="5">
        <v>0</v>
      </c>
      <c r="AC708" s="22" t="s">
        <v>1422</v>
      </c>
      <c r="AD708" s="22" t="s">
        <v>1635</v>
      </c>
      <c r="AE708" t="s">
        <v>1423</v>
      </c>
    </row>
    <row r="709" spans="1:31" ht="14.25" customHeight="1" x14ac:dyDescent="0.3">
      <c r="A709">
        <v>9</v>
      </c>
      <c r="B709" t="s">
        <v>24</v>
      </c>
      <c r="C709" t="s">
        <v>153</v>
      </c>
      <c r="D709" t="s">
        <v>155</v>
      </c>
      <c r="E709">
        <v>2013</v>
      </c>
      <c r="F709" t="s">
        <v>187</v>
      </c>
      <c r="G709" t="s">
        <v>191</v>
      </c>
      <c r="H709" s="3" t="s">
        <v>192</v>
      </c>
      <c r="I709" s="8">
        <v>-23.838903999999999</v>
      </c>
      <c r="J709" s="8">
        <v>-45.324328000000001</v>
      </c>
      <c r="K709">
        <v>270250000</v>
      </c>
      <c r="L709" t="s">
        <v>190</v>
      </c>
      <c r="M709" t="s">
        <v>161</v>
      </c>
      <c r="N709" t="s">
        <v>193</v>
      </c>
      <c r="O709">
        <v>2008</v>
      </c>
      <c r="P709">
        <v>3</v>
      </c>
      <c r="Q709">
        <v>2009</v>
      </c>
      <c r="R709">
        <v>3</v>
      </c>
      <c r="S709" s="7">
        <v>13</v>
      </c>
      <c r="T709">
        <v>12</v>
      </c>
      <c r="U709">
        <v>14</v>
      </c>
      <c r="V709" t="s">
        <v>1060</v>
      </c>
      <c r="W709">
        <f t="shared" si="3"/>
        <v>480</v>
      </c>
      <c r="X709" s="5">
        <v>2</v>
      </c>
      <c r="Y709" t="s">
        <v>48</v>
      </c>
      <c r="Z709" s="13" t="s">
        <v>49</v>
      </c>
      <c r="AA709" t="s">
        <v>1067</v>
      </c>
      <c r="AB709" s="5">
        <v>7</v>
      </c>
      <c r="AC709" s="22" t="s">
        <v>1422</v>
      </c>
      <c r="AD709" s="22" t="s">
        <v>1635</v>
      </c>
      <c r="AE709" t="s">
        <v>1423</v>
      </c>
    </row>
    <row r="710" spans="1:31" ht="14.25" customHeight="1" x14ac:dyDescent="0.3">
      <c r="A710">
        <v>9</v>
      </c>
      <c r="B710" t="s">
        <v>24</v>
      </c>
      <c r="C710" t="s">
        <v>153</v>
      </c>
      <c r="D710" t="s">
        <v>155</v>
      </c>
      <c r="E710">
        <v>2013</v>
      </c>
      <c r="F710" t="s">
        <v>187</v>
      </c>
      <c r="G710" t="s">
        <v>191</v>
      </c>
      <c r="H710" s="3" t="s">
        <v>192</v>
      </c>
      <c r="I710" s="8">
        <v>-23.838903999999999</v>
      </c>
      <c r="J710" s="8">
        <v>-45.324328000000001</v>
      </c>
      <c r="K710">
        <v>270250000</v>
      </c>
      <c r="L710" t="s">
        <v>190</v>
      </c>
      <c r="M710" t="s">
        <v>161</v>
      </c>
      <c r="N710" t="s">
        <v>193</v>
      </c>
      <c r="O710">
        <v>2008</v>
      </c>
      <c r="P710">
        <v>3</v>
      </c>
      <c r="Q710">
        <v>2009</v>
      </c>
      <c r="R710">
        <v>3</v>
      </c>
      <c r="S710" s="7">
        <v>13</v>
      </c>
      <c r="T710">
        <v>12</v>
      </c>
      <c r="U710">
        <v>14</v>
      </c>
      <c r="V710" t="s">
        <v>1060</v>
      </c>
      <c r="W710">
        <f t="shared" si="3"/>
        <v>480</v>
      </c>
      <c r="X710" s="5">
        <v>2</v>
      </c>
      <c r="Y710" t="s">
        <v>48</v>
      </c>
      <c r="Z710" s="13" t="s">
        <v>49</v>
      </c>
      <c r="AA710" t="s">
        <v>1068</v>
      </c>
      <c r="AB710" s="5">
        <v>0</v>
      </c>
      <c r="AC710" s="22" t="s">
        <v>1422</v>
      </c>
      <c r="AD710" s="22" t="s">
        <v>1635</v>
      </c>
      <c r="AE710" t="s">
        <v>1423</v>
      </c>
    </row>
    <row r="711" spans="1:31" ht="14.25" customHeight="1" x14ac:dyDescent="0.3">
      <c r="A711">
        <v>9</v>
      </c>
      <c r="B711" t="s">
        <v>24</v>
      </c>
      <c r="C711" t="s">
        <v>153</v>
      </c>
      <c r="D711" t="s">
        <v>155</v>
      </c>
      <c r="E711">
        <v>2013</v>
      </c>
      <c r="F711" t="s">
        <v>187</v>
      </c>
      <c r="G711" t="s">
        <v>191</v>
      </c>
      <c r="H711" s="3" t="s">
        <v>192</v>
      </c>
      <c r="I711" s="8">
        <v>-23.838903999999999</v>
      </c>
      <c r="J711" s="8">
        <v>-45.324328000000001</v>
      </c>
      <c r="K711">
        <v>270250000</v>
      </c>
      <c r="L711" t="s">
        <v>190</v>
      </c>
      <c r="M711" t="s">
        <v>161</v>
      </c>
      <c r="N711" t="s">
        <v>193</v>
      </c>
      <c r="O711">
        <v>2008</v>
      </c>
      <c r="P711">
        <v>3</v>
      </c>
      <c r="Q711">
        <v>2009</v>
      </c>
      <c r="R711">
        <v>3</v>
      </c>
      <c r="S711" s="7">
        <v>13</v>
      </c>
      <c r="T711">
        <v>12</v>
      </c>
      <c r="U711">
        <v>14</v>
      </c>
      <c r="V711" t="s">
        <v>1060</v>
      </c>
      <c r="W711">
        <f t="shared" si="3"/>
        <v>480</v>
      </c>
      <c r="X711" s="5">
        <v>2</v>
      </c>
      <c r="Y711" t="s">
        <v>48</v>
      </c>
      <c r="Z711" s="13" t="s">
        <v>49</v>
      </c>
      <c r="AA711" t="s">
        <v>91</v>
      </c>
      <c r="AB711" s="5">
        <v>0</v>
      </c>
      <c r="AC711" s="22" t="s">
        <v>1422</v>
      </c>
      <c r="AD711" s="22" t="s">
        <v>1635</v>
      </c>
      <c r="AE711" t="s">
        <v>1423</v>
      </c>
    </row>
    <row r="712" spans="1:31" ht="14.25" customHeight="1" x14ac:dyDescent="0.3">
      <c r="A712">
        <v>9</v>
      </c>
      <c r="B712" t="s">
        <v>24</v>
      </c>
      <c r="C712" t="s">
        <v>153</v>
      </c>
      <c r="D712" t="s">
        <v>155</v>
      </c>
      <c r="E712">
        <v>2013</v>
      </c>
      <c r="F712" t="s">
        <v>187</v>
      </c>
      <c r="G712" t="s">
        <v>191</v>
      </c>
      <c r="H712" s="3" t="s">
        <v>192</v>
      </c>
      <c r="I712" s="8">
        <v>-23.838903999999999</v>
      </c>
      <c r="J712" s="8">
        <v>-45.324328000000001</v>
      </c>
      <c r="K712">
        <v>270250000</v>
      </c>
      <c r="L712" t="s">
        <v>190</v>
      </c>
      <c r="M712" t="s">
        <v>161</v>
      </c>
      <c r="N712" t="s">
        <v>193</v>
      </c>
      <c r="O712">
        <v>2008</v>
      </c>
      <c r="P712">
        <v>3</v>
      </c>
      <c r="Q712">
        <v>2009</v>
      </c>
      <c r="R712">
        <v>3</v>
      </c>
      <c r="S712" s="7">
        <v>13</v>
      </c>
      <c r="T712">
        <v>12</v>
      </c>
      <c r="U712">
        <v>14</v>
      </c>
      <c r="V712" t="s">
        <v>1060</v>
      </c>
      <c r="W712">
        <f t="shared" si="3"/>
        <v>480</v>
      </c>
      <c r="X712" s="5">
        <v>2</v>
      </c>
      <c r="Y712" t="s">
        <v>48</v>
      </c>
      <c r="Z712" s="13" t="s">
        <v>49</v>
      </c>
      <c r="AA712" t="s">
        <v>50</v>
      </c>
      <c r="AB712" s="5">
        <v>3</v>
      </c>
      <c r="AC712" s="22" t="s">
        <v>1422</v>
      </c>
      <c r="AD712" s="22" t="s">
        <v>1635</v>
      </c>
      <c r="AE712" t="s">
        <v>1423</v>
      </c>
    </row>
    <row r="713" spans="1:31" ht="14.25" customHeight="1" x14ac:dyDescent="0.3">
      <c r="A713">
        <v>9</v>
      </c>
      <c r="B713" t="s">
        <v>24</v>
      </c>
      <c r="C713" t="s">
        <v>153</v>
      </c>
      <c r="D713" t="s">
        <v>155</v>
      </c>
      <c r="E713">
        <v>2013</v>
      </c>
      <c r="F713" t="s">
        <v>187</v>
      </c>
      <c r="G713" t="s">
        <v>191</v>
      </c>
      <c r="H713" s="3" t="s">
        <v>192</v>
      </c>
      <c r="I713" s="8">
        <v>-23.838903999999999</v>
      </c>
      <c r="J713" s="8">
        <v>-45.324328000000001</v>
      </c>
      <c r="K713">
        <v>270250000</v>
      </c>
      <c r="L713" t="s">
        <v>190</v>
      </c>
      <c r="M713" t="s">
        <v>161</v>
      </c>
      <c r="N713" t="s">
        <v>193</v>
      </c>
      <c r="O713">
        <v>2008</v>
      </c>
      <c r="P713">
        <v>3</v>
      </c>
      <c r="Q713">
        <v>2009</v>
      </c>
      <c r="R713">
        <v>3</v>
      </c>
      <c r="S713" s="7">
        <v>13</v>
      </c>
      <c r="T713">
        <v>12</v>
      </c>
      <c r="U713">
        <v>14</v>
      </c>
      <c r="V713" t="s">
        <v>1060</v>
      </c>
      <c r="W713">
        <f t="shared" si="3"/>
        <v>480</v>
      </c>
      <c r="X713" s="5">
        <v>2</v>
      </c>
      <c r="Y713" t="s">
        <v>48</v>
      </c>
      <c r="Z713" s="13" t="s">
        <v>49</v>
      </c>
      <c r="AA713" t="s">
        <v>52</v>
      </c>
      <c r="AB713" s="5">
        <v>0</v>
      </c>
      <c r="AC713" s="22" t="s">
        <v>1422</v>
      </c>
      <c r="AD713" s="22" t="s">
        <v>1635</v>
      </c>
      <c r="AE713" t="s">
        <v>1423</v>
      </c>
    </row>
    <row r="714" spans="1:31" ht="14.25" customHeight="1" x14ac:dyDescent="0.3">
      <c r="A714">
        <v>9</v>
      </c>
      <c r="B714" t="s">
        <v>24</v>
      </c>
      <c r="C714" t="s">
        <v>153</v>
      </c>
      <c r="D714" t="s">
        <v>155</v>
      </c>
      <c r="E714">
        <v>2013</v>
      </c>
      <c r="F714" t="s">
        <v>187</v>
      </c>
      <c r="G714" t="s">
        <v>191</v>
      </c>
      <c r="H714" s="3" t="s">
        <v>192</v>
      </c>
      <c r="I714" s="8">
        <v>-23.838903999999999</v>
      </c>
      <c r="J714" s="8">
        <v>-45.324328000000001</v>
      </c>
      <c r="K714">
        <v>270250000</v>
      </c>
      <c r="L714" t="s">
        <v>190</v>
      </c>
      <c r="M714" t="s">
        <v>161</v>
      </c>
      <c r="N714" t="s">
        <v>193</v>
      </c>
      <c r="O714">
        <v>2008</v>
      </c>
      <c r="P714">
        <v>3</v>
      </c>
      <c r="Q714">
        <v>2009</v>
      </c>
      <c r="R714">
        <v>3</v>
      </c>
      <c r="S714" s="7">
        <v>13</v>
      </c>
      <c r="T714">
        <v>12</v>
      </c>
      <c r="U714">
        <v>14</v>
      </c>
      <c r="V714" t="s">
        <v>1060</v>
      </c>
      <c r="W714">
        <f t="shared" si="3"/>
        <v>480</v>
      </c>
      <c r="X714" s="5">
        <v>2</v>
      </c>
      <c r="Y714" t="s">
        <v>48</v>
      </c>
      <c r="Z714" s="13" t="s">
        <v>83</v>
      </c>
      <c r="AA714" t="s">
        <v>84</v>
      </c>
      <c r="AB714" s="5">
        <v>35</v>
      </c>
      <c r="AC714" s="22" t="s">
        <v>1422</v>
      </c>
      <c r="AD714" s="22" t="s">
        <v>1635</v>
      </c>
      <c r="AE714" t="s">
        <v>1423</v>
      </c>
    </row>
    <row r="715" spans="1:31" ht="14.25" customHeight="1" x14ac:dyDescent="0.3">
      <c r="A715">
        <v>9</v>
      </c>
      <c r="B715" t="s">
        <v>24</v>
      </c>
      <c r="C715" t="s">
        <v>153</v>
      </c>
      <c r="D715" t="s">
        <v>155</v>
      </c>
      <c r="E715">
        <v>2013</v>
      </c>
      <c r="F715" t="s">
        <v>187</v>
      </c>
      <c r="G715" t="s">
        <v>191</v>
      </c>
      <c r="H715" s="3" t="s">
        <v>192</v>
      </c>
      <c r="I715" s="8">
        <v>-23.838903999999999</v>
      </c>
      <c r="J715" s="8">
        <v>-45.324328000000001</v>
      </c>
      <c r="K715">
        <v>270250000</v>
      </c>
      <c r="L715" t="s">
        <v>190</v>
      </c>
      <c r="M715" t="s">
        <v>161</v>
      </c>
      <c r="N715" t="s">
        <v>193</v>
      </c>
      <c r="O715">
        <v>2008</v>
      </c>
      <c r="P715">
        <v>3</v>
      </c>
      <c r="Q715">
        <v>2009</v>
      </c>
      <c r="R715">
        <v>3</v>
      </c>
      <c r="S715" s="7">
        <v>13</v>
      </c>
      <c r="T715">
        <v>12</v>
      </c>
      <c r="U715">
        <v>14</v>
      </c>
      <c r="V715" t="s">
        <v>1060</v>
      </c>
      <c r="W715">
        <f t="shared" si="3"/>
        <v>480</v>
      </c>
      <c r="X715" s="5">
        <v>2</v>
      </c>
      <c r="Y715" t="s">
        <v>48</v>
      </c>
      <c r="Z715" s="13" t="s">
        <v>83</v>
      </c>
      <c r="AA715" t="s">
        <v>87</v>
      </c>
      <c r="AB715" s="5">
        <v>8</v>
      </c>
      <c r="AC715" s="22" t="s">
        <v>1422</v>
      </c>
      <c r="AD715" s="22" t="s">
        <v>1635</v>
      </c>
      <c r="AE715" t="s">
        <v>1423</v>
      </c>
    </row>
    <row r="716" spans="1:31" ht="14.25" customHeight="1" x14ac:dyDescent="0.3">
      <c r="A716">
        <v>9</v>
      </c>
      <c r="B716" t="s">
        <v>24</v>
      </c>
      <c r="C716" t="s">
        <v>153</v>
      </c>
      <c r="D716" t="s">
        <v>155</v>
      </c>
      <c r="E716">
        <v>2013</v>
      </c>
      <c r="F716" t="s">
        <v>187</v>
      </c>
      <c r="G716" t="s">
        <v>191</v>
      </c>
      <c r="H716" s="3" t="s">
        <v>192</v>
      </c>
      <c r="I716" s="8">
        <v>-23.838903999999999</v>
      </c>
      <c r="J716" s="8">
        <v>-45.324328000000001</v>
      </c>
      <c r="K716">
        <v>270250000</v>
      </c>
      <c r="L716" t="s">
        <v>190</v>
      </c>
      <c r="M716" t="s">
        <v>161</v>
      </c>
      <c r="N716" t="s">
        <v>193</v>
      </c>
      <c r="O716">
        <v>2008</v>
      </c>
      <c r="P716">
        <v>3</v>
      </c>
      <c r="Q716">
        <v>2009</v>
      </c>
      <c r="R716">
        <v>3</v>
      </c>
      <c r="S716" s="7">
        <v>13</v>
      </c>
      <c r="T716">
        <v>12</v>
      </c>
      <c r="U716">
        <v>14</v>
      </c>
      <c r="V716" t="s">
        <v>1060</v>
      </c>
      <c r="W716">
        <f t="shared" si="3"/>
        <v>480</v>
      </c>
      <c r="X716" s="5">
        <v>2</v>
      </c>
      <c r="Y716" t="s">
        <v>48</v>
      </c>
      <c r="Z716" s="13" t="s">
        <v>83</v>
      </c>
      <c r="AA716" t="s">
        <v>1069</v>
      </c>
      <c r="AB716" s="5">
        <v>1</v>
      </c>
      <c r="AC716" s="22" t="s">
        <v>1422</v>
      </c>
      <c r="AD716" s="22" t="s">
        <v>1635</v>
      </c>
      <c r="AE716" t="s">
        <v>1423</v>
      </c>
    </row>
    <row r="717" spans="1:31" ht="14.25" customHeight="1" x14ac:dyDescent="0.3">
      <c r="A717">
        <v>9</v>
      </c>
      <c r="B717" t="s">
        <v>24</v>
      </c>
      <c r="C717" t="s">
        <v>153</v>
      </c>
      <c r="D717" t="s">
        <v>155</v>
      </c>
      <c r="E717">
        <v>2013</v>
      </c>
      <c r="F717" t="s">
        <v>187</v>
      </c>
      <c r="G717" t="s">
        <v>191</v>
      </c>
      <c r="H717" s="3" t="s">
        <v>192</v>
      </c>
      <c r="I717" s="8">
        <v>-23.838903999999999</v>
      </c>
      <c r="J717" s="8">
        <v>-45.324328000000001</v>
      </c>
      <c r="K717">
        <v>270250000</v>
      </c>
      <c r="L717" t="s">
        <v>190</v>
      </c>
      <c r="M717" t="s">
        <v>161</v>
      </c>
      <c r="N717" t="s">
        <v>193</v>
      </c>
      <c r="O717">
        <v>2008</v>
      </c>
      <c r="P717">
        <v>3</v>
      </c>
      <c r="Q717">
        <v>2009</v>
      </c>
      <c r="R717">
        <v>3</v>
      </c>
      <c r="S717" s="7">
        <v>13</v>
      </c>
      <c r="T717">
        <v>12</v>
      </c>
      <c r="U717">
        <v>14</v>
      </c>
      <c r="V717" t="s">
        <v>1060</v>
      </c>
      <c r="W717">
        <f t="shared" si="3"/>
        <v>480</v>
      </c>
      <c r="X717" s="5">
        <v>2</v>
      </c>
      <c r="Y717" t="s">
        <v>48</v>
      </c>
      <c r="Z717" s="13" t="s">
        <v>90</v>
      </c>
      <c r="AA717" t="s">
        <v>91</v>
      </c>
      <c r="AB717" s="5">
        <v>0</v>
      </c>
      <c r="AC717" s="22" t="s">
        <v>1422</v>
      </c>
      <c r="AD717" s="22" t="s">
        <v>1635</v>
      </c>
      <c r="AE717" t="s">
        <v>1423</v>
      </c>
    </row>
    <row r="718" spans="1:31" ht="14.25" customHeight="1" x14ac:dyDescent="0.3">
      <c r="A718">
        <v>9</v>
      </c>
      <c r="B718" t="s">
        <v>24</v>
      </c>
      <c r="C718" t="s">
        <v>153</v>
      </c>
      <c r="D718" t="s">
        <v>155</v>
      </c>
      <c r="E718">
        <v>2013</v>
      </c>
      <c r="F718" t="s">
        <v>194</v>
      </c>
      <c r="G718" t="s">
        <v>195</v>
      </c>
      <c r="H718" s="3" t="s">
        <v>196</v>
      </c>
      <c r="I718" s="8">
        <v>-23.366667</v>
      </c>
      <c r="J718" s="8">
        <v>-46.6</v>
      </c>
      <c r="K718">
        <v>80000000</v>
      </c>
      <c r="L718" t="s">
        <v>110</v>
      </c>
      <c r="M718" t="s">
        <v>161</v>
      </c>
      <c r="N718" t="s">
        <v>162</v>
      </c>
      <c r="O718">
        <v>2007</v>
      </c>
      <c r="P718">
        <v>3</v>
      </c>
      <c r="Q718">
        <v>2008</v>
      </c>
      <c r="R718">
        <v>3</v>
      </c>
      <c r="S718" s="7">
        <v>13</v>
      </c>
      <c r="T718">
        <v>12</v>
      </c>
      <c r="U718">
        <v>3</v>
      </c>
      <c r="V718" t="s">
        <v>1060</v>
      </c>
      <c r="W718">
        <f t="shared" si="3"/>
        <v>480</v>
      </c>
      <c r="X718" s="5">
        <v>2</v>
      </c>
      <c r="Y718" t="s">
        <v>48</v>
      </c>
      <c r="Z718" s="13" t="s">
        <v>55</v>
      </c>
      <c r="AA718" t="s">
        <v>1061</v>
      </c>
      <c r="AB718" s="5">
        <v>0</v>
      </c>
      <c r="AC718" t="s">
        <v>1421</v>
      </c>
      <c r="AD718" t="s">
        <v>1509</v>
      </c>
    </row>
    <row r="719" spans="1:31" ht="14.25" customHeight="1" x14ac:dyDescent="0.3">
      <c r="A719">
        <v>9</v>
      </c>
      <c r="B719" t="s">
        <v>24</v>
      </c>
      <c r="C719" t="s">
        <v>153</v>
      </c>
      <c r="D719" t="s">
        <v>155</v>
      </c>
      <c r="E719">
        <v>2013</v>
      </c>
      <c r="F719" t="s">
        <v>194</v>
      </c>
      <c r="G719" t="s">
        <v>195</v>
      </c>
      <c r="H719" s="3" t="s">
        <v>196</v>
      </c>
      <c r="I719" s="8">
        <v>-23.366667</v>
      </c>
      <c r="J719" s="8">
        <v>-46.6</v>
      </c>
      <c r="K719">
        <v>80000000</v>
      </c>
      <c r="L719" t="s">
        <v>110</v>
      </c>
      <c r="M719" t="s">
        <v>161</v>
      </c>
      <c r="N719" t="s">
        <v>162</v>
      </c>
      <c r="O719">
        <v>2007</v>
      </c>
      <c r="P719">
        <v>3</v>
      </c>
      <c r="Q719">
        <v>2008</v>
      </c>
      <c r="R719">
        <v>3</v>
      </c>
      <c r="S719" s="7">
        <v>13</v>
      </c>
      <c r="T719">
        <v>12</v>
      </c>
      <c r="U719">
        <v>3</v>
      </c>
      <c r="V719" t="s">
        <v>1060</v>
      </c>
      <c r="W719">
        <f t="shared" si="3"/>
        <v>480</v>
      </c>
      <c r="X719" s="5">
        <v>2</v>
      </c>
      <c r="Y719" t="s">
        <v>48</v>
      </c>
      <c r="Z719" s="13" t="s">
        <v>55</v>
      </c>
      <c r="AA719" t="s">
        <v>56</v>
      </c>
      <c r="AB719" s="5">
        <v>3</v>
      </c>
      <c r="AC719" t="s">
        <v>1421</v>
      </c>
      <c r="AD719" t="s">
        <v>1509</v>
      </c>
    </row>
    <row r="720" spans="1:31" ht="14.25" customHeight="1" x14ac:dyDescent="0.3">
      <c r="A720">
        <v>9</v>
      </c>
      <c r="B720" t="s">
        <v>24</v>
      </c>
      <c r="C720" t="s">
        <v>153</v>
      </c>
      <c r="D720" t="s">
        <v>155</v>
      </c>
      <c r="E720">
        <v>2013</v>
      </c>
      <c r="F720" t="s">
        <v>194</v>
      </c>
      <c r="G720" t="s">
        <v>195</v>
      </c>
      <c r="H720" s="3" t="s">
        <v>196</v>
      </c>
      <c r="I720" s="8">
        <v>-23.366667</v>
      </c>
      <c r="J720" s="8">
        <v>-46.6</v>
      </c>
      <c r="K720">
        <v>80000000</v>
      </c>
      <c r="L720" t="s">
        <v>110</v>
      </c>
      <c r="M720" t="s">
        <v>161</v>
      </c>
      <c r="N720" t="s">
        <v>162</v>
      </c>
      <c r="O720">
        <v>2007</v>
      </c>
      <c r="P720">
        <v>3</v>
      </c>
      <c r="Q720">
        <v>2008</v>
      </c>
      <c r="R720">
        <v>3</v>
      </c>
      <c r="S720" s="7">
        <v>13</v>
      </c>
      <c r="T720">
        <v>12</v>
      </c>
      <c r="U720">
        <v>3</v>
      </c>
      <c r="V720" t="s">
        <v>1060</v>
      </c>
      <c r="W720">
        <f t="shared" si="3"/>
        <v>480</v>
      </c>
      <c r="X720" s="5">
        <v>2</v>
      </c>
      <c r="Y720" t="s">
        <v>48</v>
      </c>
      <c r="Z720" s="13" t="s">
        <v>55</v>
      </c>
      <c r="AA720" t="s">
        <v>62</v>
      </c>
      <c r="AB720" s="5">
        <v>4</v>
      </c>
      <c r="AC720" t="s">
        <v>1421</v>
      </c>
      <c r="AD720" t="s">
        <v>1509</v>
      </c>
    </row>
    <row r="721" spans="1:30" ht="14.25" customHeight="1" x14ac:dyDescent="0.3">
      <c r="A721">
        <v>9</v>
      </c>
      <c r="B721" t="s">
        <v>24</v>
      </c>
      <c r="C721" t="s">
        <v>153</v>
      </c>
      <c r="D721" t="s">
        <v>155</v>
      </c>
      <c r="E721">
        <v>2013</v>
      </c>
      <c r="F721" t="s">
        <v>194</v>
      </c>
      <c r="G721" t="s">
        <v>195</v>
      </c>
      <c r="H721" s="3" t="s">
        <v>196</v>
      </c>
      <c r="I721" s="8">
        <v>-23.366667</v>
      </c>
      <c r="J721" s="8">
        <v>-46.6</v>
      </c>
      <c r="K721">
        <v>80000000</v>
      </c>
      <c r="L721" t="s">
        <v>110</v>
      </c>
      <c r="M721" t="s">
        <v>161</v>
      </c>
      <c r="N721" t="s">
        <v>162</v>
      </c>
      <c r="O721">
        <v>2007</v>
      </c>
      <c r="P721">
        <v>3</v>
      </c>
      <c r="Q721">
        <v>2008</v>
      </c>
      <c r="R721">
        <v>3</v>
      </c>
      <c r="S721" s="7">
        <v>13</v>
      </c>
      <c r="T721">
        <v>12</v>
      </c>
      <c r="U721">
        <v>3</v>
      </c>
      <c r="V721" t="s">
        <v>1060</v>
      </c>
      <c r="W721">
        <f t="shared" si="3"/>
        <v>480</v>
      </c>
      <c r="X721" s="5">
        <v>2</v>
      </c>
      <c r="Y721" t="s">
        <v>48</v>
      </c>
      <c r="Z721" s="13" t="s">
        <v>55</v>
      </c>
      <c r="AA721" t="s">
        <v>1062</v>
      </c>
      <c r="AB721" s="5">
        <v>0</v>
      </c>
      <c r="AC721" t="s">
        <v>1421</v>
      </c>
      <c r="AD721" t="s">
        <v>1509</v>
      </c>
    </row>
    <row r="722" spans="1:30" ht="14.25" customHeight="1" x14ac:dyDescent="0.3">
      <c r="A722">
        <v>9</v>
      </c>
      <c r="B722" t="s">
        <v>24</v>
      </c>
      <c r="C722" t="s">
        <v>153</v>
      </c>
      <c r="D722" t="s">
        <v>155</v>
      </c>
      <c r="E722">
        <v>2013</v>
      </c>
      <c r="F722" t="s">
        <v>194</v>
      </c>
      <c r="G722" t="s">
        <v>195</v>
      </c>
      <c r="H722" s="3" t="s">
        <v>196</v>
      </c>
      <c r="I722" s="8">
        <v>-23.366667</v>
      </c>
      <c r="J722" s="8">
        <v>-46.6</v>
      </c>
      <c r="K722">
        <v>80000000</v>
      </c>
      <c r="L722" t="s">
        <v>110</v>
      </c>
      <c r="M722" t="s">
        <v>161</v>
      </c>
      <c r="N722" t="s">
        <v>162</v>
      </c>
      <c r="O722">
        <v>2007</v>
      </c>
      <c r="P722">
        <v>3</v>
      </c>
      <c r="Q722">
        <v>2008</v>
      </c>
      <c r="R722">
        <v>3</v>
      </c>
      <c r="S722" s="7">
        <v>13</v>
      </c>
      <c r="T722">
        <v>12</v>
      </c>
      <c r="U722">
        <v>3</v>
      </c>
      <c r="V722" t="s">
        <v>1060</v>
      </c>
      <c r="W722">
        <f t="shared" si="3"/>
        <v>480</v>
      </c>
      <c r="X722" s="5">
        <v>2</v>
      </c>
      <c r="Y722" t="s">
        <v>48</v>
      </c>
      <c r="Z722" s="13" t="s">
        <v>55</v>
      </c>
      <c r="AA722" t="s">
        <v>1063</v>
      </c>
      <c r="AB722" s="5">
        <v>0</v>
      </c>
      <c r="AC722" t="s">
        <v>1421</v>
      </c>
      <c r="AD722" t="s">
        <v>1509</v>
      </c>
    </row>
    <row r="723" spans="1:30" ht="14.25" customHeight="1" x14ac:dyDescent="0.3">
      <c r="A723">
        <v>9</v>
      </c>
      <c r="B723" t="s">
        <v>24</v>
      </c>
      <c r="C723" t="s">
        <v>153</v>
      </c>
      <c r="D723" t="s">
        <v>155</v>
      </c>
      <c r="E723">
        <v>2013</v>
      </c>
      <c r="F723" t="s">
        <v>194</v>
      </c>
      <c r="G723" t="s">
        <v>195</v>
      </c>
      <c r="H723" s="3" t="s">
        <v>196</v>
      </c>
      <c r="I723" s="8">
        <v>-23.366667</v>
      </c>
      <c r="J723" s="8">
        <v>-46.6</v>
      </c>
      <c r="K723">
        <v>80000000</v>
      </c>
      <c r="L723" t="s">
        <v>110</v>
      </c>
      <c r="M723" t="s">
        <v>161</v>
      </c>
      <c r="N723" t="s">
        <v>162</v>
      </c>
      <c r="O723">
        <v>2007</v>
      </c>
      <c r="P723">
        <v>3</v>
      </c>
      <c r="Q723">
        <v>2008</v>
      </c>
      <c r="R723">
        <v>3</v>
      </c>
      <c r="S723" s="7">
        <v>13</v>
      </c>
      <c r="T723">
        <v>12</v>
      </c>
      <c r="U723">
        <v>3</v>
      </c>
      <c r="V723" t="s">
        <v>1060</v>
      </c>
      <c r="W723">
        <f t="shared" si="3"/>
        <v>480</v>
      </c>
      <c r="X723" s="5">
        <v>2</v>
      </c>
      <c r="Y723" t="s">
        <v>48</v>
      </c>
      <c r="Z723" s="13" t="s">
        <v>55</v>
      </c>
      <c r="AA723" t="s">
        <v>1064</v>
      </c>
      <c r="AB723" s="5">
        <v>0</v>
      </c>
      <c r="AC723" t="s">
        <v>1421</v>
      </c>
      <c r="AD723" t="s">
        <v>1509</v>
      </c>
    </row>
    <row r="724" spans="1:30" ht="14.25" customHeight="1" x14ac:dyDescent="0.3">
      <c r="A724">
        <v>9</v>
      </c>
      <c r="B724" t="s">
        <v>24</v>
      </c>
      <c r="C724" t="s">
        <v>153</v>
      </c>
      <c r="D724" t="s">
        <v>155</v>
      </c>
      <c r="E724">
        <v>2013</v>
      </c>
      <c r="F724" t="s">
        <v>194</v>
      </c>
      <c r="G724" t="s">
        <v>195</v>
      </c>
      <c r="H724" s="3" t="s">
        <v>196</v>
      </c>
      <c r="I724" s="8">
        <v>-23.366667</v>
      </c>
      <c r="J724" s="8">
        <v>-46.6</v>
      </c>
      <c r="K724">
        <v>80000000</v>
      </c>
      <c r="L724" t="s">
        <v>110</v>
      </c>
      <c r="M724" t="s">
        <v>161</v>
      </c>
      <c r="N724" t="s">
        <v>162</v>
      </c>
      <c r="O724">
        <v>2007</v>
      </c>
      <c r="P724">
        <v>3</v>
      </c>
      <c r="Q724">
        <v>2008</v>
      </c>
      <c r="R724">
        <v>3</v>
      </c>
      <c r="S724" s="7">
        <v>13</v>
      </c>
      <c r="T724">
        <v>12</v>
      </c>
      <c r="U724">
        <v>3</v>
      </c>
      <c r="V724" t="s">
        <v>1060</v>
      </c>
      <c r="W724">
        <f t="shared" si="3"/>
        <v>480</v>
      </c>
      <c r="X724" s="5">
        <v>2</v>
      </c>
      <c r="Y724" t="s">
        <v>48</v>
      </c>
      <c r="Z724" s="13" t="s">
        <v>55</v>
      </c>
      <c r="AA724" t="s">
        <v>70</v>
      </c>
      <c r="AB724" s="5">
        <v>3</v>
      </c>
      <c r="AC724" t="s">
        <v>1421</v>
      </c>
      <c r="AD724" t="s">
        <v>1509</v>
      </c>
    </row>
    <row r="725" spans="1:30" ht="14.25" customHeight="1" x14ac:dyDescent="0.3">
      <c r="A725">
        <v>9</v>
      </c>
      <c r="B725" t="s">
        <v>24</v>
      </c>
      <c r="C725" t="s">
        <v>153</v>
      </c>
      <c r="D725" t="s">
        <v>155</v>
      </c>
      <c r="E725">
        <v>2013</v>
      </c>
      <c r="F725" t="s">
        <v>194</v>
      </c>
      <c r="G725" t="s">
        <v>195</v>
      </c>
      <c r="H725" s="3" t="s">
        <v>196</v>
      </c>
      <c r="I725" s="8">
        <v>-23.366667</v>
      </c>
      <c r="J725" s="8">
        <v>-46.6</v>
      </c>
      <c r="K725">
        <v>80000000</v>
      </c>
      <c r="L725" t="s">
        <v>110</v>
      </c>
      <c r="M725" t="s">
        <v>161</v>
      </c>
      <c r="N725" t="s">
        <v>162</v>
      </c>
      <c r="O725">
        <v>2007</v>
      </c>
      <c r="P725">
        <v>3</v>
      </c>
      <c r="Q725">
        <v>2008</v>
      </c>
      <c r="R725">
        <v>3</v>
      </c>
      <c r="S725" s="7">
        <v>13</v>
      </c>
      <c r="T725">
        <v>12</v>
      </c>
      <c r="U725">
        <v>3</v>
      </c>
      <c r="V725" t="s">
        <v>1060</v>
      </c>
      <c r="W725">
        <f t="shared" si="3"/>
        <v>480</v>
      </c>
      <c r="X725" s="5">
        <v>2</v>
      </c>
      <c r="Y725" t="s">
        <v>48</v>
      </c>
      <c r="Z725" s="13" t="s">
        <v>55</v>
      </c>
      <c r="AA725" t="s">
        <v>73</v>
      </c>
      <c r="AB725" s="5">
        <v>1</v>
      </c>
      <c r="AC725" t="s">
        <v>1421</v>
      </c>
      <c r="AD725" t="s">
        <v>1509</v>
      </c>
    </row>
    <row r="726" spans="1:30" ht="14.25" customHeight="1" x14ac:dyDescent="0.3">
      <c r="A726">
        <v>9</v>
      </c>
      <c r="B726" t="s">
        <v>24</v>
      </c>
      <c r="C726" t="s">
        <v>153</v>
      </c>
      <c r="D726" t="s">
        <v>155</v>
      </c>
      <c r="E726">
        <v>2013</v>
      </c>
      <c r="F726" t="s">
        <v>194</v>
      </c>
      <c r="G726" t="s">
        <v>195</v>
      </c>
      <c r="H726" s="3" t="s">
        <v>196</v>
      </c>
      <c r="I726" s="8">
        <v>-23.366667</v>
      </c>
      <c r="J726" s="8">
        <v>-46.6</v>
      </c>
      <c r="K726">
        <v>80000000</v>
      </c>
      <c r="L726" t="s">
        <v>110</v>
      </c>
      <c r="M726" t="s">
        <v>161</v>
      </c>
      <c r="N726" t="s">
        <v>162</v>
      </c>
      <c r="O726">
        <v>2007</v>
      </c>
      <c r="P726">
        <v>3</v>
      </c>
      <c r="Q726">
        <v>2008</v>
      </c>
      <c r="R726">
        <v>3</v>
      </c>
      <c r="S726" s="7">
        <v>13</v>
      </c>
      <c r="T726">
        <v>12</v>
      </c>
      <c r="U726">
        <v>3</v>
      </c>
      <c r="V726" t="s">
        <v>1060</v>
      </c>
      <c r="W726">
        <f t="shared" si="3"/>
        <v>480</v>
      </c>
      <c r="X726" s="5">
        <v>2</v>
      </c>
      <c r="Y726" t="s">
        <v>48</v>
      </c>
      <c r="Z726" s="13" t="s">
        <v>55</v>
      </c>
      <c r="AA726" t="s">
        <v>76</v>
      </c>
      <c r="AB726" s="5">
        <v>57</v>
      </c>
      <c r="AC726" t="s">
        <v>1421</v>
      </c>
      <c r="AD726" t="s">
        <v>1509</v>
      </c>
    </row>
    <row r="727" spans="1:30" ht="14.25" customHeight="1" x14ac:dyDescent="0.3">
      <c r="A727">
        <v>9</v>
      </c>
      <c r="B727" t="s">
        <v>24</v>
      </c>
      <c r="C727" t="s">
        <v>153</v>
      </c>
      <c r="D727" t="s">
        <v>155</v>
      </c>
      <c r="E727">
        <v>2013</v>
      </c>
      <c r="F727" t="s">
        <v>194</v>
      </c>
      <c r="G727" t="s">
        <v>195</v>
      </c>
      <c r="H727" s="3" t="s">
        <v>196</v>
      </c>
      <c r="I727" s="8">
        <v>-23.366667</v>
      </c>
      <c r="J727" s="8">
        <v>-46.6</v>
      </c>
      <c r="K727">
        <v>80000000</v>
      </c>
      <c r="L727" t="s">
        <v>110</v>
      </c>
      <c r="M727" t="s">
        <v>161</v>
      </c>
      <c r="N727" t="s">
        <v>162</v>
      </c>
      <c r="O727">
        <v>2007</v>
      </c>
      <c r="P727">
        <v>3</v>
      </c>
      <c r="Q727">
        <v>2008</v>
      </c>
      <c r="R727">
        <v>3</v>
      </c>
      <c r="S727" s="7">
        <v>13</v>
      </c>
      <c r="T727">
        <v>12</v>
      </c>
      <c r="U727">
        <v>3</v>
      </c>
      <c r="V727" t="s">
        <v>1060</v>
      </c>
      <c r="W727">
        <f t="shared" si="3"/>
        <v>480</v>
      </c>
      <c r="X727" s="5">
        <v>2</v>
      </c>
      <c r="Y727" t="s">
        <v>48</v>
      </c>
      <c r="Z727" s="13" t="s">
        <v>55</v>
      </c>
      <c r="AA727" t="s">
        <v>1065</v>
      </c>
      <c r="AB727" s="5">
        <v>0</v>
      </c>
      <c r="AC727" t="s">
        <v>1421</v>
      </c>
      <c r="AD727" t="s">
        <v>1509</v>
      </c>
    </row>
    <row r="728" spans="1:30" ht="14.25" customHeight="1" x14ac:dyDescent="0.3">
      <c r="A728">
        <v>9</v>
      </c>
      <c r="B728" t="s">
        <v>24</v>
      </c>
      <c r="C728" t="s">
        <v>153</v>
      </c>
      <c r="D728" t="s">
        <v>155</v>
      </c>
      <c r="E728">
        <v>2013</v>
      </c>
      <c r="F728" t="s">
        <v>194</v>
      </c>
      <c r="G728" t="s">
        <v>195</v>
      </c>
      <c r="H728" s="3" t="s">
        <v>196</v>
      </c>
      <c r="I728" s="8">
        <v>-23.366667</v>
      </c>
      <c r="J728" s="8">
        <v>-46.6</v>
      </c>
      <c r="K728">
        <v>80000000</v>
      </c>
      <c r="L728" t="s">
        <v>110</v>
      </c>
      <c r="M728" t="s">
        <v>161</v>
      </c>
      <c r="N728" t="s">
        <v>162</v>
      </c>
      <c r="O728">
        <v>2007</v>
      </c>
      <c r="P728">
        <v>3</v>
      </c>
      <c r="Q728">
        <v>2008</v>
      </c>
      <c r="R728">
        <v>3</v>
      </c>
      <c r="S728" s="7">
        <v>13</v>
      </c>
      <c r="T728">
        <v>12</v>
      </c>
      <c r="U728">
        <v>3</v>
      </c>
      <c r="V728" t="s">
        <v>1060</v>
      </c>
      <c r="W728">
        <f t="shared" si="3"/>
        <v>480</v>
      </c>
      <c r="X728" s="5">
        <v>2</v>
      </c>
      <c r="Y728" t="s">
        <v>48</v>
      </c>
      <c r="Z728" s="13" t="s">
        <v>55</v>
      </c>
      <c r="AA728" t="s">
        <v>1066</v>
      </c>
      <c r="AB728" s="5">
        <v>0</v>
      </c>
      <c r="AC728" t="s">
        <v>1421</v>
      </c>
      <c r="AD728" t="s">
        <v>1509</v>
      </c>
    </row>
    <row r="729" spans="1:30" ht="14.25" customHeight="1" x14ac:dyDescent="0.3">
      <c r="A729">
        <v>9</v>
      </c>
      <c r="B729" t="s">
        <v>24</v>
      </c>
      <c r="C729" t="s">
        <v>153</v>
      </c>
      <c r="D729" t="s">
        <v>155</v>
      </c>
      <c r="E729">
        <v>2013</v>
      </c>
      <c r="F729" t="s">
        <v>194</v>
      </c>
      <c r="G729" t="s">
        <v>195</v>
      </c>
      <c r="H729" s="3" t="s">
        <v>196</v>
      </c>
      <c r="I729" s="8">
        <v>-23.366667</v>
      </c>
      <c r="J729" s="8">
        <v>-46.6</v>
      </c>
      <c r="K729">
        <v>80000000</v>
      </c>
      <c r="L729" t="s">
        <v>110</v>
      </c>
      <c r="M729" t="s">
        <v>161</v>
      </c>
      <c r="N729" t="s">
        <v>162</v>
      </c>
      <c r="O729">
        <v>2007</v>
      </c>
      <c r="P729">
        <v>3</v>
      </c>
      <c r="Q729">
        <v>2008</v>
      </c>
      <c r="R729">
        <v>3</v>
      </c>
      <c r="S729" s="7">
        <v>13</v>
      </c>
      <c r="T729">
        <v>12</v>
      </c>
      <c r="U729">
        <v>3</v>
      </c>
      <c r="V729" t="s">
        <v>1060</v>
      </c>
      <c r="W729">
        <f t="shared" si="3"/>
        <v>480</v>
      </c>
      <c r="X729" s="5">
        <v>2</v>
      </c>
      <c r="Y729" t="s">
        <v>48</v>
      </c>
      <c r="Z729" s="13" t="s">
        <v>55</v>
      </c>
      <c r="AA729" t="s">
        <v>1053</v>
      </c>
      <c r="AB729" s="5">
        <v>0</v>
      </c>
      <c r="AC729" t="s">
        <v>1421</v>
      </c>
      <c r="AD729" t="s">
        <v>1509</v>
      </c>
    </row>
    <row r="730" spans="1:30" ht="14.25" customHeight="1" x14ac:dyDescent="0.3">
      <c r="A730">
        <v>9</v>
      </c>
      <c r="B730" t="s">
        <v>24</v>
      </c>
      <c r="C730" t="s">
        <v>153</v>
      </c>
      <c r="D730" t="s">
        <v>155</v>
      </c>
      <c r="E730">
        <v>2013</v>
      </c>
      <c r="F730" t="s">
        <v>194</v>
      </c>
      <c r="G730" t="s">
        <v>195</v>
      </c>
      <c r="H730" s="3" t="s">
        <v>196</v>
      </c>
      <c r="I730" s="8">
        <v>-23.366667</v>
      </c>
      <c r="J730" s="8">
        <v>-46.6</v>
      </c>
      <c r="K730">
        <v>80000000</v>
      </c>
      <c r="L730" t="s">
        <v>110</v>
      </c>
      <c r="M730" t="s">
        <v>161</v>
      </c>
      <c r="N730" t="s">
        <v>162</v>
      </c>
      <c r="O730">
        <v>2007</v>
      </c>
      <c r="P730">
        <v>3</v>
      </c>
      <c r="Q730">
        <v>2008</v>
      </c>
      <c r="R730">
        <v>3</v>
      </c>
      <c r="S730" s="7">
        <v>13</v>
      </c>
      <c r="T730">
        <v>12</v>
      </c>
      <c r="U730">
        <v>3</v>
      </c>
      <c r="V730" t="s">
        <v>1060</v>
      </c>
      <c r="W730">
        <f t="shared" si="3"/>
        <v>480</v>
      </c>
      <c r="X730" s="5">
        <v>2</v>
      </c>
      <c r="Y730" t="s">
        <v>48</v>
      </c>
      <c r="Z730" s="13" t="s">
        <v>55</v>
      </c>
      <c r="AA730" t="s">
        <v>265</v>
      </c>
      <c r="AB730" s="5">
        <v>0</v>
      </c>
      <c r="AC730" t="s">
        <v>1421</v>
      </c>
      <c r="AD730" t="s">
        <v>1509</v>
      </c>
    </row>
    <row r="731" spans="1:30" ht="14.25" customHeight="1" x14ac:dyDescent="0.3">
      <c r="A731">
        <v>9</v>
      </c>
      <c r="B731" t="s">
        <v>24</v>
      </c>
      <c r="C731" t="s">
        <v>153</v>
      </c>
      <c r="D731" t="s">
        <v>155</v>
      </c>
      <c r="E731">
        <v>2013</v>
      </c>
      <c r="F731" t="s">
        <v>194</v>
      </c>
      <c r="G731" t="s">
        <v>195</v>
      </c>
      <c r="H731" s="3" t="s">
        <v>196</v>
      </c>
      <c r="I731" s="8">
        <v>-23.366667</v>
      </c>
      <c r="J731" s="8">
        <v>-46.6</v>
      </c>
      <c r="K731">
        <v>80000000</v>
      </c>
      <c r="L731" t="s">
        <v>110</v>
      </c>
      <c r="M731" t="s">
        <v>161</v>
      </c>
      <c r="N731" t="s">
        <v>162</v>
      </c>
      <c r="O731">
        <v>2007</v>
      </c>
      <c r="P731">
        <v>3</v>
      </c>
      <c r="Q731">
        <v>2008</v>
      </c>
      <c r="R731">
        <v>3</v>
      </c>
      <c r="S731" s="7">
        <v>13</v>
      </c>
      <c r="T731">
        <v>12</v>
      </c>
      <c r="U731">
        <v>3</v>
      </c>
      <c r="V731" t="s">
        <v>1060</v>
      </c>
      <c r="W731">
        <f t="shared" si="3"/>
        <v>480</v>
      </c>
      <c r="X731" s="5">
        <v>2</v>
      </c>
      <c r="Y731" t="s">
        <v>48</v>
      </c>
      <c r="Z731" s="13" t="s">
        <v>55</v>
      </c>
      <c r="AA731" t="s">
        <v>1056</v>
      </c>
      <c r="AB731" s="5">
        <v>0</v>
      </c>
      <c r="AC731" t="s">
        <v>1421</v>
      </c>
      <c r="AD731" t="s">
        <v>1509</v>
      </c>
    </row>
    <row r="732" spans="1:30" ht="14.25" customHeight="1" x14ac:dyDescent="0.3">
      <c r="A732">
        <v>9</v>
      </c>
      <c r="B732" t="s">
        <v>24</v>
      </c>
      <c r="C732" t="s">
        <v>153</v>
      </c>
      <c r="D732" t="s">
        <v>155</v>
      </c>
      <c r="E732">
        <v>2013</v>
      </c>
      <c r="F732" t="s">
        <v>194</v>
      </c>
      <c r="G732" t="s">
        <v>195</v>
      </c>
      <c r="H732" s="3" t="s">
        <v>196</v>
      </c>
      <c r="I732" s="8">
        <v>-23.366667</v>
      </c>
      <c r="J732" s="8">
        <v>-46.6</v>
      </c>
      <c r="K732">
        <v>80000000</v>
      </c>
      <c r="L732" t="s">
        <v>110</v>
      </c>
      <c r="M732" t="s">
        <v>161</v>
      </c>
      <c r="N732" t="s">
        <v>162</v>
      </c>
      <c r="O732">
        <v>2007</v>
      </c>
      <c r="P732">
        <v>3</v>
      </c>
      <c r="Q732">
        <v>2008</v>
      </c>
      <c r="R732">
        <v>3</v>
      </c>
      <c r="S732" s="7">
        <v>13</v>
      </c>
      <c r="T732">
        <v>12</v>
      </c>
      <c r="U732">
        <v>3</v>
      </c>
      <c r="V732" t="s">
        <v>1060</v>
      </c>
      <c r="W732">
        <f t="shared" si="3"/>
        <v>480</v>
      </c>
      <c r="X732" s="5">
        <v>2</v>
      </c>
      <c r="Y732" t="s">
        <v>48</v>
      </c>
      <c r="Z732" s="13" t="s">
        <v>49</v>
      </c>
      <c r="AA732" t="s">
        <v>1067</v>
      </c>
      <c r="AB732" s="5">
        <v>0</v>
      </c>
      <c r="AC732" t="s">
        <v>1421</v>
      </c>
      <c r="AD732" t="s">
        <v>1509</v>
      </c>
    </row>
    <row r="733" spans="1:30" ht="14.25" customHeight="1" x14ac:dyDescent="0.3">
      <c r="A733">
        <v>9</v>
      </c>
      <c r="B733" t="s">
        <v>24</v>
      </c>
      <c r="C733" t="s">
        <v>153</v>
      </c>
      <c r="D733" t="s">
        <v>155</v>
      </c>
      <c r="E733">
        <v>2013</v>
      </c>
      <c r="F733" t="s">
        <v>194</v>
      </c>
      <c r="G733" t="s">
        <v>195</v>
      </c>
      <c r="H733" s="3" t="s">
        <v>196</v>
      </c>
      <c r="I733" s="8">
        <v>-23.366667</v>
      </c>
      <c r="J733" s="8">
        <v>-46.6</v>
      </c>
      <c r="K733">
        <v>80000000</v>
      </c>
      <c r="L733" t="s">
        <v>110</v>
      </c>
      <c r="M733" t="s">
        <v>161</v>
      </c>
      <c r="N733" t="s">
        <v>162</v>
      </c>
      <c r="O733">
        <v>2007</v>
      </c>
      <c r="P733">
        <v>3</v>
      </c>
      <c r="Q733">
        <v>2008</v>
      </c>
      <c r="R733">
        <v>3</v>
      </c>
      <c r="S733" s="7">
        <v>13</v>
      </c>
      <c r="T733">
        <v>12</v>
      </c>
      <c r="U733">
        <v>3</v>
      </c>
      <c r="V733" t="s">
        <v>1060</v>
      </c>
      <c r="W733">
        <f t="shared" si="3"/>
        <v>480</v>
      </c>
      <c r="X733" s="5">
        <v>2</v>
      </c>
      <c r="Y733" t="s">
        <v>48</v>
      </c>
      <c r="Z733" s="13" t="s">
        <v>49</v>
      </c>
      <c r="AA733" t="s">
        <v>1068</v>
      </c>
      <c r="AB733" s="5">
        <v>0</v>
      </c>
      <c r="AC733" t="s">
        <v>1421</v>
      </c>
      <c r="AD733" t="s">
        <v>1509</v>
      </c>
    </row>
    <row r="734" spans="1:30" ht="14.25" customHeight="1" x14ac:dyDescent="0.3">
      <c r="A734">
        <v>9</v>
      </c>
      <c r="B734" t="s">
        <v>24</v>
      </c>
      <c r="C734" t="s">
        <v>153</v>
      </c>
      <c r="D734" t="s">
        <v>155</v>
      </c>
      <c r="E734">
        <v>2013</v>
      </c>
      <c r="F734" t="s">
        <v>194</v>
      </c>
      <c r="G734" t="s">
        <v>195</v>
      </c>
      <c r="H734" s="3" t="s">
        <v>196</v>
      </c>
      <c r="I734" s="8">
        <v>-23.366667</v>
      </c>
      <c r="J734" s="8">
        <v>-46.6</v>
      </c>
      <c r="K734">
        <v>80000000</v>
      </c>
      <c r="L734" t="s">
        <v>110</v>
      </c>
      <c r="M734" t="s">
        <v>161</v>
      </c>
      <c r="N734" t="s">
        <v>162</v>
      </c>
      <c r="O734">
        <v>2007</v>
      </c>
      <c r="P734">
        <v>3</v>
      </c>
      <c r="Q734">
        <v>2008</v>
      </c>
      <c r="R734">
        <v>3</v>
      </c>
      <c r="S734" s="7">
        <v>13</v>
      </c>
      <c r="T734">
        <v>12</v>
      </c>
      <c r="U734">
        <v>3</v>
      </c>
      <c r="V734" t="s">
        <v>1060</v>
      </c>
      <c r="W734">
        <f t="shared" si="3"/>
        <v>480</v>
      </c>
      <c r="X734" s="5">
        <v>2</v>
      </c>
      <c r="Y734" t="s">
        <v>48</v>
      </c>
      <c r="Z734" s="13" t="s">
        <v>49</v>
      </c>
      <c r="AA734" t="s">
        <v>91</v>
      </c>
      <c r="AB734" s="5">
        <v>0</v>
      </c>
      <c r="AC734" t="s">
        <v>1421</v>
      </c>
      <c r="AD734" t="s">
        <v>1509</v>
      </c>
    </row>
    <row r="735" spans="1:30" ht="14.25" customHeight="1" x14ac:dyDescent="0.3">
      <c r="A735">
        <v>9</v>
      </c>
      <c r="B735" t="s">
        <v>24</v>
      </c>
      <c r="C735" t="s">
        <v>153</v>
      </c>
      <c r="D735" t="s">
        <v>155</v>
      </c>
      <c r="E735">
        <v>2013</v>
      </c>
      <c r="F735" t="s">
        <v>194</v>
      </c>
      <c r="G735" t="s">
        <v>195</v>
      </c>
      <c r="H735" s="3" t="s">
        <v>196</v>
      </c>
      <c r="I735" s="8">
        <v>-23.366667</v>
      </c>
      <c r="J735" s="8">
        <v>-46.6</v>
      </c>
      <c r="K735">
        <v>80000000</v>
      </c>
      <c r="L735" t="s">
        <v>110</v>
      </c>
      <c r="M735" t="s">
        <v>161</v>
      </c>
      <c r="N735" t="s">
        <v>162</v>
      </c>
      <c r="O735">
        <v>2007</v>
      </c>
      <c r="P735">
        <v>3</v>
      </c>
      <c r="Q735">
        <v>2008</v>
      </c>
      <c r="R735">
        <v>3</v>
      </c>
      <c r="S735" s="7">
        <v>13</v>
      </c>
      <c r="T735">
        <v>12</v>
      </c>
      <c r="U735">
        <v>3</v>
      </c>
      <c r="V735" t="s">
        <v>1060</v>
      </c>
      <c r="W735">
        <f t="shared" si="3"/>
        <v>480</v>
      </c>
      <c r="X735" s="5">
        <v>2</v>
      </c>
      <c r="Y735" t="s">
        <v>48</v>
      </c>
      <c r="Z735" s="13" t="s">
        <v>49</v>
      </c>
      <c r="AA735" t="s">
        <v>50</v>
      </c>
      <c r="AB735" s="5">
        <v>0</v>
      </c>
      <c r="AC735" t="s">
        <v>1421</v>
      </c>
      <c r="AD735" t="s">
        <v>1509</v>
      </c>
    </row>
    <row r="736" spans="1:30" ht="14.25" customHeight="1" x14ac:dyDescent="0.3">
      <c r="A736">
        <v>9</v>
      </c>
      <c r="B736" t="s">
        <v>24</v>
      </c>
      <c r="C736" t="s">
        <v>153</v>
      </c>
      <c r="D736" t="s">
        <v>155</v>
      </c>
      <c r="E736">
        <v>2013</v>
      </c>
      <c r="F736" t="s">
        <v>194</v>
      </c>
      <c r="G736" t="s">
        <v>195</v>
      </c>
      <c r="H736" s="3" t="s">
        <v>196</v>
      </c>
      <c r="I736" s="8">
        <v>-23.366667</v>
      </c>
      <c r="J736" s="8">
        <v>-46.6</v>
      </c>
      <c r="K736">
        <v>80000000</v>
      </c>
      <c r="L736" t="s">
        <v>110</v>
      </c>
      <c r="M736" t="s">
        <v>161</v>
      </c>
      <c r="N736" t="s">
        <v>162</v>
      </c>
      <c r="O736">
        <v>2007</v>
      </c>
      <c r="P736">
        <v>3</v>
      </c>
      <c r="Q736">
        <v>2008</v>
      </c>
      <c r="R736">
        <v>3</v>
      </c>
      <c r="S736" s="7">
        <v>13</v>
      </c>
      <c r="T736">
        <v>12</v>
      </c>
      <c r="U736">
        <v>3</v>
      </c>
      <c r="V736" t="s">
        <v>1060</v>
      </c>
      <c r="W736">
        <f t="shared" si="3"/>
        <v>480</v>
      </c>
      <c r="X736" s="5">
        <v>2</v>
      </c>
      <c r="Y736" t="s">
        <v>48</v>
      </c>
      <c r="Z736" s="13" t="s">
        <v>49</v>
      </c>
      <c r="AA736" t="s">
        <v>52</v>
      </c>
      <c r="AB736" s="5">
        <v>71</v>
      </c>
      <c r="AC736" t="s">
        <v>1421</v>
      </c>
      <c r="AD736" t="s">
        <v>1509</v>
      </c>
    </row>
    <row r="737" spans="1:31" ht="14.25" customHeight="1" x14ac:dyDescent="0.3">
      <c r="A737">
        <v>9</v>
      </c>
      <c r="B737" t="s">
        <v>24</v>
      </c>
      <c r="C737" t="s">
        <v>153</v>
      </c>
      <c r="D737" t="s">
        <v>155</v>
      </c>
      <c r="E737">
        <v>2013</v>
      </c>
      <c r="F737" t="s">
        <v>194</v>
      </c>
      <c r="G737" t="s">
        <v>195</v>
      </c>
      <c r="H737" s="3" t="s">
        <v>196</v>
      </c>
      <c r="I737" s="8">
        <v>-23.366667</v>
      </c>
      <c r="J737" s="8">
        <v>-46.6</v>
      </c>
      <c r="K737">
        <v>80000000</v>
      </c>
      <c r="L737" t="s">
        <v>110</v>
      </c>
      <c r="M737" t="s">
        <v>161</v>
      </c>
      <c r="N737" t="s">
        <v>162</v>
      </c>
      <c r="O737">
        <v>2007</v>
      </c>
      <c r="P737">
        <v>3</v>
      </c>
      <c r="Q737">
        <v>2008</v>
      </c>
      <c r="R737">
        <v>3</v>
      </c>
      <c r="S737" s="7">
        <v>13</v>
      </c>
      <c r="T737">
        <v>12</v>
      </c>
      <c r="U737">
        <v>3</v>
      </c>
      <c r="V737" t="s">
        <v>1060</v>
      </c>
      <c r="W737">
        <f t="shared" si="3"/>
        <v>480</v>
      </c>
      <c r="X737" s="5">
        <v>2</v>
      </c>
      <c r="Y737" t="s">
        <v>48</v>
      </c>
      <c r="Z737" s="13" t="s">
        <v>83</v>
      </c>
      <c r="AA737" t="s">
        <v>84</v>
      </c>
      <c r="AB737" s="5">
        <v>0</v>
      </c>
      <c r="AC737" t="s">
        <v>1421</v>
      </c>
      <c r="AD737" t="s">
        <v>1509</v>
      </c>
    </row>
    <row r="738" spans="1:31" ht="14.25" customHeight="1" x14ac:dyDescent="0.3">
      <c r="A738">
        <v>9</v>
      </c>
      <c r="B738" t="s">
        <v>24</v>
      </c>
      <c r="C738" t="s">
        <v>153</v>
      </c>
      <c r="D738" t="s">
        <v>155</v>
      </c>
      <c r="E738">
        <v>2013</v>
      </c>
      <c r="F738" t="s">
        <v>194</v>
      </c>
      <c r="G738" t="s">
        <v>195</v>
      </c>
      <c r="H738" s="3" t="s">
        <v>196</v>
      </c>
      <c r="I738" s="8">
        <v>-23.366667</v>
      </c>
      <c r="J738" s="8">
        <v>-46.6</v>
      </c>
      <c r="K738">
        <v>80000000</v>
      </c>
      <c r="L738" t="s">
        <v>110</v>
      </c>
      <c r="M738" t="s">
        <v>161</v>
      </c>
      <c r="N738" t="s">
        <v>162</v>
      </c>
      <c r="O738">
        <v>2007</v>
      </c>
      <c r="P738">
        <v>3</v>
      </c>
      <c r="Q738">
        <v>2008</v>
      </c>
      <c r="R738">
        <v>3</v>
      </c>
      <c r="S738" s="7">
        <v>13</v>
      </c>
      <c r="T738">
        <v>12</v>
      </c>
      <c r="U738">
        <v>3</v>
      </c>
      <c r="V738" t="s">
        <v>1060</v>
      </c>
      <c r="W738">
        <f t="shared" si="3"/>
        <v>480</v>
      </c>
      <c r="X738" s="5">
        <v>2</v>
      </c>
      <c r="Y738" t="s">
        <v>48</v>
      </c>
      <c r="Z738" s="13" t="s">
        <v>83</v>
      </c>
      <c r="AA738" t="s">
        <v>87</v>
      </c>
      <c r="AB738" s="5">
        <v>41</v>
      </c>
      <c r="AC738" t="s">
        <v>1421</v>
      </c>
      <c r="AD738" t="s">
        <v>1509</v>
      </c>
    </row>
    <row r="739" spans="1:31" ht="14.25" customHeight="1" x14ac:dyDescent="0.3">
      <c r="A739">
        <v>9</v>
      </c>
      <c r="B739" t="s">
        <v>24</v>
      </c>
      <c r="C739" t="s">
        <v>153</v>
      </c>
      <c r="D739" t="s">
        <v>155</v>
      </c>
      <c r="E739">
        <v>2013</v>
      </c>
      <c r="F739" t="s">
        <v>194</v>
      </c>
      <c r="G739" t="s">
        <v>195</v>
      </c>
      <c r="H739" s="3" t="s">
        <v>196</v>
      </c>
      <c r="I739" s="8">
        <v>-23.366667</v>
      </c>
      <c r="J739" s="8">
        <v>-46.6</v>
      </c>
      <c r="K739">
        <v>80000000</v>
      </c>
      <c r="L739" t="s">
        <v>110</v>
      </c>
      <c r="M739" t="s">
        <v>161</v>
      </c>
      <c r="N739" t="s">
        <v>162</v>
      </c>
      <c r="O739">
        <v>2007</v>
      </c>
      <c r="P739">
        <v>3</v>
      </c>
      <c r="Q739">
        <v>2008</v>
      </c>
      <c r="R739">
        <v>3</v>
      </c>
      <c r="S739" s="7">
        <v>13</v>
      </c>
      <c r="T739">
        <v>12</v>
      </c>
      <c r="U739">
        <v>3</v>
      </c>
      <c r="V739" t="s">
        <v>1060</v>
      </c>
      <c r="W739">
        <f t="shared" si="3"/>
        <v>480</v>
      </c>
      <c r="X739" s="5">
        <v>2</v>
      </c>
      <c r="Y739" t="s">
        <v>48</v>
      </c>
      <c r="Z739" s="13" t="s">
        <v>83</v>
      </c>
      <c r="AA739" t="s">
        <v>1069</v>
      </c>
      <c r="AB739" s="5">
        <v>0</v>
      </c>
      <c r="AC739" t="s">
        <v>1421</v>
      </c>
      <c r="AD739" t="s">
        <v>1509</v>
      </c>
    </row>
    <row r="740" spans="1:31" ht="14.25" customHeight="1" x14ac:dyDescent="0.3">
      <c r="A740">
        <v>9</v>
      </c>
      <c r="B740" t="s">
        <v>24</v>
      </c>
      <c r="C740" t="s">
        <v>153</v>
      </c>
      <c r="D740" t="s">
        <v>155</v>
      </c>
      <c r="E740">
        <v>2013</v>
      </c>
      <c r="F740" t="s">
        <v>194</v>
      </c>
      <c r="G740" t="s">
        <v>195</v>
      </c>
      <c r="H740" s="3" t="s">
        <v>196</v>
      </c>
      <c r="I740" s="8">
        <v>-23.366667</v>
      </c>
      <c r="J740" s="8">
        <v>-46.6</v>
      </c>
      <c r="K740">
        <v>80000000</v>
      </c>
      <c r="L740" t="s">
        <v>110</v>
      </c>
      <c r="M740" t="s">
        <v>161</v>
      </c>
      <c r="N740" t="s">
        <v>162</v>
      </c>
      <c r="O740">
        <v>2007</v>
      </c>
      <c r="P740">
        <v>3</v>
      </c>
      <c r="Q740">
        <v>2008</v>
      </c>
      <c r="R740">
        <v>3</v>
      </c>
      <c r="S740" s="7">
        <v>13</v>
      </c>
      <c r="T740">
        <v>12</v>
      </c>
      <c r="U740">
        <v>3</v>
      </c>
      <c r="V740" t="s">
        <v>1060</v>
      </c>
      <c r="W740">
        <f t="shared" si="3"/>
        <v>480</v>
      </c>
      <c r="X740" s="5">
        <v>2</v>
      </c>
      <c r="Y740" t="s">
        <v>48</v>
      </c>
      <c r="Z740" s="13" t="s">
        <v>90</v>
      </c>
      <c r="AA740" t="s">
        <v>91</v>
      </c>
      <c r="AB740" s="5">
        <v>1</v>
      </c>
      <c r="AC740" t="s">
        <v>1421</v>
      </c>
      <c r="AD740" t="s">
        <v>1509</v>
      </c>
    </row>
    <row r="741" spans="1:31" ht="14.25" customHeight="1" x14ac:dyDescent="0.3">
      <c r="A741">
        <v>9</v>
      </c>
      <c r="B741" t="s">
        <v>24</v>
      </c>
      <c r="C741" t="s">
        <v>153</v>
      </c>
      <c r="D741" t="s">
        <v>155</v>
      </c>
      <c r="E741">
        <v>2013</v>
      </c>
      <c r="F741" t="s">
        <v>197</v>
      </c>
      <c r="G741" t="s">
        <v>198</v>
      </c>
      <c r="H741" s="3" t="s">
        <v>199</v>
      </c>
      <c r="I741" s="8">
        <v>-23.612560999999999</v>
      </c>
      <c r="J741" s="8">
        <v>-45.421559999999999</v>
      </c>
      <c r="K741" t="s">
        <v>109</v>
      </c>
      <c r="L741" t="s">
        <v>110</v>
      </c>
      <c r="M741" t="s">
        <v>161</v>
      </c>
      <c r="N741" t="s">
        <v>200</v>
      </c>
      <c r="O741">
        <v>2008</v>
      </c>
      <c r="P741">
        <v>6</v>
      </c>
      <c r="Q741">
        <v>2009</v>
      </c>
      <c r="R741">
        <v>6</v>
      </c>
      <c r="S741" s="7">
        <v>13</v>
      </c>
      <c r="T741">
        <v>9</v>
      </c>
      <c r="U741">
        <v>14</v>
      </c>
      <c r="V741" t="s">
        <v>1060</v>
      </c>
      <c r="W741">
        <f t="shared" si="3"/>
        <v>480</v>
      </c>
      <c r="X741" s="5">
        <v>2</v>
      </c>
      <c r="Y741" t="s">
        <v>48</v>
      </c>
      <c r="Z741" s="13" t="s">
        <v>55</v>
      </c>
      <c r="AA741" t="s">
        <v>1061</v>
      </c>
      <c r="AB741" s="5">
        <v>0</v>
      </c>
      <c r="AC741" s="22" t="s">
        <v>1422</v>
      </c>
      <c r="AD741" s="22" t="s">
        <v>1635</v>
      </c>
      <c r="AE741" t="s">
        <v>1424</v>
      </c>
    </row>
    <row r="742" spans="1:31" ht="14.25" customHeight="1" x14ac:dyDescent="0.3">
      <c r="A742">
        <v>9</v>
      </c>
      <c r="B742" t="s">
        <v>24</v>
      </c>
      <c r="C742" t="s">
        <v>153</v>
      </c>
      <c r="D742" t="s">
        <v>155</v>
      </c>
      <c r="E742">
        <v>2013</v>
      </c>
      <c r="F742" t="s">
        <v>197</v>
      </c>
      <c r="G742" t="s">
        <v>198</v>
      </c>
      <c r="H742" s="3" t="s">
        <v>199</v>
      </c>
      <c r="I742" s="8">
        <v>-23.612560999999999</v>
      </c>
      <c r="J742" s="8">
        <v>-45.421559999999999</v>
      </c>
      <c r="K742" t="s">
        <v>109</v>
      </c>
      <c r="L742" t="s">
        <v>110</v>
      </c>
      <c r="M742" t="s">
        <v>161</v>
      </c>
      <c r="N742" t="s">
        <v>200</v>
      </c>
      <c r="O742">
        <v>2008</v>
      </c>
      <c r="P742">
        <v>6</v>
      </c>
      <c r="Q742">
        <v>2009</v>
      </c>
      <c r="R742">
        <v>6</v>
      </c>
      <c r="S742" s="7">
        <v>13</v>
      </c>
      <c r="T742">
        <v>9</v>
      </c>
      <c r="U742">
        <v>14</v>
      </c>
      <c r="V742" t="s">
        <v>1060</v>
      </c>
      <c r="W742">
        <f t="shared" si="3"/>
        <v>480</v>
      </c>
      <c r="X742" s="5">
        <v>2</v>
      </c>
      <c r="Y742" t="s">
        <v>48</v>
      </c>
      <c r="Z742" s="13" t="s">
        <v>55</v>
      </c>
      <c r="AA742" t="s">
        <v>56</v>
      </c>
      <c r="AB742" s="5">
        <v>92</v>
      </c>
      <c r="AC742" s="22" t="s">
        <v>1422</v>
      </c>
      <c r="AD742" s="22" t="s">
        <v>1635</v>
      </c>
      <c r="AE742" t="s">
        <v>1424</v>
      </c>
    </row>
    <row r="743" spans="1:31" ht="14.25" customHeight="1" x14ac:dyDescent="0.3">
      <c r="A743">
        <v>9</v>
      </c>
      <c r="B743" t="s">
        <v>24</v>
      </c>
      <c r="C743" t="s">
        <v>153</v>
      </c>
      <c r="D743" t="s">
        <v>155</v>
      </c>
      <c r="E743">
        <v>2013</v>
      </c>
      <c r="F743" t="s">
        <v>197</v>
      </c>
      <c r="G743" t="s">
        <v>198</v>
      </c>
      <c r="H743" s="3" t="s">
        <v>199</v>
      </c>
      <c r="I743" s="8">
        <v>-23.612560999999999</v>
      </c>
      <c r="J743" s="8">
        <v>-45.421559999999999</v>
      </c>
      <c r="K743" t="s">
        <v>109</v>
      </c>
      <c r="L743" t="s">
        <v>110</v>
      </c>
      <c r="M743" t="s">
        <v>161</v>
      </c>
      <c r="N743" t="s">
        <v>200</v>
      </c>
      <c r="O743">
        <v>2008</v>
      </c>
      <c r="P743">
        <v>6</v>
      </c>
      <c r="Q743">
        <v>2009</v>
      </c>
      <c r="R743">
        <v>6</v>
      </c>
      <c r="S743" s="7">
        <v>13</v>
      </c>
      <c r="T743">
        <v>9</v>
      </c>
      <c r="U743">
        <v>14</v>
      </c>
      <c r="V743" t="s">
        <v>1060</v>
      </c>
      <c r="W743">
        <f t="shared" si="3"/>
        <v>480</v>
      </c>
      <c r="X743" s="5">
        <v>2</v>
      </c>
      <c r="Y743" t="s">
        <v>48</v>
      </c>
      <c r="Z743" s="13" t="s">
        <v>55</v>
      </c>
      <c r="AA743" t="s">
        <v>62</v>
      </c>
      <c r="AB743" s="5">
        <v>0</v>
      </c>
      <c r="AC743" s="22" t="s">
        <v>1422</v>
      </c>
      <c r="AD743" s="22" t="s">
        <v>1635</v>
      </c>
      <c r="AE743" t="s">
        <v>1424</v>
      </c>
    </row>
    <row r="744" spans="1:31" ht="14.25" customHeight="1" x14ac:dyDescent="0.3">
      <c r="A744">
        <v>9</v>
      </c>
      <c r="B744" t="s">
        <v>24</v>
      </c>
      <c r="C744" t="s">
        <v>153</v>
      </c>
      <c r="D744" t="s">
        <v>155</v>
      </c>
      <c r="E744">
        <v>2013</v>
      </c>
      <c r="F744" t="s">
        <v>197</v>
      </c>
      <c r="G744" t="s">
        <v>198</v>
      </c>
      <c r="H744" s="3" t="s">
        <v>199</v>
      </c>
      <c r="I744" s="8">
        <v>-23.612560999999999</v>
      </c>
      <c r="J744" s="8">
        <v>-45.421559999999999</v>
      </c>
      <c r="K744" t="s">
        <v>109</v>
      </c>
      <c r="L744" t="s">
        <v>110</v>
      </c>
      <c r="M744" t="s">
        <v>161</v>
      </c>
      <c r="N744" t="s">
        <v>200</v>
      </c>
      <c r="O744">
        <v>2008</v>
      </c>
      <c r="P744">
        <v>6</v>
      </c>
      <c r="Q744">
        <v>2009</v>
      </c>
      <c r="R744">
        <v>6</v>
      </c>
      <c r="S744" s="7">
        <v>13</v>
      </c>
      <c r="T744">
        <v>9</v>
      </c>
      <c r="U744">
        <v>14</v>
      </c>
      <c r="V744" t="s">
        <v>1060</v>
      </c>
      <c r="W744">
        <f t="shared" si="3"/>
        <v>480</v>
      </c>
      <c r="X744" s="5">
        <v>2</v>
      </c>
      <c r="Y744" t="s">
        <v>48</v>
      </c>
      <c r="Z744" s="13" t="s">
        <v>55</v>
      </c>
      <c r="AA744" t="s">
        <v>1062</v>
      </c>
      <c r="AB744" s="5">
        <v>0</v>
      </c>
      <c r="AC744" s="22" t="s">
        <v>1422</v>
      </c>
      <c r="AD744" s="22" t="s">
        <v>1635</v>
      </c>
      <c r="AE744" t="s">
        <v>1424</v>
      </c>
    </row>
    <row r="745" spans="1:31" ht="14.25" customHeight="1" x14ac:dyDescent="0.3">
      <c r="A745">
        <v>9</v>
      </c>
      <c r="B745" t="s">
        <v>24</v>
      </c>
      <c r="C745" t="s">
        <v>153</v>
      </c>
      <c r="D745" t="s">
        <v>155</v>
      </c>
      <c r="E745">
        <v>2013</v>
      </c>
      <c r="F745" t="s">
        <v>197</v>
      </c>
      <c r="G745" t="s">
        <v>198</v>
      </c>
      <c r="H745" s="3" t="s">
        <v>199</v>
      </c>
      <c r="I745" s="8">
        <v>-23.612560999999999</v>
      </c>
      <c r="J745" s="8">
        <v>-45.421559999999999</v>
      </c>
      <c r="K745" t="s">
        <v>109</v>
      </c>
      <c r="L745" t="s">
        <v>110</v>
      </c>
      <c r="M745" t="s">
        <v>161</v>
      </c>
      <c r="N745" t="s">
        <v>200</v>
      </c>
      <c r="O745">
        <v>2008</v>
      </c>
      <c r="P745">
        <v>6</v>
      </c>
      <c r="Q745">
        <v>2009</v>
      </c>
      <c r="R745">
        <v>6</v>
      </c>
      <c r="S745" s="7">
        <v>13</v>
      </c>
      <c r="T745">
        <v>9</v>
      </c>
      <c r="U745">
        <v>14</v>
      </c>
      <c r="V745" t="s">
        <v>1060</v>
      </c>
      <c r="W745">
        <f t="shared" si="3"/>
        <v>480</v>
      </c>
      <c r="X745" s="5">
        <v>2</v>
      </c>
      <c r="Y745" t="s">
        <v>48</v>
      </c>
      <c r="Z745" s="13" t="s">
        <v>55</v>
      </c>
      <c r="AA745" t="s">
        <v>1063</v>
      </c>
      <c r="AB745" s="5">
        <v>3</v>
      </c>
      <c r="AC745" s="22" t="s">
        <v>1422</v>
      </c>
      <c r="AD745" s="22" t="s">
        <v>1635</v>
      </c>
      <c r="AE745" t="s">
        <v>1424</v>
      </c>
    </row>
    <row r="746" spans="1:31" ht="14.25" customHeight="1" x14ac:dyDescent="0.3">
      <c r="A746">
        <v>9</v>
      </c>
      <c r="B746" t="s">
        <v>24</v>
      </c>
      <c r="C746" t="s">
        <v>153</v>
      </c>
      <c r="D746" t="s">
        <v>155</v>
      </c>
      <c r="E746">
        <v>2013</v>
      </c>
      <c r="F746" t="s">
        <v>197</v>
      </c>
      <c r="G746" t="s">
        <v>198</v>
      </c>
      <c r="H746" s="3" t="s">
        <v>199</v>
      </c>
      <c r="I746" s="8">
        <v>-23.612560999999999</v>
      </c>
      <c r="J746" s="8">
        <v>-45.421559999999999</v>
      </c>
      <c r="K746" t="s">
        <v>109</v>
      </c>
      <c r="L746" t="s">
        <v>110</v>
      </c>
      <c r="M746" t="s">
        <v>161</v>
      </c>
      <c r="N746" t="s">
        <v>200</v>
      </c>
      <c r="O746">
        <v>2008</v>
      </c>
      <c r="P746">
        <v>6</v>
      </c>
      <c r="Q746">
        <v>2009</v>
      </c>
      <c r="R746">
        <v>6</v>
      </c>
      <c r="S746" s="7">
        <v>13</v>
      </c>
      <c r="T746">
        <v>9</v>
      </c>
      <c r="U746">
        <v>14</v>
      </c>
      <c r="V746" t="s">
        <v>1060</v>
      </c>
      <c r="W746">
        <f t="shared" si="3"/>
        <v>480</v>
      </c>
      <c r="X746" s="5">
        <v>2</v>
      </c>
      <c r="Y746" t="s">
        <v>48</v>
      </c>
      <c r="Z746" s="13" t="s">
        <v>55</v>
      </c>
      <c r="AA746" t="s">
        <v>1064</v>
      </c>
      <c r="AB746" s="5">
        <v>1</v>
      </c>
      <c r="AC746" s="22" t="s">
        <v>1422</v>
      </c>
      <c r="AD746" s="22" t="s">
        <v>1635</v>
      </c>
      <c r="AE746" t="s">
        <v>1424</v>
      </c>
    </row>
    <row r="747" spans="1:31" ht="14.25" customHeight="1" x14ac:dyDescent="0.3">
      <c r="A747">
        <v>9</v>
      </c>
      <c r="B747" t="s">
        <v>24</v>
      </c>
      <c r="C747" t="s">
        <v>153</v>
      </c>
      <c r="D747" t="s">
        <v>155</v>
      </c>
      <c r="E747">
        <v>2013</v>
      </c>
      <c r="F747" t="s">
        <v>197</v>
      </c>
      <c r="G747" t="s">
        <v>198</v>
      </c>
      <c r="H747" s="3" t="s">
        <v>199</v>
      </c>
      <c r="I747" s="8">
        <v>-23.612560999999999</v>
      </c>
      <c r="J747" s="8">
        <v>-45.421559999999999</v>
      </c>
      <c r="K747" t="s">
        <v>109</v>
      </c>
      <c r="L747" t="s">
        <v>110</v>
      </c>
      <c r="M747" t="s">
        <v>161</v>
      </c>
      <c r="N747" t="s">
        <v>200</v>
      </c>
      <c r="O747">
        <v>2008</v>
      </c>
      <c r="P747">
        <v>6</v>
      </c>
      <c r="Q747">
        <v>2009</v>
      </c>
      <c r="R747">
        <v>6</v>
      </c>
      <c r="S747" s="7">
        <v>13</v>
      </c>
      <c r="T747">
        <v>9</v>
      </c>
      <c r="U747">
        <v>14</v>
      </c>
      <c r="V747" t="s">
        <v>1060</v>
      </c>
      <c r="W747">
        <f t="shared" si="3"/>
        <v>480</v>
      </c>
      <c r="X747" s="5">
        <v>2</v>
      </c>
      <c r="Y747" t="s">
        <v>48</v>
      </c>
      <c r="Z747" s="13" t="s">
        <v>55</v>
      </c>
      <c r="AA747" t="s">
        <v>70</v>
      </c>
      <c r="AB747" s="5">
        <v>1</v>
      </c>
      <c r="AC747" s="22" t="s">
        <v>1422</v>
      </c>
      <c r="AD747" s="22" t="s">
        <v>1635</v>
      </c>
      <c r="AE747" t="s">
        <v>1424</v>
      </c>
    </row>
    <row r="748" spans="1:31" ht="14.25" customHeight="1" x14ac:dyDescent="0.3">
      <c r="A748">
        <v>9</v>
      </c>
      <c r="B748" t="s">
        <v>24</v>
      </c>
      <c r="C748" t="s">
        <v>153</v>
      </c>
      <c r="D748" t="s">
        <v>155</v>
      </c>
      <c r="E748">
        <v>2013</v>
      </c>
      <c r="F748" t="s">
        <v>197</v>
      </c>
      <c r="G748" t="s">
        <v>198</v>
      </c>
      <c r="H748" s="3" t="s">
        <v>199</v>
      </c>
      <c r="I748" s="8">
        <v>-23.612560999999999</v>
      </c>
      <c r="J748" s="8">
        <v>-45.421559999999999</v>
      </c>
      <c r="K748" t="s">
        <v>109</v>
      </c>
      <c r="L748" t="s">
        <v>110</v>
      </c>
      <c r="M748" t="s">
        <v>161</v>
      </c>
      <c r="N748" t="s">
        <v>200</v>
      </c>
      <c r="O748">
        <v>2008</v>
      </c>
      <c r="P748">
        <v>6</v>
      </c>
      <c r="Q748">
        <v>2009</v>
      </c>
      <c r="R748">
        <v>6</v>
      </c>
      <c r="S748" s="7">
        <v>13</v>
      </c>
      <c r="T748">
        <v>9</v>
      </c>
      <c r="U748">
        <v>14</v>
      </c>
      <c r="V748" t="s">
        <v>1060</v>
      </c>
      <c r="W748">
        <f t="shared" si="3"/>
        <v>480</v>
      </c>
      <c r="X748" s="5">
        <v>2</v>
      </c>
      <c r="Y748" t="s">
        <v>48</v>
      </c>
      <c r="Z748" s="13" t="s">
        <v>55</v>
      </c>
      <c r="AA748" t="s">
        <v>73</v>
      </c>
      <c r="AB748" s="5">
        <v>0</v>
      </c>
      <c r="AC748" s="22" t="s">
        <v>1422</v>
      </c>
      <c r="AD748" s="22" t="s">
        <v>1635</v>
      </c>
      <c r="AE748" t="s">
        <v>1424</v>
      </c>
    </row>
    <row r="749" spans="1:31" ht="14.25" customHeight="1" x14ac:dyDescent="0.3">
      <c r="A749">
        <v>9</v>
      </c>
      <c r="B749" t="s">
        <v>24</v>
      </c>
      <c r="C749" t="s">
        <v>153</v>
      </c>
      <c r="D749" t="s">
        <v>155</v>
      </c>
      <c r="E749">
        <v>2013</v>
      </c>
      <c r="F749" t="s">
        <v>197</v>
      </c>
      <c r="G749" t="s">
        <v>198</v>
      </c>
      <c r="H749" s="3" t="s">
        <v>199</v>
      </c>
      <c r="I749" s="8">
        <v>-23.612560999999999</v>
      </c>
      <c r="J749" s="8">
        <v>-45.421559999999999</v>
      </c>
      <c r="K749" t="s">
        <v>109</v>
      </c>
      <c r="L749" t="s">
        <v>110</v>
      </c>
      <c r="M749" t="s">
        <v>161</v>
      </c>
      <c r="N749" t="s">
        <v>200</v>
      </c>
      <c r="O749">
        <v>2008</v>
      </c>
      <c r="P749">
        <v>6</v>
      </c>
      <c r="Q749">
        <v>2009</v>
      </c>
      <c r="R749">
        <v>6</v>
      </c>
      <c r="S749" s="7">
        <v>13</v>
      </c>
      <c r="T749">
        <v>9</v>
      </c>
      <c r="U749">
        <v>14</v>
      </c>
      <c r="V749" t="s">
        <v>1060</v>
      </c>
      <c r="W749">
        <f t="shared" si="3"/>
        <v>480</v>
      </c>
      <c r="X749" s="5">
        <v>2</v>
      </c>
      <c r="Y749" t="s">
        <v>48</v>
      </c>
      <c r="Z749" s="13" t="s">
        <v>55</v>
      </c>
      <c r="AA749" t="s">
        <v>76</v>
      </c>
      <c r="AB749" s="5">
        <v>0</v>
      </c>
      <c r="AC749" s="22" t="s">
        <v>1422</v>
      </c>
      <c r="AD749" s="22" t="s">
        <v>1635</v>
      </c>
      <c r="AE749" t="s">
        <v>1424</v>
      </c>
    </row>
    <row r="750" spans="1:31" ht="14.25" customHeight="1" x14ac:dyDescent="0.3">
      <c r="A750">
        <v>9</v>
      </c>
      <c r="B750" t="s">
        <v>24</v>
      </c>
      <c r="C750" t="s">
        <v>153</v>
      </c>
      <c r="D750" t="s">
        <v>155</v>
      </c>
      <c r="E750">
        <v>2013</v>
      </c>
      <c r="F750" t="s">
        <v>197</v>
      </c>
      <c r="G750" t="s">
        <v>198</v>
      </c>
      <c r="H750" s="3" t="s">
        <v>199</v>
      </c>
      <c r="I750" s="8">
        <v>-23.612560999999999</v>
      </c>
      <c r="J750" s="8">
        <v>-45.421559999999999</v>
      </c>
      <c r="K750" t="s">
        <v>109</v>
      </c>
      <c r="L750" t="s">
        <v>110</v>
      </c>
      <c r="M750" t="s">
        <v>161</v>
      </c>
      <c r="N750" t="s">
        <v>200</v>
      </c>
      <c r="O750">
        <v>2008</v>
      </c>
      <c r="P750">
        <v>6</v>
      </c>
      <c r="Q750">
        <v>2009</v>
      </c>
      <c r="R750">
        <v>6</v>
      </c>
      <c r="S750" s="7">
        <v>13</v>
      </c>
      <c r="T750">
        <v>9</v>
      </c>
      <c r="U750">
        <v>14</v>
      </c>
      <c r="V750" t="s">
        <v>1060</v>
      </c>
      <c r="W750">
        <f t="shared" si="3"/>
        <v>480</v>
      </c>
      <c r="X750" s="5">
        <v>2</v>
      </c>
      <c r="Y750" t="s">
        <v>48</v>
      </c>
      <c r="Z750" s="13" t="s">
        <v>55</v>
      </c>
      <c r="AA750" t="s">
        <v>1065</v>
      </c>
      <c r="AB750" s="5">
        <v>0</v>
      </c>
      <c r="AC750" s="22" t="s">
        <v>1422</v>
      </c>
      <c r="AD750" s="22" t="s">
        <v>1635</v>
      </c>
      <c r="AE750" t="s">
        <v>1424</v>
      </c>
    </row>
    <row r="751" spans="1:31" ht="14.25" customHeight="1" x14ac:dyDescent="0.3">
      <c r="A751">
        <v>9</v>
      </c>
      <c r="B751" t="s">
        <v>24</v>
      </c>
      <c r="C751" t="s">
        <v>153</v>
      </c>
      <c r="D751" t="s">
        <v>155</v>
      </c>
      <c r="E751">
        <v>2013</v>
      </c>
      <c r="F751" t="s">
        <v>197</v>
      </c>
      <c r="G751" t="s">
        <v>198</v>
      </c>
      <c r="H751" s="3" t="s">
        <v>199</v>
      </c>
      <c r="I751" s="8">
        <v>-23.612560999999999</v>
      </c>
      <c r="J751" s="8">
        <v>-45.421559999999999</v>
      </c>
      <c r="K751" t="s">
        <v>109</v>
      </c>
      <c r="L751" t="s">
        <v>110</v>
      </c>
      <c r="M751" t="s">
        <v>161</v>
      </c>
      <c r="N751" t="s">
        <v>200</v>
      </c>
      <c r="O751">
        <v>2008</v>
      </c>
      <c r="P751">
        <v>6</v>
      </c>
      <c r="Q751">
        <v>2009</v>
      </c>
      <c r="R751">
        <v>6</v>
      </c>
      <c r="S751" s="7">
        <v>13</v>
      </c>
      <c r="T751">
        <v>9</v>
      </c>
      <c r="U751">
        <v>14</v>
      </c>
      <c r="V751" t="s">
        <v>1060</v>
      </c>
      <c r="W751">
        <f t="shared" si="3"/>
        <v>480</v>
      </c>
      <c r="X751" s="5">
        <v>2</v>
      </c>
      <c r="Y751" t="s">
        <v>48</v>
      </c>
      <c r="Z751" s="13" t="s">
        <v>55</v>
      </c>
      <c r="AA751" t="s">
        <v>1066</v>
      </c>
      <c r="AB751" s="5">
        <v>39</v>
      </c>
      <c r="AC751" s="22" t="s">
        <v>1422</v>
      </c>
      <c r="AD751" s="22" t="s">
        <v>1635</v>
      </c>
      <c r="AE751" t="s">
        <v>1424</v>
      </c>
    </row>
    <row r="752" spans="1:31" ht="14.25" customHeight="1" x14ac:dyDescent="0.3">
      <c r="A752">
        <v>9</v>
      </c>
      <c r="B752" t="s">
        <v>24</v>
      </c>
      <c r="C752" t="s">
        <v>153</v>
      </c>
      <c r="D752" t="s">
        <v>155</v>
      </c>
      <c r="E752">
        <v>2013</v>
      </c>
      <c r="F752" t="s">
        <v>197</v>
      </c>
      <c r="G752" t="s">
        <v>198</v>
      </c>
      <c r="H752" s="3" t="s">
        <v>199</v>
      </c>
      <c r="I752" s="8">
        <v>-23.612560999999999</v>
      </c>
      <c r="J752" s="8">
        <v>-45.421559999999999</v>
      </c>
      <c r="K752" t="s">
        <v>109</v>
      </c>
      <c r="L752" t="s">
        <v>110</v>
      </c>
      <c r="M752" t="s">
        <v>161</v>
      </c>
      <c r="N752" t="s">
        <v>200</v>
      </c>
      <c r="O752">
        <v>2008</v>
      </c>
      <c r="P752">
        <v>6</v>
      </c>
      <c r="Q752">
        <v>2009</v>
      </c>
      <c r="R752">
        <v>6</v>
      </c>
      <c r="S752" s="7">
        <v>13</v>
      </c>
      <c r="T752">
        <v>9</v>
      </c>
      <c r="U752">
        <v>14</v>
      </c>
      <c r="V752" t="s">
        <v>1060</v>
      </c>
      <c r="W752">
        <f t="shared" si="3"/>
        <v>480</v>
      </c>
      <c r="X752" s="5">
        <v>2</v>
      </c>
      <c r="Y752" t="s">
        <v>48</v>
      </c>
      <c r="Z752" s="13" t="s">
        <v>55</v>
      </c>
      <c r="AA752" t="s">
        <v>1053</v>
      </c>
      <c r="AB752" s="5">
        <v>4</v>
      </c>
      <c r="AC752" s="22" t="s">
        <v>1422</v>
      </c>
      <c r="AD752" s="22" t="s">
        <v>1635</v>
      </c>
      <c r="AE752" t="s">
        <v>1424</v>
      </c>
    </row>
    <row r="753" spans="1:31" ht="14.25" customHeight="1" x14ac:dyDescent="0.3">
      <c r="A753">
        <v>9</v>
      </c>
      <c r="B753" t="s">
        <v>24</v>
      </c>
      <c r="C753" t="s">
        <v>153</v>
      </c>
      <c r="D753" t="s">
        <v>155</v>
      </c>
      <c r="E753">
        <v>2013</v>
      </c>
      <c r="F753" t="s">
        <v>197</v>
      </c>
      <c r="G753" t="s">
        <v>198</v>
      </c>
      <c r="H753" s="3" t="s">
        <v>199</v>
      </c>
      <c r="I753" s="8">
        <v>-23.612560999999999</v>
      </c>
      <c r="J753" s="8">
        <v>-45.421559999999999</v>
      </c>
      <c r="K753" t="s">
        <v>109</v>
      </c>
      <c r="L753" t="s">
        <v>110</v>
      </c>
      <c r="M753" t="s">
        <v>161</v>
      </c>
      <c r="N753" t="s">
        <v>200</v>
      </c>
      <c r="O753">
        <v>2008</v>
      </c>
      <c r="P753">
        <v>6</v>
      </c>
      <c r="Q753">
        <v>2009</v>
      </c>
      <c r="R753">
        <v>6</v>
      </c>
      <c r="S753" s="7">
        <v>13</v>
      </c>
      <c r="T753">
        <v>9</v>
      </c>
      <c r="U753">
        <v>14</v>
      </c>
      <c r="V753" t="s">
        <v>1060</v>
      </c>
      <c r="W753">
        <f t="shared" si="3"/>
        <v>480</v>
      </c>
      <c r="X753" s="5">
        <v>2</v>
      </c>
      <c r="Y753" t="s">
        <v>48</v>
      </c>
      <c r="Z753" s="13" t="s">
        <v>55</v>
      </c>
      <c r="AA753" t="s">
        <v>265</v>
      </c>
      <c r="AB753" s="5">
        <v>4</v>
      </c>
      <c r="AC753" s="22" t="s">
        <v>1422</v>
      </c>
      <c r="AD753" s="22" t="s">
        <v>1635</v>
      </c>
      <c r="AE753" t="s">
        <v>1424</v>
      </c>
    </row>
    <row r="754" spans="1:31" ht="14.25" customHeight="1" x14ac:dyDescent="0.3">
      <c r="A754">
        <v>9</v>
      </c>
      <c r="B754" t="s">
        <v>24</v>
      </c>
      <c r="C754" t="s">
        <v>153</v>
      </c>
      <c r="D754" t="s">
        <v>155</v>
      </c>
      <c r="E754">
        <v>2013</v>
      </c>
      <c r="F754" t="s">
        <v>197</v>
      </c>
      <c r="G754" t="s">
        <v>198</v>
      </c>
      <c r="H754" s="3" t="s">
        <v>199</v>
      </c>
      <c r="I754" s="8">
        <v>-23.612560999999999</v>
      </c>
      <c r="J754" s="8">
        <v>-45.421559999999999</v>
      </c>
      <c r="K754" t="s">
        <v>109</v>
      </c>
      <c r="L754" t="s">
        <v>110</v>
      </c>
      <c r="M754" t="s">
        <v>161</v>
      </c>
      <c r="N754" t="s">
        <v>200</v>
      </c>
      <c r="O754">
        <v>2008</v>
      </c>
      <c r="P754">
        <v>6</v>
      </c>
      <c r="Q754">
        <v>2009</v>
      </c>
      <c r="R754">
        <v>6</v>
      </c>
      <c r="S754" s="7">
        <v>13</v>
      </c>
      <c r="T754">
        <v>9</v>
      </c>
      <c r="U754">
        <v>14</v>
      </c>
      <c r="V754" t="s">
        <v>1060</v>
      </c>
      <c r="W754">
        <f t="shared" si="3"/>
        <v>480</v>
      </c>
      <c r="X754" s="5">
        <v>2</v>
      </c>
      <c r="Y754" t="s">
        <v>48</v>
      </c>
      <c r="Z754" s="13" t="s">
        <v>55</v>
      </c>
      <c r="AA754" t="s">
        <v>1056</v>
      </c>
      <c r="AB754" s="5">
        <v>0</v>
      </c>
      <c r="AC754" s="22" t="s">
        <v>1422</v>
      </c>
      <c r="AD754" s="22" t="s">
        <v>1635</v>
      </c>
      <c r="AE754" t="s">
        <v>1424</v>
      </c>
    </row>
    <row r="755" spans="1:31" ht="14.25" customHeight="1" x14ac:dyDescent="0.3">
      <c r="A755">
        <v>9</v>
      </c>
      <c r="B755" t="s">
        <v>24</v>
      </c>
      <c r="C755" t="s">
        <v>153</v>
      </c>
      <c r="D755" t="s">
        <v>155</v>
      </c>
      <c r="E755">
        <v>2013</v>
      </c>
      <c r="F755" t="s">
        <v>197</v>
      </c>
      <c r="G755" t="s">
        <v>198</v>
      </c>
      <c r="H755" s="3" t="s">
        <v>199</v>
      </c>
      <c r="I755" s="8">
        <v>-23.612560999999999</v>
      </c>
      <c r="J755" s="8">
        <v>-45.421559999999999</v>
      </c>
      <c r="K755" t="s">
        <v>109</v>
      </c>
      <c r="L755" t="s">
        <v>110</v>
      </c>
      <c r="M755" t="s">
        <v>161</v>
      </c>
      <c r="N755" t="s">
        <v>200</v>
      </c>
      <c r="O755">
        <v>2008</v>
      </c>
      <c r="P755">
        <v>6</v>
      </c>
      <c r="Q755">
        <v>2009</v>
      </c>
      <c r="R755">
        <v>6</v>
      </c>
      <c r="S755" s="7">
        <v>13</v>
      </c>
      <c r="T755">
        <v>9</v>
      </c>
      <c r="U755">
        <v>14</v>
      </c>
      <c r="V755" t="s">
        <v>1060</v>
      </c>
      <c r="W755">
        <f t="shared" si="3"/>
        <v>480</v>
      </c>
      <c r="X755" s="5">
        <v>2</v>
      </c>
      <c r="Y755" t="s">
        <v>48</v>
      </c>
      <c r="Z755" s="13" t="s">
        <v>49</v>
      </c>
      <c r="AA755" t="s">
        <v>1067</v>
      </c>
      <c r="AB755" s="5">
        <v>0</v>
      </c>
      <c r="AC755" s="22" t="s">
        <v>1422</v>
      </c>
      <c r="AD755" s="22" t="s">
        <v>1635</v>
      </c>
      <c r="AE755" t="s">
        <v>1424</v>
      </c>
    </row>
    <row r="756" spans="1:31" ht="14.25" customHeight="1" x14ac:dyDescent="0.3">
      <c r="A756">
        <v>9</v>
      </c>
      <c r="B756" t="s">
        <v>24</v>
      </c>
      <c r="C756" t="s">
        <v>153</v>
      </c>
      <c r="D756" t="s">
        <v>155</v>
      </c>
      <c r="E756">
        <v>2013</v>
      </c>
      <c r="F756" t="s">
        <v>197</v>
      </c>
      <c r="G756" t="s">
        <v>198</v>
      </c>
      <c r="H756" s="3" t="s">
        <v>199</v>
      </c>
      <c r="I756" s="8">
        <v>-23.612560999999999</v>
      </c>
      <c r="J756" s="8">
        <v>-45.421559999999999</v>
      </c>
      <c r="K756" t="s">
        <v>109</v>
      </c>
      <c r="L756" t="s">
        <v>110</v>
      </c>
      <c r="M756" t="s">
        <v>161</v>
      </c>
      <c r="N756" t="s">
        <v>200</v>
      </c>
      <c r="O756">
        <v>2008</v>
      </c>
      <c r="P756">
        <v>6</v>
      </c>
      <c r="Q756">
        <v>2009</v>
      </c>
      <c r="R756">
        <v>6</v>
      </c>
      <c r="S756" s="7">
        <v>13</v>
      </c>
      <c r="T756">
        <v>9</v>
      </c>
      <c r="U756">
        <v>14</v>
      </c>
      <c r="V756" t="s">
        <v>1060</v>
      </c>
      <c r="W756">
        <f t="shared" si="3"/>
        <v>480</v>
      </c>
      <c r="X756" s="5">
        <v>2</v>
      </c>
      <c r="Y756" t="s">
        <v>48</v>
      </c>
      <c r="Z756" s="13" t="s">
        <v>49</v>
      </c>
      <c r="AA756" t="s">
        <v>1068</v>
      </c>
      <c r="AB756" s="5">
        <v>0</v>
      </c>
      <c r="AC756" s="22" t="s">
        <v>1422</v>
      </c>
      <c r="AD756" s="22" t="s">
        <v>1635</v>
      </c>
      <c r="AE756" t="s">
        <v>1424</v>
      </c>
    </row>
    <row r="757" spans="1:31" ht="14.25" customHeight="1" x14ac:dyDescent="0.3">
      <c r="A757">
        <v>9</v>
      </c>
      <c r="B757" t="s">
        <v>24</v>
      </c>
      <c r="C757" t="s">
        <v>153</v>
      </c>
      <c r="D757" t="s">
        <v>155</v>
      </c>
      <c r="E757">
        <v>2013</v>
      </c>
      <c r="F757" t="s">
        <v>197</v>
      </c>
      <c r="G757" t="s">
        <v>198</v>
      </c>
      <c r="H757" s="3" t="s">
        <v>199</v>
      </c>
      <c r="I757" s="8">
        <v>-23.612560999999999</v>
      </c>
      <c r="J757" s="8">
        <v>-45.421559999999999</v>
      </c>
      <c r="K757" t="s">
        <v>109</v>
      </c>
      <c r="L757" t="s">
        <v>110</v>
      </c>
      <c r="M757" t="s">
        <v>161</v>
      </c>
      <c r="N757" t="s">
        <v>200</v>
      </c>
      <c r="O757">
        <v>2008</v>
      </c>
      <c r="P757">
        <v>6</v>
      </c>
      <c r="Q757">
        <v>2009</v>
      </c>
      <c r="R757">
        <v>6</v>
      </c>
      <c r="S757" s="7">
        <v>13</v>
      </c>
      <c r="T757">
        <v>9</v>
      </c>
      <c r="U757">
        <v>14</v>
      </c>
      <c r="V757" t="s">
        <v>1060</v>
      </c>
      <c r="W757">
        <f t="shared" si="3"/>
        <v>480</v>
      </c>
      <c r="X757" s="5">
        <v>2</v>
      </c>
      <c r="Y757" t="s">
        <v>48</v>
      </c>
      <c r="Z757" s="13" t="s">
        <v>49</v>
      </c>
      <c r="AA757" t="s">
        <v>91</v>
      </c>
      <c r="AB757" s="5">
        <v>0</v>
      </c>
      <c r="AC757" s="22" t="s">
        <v>1422</v>
      </c>
      <c r="AD757" s="22" t="s">
        <v>1635</v>
      </c>
      <c r="AE757" t="s">
        <v>1424</v>
      </c>
    </row>
    <row r="758" spans="1:31" ht="14.25" customHeight="1" x14ac:dyDescent="0.3">
      <c r="A758">
        <v>9</v>
      </c>
      <c r="B758" t="s">
        <v>24</v>
      </c>
      <c r="C758" t="s">
        <v>153</v>
      </c>
      <c r="D758" t="s">
        <v>155</v>
      </c>
      <c r="E758">
        <v>2013</v>
      </c>
      <c r="F758" t="s">
        <v>197</v>
      </c>
      <c r="G758" t="s">
        <v>198</v>
      </c>
      <c r="H758" s="3" t="s">
        <v>199</v>
      </c>
      <c r="I758" s="8">
        <v>-23.612560999999999</v>
      </c>
      <c r="J758" s="8">
        <v>-45.421559999999999</v>
      </c>
      <c r="K758" t="s">
        <v>109</v>
      </c>
      <c r="L758" t="s">
        <v>110</v>
      </c>
      <c r="M758" t="s">
        <v>161</v>
      </c>
      <c r="N758" t="s">
        <v>200</v>
      </c>
      <c r="O758">
        <v>2008</v>
      </c>
      <c r="P758">
        <v>6</v>
      </c>
      <c r="Q758">
        <v>2009</v>
      </c>
      <c r="R758">
        <v>6</v>
      </c>
      <c r="S758" s="7">
        <v>13</v>
      </c>
      <c r="T758">
        <v>9</v>
      </c>
      <c r="U758">
        <v>14</v>
      </c>
      <c r="V758" t="s">
        <v>1060</v>
      </c>
      <c r="W758">
        <f t="shared" si="3"/>
        <v>480</v>
      </c>
      <c r="X758" s="5">
        <v>2</v>
      </c>
      <c r="Y758" t="s">
        <v>48</v>
      </c>
      <c r="Z758" s="13" t="s">
        <v>49</v>
      </c>
      <c r="AA758" t="s">
        <v>50</v>
      </c>
      <c r="AB758" s="5">
        <v>0</v>
      </c>
      <c r="AC758" s="22" t="s">
        <v>1422</v>
      </c>
      <c r="AD758" s="22" t="s">
        <v>1635</v>
      </c>
      <c r="AE758" t="s">
        <v>1424</v>
      </c>
    </row>
    <row r="759" spans="1:31" ht="14.25" customHeight="1" x14ac:dyDescent="0.3">
      <c r="A759">
        <v>9</v>
      </c>
      <c r="B759" t="s">
        <v>24</v>
      </c>
      <c r="C759" t="s">
        <v>153</v>
      </c>
      <c r="D759" t="s">
        <v>155</v>
      </c>
      <c r="E759">
        <v>2013</v>
      </c>
      <c r="F759" t="s">
        <v>197</v>
      </c>
      <c r="G759" t="s">
        <v>198</v>
      </c>
      <c r="H759" s="3" t="s">
        <v>199</v>
      </c>
      <c r="I759" s="8">
        <v>-23.612560999999999</v>
      </c>
      <c r="J759" s="8">
        <v>-45.421559999999999</v>
      </c>
      <c r="K759" t="s">
        <v>109</v>
      </c>
      <c r="L759" t="s">
        <v>110</v>
      </c>
      <c r="M759" t="s">
        <v>161</v>
      </c>
      <c r="N759" t="s">
        <v>200</v>
      </c>
      <c r="O759">
        <v>2008</v>
      </c>
      <c r="P759">
        <v>6</v>
      </c>
      <c r="Q759">
        <v>2009</v>
      </c>
      <c r="R759">
        <v>6</v>
      </c>
      <c r="S759" s="7">
        <v>13</v>
      </c>
      <c r="T759">
        <v>9</v>
      </c>
      <c r="U759">
        <v>14</v>
      </c>
      <c r="V759" t="s">
        <v>1060</v>
      </c>
      <c r="W759">
        <f t="shared" si="3"/>
        <v>480</v>
      </c>
      <c r="X759" s="5">
        <v>2</v>
      </c>
      <c r="Y759" t="s">
        <v>48</v>
      </c>
      <c r="Z759" s="13" t="s">
        <v>49</v>
      </c>
      <c r="AA759" t="s">
        <v>52</v>
      </c>
      <c r="AB759" s="5">
        <v>1</v>
      </c>
      <c r="AC759" s="22" t="s">
        <v>1422</v>
      </c>
      <c r="AD759" s="22" t="s">
        <v>1635</v>
      </c>
      <c r="AE759" t="s">
        <v>1424</v>
      </c>
    </row>
    <row r="760" spans="1:31" ht="14.25" customHeight="1" x14ac:dyDescent="0.3">
      <c r="A760">
        <v>9</v>
      </c>
      <c r="B760" t="s">
        <v>24</v>
      </c>
      <c r="C760" t="s">
        <v>153</v>
      </c>
      <c r="D760" t="s">
        <v>155</v>
      </c>
      <c r="E760">
        <v>2013</v>
      </c>
      <c r="F760" t="s">
        <v>197</v>
      </c>
      <c r="G760" t="s">
        <v>198</v>
      </c>
      <c r="H760" s="3" t="s">
        <v>199</v>
      </c>
      <c r="I760" s="8">
        <v>-23.612560999999999</v>
      </c>
      <c r="J760" s="8">
        <v>-45.421559999999999</v>
      </c>
      <c r="K760" t="s">
        <v>109</v>
      </c>
      <c r="L760" t="s">
        <v>110</v>
      </c>
      <c r="M760" t="s">
        <v>161</v>
      </c>
      <c r="N760" t="s">
        <v>200</v>
      </c>
      <c r="O760">
        <v>2008</v>
      </c>
      <c r="P760">
        <v>6</v>
      </c>
      <c r="Q760">
        <v>2009</v>
      </c>
      <c r="R760">
        <v>6</v>
      </c>
      <c r="S760" s="7">
        <v>13</v>
      </c>
      <c r="T760">
        <v>9</v>
      </c>
      <c r="U760">
        <v>14</v>
      </c>
      <c r="V760" t="s">
        <v>1060</v>
      </c>
      <c r="W760">
        <f t="shared" si="3"/>
        <v>480</v>
      </c>
      <c r="X760" s="5">
        <v>2</v>
      </c>
      <c r="Y760" t="s">
        <v>48</v>
      </c>
      <c r="Z760" s="13" t="s">
        <v>83</v>
      </c>
      <c r="AA760" t="s">
        <v>84</v>
      </c>
      <c r="AB760" s="5">
        <v>47</v>
      </c>
      <c r="AC760" s="22" t="s">
        <v>1422</v>
      </c>
      <c r="AD760" s="22" t="s">
        <v>1635</v>
      </c>
      <c r="AE760" t="s">
        <v>1424</v>
      </c>
    </row>
    <row r="761" spans="1:31" ht="14.25" customHeight="1" x14ac:dyDescent="0.3">
      <c r="A761">
        <v>9</v>
      </c>
      <c r="B761" t="s">
        <v>24</v>
      </c>
      <c r="C761" t="s">
        <v>153</v>
      </c>
      <c r="D761" t="s">
        <v>155</v>
      </c>
      <c r="E761">
        <v>2013</v>
      </c>
      <c r="F761" t="s">
        <v>197</v>
      </c>
      <c r="G761" t="s">
        <v>198</v>
      </c>
      <c r="H761" s="3" t="s">
        <v>199</v>
      </c>
      <c r="I761" s="8">
        <v>-23.612560999999999</v>
      </c>
      <c r="J761" s="8">
        <v>-45.421559999999999</v>
      </c>
      <c r="K761" t="s">
        <v>109</v>
      </c>
      <c r="L761" t="s">
        <v>110</v>
      </c>
      <c r="M761" t="s">
        <v>161</v>
      </c>
      <c r="N761" t="s">
        <v>200</v>
      </c>
      <c r="O761">
        <v>2008</v>
      </c>
      <c r="P761">
        <v>6</v>
      </c>
      <c r="Q761">
        <v>2009</v>
      </c>
      <c r="R761">
        <v>6</v>
      </c>
      <c r="S761" s="7">
        <v>13</v>
      </c>
      <c r="T761">
        <v>9</v>
      </c>
      <c r="U761">
        <v>14</v>
      </c>
      <c r="V761" t="s">
        <v>1060</v>
      </c>
      <c r="W761">
        <f t="shared" si="3"/>
        <v>480</v>
      </c>
      <c r="X761" s="5">
        <v>2</v>
      </c>
      <c r="Y761" t="s">
        <v>48</v>
      </c>
      <c r="Z761" s="13" t="s">
        <v>83</v>
      </c>
      <c r="AA761" t="s">
        <v>87</v>
      </c>
      <c r="AB761" s="5">
        <v>3</v>
      </c>
      <c r="AC761" s="22" t="s">
        <v>1422</v>
      </c>
      <c r="AD761" s="22" t="s">
        <v>1635</v>
      </c>
      <c r="AE761" t="s">
        <v>1424</v>
      </c>
    </row>
    <row r="762" spans="1:31" ht="14.25" customHeight="1" x14ac:dyDescent="0.3">
      <c r="A762">
        <v>9</v>
      </c>
      <c r="B762" t="s">
        <v>24</v>
      </c>
      <c r="C762" t="s">
        <v>153</v>
      </c>
      <c r="D762" t="s">
        <v>155</v>
      </c>
      <c r="E762">
        <v>2013</v>
      </c>
      <c r="F762" t="s">
        <v>197</v>
      </c>
      <c r="G762" t="s">
        <v>198</v>
      </c>
      <c r="H762" s="3" t="s">
        <v>199</v>
      </c>
      <c r="I762" s="8">
        <v>-23.612560999999999</v>
      </c>
      <c r="J762" s="8">
        <v>-45.421559999999999</v>
      </c>
      <c r="K762" t="s">
        <v>109</v>
      </c>
      <c r="L762" t="s">
        <v>110</v>
      </c>
      <c r="M762" t="s">
        <v>161</v>
      </c>
      <c r="N762" t="s">
        <v>200</v>
      </c>
      <c r="O762">
        <v>2008</v>
      </c>
      <c r="P762">
        <v>6</v>
      </c>
      <c r="Q762">
        <v>2009</v>
      </c>
      <c r="R762">
        <v>6</v>
      </c>
      <c r="S762" s="7">
        <v>13</v>
      </c>
      <c r="T762">
        <v>9</v>
      </c>
      <c r="U762">
        <v>14</v>
      </c>
      <c r="V762" t="s">
        <v>1060</v>
      </c>
      <c r="W762">
        <f t="shared" si="3"/>
        <v>480</v>
      </c>
      <c r="X762" s="5">
        <v>2</v>
      </c>
      <c r="Y762" t="s">
        <v>48</v>
      </c>
      <c r="Z762" s="13" t="s">
        <v>83</v>
      </c>
      <c r="AA762" t="s">
        <v>1069</v>
      </c>
      <c r="AB762" s="5">
        <v>0</v>
      </c>
      <c r="AC762" s="22" t="s">
        <v>1422</v>
      </c>
      <c r="AD762" s="22" t="s">
        <v>1635</v>
      </c>
      <c r="AE762" t="s">
        <v>1424</v>
      </c>
    </row>
    <row r="763" spans="1:31" ht="14.25" customHeight="1" x14ac:dyDescent="0.3">
      <c r="A763">
        <v>9</v>
      </c>
      <c r="B763" t="s">
        <v>24</v>
      </c>
      <c r="C763" t="s">
        <v>153</v>
      </c>
      <c r="D763" t="s">
        <v>155</v>
      </c>
      <c r="E763">
        <v>2013</v>
      </c>
      <c r="F763" t="s">
        <v>197</v>
      </c>
      <c r="G763" t="s">
        <v>198</v>
      </c>
      <c r="H763" s="3" t="s">
        <v>199</v>
      </c>
      <c r="I763" s="8">
        <v>-23.612560999999999</v>
      </c>
      <c r="J763" s="8">
        <v>-45.421559999999999</v>
      </c>
      <c r="K763" t="s">
        <v>109</v>
      </c>
      <c r="L763" t="s">
        <v>110</v>
      </c>
      <c r="M763" t="s">
        <v>161</v>
      </c>
      <c r="N763" t="s">
        <v>200</v>
      </c>
      <c r="O763">
        <v>2008</v>
      </c>
      <c r="P763">
        <v>6</v>
      </c>
      <c r="Q763">
        <v>2009</v>
      </c>
      <c r="R763">
        <v>6</v>
      </c>
      <c r="S763" s="7">
        <v>13</v>
      </c>
      <c r="T763">
        <v>9</v>
      </c>
      <c r="U763">
        <v>14</v>
      </c>
      <c r="V763" t="s">
        <v>1060</v>
      </c>
      <c r="W763">
        <f t="shared" si="3"/>
        <v>480</v>
      </c>
      <c r="X763" s="5">
        <v>2</v>
      </c>
      <c r="Y763" t="s">
        <v>48</v>
      </c>
      <c r="Z763" s="13" t="s">
        <v>90</v>
      </c>
      <c r="AA763" t="s">
        <v>91</v>
      </c>
      <c r="AB763" s="5">
        <v>2</v>
      </c>
      <c r="AC763" s="22" t="s">
        <v>1422</v>
      </c>
      <c r="AD763" s="22" t="s">
        <v>1635</v>
      </c>
      <c r="AE763" t="s">
        <v>1424</v>
      </c>
    </row>
    <row r="764" spans="1:31" ht="14.25" customHeight="1" x14ac:dyDescent="0.3">
      <c r="A764">
        <v>9</v>
      </c>
      <c r="B764" t="s">
        <v>24</v>
      </c>
      <c r="C764" t="s">
        <v>153</v>
      </c>
      <c r="D764" t="s">
        <v>155</v>
      </c>
      <c r="E764">
        <v>2013</v>
      </c>
      <c r="F764" t="s">
        <v>201</v>
      </c>
      <c r="G764" t="s">
        <v>202</v>
      </c>
      <c r="H764" s="3" t="s">
        <v>203</v>
      </c>
      <c r="I764" s="8">
        <v>-22.821137</v>
      </c>
      <c r="J764" s="8">
        <v>-47.113280000000003</v>
      </c>
      <c r="K764" t="s">
        <v>109</v>
      </c>
      <c r="L764" t="s">
        <v>67</v>
      </c>
      <c r="M764" t="s">
        <v>161</v>
      </c>
      <c r="N764" t="s">
        <v>204</v>
      </c>
      <c r="O764">
        <v>2008</v>
      </c>
      <c r="P764">
        <v>2</v>
      </c>
      <c r="Q764">
        <v>2008</v>
      </c>
      <c r="R764">
        <v>2</v>
      </c>
      <c r="S764" s="7">
        <f t="shared" ref="S764:S878" si="4">1/31</f>
        <v>3.2258064516129031E-2</v>
      </c>
      <c r="T764">
        <v>1</v>
      </c>
      <c r="U764">
        <v>14</v>
      </c>
      <c r="V764" t="s">
        <v>1060</v>
      </c>
      <c r="W764">
        <f t="shared" si="3"/>
        <v>480</v>
      </c>
      <c r="X764" s="5">
        <v>2</v>
      </c>
      <c r="Y764" t="s">
        <v>48</v>
      </c>
      <c r="Z764" s="13" t="s">
        <v>55</v>
      </c>
      <c r="AA764" t="s">
        <v>1061</v>
      </c>
      <c r="AB764" s="5">
        <v>0</v>
      </c>
      <c r="AC764" s="22" t="s">
        <v>1422</v>
      </c>
      <c r="AD764" s="22" t="s">
        <v>1635</v>
      </c>
      <c r="AE764" t="s">
        <v>1424</v>
      </c>
    </row>
    <row r="765" spans="1:31" ht="14.25" customHeight="1" x14ac:dyDescent="0.3">
      <c r="A765">
        <v>9</v>
      </c>
      <c r="B765" t="s">
        <v>24</v>
      </c>
      <c r="C765" t="s">
        <v>153</v>
      </c>
      <c r="D765" t="s">
        <v>155</v>
      </c>
      <c r="E765">
        <v>2013</v>
      </c>
      <c r="F765" t="s">
        <v>201</v>
      </c>
      <c r="G765" t="s">
        <v>202</v>
      </c>
      <c r="H765" s="3" t="s">
        <v>203</v>
      </c>
      <c r="I765" s="8">
        <v>-22.821137</v>
      </c>
      <c r="J765" s="8">
        <v>-47.113280000000003</v>
      </c>
      <c r="K765" t="s">
        <v>109</v>
      </c>
      <c r="L765" t="s">
        <v>67</v>
      </c>
      <c r="M765" t="s">
        <v>161</v>
      </c>
      <c r="N765" t="s">
        <v>204</v>
      </c>
      <c r="O765">
        <v>2008</v>
      </c>
      <c r="P765">
        <v>2</v>
      </c>
      <c r="Q765">
        <v>2008</v>
      </c>
      <c r="R765">
        <v>2</v>
      </c>
      <c r="S765" s="7">
        <f t="shared" si="4"/>
        <v>3.2258064516129031E-2</v>
      </c>
      <c r="T765">
        <v>1</v>
      </c>
      <c r="U765">
        <v>14</v>
      </c>
      <c r="V765" t="s">
        <v>1060</v>
      </c>
      <c r="W765">
        <f t="shared" si="3"/>
        <v>480</v>
      </c>
      <c r="X765" s="5">
        <v>2</v>
      </c>
      <c r="Y765" t="s">
        <v>48</v>
      </c>
      <c r="Z765" s="13" t="s">
        <v>55</v>
      </c>
      <c r="AA765" t="s">
        <v>56</v>
      </c>
      <c r="AB765" s="5">
        <v>69</v>
      </c>
      <c r="AC765" s="22" t="s">
        <v>1422</v>
      </c>
      <c r="AD765" s="22" t="s">
        <v>1635</v>
      </c>
      <c r="AE765" t="s">
        <v>1424</v>
      </c>
    </row>
    <row r="766" spans="1:31" ht="14.25" customHeight="1" x14ac:dyDescent="0.3">
      <c r="A766">
        <v>9</v>
      </c>
      <c r="B766" t="s">
        <v>24</v>
      </c>
      <c r="C766" t="s">
        <v>153</v>
      </c>
      <c r="D766" t="s">
        <v>155</v>
      </c>
      <c r="E766">
        <v>2013</v>
      </c>
      <c r="F766" t="s">
        <v>201</v>
      </c>
      <c r="G766" t="s">
        <v>202</v>
      </c>
      <c r="H766" s="3" t="s">
        <v>203</v>
      </c>
      <c r="I766" s="8">
        <v>-22.821137</v>
      </c>
      <c r="J766" s="8">
        <v>-47.113280000000003</v>
      </c>
      <c r="K766" t="s">
        <v>109</v>
      </c>
      <c r="L766" t="s">
        <v>67</v>
      </c>
      <c r="M766" t="s">
        <v>161</v>
      </c>
      <c r="N766" t="s">
        <v>204</v>
      </c>
      <c r="O766">
        <v>2008</v>
      </c>
      <c r="P766">
        <v>2</v>
      </c>
      <c r="Q766">
        <v>2008</v>
      </c>
      <c r="R766">
        <v>2</v>
      </c>
      <c r="S766" s="7">
        <f t="shared" si="4"/>
        <v>3.2258064516129031E-2</v>
      </c>
      <c r="T766">
        <v>1</v>
      </c>
      <c r="U766">
        <v>14</v>
      </c>
      <c r="V766" t="s">
        <v>1060</v>
      </c>
      <c r="W766">
        <f t="shared" si="3"/>
        <v>480</v>
      </c>
      <c r="X766" s="5">
        <v>2</v>
      </c>
      <c r="Y766" t="s">
        <v>48</v>
      </c>
      <c r="Z766" s="13" t="s">
        <v>55</v>
      </c>
      <c r="AA766" t="s">
        <v>62</v>
      </c>
      <c r="AB766" s="5">
        <v>1</v>
      </c>
      <c r="AC766" s="22" t="s">
        <v>1422</v>
      </c>
      <c r="AD766" s="22" t="s">
        <v>1635</v>
      </c>
      <c r="AE766" t="s">
        <v>1424</v>
      </c>
    </row>
    <row r="767" spans="1:31" ht="14.25" customHeight="1" x14ac:dyDescent="0.3">
      <c r="A767">
        <v>9</v>
      </c>
      <c r="B767" t="s">
        <v>24</v>
      </c>
      <c r="C767" t="s">
        <v>153</v>
      </c>
      <c r="D767" t="s">
        <v>155</v>
      </c>
      <c r="E767">
        <v>2013</v>
      </c>
      <c r="F767" t="s">
        <v>201</v>
      </c>
      <c r="G767" t="s">
        <v>202</v>
      </c>
      <c r="H767" s="3" t="s">
        <v>203</v>
      </c>
      <c r="I767" s="8">
        <v>-22.821137</v>
      </c>
      <c r="J767" s="8">
        <v>-47.113280000000003</v>
      </c>
      <c r="K767" t="s">
        <v>109</v>
      </c>
      <c r="L767" t="s">
        <v>67</v>
      </c>
      <c r="M767" t="s">
        <v>161</v>
      </c>
      <c r="N767" t="s">
        <v>204</v>
      </c>
      <c r="O767">
        <v>2008</v>
      </c>
      <c r="P767">
        <v>2</v>
      </c>
      <c r="Q767">
        <v>2008</v>
      </c>
      <c r="R767">
        <v>2</v>
      </c>
      <c r="S767" s="7">
        <f t="shared" si="4"/>
        <v>3.2258064516129031E-2</v>
      </c>
      <c r="T767">
        <v>1</v>
      </c>
      <c r="U767">
        <v>14</v>
      </c>
      <c r="V767" t="s">
        <v>1060</v>
      </c>
      <c r="W767">
        <f t="shared" si="3"/>
        <v>480</v>
      </c>
      <c r="X767" s="5">
        <v>2</v>
      </c>
      <c r="Y767" t="s">
        <v>48</v>
      </c>
      <c r="Z767" s="13" t="s">
        <v>55</v>
      </c>
      <c r="AA767" t="s">
        <v>1062</v>
      </c>
      <c r="AB767" s="5">
        <v>0</v>
      </c>
      <c r="AC767" s="22" t="s">
        <v>1422</v>
      </c>
      <c r="AD767" s="22" t="s">
        <v>1635</v>
      </c>
      <c r="AE767" t="s">
        <v>1424</v>
      </c>
    </row>
    <row r="768" spans="1:31" ht="14.25" customHeight="1" x14ac:dyDescent="0.3">
      <c r="A768">
        <v>9</v>
      </c>
      <c r="B768" t="s">
        <v>24</v>
      </c>
      <c r="C768" t="s">
        <v>153</v>
      </c>
      <c r="D768" t="s">
        <v>155</v>
      </c>
      <c r="E768">
        <v>2013</v>
      </c>
      <c r="F768" t="s">
        <v>201</v>
      </c>
      <c r="G768" t="s">
        <v>202</v>
      </c>
      <c r="H768" s="3" t="s">
        <v>203</v>
      </c>
      <c r="I768" s="8">
        <v>-22.821137</v>
      </c>
      <c r="J768" s="8">
        <v>-47.113280000000003</v>
      </c>
      <c r="K768" t="s">
        <v>109</v>
      </c>
      <c r="L768" t="s">
        <v>67</v>
      </c>
      <c r="M768" t="s">
        <v>161</v>
      </c>
      <c r="N768" t="s">
        <v>204</v>
      </c>
      <c r="O768">
        <v>2008</v>
      </c>
      <c r="P768">
        <v>2</v>
      </c>
      <c r="Q768">
        <v>2008</v>
      </c>
      <c r="R768">
        <v>2</v>
      </c>
      <c r="S768" s="7">
        <f t="shared" si="4"/>
        <v>3.2258064516129031E-2</v>
      </c>
      <c r="T768">
        <v>1</v>
      </c>
      <c r="U768">
        <v>14</v>
      </c>
      <c r="V768" t="s">
        <v>1060</v>
      </c>
      <c r="W768">
        <f t="shared" si="3"/>
        <v>480</v>
      </c>
      <c r="X768" s="5">
        <v>2</v>
      </c>
      <c r="Y768" t="s">
        <v>48</v>
      </c>
      <c r="Z768" s="13" t="s">
        <v>55</v>
      </c>
      <c r="AA768" t="s">
        <v>1063</v>
      </c>
      <c r="AB768" s="5">
        <v>0</v>
      </c>
      <c r="AC768" s="22" t="s">
        <v>1422</v>
      </c>
      <c r="AD768" s="22" t="s">
        <v>1635</v>
      </c>
      <c r="AE768" t="s">
        <v>1424</v>
      </c>
    </row>
    <row r="769" spans="1:31" ht="14.25" customHeight="1" x14ac:dyDescent="0.3">
      <c r="A769">
        <v>9</v>
      </c>
      <c r="B769" t="s">
        <v>24</v>
      </c>
      <c r="C769" t="s">
        <v>153</v>
      </c>
      <c r="D769" t="s">
        <v>155</v>
      </c>
      <c r="E769">
        <v>2013</v>
      </c>
      <c r="F769" t="s">
        <v>201</v>
      </c>
      <c r="G769" t="s">
        <v>202</v>
      </c>
      <c r="H769" s="3" t="s">
        <v>203</v>
      </c>
      <c r="I769" s="8">
        <v>-22.821137</v>
      </c>
      <c r="J769" s="8">
        <v>-47.113280000000003</v>
      </c>
      <c r="K769" t="s">
        <v>109</v>
      </c>
      <c r="L769" t="s">
        <v>67</v>
      </c>
      <c r="M769" t="s">
        <v>161</v>
      </c>
      <c r="N769" t="s">
        <v>204</v>
      </c>
      <c r="O769">
        <v>2008</v>
      </c>
      <c r="P769">
        <v>2</v>
      </c>
      <c r="Q769">
        <v>2008</v>
      </c>
      <c r="R769">
        <v>2</v>
      </c>
      <c r="S769" s="7">
        <f t="shared" si="4"/>
        <v>3.2258064516129031E-2</v>
      </c>
      <c r="T769">
        <v>1</v>
      </c>
      <c r="U769">
        <v>14</v>
      </c>
      <c r="V769" t="s">
        <v>1060</v>
      </c>
      <c r="W769">
        <f t="shared" si="3"/>
        <v>480</v>
      </c>
      <c r="X769" s="5">
        <v>2</v>
      </c>
      <c r="Y769" t="s">
        <v>48</v>
      </c>
      <c r="Z769" s="13" t="s">
        <v>55</v>
      </c>
      <c r="AA769" t="s">
        <v>1064</v>
      </c>
      <c r="AB769" s="5">
        <v>0</v>
      </c>
      <c r="AC769" s="22" t="s">
        <v>1422</v>
      </c>
      <c r="AD769" s="22" t="s">
        <v>1635</v>
      </c>
      <c r="AE769" t="s">
        <v>1424</v>
      </c>
    </row>
    <row r="770" spans="1:31" ht="14.25" customHeight="1" x14ac:dyDescent="0.3">
      <c r="A770">
        <v>9</v>
      </c>
      <c r="B770" t="s">
        <v>24</v>
      </c>
      <c r="C770" t="s">
        <v>153</v>
      </c>
      <c r="D770" t="s">
        <v>155</v>
      </c>
      <c r="E770">
        <v>2013</v>
      </c>
      <c r="F770" t="s">
        <v>201</v>
      </c>
      <c r="G770" t="s">
        <v>202</v>
      </c>
      <c r="H770" s="3" t="s">
        <v>203</v>
      </c>
      <c r="I770" s="8">
        <v>-22.821137</v>
      </c>
      <c r="J770" s="8">
        <v>-47.113280000000003</v>
      </c>
      <c r="K770" t="s">
        <v>109</v>
      </c>
      <c r="L770" t="s">
        <v>67</v>
      </c>
      <c r="M770" t="s">
        <v>161</v>
      </c>
      <c r="N770" t="s">
        <v>204</v>
      </c>
      <c r="O770">
        <v>2008</v>
      </c>
      <c r="P770">
        <v>2</v>
      </c>
      <c r="Q770">
        <v>2008</v>
      </c>
      <c r="R770">
        <v>2</v>
      </c>
      <c r="S770" s="7">
        <f t="shared" si="4"/>
        <v>3.2258064516129031E-2</v>
      </c>
      <c r="T770">
        <v>1</v>
      </c>
      <c r="U770">
        <v>14</v>
      </c>
      <c r="V770" t="s">
        <v>1060</v>
      </c>
      <c r="W770">
        <f t="shared" si="3"/>
        <v>480</v>
      </c>
      <c r="X770" s="5">
        <v>2</v>
      </c>
      <c r="Y770" t="s">
        <v>48</v>
      </c>
      <c r="Z770" s="13" t="s">
        <v>55</v>
      </c>
      <c r="AA770" t="s">
        <v>70</v>
      </c>
      <c r="AB770" s="5">
        <v>9</v>
      </c>
      <c r="AC770" s="22" t="s">
        <v>1422</v>
      </c>
      <c r="AD770" s="22" t="s">
        <v>1635</v>
      </c>
      <c r="AE770" t="s">
        <v>1424</v>
      </c>
    </row>
    <row r="771" spans="1:31" ht="14.25" customHeight="1" x14ac:dyDescent="0.3">
      <c r="A771">
        <v>9</v>
      </c>
      <c r="B771" t="s">
        <v>24</v>
      </c>
      <c r="C771" t="s">
        <v>153</v>
      </c>
      <c r="D771" t="s">
        <v>155</v>
      </c>
      <c r="E771">
        <v>2013</v>
      </c>
      <c r="F771" t="s">
        <v>201</v>
      </c>
      <c r="G771" t="s">
        <v>202</v>
      </c>
      <c r="H771" s="3" t="s">
        <v>203</v>
      </c>
      <c r="I771" s="8">
        <v>-22.821137</v>
      </c>
      <c r="J771" s="8">
        <v>-47.113280000000003</v>
      </c>
      <c r="K771" t="s">
        <v>109</v>
      </c>
      <c r="L771" t="s">
        <v>67</v>
      </c>
      <c r="M771" t="s">
        <v>161</v>
      </c>
      <c r="N771" t="s">
        <v>204</v>
      </c>
      <c r="O771">
        <v>2008</v>
      </c>
      <c r="P771">
        <v>2</v>
      </c>
      <c r="Q771">
        <v>2008</v>
      </c>
      <c r="R771">
        <v>2</v>
      </c>
      <c r="S771" s="7">
        <f t="shared" si="4"/>
        <v>3.2258064516129031E-2</v>
      </c>
      <c r="T771">
        <v>1</v>
      </c>
      <c r="U771">
        <v>14</v>
      </c>
      <c r="V771" t="s">
        <v>1060</v>
      </c>
      <c r="W771">
        <f t="shared" si="3"/>
        <v>480</v>
      </c>
      <c r="X771" s="5">
        <v>2</v>
      </c>
      <c r="Y771" t="s">
        <v>48</v>
      </c>
      <c r="Z771" s="13" t="s">
        <v>55</v>
      </c>
      <c r="AA771" t="s">
        <v>73</v>
      </c>
      <c r="AB771" s="5">
        <v>0</v>
      </c>
      <c r="AC771" s="22" t="s">
        <v>1422</v>
      </c>
      <c r="AD771" s="22" t="s">
        <v>1635</v>
      </c>
      <c r="AE771" t="s">
        <v>1424</v>
      </c>
    </row>
    <row r="772" spans="1:31" ht="14.25" customHeight="1" x14ac:dyDescent="0.3">
      <c r="A772">
        <v>9</v>
      </c>
      <c r="B772" t="s">
        <v>24</v>
      </c>
      <c r="C772" t="s">
        <v>153</v>
      </c>
      <c r="D772" t="s">
        <v>155</v>
      </c>
      <c r="E772">
        <v>2013</v>
      </c>
      <c r="F772" t="s">
        <v>201</v>
      </c>
      <c r="G772" t="s">
        <v>202</v>
      </c>
      <c r="H772" s="3" t="s">
        <v>203</v>
      </c>
      <c r="I772" s="8">
        <v>-22.821137</v>
      </c>
      <c r="J772" s="8">
        <v>-47.113280000000003</v>
      </c>
      <c r="K772" t="s">
        <v>109</v>
      </c>
      <c r="L772" t="s">
        <v>67</v>
      </c>
      <c r="M772" t="s">
        <v>161</v>
      </c>
      <c r="N772" t="s">
        <v>204</v>
      </c>
      <c r="O772">
        <v>2008</v>
      </c>
      <c r="P772">
        <v>2</v>
      </c>
      <c r="Q772">
        <v>2008</v>
      </c>
      <c r="R772">
        <v>2</v>
      </c>
      <c r="S772" s="7">
        <f t="shared" si="4"/>
        <v>3.2258064516129031E-2</v>
      </c>
      <c r="T772">
        <v>1</v>
      </c>
      <c r="U772">
        <v>14</v>
      </c>
      <c r="V772" t="s">
        <v>1060</v>
      </c>
      <c r="W772">
        <f t="shared" si="3"/>
        <v>480</v>
      </c>
      <c r="X772" s="5">
        <v>2</v>
      </c>
      <c r="Y772" t="s">
        <v>48</v>
      </c>
      <c r="Z772" s="13" t="s">
        <v>55</v>
      </c>
      <c r="AA772" t="s">
        <v>76</v>
      </c>
      <c r="AB772" s="5">
        <v>4</v>
      </c>
      <c r="AC772" s="22" t="s">
        <v>1422</v>
      </c>
      <c r="AD772" s="22" t="s">
        <v>1635</v>
      </c>
      <c r="AE772" t="s">
        <v>1424</v>
      </c>
    </row>
    <row r="773" spans="1:31" ht="14.25" customHeight="1" x14ac:dyDescent="0.3">
      <c r="A773">
        <v>9</v>
      </c>
      <c r="B773" t="s">
        <v>24</v>
      </c>
      <c r="C773" t="s">
        <v>153</v>
      </c>
      <c r="D773" t="s">
        <v>155</v>
      </c>
      <c r="E773">
        <v>2013</v>
      </c>
      <c r="F773" t="s">
        <v>201</v>
      </c>
      <c r="G773" t="s">
        <v>202</v>
      </c>
      <c r="H773" s="3" t="s">
        <v>203</v>
      </c>
      <c r="I773" s="8">
        <v>-22.821137</v>
      </c>
      <c r="J773" s="8">
        <v>-47.113280000000003</v>
      </c>
      <c r="K773" t="s">
        <v>109</v>
      </c>
      <c r="L773" t="s">
        <v>67</v>
      </c>
      <c r="M773" t="s">
        <v>161</v>
      </c>
      <c r="N773" t="s">
        <v>204</v>
      </c>
      <c r="O773">
        <v>2008</v>
      </c>
      <c r="P773">
        <v>2</v>
      </c>
      <c r="Q773">
        <v>2008</v>
      </c>
      <c r="R773">
        <v>2</v>
      </c>
      <c r="S773" s="7">
        <f t="shared" si="4"/>
        <v>3.2258064516129031E-2</v>
      </c>
      <c r="T773">
        <v>1</v>
      </c>
      <c r="U773">
        <v>14</v>
      </c>
      <c r="V773" t="s">
        <v>1060</v>
      </c>
      <c r="W773">
        <f t="shared" si="3"/>
        <v>480</v>
      </c>
      <c r="X773" s="5">
        <v>2</v>
      </c>
      <c r="Y773" t="s">
        <v>48</v>
      </c>
      <c r="Z773" s="13" t="s">
        <v>55</v>
      </c>
      <c r="AA773" t="s">
        <v>1065</v>
      </c>
      <c r="AB773" s="5">
        <v>3</v>
      </c>
      <c r="AC773" s="22" t="s">
        <v>1422</v>
      </c>
      <c r="AD773" s="22" t="s">
        <v>1635</v>
      </c>
      <c r="AE773" t="s">
        <v>1424</v>
      </c>
    </row>
    <row r="774" spans="1:31" ht="14.25" customHeight="1" x14ac:dyDescent="0.3">
      <c r="A774">
        <v>9</v>
      </c>
      <c r="B774" t="s">
        <v>24</v>
      </c>
      <c r="C774" t="s">
        <v>153</v>
      </c>
      <c r="D774" t="s">
        <v>155</v>
      </c>
      <c r="E774">
        <v>2013</v>
      </c>
      <c r="F774" t="s">
        <v>201</v>
      </c>
      <c r="G774" t="s">
        <v>202</v>
      </c>
      <c r="H774" s="3" t="s">
        <v>203</v>
      </c>
      <c r="I774" s="8">
        <v>-22.821137</v>
      </c>
      <c r="J774" s="8">
        <v>-47.113280000000003</v>
      </c>
      <c r="K774" t="s">
        <v>109</v>
      </c>
      <c r="L774" t="s">
        <v>67</v>
      </c>
      <c r="M774" t="s">
        <v>161</v>
      </c>
      <c r="N774" t="s">
        <v>204</v>
      </c>
      <c r="O774">
        <v>2008</v>
      </c>
      <c r="P774">
        <v>2</v>
      </c>
      <c r="Q774">
        <v>2008</v>
      </c>
      <c r="R774">
        <v>2</v>
      </c>
      <c r="S774" s="7">
        <f t="shared" si="4"/>
        <v>3.2258064516129031E-2</v>
      </c>
      <c r="T774">
        <v>1</v>
      </c>
      <c r="U774">
        <v>14</v>
      </c>
      <c r="V774" t="s">
        <v>1060</v>
      </c>
      <c r="W774">
        <f t="shared" si="3"/>
        <v>480</v>
      </c>
      <c r="X774" s="5">
        <v>2</v>
      </c>
      <c r="Y774" t="s">
        <v>48</v>
      </c>
      <c r="Z774" s="13" t="s">
        <v>55</v>
      </c>
      <c r="AA774" t="s">
        <v>1066</v>
      </c>
      <c r="AB774" s="5">
        <v>0</v>
      </c>
      <c r="AC774" s="22" t="s">
        <v>1422</v>
      </c>
      <c r="AD774" s="22" t="s">
        <v>1635</v>
      </c>
      <c r="AE774" t="s">
        <v>1424</v>
      </c>
    </row>
    <row r="775" spans="1:31" ht="14.25" customHeight="1" x14ac:dyDescent="0.3">
      <c r="A775">
        <v>9</v>
      </c>
      <c r="B775" t="s">
        <v>24</v>
      </c>
      <c r="C775" t="s">
        <v>153</v>
      </c>
      <c r="D775" t="s">
        <v>155</v>
      </c>
      <c r="E775">
        <v>2013</v>
      </c>
      <c r="F775" t="s">
        <v>201</v>
      </c>
      <c r="G775" t="s">
        <v>202</v>
      </c>
      <c r="H775" s="3" t="s">
        <v>203</v>
      </c>
      <c r="I775" s="8">
        <v>-22.821137</v>
      </c>
      <c r="J775" s="8">
        <v>-47.113280000000003</v>
      </c>
      <c r="K775" t="s">
        <v>109</v>
      </c>
      <c r="L775" t="s">
        <v>67</v>
      </c>
      <c r="M775" t="s">
        <v>161</v>
      </c>
      <c r="N775" t="s">
        <v>204</v>
      </c>
      <c r="O775">
        <v>2008</v>
      </c>
      <c r="P775">
        <v>2</v>
      </c>
      <c r="Q775">
        <v>2008</v>
      </c>
      <c r="R775">
        <v>2</v>
      </c>
      <c r="S775" s="7">
        <f t="shared" si="4"/>
        <v>3.2258064516129031E-2</v>
      </c>
      <c r="T775">
        <v>1</v>
      </c>
      <c r="U775">
        <v>14</v>
      </c>
      <c r="V775" t="s">
        <v>1060</v>
      </c>
      <c r="W775">
        <f t="shared" si="3"/>
        <v>480</v>
      </c>
      <c r="X775" s="5">
        <v>2</v>
      </c>
      <c r="Y775" t="s">
        <v>48</v>
      </c>
      <c r="Z775" s="13" t="s">
        <v>55</v>
      </c>
      <c r="AA775" t="s">
        <v>1053</v>
      </c>
      <c r="AB775" s="5">
        <v>0</v>
      </c>
      <c r="AC775" s="22" t="s">
        <v>1422</v>
      </c>
      <c r="AD775" s="22" t="s">
        <v>1635</v>
      </c>
      <c r="AE775" t="s">
        <v>1424</v>
      </c>
    </row>
    <row r="776" spans="1:31" ht="14.25" customHeight="1" x14ac:dyDescent="0.3">
      <c r="A776">
        <v>9</v>
      </c>
      <c r="B776" t="s">
        <v>24</v>
      </c>
      <c r="C776" t="s">
        <v>153</v>
      </c>
      <c r="D776" t="s">
        <v>155</v>
      </c>
      <c r="E776">
        <v>2013</v>
      </c>
      <c r="F776" t="s">
        <v>201</v>
      </c>
      <c r="G776" t="s">
        <v>202</v>
      </c>
      <c r="H776" s="3" t="s">
        <v>203</v>
      </c>
      <c r="I776" s="8">
        <v>-22.821137</v>
      </c>
      <c r="J776" s="8">
        <v>-47.113280000000003</v>
      </c>
      <c r="K776" t="s">
        <v>109</v>
      </c>
      <c r="L776" t="s">
        <v>67</v>
      </c>
      <c r="M776" t="s">
        <v>161</v>
      </c>
      <c r="N776" t="s">
        <v>204</v>
      </c>
      <c r="O776">
        <v>2008</v>
      </c>
      <c r="P776">
        <v>2</v>
      </c>
      <c r="Q776">
        <v>2008</v>
      </c>
      <c r="R776">
        <v>2</v>
      </c>
      <c r="S776" s="7">
        <f t="shared" si="4"/>
        <v>3.2258064516129031E-2</v>
      </c>
      <c r="T776">
        <v>1</v>
      </c>
      <c r="U776">
        <v>14</v>
      </c>
      <c r="V776" t="s">
        <v>1060</v>
      </c>
      <c r="W776">
        <f t="shared" si="3"/>
        <v>480</v>
      </c>
      <c r="X776" s="5">
        <v>2</v>
      </c>
      <c r="Y776" t="s">
        <v>48</v>
      </c>
      <c r="Z776" s="13" t="s">
        <v>55</v>
      </c>
      <c r="AA776" t="s">
        <v>265</v>
      </c>
      <c r="AB776" s="5">
        <v>0</v>
      </c>
      <c r="AC776" s="22" t="s">
        <v>1422</v>
      </c>
      <c r="AD776" s="22" t="s">
        <v>1635</v>
      </c>
      <c r="AE776" t="s">
        <v>1424</v>
      </c>
    </row>
    <row r="777" spans="1:31" ht="14.25" customHeight="1" x14ac:dyDescent="0.3">
      <c r="A777">
        <v>9</v>
      </c>
      <c r="B777" t="s">
        <v>24</v>
      </c>
      <c r="C777" t="s">
        <v>153</v>
      </c>
      <c r="D777" t="s">
        <v>155</v>
      </c>
      <c r="E777">
        <v>2013</v>
      </c>
      <c r="F777" t="s">
        <v>201</v>
      </c>
      <c r="G777" t="s">
        <v>202</v>
      </c>
      <c r="H777" s="3" t="s">
        <v>203</v>
      </c>
      <c r="I777" s="8">
        <v>-22.821137</v>
      </c>
      <c r="J777" s="8">
        <v>-47.113280000000003</v>
      </c>
      <c r="K777" t="s">
        <v>109</v>
      </c>
      <c r="L777" t="s">
        <v>67</v>
      </c>
      <c r="M777" t="s">
        <v>161</v>
      </c>
      <c r="N777" t="s">
        <v>204</v>
      </c>
      <c r="O777">
        <v>2008</v>
      </c>
      <c r="P777">
        <v>2</v>
      </c>
      <c r="Q777">
        <v>2008</v>
      </c>
      <c r="R777">
        <v>2</v>
      </c>
      <c r="S777" s="7">
        <f t="shared" si="4"/>
        <v>3.2258064516129031E-2</v>
      </c>
      <c r="T777">
        <v>1</v>
      </c>
      <c r="U777">
        <v>14</v>
      </c>
      <c r="V777" t="s">
        <v>1060</v>
      </c>
      <c r="W777">
        <f t="shared" si="3"/>
        <v>480</v>
      </c>
      <c r="X777" s="5">
        <v>2</v>
      </c>
      <c r="Y777" t="s">
        <v>48</v>
      </c>
      <c r="Z777" s="13" t="s">
        <v>55</v>
      </c>
      <c r="AA777" t="s">
        <v>1056</v>
      </c>
      <c r="AB777" s="5">
        <v>0</v>
      </c>
      <c r="AC777" s="22" t="s">
        <v>1422</v>
      </c>
      <c r="AD777" s="22" t="s">
        <v>1635</v>
      </c>
      <c r="AE777" t="s">
        <v>1424</v>
      </c>
    </row>
    <row r="778" spans="1:31" ht="14.25" customHeight="1" x14ac:dyDescent="0.3">
      <c r="A778">
        <v>9</v>
      </c>
      <c r="B778" t="s">
        <v>24</v>
      </c>
      <c r="C778" t="s">
        <v>153</v>
      </c>
      <c r="D778" t="s">
        <v>155</v>
      </c>
      <c r="E778">
        <v>2013</v>
      </c>
      <c r="F778" t="s">
        <v>201</v>
      </c>
      <c r="G778" t="s">
        <v>202</v>
      </c>
      <c r="H778" s="3" t="s">
        <v>203</v>
      </c>
      <c r="I778" s="8">
        <v>-22.821137</v>
      </c>
      <c r="J778" s="8">
        <v>-47.113280000000003</v>
      </c>
      <c r="K778" t="s">
        <v>109</v>
      </c>
      <c r="L778" t="s">
        <v>67</v>
      </c>
      <c r="M778" t="s">
        <v>161</v>
      </c>
      <c r="N778" t="s">
        <v>204</v>
      </c>
      <c r="O778">
        <v>2008</v>
      </c>
      <c r="P778">
        <v>2</v>
      </c>
      <c r="Q778">
        <v>2008</v>
      </c>
      <c r="R778">
        <v>2</v>
      </c>
      <c r="S778" s="7">
        <f t="shared" si="4"/>
        <v>3.2258064516129031E-2</v>
      </c>
      <c r="T778">
        <v>1</v>
      </c>
      <c r="U778">
        <v>14</v>
      </c>
      <c r="V778" t="s">
        <v>1060</v>
      </c>
      <c r="W778">
        <f t="shared" si="3"/>
        <v>480</v>
      </c>
      <c r="X778" s="5">
        <v>2</v>
      </c>
      <c r="Y778" t="s">
        <v>48</v>
      </c>
      <c r="Z778" s="13" t="s">
        <v>49</v>
      </c>
      <c r="AA778" t="s">
        <v>1067</v>
      </c>
      <c r="AB778" s="5">
        <v>0</v>
      </c>
      <c r="AC778" s="22" t="s">
        <v>1422</v>
      </c>
      <c r="AD778" s="22" t="s">
        <v>1635</v>
      </c>
      <c r="AE778" t="s">
        <v>1424</v>
      </c>
    </row>
    <row r="779" spans="1:31" ht="14.25" customHeight="1" x14ac:dyDescent="0.3">
      <c r="A779">
        <v>9</v>
      </c>
      <c r="B779" t="s">
        <v>24</v>
      </c>
      <c r="C779" t="s">
        <v>153</v>
      </c>
      <c r="D779" t="s">
        <v>155</v>
      </c>
      <c r="E779">
        <v>2013</v>
      </c>
      <c r="F779" t="s">
        <v>201</v>
      </c>
      <c r="G779" t="s">
        <v>202</v>
      </c>
      <c r="H779" s="3" t="s">
        <v>203</v>
      </c>
      <c r="I779" s="8">
        <v>-22.821137</v>
      </c>
      <c r="J779" s="8">
        <v>-47.113280000000003</v>
      </c>
      <c r="K779" t="s">
        <v>109</v>
      </c>
      <c r="L779" t="s">
        <v>67</v>
      </c>
      <c r="M779" t="s">
        <v>161</v>
      </c>
      <c r="N779" t="s">
        <v>204</v>
      </c>
      <c r="O779">
        <v>2008</v>
      </c>
      <c r="P779">
        <v>2</v>
      </c>
      <c r="Q779">
        <v>2008</v>
      </c>
      <c r="R779">
        <v>2</v>
      </c>
      <c r="S779" s="7">
        <f t="shared" si="4"/>
        <v>3.2258064516129031E-2</v>
      </c>
      <c r="T779">
        <v>1</v>
      </c>
      <c r="U779">
        <v>14</v>
      </c>
      <c r="V779" t="s">
        <v>1060</v>
      </c>
      <c r="W779">
        <f t="shared" si="3"/>
        <v>480</v>
      </c>
      <c r="X779" s="5">
        <v>2</v>
      </c>
      <c r="Y779" t="s">
        <v>48</v>
      </c>
      <c r="Z779" s="13" t="s">
        <v>49</v>
      </c>
      <c r="AA779" t="s">
        <v>1068</v>
      </c>
      <c r="AB779" s="5">
        <v>0</v>
      </c>
      <c r="AC779" s="22" t="s">
        <v>1422</v>
      </c>
      <c r="AD779" s="22" t="s">
        <v>1635</v>
      </c>
      <c r="AE779" t="s">
        <v>1424</v>
      </c>
    </row>
    <row r="780" spans="1:31" ht="14.25" customHeight="1" x14ac:dyDescent="0.3">
      <c r="A780">
        <v>9</v>
      </c>
      <c r="B780" t="s">
        <v>24</v>
      </c>
      <c r="C780" t="s">
        <v>153</v>
      </c>
      <c r="D780" t="s">
        <v>155</v>
      </c>
      <c r="E780">
        <v>2013</v>
      </c>
      <c r="F780" t="s">
        <v>201</v>
      </c>
      <c r="G780" t="s">
        <v>202</v>
      </c>
      <c r="H780" s="3" t="s">
        <v>203</v>
      </c>
      <c r="I780" s="8">
        <v>-22.821137</v>
      </c>
      <c r="J780" s="8">
        <v>-47.113280000000003</v>
      </c>
      <c r="K780" t="s">
        <v>109</v>
      </c>
      <c r="L780" t="s">
        <v>67</v>
      </c>
      <c r="M780" t="s">
        <v>161</v>
      </c>
      <c r="N780" t="s">
        <v>204</v>
      </c>
      <c r="O780">
        <v>2008</v>
      </c>
      <c r="P780">
        <v>2</v>
      </c>
      <c r="Q780">
        <v>2008</v>
      </c>
      <c r="R780">
        <v>2</v>
      </c>
      <c r="S780" s="7">
        <f t="shared" si="4"/>
        <v>3.2258064516129031E-2</v>
      </c>
      <c r="T780">
        <v>1</v>
      </c>
      <c r="U780">
        <v>14</v>
      </c>
      <c r="V780" t="s">
        <v>1060</v>
      </c>
      <c r="W780">
        <f t="shared" si="3"/>
        <v>480</v>
      </c>
      <c r="X780" s="5">
        <v>2</v>
      </c>
      <c r="Y780" t="s">
        <v>48</v>
      </c>
      <c r="Z780" s="13" t="s">
        <v>49</v>
      </c>
      <c r="AA780" t="s">
        <v>91</v>
      </c>
      <c r="AB780" s="5">
        <v>0</v>
      </c>
      <c r="AC780" s="22" t="s">
        <v>1422</v>
      </c>
      <c r="AD780" s="22" t="s">
        <v>1635</v>
      </c>
      <c r="AE780" t="s">
        <v>1424</v>
      </c>
    </row>
    <row r="781" spans="1:31" ht="14.25" customHeight="1" x14ac:dyDescent="0.3">
      <c r="A781">
        <v>9</v>
      </c>
      <c r="B781" t="s">
        <v>24</v>
      </c>
      <c r="C781" t="s">
        <v>153</v>
      </c>
      <c r="D781" t="s">
        <v>155</v>
      </c>
      <c r="E781">
        <v>2013</v>
      </c>
      <c r="F781" t="s">
        <v>201</v>
      </c>
      <c r="G781" t="s">
        <v>202</v>
      </c>
      <c r="H781" s="3" t="s">
        <v>203</v>
      </c>
      <c r="I781" s="8">
        <v>-22.821137</v>
      </c>
      <c r="J781" s="8">
        <v>-47.113280000000003</v>
      </c>
      <c r="K781" t="s">
        <v>109</v>
      </c>
      <c r="L781" t="s">
        <v>67</v>
      </c>
      <c r="M781" t="s">
        <v>161</v>
      </c>
      <c r="N781" t="s">
        <v>204</v>
      </c>
      <c r="O781">
        <v>2008</v>
      </c>
      <c r="P781">
        <v>2</v>
      </c>
      <c r="Q781">
        <v>2008</v>
      </c>
      <c r="R781">
        <v>2</v>
      </c>
      <c r="S781" s="7">
        <f t="shared" si="4"/>
        <v>3.2258064516129031E-2</v>
      </c>
      <c r="T781">
        <v>1</v>
      </c>
      <c r="U781">
        <v>14</v>
      </c>
      <c r="V781" t="s">
        <v>1060</v>
      </c>
      <c r="W781">
        <f t="shared" si="3"/>
        <v>480</v>
      </c>
      <c r="X781" s="5">
        <v>2</v>
      </c>
      <c r="Y781" t="s">
        <v>48</v>
      </c>
      <c r="Z781" s="13" t="s">
        <v>49</v>
      </c>
      <c r="AA781" t="s">
        <v>50</v>
      </c>
      <c r="AB781" s="5">
        <v>0</v>
      </c>
      <c r="AC781" s="22" t="s">
        <v>1422</v>
      </c>
      <c r="AD781" s="22" t="s">
        <v>1635</v>
      </c>
      <c r="AE781" t="s">
        <v>1424</v>
      </c>
    </row>
    <row r="782" spans="1:31" ht="14.25" customHeight="1" x14ac:dyDescent="0.3">
      <c r="A782">
        <v>9</v>
      </c>
      <c r="B782" t="s">
        <v>24</v>
      </c>
      <c r="C782" t="s">
        <v>153</v>
      </c>
      <c r="D782" t="s">
        <v>155</v>
      </c>
      <c r="E782">
        <v>2013</v>
      </c>
      <c r="F782" t="s">
        <v>201</v>
      </c>
      <c r="G782" t="s">
        <v>202</v>
      </c>
      <c r="H782" s="3" t="s">
        <v>203</v>
      </c>
      <c r="I782" s="8">
        <v>-22.821137</v>
      </c>
      <c r="J782" s="8">
        <v>-47.113280000000003</v>
      </c>
      <c r="K782" t="s">
        <v>109</v>
      </c>
      <c r="L782" t="s">
        <v>67</v>
      </c>
      <c r="M782" t="s">
        <v>161</v>
      </c>
      <c r="N782" t="s">
        <v>204</v>
      </c>
      <c r="O782">
        <v>2008</v>
      </c>
      <c r="P782">
        <v>2</v>
      </c>
      <c r="Q782">
        <v>2008</v>
      </c>
      <c r="R782">
        <v>2</v>
      </c>
      <c r="S782" s="7">
        <f t="shared" si="4"/>
        <v>3.2258064516129031E-2</v>
      </c>
      <c r="T782">
        <v>1</v>
      </c>
      <c r="U782">
        <v>14</v>
      </c>
      <c r="V782" t="s">
        <v>1060</v>
      </c>
      <c r="W782">
        <f t="shared" si="3"/>
        <v>480</v>
      </c>
      <c r="X782" s="5">
        <v>2</v>
      </c>
      <c r="Y782" t="s">
        <v>48</v>
      </c>
      <c r="Z782" s="13" t="s">
        <v>49</v>
      </c>
      <c r="AA782" t="s">
        <v>52</v>
      </c>
      <c r="AB782" s="5">
        <v>0</v>
      </c>
      <c r="AC782" s="22" t="s">
        <v>1422</v>
      </c>
      <c r="AD782" s="22" t="s">
        <v>1635</v>
      </c>
      <c r="AE782" t="s">
        <v>1424</v>
      </c>
    </row>
    <row r="783" spans="1:31" ht="14.25" customHeight="1" x14ac:dyDescent="0.3">
      <c r="A783">
        <v>9</v>
      </c>
      <c r="B783" t="s">
        <v>24</v>
      </c>
      <c r="C783" t="s">
        <v>153</v>
      </c>
      <c r="D783" t="s">
        <v>155</v>
      </c>
      <c r="E783">
        <v>2013</v>
      </c>
      <c r="F783" t="s">
        <v>201</v>
      </c>
      <c r="G783" t="s">
        <v>202</v>
      </c>
      <c r="H783" s="3" t="s">
        <v>203</v>
      </c>
      <c r="I783" s="8">
        <v>-22.821137</v>
      </c>
      <c r="J783" s="8">
        <v>-47.113280000000003</v>
      </c>
      <c r="K783" t="s">
        <v>109</v>
      </c>
      <c r="L783" t="s">
        <v>67</v>
      </c>
      <c r="M783" t="s">
        <v>161</v>
      </c>
      <c r="N783" t="s">
        <v>204</v>
      </c>
      <c r="O783">
        <v>2008</v>
      </c>
      <c r="P783">
        <v>2</v>
      </c>
      <c r="Q783">
        <v>2008</v>
      </c>
      <c r="R783">
        <v>2</v>
      </c>
      <c r="S783" s="7">
        <f t="shared" si="4"/>
        <v>3.2258064516129031E-2</v>
      </c>
      <c r="T783">
        <v>1</v>
      </c>
      <c r="U783">
        <v>14</v>
      </c>
      <c r="V783" t="s">
        <v>1060</v>
      </c>
      <c r="W783">
        <f t="shared" si="3"/>
        <v>480</v>
      </c>
      <c r="X783" s="5">
        <v>2</v>
      </c>
      <c r="Y783" t="s">
        <v>48</v>
      </c>
      <c r="Z783" s="13" t="s">
        <v>83</v>
      </c>
      <c r="AA783" t="s">
        <v>84</v>
      </c>
      <c r="AB783" s="5">
        <v>0</v>
      </c>
      <c r="AC783" s="22" t="s">
        <v>1422</v>
      </c>
      <c r="AD783" s="22" t="s">
        <v>1635</v>
      </c>
      <c r="AE783" t="s">
        <v>1424</v>
      </c>
    </row>
    <row r="784" spans="1:31" ht="14.25" customHeight="1" x14ac:dyDescent="0.3">
      <c r="A784">
        <v>9</v>
      </c>
      <c r="B784" t="s">
        <v>24</v>
      </c>
      <c r="C784" t="s">
        <v>153</v>
      </c>
      <c r="D784" t="s">
        <v>155</v>
      </c>
      <c r="E784">
        <v>2013</v>
      </c>
      <c r="F784" t="s">
        <v>201</v>
      </c>
      <c r="G784" t="s">
        <v>202</v>
      </c>
      <c r="H784" s="3" t="s">
        <v>203</v>
      </c>
      <c r="I784" s="8">
        <v>-22.821137</v>
      </c>
      <c r="J784" s="8">
        <v>-47.113280000000003</v>
      </c>
      <c r="K784" t="s">
        <v>109</v>
      </c>
      <c r="L784" t="s">
        <v>67</v>
      </c>
      <c r="M784" t="s">
        <v>161</v>
      </c>
      <c r="N784" t="s">
        <v>204</v>
      </c>
      <c r="O784">
        <v>2008</v>
      </c>
      <c r="P784">
        <v>2</v>
      </c>
      <c r="Q784">
        <v>2008</v>
      </c>
      <c r="R784">
        <v>2</v>
      </c>
      <c r="S784" s="7">
        <f t="shared" si="4"/>
        <v>3.2258064516129031E-2</v>
      </c>
      <c r="T784">
        <v>1</v>
      </c>
      <c r="U784">
        <v>14</v>
      </c>
      <c r="V784" t="s">
        <v>1060</v>
      </c>
      <c r="W784">
        <f t="shared" si="3"/>
        <v>480</v>
      </c>
      <c r="X784" s="5">
        <v>2</v>
      </c>
      <c r="Y784" t="s">
        <v>48</v>
      </c>
      <c r="Z784" s="13" t="s">
        <v>83</v>
      </c>
      <c r="AA784" t="s">
        <v>87</v>
      </c>
      <c r="AB784" s="5">
        <v>93</v>
      </c>
      <c r="AC784" s="22" t="s">
        <v>1422</v>
      </c>
      <c r="AD784" s="22" t="s">
        <v>1635</v>
      </c>
      <c r="AE784" t="s">
        <v>1424</v>
      </c>
    </row>
    <row r="785" spans="1:31" ht="14.25" customHeight="1" x14ac:dyDescent="0.3">
      <c r="A785">
        <v>9</v>
      </c>
      <c r="B785" t="s">
        <v>24</v>
      </c>
      <c r="C785" t="s">
        <v>153</v>
      </c>
      <c r="D785" t="s">
        <v>155</v>
      </c>
      <c r="E785">
        <v>2013</v>
      </c>
      <c r="F785" t="s">
        <v>201</v>
      </c>
      <c r="G785" t="s">
        <v>202</v>
      </c>
      <c r="H785" s="3" t="s">
        <v>203</v>
      </c>
      <c r="I785" s="8">
        <v>-22.821137</v>
      </c>
      <c r="J785" s="8">
        <v>-47.113280000000003</v>
      </c>
      <c r="K785" t="s">
        <v>109</v>
      </c>
      <c r="L785" t="s">
        <v>67</v>
      </c>
      <c r="M785" t="s">
        <v>161</v>
      </c>
      <c r="N785" t="s">
        <v>204</v>
      </c>
      <c r="O785">
        <v>2008</v>
      </c>
      <c r="P785">
        <v>2</v>
      </c>
      <c r="Q785">
        <v>2008</v>
      </c>
      <c r="R785">
        <v>2</v>
      </c>
      <c r="S785" s="7">
        <f t="shared" si="4"/>
        <v>3.2258064516129031E-2</v>
      </c>
      <c r="T785">
        <v>1</v>
      </c>
      <c r="U785">
        <v>14</v>
      </c>
      <c r="V785" t="s">
        <v>1060</v>
      </c>
      <c r="W785">
        <f t="shared" si="3"/>
        <v>480</v>
      </c>
      <c r="X785" s="5">
        <v>2</v>
      </c>
      <c r="Y785" t="s">
        <v>48</v>
      </c>
      <c r="Z785" s="13" t="s">
        <v>83</v>
      </c>
      <c r="AA785" t="s">
        <v>1069</v>
      </c>
      <c r="AB785" s="5">
        <v>0</v>
      </c>
      <c r="AC785" s="22" t="s">
        <v>1422</v>
      </c>
      <c r="AD785" s="22" t="s">
        <v>1635</v>
      </c>
      <c r="AE785" t="s">
        <v>1424</v>
      </c>
    </row>
    <row r="786" spans="1:31" ht="14.25" customHeight="1" x14ac:dyDescent="0.3">
      <c r="A786">
        <v>9</v>
      </c>
      <c r="B786" t="s">
        <v>24</v>
      </c>
      <c r="C786" t="s">
        <v>153</v>
      </c>
      <c r="D786" t="s">
        <v>155</v>
      </c>
      <c r="E786">
        <v>2013</v>
      </c>
      <c r="F786" t="s">
        <v>201</v>
      </c>
      <c r="G786" t="s">
        <v>202</v>
      </c>
      <c r="H786" s="3" t="s">
        <v>203</v>
      </c>
      <c r="I786" s="8">
        <v>-22.821137</v>
      </c>
      <c r="J786" s="8">
        <v>-47.113280000000003</v>
      </c>
      <c r="K786" t="s">
        <v>109</v>
      </c>
      <c r="L786" t="s">
        <v>67</v>
      </c>
      <c r="M786" t="s">
        <v>161</v>
      </c>
      <c r="N786" t="s">
        <v>204</v>
      </c>
      <c r="O786">
        <v>2008</v>
      </c>
      <c r="P786">
        <v>2</v>
      </c>
      <c r="Q786">
        <v>2008</v>
      </c>
      <c r="R786">
        <v>2</v>
      </c>
      <c r="S786" s="7">
        <f t="shared" si="4"/>
        <v>3.2258064516129031E-2</v>
      </c>
      <c r="T786">
        <v>1</v>
      </c>
      <c r="U786">
        <v>14</v>
      </c>
      <c r="V786" t="s">
        <v>1060</v>
      </c>
      <c r="W786">
        <f t="shared" si="3"/>
        <v>480</v>
      </c>
      <c r="X786" s="5">
        <v>2</v>
      </c>
      <c r="Y786" t="s">
        <v>48</v>
      </c>
      <c r="Z786" s="13" t="s">
        <v>90</v>
      </c>
      <c r="AA786" t="s">
        <v>91</v>
      </c>
      <c r="AB786" s="5">
        <v>0</v>
      </c>
      <c r="AC786" s="22" t="s">
        <v>1422</v>
      </c>
      <c r="AD786" s="22" t="s">
        <v>1635</v>
      </c>
      <c r="AE786" t="s">
        <v>1424</v>
      </c>
    </row>
    <row r="787" spans="1:31" ht="14.25" customHeight="1" x14ac:dyDescent="0.3">
      <c r="A787">
        <v>9</v>
      </c>
      <c r="B787" t="s">
        <v>24</v>
      </c>
      <c r="C787" t="s">
        <v>153</v>
      </c>
      <c r="D787" t="s">
        <v>155</v>
      </c>
      <c r="E787">
        <v>2013</v>
      </c>
      <c r="F787" t="s">
        <v>205</v>
      </c>
      <c r="G787" t="s">
        <v>206</v>
      </c>
      <c r="H787" s="3" t="s">
        <v>207</v>
      </c>
      <c r="I787" s="8">
        <v>-23.85</v>
      </c>
      <c r="J787" s="8">
        <v>-46.133333</v>
      </c>
      <c r="K787" t="s">
        <v>109</v>
      </c>
      <c r="L787" t="s">
        <v>110</v>
      </c>
      <c r="M787" t="s">
        <v>161</v>
      </c>
      <c r="N787" t="s">
        <v>208</v>
      </c>
      <c r="O787">
        <v>2009</v>
      </c>
      <c r="P787">
        <v>2</v>
      </c>
      <c r="Q787">
        <v>2009</v>
      </c>
      <c r="R787">
        <v>2</v>
      </c>
      <c r="S787" s="7">
        <f t="shared" si="4"/>
        <v>3.2258064516129031E-2</v>
      </c>
      <c r="T787">
        <v>1</v>
      </c>
      <c r="U787">
        <v>14</v>
      </c>
      <c r="V787" t="s">
        <v>1060</v>
      </c>
      <c r="W787">
        <f t="shared" si="3"/>
        <v>480</v>
      </c>
      <c r="X787" s="5">
        <v>2</v>
      </c>
      <c r="Y787" t="s">
        <v>48</v>
      </c>
      <c r="Z787" s="13" t="s">
        <v>55</v>
      </c>
      <c r="AA787" t="s">
        <v>1061</v>
      </c>
      <c r="AB787" s="5">
        <v>0</v>
      </c>
      <c r="AC787" t="s">
        <v>1422</v>
      </c>
      <c r="AD787" t="s">
        <v>1635</v>
      </c>
    </row>
    <row r="788" spans="1:31" ht="14.25" customHeight="1" x14ac:dyDescent="0.3">
      <c r="A788">
        <v>9</v>
      </c>
      <c r="B788" t="s">
        <v>24</v>
      </c>
      <c r="C788" t="s">
        <v>153</v>
      </c>
      <c r="D788" t="s">
        <v>155</v>
      </c>
      <c r="E788">
        <v>2013</v>
      </c>
      <c r="F788" t="s">
        <v>205</v>
      </c>
      <c r="G788" t="s">
        <v>206</v>
      </c>
      <c r="H788" s="3" t="s">
        <v>207</v>
      </c>
      <c r="I788" s="8">
        <v>-23.85</v>
      </c>
      <c r="J788" s="8">
        <v>-46.133333</v>
      </c>
      <c r="K788" t="s">
        <v>109</v>
      </c>
      <c r="L788" t="s">
        <v>110</v>
      </c>
      <c r="M788" t="s">
        <v>161</v>
      </c>
      <c r="N788" t="s">
        <v>208</v>
      </c>
      <c r="O788">
        <v>2009</v>
      </c>
      <c r="P788">
        <v>2</v>
      </c>
      <c r="Q788">
        <v>2009</v>
      </c>
      <c r="R788">
        <v>2</v>
      </c>
      <c r="S788" s="7">
        <f t="shared" si="4"/>
        <v>3.2258064516129031E-2</v>
      </c>
      <c r="T788">
        <v>1</v>
      </c>
      <c r="U788">
        <v>14</v>
      </c>
      <c r="V788" t="s">
        <v>1060</v>
      </c>
      <c r="W788">
        <f t="shared" si="3"/>
        <v>480</v>
      </c>
      <c r="X788" s="5">
        <v>2</v>
      </c>
      <c r="Y788" t="s">
        <v>48</v>
      </c>
      <c r="Z788" s="13" t="s">
        <v>55</v>
      </c>
      <c r="AA788" t="s">
        <v>56</v>
      </c>
      <c r="AB788" s="5">
        <v>129</v>
      </c>
      <c r="AC788" t="s">
        <v>1422</v>
      </c>
      <c r="AD788" t="s">
        <v>1635</v>
      </c>
    </row>
    <row r="789" spans="1:31" ht="14.25" customHeight="1" x14ac:dyDescent="0.3">
      <c r="A789">
        <v>9</v>
      </c>
      <c r="B789" t="s">
        <v>24</v>
      </c>
      <c r="C789" t="s">
        <v>153</v>
      </c>
      <c r="D789" t="s">
        <v>155</v>
      </c>
      <c r="E789">
        <v>2013</v>
      </c>
      <c r="F789" t="s">
        <v>205</v>
      </c>
      <c r="G789" t="s">
        <v>206</v>
      </c>
      <c r="H789" s="3" t="s">
        <v>207</v>
      </c>
      <c r="I789" s="8">
        <v>-23.85</v>
      </c>
      <c r="J789" s="8">
        <v>-46.133333</v>
      </c>
      <c r="K789" t="s">
        <v>109</v>
      </c>
      <c r="L789" t="s">
        <v>110</v>
      </c>
      <c r="M789" t="s">
        <v>161</v>
      </c>
      <c r="N789" t="s">
        <v>208</v>
      </c>
      <c r="O789">
        <v>2009</v>
      </c>
      <c r="P789">
        <v>2</v>
      </c>
      <c r="Q789">
        <v>2009</v>
      </c>
      <c r="R789">
        <v>2</v>
      </c>
      <c r="S789" s="7">
        <f t="shared" si="4"/>
        <v>3.2258064516129031E-2</v>
      </c>
      <c r="T789">
        <v>1</v>
      </c>
      <c r="U789">
        <v>14</v>
      </c>
      <c r="V789" t="s">
        <v>1060</v>
      </c>
      <c r="W789">
        <f t="shared" si="3"/>
        <v>480</v>
      </c>
      <c r="X789" s="5">
        <v>2</v>
      </c>
      <c r="Y789" t="s">
        <v>48</v>
      </c>
      <c r="Z789" s="13" t="s">
        <v>55</v>
      </c>
      <c r="AA789" t="s">
        <v>62</v>
      </c>
      <c r="AB789" s="5">
        <v>0</v>
      </c>
      <c r="AC789" t="s">
        <v>1422</v>
      </c>
      <c r="AD789" t="s">
        <v>1635</v>
      </c>
    </row>
    <row r="790" spans="1:31" ht="14.25" customHeight="1" x14ac:dyDescent="0.3">
      <c r="A790">
        <v>9</v>
      </c>
      <c r="B790" t="s">
        <v>24</v>
      </c>
      <c r="C790" t="s">
        <v>153</v>
      </c>
      <c r="D790" t="s">
        <v>155</v>
      </c>
      <c r="E790">
        <v>2013</v>
      </c>
      <c r="F790" t="s">
        <v>205</v>
      </c>
      <c r="G790" t="s">
        <v>206</v>
      </c>
      <c r="H790" s="3" t="s">
        <v>207</v>
      </c>
      <c r="I790" s="8">
        <v>-23.85</v>
      </c>
      <c r="J790" s="8">
        <v>-46.133333</v>
      </c>
      <c r="K790" t="s">
        <v>109</v>
      </c>
      <c r="L790" t="s">
        <v>110</v>
      </c>
      <c r="M790" t="s">
        <v>161</v>
      </c>
      <c r="N790" t="s">
        <v>208</v>
      </c>
      <c r="O790">
        <v>2009</v>
      </c>
      <c r="P790">
        <v>2</v>
      </c>
      <c r="Q790">
        <v>2009</v>
      </c>
      <c r="R790">
        <v>2</v>
      </c>
      <c r="S790" s="7">
        <f t="shared" si="4"/>
        <v>3.2258064516129031E-2</v>
      </c>
      <c r="T790">
        <v>1</v>
      </c>
      <c r="U790">
        <v>14</v>
      </c>
      <c r="V790" t="s">
        <v>1060</v>
      </c>
      <c r="W790">
        <f t="shared" si="3"/>
        <v>480</v>
      </c>
      <c r="X790" s="5">
        <v>2</v>
      </c>
      <c r="Y790" t="s">
        <v>48</v>
      </c>
      <c r="Z790" s="13" t="s">
        <v>55</v>
      </c>
      <c r="AA790" t="s">
        <v>1062</v>
      </c>
      <c r="AB790" s="5">
        <v>0</v>
      </c>
      <c r="AC790" t="s">
        <v>1422</v>
      </c>
      <c r="AD790" t="s">
        <v>1635</v>
      </c>
    </row>
    <row r="791" spans="1:31" ht="14.25" customHeight="1" x14ac:dyDescent="0.3">
      <c r="A791">
        <v>9</v>
      </c>
      <c r="B791" t="s">
        <v>24</v>
      </c>
      <c r="C791" t="s">
        <v>153</v>
      </c>
      <c r="D791" t="s">
        <v>155</v>
      </c>
      <c r="E791">
        <v>2013</v>
      </c>
      <c r="F791" t="s">
        <v>205</v>
      </c>
      <c r="G791" t="s">
        <v>206</v>
      </c>
      <c r="H791" s="3" t="s">
        <v>207</v>
      </c>
      <c r="I791" s="8">
        <v>-23.85</v>
      </c>
      <c r="J791" s="8">
        <v>-46.133333</v>
      </c>
      <c r="K791" t="s">
        <v>109</v>
      </c>
      <c r="L791" t="s">
        <v>110</v>
      </c>
      <c r="M791" t="s">
        <v>161</v>
      </c>
      <c r="N791" t="s">
        <v>208</v>
      </c>
      <c r="O791">
        <v>2009</v>
      </c>
      <c r="P791">
        <v>2</v>
      </c>
      <c r="Q791">
        <v>2009</v>
      </c>
      <c r="R791">
        <v>2</v>
      </c>
      <c r="S791" s="7">
        <f t="shared" si="4"/>
        <v>3.2258064516129031E-2</v>
      </c>
      <c r="T791">
        <v>1</v>
      </c>
      <c r="U791">
        <v>14</v>
      </c>
      <c r="V791" t="s">
        <v>1060</v>
      </c>
      <c r="W791">
        <f t="shared" si="3"/>
        <v>480</v>
      </c>
      <c r="X791" s="5">
        <v>2</v>
      </c>
      <c r="Y791" t="s">
        <v>48</v>
      </c>
      <c r="Z791" s="13" t="s">
        <v>55</v>
      </c>
      <c r="AA791" t="s">
        <v>1063</v>
      </c>
      <c r="AB791" s="5">
        <v>18</v>
      </c>
      <c r="AC791" t="s">
        <v>1422</v>
      </c>
      <c r="AD791" t="s">
        <v>1635</v>
      </c>
    </row>
    <row r="792" spans="1:31" ht="14.25" customHeight="1" x14ac:dyDescent="0.3">
      <c r="A792">
        <v>9</v>
      </c>
      <c r="B792" t="s">
        <v>24</v>
      </c>
      <c r="C792" t="s">
        <v>153</v>
      </c>
      <c r="D792" t="s">
        <v>155</v>
      </c>
      <c r="E792">
        <v>2013</v>
      </c>
      <c r="F792" t="s">
        <v>205</v>
      </c>
      <c r="G792" t="s">
        <v>206</v>
      </c>
      <c r="H792" s="3" t="s">
        <v>207</v>
      </c>
      <c r="I792" s="8">
        <v>-23.85</v>
      </c>
      <c r="J792" s="8">
        <v>-46.133333</v>
      </c>
      <c r="K792" t="s">
        <v>109</v>
      </c>
      <c r="L792" t="s">
        <v>110</v>
      </c>
      <c r="M792" t="s">
        <v>161</v>
      </c>
      <c r="N792" t="s">
        <v>208</v>
      </c>
      <c r="O792">
        <v>2009</v>
      </c>
      <c r="P792">
        <v>2</v>
      </c>
      <c r="Q792">
        <v>2009</v>
      </c>
      <c r="R792">
        <v>2</v>
      </c>
      <c r="S792" s="7">
        <f t="shared" si="4"/>
        <v>3.2258064516129031E-2</v>
      </c>
      <c r="T792">
        <v>1</v>
      </c>
      <c r="U792">
        <v>14</v>
      </c>
      <c r="V792" t="s">
        <v>1060</v>
      </c>
      <c r="W792">
        <f t="shared" si="3"/>
        <v>480</v>
      </c>
      <c r="X792" s="5">
        <v>2</v>
      </c>
      <c r="Y792" t="s">
        <v>48</v>
      </c>
      <c r="Z792" s="13" t="s">
        <v>55</v>
      </c>
      <c r="AA792" t="s">
        <v>1064</v>
      </c>
      <c r="AB792" s="5">
        <v>0</v>
      </c>
      <c r="AC792" t="s">
        <v>1422</v>
      </c>
      <c r="AD792" t="s">
        <v>1635</v>
      </c>
    </row>
    <row r="793" spans="1:31" ht="14.25" customHeight="1" x14ac:dyDescent="0.3">
      <c r="A793">
        <v>9</v>
      </c>
      <c r="B793" t="s">
        <v>24</v>
      </c>
      <c r="C793" t="s">
        <v>153</v>
      </c>
      <c r="D793" t="s">
        <v>155</v>
      </c>
      <c r="E793">
        <v>2013</v>
      </c>
      <c r="F793" t="s">
        <v>205</v>
      </c>
      <c r="G793" t="s">
        <v>206</v>
      </c>
      <c r="H793" s="3" t="s">
        <v>207</v>
      </c>
      <c r="I793" s="8">
        <v>-23.85</v>
      </c>
      <c r="J793" s="8">
        <v>-46.133333</v>
      </c>
      <c r="K793" t="s">
        <v>109</v>
      </c>
      <c r="L793" t="s">
        <v>110</v>
      </c>
      <c r="M793" t="s">
        <v>161</v>
      </c>
      <c r="N793" t="s">
        <v>208</v>
      </c>
      <c r="O793">
        <v>2009</v>
      </c>
      <c r="P793">
        <v>2</v>
      </c>
      <c r="Q793">
        <v>2009</v>
      </c>
      <c r="R793">
        <v>2</v>
      </c>
      <c r="S793" s="7">
        <f t="shared" si="4"/>
        <v>3.2258064516129031E-2</v>
      </c>
      <c r="T793">
        <v>1</v>
      </c>
      <c r="U793">
        <v>14</v>
      </c>
      <c r="V793" t="s">
        <v>1060</v>
      </c>
      <c r="W793">
        <f t="shared" si="3"/>
        <v>480</v>
      </c>
      <c r="X793" s="5">
        <v>2</v>
      </c>
      <c r="Y793" t="s">
        <v>48</v>
      </c>
      <c r="Z793" s="13" t="s">
        <v>55</v>
      </c>
      <c r="AA793" t="s">
        <v>70</v>
      </c>
      <c r="AB793" s="5">
        <v>0</v>
      </c>
      <c r="AC793" t="s">
        <v>1422</v>
      </c>
      <c r="AD793" t="s">
        <v>1635</v>
      </c>
    </row>
    <row r="794" spans="1:31" ht="14.25" customHeight="1" x14ac:dyDescent="0.3">
      <c r="A794">
        <v>9</v>
      </c>
      <c r="B794" t="s">
        <v>24</v>
      </c>
      <c r="C794" t="s">
        <v>153</v>
      </c>
      <c r="D794" t="s">
        <v>155</v>
      </c>
      <c r="E794">
        <v>2013</v>
      </c>
      <c r="F794" t="s">
        <v>205</v>
      </c>
      <c r="G794" t="s">
        <v>206</v>
      </c>
      <c r="H794" s="3" t="s">
        <v>207</v>
      </c>
      <c r="I794" s="8">
        <v>-23.85</v>
      </c>
      <c r="J794" s="8">
        <v>-46.133333</v>
      </c>
      <c r="K794" t="s">
        <v>109</v>
      </c>
      <c r="L794" t="s">
        <v>110</v>
      </c>
      <c r="M794" t="s">
        <v>161</v>
      </c>
      <c r="N794" t="s">
        <v>208</v>
      </c>
      <c r="O794">
        <v>2009</v>
      </c>
      <c r="P794">
        <v>2</v>
      </c>
      <c r="Q794">
        <v>2009</v>
      </c>
      <c r="R794">
        <v>2</v>
      </c>
      <c r="S794" s="7">
        <f t="shared" si="4"/>
        <v>3.2258064516129031E-2</v>
      </c>
      <c r="T794">
        <v>1</v>
      </c>
      <c r="U794">
        <v>14</v>
      </c>
      <c r="V794" t="s">
        <v>1060</v>
      </c>
      <c r="W794">
        <f t="shared" si="3"/>
        <v>480</v>
      </c>
      <c r="X794" s="5">
        <v>2</v>
      </c>
      <c r="Y794" t="s">
        <v>48</v>
      </c>
      <c r="Z794" s="13" t="s">
        <v>55</v>
      </c>
      <c r="AA794" t="s">
        <v>73</v>
      </c>
      <c r="AB794" s="5">
        <v>0</v>
      </c>
      <c r="AC794" t="s">
        <v>1422</v>
      </c>
      <c r="AD794" t="s">
        <v>1635</v>
      </c>
    </row>
    <row r="795" spans="1:31" ht="14.25" customHeight="1" x14ac:dyDescent="0.3">
      <c r="A795">
        <v>9</v>
      </c>
      <c r="B795" t="s">
        <v>24</v>
      </c>
      <c r="C795" t="s">
        <v>153</v>
      </c>
      <c r="D795" t="s">
        <v>155</v>
      </c>
      <c r="E795">
        <v>2013</v>
      </c>
      <c r="F795" t="s">
        <v>205</v>
      </c>
      <c r="G795" t="s">
        <v>206</v>
      </c>
      <c r="H795" s="3" t="s">
        <v>207</v>
      </c>
      <c r="I795" s="8">
        <v>-23.85</v>
      </c>
      <c r="J795" s="8">
        <v>-46.133333</v>
      </c>
      <c r="K795" t="s">
        <v>109</v>
      </c>
      <c r="L795" t="s">
        <v>110</v>
      </c>
      <c r="M795" t="s">
        <v>161</v>
      </c>
      <c r="N795" t="s">
        <v>208</v>
      </c>
      <c r="O795">
        <v>2009</v>
      </c>
      <c r="P795">
        <v>2</v>
      </c>
      <c r="Q795">
        <v>2009</v>
      </c>
      <c r="R795">
        <v>2</v>
      </c>
      <c r="S795" s="7">
        <f t="shared" si="4"/>
        <v>3.2258064516129031E-2</v>
      </c>
      <c r="T795">
        <v>1</v>
      </c>
      <c r="U795">
        <v>14</v>
      </c>
      <c r="V795" t="s">
        <v>1060</v>
      </c>
      <c r="W795">
        <f t="shared" si="3"/>
        <v>480</v>
      </c>
      <c r="X795" s="5">
        <v>2</v>
      </c>
      <c r="Y795" t="s">
        <v>48</v>
      </c>
      <c r="Z795" s="13" t="s">
        <v>55</v>
      </c>
      <c r="AA795" t="s">
        <v>76</v>
      </c>
      <c r="AB795" s="5">
        <v>0</v>
      </c>
      <c r="AC795" t="s">
        <v>1422</v>
      </c>
      <c r="AD795" t="s">
        <v>1635</v>
      </c>
    </row>
    <row r="796" spans="1:31" ht="14.25" customHeight="1" x14ac:dyDescent="0.3">
      <c r="A796">
        <v>9</v>
      </c>
      <c r="B796" t="s">
        <v>24</v>
      </c>
      <c r="C796" t="s">
        <v>153</v>
      </c>
      <c r="D796" t="s">
        <v>155</v>
      </c>
      <c r="E796">
        <v>2013</v>
      </c>
      <c r="F796" t="s">
        <v>205</v>
      </c>
      <c r="G796" t="s">
        <v>206</v>
      </c>
      <c r="H796" s="3" t="s">
        <v>207</v>
      </c>
      <c r="I796" s="8">
        <v>-23.85</v>
      </c>
      <c r="J796" s="8">
        <v>-46.133333</v>
      </c>
      <c r="K796" t="s">
        <v>109</v>
      </c>
      <c r="L796" t="s">
        <v>110</v>
      </c>
      <c r="M796" t="s">
        <v>161</v>
      </c>
      <c r="N796" t="s">
        <v>208</v>
      </c>
      <c r="O796">
        <v>2009</v>
      </c>
      <c r="P796">
        <v>2</v>
      </c>
      <c r="Q796">
        <v>2009</v>
      </c>
      <c r="R796">
        <v>2</v>
      </c>
      <c r="S796" s="7">
        <f t="shared" si="4"/>
        <v>3.2258064516129031E-2</v>
      </c>
      <c r="T796">
        <v>1</v>
      </c>
      <c r="U796">
        <v>14</v>
      </c>
      <c r="V796" t="s">
        <v>1060</v>
      </c>
      <c r="W796">
        <f t="shared" si="3"/>
        <v>480</v>
      </c>
      <c r="X796" s="5">
        <v>2</v>
      </c>
      <c r="Y796" t="s">
        <v>48</v>
      </c>
      <c r="Z796" s="13" t="s">
        <v>55</v>
      </c>
      <c r="AA796" t="s">
        <v>1065</v>
      </c>
      <c r="AB796" s="5">
        <v>0</v>
      </c>
      <c r="AC796" t="s">
        <v>1422</v>
      </c>
      <c r="AD796" t="s">
        <v>1635</v>
      </c>
    </row>
    <row r="797" spans="1:31" ht="14.25" customHeight="1" x14ac:dyDescent="0.3">
      <c r="A797">
        <v>9</v>
      </c>
      <c r="B797" t="s">
        <v>24</v>
      </c>
      <c r="C797" t="s">
        <v>153</v>
      </c>
      <c r="D797" t="s">
        <v>155</v>
      </c>
      <c r="E797">
        <v>2013</v>
      </c>
      <c r="F797" t="s">
        <v>205</v>
      </c>
      <c r="G797" t="s">
        <v>206</v>
      </c>
      <c r="H797" s="3" t="s">
        <v>207</v>
      </c>
      <c r="I797" s="8">
        <v>-23.85</v>
      </c>
      <c r="J797" s="8">
        <v>-46.133333</v>
      </c>
      <c r="K797" t="s">
        <v>109</v>
      </c>
      <c r="L797" t="s">
        <v>110</v>
      </c>
      <c r="M797" t="s">
        <v>161</v>
      </c>
      <c r="N797" t="s">
        <v>208</v>
      </c>
      <c r="O797">
        <v>2009</v>
      </c>
      <c r="P797">
        <v>2</v>
      </c>
      <c r="Q797">
        <v>2009</v>
      </c>
      <c r="R797">
        <v>2</v>
      </c>
      <c r="S797" s="7">
        <f t="shared" si="4"/>
        <v>3.2258064516129031E-2</v>
      </c>
      <c r="T797">
        <v>1</v>
      </c>
      <c r="U797">
        <v>14</v>
      </c>
      <c r="V797" t="s">
        <v>1060</v>
      </c>
      <c r="W797">
        <f t="shared" si="3"/>
        <v>480</v>
      </c>
      <c r="X797" s="5">
        <v>2</v>
      </c>
      <c r="Y797" t="s">
        <v>48</v>
      </c>
      <c r="Z797" s="13" t="s">
        <v>55</v>
      </c>
      <c r="AA797" t="s">
        <v>1066</v>
      </c>
      <c r="AB797" s="5">
        <v>20</v>
      </c>
      <c r="AC797" t="s">
        <v>1422</v>
      </c>
      <c r="AD797" t="s">
        <v>1635</v>
      </c>
    </row>
    <row r="798" spans="1:31" ht="14.25" customHeight="1" x14ac:dyDescent="0.3">
      <c r="A798">
        <v>9</v>
      </c>
      <c r="B798" t="s">
        <v>24</v>
      </c>
      <c r="C798" t="s">
        <v>153</v>
      </c>
      <c r="D798" t="s">
        <v>155</v>
      </c>
      <c r="E798">
        <v>2013</v>
      </c>
      <c r="F798" t="s">
        <v>205</v>
      </c>
      <c r="G798" t="s">
        <v>206</v>
      </c>
      <c r="H798" s="3" t="s">
        <v>207</v>
      </c>
      <c r="I798" s="8">
        <v>-23.85</v>
      </c>
      <c r="J798" s="8">
        <v>-46.133333</v>
      </c>
      <c r="K798" t="s">
        <v>109</v>
      </c>
      <c r="L798" t="s">
        <v>110</v>
      </c>
      <c r="M798" t="s">
        <v>161</v>
      </c>
      <c r="N798" t="s">
        <v>208</v>
      </c>
      <c r="O798">
        <v>2009</v>
      </c>
      <c r="P798">
        <v>2</v>
      </c>
      <c r="Q798">
        <v>2009</v>
      </c>
      <c r="R798">
        <v>2</v>
      </c>
      <c r="S798" s="7">
        <f t="shared" si="4"/>
        <v>3.2258064516129031E-2</v>
      </c>
      <c r="T798">
        <v>1</v>
      </c>
      <c r="U798">
        <v>14</v>
      </c>
      <c r="V798" t="s">
        <v>1060</v>
      </c>
      <c r="W798">
        <f t="shared" si="3"/>
        <v>480</v>
      </c>
      <c r="X798" s="5">
        <v>2</v>
      </c>
      <c r="Y798" t="s">
        <v>48</v>
      </c>
      <c r="Z798" s="13" t="s">
        <v>55</v>
      </c>
      <c r="AA798" t="s">
        <v>1053</v>
      </c>
      <c r="AB798" s="5">
        <v>0</v>
      </c>
      <c r="AC798" t="s">
        <v>1422</v>
      </c>
      <c r="AD798" t="s">
        <v>1635</v>
      </c>
    </row>
    <row r="799" spans="1:31" ht="14.25" customHeight="1" x14ac:dyDescent="0.3">
      <c r="A799">
        <v>9</v>
      </c>
      <c r="B799" t="s">
        <v>24</v>
      </c>
      <c r="C799" t="s">
        <v>153</v>
      </c>
      <c r="D799" t="s">
        <v>155</v>
      </c>
      <c r="E799">
        <v>2013</v>
      </c>
      <c r="F799" t="s">
        <v>205</v>
      </c>
      <c r="G799" t="s">
        <v>206</v>
      </c>
      <c r="H799" s="3" t="s">
        <v>207</v>
      </c>
      <c r="I799" s="8">
        <v>-23.85</v>
      </c>
      <c r="J799" s="8">
        <v>-46.133333</v>
      </c>
      <c r="K799" t="s">
        <v>109</v>
      </c>
      <c r="L799" t="s">
        <v>110</v>
      </c>
      <c r="M799" t="s">
        <v>161</v>
      </c>
      <c r="N799" t="s">
        <v>208</v>
      </c>
      <c r="O799">
        <v>2009</v>
      </c>
      <c r="P799">
        <v>2</v>
      </c>
      <c r="Q799">
        <v>2009</v>
      </c>
      <c r="R799">
        <v>2</v>
      </c>
      <c r="S799" s="7">
        <f t="shared" si="4"/>
        <v>3.2258064516129031E-2</v>
      </c>
      <c r="T799">
        <v>1</v>
      </c>
      <c r="U799">
        <v>14</v>
      </c>
      <c r="V799" t="s">
        <v>1060</v>
      </c>
      <c r="W799">
        <f t="shared" si="3"/>
        <v>480</v>
      </c>
      <c r="X799" s="5">
        <v>2</v>
      </c>
      <c r="Y799" t="s">
        <v>48</v>
      </c>
      <c r="Z799" s="13" t="s">
        <v>55</v>
      </c>
      <c r="AA799" t="s">
        <v>265</v>
      </c>
      <c r="AB799" s="5">
        <v>15</v>
      </c>
      <c r="AC799" t="s">
        <v>1422</v>
      </c>
      <c r="AD799" t="s">
        <v>1635</v>
      </c>
    </row>
    <row r="800" spans="1:31" ht="14.25" customHeight="1" x14ac:dyDescent="0.3">
      <c r="A800">
        <v>9</v>
      </c>
      <c r="B800" t="s">
        <v>24</v>
      </c>
      <c r="C800" t="s">
        <v>153</v>
      </c>
      <c r="D800" t="s">
        <v>155</v>
      </c>
      <c r="E800">
        <v>2013</v>
      </c>
      <c r="F800" t="s">
        <v>205</v>
      </c>
      <c r="G800" t="s">
        <v>206</v>
      </c>
      <c r="H800" s="3" t="s">
        <v>207</v>
      </c>
      <c r="I800" s="8">
        <v>-23.85</v>
      </c>
      <c r="J800" s="8">
        <v>-46.133333</v>
      </c>
      <c r="K800" t="s">
        <v>109</v>
      </c>
      <c r="L800" t="s">
        <v>110</v>
      </c>
      <c r="M800" t="s">
        <v>161</v>
      </c>
      <c r="N800" t="s">
        <v>208</v>
      </c>
      <c r="O800">
        <v>2009</v>
      </c>
      <c r="P800">
        <v>2</v>
      </c>
      <c r="Q800">
        <v>2009</v>
      </c>
      <c r="R800">
        <v>2</v>
      </c>
      <c r="S800" s="7">
        <f t="shared" si="4"/>
        <v>3.2258064516129031E-2</v>
      </c>
      <c r="T800">
        <v>1</v>
      </c>
      <c r="U800">
        <v>14</v>
      </c>
      <c r="V800" t="s">
        <v>1060</v>
      </c>
      <c r="W800">
        <f t="shared" si="3"/>
        <v>480</v>
      </c>
      <c r="X800" s="5">
        <v>2</v>
      </c>
      <c r="Y800" t="s">
        <v>48</v>
      </c>
      <c r="Z800" s="13" t="s">
        <v>55</v>
      </c>
      <c r="AA800" t="s">
        <v>1056</v>
      </c>
      <c r="AB800" s="5">
        <v>0</v>
      </c>
      <c r="AC800" t="s">
        <v>1422</v>
      </c>
      <c r="AD800" t="s">
        <v>1635</v>
      </c>
    </row>
    <row r="801" spans="1:30" ht="14.25" customHeight="1" x14ac:dyDescent="0.3">
      <c r="A801">
        <v>9</v>
      </c>
      <c r="B801" t="s">
        <v>24</v>
      </c>
      <c r="C801" t="s">
        <v>153</v>
      </c>
      <c r="D801" t="s">
        <v>155</v>
      </c>
      <c r="E801">
        <v>2013</v>
      </c>
      <c r="F801" t="s">
        <v>205</v>
      </c>
      <c r="G801" t="s">
        <v>206</v>
      </c>
      <c r="H801" s="3" t="s">
        <v>207</v>
      </c>
      <c r="I801" s="8">
        <v>-23.85</v>
      </c>
      <c r="J801" s="8">
        <v>-46.133333</v>
      </c>
      <c r="K801" t="s">
        <v>109</v>
      </c>
      <c r="L801" t="s">
        <v>110</v>
      </c>
      <c r="M801" t="s">
        <v>161</v>
      </c>
      <c r="N801" t="s">
        <v>208</v>
      </c>
      <c r="O801">
        <v>2009</v>
      </c>
      <c r="P801">
        <v>2</v>
      </c>
      <c r="Q801">
        <v>2009</v>
      </c>
      <c r="R801">
        <v>2</v>
      </c>
      <c r="S801" s="7">
        <f t="shared" si="4"/>
        <v>3.2258064516129031E-2</v>
      </c>
      <c r="T801">
        <v>1</v>
      </c>
      <c r="U801">
        <v>14</v>
      </c>
      <c r="V801" t="s">
        <v>1060</v>
      </c>
      <c r="W801">
        <f t="shared" si="3"/>
        <v>480</v>
      </c>
      <c r="X801" s="5">
        <v>2</v>
      </c>
      <c r="Y801" t="s">
        <v>48</v>
      </c>
      <c r="Z801" s="13" t="s">
        <v>49</v>
      </c>
      <c r="AA801" t="s">
        <v>1067</v>
      </c>
      <c r="AB801" s="5">
        <v>0</v>
      </c>
      <c r="AC801" t="s">
        <v>1422</v>
      </c>
      <c r="AD801" t="s">
        <v>1635</v>
      </c>
    </row>
    <row r="802" spans="1:30" ht="14.25" customHeight="1" x14ac:dyDescent="0.3">
      <c r="A802">
        <v>9</v>
      </c>
      <c r="B802" t="s">
        <v>24</v>
      </c>
      <c r="C802" t="s">
        <v>153</v>
      </c>
      <c r="D802" t="s">
        <v>155</v>
      </c>
      <c r="E802">
        <v>2013</v>
      </c>
      <c r="F802" t="s">
        <v>205</v>
      </c>
      <c r="G802" t="s">
        <v>206</v>
      </c>
      <c r="H802" s="3" t="s">
        <v>207</v>
      </c>
      <c r="I802" s="8">
        <v>-23.85</v>
      </c>
      <c r="J802" s="8">
        <v>-46.133333</v>
      </c>
      <c r="K802" t="s">
        <v>109</v>
      </c>
      <c r="L802" t="s">
        <v>110</v>
      </c>
      <c r="M802" t="s">
        <v>161</v>
      </c>
      <c r="N802" t="s">
        <v>208</v>
      </c>
      <c r="O802">
        <v>2009</v>
      </c>
      <c r="P802">
        <v>2</v>
      </c>
      <c r="Q802">
        <v>2009</v>
      </c>
      <c r="R802">
        <v>2</v>
      </c>
      <c r="S802" s="7">
        <f t="shared" si="4"/>
        <v>3.2258064516129031E-2</v>
      </c>
      <c r="T802">
        <v>1</v>
      </c>
      <c r="U802">
        <v>14</v>
      </c>
      <c r="V802" t="s">
        <v>1060</v>
      </c>
      <c r="W802">
        <f t="shared" si="3"/>
        <v>480</v>
      </c>
      <c r="X802" s="5">
        <v>2</v>
      </c>
      <c r="Y802" t="s">
        <v>48</v>
      </c>
      <c r="Z802" s="13" t="s">
        <v>49</v>
      </c>
      <c r="AA802" t="s">
        <v>1068</v>
      </c>
      <c r="AB802" s="5">
        <v>1</v>
      </c>
      <c r="AC802" t="s">
        <v>1422</v>
      </c>
      <c r="AD802" t="s">
        <v>1635</v>
      </c>
    </row>
    <row r="803" spans="1:30" ht="14.25" customHeight="1" x14ac:dyDescent="0.3">
      <c r="A803">
        <v>9</v>
      </c>
      <c r="B803" t="s">
        <v>24</v>
      </c>
      <c r="C803" t="s">
        <v>153</v>
      </c>
      <c r="D803" t="s">
        <v>155</v>
      </c>
      <c r="E803">
        <v>2013</v>
      </c>
      <c r="F803" t="s">
        <v>205</v>
      </c>
      <c r="G803" t="s">
        <v>206</v>
      </c>
      <c r="H803" s="3" t="s">
        <v>207</v>
      </c>
      <c r="I803" s="8">
        <v>-23.85</v>
      </c>
      <c r="J803" s="8">
        <v>-46.133333</v>
      </c>
      <c r="K803" t="s">
        <v>109</v>
      </c>
      <c r="L803" t="s">
        <v>110</v>
      </c>
      <c r="M803" t="s">
        <v>161</v>
      </c>
      <c r="N803" t="s">
        <v>208</v>
      </c>
      <c r="O803">
        <v>2009</v>
      </c>
      <c r="P803">
        <v>2</v>
      </c>
      <c r="Q803">
        <v>2009</v>
      </c>
      <c r="R803">
        <v>2</v>
      </c>
      <c r="S803" s="7">
        <f t="shared" si="4"/>
        <v>3.2258064516129031E-2</v>
      </c>
      <c r="T803">
        <v>1</v>
      </c>
      <c r="U803">
        <v>14</v>
      </c>
      <c r="V803" t="s">
        <v>1060</v>
      </c>
      <c r="W803">
        <f t="shared" si="3"/>
        <v>480</v>
      </c>
      <c r="X803" s="5">
        <v>2</v>
      </c>
      <c r="Y803" t="s">
        <v>48</v>
      </c>
      <c r="Z803" s="13" t="s">
        <v>49</v>
      </c>
      <c r="AA803" t="s">
        <v>91</v>
      </c>
      <c r="AB803" s="5">
        <v>0</v>
      </c>
      <c r="AC803" t="s">
        <v>1422</v>
      </c>
      <c r="AD803" t="s">
        <v>1635</v>
      </c>
    </row>
    <row r="804" spans="1:30" ht="14.25" customHeight="1" x14ac:dyDescent="0.3">
      <c r="A804">
        <v>9</v>
      </c>
      <c r="B804" t="s">
        <v>24</v>
      </c>
      <c r="C804" t="s">
        <v>153</v>
      </c>
      <c r="D804" t="s">
        <v>155</v>
      </c>
      <c r="E804">
        <v>2013</v>
      </c>
      <c r="F804" t="s">
        <v>205</v>
      </c>
      <c r="G804" t="s">
        <v>206</v>
      </c>
      <c r="H804" s="3" t="s">
        <v>207</v>
      </c>
      <c r="I804" s="8">
        <v>-23.85</v>
      </c>
      <c r="J804" s="8">
        <v>-46.133333</v>
      </c>
      <c r="K804" t="s">
        <v>109</v>
      </c>
      <c r="L804" t="s">
        <v>110</v>
      </c>
      <c r="M804" t="s">
        <v>161</v>
      </c>
      <c r="N804" t="s">
        <v>208</v>
      </c>
      <c r="O804">
        <v>2009</v>
      </c>
      <c r="P804">
        <v>2</v>
      </c>
      <c r="Q804">
        <v>2009</v>
      </c>
      <c r="R804">
        <v>2</v>
      </c>
      <c r="S804" s="7">
        <f t="shared" si="4"/>
        <v>3.2258064516129031E-2</v>
      </c>
      <c r="T804">
        <v>1</v>
      </c>
      <c r="U804">
        <v>14</v>
      </c>
      <c r="V804" t="s">
        <v>1060</v>
      </c>
      <c r="W804">
        <f t="shared" si="3"/>
        <v>480</v>
      </c>
      <c r="X804" s="5">
        <v>2</v>
      </c>
      <c r="Y804" t="s">
        <v>48</v>
      </c>
      <c r="Z804" s="13" t="s">
        <v>49</v>
      </c>
      <c r="AA804" t="s">
        <v>50</v>
      </c>
      <c r="AB804" s="5">
        <v>1</v>
      </c>
      <c r="AC804" t="s">
        <v>1422</v>
      </c>
      <c r="AD804" t="s">
        <v>1635</v>
      </c>
    </row>
    <row r="805" spans="1:30" ht="14.25" customHeight="1" x14ac:dyDescent="0.3">
      <c r="A805">
        <v>9</v>
      </c>
      <c r="B805" t="s">
        <v>24</v>
      </c>
      <c r="C805" t="s">
        <v>153</v>
      </c>
      <c r="D805" t="s">
        <v>155</v>
      </c>
      <c r="E805">
        <v>2013</v>
      </c>
      <c r="F805" t="s">
        <v>205</v>
      </c>
      <c r="G805" t="s">
        <v>206</v>
      </c>
      <c r="H805" s="3" t="s">
        <v>207</v>
      </c>
      <c r="I805" s="8">
        <v>-23.85</v>
      </c>
      <c r="J805" s="8">
        <v>-46.133333</v>
      </c>
      <c r="K805" t="s">
        <v>109</v>
      </c>
      <c r="L805" t="s">
        <v>110</v>
      </c>
      <c r="M805" t="s">
        <v>161</v>
      </c>
      <c r="N805" t="s">
        <v>208</v>
      </c>
      <c r="O805">
        <v>2009</v>
      </c>
      <c r="P805">
        <v>2</v>
      </c>
      <c r="Q805">
        <v>2009</v>
      </c>
      <c r="R805">
        <v>2</v>
      </c>
      <c r="S805" s="7">
        <f t="shared" si="4"/>
        <v>3.2258064516129031E-2</v>
      </c>
      <c r="T805">
        <v>1</v>
      </c>
      <c r="U805">
        <v>14</v>
      </c>
      <c r="V805" t="s">
        <v>1060</v>
      </c>
      <c r="W805">
        <f t="shared" si="3"/>
        <v>480</v>
      </c>
      <c r="X805" s="5">
        <v>2</v>
      </c>
      <c r="Y805" t="s">
        <v>48</v>
      </c>
      <c r="Z805" s="13" t="s">
        <v>49</v>
      </c>
      <c r="AA805" t="s">
        <v>52</v>
      </c>
      <c r="AB805" s="5">
        <v>0</v>
      </c>
      <c r="AC805" t="s">
        <v>1422</v>
      </c>
      <c r="AD805" t="s">
        <v>1635</v>
      </c>
    </row>
    <row r="806" spans="1:30" ht="14.25" customHeight="1" x14ac:dyDescent="0.3">
      <c r="A806">
        <v>9</v>
      </c>
      <c r="B806" t="s">
        <v>24</v>
      </c>
      <c r="C806" t="s">
        <v>153</v>
      </c>
      <c r="D806" t="s">
        <v>155</v>
      </c>
      <c r="E806">
        <v>2013</v>
      </c>
      <c r="F806" t="s">
        <v>205</v>
      </c>
      <c r="G806" t="s">
        <v>206</v>
      </c>
      <c r="H806" s="3" t="s">
        <v>207</v>
      </c>
      <c r="I806" s="8">
        <v>-23.85</v>
      </c>
      <c r="J806" s="8">
        <v>-46.133333</v>
      </c>
      <c r="K806" t="s">
        <v>109</v>
      </c>
      <c r="L806" t="s">
        <v>110</v>
      </c>
      <c r="M806" t="s">
        <v>161</v>
      </c>
      <c r="N806" t="s">
        <v>208</v>
      </c>
      <c r="O806">
        <v>2009</v>
      </c>
      <c r="P806">
        <v>2</v>
      </c>
      <c r="Q806">
        <v>2009</v>
      </c>
      <c r="R806">
        <v>2</v>
      </c>
      <c r="S806" s="7">
        <f t="shared" si="4"/>
        <v>3.2258064516129031E-2</v>
      </c>
      <c r="T806">
        <v>1</v>
      </c>
      <c r="U806">
        <v>14</v>
      </c>
      <c r="V806" t="s">
        <v>1060</v>
      </c>
      <c r="W806">
        <f t="shared" si="3"/>
        <v>480</v>
      </c>
      <c r="X806" s="5">
        <v>2</v>
      </c>
      <c r="Y806" t="s">
        <v>48</v>
      </c>
      <c r="Z806" s="13" t="s">
        <v>83</v>
      </c>
      <c r="AA806" t="s">
        <v>84</v>
      </c>
      <c r="AB806" s="5">
        <v>2</v>
      </c>
      <c r="AC806" t="s">
        <v>1422</v>
      </c>
      <c r="AD806" t="s">
        <v>1635</v>
      </c>
    </row>
    <row r="807" spans="1:30" ht="14.25" customHeight="1" x14ac:dyDescent="0.3">
      <c r="A807">
        <v>9</v>
      </c>
      <c r="B807" t="s">
        <v>24</v>
      </c>
      <c r="C807" t="s">
        <v>153</v>
      </c>
      <c r="D807" t="s">
        <v>155</v>
      </c>
      <c r="E807">
        <v>2013</v>
      </c>
      <c r="F807" t="s">
        <v>205</v>
      </c>
      <c r="G807" t="s">
        <v>206</v>
      </c>
      <c r="H807" s="3" t="s">
        <v>207</v>
      </c>
      <c r="I807" s="8">
        <v>-23.85</v>
      </c>
      <c r="J807" s="8">
        <v>-46.133333</v>
      </c>
      <c r="K807" t="s">
        <v>109</v>
      </c>
      <c r="L807" t="s">
        <v>110</v>
      </c>
      <c r="M807" t="s">
        <v>161</v>
      </c>
      <c r="N807" t="s">
        <v>208</v>
      </c>
      <c r="O807">
        <v>2009</v>
      </c>
      <c r="P807">
        <v>2</v>
      </c>
      <c r="Q807">
        <v>2009</v>
      </c>
      <c r="R807">
        <v>2</v>
      </c>
      <c r="S807" s="7">
        <f t="shared" si="4"/>
        <v>3.2258064516129031E-2</v>
      </c>
      <c r="T807">
        <v>1</v>
      </c>
      <c r="U807">
        <v>14</v>
      </c>
      <c r="V807" t="s">
        <v>1060</v>
      </c>
      <c r="W807">
        <f t="shared" si="3"/>
        <v>480</v>
      </c>
      <c r="X807" s="5">
        <v>2</v>
      </c>
      <c r="Y807" t="s">
        <v>48</v>
      </c>
      <c r="Z807" s="13" t="s">
        <v>83</v>
      </c>
      <c r="AA807" t="s">
        <v>87</v>
      </c>
      <c r="AB807" s="5">
        <v>3</v>
      </c>
      <c r="AC807" t="s">
        <v>1422</v>
      </c>
      <c r="AD807" t="s">
        <v>1635</v>
      </c>
    </row>
    <row r="808" spans="1:30" ht="14.25" customHeight="1" x14ac:dyDescent="0.3">
      <c r="A808">
        <v>9</v>
      </c>
      <c r="B808" t="s">
        <v>24</v>
      </c>
      <c r="C808" t="s">
        <v>153</v>
      </c>
      <c r="D808" t="s">
        <v>155</v>
      </c>
      <c r="E808">
        <v>2013</v>
      </c>
      <c r="F808" t="s">
        <v>205</v>
      </c>
      <c r="G808" t="s">
        <v>206</v>
      </c>
      <c r="H808" s="3" t="s">
        <v>207</v>
      </c>
      <c r="I808" s="8">
        <v>-23.85</v>
      </c>
      <c r="J808" s="8">
        <v>-46.133333</v>
      </c>
      <c r="K808" t="s">
        <v>109</v>
      </c>
      <c r="L808" t="s">
        <v>110</v>
      </c>
      <c r="M808" t="s">
        <v>161</v>
      </c>
      <c r="N808" t="s">
        <v>208</v>
      </c>
      <c r="O808">
        <v>2009</v>
      </c>
      <c r="P808">
        <v>2</v>
      </c>
      <c r="Q808">
        <v>2009</v>
      </c>
      <c r="R808">
        <v>2</v>
      </c>
      <c r="S808" s="7">
        <f t="shared" si="4"/>
        <v>3.2258064516129031E-2</v>
      </c>
      <c r="T808">
        <v>1</v>
      </c>
      <c r="U808">
        <v>14</v>
      </c>
      <c r="V808" t="s">
        <v>1060</v>
      </c>
      <c r="W808">
        <f t="shared" si="3"/>
        <v>480</v>
      </c>
      <c r="X808" s="5">
        <v>2</v>
      </c>
      <c r="Y808" t="s">
        <v>48</v>
      </c>
      <c r="Z808" s="13" t="s">
        <v>83</v>
      </c>
      <c r="AA808" t="s">
        <v>1069</v>
      </c>
      <c r="AB808" s="5">
        <v>1</v>
      </c>
      <c r="AC808" t="s">
        <v>1422</v>
      </c>
      <c r="AD808" t="s">
        <v>1635</v>
      </c>
    </row>
    <row r="809" spans="1:30" ht="14.25" customHeight="1" x14ac:dyDescent="0.3">
      <c r="A809">
        <v>9</v>
      </c>
      <c r="B809" t="s">
        <v>24</v>
      </c>
      <c r="C809" t="s">
        <v>153</v>
      </c>
      <c r="D809" t="s">
        <v>155</v>
      </c>
      <c r="E809">
        <v>2013</v>
      </c>
      <c r="F809" t="s">
        <v>205</v>
      </c>
      <c r="G809" t="s">
        <v>206</v>
      </c>
      <c r="H809" s="3" t="s">
        <v>207</v>
      </c>
      <c r="I809" s="8">
        <v>-23.85</v>
      </c>
      <c r="J809" s="8">
        <v>-46.133333</v>
      </c>
      <c r="K809" t="s">
        <v>109</v>
      </c>
      <c r="L809" t="s">
        <v>110</v>
      </c>
      <c r="M809" t="s">
        <v>161</v>
      </c>
      <c r="N809" t="s">
        <v>208</v>
      </c>
      <c r="O809">
        <v>2009</v>
      </c>
      <c r="P809">
        <v>2</v>
      </c>
      <c r="Q809">
        <v>2009</v>
      </c>
      <c r="R809">
        <v>2</v>
      </c>
      <c r="S809" s="7">
        <f t="shared" si="4"/>
        <v>3.2258064516129031E-2</v>
      </c>
      <c r="T809">
        <v>1</v>
      </c>
      <c r="U809">
        <v>14</v>
      </c>
      <c r="V809" t="s">
        <v>1060</v>
      </c>
      <c r="W809">
        <f t="shared" si="3"/>
        <v>480</v>
      </c>
      <c r="X809" s="5">
        <v>2</v>
      </c>
      <c r="Y809" t="s">
        <v>48</v>
      </c>
      <c r="Z809" s="13" t="s">
        <v>90</v>
      </c>
      <c r="AA809" t="s">
        <v>91</v>
      </c>
      <c r="AB809" s="5">
        <v>1</v>
      </c>
      <c r="AC809" t="s">
        <v>1422</v>
      </c>
      <c r="AD809" t="s">
        <v>1635</v>
      </c>
    </row>
    <row r="810" spans="1:30" ht="14.25" customHeight="1" x14ac:dyDescent="0.3">
      <c r="A810">
        <v>9</v>
      </c>
      <c r="B810" t="s">
        <v>24</v>
      </c>
      <c r="C810" t="s">
        <v>153</v>
      </c>
      <c r="D810" t="s">
        <v>155</v>
      </c>
      <c r="E810">
        <v>2013</v>
      </c>
      <c r="F810" t="s">
        <v>209</v>
      </c>
      <c r="G810" t="s">
        <v>210</v>
      </c>
      <c r="H810" s="3" t="s">
        <v>211</v>
      </c>
      <c r="I810" s="8">
        <v>-25.016667000000002</v>
      </c>
      <c r="J810" s="8">
        <v>-47.933332999999998</v>
      </c>
      <c r="K810" t="s">
        <v>109</v>
      </c>
      <c r="L810" t="s">
        <v>67</v>
      </c>
      <c r="M810" t="s">
        <v>161</v>
      </c>
      <c r="N810" t="s">
        <v>208</v>
      </c>
      <c r="O810">
        <v>2009</v>
      </c>
      <c r="P810">
        <v>2</v>
      </c>
      <c r="Q810">
        <v>2009</v>
      </c>
      <c r="R810">
        <v>2</v>
      </c>
      <c r="S810" s="7">
        <f t="shared" si="4"/>
        <v>3.2258064516129031E-2</v>
      </c>
      <c r="T810">
        <v>1</v>
      </c>
      <c r="U810">
        <v>14</v>
      </c>
      <c r="V810" t="s">
        <v>1060</v>
      </c>
      <c r="W810">
        <f t="shared" si="3"/>
        <v>480</v>
      </c>
      <c r="X810" s="5">
        <v>2</v>
      </c>
      <c r="Y810" t="s">
        <v>48</v>
      </c>
      <c r="Z810" s="13" t="s">
        <v>55</v>
      </c>
      <c r="AA810" t="s">
        <v>1061</v>
      </c>
      <c r="AB810" s="5">
        <v>3</v>
      </c>
      <c r="AC810" t="s">
        <v>1422</v>
      </c>
      <c r="AD810" t="s">
        <v>1635</v>
      </c>
    </row>
    <row r="811" spans="1:30" ht="14.25" customHeight="1" x14ac:dyDescent="0.3">
      <c r="A811">
        <v>9</v>
      </c>
      <c r="B811" t="s">
        <v>24</v>
      </c>
      <c r="C811" t="s">
        <v>153</v>
      </c>
      <c r="D811" t="s">
        <v>155</v>
      </c>
      <c r="E811">
        <v>2013</v>
      </c>
      <c r="F811" t="s">
        <v>209</v>
      </c>
      <c r="G811" t="s">
        <v>210</v>
      </c>
      <c r="H811" s="3" t="s">
        <v>211</v>
      </c>
      <c r="I811" s="8">
        <v>-25.016667000000002</v>
      </c>
      <c r="J811" s="8">
        <v>-47.933332999999998</v>
      </c>
      <c r="K811" t="s">
        <v>109</v>
      </c>
      <c r="L811" t="s">
        <v>67</v>
      </c>
      <c r="M811" t="s">
        <v>161</v>
      </c>
      <c r="N811" t="s">
        <v>208</v>
      </c>
      <c r="O811">
        <v>2009</v>
      </c>
      <c r="P811">
        <v>2</v>
      </c>
      <c r="Q811">
        <v>2009</v>
      </c>
      <c r="R811">
        <v>2</v>
      </c>
      <c r="S811" s="7">
        <f t="shared" si="4"/>
        <v>3.2258064516129031E-2</v>
      </c>
      <c r="T811">
        <v>1</v>
      </c>
      <c r="U811">
        <v>14</v>
      </c>
      <c r="V811" t="s">
        <v>1060</v>
      </c>
      <c r="W811">
        <f t="shared" si="3"/>
        <v>480</v>
      </c>
      <c r="X811" s="5">
        <v>2</v>
      </c>
      <c r="Y811" t="s">
        <v>48</v>
      </c>
      <c r="Z811" s="13" t="s">
        <v>55</v>
      </c>
      <c r="AA811" t="s">
        <v>56</v>
      </c>
      <c r="AB811" s="5">
        <v>39</v>
      </c>
      <c r="AC811" t="s">
        <v>1422</v>
      </c>
      <c r="AD811" t="s">
        <v>1635</v>
      </c>
    </row>
    <row r="812" spans="1:30" ht="14.25" customHeight="1" x14ac:dyDescent="0.3">
      <c r="A812">
        <v>9</v>
      </c>
      <c r="B812" t="s">
        <v>24</v>
      </c>
      <c r="C812" t="s">
        <v>153</v>
      </c>
      <c r="D812" t="s">
        <v>155</v>
      </c>
      <c r="E812">
        <v>2013</v>
      </c>
      <c r="F812" t="s">
        <v>209</v>
      </c>
      <c r="G812" t="s">
        <v>210</v>
      </c>
      <c r="H812" s="3" t="s">
        <v>211</v>
      </c>
      <c r="I812" s="8">
        <v>-25.016667000000002</v>
      </c>
      <c r="J812" s="8">
        <v>-47.933332999999998</v>
      </c>
      <c r="K812" t="s">
        <v>109</v>
      </c>
      <c r="L812" t="s">
        <v>67</v>
      </c>
      <c r="M812" t="s">
        <v>161</v>
      </c>
      <c r="N812" t="s">
        <v>208</v>
      </c>
      <c r="O812">
        <v>2009</v>
      </c>
      <c r="P812">
        <v>2</v>
      </c>
      <c r="Q812">
        <v>2009</v>
      </c>
      <c r="R812">
        <v>2</v>
      </c>
      <c r="S812" s="7">
        <f t="shared" si="4"/>
        <v>3.2258064516129031E-2</v>
      </c>
      <c r="T812">
        <v>1</v>
      </c>
      <c r="U812">
        <v>14</v>
      </c>
      <c r="V812" t="s">
        <v>1060</v>
      </c>
      <c r="W812">
        <f t="shared" si="3"/>
        <v>480</v>
      </c>
      <c r="X812" s="5">
        <v>2</v>
      </c>
      <c r="Y812" t="s">
        <v>48</v>
      </c>
      <c r="Z812" s="13" t="s">
        <v>55</v>
      </c>
      <c r="AA812" t="s">
        <v>62</v>
      </c>
      <c r="AB812" s="5">
        <v>0</v>
      </c>
      <c r="AC812" t="s">
        <v>1422</v>
      </c>
      <c r="AD812" t="s">
        <v>1635</v>
      </c>
    </row>
    <row r="813" spans="1:30" ht="14.25" customHeight="1" x14ac:dyDescent="0.3">
      <c r="A813">
        <v>9</v>
      </c>
      <c r="B813" t="s">
        <v>24</v>
      </c>
      <c r="C813" t="s">
        <v>153</v>
      </c>
      <c r="D813" t="s">
        <v>155</v>
      </c>
      <c r="E813">
        <v>2013</v>
      </c>
      <c r="F813" t="s">
        <v>209</v>
      </c>
      <c r="G813" t="s">
        <v>210</v>
      </c>
      <c r="H813" s="3" t="s">
        <v>211</v>
      </c>
      <c r="I813" s="8">
        <v>-25.016667000000002</v>
      </c>
      <c r="J813" s="8">
        <v>-47.933332999999998</v>
      </c>
      <c r="K813" t="s">
        <v>109</v>
      </c>
      <c r="L813" t="s">
        <v>67</v>
      </c>
      <c r="M813" t="s">
        <v>161</v>
      </c>
      <c r="N813" t="s">
        <v>208</v>
      </c>
      <c r="O813">
        <v>2009</v>
      </c>
      <c r="P813">
        <v>2</v>
      </c>
      <c r="Q813">
        <v>2009</v>
      </c>
      <c r="R813">
        <v>2</v>
      </c>
      <c r="S813" s="7">
        <f t="shared" si="4"/>
        <v>3.2258064516129031E-2</v>
      </c>
      <c r="T813">
        <v>1</v>
      </c>
      <c r="U813">
        <v>14</v>
      </c>
      <c r="V813" t="s">
        <v>1060</v>
      </c>
      <c r="W813">
        <f t="shared" si="3"/>
        <v>480</v>
      </c>
      <c r="X813" s="5">
        <v>2</v>
      </c>
      <c r="Y813" t="s">
        <v>48</v>
      </c>
      <c r="Z813" s="13" t="s">
        <v>55</v>
      </c>
      <c r="AA813" t="s">
        <v>1062</v>
      </c>
      <c r="AB813" s="5">
        <v>0</v>
      </c>
      <c r="AC813" t="s">
        <v>1422</v>
      </c>
      <c r="AD813" t="s">
        <v>1635</v>
      </c>
    </row>
    <row r="814" spans="1:30" ht="14.25" customHeight="1" x14ac:dyDescent="0.3">
      <c r="A814">
        <v>9</v>
      </c>
      <c r="B814" t="s">
        <v>24</v>
      </c>
      <c r="C814" t="s">
        <v>153</v>
      </c>
      <c r="D814" t="s">
        <v>155</v>
      </c>
      <c r="E814">
        <v>2013</v>
      </c>
      <c r="F814" t="s">
        <v>209</v>
      </c>
      <c r="G814" t="s">
        <v>210</v>
      </c>
      <c r="H814" s="3" t="s">
        <v>211</v>
      </c>
      <c r="I814" s="8">
        <v>-25.016667000000002</v>
      </c>
      <c r="J814" s="8">
        <v>-47.933332999999998</v>
      </c>
      <c r="K814" t="s">
        <v>109</v>
      </c>
      <c r="L814" t="s">
        <v>67</v>
      </c>
      <c r="M814" t="s">
        <v>161</v>
      </c>
      <c r="N814" t="s">
        <v>208</v>
      </c>
      <c r="O814">
        <v>2009</v>
      </c>
      <c r="P814">
        <v>2</v>
      </c>
      <c r="Q814">
        <v>2009</v>
      </c>
      <c r="R814">
        <v>2</v>
      </c>
      <c r="S814" s="7">
        <f t="shared" si="4"/>
        <v>3.2258064516129031E-2</v>
      </c>
      <c r="T814">
        <v>1</v>
      </c>
      <c r="U814">
        <v>14</v>
      </c>
      <c r="V814" t="s">
        <v>1060</v>
      </c>
      <c r="W814">
        <f t="shared" si="3"/>
        <v>480</v>
      </c>
      <c r="X814" s="5">
        <v>2</v>
      </c>
      <c r="Y814" t="s">
        <v>48</v>
      </c>
      <c r="Z814" s="13" t="s">
        <v>55</v>
      </c>
      <c r="AA814" t="s">
        <v>1063</v>
      </c>
      <c r="AB814" s="5">
        <v>0</v>
      </c>
      <c r="AC814" t="s">
        <v>1422</v>
      </c>
      <c r="AD814" t="s">
        <v>1635</v>
      </c>
    </row>
    <row r="815" spans="1:30" ht="14.25" customHeight="1" x14ac:dyDescent="0.3">
      <c r="A815">
        <v>9</v>
      </c>
      <c r="B815" t="s">
        <v>24</v>
      </c>
      <c r="C815" t="s">
        <v>153</v>
      </c>
      <c r="D815" t="s">
        <v>155</v>
      </c>
      <c r="E815">
        <v>2013</v>
      </c>
      <c r="F815" t="s">
        <v>209</v>
      </c>
      <c r="G815" t="s">
        <v>210</v>
      </c>
      <c r="H815" s="3" t="s">
        <v>211</v>
      </c>
      <c r="I815" s="8">
        <v>-25.016667000000002</v>
      </c>
      <c r="J815" s="8">
        <v>-47.933332999999998</v>
      </c>
      <c r="K815" t="s">
        <v>109</v>
      </c>
      <c r="L815" t="s">
        <v>67</v>
      </c>
      <c r="M815" t="s">
        <v>161</v>
      </c>
      <c r="N815" t="s">
        <v>208</v>
      </c>
      <c r="O815">
        <v>2009</v>
      </c>
      <c r="P815">
        <v>2</v>
      </c>
      <c r="Q815">
        <v>2009</v>
      </c>
      <c r="R815">
        <v>2</v>
      </c>
      <c r="S815" s="7">
        <f t="shared" si="4"/>
        <v>3.2258064516129031E-2</v>
      </c>
      <c r="T815">
        <v>1</v>
      </c>
      <c r="U815">
        <v>14</v>
      </c>
      <c r="V815" t="s">
        <v>1060</v>
      </c>
      <c r="W815">
        <f t="shared" si="3"/>
        <v>480</v>
      </c>
      <c r="X815" s="5">
        <v>2</v>
      </c>
      <c r="Y815" t="s">
        <v>48</v>
      </c>
      <c r="Z815" s="13" t="s">
        <v>55</v>
      </c>
      <c r="AA815" t="s">
        <v>1064</v>
      </c>
      <c r="AB815" s="5">
        <v>0</v>
      </c>
      <c r="AC815" t="s">
        <v>1422</v>
      </c>
      <c r="AD815" t="s">
        <v>1635</v>
      </c>
    </row>
    <row r="816" spans="1:30" ht="14.25" customHeight="1" x14ac:dyDescent="0.3">
      <c r="A816">
        <v>9</v>
      </c>
      <c r="B816" t="s">
        <v>24</v>
      </c>
      <c r="C816" t="s">
        <v>153</v>
      </c>
      <c r="D816" t="s">
        <v>155</v>
      </c>
      <c r="E816">
        <v>2013</v>
      </c>
      <c r="F816" t="s">
        <v>209</v>
      </c>
      <c r="G816" t="s">
        <v>210</v>
      </c>
      <c r="H816" s="3" t="s">
        <v>211</v>
      </c>
      <c r="I816" s="8">
        <v>-25.016667000000002</v>
      </c>
      <c r="J816" s="8">
        <v>-47.933332999999998</v>
      </c>
      <c r="K816" t="s">
        <v>109</v>
      </c>
      <c r="L816" t="s">
        <v>67</v>
      </c>
      <c r="M816" t="s">
        <v>161</v>
      </c>
      <c r="N816" t="s">
        <v>208</v>
      </c>
      <c r="O816">
        <v>2009</v>
      </c>
      <c r="P816">
        <v>2</v>
      </c>
      <c r="Q816">
        <v>2009</v>
      </c>
      <c r="R816">
        <v>2</v>
      </c>
      <c r="S816" s="7">
        <f t="shared" si="4"/>
        <v>3.2258064516129031E-2</v>
      </c>
      <c r="T816">
        <v>1</v>
      </c>
      <c r="U816">
        <v>14</v>
      </c>
      <c r="V816" t="s">
        <v>1060</v>
      </c>
      <c r="W816">
        <f t="shared" si="3"/>
        <v>480</v>
      </c>
      <c r="X816" s="5">
        <v>2</v>
      </c>
      <c r="Y816" t="s">
        <v>48</v>
      </c>
      <c r="Z816" s="13" t="s">
        <v>55</v>
      </c>
      <c r="AA816" t="s">
        <v>70</v>
      </c>
      <c r="AB816" s="5">
        <v>0</v>
      </c>
      <c r="AC816" t="s">
        <v>1422</v>
      </c>
      <c r="AD816" t="s">
        <v>1635</v>
      </c>
    </row>
    <row r="817" spans="1:30" ht="14.25" customHeight="1" x14ac:dyDescent="0.3">
      <c r="A817">
        <v>9</v>
      </c>
      <c r="B817" t="s">
        <v>24</v>
      </c>
      <c r="C817" t="s">
        <v>153</v>
      </c>
      <c r="D817" t="s">
        <v>155</v>
      </c>
      <c r="E817">
        <v>2013</v>
      </c>
      <c r="F817" t="s">
        <v>209</v>
      </c>
      <c r="G817" t="s">
        <v>210</v>
      </c>
      <c r="H817" s="3" t="s">
        <v>211</v>
      </c>
      <c r="I817" s="8">
        <v>-25.016667000000002</v>
      </c>
      <c r="J817" s="8">
        <v>-47.933332999999998</v>
      </c>
      <c r="K817" t="s">
        <v>109</v>
      </c>
      <c r="L817" t="s">
        <v>67</v>
      </c>
      <c r="M817" t="s">
        <v>161</v>
      </c>
      <c r="N817" t="s">
        <v>208</v>
      </c>
      <c r="O817">
        <v>2009</v>
      </c>
      <c r="P817">
        <v>2</v>
      </c>
      <c r="Q817">
        <v>2009</v>
      </c>
      <c r="R817">
        <v>2</v>
      </c>
      <c r="S817" s="7">
        <f t="shared" si="4"/>
        <v>3.2258064516129031E-2</v>
      </c>
      <c r="T817">
        <v>1</v>
      </c>
      <c r="U817">
        <v>14</v>
      </c>
      <c r="V817" t="s">
        <v>1060</v>
      </c>
      <c r="W817">
        <f t="shared" si="3"/>
        <v>480</v>
      </c>
      <c r="X817" s="5">
        <v>2</v>
      </c>
      <c r="Y817" t="s">
        <v>48</v>
      </c>
      <c r="Z817" s="13" t="s">
        <v>55</v>
      </c>
      <c r="AA817" t="s">
        <v>73</v>
      </c>
      <c r="AB817" s="5">
        <v>0</v>
      </c>
      <c r="AC817" t="s">
        <v>1422</v>
      </c>
      <c r="AD817" t="s">
        <v>1635</v>
      </c>
    </row>
    <row r="818" spans="1:30" ht="14.25" customHeight="1" x14ac:dyDescent="0.3">
      <c r="A818">
        <v>9</v>
      </c>
      <c r="B818" t="s">
        <v>24</v>
      </c>
      <c r="C818" t="s">
        <v>153</v>
      </c>
      <c r="D818" t="s">
        <v>155</v>
      </c>
      <c r="E818">
        <v>2013</v>
      </c>
      <c r="F818" t="s">
        <v>209</v>
      </c>
      <c r="G818" t="s">
        <v>210</v>
      </c>
      <c r="H818" s="3" t="s">
        <v>211</v>
      </c>
      <c r="I818" s="8">
        <v>-25.016667000000002</v>
      </c>
      <c r="J818" s="8">
        <v>-47.933332999999998</v>
      </c>
      <c r="K818" t="s">
        <v>109</v>
      </c>
      <c r="L818" t="s">
        <v>67</v>
      </c>
      <c r="M818" t="s">
        <v>161</v>
      </c>
      <c r="N818" t="s">
        <v>208</v>
      </c>
      <c r="O818">
        <v>2009</v>
      </c>
      <c r="P818">
        <v>2</v>
      </c>
      <c r="Q818">
        <v>2009</v>
      </c>
      <c r="R818">
        <v>2</v>
      </c>
      <c r="S818" s="7">
        <f t="shared" si="4"/>
        <v>3.2258064516129031E-2</v>
      </c>
      <c r="T818">
        <v>1</v>
      </c>
      <c r="U818">
        <v>14</v>
      </c>
      <c r="V818" t="s">
        <v>1060</v>
      </c>
      <c r="W818">
        <f t="shared" si="3"/>
        <v>480</v>
      </c>
      <c r="X818" s="5">
        <v>2</v>
      </c>
      <c r="Y818" t="s">
        <v>48</v>
      </c>
      <c r="Z818" s="13" t="s">
        <v>55</v>
      </c>
      <c r="AA818" t="s">
        <v>76</v>
      </c>
      <c r="AB818" s="5">
        <v>0</v>
      </c>
      <c r="AC818" t="s">
        <v>1422</v>
      </c>
      <c r="AD818" t="s">
        <v>1635</v>
      </c>
    </row>
    <row r="819" spans="1:30" ht="14.25" customHeight="1" x14ac:dyDescent="0.3">
      <c r="A819">
        <v>9</v>
      </c>
      <c r="B819" t="s">
        <v>24</v>
      </c>
      <c r="C819" t="s">
        <v>153</v>
      </c>
      <c r="D819" t="s">
        <v>155</v>
      </c>
      <c r="E819">
        <v>2013</v>
      </c>
      <c r="F819" t="s">
        <v>209</v>
      </c>
      <c r="G819" t="s">
        <v>210</v>
      </c>
      <c r="H819" s="3" t="s">
        <v>211</v>
      </c>
      <c r="I819" s="8">
        <v>-25.016667000000002</v>
      </c>
      <c r="J819" s="8">
        <v>-47.933332999999998</v>
      </c>
      <c r="K819" t="s">
        <v>109</v>
      </c>
      <c r="L819" t="s">
        <v>67</v>
      </c>
      <c r="M819" t="s">
        <v>161</v>
      </c>
      <c r="N819" t="s">
        <v>208</v>
      </c>
      <c r="O819">
        <v>2009</v>
      </c>
      <c r="P819">
        <v>2</v>
      </c>
      <c r="Q819">
        <v>2009</v>
      </c>
      <c r="R819">
        <v>2</v>
      </c>
      <c r="S819" s="7">
        <f t="shared" si="4"/>
        <v>3.2258064516129031E-2</v>
      </c>
      <c r="T819">
        <v>1</v>
      </c>
      <c r="U819">
        <v>14</v>
      </c>
      <c r="V819" t="s">
        <v>1060</v>
      </c>
      <c r="W819">
        <f t="shared" si="3"/>
        <v>480</v>
      </c>
      <c r="X819" s="5">
        <v>2</v>
      </c>
      <c r="Y819" t="s">
        <v>48</v>
      </c>
      <c r="Z819" s="13" t="s">
        <v>55</v>
      </c>
      <c r="AA819" t="s">
        <v>1065</v>
      </c>
      <c r="AB819" s="5">
        <v>0</v>
      </c>
      <c r="AC819" t="s">
        <v>1422</v>
      </c>
      <c r="AD819" t="s">
        <v>1635</v>
      </c>
    </row>
    <row r="820" spans="1:30" ht="14.25" customHeight="1" x14ac:dyDescent="0.3">
      <c r="A820">
        <v>9</v>
      </c>
      <c r="B820" t="s">
        <v>24</v>
      </c>
      <c r="C820" t="s">
        <v>153</v>
      </c>
      <c r="D820" t="s">
        <v>155</v>
      </c>
      <c r="E820">
        <v>2013</v>
      </c>
      <c r="F820" t="s">
        <v>209</v>
      </c>
      <c r="G820" t="s">
        <v>210</v>
      </c>
      <c r="H820" s="3" t="s">
        <v>211</v>
      </c>
      <c r="I820" s="8">
        <v>-25.016667000000002</v>
      </c>
      <c r="J820" s="8">
        <v>-47.933332999999998</v>
      </c>
      <c r="K820" t="s">
        <v>109</v>
      </c>
      <c r="L820" t="s">
        <v>67</v>
      </c>
      <c r="M820" t="s">
        <v>161</v>
      </c>
      <c r="N820" t="s">
        <v>208</v>
      </c>
      <c r="O820">
        <v>2009</v>
      </c>
      <c r="P820">
        <v>2</v>
      </c>
      <c r="Q820">
        <v>2009</v>
      </c>
      <c r="R820">
        <v>2</v>
      </c>
      <c r="S820" s="7">
        <f t="shared" si="4"/>
        <v>3.2258064516129031E-2</v>
      </c>
      <c r="T820">
        <v>1</v>
      </c>
      <c r="U820">
        <v>14</v>
      </c>
      <c r="V820" t="s">
        <v>1060</v>
      </c>
      <c r="W820">
        <f t="shared" si="3"/>
        <v>480</v>
      </c>
      <c r="X820" s="5">
        <v>2</v>
      </c>
      <c r="Y820" t="s">
        <v>48</v>
      </c>
      <c r="Z820" s="13" t="s">
        <v>55</v>
      </c>
      <c r="AA820" t="s">
        <v>1066</v>
      </c>
      <c r="AB820" s="5">
        <v>2</v>
      </c>
      <c r="AC820" t="s">
        <v>1422</v>
      </c>
      <c r="AD820" t="s">
        <v>1635</v>
      </c>
    </row>
    <row r="821" spans="1:30" ht="14.25" customHeight="1" x14ac:dyDescent="0.3">
      <c r="A821">
        <v>9</v>
      </c>
      <c r="B821" t="s">
        <v>24</v>
      </c>
      <c r="C821" t="s">
        <v>153</v>
      </c>
      <c r="D821" t="s">
        <v>155</v>
      </c>
      <c r="E821">
        <v>2013</v>
      </c>
      <c r="F821" t="s">
        <v>209</v>
      </c>
      <c r="G821" t="s">
        <v>210</v>
      </c>
      <c r="H821" s="3" t="s">
        <v>211</v>
      </c>
      <c r="I821" s="8">
        <v>-25.016667000000002</v>
      </c>
      <c r="J821" s="8">
        <v>-47.933332999999998</v>
      </c>
      <c r="K821" t="s">
        <v>109</v>
      </c>
      <c r="L821" t="s">
        <v>67</v>
      </c>
      <c r="M821" t="s">
        <v>161</v>
      </c>
      <c r="N821" t="s">
        <v>208</v>
      </c>
      <c r="O821">
        <v>2009</v>
      </c>
      <c r="P821">
        <v>2</v>
      </c>
      <c r="Q821">
        <v>2009</v>
      </c>
      <c r="R821">
        <v>2</v>
      </c>
      <c r="S821" s="7">
        <f t="shared" si="4"/>
        <v>3.2258064516129031E-2</v>
      </c>
      <c r="T821">
        <v>1</v>
      </c>
      <c r="U821">
        <v>14</v>
      </c>
      <c r="V821" t="s">
        <v>1060</v>
      </c>
      <c r="W821">
        <f t="shared" si="3"/>
        <v>480</v>
      </c>
      <c r="X821" s="5">
        <v>2</v>
      </c>
      <c r="Y821" t="s">
        <v>48</v>
      </c>
      <c r="Z821" s="13" t="s">
        <v>55</v>
      </c>
      <c r="AA821" t="s">
        <v>1053</v>
      </c>
      <c r="AB821" s="5">
        <v>0</v>
      </c>
      <c r="AC821" t="s">
        <v>1422</v>
      </c>
      <c r="AD821" t="s">
        <v>1635</v>
      </c>
    </row>
    <row r="822" spans="1:30" ht="14.25" customHeight="1" x14ac:dyDescent="0.3">
      <c r="A822">
        <v>9</v>
      </c>
      <c r="B822" t="s">
        <v>24</v>
      </c>
      <c r="C822" t="s">
        <v>153</v>
      </c>
      <c r="D822" t="s">
        <v>155</v>
      </c>
      <c r="E822">
        <v>2013</v>
      </c>
      <c r="F822" t="s">
        <v>209</v>
      </c>
      <c r="G822" t="s">
        <v>210</v>
      </c>
      <c r="H822" s="3" t="s">
        <v>211</v>
      </c>
      <c r="I822" s="8">
        <v>-25.016667000000002</v>
      </c>
      <c r="J822" s="8">
        <v>-47.933332999999998</v>
      </c>
      <c r="K822" t="s">
        <v>109</v>
      </c>
      <c r="L822" t="s">
        <v>67</v>
      </c>
      <c r="M822" t="s">
        <v>161</v>
      </c>
      <c r="N822" t="s">
        <v>208</v>
      </c>
      <c r="O822">
        <v>2009</v>
      </c>
      <c r="P822">
        <v>2</v>
      </c>
      <c r="Q822">
        <v>2009</v>
      </c>
      <c r="R822">
        <v>2</v>
      </c>
      <c r="S822" s="7">
        <f t="shared" si="4"/>
        <v>3.2258064516129031E-2</v>
      </c>
      <c r="T822">
        <v>1</v>
      </c>
      <c r="U822">
        <v>14</v>
      </c>
      <c r="V822" t="s">
        <v>1060</v>
      </c>
      <c r="W822">
        <f t="shared" si="3"/>
        <v>480</v>
      </c>
      <c r="X822" s="5">
        <v>2</v>
      </c>
      <c r="Y822" t="s">
        <v>48</v>
      </c>
      <c r="Z822" s="13" t="s">
        <v>55</v>
      </c>
      <c r="AA822" t="s">
        <v>265</v>
      </c>
      <c r="AB822" s="5">
        <v>17</v>
      </c>
      <c r="AC822" t="s">
        <v>1422</v>
      </c>
      <c r="AD822" t="s">
        <v>1635</v>
      </c>
    </row>
    <row r="823" spans="1:30" ht="14.25" customHeight="1" x14ac:dyDescent="0.3">
      <c r="A823">
        <v>9</v>
      </c>
      <c r="B823" t="s">
        <v>24</v>
      </c>
      <c r="C823" t="s">
        <v>153</v>
      </c>
      <c r="D823" t="s">
        <v>155</v>
      </c>
      <c r="E823">
        <v>2013</v>
      </c>
      <c r="F823" t="s">
        <v>209</v>
      </c>
      <c r="G823" t="s">
        <v>210</v>
      </c>
      <c r="H823" s="3" t="s">
        <v>211</v>
      </c>
      <c r="I823" s="8">
        <v>-25.016667000000002</v>
      </c>
      <c r="J823" s="8">
        <v>-47.933332999999998</v>
      </c>
      <c r="K823" t="s">
        <v>109</v>
      </c>
      <c r="L823" t="s">
        <v>67</v>
      </c>
      <c r="M823" t="s">
        <v>161</v>
      </c>
      <c r="N823" t="s">
        <v>208</v>
      </c>
      <c r="O823">
        <v>2009</v>
      </c>
      <c r="P823">
        <v>2</v>
      </c>
      <c r="Q823">
        <v>2009</v>
      </c>
      <c r="R823">
        <v>2</v>
      </c>
      <c r="S823" s="7">
        <f t="shared" si="4"/>
        <v>3.2258064516129031E-2</v>
      </c>
      <c r="T823">
        <v>1</v>
      </c>
      <c r="U823">
        <v>14</v>
      </c>
      <c r="V823" t="s">
        <v>1060</v>
      </c>
      <c r="W823">
        <f t="shared" si="3"/>
        <v>480</v>
      </c>
      <c r="X823" s="5">
        <v>2</v>
      </c>
      <c r="Y823" t="s">
        <v>48</v>
      </c>
      <c r="Z823" s="13" t="s">
        <v>55</v>
      </c>
      <c r="AA823" t="s">
        <v>1056</v>
      </c>
      <c r="AB823" s="5">
        <v>0</v>
      </c>
      <c r="AC823" t="s">
        <v>1422</v>
      </c>
      <c r="AD823" t="s">
        <v>1635</v>
      </c>
    </row>
    <row r="824" spans="1:30" ht="14.25" customHeight="1" x14ac:dyDescent="0.3">
      <c r="A824">
        <v>9</v>
      </c>
      <c r="B824" t="s">
        <v>24</v>
      </c>
      <c r="C824" t="s">
        <v>153</v>
      </c>
      <c r="D824" t="s">
        <v>155</v>
      </c>
      <c r="E824">
        <v>2013</v>
      </c>
      <c r="F824" t="s">
        <v>209</v>
      </c>
      <c r="G824" t="s">
        <v>210</v>
      </c>
      <c r="H824" s="3" t="s">
        <v>211</v>
      </c>
      <c r="I824" s="8">
        <v>-25.016667000000002</v>
      </c>
      <c r="J824" s="8">
        <v>-47.933332999999998</v>
      </c>
      <c r="K824" t="s">
        <v>109</v>
      </c>
      <c r="L824" t="s">
        <v>67</v>
      </c>
      <c r="M824" t="s">
        <v>161</v>
      </c>
      <c r="N824" t="s">
        <v>208</v>
      </c>
      <c r="O824">
        <v>2009</v>
      </c>
      <c r="P824">
        <v>2</v>
      </c>
      <c r="Q824">
        <v>2009</v>
      </c>
      <c r="R824">
        <v>2</v>
      </c>
      <c r="S824" s="7">
        <f t="shared" si="4"/>
        <v>3.2258064516129031E-2</v>
      </c>
      <c r="T824">
        <v>1</v>
      </c>
      <c r="U824">
        <v>14</v>
      </c>
      <c r="V824" t="s">
        <v>1060</v>
      </c>
      <c r="W824">
        <f t="shared" si="3"/>
        <v>480</v>
      </c>
      <c r="X824" s="5">
        <v>2</v>
      </c>
      <c r="Y824" t="s">
        <v>48</v>
      </c>
      <c r="Z824" s="13" t="s">
        <v>49</v>
      </c>
      <c r="AA824" t="s">
        <v>1067</v>
      </c>
      <c r="AB824" s="5">
        <v>0</v>
      </c>
      <c r="AC824" t="s">
        <v>1422</v>
      </c>
      <c r="AD824" t="s">
        <v>1635</v>
      </c>
    </row>
    <row r="825" spans="1:30" ht="14.25" customHeight="1" x14ac:dyDescent="0.3">
      <c r="A825">
        <v>9</v>
      </c>
      <c r="B825" t="s">
        <v>24</v>
      </c>
      <c r="C825" t="s">
        <v>153</v>
      </c>
      <c r="D825" t="s">
        <v>155</v>
      </c>
      <c r="E825">
        <v>2013</v>
      </c>
      <c r="F825" t="s">
        <v>209</v>
      </c>
      <c r="G825" t="s">
        <v>210</v>
      </c>
      <c r="H825" s="3" t="s">
        <v>211</v>
      </c>
      <c r="I825" s="8">
        <v>-25.016667000000002</v>
      </c>
      <c r="J825" s="8">
        <v>-47.933332999999998</v>
      </c>
      <c r="K825" t="s">
        <v>109</v>
      </c>
      <c r="L825" t="s">
        <v>67</v>
      </c>
      <c r="M825" t="s">
        <v>161</v>
      </c>
      <c r="N825" t="s">
        <v>208</v>
      </c>
      <c r="O825">
        <v>2009</v>
      </c>
      <c r="P825">
        <v>2</v>
      </c>
      <c r="Q825">
        <v>2009</v>
      </c>
      <c r="R825">
        <v>2</v>
      </c>
      <c r="S825" s="7">
        <f t="shared" si="4"/>
        <v>3.2258064516129031E-2</v>
      </c>
      <c r="T825">
        <v>1</v>
      </c>
      <c r="U825">
        <v>14</v>
      </c>
      <c r="V825" t="s">
        <v>1060</v>
      </c>
      <c r="W825">
        <f t="shared" si="3"/>
        <v>480</v>
      </c>
      <c r="X825" s="5">
        <v>2</v>
      </c>
      <c r="Y825" t="s">
        <v>48</v>
      </c>
      <c r="Z825" s="13" t="s">
        <v>49</v>
      </c>
      <c r="AA825" t="s">
        <v>1068</v>
      </c>
      <c r="AB825" s="5">
        <v>0</v>
      </c>
      <c r="AC825" t="s">
        <v>1422</v>
      </c>
      <c r="AD825" t="s">
        <v>1635</v>
      </c>
    </row>
    <row r="826" spans="1:30" ht="14.25" customHeight="1" x14ac:dyDescent="0.3">
      <c r="A826">
        <v>9</v>
      </c>
      <c r="B826" t="s">
        <v>24</v>
      </c>
      <c r="C826" t="s">
        <v>153</v>
      </c>
      <c r="D826" t="s">
        <v>155</v>
      </c>
      <c r="E826">
        <v>2013</v>
      </c>
      <c r="F826" t="s">
        <v>209</v>
      </c>
      <c r="G826" t="s">
        <v>210</v>
      </c>
      <c r="H826" s="3" t="s">
        <v>211</v>
      </c>
      <c r="I826" s="8">
        <v>-25.016667000000002</v>
      </c>
      <c r="J826" s="8">
        <v>-47.933332999999998</v>
      </c>
      <c r="K826" t="s">
        <v>109</v>
      </c>
      <c r="L826" t="s">
        <v>67</v>
      </c>
      <c r="M826" t="s">
        <v>161</v>
      </c>
      <c r="N826" t="s">
        <v>208</v>
      </c>
      <c r="O826">
        <v>2009</v>
      </c>
      <c r="P826">
        <v>2</v>
      </c>
      <c r="Q826">
        <v>2009</v>
      </c>
      <c r="R826">
        <v>2</v>
      </c>
      <c r="S826" s="7">
        <f t="shared" si="4"/>
        <v>3.2258064516129031E-2</v>
      </c>
      <c r="T826">
        <v>1</v>
      </c>
      <c r="U826">
        <v>14</v>
      </c>
      <c r="V826" t="s">
        <v>1060</v>
      </c>
      <c r="W826">
        <f t="shared" si="3"/>
        <v>480</v>
      </c>
      <c r="X826" s="5">
        <v>2</v>
      </c>
      <c r="Y826" t="s">
        <v>48</v>
      </c>
      <c r="Z826" s="13" t="s">
        <v>49</v>
      </c>
      <c r="AA826" t="s">
        <v>91</v>
      </c>
      <c r="AB826" s="5">
        <v>1</v>
      </c>
      <c r="AC826" t="s">
        <v>1422</v>
      </c>
      <c r="AD826" t="s">
        <v>1635</v>
      </c>
    </row>
    <row r="827" spans="1:30" ht="14.25" customHeight="1" x14ac:dyDescent="0.3">
      <c r="A827">
        <v>9</v>
      </c>
      <c r="B827" t="s">
        <v>24</v>
      </c>
      <c r="C827" t="s">
        <v>153</v>
      </c>
      <c r="D827" t="s">
        <v>155</v>
      </c>
      <c r="E827">
        <v>2013</v>
      </c>
      <c r="F827" t="s">
        <v>209</v>
      </c>
      <c r="G827" t="s">
        <v>210</v>
      </c>
      <c r="H827" s="3" t="s">
        <v>211</v>
      </c>
      <c r="I827" s="8">
        <v>-25.016667000000002</v>
      </c>
      <c r="J827" s="8">
        <v>-47.933332999999998</v>
      </c>
      <c r="K827" t="s">
        <v>109</v>
      </c>
      <c r="L827" t="s">
        <v>67</v>
      </c>
      <c r="M827" t="s">
        <v>161</v>
      </c>
      <c r="N827" t="s">
        <v>208</v>
      </c>
      <c r="O827">
        <v>2009</v>
      </c>
      <c r="P827">
        <v>2</v>
      </c>
      <c r="Q827">
        <v>2009</v>
      </c>
      <c r="R827">
        <v>2</v>
      </c>
      <c r="S827" s="7">
        <f t="shared" si="4"/>
        <v>3.2258064516129031E-2</v>
      </c>
      <c r="T827">
        <v>1</v>
      </c>
      <c r="U827">
        <v>14</v>
      </c>
      <c r="V827" t="s">
        <v>1060</v>
      </c>
      <c r="W827">
        <f t="shared" si="3"/>
        <v>480</v>
      </c>
      <c r="X827" s="5">
        <v>2</v>
      </c>
      <c r="Y827" t="s">
        <v>48</v>
      </c>
      <c r="Z827" s="13" t="s">
        <v>49</v>
      </c>
      <c r="AA827" t="s">
        <v>50</v>
      </c>
      <c r="AB827" s="5">
        <v>0</v>
      </c>
      <c r="AC827" t="s">
        <v>1422</v>
      </c>
      <c r="AD827" t="s">
        <v>1635</v>
      </c>
    </row>
    <row r="828" spans="1:30" ht="14.25" customHeight="1" x14ac:dyDescent="0.3">
      <c r="A828">
        <v>9</v>
      </c>
      <c r="B828" t="s">
        <v>24</v>
      </c>
      <c r="C828" t="s">
        <v>153</v>
      </c>
      <c r="D828" t="s">
        <v>155</v>
      </c>
      <c r="E828">
        <v>2013</v>
      </c>
      <c r="F828" t="s">
        <v>209</v>
      </c>
      <c r="G828" t="s">
        <v>210</v>
      </c>
      <c r="H828" s="3" t="s">
        <v>211</v>
      </c>
      <c r="I828" s="8">
        <v>-25.016667000000002</v>
      </c>
      <c r="J828" s="8">
        <v>-47.933332999999998</v>
      </c>
      <c r="K828" t="s">
        <v>109</v>
      </c>
      <c r="L828" t="s">
        <v>67</v>
      </c>
      <c r="M828" t="s">
        <v>161</v>
      </c>
      <c r="N828" t="s">
        <v>208</v>
      </c>
      <c r="O828">
        <v>2009</v>
      </c>
      <c r="P828">
        <v>2</v>
      </c>
      <c r="Q828">
        <v>2009</v>
      </c>
      <c r="R828">
        <v>2</v>
      </c>
      <c r="S828" s="7">
        <f t="shared" si="4"/>
        <v>3.2258064516129031E-2</v>
      </c>
      <c r="T828">
        <v>1</v>
      </c>
      <c r="U828">
        <v>14</v>
      </c>
      <c r="V828" t="s">
        <v>1060</v>
      </c>
      <c r="W828">
        <f t="shared" si="3"/>
        <v>480</v>
      </c>
      <c r="X828" s="5">
        <v>2</v>
      </c>
      <c r="Y828" t="s">
        <v>48</v>
      </c>
      <c r="Z828" s="13" t="s">
        <v>49</v>
      </c>
      <c r="AA828" t="s">
        <v>52</v>
      </c>
      <c r="AB828" s="5">
        <v>0</v>
      </c>
      <c r="AC828" t="s">
        <v>1422</v>
      </c>
      <c r="AD828" t="s">
        <v>1635</v>
      </c>
    </row>
    <row r="829" spans="1:30" ht="14.25" customHeight="1" x14ac:dyDescent="0.3">
      <c r="A829">
        <v>9</v>
      </c>
      <c r="B829" t="s">
        <v>24</v>
      </c>
      <c r="C829" t="s">
        <v>153</v>
      </c>
      <c r="D829" t="s">
        <v>155</v>
      </c>
      <c r="E829">
        <v>2013</v>
      </c>
      <c r="F829" t="s">
        <v>209</v>
      </c>
      <c r="G829" t="s">
        <v>210</v>
      </c>
      <c r="H829" s="3" t="s">
        <v>211</v>
      </c>
      <c r="I829" s="8">
        <v>-25.016667000000002</v>
      </c>
      <c r="J829" s="8">
        <v>-47.933332999999998</v>
      </c>
      <c r="K829" t="s">
        <v>109</v>
      </c>
      <c r="L829" t="s">
        <v>67</v>
      </c>
      <c r="M829" t="s">
        <v>161</v>
      </c>
      <c r="N829" t="s">
        <v>208</v>
      </c>
      <c r="O829">
        <v>2009</v>
      </c>
      <c r="P829">
        <v>2</v>
      </c>
      <c r="Q829">
        <v>2009</v>
      </c>
      <c r="R829">
        <v>2</v>
      </c>
      <c r="S829" s="7">
        <f t="shared" si="4"/>
        <v>3.2258064516129031E-2</v>
      </c>
      <c r="T829">
        <v>1</v>
      </c>
      <c r="U829">
        <v>14</v>
      </c>
      <c r="V829" t="s">
        <v>1060</v>
      </c>
      <c r="W829">
        <f t="shared" si="3"/>
        <v>480</v>
      </c>
      <c r="X829" s="5">
        <v>2</v>
      </c>
      <c r="Y829" t="s">
        <v>48</v>
      </c>
      <c r="Z829" s="13" t="s">
        <v>83</v>
      </c>
      <c r="AA829" t="s">
        <v>84</v>
      </c>
      <c r="AB829" s="5">
        <v>8</v>
      </c>
      <c r="AC829" t="s">
        <v>1422</v>
      </c>
      <c r="AD829" t="s">
        <v>1635</v>
      </c>
    </row>
    <row r="830" spans="1:30" ht="14.25" customHeight="1" x14ac:dyDescent="0.3">
      <c r="A830">
        <v>9</v>
      </c>
      <c r="B830" t="s">
        <v>24</v>
      </c>
      <c r="C830" t="s">
        <v>153</v>
      </c>
      <c r="D830" t="s">
        <v>155</v>
      </c>
      <c r="E830">
        <v>2013</v>
      </c>
      <c r="F830" t="s">
        <v>209</v>
      </c>
      <c r="G830" t="s">
        <v>210</v>
      </c>
      <c r="H830" s="3" t="s">
        <v>211</v>
      </c>
      <c r="I830" s="8">
        <v>-25.016667000000002</v>
      </c>
      <c r="J830" s="8">
        <v>-47.933332999999998</v>
      </c>
      <c r="K830" t="s">
        <v>109</v>
      </c>
      <c r="L830" t="s">
        <v>67</v>
      </c>
      <c r="M830" t="s">
        <v>161</v>
      </c>
      <c r="N830" t="s">
        <v>208</v>
      </c>
      <c r="O830">
        <v>2009</v>
      </c>
      <c r="P830">
        <v>2</v>
      </c>
      <c r="Q830">
        <v>2009</v>
      </c>
      <c r="R830">
        <v>2</v>
      </c>
      <c r="S830" s="7">
        <f t="shared" si="4"/>
        <v>3.2258064516129031E-2</v>
      </c>
      <c r="T830">
        <v>1</v>
      </c>
      <c r="U830">
        <v>14</v>
      </c>
      <c r="V830" t="s">
        <v>1060</v>
      </c>
      <c r="W830">
        <f t="shared" si="3"/>
        <v>480</v>
      </c>
      <c r="X830" s="5">
        <v>2</v>
      </c>
      <c r="Y830" t="s">
        <v>48</v>
      </c>
      <c r="Z830" s="13" t="s">
        <v>83</v>
      </c>
      <c r="AA830" t="s">
        <v>87</v>
      </c>
      <c r="AB830" s="5">
        <v>1</v>
      </c>
      <c r="AC830" t="s">
        <v>1422</v>
      </c>
      <c r="AD830" t="s">
        <v>1635</v>
      </c>
    </row>
    <row r="831" spans="1:30" ht="14.25" customHeight="1" x14ac:dyDescent="0.3">
      <c r="A831">
        <v>9</v>
      </c>
      <c r="B831" t="s">
        <v>24</v>
      </c>
      <c r="C831" t="s">
        <v>153</v>
      </c>
      <c r="D831" t="s">
        <v>155</v>
      </c>
      <c r="E831">
        <v>2013</v>
      </c>
      <c r="F831" t="s">
        <v>209</v>
      </c>
      <c r="G831" t="s">
        <v>210</v>
      </c>
      <c r="H831" s="3" t="s">
        <v>211</v>
      </c>
      <c r="I831" s="8">
        <v>-25.016667000000002</v>
      </c>
      <c r="J831" s="8">
        <v>-47.933332999999998</v>
      </c>
      <c r="K831" t="s">
        <v>109</v>
      </c>
      <c r="L831" t="s">
        <v>67</v>
      </c>
      <c r="M831" t="s">
        <v>161</v>
      </c>
      <c r="N831" t="s">
        <v>208</v>
      </c>
      <c r="O831">
        <v>2009</v>
      </c>
      <c r="P831">
        <v>2</v>
      </c>
      <c r="Q831">
        <v>2009</v>
      </c>
      <c r="R831">
        <v>2</v>
      </c>
      <c r="S831" s="7">
        <f t="shared" si="4"/>
        <v>3.2258064516129031E-2</v>
      </c>
      <c r="T831">
        <v>1</v>
      </c>
      <c r="U831">
        <v>14</v>
      </c>
      <c r="V831" t="s">
        <v>1060</v>
      </c>
      <c r="W831">
        <f t="shared" si="3"/>
        <v>480</v>
      </c>
      <c r="X831" s="5">
        <v>2</v>
      </c>
      <c r="Y831" t="s">
        <v>48</v>
      </c>
      <c r="Z831" s="13" t="s">
        <v>83</v>
      </c>
      <c r="AA831" t="s">
        <v>1069</v>
      </c>
      <c r="AB831" s="5">
        <v>0</v>
      </c>
      <c r="AC831" t="s">
        <v>1422</v>
      </c>
      <c r="AD831" t="s">
        <v>1635</v>
      </c>
    </row>
    <row r="832" spans="1:30" ht="14.25" customHeight="1" x14ac:dyDescent="0.3">
      <c r="A832">
        <v>9</v>
      </c>
      <c r="B832" t="s">
        <v>24</v>
      </c>
      <c r="C832" t="s">
        <v>153</v>
      </c>
      <c r="D832" t="s">
        <v>155</v>
      </c>
      <c r="E832">
        <v>2013</v>
      </c>
      <c r="F832" t="s">
        <v>209</v>
      </c>
      <c r="G832" t="s">
        <v>210</v>
      </c>
      <c r="H832" s="3" t="s">
        <v>211</v>
      </c>
      <c r="I832" s="8">
        <v>-25.016667000000002</v>
      </c>
      <c r="J832" s="8">
        <v>-47.933332999999998</v>
      </c>
      <c r="K832" t="s">
        <v>109</v>
      </c>
      <c r="L832" t="s">
        <v>67</v>
      </c>
      <c r="M832" t="s">
        <v>161</v>
      </c>
      <c r="N832" t="s">
        <v>208</v>
      </c>
      <c r="O832">
        <v>2009</v>
      </c>
      <c r="P832">
        <v>2</v>
      </c>
      <c r="Q832">
        <v>2009</v>
      </c>
      <c r="R832">
        <v>2</v>
      </c>
      <c r="S832" s="7">
        <f t="shared" si="4"/>
        <v>3.2258064516129031E-2</v>
      </c>
      <c r="T832">
        <v>1</v>
      </c>
      <c r="U832">
        <v>14</v>
      </c>
      <c r="V832" t="s">
        <v>1060</v>
      </c>
      <c r="W832">
        <f t="shared" si="3"/>
        <v>480</v>
      </c>
      <c r="X832" s="5">
        <v>2</v>
      </c>
      <c r="Y832" t="s">
        <v>48</v>
      </c>
      <c r="Z832" s="13" t="s">
        <v>90</v>
      </c>
      <c r="AA832" t="s">
        <v>91</v>
      </c>
      <c r="AB832" s="5">
        <v>2</v>
      </c>
      <c r="AC832" t="s">
        <v>1422</v>
      </c>
      <c r="AD832" t="s">
        <v>1635</v>
      </c>
    </row>
    <row r="833" spans="1:31" ht="14.25" customHeight="1" x14ac:dyDescent="0.3">
      <c r="A833">
        <v>9</v>
      </c>
      <c r="B833" t="s">
        <v>24</v>
      </c>
      <c r="C833" t="s">
        <v>153</v>
      </c>
      <c r="D833" t="s">
        <v>155</v>
      </c>
      <c r="E833">
        <v>2013</v>
      </c>
      <c r="F833" t="s">
        <v>212</v>
      </c>
      <c r="G833" t="s">
        <v>213</v>
      </c>
      <c r="H833" s="3" t="s">
        <v>214</v>
      </c>
      <c r="I833" s="8">
        <v>-23.749535000000002</v>
      </c>
      <c r="J833" s="8">
        <v>-45.017336999999998</v>
      </c>
      <c r="K833" t="s">
        <v>109</v>
      </c>
      <c r="L833" t="s">
        <v>190</v>
      </c>
      <c r="M833" t="s">
        <v>161</v>
      </c>
      <c r="N833" t="s">
        <v>215</v>
      </c>
      <c r="O833">
        <v>2009</v>
      </c>
      <c r="P833">
        <v>1</v>
      </c>
      <c r="Q833">
        <v>2009</v>
      </c>
      <c r="R833">
        <v>1</v>
      </c>
      <c r="S833" s="7">
        <f t="shared" si="4"/>
        <v>3.2258064516129031E-2</v>
      </c>
      <c r="T833">
        <v>1</v>
      </c>
      <c r="U833">
        <v>14</v>
      </c>
      <c r="V833" t="s">
        <v>1060</v>
      </c>
      <c r="W833">
        <f t="shared" si="3"/>
        <v>480</v>
      </c>
      <c r="X833" s="5">
        <v>2</v>
      </c>
      <c r="Y833" t="s">
        <v>48</v>
      </c>
      <c r="Z833" s="13" t="s">
        <v>55</v>
      </c>
      <c r="AA833" t="s">
        <v>1061</v>
      </c>
      <c r="AB833" s="5">
        <v>0</v>
      </c>
      <c r="AC833" s="22" t="s">
        <v>1422</v>
      </c>
      <c r="AD833" s="22" t="s">
        <v>1635</v>
      </c>
      <c r="AE833" t="s">
        <v>1424</v>
      </c>
    </row>
    <row r="834" spans="1:31" ht="14.25" customHeight="1" x14ac:dyDescent="0.3">
      <c r="A834">
        <v>9</v>
      </c>
      <c r="B834" t="s">
        <v>24</v>
      </c>
      <c r="C834" t="s">
        <v>153</v>
      </c>
      <c r="D834" t="s">
        <v>155</v>
      </c>
      <c r="E834">
        <v>2013</v>
      </c>
      <c r="F834" t="s">
        <v>212</v>
      </c>
      <c r="G834" t="s">
        <v>213</v>
      </c>
      <c r="H834" s="3" t="s">
        <v>214</v>
      </c>
      <c r="I834" s="8">
        <v>-23.749535000000002</v>
      </c>
      <c r="J834" s="8">
        <v>-45.017336999999998</v>
      </c>
      <c r="K834" t="s">
        <v>109</v>
      </c>
      <c r="L834" t="s">
        <v>190</v>
      </c>
      <c r="M834" t="s">
        <v>161</v>
      </c>
      <c r="N834" t="s">
        <v>215</v>
      </c>
      <c r="O834">
        <v>2009</v>
      </c>
      <c r="P834">
        <v>1</v>
      </c>
      <c r="Q834">
        <v>2009</v>
      </c>
      <c r="R834">
        <v>1</v>
      </c>
      <c r="S834" s="7">
        <f t="shared" si="4"/>
        <v>3.2258064516129031E-2</v>
      </c>
      <c r="T834">
        <v>1</v>
      </c>
      <c r="U834">
        <v>14</v>
      </c>
      <c r="V834" t="s">
        <v>1060</v>
      </c>
      <c r="W834">
        <f t="shared" si="3"/>
        <v>480</v>
      </c>
      <c r="X834" s="5">
        <v>2</v>
      </c>
      <c r="Y834" t="s">
        <v>48</v>
      </c>
      <c r="Z834" s="13" t="s">
        <v>55</v>
      </c>
      <c r="AA834" t="s">
        <v>56</v>
      </c>
      <c r="AB834" s="5">
        <v>17</v>
      </c>
      <c r="AC834" s="22" t="s">
        <v>1422</v>
      </c>
      <c r="AD834" s="22" t="s">
        <v>1635</v>
      </c>
      <c r="AE834" t="s">
        <v>1424</v>
      </c>
    </row>
    <row r="835" spans="1:31" ht="14.25" customHeight="1" x14ac:dyDescent="0.3">
      <c r="A835">
        <v>9</v>
      </c>
      <c r="B835" t="s">
        <v>24</v>
      </c>
      <c r="C835" t="s">
        <v>153</v>
      </c>
      <c r="D835" t="s">
        <v>155</v>
      </c>
      <c r="E835">
        <v>2013</v>
      </c>
      <c r="F835" t="s">
        <v>212</v>
      </c>
      <c r="G835" t="s">
        <v>213</v>
      </c>
      <c r="H835" s="3" t="s">
        <v>214</v>
      </c>
      <c r="I835" s="8">
        <v>-23.749535000000002</v>
      </c>
      <c r="J835" s="8">
        <v>-45.017336999999998</v>
      </c>
      <c r="K835" t="s">
        <v>109</v>
      </c>
      <c r="L835" t="s">
        <v>190</v>
      </c>
      <c r="M835" t="s">
        <v>161</v>
      </c>
      <c r="N835" t="s">
        <v>215</v>
      </c>
      <c r="O835">
        <v>2009</v>
      </c>
      <c r="P835">
        <v>1</v>
      </c>
      <c r="Q835">
        <v>2009</v>
      </c>
      <c r="R835">
        <v>1</v>
      </c>
      <c r="S835" s="7">
        <f t="shared" si="4"/>
        <v>3.2258064516129031E-2</v>
      </c>
      <c r="T835">
        <v>1</v>
      </c>
      <c r="U835">
        <v>14</v>
      </c>
      <c r="V835" t="s">
        <v>1060</v>
      </c>
      <c r="W835">
        <f t="shared" si="3"/>
        <v>480</v>
      </c>
      <c r="X835" s="5">
        <v>2</v>
      </c>
      <c r="Y835" t="s">
        <v>48</v>
      </c>
      <c r="Z835" s="13" t="s">
        <v>55</v>
      </c>
      <c r="AA835" t="s">
        <v>62</v>
      </c>
      <c r="AB835" s="5">
        <v>0</v>
      </c>
      <c r="AC835" s="22" t="s">
        <v>1422</v>
      </c>
      <c r="AD835" s="22" t="s">
        <v>1635</v>
      </c>
      <c r="AE835" t="s">
        <v>1424</v>
      </c>
    </row>
    <row r="836" spans="1:31" ht="14.25" customHeight="1" x14ac:dyDescent="0.3">
      <c r="A836">
        <v>9</v>
      </c>
      <c r="B836" t="s">
        <v>24</v>
      </c>
      <c r="C836" t="s">
        <v>153</v>
      </c>
      <c r="D836" t="s">
        <v>155</v>
      </c>
      <c r="E836">
        <v>2013</v>
      </c>
      <c r="F836" t="s">
        <v>212</v>
      </c>
      <c r="G836" t="s">
        <v>213</v>
      </c>
      <c r="H836" s="3" t="s">
        <v>214</v>
      </c>
      <c r="I836" s="8">
        <v>-23.749535000000002</v>
      </c>
      <c r="J836" s="8">
        <v>-45.017336999999998</v>
      </c>
      <c r="K836" t="s">
        <v>109</v>
      </c>
      <c r="L836" t="s">
        <v>190</v>
      </c>
      <c r="M836" t="s">
        <v>161</v>
      </c>
      <c r="N836" t="s">
        <v>215</v>
      </c>
      <c r="O836">
        <v>2009</v>
      </c>
      <c r="P836">
        <v>1</v>
      </c>
      <c r="Q836">
        <v>2009</v>
      </c>
      <c r="R836">
        <v>1</v>
      </c>
      <c r="S836" s="7">
        <f t="shared" si="4"/>
        <v>3.2258064516129031E-2</v>
      </c>
      <c r="T836">
        <v>1</v>
      </c>
      <c r="U836">
        <v>14</v>
      </c>
      <c r="V836" t="s">
        <v>1060</v>
      </c>
      <c r="W836">
        <f t="shared" si="3"/>
        <v>480</v>
      </c>
      <c r="X836" s="5">
        <v>2</v>
      </c>
      <c r="Y836" t="s">
        <v>48</v>
      </c>
      <c r="Z836" s="13" t="s">
        <v>55</v>
      </c>
      <c r="AA836" t="s">
        <v>1062</v>
      </c>
      <c r="AB836" s="5">
        <v>0</v>
      </c>
      <c r="AC836" s="22" t="s">
        <v>1422</v>
      </c>
      <c r="AD836" s="22" t="s">
        <v>1635</v>
      </c>
      <c r="AE836" t="s">
        <v>1424</v>
      </c>
    </row>
    <row r="837" spans="1:31" ht="14.25" customHeight="1" x14ac:dyDescent="0.3">
      <c r="A837">
        <v>9</v>
      </c>
      <c r="B837" t="s">
        <v>24</v>
      </c>
      <c r="C837" t="s">
        <v>153</v>
      </c>
      <c r="D837" t="s">
        <v>155</v>
      </c>
      <c r="E837">
        <v>2013</v>
      </c>
      <c r="F837" t="s">
        <v>212</v>
      </c>
      <c r="G837" t="s">
        <v>213</v>
      </c>
      <c r="H837" s="3" t="s">
        <v>214</v>
      </c>
      <c r="I837" s="8">
        <v>-23.749535000000002</v>
      </c>
      <c r="J837" s="8">
        <v>-45.017336999999998</v>
      </c>
      <c r="K837" t="s">
        <v>109</v>
      </c>
      <c r="L837" t="s">
        <v>190</v>
      </c>
      <c r="M837" t="s">
        <v>161</v>
      </c>
      <c r="N837" t="s">
        <v>215</v>
      </c>
      <c r="O837">
        <v>2009</v>
      </c>
      <c r="P837">
        <v>1</v>
      </c>
      <c r="Q837">
        <v>2009</v>
      </c>
      <c r="R837">
        <v>1</v>
      </c>
      <c r="S837" s="7">
        <f t="shared" si="4"/>
        <v>3.2258064516129031E-2</v>
      </c>
      <c r="T837">
        <v>1</v>
      </c>
      <c r="U837">
        <v>14</v>
      </c>
      <c r="V837" t="s">
        <v>1060</v>
      </c>
      <c r="W837">
        <f t="shared" si="3"/>
        <v>480</v>
      </c>
      <c r="X837" s="5">
        <v>2</v>
      </c>
      <c r="Y837" t="s">
        <v>48</v>
      </c>
      <c r="Z837" s="13" t="s">
        <v>55</v>
      </c>
      <c r="AA837" t="s">
        <v>1063</v>
      </c>
      <c r="AB837" s="5">
        <v>0</v>
      </c>
      <c r="AC837" s="22" t="s">
        <v>1422</v>
      </c>
      <c r="AD837" s="22" t="s">
        <v>1635</v>
      </c>
      <c r="AE837" t="s">
        <v>1424</v>
      </c>
    </row>
    <row r="838" spans="1:31" ht="14.25" customHeight="1" x14ac:dyDescent="0.3">
      <c r="A838">
        <v>9</v>
      </c>
      <c r="B838" t="s">
        <v>24</v>
      </c>
      <c r="C838" t="s">
        <v>153</v>
      </c>
      <c r="D838" t="s">
        <v>155</v>
      </c>
      <c r="E838">
        <v>2013</v>
      </c>
      <c r="F838" t="s">
        <v>212</v>
      </c>
      <c r="G838" t="s">
        <v>213</v>
      </c>
      <c r="H838" s="3" t="s">
        <v>214</v>
      </c>
      <c r="I838" s="8">
        <v>-23.749535000000002</v>
      </c>
      <c r="J838" s="8">
        <v>-45.017336999999998</v>
      </c>
      <c r="K838" t="s">
        <v>109</v>
      </c>
      <c r="L838" t="s">
        <v>190</v>
      </c>
      <c r="M838" t="s">
        <v>161</v>
      </c>
      <c r="N838" t="s">
        <v>215</v>
      </c>
      <c r="O838">
        <v>2009</v>
      </c>
      <c r="P838">
        <v>1</v>
      </c>
      <c r="Q838">
        <v>2009</v>
      </c>
      <c r="R838">
        <v>1</v>
      </c>
      <c r="S838" s="7">
        <f t="shared" si="4"/>
        <v>3.2258064516129031E-2</v>
      </c>
      <c r="T838">
        <v>1</v>
      </c>
      <c r="U838">
        <v>14</v>
      </c>
      <c r="V838" t="s">
        <v>1060</v>
      </c>
      <c r="W838">
        <f t="shared" si="3"/>
        <v>480</v>
      </c>
      <c r="X838" s="5">
        <v>2</v>
      </c>
      <c r="Y838" t="s">
        <v>48</v>
      </c>
      <c r="Z838" s="13" t="s">
        <v>55</v>
      </c>
      <c r="AA838" t="s">
        <v>1064</v>
      </c>
      <c r="AB838" s="5">
        <v>0</v>
      </c>
      <c r="AC838" s="22" t="s">
        <v>1422</v>
      </c>
      <c r="AD838" s="22" t="s">
        <v>1635</v>
      </c>
      <c r="AE838" t="s">
        <v>1424</v>
      </c>
    </row>
    <row r="839" spans="1:31" ht="14.25" customHeight="1" x14ac:dyDescent="0.3">
      <c r="A839">
        <v>9</v>
      </c>
      <c r="B839" t="s">
        <v>24</v>
      </c>
      <c r="C839" t="s">
        <v>153</v>
      </c>
      <c r="D839" t="s">
        <v>155</v>
      </c>
      <c r="E839">
        <v>2013</v>
      </c>
      <c r="F839" t="s">
        <v>212</v>
      </c>
      <c r="G839" t="s">
        <v>213</v>
      </c>
      <c r="H839" s="3" t="s">
        <v>214</v>
      </c>
      <c r="I839" s="8">
        <v>-23.749535000000002</v>
      </c>
      <c r="J839" s="8">
        <v>-45.017336999999998</v>
      </c>
      <c r="K839" t="s">
        <v>109</v>
      </c>
      <c r="L839" t="s">
        <v>190</v>
      </c>
      <c r="M839" t="s">
        <v>161</v>
      </c>
      <c r="N839" t="s">
        <v>215</v>
      </c>
      <c r="O839">
        <v>2009</v>
      </c>
      <c r="P839">
        <v>1</v>
      </c>
      <c r="Q839">
        <v>2009</v>
      </c>
      <c r="R839">
        <v>1</v>
      </c>
      <c r="S839" s="7">
        <f t="shared" si="4"/>
        <v>3.2258064516129031E-2</v>
      </c>
      <c r="T839">
        <v>1</v>
      </c>
      <c r="U839">
        <v>14</v>
      </c>
      <c r="V839" t="s">
        <v>1060</v>
      </c>
      <c r="W839">
        <f t="shared" si="3"/>
        <v>480</v>
      </c>
      <c r="X839" s="5">
        <v>2</v>
      </c>
      <c r="Y839" t="s">
        <v>48</v>
      </c>
      <c r="Z839" s="13" t="s">
        <v>55</v>
      </c>
      <c r="AA839" t="s">
        <v>70</v>
      </c>
      <c r="AB839" s="5">
        <v>0</v>
      </c>
      <c r="AC839" s="22" t="s">
        <v>1422</v>
      </c>
      <c r="AD839" s="22" t="s">
        <v>1635</v>
      </c>
      <c r="AE839" t="s">
        <v>1424</v>
      </c>
    </row>
    <row r="840" spans="1:31" ht="14.25" customHeight="1" x14ac:dyDescent="0.3">
      <c r="A840">
        <v>9</v>
      </c>
      <c r="B840" t="s">
        <v>24</v>
      </c>
      <c r="C840" t="s">
        <v>153</v>
      </c>
      <c r="D840" t="s">
        <v>155</v>
      </c>
      <c r="E840">
        <v>2013</v>
      </c>
      <c r="F840" t="s">
        <v>212</v>
      </c>
      <c r="G840" t="s">
        <v>213</v>
      </c>
      <c r="H840" s="3" t="s">
        <v>214</v>
      </c>
      <c r="I840" s="8">
        <v>-23.749535000000002</v>
      </c>
      <c r="J840" s="8">
        <v>-45.017336999999998</v>
      </c>
      <c r="K840" t="s">
        <v>109</v>
      </c>
      <c r="L840" t="s">
        <v>190</v>
      </c>
      <c r="M840" t="s">
        <v>161</v>
      </c>
      <c r="N840" t="s">
        <v>215</v>
      </c>
      <c r="O840">
        <v>2009</v>
      </c>
      <c r="P840">
        <v>1</v>
      </c>
      <c r="Q840">
        <v>2009</v>
      </c>
      <c r="R840">
        <v>1</v>
      </c>
      <c r="S840" s="7">
        <f t="shared" si="4"/>
        <v>3.2258064516129031E-2</v>
      </c>
      <c r="T840">
        <v>1</v>
      </c>
      <c r="U840">
        <v>14</v>
      </c>
      <c r="V840" t="s">
        <v>1060</v>
      </c>
      <c r="W840">
        <f t="shared" si="3"/>
        <v>480</v>
      </c>
      <c r="X840" s="5">
        <v>2</v>
      </c>
      <c r="Y840" t="s">
        <v>48</v>
      </c>
      <c r="Z840" s="13" t="s">
        <v>55</v>
      </c>
      <c r="AA840" t="s">
        <v>73</v>
      </c>
      <c r="AB840" s="5">
        <v>0</v>
      </c>
      <c r="AC840" s="22" t="s">
        <v>1422</v>
      </c>
      <c r="AD840" s="22" t="s">
        <v>1635</v>
      </c>
      <c r="AE840" t="s">
        <v>1424</v>
      </c>
    </row>
    <row r="841" spans="1:31" ht="14.25" customHeight="1" x14ac:dyDescent="0.3">
      <c r="A841">
        <v>9</v>
      </c>
      <c r="B841" t="s">
        <v>24</v>
      </c>
      <c r="C841" t="s">
        <v>153</v>
      </c>
      <c r="D841" t="s">
        <v>155</v>
      </c>
      <c r="E841">
        <v>2013</v>
      </c>
      <c r="F841" t="s">
        <v>212</v>
      </c>
      <c r="G841" t="s">
        <v>213</v>
      </c>
      <c r="H841" s="3" t="s">
        <v>214</v>
      </c>
      <c r="I841" s="8">
        <v>-23.749535000000002</v>
      </c>
      <c r="J841" s="8">
        <v>-45.017336999999998</v>
      </c>
      <c r="K841" t="s">
        <v>109</v>
      </c>
      <c r="L841" t="s">
        <v>190</v>
      </c>
      <c r="M841" t="s">
        <v>161</v>
      </c>
      <c r="N841" t="s">
        <v>215</v>
      </c>
      <c r="O841">
        <v>2009</v>
      </c>
      <c r="P841">
        <v>1</v>
      </c>
      <c r="Q841">
        <v>2009</v>
      </c>
      <c r="R841">
        <v>1</v>
      </c>
      <c r="S841" s="7">
        <f t="shared" si="4"/>
        <v>3.2258064516129031E-2</v>
      </c>
      <c r="T841">
        <v>1</v>
      </c>
      <c r="U841">
        <v>14</v>
      </c>
      <c r="V841" t="s">
        <v>1060</v>
      </c>
      <c r="W841">
        <f t="shared" si="3"/>
        <v>480</v>
      </c>
      <c r="X841" s="5">
        <v>2</v>
      </c>
      <c r="Y841" t="s">
        <v>48</v>
      </c>
      <c r="Z841" s="13" t="s">
        <v>55</v>
      </c>
      <c r="AA841" t="s">
        <v>76</v>
      </c>
      <c r="AB841" s="5">
        <v>0</v>
      </c>
      <c r="AC841" s="22" t="s">
        <v>1422</v>
      </c>
      <c r="AD841" s="22" t="s">
        <v>1635</v>
      </c>
      <c r="AE841" t="s">
        <v>1424</v>
      </c>
    </row>
    <row r="842" spans="1:31" ht="14.25" customHeight="1" x14ac:dyDescent="0.3">
      <c r="A842">
        <v>9</v>
      </c>
      <c r="B842" t="s">
        <v>24</v>
      </c>
      <c r="C842" t="s">
        <v>153</v>
      </c>
      <c r="D842" t="s">
        <v>155</v>
      </c>
      <c r="E842">
        <v>2013</v>
      </c>
      <c r="F842" t="s">
        <v>212</v>
      </c>
      <c r="G842" t="s">
        <v>213</v>
      </c>
      <c r="H842" s="3" t="s">
        <v>214</v>
      </c>
      <c r="I842" s="8">
        <v>-23.749535000000002</v>
      </c>
      <c r="J842" s="8">
        <v>-45.017336999999998</v>
      </c>
      <c r="K842" t="s">
        <v>109</v>
      </c>
      <c r="L842" t="s">
        <v>190</v>
      </c>
      <c r="M842" t="s">
        <v>161</v>
      </c>
      <c r="N842" t="s">
        <v>215</v>
      </c>
      <c r="O842">
        <v>2009</v>
      </c>
      <c r="P842">
        <v>1</v>
      </c>
      <c r="Q842">
        <v>2009</v>
      </c>
      <c r="R842">
        <v>1</v>
      </c>
      <c r="S842" s="7">
        <f t="shared" si="4"/>
        <v>3.2258064516129031E-2</v>
      </c>
      <c r="T842">
        <v>1</v>
      </c>
      <c r="U842">
        <v>14</v>
      </c>
      <c r="V842" t="s">
        <v>1060</v>
      </c>
      <c r="W842">
        <f t="shared" si="3"/>
        <v>480</v>
      </c>
      <c r="X842" s="5">
        <v>2</v>
      </c>
      <c r="Y842" t="s">
        <v>48</v>
      </c>
      <c r="Z842" s="13" t="s">
        <v>55</v>
      </c>
      <c r="AA842" t="s">
        <v>1065</v>
      </c>
      <c r="AB842" s="5">
        <v>0</v>
      </c>
      <c r="AC842" s="22" t="s">
        <v>1422</v>
      </c>
      <c r="AD842" s="22" t="s">
        <v>1635</v>
      </c>
      <c r="AE842" t="s">
        <v>1424</v>
      </c>
    </row>
    <row r="843" spans="1:31" ht="14.25" customHeight="1" x14ac:dyDescent="0.3">
      <c r="A843">
        <v>9</v>
      </c>
      <c r="B843" t="s">
        <v>24</v>
      </c>
      <c r="C843" t="s">
        <v>153</v>
      </c>
      <c r="D843" t="s">
        <v>155</v>
      </c>
      <c r="E843">
        <v>2013</v>
      </c>
      <c r="F843" t="s">
        <v>212</v>
      </c>
      <c r="G843" t="s">
        <v>213</v>
      </c>
      <c r="H843" s="3" t="s">
        <v>214</v>
      </c>
      <c r="I843" s="8">
        <v>-23.749535000000002</v>
      </c>
      <c r="J843" s="8">
        <v>-45.017336999999998</v>
      </c>
      <c r="K843" t="s">
        <v>109</v>
      </c>
      <c r="L843" t="s">
        <v>190</v>
      </c>
      <c r="M843" t="s">
        <v>161</v>
      </c>
      <c r="N843" t="s">
        <v>215</v>
      </c>
      <c r="O843">
        <v>2009</v>
      </c>
      <c r="P843">
        <v>1</v>
      </c>
      <c r="Q843">
        <v>2009</v>
      </c>
      <c r="R843">
        <v>1</v>
      </c>
      <c r="S843" s="7">
        <f t="shared" si="4"/>
        <v>3.2258064516129031E-2</v>
      </c>
      <c r="T843">
        <v>1</v>
      </c>
      <c r="U843">
        <v>14</v>
      </c>
      <c r="V843" t="s">
        <v>1060</v>
      </c>
      <c r="W843">
        <f t="shared" si="3"/>
        <v>480</v>
      </c>
      <c r="X843" s="5">
        <v>2</v>
      </c>
      <c r="Y843" t="s">
        <v>48</v>
      </c>
      <c r="Z843" s="13" t="s">
        <v>55</v>
      </c>
      <c r="AA843" t="s">
        <v>1066</v>
      </c>
      <c r="AB843" s="5">
        <v>0</v>
      </c>
      <c r="AC843" s="22" t="s">
        <v>1422</v>
      </c>
      <c r="AD843" s="22" t="s">
        <v>1635</v>
      </c>
      <c r="AE843" t="s">
        <v>1424</v>
      </c>
    </row>
    <row r="844" spans="1:31" ht="14.25" customHeight="1" x14ac:dyDescent="0.3">
      <c r="A844">
        <v>9</v>
      </c>
      <c r="B844" t="s">
        <v>24</v>
      </c>
      <c r="C844" t="s">
        <v>153</v>
      </c>
      <c r="D844" t="s">
        <v>155</v>
      </c>
      <c r="E844">
        <v>2013</v>
      </c>
      <c r="F844" t="s">
        <v>212</v>
      </c>
      <c r="G844" t="s">
        <v>213</v>
      </c>
      <c r="H844" s="3" t="s">
        <v>214</v>
      </c>
      <c r="I844" s="8">
        <v>-23.749535000000002</v>
      </c>
      <c r="J844" s="8">
        <v>-45.017336999999998</v>
      </c>
      <c r="K844" t="s">
        <v>109</v>
      </c>
      <c r="L844" t="s">
        <v>190</v>
      </c>
      <c r="M844" t="s">
        <v>161</v>
      </c>
      <c r="N844" t="s">
        <v>215</v>
      </c>
      <c r="O844">
        <v>2009</v>
      </c>
      <c r="P844">
        <v>1</v>
      </c>
      <c r="Q844">
        <v>2009</v>
      </c>
      <c r="R844">
        <v>1</v>
      </c>
      <c r="S844" s="7">
        <f t="shared" si="4"/>
        <v>3.2258064516129031E-2</v>
      </c>
      <c r="T844">
        <v>1</v>
      </c>
      <c r="U844">
        <v>14</v>
      </c>
      <c r="V844" t="s">
        <v>1060</v>
      </c>
      <c r="W844">
        <f t="shared" si="3"/>
        <v>480</v>
      </c>
      <c r="X844" s="5">
        <v>2</v>
      </c>
      <c r="Y844" t="s">
        <v>48</v>
      </c>
      <c r="Z844" s="13" t="s">
        <v>55</v>
      </c>
      <c r="AA844" t="s">
        <v>1053</v>
      </c>
      <c r="AB844" s="5">
        <v>0</v>
      </c>
      <c r="AC844" s="22" t="s">
        <v>1422</v>
      </c>
      <c r="AD844" s="22" t="s">
        <v>1635</v>
      </c>
      <c r="AE844" t="s">
        <v>1424</v>
      </c>
    </row>
    <row r="845" spans="1:31" ht="14.25" customHeight="1" x14ac:dyDescent="0.3">
      <c r="A845">
        <v>9</v>
      </c>
      <c r="B845" t="s">
        <v>24</v>
      </c>
      <c r="C845" t="s">
        <v>153</v>
      </c>
      <c r="D845" t="s">
        <v>155</v>
      </c>
      <c r="E845">
        <v>2013</v>
      </c>
      <c r="F845" t="s">
        <v>212</v>
      </c>
      <c r="G845" t="s">
        <v>213</v>
      </c>
      <c r="H845" s="3" t="s">
        <v>214</v>
      </c>
      <c r="I845" s="8">
        <v>-23.749535000000002</v>
      </c>
      <c r="J845" s="8">
        <v>-45.017336999999998</v>
      </c>
      <c r="K845" t="s">
        <v>109</v>
      </c>
      <c r="L845" t="s">
        <v>190</v>
      </c>
      <c r="M845" t="s">
        <v>161</v>
      </c>
      <c r="N845" t="s">
        <v>215</v>
      </c>
      <c r="O845">
        <v>2009</v>
      </c>
      <c r="P845">
        <v>1</v>
      </c>
      <c r="Q845">
        <v>2009</v>
      </c>
      <c r="R845">
        <v>1</v>
      </c>
      <c r="S845" s="7">
        <f t="shared" si="4"/>
        <v>3.2258064516129031E-2</v>
      </c>
      <c r="T845">
        <v>1</v>
      </c>
      <c r="U845">
        <v>14</v>
      </c>
      <c r="V845" t="s">
        <v>1060</v>
      </c>
      <c r="W845">
        <f t="shared" si="3"/>
        <v>480</v>
      </c>
      <c r="X845" s="5">
        <v>2</v>
      </c>
      <c r="Y845" t="s">
        <v>48</v>
      </c>
      <c r="Z845" s="13" t="s">
        <v>55</v>
      </c>
      <c r="AA845" t="s">
        <v>265</v>
      </c>
      <c r="AB845" s="5">
        <v>0</v>
      </c>
      <c r="AC845" s="22" t="s">
        <v>1422</v>
      </c>
      <c r="AD845" s="22" t="s">
        <v>1635</v>
      </c>
      <c r="AE845" t="s">
        <v>1424</v>
      </c>
    </row>
    <row r="846" spans="1:31" ht="14.25" customHeight="1" x14ac:dyDescent="0.3">
      <c r="A846">
        <v>9</v>
      </c>
      <c r="B846" t="s">
        <v>24</v>
      </c>
      <c r="C846" t="s">
        <v>153</v>
      </c>
      <c r="D846" t="s">
        <v>155</v>
      </c>
      <c r="E846">
        <v>2013</v>
      </c>
      <c r="F846" t="s">
        <v>212</v>
      </c>
      <c r="G846" t="s">
        <v>213</v>
      </c>
      <c r="H846" s="3" t="s">
        <v>214</v>
      </c>
      <c r="I846" s="8">
        <v>-23.749535000000002</v>
      </c>
      <c r="J846" s="8">
        <v>-45.017336999999998</v>
      </c>
      <c r="K846" t="s">
        <v>109</v>
      </c>
      <c r="L846" t="s">
        <v>190</v>
      </c>
      <c r="M846" t="s">
        <v>161</v>
      </c>
      <c r="N846" t="s">
        <v>215</v>
      </c>
      <c r="O846">
        <v>2009</v>
      </c>
      <c r="P846">
        <v>1</v>
      </c>
      <c r="Q846">
        <v>2009</v>
      </c>
      <c r="R846">
        <v>1</v>
      </c>
      <c r="S846" s="7">
        <f t="shared" si="4"/>
        <v>3.2258064516129031E-2</v>
      </c>
      <c r="T846">
        <v>1</v>
      </c>
      <c r="U846">
        <v>14</v>
      </c>
      <c r="V846" t="s">
        <v>1060</v>
      </c>
      <c r="W846">
        <f t="shared" si="3"/>
        <v>480</v>
      </c>
      <c r="X846" s="5">
        <v>2</v>
      </c>
      <c r="Y846" t="s">
        <v>48</v>
      </c>
      <c r="Z846" s="13" t="s">
        <v>55</v>
      </c>
      <c r="AA846" t="s">
        <v>1056</v>
      </c>
      <c r="AB846" s="5">
        <v>0</v>
      </c>
      <c r="AC846" s="22" t="s">
        <v>1422</v>
      </c>
      <c r="AD846" s="22" t="s">
        <v>1635</v>
      </c>
      <c r="AE846" t="s">
        <v>1424</v>
      </c>
    </row>
    <row r="847" spans="1:31" ht="14.25" customHeight="1" x14ac:dyDescent="0.3">
      <c r="A847">
        <v>9</v>
      </c>
      <c r="B847" t="s">
        <v>24</v>
      </c>
      <c r="C847" t="s">
        <v>153</v>
      </c>
      <c r="D847" t="s">
        <v>155</v>
      </c>
      <c r="E847">
        <v>2013</v>
      </c>
      <c r="F847" t="s">
        <v>212</v>
      </c>
      <c r="G847" t="s">
        <v>213</v>
      </c>
      <c r="H847" s="3" t="s">
        <v>214</v>
      </c>
      <c r="I847" s="8">
        <v>-23.749535000000002</v>
      </c>
      <c r="J847" s="8">
        <v>-45.017336999999998</v>
      </c>
      <c r="K847" t="s">
        <v>109</v>
      </c>
      <c r="L847" t="s">
        <v>190</v>
      </c>
      <c r="M847" t="s">
        <v>161</v>
      </c>
      <c r="N847" t="s">
        <v>215</v>
      </c>
      <c r="O847">
        <v>2009</v>
      </c>
      <c r="P847">
        <v>1</v>
      </c>
      <c r="Q847">
        <v>2009</v>
      </c>
      <c r="R847">
        <v>1</v>
      </c>
      <c r="S847" s="7">
        <f t="shared" si="4"/>
        <v>3.2258064516129031E-2</v>
      </c>
      <c r="T847">
        <v>1</v>
      </c>
      <c r="U847">
        <v>14</v>
      </c>
      <c r="V847" t="s">
        <v>1060</v>
      </c>
      <c r="W847">
        <f t="shared" si="3"/>
        <v>480</v>
      </c>
      <c r="X847" s="5">
        <v>2</v>
      </c>
      <c r="Y847" t="s">
        <v>48</v>
      </c>
      <c r="Z847" s="13" t="s">
        <v>49</v>
      </c>
      <c r="AA847" t="s">
        <v>1067</v>
      </c>
      <c r="AB847" s="5">
        <v>0</v>
      </c>
      <c r="AC847" s="22" t="s">
        <v>1422</v>
      </c>
      <c r="AD847" s="22" t="s">
        <v>1635</v>
      </c>
      <c r="AE847" t="s">
        <v>1424</v>
      </c>
    </row>
    <row r="848" spans="1:31" ht="14.25" customHeight="1" x14ac:dyDescent="0.3">
      <c r="A848">
        <v>9</v>
      </c>
      <c r="B848" t="s">
        <v>24</v>
      </c>
      <c r="C848" t="s">
        <v>153</v>
      </c>
      <c r="D848" t="s">
        <v>155</v>
      </c>
      <c r="E848">
        <v>2013</v>
      </c>
      <c r="F848" t="s">
        <v>212</v>
      </c>
      <c r="G848" t="s">
        <v>213</v>
      </c>
      <c r="H848" s="3" t="s">
        <v>214</v>
      </c>
      <c r="I848" s="8">
        <v>-23.749535000000002</v>
      </c>
      <c r="J848" s="8">
        <v>-45.017336999999998</v>
      </c>
      <c r="K848" t="s">
        <v>109</v>
      </c>
      <c r="L848" t="s">
        <v>190</v>
      </c>
      <c r="M848" t="s">
        <v>161</v>
      </c>
      <c r="N848" t="s">
        <v>215</v>
      </c>
      <c r="O848">
        <v>2009</v>
      </c>
      <c r="P848">
        <v>1</v>
      </c>
      <c r="Q848">
        <v>2009</v>
      </c>
      <c r="R848">
        <v>1</v>
      </c>
      <c r="S848" s="7">
        <f t="shared" si="4"/>
        <v>3.2258064516129031E-2</v>
      </c>
      <c r="T848">
        <v>1</v>
      </c>
      <c r="U848">
        <v>14</v>
      </c>
      <c r="V848" t="s">
        <v>1060</v>
      </c>
      <c r="W848">
        <f t="shared" si="3"/>
        <v>480</v>
      </c>
      <c r="X848" s="5">
        <v>2</v>
      </c>
      <c r="Y848" t="s">
        <v>48</v>
      </c>
      <c r="Z848" s="13" t="s">
        <v>49</v>
      </c>
      <c r="AA848" t="s">
        <v>1068</v>
      </c>
      <c r="AB848" s="5">
        <v>0</v>
      </c>
      <c r="AC848" s="22" t="s">
        <v>1422</v>
      </c>
      <c r="AD848" s="22" t="s">
        <v>1635</v>
      </c>
      <c r="AE848" t="s">
        <v>1424</v>
      </c>
    </row>
    <row r="849" spans="1:31" ht="14.25" customHeight="1" x14ac:dyDescent="0.3">
      <c r="A849">
        <v>9</v>
      </c>
      <c r="B849" t="s">
        <v>24</v>
      </c>
      <c r="C849" t="s">
        <v>153</v>
      </c>
      <c r="D849" t="s">
        <v>155</v>
      </c>
      <c r="E849">
        <v>2013</v>
      </c>
      <c r="F849" t="s">
        <v>212</v>
      </c>
      <c r="G849" t="s">
        <v>213</v>
      </c>
      <c r="H849" s="3" t="s">
        <v>214</v>
      </c>
      <c r="I849" s="8">
        <v>-23.749535000000002</v>
      </c>
      <c r="J849" s="8">
        <v>-45.017336999999998</v>
      </c>
      <c r="K849" t="s">
        <v>109</v>
      </c>
      <c r="L849" t="s">
        <v>190</v>
      </c>
      <c r="M849" t="s">
        <v>161</v>
      </c>
      <c r="N849" t="s">
        <v>215</v>
      </c>
      <c r="O849">
        <v>2009</v>
      </c>
      <c r="P849">
        <v>1</v>
      </c>
      <c r="Q849">
        <v>2009</v>
      </c>
      <c r="R849">
        <v>1</v>
      </c>
      <c r="S849" s="7">
        <f t="shared" si="4"/>
        <v>3.2258064516129031E-2</v>
      </c>
      <c r="T849">
        <v>1</v>
      </c>
      <c r="U849">
        <v>14</v>
      </c>
      <c r="V849" t="s">
        <v>1060</v>
      </c>
      <c r="W849">
        <f t="shared" si="3"/>
        <v>480</v>
      </c>
      <c r="X849" s="5">
        <v>2</v>
      </c>
      <c r="Y849" t="s">
        <v>48</v>
      </c>
      <c r="Z849" s="13" t="s">
        <v>49</v>
      </c>
      <c r="AA849" t="s">
        <v>91</v>
      </c>
      <c r="AB849" s="5">
        <v>0</v>
      </c>
      <c r="AC849" s="22" t="s">
        <v>1422</v>
      </c>
      <c r="AD849" s="22" t="s">
        <v>1635</v>
      </c>
      <c r="AE849" t="s">
        <v>1424</v>
      </c>
    </row>
    <row r="850" spans="1:31" ht="14.25" customHeight="1" x14ac:dyDescent="0.3">
      <c r="A850">
        <v>9</v>
      </c>
      <c r="B850" t="s">
        <v>24</v>
      </c>
      <c r="C850" t="s">
        <v>153</v>
      </c>
      <c r="D850" t="s">
        <v>155</v>
      </c>
      <c r="E850">
        <v>2013</v>
      </c>
      <c r="F850" t="s">
        <v>212</v>
      </c>
      <c r="G850" t="s">
        <v>213</v>
      </c>
      <c r="H850" s="3" t="s">
        <v>214</v>
      </c>
      <c r="I850" s="8">
        <v>-23.749535000000002</v>
      </c>
      <c r="J850" s="8">
        <v>-45.017336999999998</v>
      </c>
      <c r="K850" t="s">
        <v>109</v>
      </c>
      <c r="L850" t="s">
        <v>190</v>
      </c>
      <c r="M850" t="s">
        <v>161</v>
      </c>
      <c r="N850" t="s">
        <v>215</v>
      </c>
      <c r="O850">
        <v>2009</v>
      </c>
      <c r="P850">
        <v>1</v>
      </c>
      <c r="Q850">
        <v>2009</v>
      </c>
      <c r="R850">
        <v>1</v>
      </c>
      <c r="S850" s="7">
        <f t="shared" si="4"/>
        <v>3.2258064516129031E-2</v>
      </c>
      <c r="T850">
        <v>1</v>
      </c>
      <c r="U850">
        <v>14</v>
      </c>
      <c r="V850" t="s">
        <v>1060</v>
      </c>
      <c r="W850">
        <f t="shared" si="3"/>
        <v>480</v>
      </c>
      <c r="X850" s="5">
        <v>2</v>
      </c>
      <c r="Y850" t="s">
        <v>48</v>
      </c>
      <c r="Z850" s="13" t="s">
        <v>49</v>
      </c>
      <c r="AA850" t="s">
        <v>50</v>
      </c>
      <c r="AB850" s="5">
        <v>0</v>
      </c>
      <c r="AC850" s="22" t="s">
        <v>1422</v>
      </c>
      <c r="AD850" s="22" t="s">
        <v>1635</v>
      </c>
      <c r="AE850" t="s">
        <v>1424</v>
      </c>
    </row>
    <row r="851" spans="1:31" ht="14.25" customHeight="1" x14ac:dyDescent="0.3">
      <c r="A851">
        <v>9</v>
      </c>
      <c r="B851" t="s">
        <v>24</v>
      </c>
      <c r="C851" t="s">
        <v>153</v>
      </c>
      <c r="D851" t="s">
        <v>155</v>
      </c>
      <c r="E851">
        <v>2013</v>
      </c>
      <c r="F851" t="s">
        <v>212</v>
      </c>
      <c r="G851" t="s">
        <v>213</v>
      </c>
      <c r="H851" s="3" t="s">
        <v>214</v>
      </c>
      <c r="I851" s="8">
        <v>-23.749535000000002</v>
      </c>
      <c r="J851" s="8">
        <v>-45.017336999999998</v>
      </c>
      <c r="K851" t="s">
        <v>109</v>
      </c>
      <c r="L851" t="s">
        <v>190</v>
      </c>
      <c r="M851" t="s">
        <v>161</v>
      </c>
      <c r="N851" t="s">
        <v>215</v>
      </c>
      <c r="O851">
        <v>2009</v>
      </c>
      <c r="P851">
        <v>1</v>
      </c>
      <c r="Q851">
        <v>2009</v>
      </c>
      <c r="R851">
        <v>1</v>
      </c>
      <c r="S851" s="7">
        <f t="shared" si="4"/>
        <v>3.2258064516129031E-2</v>
      </c>
      <c r="T851">
        <v>1</v>
      </c>
      <c r="U851">
        <v>14</v>
      </c>
      <c r="V851" t="s">
        <v>1060</v>
      </c>
      <c r="W851">
        <f t="shared" si="3"/>
        <v>480</v>
      </c>
      <c r="X851" s="5">
        <v>2</v>
      </c>
      <c r="Y851" t="s">
        <v>48</v>
      </c>
      <c r="Z851" s="13" t="s">
        <v>49</v>
      </c>
      <c r="AA851" t="s">
        <v>52</v>
      </c>
      <c r="AB851" s="5">
        <v>0</v>
      </c>
      <c r="AC851" s="22" t="s">
        <v>1422</v>
      </c>
      <c r="AD851" s="22" t="s">
        <v>1635</v>
      </c>
      <c r="AE851" t="s">
        <v>1424</v>
      </c>
    </row>
    <row r="852" spans="1:31" ht="14.25" customHeight="1" x14ac:dyDescent="0.3">
      <c r="A852">
        <v>9</v>
      </c>
      <c r="B852" t="s">
        <v>24</v>
      </c>
      <c r="C852" t="s">
        <v>153</v>
      </c>
      <c r="D852" t="s">
        <v>155</v>
      </c>
      <c r="E852">
        <v>2013</v>
      </c>
      <c r="F852" t="s">
        <v>212</v>
      </c>
      <c r="G852" t="s">
        <v>213</v>
      </c>
      <c r="H852" s="3" t="s">
        <v>214</v>
      </c>
      <c r="I852" s="8">
        <v>-23.749535000000002</v>
      </c>
      <c r="J852" s="8">
        <v>-45.017336999999998</v>
      </c>
      <c r="K852" t="s">
        <v>109</v>
      </c>
      <c r="L852" t="s">
        <v>190</v>
      </c>
      <c r="M852" t="s">
        <v>161</v>
      </c>
      <c r="N852" t="s">
        <v>215</v>
      </c>
      <c r="O852">
        <v>2009</v>
      </c>
      <c r="P852">
        <v>1</v>
      </c>
      <c r="Q852">
        <v>2009</v>
      </c>
      <c r="R852">
        <v>1</v>
      </c>
      <c r="S852" s="7">
        <f t="shared" si="4"/>
        <v>3.2258064516129031E-2</v>
      </c>
      <c r="T852">
        <v>1</v>
      </c>
      <c r="U852">
        <v>14</v>
      </c>
      <c r="V852" t="s">
        <v>1060</v>
      </c>
      <c r="W852">
        <f t="shared" si="3"/>
        <v>480</v>
      </c>
      <c r="X852" s="5">
        <v>2</v>
      </c>
      <c r="Y852" t="s">
        <v>48</v>
      </c>
      <c r="Z852" s="13" t="s">
        <v>83</v>
      </c>
      <c r="AA852" t="s">
        <v>84</v>
      </c>
      <c r="AB852" s="5">
        <v>0</v>
      </c>
      <c r="AC852" s="22" t="s">
        <v>1422</v>
      </c>
      <c r="AD852" s="22" t="s">
        <v>1635</v>
      </c>
      <c r="AE852" t="s">
        <v>1424</v>
      </c>
    </row>
    <row r="853" spans="1:31" ht="14.25" customHeight="1" x14ac:dyDescent="0.3">
      <c r="A853">
        <v>9</v>
      </c>
      <c r="B853" t="s">
        <v>24</v>
      </c>
      <c r="C853" t="s">
        <v>153</v>
      </c>
      <c r="D853" t="s">
        <v>155</v>
      </c>
      <c r="E853">
        <v>2013</v>
      </c>
      <c r="F853" t="s">
        <v>212</v>
      </c>
      <c r="G853" t="s">
        <v>213</v>
      </c>
      <c r="H853" s="3" t="s">
        <v>214</v>
      </c>
      <c r="I853" s="8">
        <v>-23.749535000000002</v>
      </c>
      <c r="J853" s="8">
        <v>-45.017336999999998</v>
      </c>
      <c r="K853" t="s">
        <v>109</v>
      </c>
      <c r="L853" t="s">
        <v>190</v>
      </c>
      <c r="M853" t="s">
        <v>161</v>
      </c>
      <c r="N853" t="s">
        <v>215</v>
      </c>
      <c r="O853">
        <v>2009</v>
      </c>
      <c r="P853">
        <v>1</v>
      </c>
      <c r="Q853">
        <v>2009</v>
      </c>
      <c r="R853">
        <v>1</v>
      </c>
      <c r="S853" s="7">
        <f t="shared" si="4"/>
        <v>3.2258064516129031E-2</v>
      </c>
      <c r="T853">
        <v>1</v>
      </c>
      <c r="U853">
        <v>14</v>
      </c>
      <c r="V853" t="s">
        <v>1060</v>
      </c>
      <c r="W853">
        <f t="shared" si="3"/>
        <v>480</v>
      </c>
      <c r="X853" s="5">
        <v>2</v>
      </c>
      <c r="Y853" t="s">
        <v>48</v>
      </c>
      <c r="Z853" s="13" t="s">
        <v>83</v>
      </c>
      <c r="AA853" t="s">
        <v>87</v>
      </c>
      <c r="AB853" s="5">
        <v>0</v>
      </c>
      <c r="AC853" s="22" t="s">
        <v>1422</v>
      </c>
      <c r="AD853" s="22" t="s">
        <v>1635</v>
      </c>
      <c r="AE853" t="s">
        <v>1424</v>
      </c>
    </row>
    <row r="854" spans="1:31" ht="14.25" customHeight="1" x14ac:dyDescent="0.3">
      <c r="A854">
        <v>9</v>
      </c>
      <c r="B854" t="s">
        <v>24</v>
      </c>
      <c r="C854" t="s">
        <v>153</v>
      </c>
      <c r="D854" t="s">
        <v>155</v>
      </c>
      <c r="E854">
        <v>2013</v>
      </c>
      <c r="F854" t="s">
        <v>212</v>
      </c>
      <c r="G854" t="s">
        <v>213</v>
      </c>
      <c r="H854" s="3" t="s">
        <v>214</v>
      </c>
      <c r="I854" s="8">
        <v>-23.749535000000002</v>
      </c>
      <c r="J854" s="8">
        <v>-45.017336999999998</v>
      </c>
      <c r="K854" t="s">
        <v>109</v>
      </c>
      <c r="L854" t="s">
        <v>190</v>
      </c>
      <c r="M854" t="s">
        <v>161</v>
      </c>
      <c r="N854" t="s">
        <v>215</v>
      </c>
      <c r="O854">
        <v>2009</v>
      </c>
      <c r="P854">
        <v>1</v>
      </c>
      <c r="Q854">
        <v>2009</v>
      </c>
      <c r="R854">
        <v>1</v>
      </c>
      <c r="S854" s="7">
        <f t="shared" si="4"/>
        <v>3.2258064516129031E-2</v>
      </c>
      <c r="T854">
        <v>1</v>
      </c>
      <c r="U854">
        <v>14</v>
      </c>
      <c r="V854" t="s">
        <v>1060</v>
      </c>
      <c r="W854">
        <f t="shared" si="3"/>
        <v>480</v>
      </c>
      <c r="X854" s="5">
        <v>2</v>
      </c>
      <c r="Y854" t="s">
        <v>48</v>
      </c>
      <c r="Z854" s="13" t="s">
        <v>83</v>
      </c>
      <c r="AA854" t="s">
        <v>1069</v>
      </c>
      <c r="AB854" s="5">
        <v>0</v>
      </c>
      <c r="AC854" s="22" t="s">
        <v>1422</v>
      </c>
      <c r="AD854" s="22" t="s">
        <v>1635</v>
      </c>
      <c r="AE854" t="s">
        <v>1424</v>
      </c>
    </row>
    <row r="855" spans="1:31" ht="14.25" customHeight="1" x14ac:dyDescent="0.3">
      <c r="A855">
        <v>9</v>
      </c>
      <c r="B855" t="s">
        <v>24</v>
      </c>
      <c r="C855" t="s">
        <v>153</v>
      </c>
      <c r="D855" t="s">
        <v>155</v>
      </c>
      <c r="E855">
        <v>2013</v>
      </c>
      <c r="F855" t="s">
        <v>212</v>
      </c>
      <c r="G855" t="s">
        <v>213</v>
      </c>
      <c r="H855" s="3" t="s">
        <v>214</v>
      </c>
      <c r="I855" s="8">
        <v>-23.749535000000002</v>
      </c>
      <c r="J855" s="8">
        <v>-45.017336999999998</v>
      </c>
      <c r="K855" t="s">
        <v>109</v>
      </c>
      <c r="L855" t="s">
        <v>190</v>
      </c>
      <c r="M855" t="s">
        <v>161</v>
      </c>
      <c r="N855" t="s">
        <v>215</v>
      </c>
      <c r="O855">
        <v>2009</v>
      </c>
      <c r="P855">
        <v>1</v>
      </c>
      <c r="Q855">
        <v>2009</v>
      </c>
      <c r="R855">
        <v>1</v>
      </c>
      <c r="S855" s="7">
        <f t="shared" si="4"/>
        <v>3.2258064516129031E-2</v>
      </c>
      <c r="T855">
        <v>1</v>
      </c>
      <c r="U855">
        <v>14</v>
      </c>
      <c r="V855" t="s">
        <v>1060</v>
      </c>
      <c r="W855">
        <f t="shared" si="3"/>
        <v>480</v>
      </c>
      <c r="X855" s="5">
        <v>2</v>
      </c>
      <c r="Y855" t="s">
        <v>48</v>
      </c>
      <c r="Z855" s="13" t="s">
        <v>90</v>
      </c>
      <c r="AA855" t="s">
        <v>91</v>
      </c>
      <c r="AB855" s="5">
        <v>0</v>
      </c>
      <c r="AC855" s="22" t="s">
        <v>1422</v>
      </c>
      <c r="AD855" s="22" t="s">
        <v>1635</v>
      </c>
      <c r="AE855" t="s">
        <v>1424</v>
      </c>
    </row>
    <row r="856" spans="1:31" ht="14.25" customHeight="1" x14ac:dyDescent="0.3">
      <c r="A856">
        <v>9</v>
      </c>
      <c r="B856" t="s">
        <v>24</v>
      </c>
      <c r="C856" t="s">
        <v>153</v>
      </c>
      <c r="D856" t="s">
        <v>155</v>
      </c>
      <c r="E856">
        <v>2013</v>
      </c>
      <c r="F856" t="s">
        <v>216</v>
      </c>
      <c r="G856" t="s">
        <v>217</v>
      </c>
      <c r="H856" s="3" t="s">
        <v>218</v>
      </c>
      <c r="I856" s="8">
        <v>-23.8</v>
      </c>
      <c r="J856" s="8">
        <v>-45.133333</v>
      </c>
      <c r="K856" t="s">
        <v>109</v>
      </c>
      <c r="L856" t="s">
        <v>190</v>
      </c>
      <c r="M856" t="s">
        <v>161</v>
      </c>
      <c r="N856" t="s">
        <v>215</v>
      </c>
      <c r="O856">
        <v>2009</v>
      </c>
      <c r="P856">
        <v>1</v>
      </c>
      <c r="Q856">
        <v>2009</v>
      </c>
      <c r="R856">
        <v>1</v>
      </c>
      <c r="S856" s="7">
        <f t="shared" si="4"/>
        <v>3.2258064516129031E-2</v>
      </c>
      <c r="T856">
        <v>1</v>
      </c>
      <c r="U856">
        <v>14</v>
      </c>
      <c r="V856" t="s">
        <v>1060</v>
      </c>
      <c r="W856">
        <f t="shared" si="3"/>
        <v>480</v>
      </c>
      <c r="X856" s="5">
        <v>2</v>
      </c>
      <c r="Y856" t="s">
        <v>48</v>
      </c>
      <c r="Z856" s="13" t="s">
        <v>55</v>
      </c>
      <c r="AA856" t="s">
        <v>1061</v>
      </c>
      <c r="AB856" s="5">
        <v>0</v>
      </c>
      <c r="AC856" s="22" t="s">
        <v>1422</v>
      </c>
      <c r="AD856" s="22" t="s">
        <v>1635</v>
      </c>
    </row>
    <row r="857" spans="1:31" ht="14.25" customHeight="1" x14ac:dyDescent="0.3">
      <c r="A857">
        <v>9</v>
      </c>
      <c r="B857" t="s">
        <v>24</v>
      </c>
      <c r="C857" t="s">
        <v>153</v>
      </c>
      <c r="D857" t="s">
        <v>155</v>
      </c>
      <c r="E857">
        <v>2013</v>
      </c>
      <c r="F857" t="s">
        <v>216</v>
      </c>
      <c r="G857" t="s">
        <v>217</v>
      </c>
      <c r="H857" s="3" t="s">
        <v>218</v>
      </c>
      <c r="I857" s="8">
        <v>-23.8</v>
      </c>
      <c r="J857" s="8">
        <v>-45.133333</v>
      </c>
      <c r="K857" t="s">
        <v>109</v>
      </c>
      <c r="L857" t="s">
        <v>190</v>
      </c>
      <c r="M857" t="s">
        <v>161</v>
      </c>
      <c r="N857" t="s">
        <v>215</v>
      </c>
      <c r="O857">
        <v>2009</v>
      </c>
      <c r="P857">
        <v>1</v>
      </c>
      <c r="Q857">
        <v>2009</v>
      </c>
      <c r="R857">
        <v>1</v>
      </c>
      <c r="S857" s="7">
        <f t="shared" si="4"/>
        <v>3.2258064516129031E-2</v>
      </c>
      <c r="T857">
        <v>1</v>
      </c>
      <c r="U857">
        <v>14</v>
      </c>
      <c r="V857" t="s">
        <v>1060</v>
      </c>
      <c r="W857">
        <f t="shared" si="3"/>
        <v>480</v>
      </c>
      <c r="X857" s="5">
        <v>2</v>
      </c>
      <c r="Y857" t="s">
        <v>48</v>
      </c>
      <c r="Z857" s="13" t="s">
        <v>55</v>
      </c>
      <c r="AA857" t="s">
        <v>56</v>
      </c>
      <c r="AB857" s="5">
        <v>72</v>
      </c>
      <c r="AC857" s="22" t="s">
        <v>1422</v>
      </c>
      <c r="AD857" s="22" t="s">
        <v>1635</v>
      </c>
    </row>
    <row r="858" spans="1:31" ht="14.25" customHeight="1" x14ac:dyDescent="0.3">
      <c r="A858">
        <v>9</v>
      </c>
      <c r="B858" t="s">
        <v>24</v>
      </c>
      <c r="C858" t="s">
        <v>153</v>
      </c>
      <c r="D858" t="s">
        <v>155</v>
      </c>
      <c r="E858">
        <v>2013</v>
      </c>
      <c r="F858" t="s">
        <v>216</v>
      </c>
      <c r="G858" t="s">
        <v>217</v>
      </c>
      <c r="H858" s="3" t="s">
        <v>218</v>
      </c>
      <c r="I858" s="8">
        <v>-23.8</v>
      </c>
      <c r="J858" s="8">
        <v>-45.133333</v>
      </c>
      <c r="K858" t="s">
        <v>109</v>
      </c>
      <c r="L858" t="s">
        <v>190</v>
      </c>
      <c r="M858" t="s">
        <v>161</v>
      </c>
      <c r="N858" t="s">
        <v>215</v>
      </c>
      <c r="O858">
        <v>2009</v>
      </c>
      <c r="P858">
        <v>1</v>
      </c>
      <c r="Q858">
        <v>2009</v>
      </c>
      <c r="R858">
        <v>1</v>
      </c>
      <c r="S858" s="7">
        <f t="shared" si="4"/>
        <v>3.2258064516129031E-2</v>
      </c>
      <c r="T858">
        <v>1</v>
      </c>
      <c r="U858">
        <v>14</v>
      </c>
      <c r="V858" t="s">
        <v>1060</v>
      </c>
      <c r="W858">
        <f t="shared" si="3"/>
        <v>480</v>
      </c>
      <c r="X858" s="5">
        <v>2</v>
      </c>
      <c r="Y858" t="s">
        <v>48</v>
      </c>
      <c r="Z858" s="13" t="s">
        <v>55</v>
      </c>
      <c r="AA858" t="s">
        <v>62</v>
      </c>
      <c r="AB858" s="5">
        <v>0</v>
      </c>
      <c r="AC858" s="22" t="s">
        <v>1422</v>
      </c>
      <c r="AD858" s="22" t="s">
        <v>1635</v>
      </c>
    </row>
    <row r="859" spans="1:31" ht="14.25" customHeight="1" x14ac:dyDescent="0.3">
      <c r="A859">
        <v>9</v>
      </c>
      <c r="B859" t="s">
        <v>24</v>
      </c>
      <c r="C859" t="s">
        <v>153</v>
      </c>
      <c r="D859" t="s">
        <v>155</v>
      </c>
      <c r="E859">
        <v>2013</v>
      </c>
      <c r="F859" t="s">
        <v>216</v>
      </c>
      <c r="G859" t="s">
        <v>217</v>
      </c>
      <c r="H859" s="3" t="s">
        <v>218</v>
      </c>
      <c r="I859" s="8">
        <v>-23.8</v>
      </c>
      <c r="J859" s="8">
        <v>-45.133333</v>
      </c>
      <c r="K859" t="s">
        <v>109</v>
      </c>
      <c r="L859" t="s">
        <v>190</v>
      </c>
      <c r="M859" t="s">
        <v>161</v>
      </c>
      <c r="N859" t="s">
        <v>215</v>
      </c>
      <c r="O859">
        <v>2009</v>
      </c>
      <c r="P859">
        <v>1</v>
      </c>
      <c r="Q859">
        <v>2009</v>
      </c>
      <c r="R859">
        <v>1</v>
      </c>
      <c r="S859" s="7">
        <f t="shared" si="4"/>
        <v>3.2258064516129031E-2</v>
      </c>
      <c r="T859">
        <v>1</v>
      </c>
      <c r="U859">
        <v>14</v>
      </c>
      <c r="V859" t="s">
        <v>1060</v>
      </c>
      <c r="W859">
        <f t="shared" si="3"/>
        <v>480</v>
      </c>
      <c r="X859" s="5">
        <v>2</v>
      </c>
      <c r="Y859" t="s">
        <v>48</v>
      </c>
      <c r="Z859" s="13" t="s">
        <v>55</v>
      </c>
      <c r="AA859" t="s">
        <v>1062</v>
      </c>
      <c r="AB859" s="5">
        <v>0</v>
      </c>
      <c r="AC859" s="22" t="s">
        <v>1422</v>
      </c>
      <c r="AD859" s="22" t="s">
        <v>1635</v>
      </c>
    </row>
    <row r="860" spans="1:31" ht="14.25" customHeight="1" x14ac:dyDescent="0.3">
      <c r="A860">
        <v>9</v>
      </c>
      <c r="B860" t="s">
        <v>24</v>
      </c>
      <c r="C860" t="s">
        <v>153</v>
      </c>
      <c r="D860" t="s">
        <v>155</v>
      </c>
      <c r="E860">
        <v>2013</v>
      </c>
      <c r="F860" t="s">
        <v>216</v>
      </c>
      <c r="G860" t="s">
        <v>217</v>
      </c>
      <c r="H860" s="3" t="s">
        <v>218</v>
      </c>
      <c r="I860" s="8">
        <v>-23.8</v>
      </c>
      <c r="J860" s="8">
        <v>-45.133333</v>
      </c>
      <c r="K860" t="s">
        <v>109</v>
      </c>
      <c r="L860" t="s">
        <v>190</v>
      </c>
      <c r="M860" t="s">
        <v>161</v>
      </c>
      <c r="N860" t="s">
        <v>215</v>
      </c>
      <c r="O860">
        <v>2009</v>
      </c>
      <c r="P860">
        <v>1</v>
      </c>
      <c r="Q860">
        <v>2009</v>
      </c>
      <c r="R860">
        <v>1</v>
      </c>
      <c r="S860" s="7">
        <f t="shared" si="4"/>
        <v>3.2258064516129031E-2</v>
      </c>
      <c r="T860">
        <v>1</v>
      </c>
      <c r="U860">
        <v>14</v>
      </c>
      <c r="V860" t="s">
        <v>1060</v>
      </c>
      <c r="W860">
        <f t="shared" si="3"/>
        <v>480</v>
      </c>
      <c r="X860" s="5">
        <v>2</v>
      </c>
      <c r="Y860" t="s">
        <v>48</v>
      </c>
      <c r="Z860" s="13" t="s">
        <v>55</v>
      </c>
      <c r="AA860" t="s">
        <v>1063</v>
      </c>
      <c r="AB860" s="5">
        <v>0</v>
      </c>
      <c r="AC860" s="22" t="s">
        <v>1422</v>
      </c>
      <c r="AD860" s="22" t="s">
        <v>1635</v>
      </c>
    </row>
    <row r="861" spans="1:31" ht="14.25" customHeight="1" x14ac:dyDescent="0.3">
      <c r="A861">
        <v>9</v>
      </c>
      <c r="B861" t="s">
        <v>24</v>
      </c>
      <c r="C861" t="s">
        <v>153</v>
      </c>
      <c r="D861" t="s">
        <v>155</v>
      </c>
      <c r="E861">
        <v>2013</v>
      </c>
      <c r="F861" t="s">
        <v>216</v>
      </c>
      <c r="G861" t="s">
        <v>217</v>
      </c>
      <c r="H861" s="3" t="s">
        <v>218</v>
      </c>
      <c r="I861" s="8">
        <v>-23.8</v>
      </c>
      <c r="J861" s="8">
        <v>-45.133333</v>
      </c>
      <c r="K861" t="s">
        <v>109</v>
      </c>
      <c r="L861" t="s">
        <v>190</v>
      </c>
      <c r="M861" t="s">
        <v>161</v>
      </c>
      <c r="N861" t="s">
        <v>215</v>
      </c>
      <c r="O861">
        <v>2009</v>
      </c>
      <c r="P861">
        <v>1</v>
      </c>
      <c r="Q861">
        <v>2009</v>
      </c>
      <c r="R861">
        <v>1</v>
      </c>
      <c r="S861" s="7">
        <f t="shared" si="4"/>
        <v>3.2258064516129031E-2</v>
      </c>
      <c r="T861">
        <v>1</v>
      </c>
      <c r="U861">
        <v>14</v>
      </c>
      <c r="V861" t="s">
        <v>1060</v>
      </c>
      <c r="W861">
        <f t="shared" si="3"/>
        <v>480</v>
      </c>
      <c r="X861" s="5">
        <v>2</v>
      </c>
      <c r="Y861" t="s">
        <v>48</v>
      </c>
      <c r="Z861" s="13" t="s">
        <v>55</v>
      </c>
      <c r="AA861" t="s">
        <v>1064</v>
      </c>
      <c r="AB861" s="5">
        <v>0</v>
      </c>
      <c r="AC861" s="22" t="s">
        <v>1422</v>
      </c>
      <c r="AD861" s="22" t="s">
        <v>1635</v>
      </c>
    </row>
    <row r="862" spans="1:31" ht="14.25" customHeight="1" x14ac:dyDescent="0.3">
      <c r="A862">
        <v>9</v>
      </c>
      <c r="B862" t="s">
        <v>24</v>
      </c>
      <c r="C862" t="s">
        <v>153</v>
      </c>
      <c r="D862" t="s">
        <v>155</v>
      </c>
      <c r="E862">
        <v>2013</v>
      </c>
      <c r="F862" t="s">
        <v>216</v>
      </c>
      <c r="G862" t="s">
        <v>217</v>
      </c>
      <c r="H862" s="3" t="s">
        <v>218</v>
      </c>
      <c r="I862" s="8">
        <v>-23.8</v>
      </c>
      <c r="J862" s="8">
        <v>-45.133333</v>
      </c>
      <c r="K862" t="s">
        <v>109</v>
      </c>
      <c r="L862" t="s">
        <v>190</v>
      </c>
      <c r="M862" t="s">
        <v>161</v>
      </c>
      <c r="N862" t="s">
        <v>215</v>
      </c>
      <c r="O862">
        <v>2009</v>
      </c>
      <c r="P862">
        <v>1</v>
      </c>
      <c r="Q862">
        <v>2009</v>
      </c>
      <c r="R862">
        <v>1</v>
      </c>
      <c r="S862" s="7">
        <f t="shared" si="4"/>
        <v>3.2258064516129031E-2</v>
      </c>
      <c r="T862">
        <v>1</v>
      </c>
      <c r="U862">
        <v>14</v>
      </c>
      <c r="V862" t="s">
        <v>1060</v>
      </c>
      <c r="W862">
        <f t="shared" si="3"/>
        <v>480</v>
      </c>
      <c r="X862" s="5">
        <v>2</v>
      </c>
      <c r="Y862" t="s">
        <v>48</v>
      </c>
      <c r="Z862" s="13" t="s">
        <v>55</v>
      </c>
      <c r="AA862" t="s">
        <v>70</v>
      </c>
      <c r="AB862" s="5">
        <v>0</v>
      </c>
      <c r="AC862" s="22" t="s">
        <v>1422</v>
      </c>
      <c r="AD862" s="22" t="s">
        <v>1635</v>
      </c>
    </row>
    <row r="863" spans="1:31" ht="14.25" customHeight="1" x14ac:dyDescent="0.3">
      <c r="A863">
        <v>9</v>
      </c>
      <c r="B863" t="s">
        <v>24</v>
      </c>
      <c r="C863" t="s">
        <v>153</v>
      </c>
      <c r="D863" t="s">
        <v>155</v>
      </c>
      <c r="E863">
        <v>2013</v>
      </c>
      <c r="F863" t="s">
        <v>216</v>
      </c>
      <c r="G863" t="s">
        <v>217</v>
      </c>
      <c r="H863" s="3" t="s">
        <v>218</v>
      </c>
      <c r="I863" s="8">
        <v>-23.8</v>
      </c>
      <c r="J863" s="8">
        <v>-45.133333</v>
      </c>
      <c r="K863" t="s">
        <v>109</v>
      </c>
      <c r="L863" t="s">
        <v>190</v>
      </c>
      <c r="M863" t="s">
        <v>161</v>
      </c>
      <c r="N863" t="s">
        <v>215</v>
      </c>
      <c r="O863">
        <v>2009</v>
      </c>
      <c r="P863">
        <v>1</v>
      </c>
      <c r="Q863">
        <v>2009</v>
      </c>
      <c r="R863">
        <v>1</v>
      </c>
      <c r="S863" s="7">
        <f t="shared" si="4"/>
        <v>3.2258064516129031E-2</v>
      </c>
      <c r="T863">
        <v>1</v>
      </c>
      <c r="U863">
        <v>14</v>
      </c>
      <c r="V863" t="s">
        <v>1060</v>
      </c>
      <c r="W863">
        <f t="shared" si="3"/>
        <v>480</v>
      </c>
      <c r="X863" s="5">
        <v>2</v>
      </c>
      <c r="Y863" t="s">
        <v>48</v>
      </c>
      <c r="Z863" s="13" t="s">
        <v>55</v>
      </c>
      <c r="AA863" t="s">
        <v>73</v>
      </c>
      <c r="AB863" s="5">
        <v>0</v>
      </c>
      <c r="AC863" s="22" t="s">
        <v>1422</v>
      </c>
      <c r="AD863" s="22" t="s">
        <v>1635</v>
      </c>
    </row>
    <row r="864" spans="1:31" ht="14.25" customHeight="1" x14ac:dyDescent="0.3">
      <c r="A864">
        <v>9</v>
      </c>
      <c r="B864" t="s">
        <v>24</v>
      </c>
      <c r="C864" t="s">
        <v>153</v>
      </c>
      <c r="D864" t="s">
        <v>155</v>
      </c>
      <c r="E864">
        <v>2013</v>
      </c>
      <c r="F864" t="s">
        <v>216</v>
      </c>
      <c r="G864" t="s">
        <v>217</v>
      </c>
      <c r="H864" s="3" t="s">
        <v>218</v>
      </c>
      <c r="I864" s="8">
        <v>-23.8</v>
      </c>
      <c r="J864" s="8">
        <v>-45.133333</v>
      </c>
      <c r="K864" t="s">
        <v>109</v>
      </c>
      <c r="L864" t="s">
        <v>190</v>
      </c>
      <c r="M864" t="s">
        <v>161</v>
      </c>
      <c r="N864" t="s">
        <v>215</v>
      </c>
      <c r="O864">
        <v>2009</v>
      </c>
      <c r="P864">
        <v>1</v>
      </c>
      <c r="Q864">
        <v>2009</v>
      </c>
      <c r="R864">
        <v>1</v>
      </c>
      <c r="S864" s="7">
        <f t="shared" si="4"/>
        <v>3.2258064516129031E-2</v>
      </c>
      <c r="T864">
        <v>1</v>
      </c>
      <c r="U864">
        <v>14</v>
      </c>
      <c r="V864" t="s">
        <v>1060</v>
      </c>
      <c r="W864">
        <f t="shared" si="3"/>
        <v>480</v>
      </c>
      <c r="X864" s="5">
        <v>2</v>
      </c>
      <c r="Y864" t="s">
        <v>48</v>
      </c>
      <c r="Z864" s="13" t="s">
        <v>55</v>
      </c>
      <c r="AA864" t="s">
        <v>76</v>
      </c>
      <c r="AB864" s="5">
        <v>0</v>
      </c>
      <c r="AC864" s="22" t="s">
        <v>1422</v>
      </c>
      <c r="AD864" s="22" t="s">
        <v>1635</v>
      </c>
    </row>
    <row r="865" spans="1:31" ht="14.25" customHeight="1" x14ac:dyDescent="0.3">
      <c r="A865">
        <v>9</v>
      </c>
      <c r="B865" t="s">
        <v>24</v>
      </c>
      <c r="C865" t="s">
        <v>153</v>
      </c>
      <c r="D865" t="s">
        <v>155</v>
      </c>
      <c r="E865">
        <v>2013</v>
      </c>
      <c r="F865" t="s">
        <v>216</v>
      </c>
      <c r="G865" t="s">
        <v>217</v>
      </c>
      <c r="H865" s="3" t="s">
        <v>218</v>
      </c>
      <c r="I865" s="8">
        <v>-23.8</v>
      </c>
      <c r="J865" s="8">
        <v>-45.133333</v>
      </c>
      <c r="K865" t="s">
        <v>109</v>
      </c>
      <c r="L865" t="s">
        <v>190</v>
      </c>
      <c r="M865" t="s">
        <v>161</v>
      </c>
      <c r="N865" t="s">
        <v>215</v>
      </c>
      <c r="O865">
        <v>2009</v>
      </c>
      <c r="P865">
        <v>1</v>
      </c>
      <c r="Q865">
        <v>2009</v>
      </c>
      <c r="R865">
        <v>1</v>
      </c>
      <c r="S865" s="7">
        <f t="shared" si="4"/>
        <v>3.2258064516129031E-2</v>
      </c>
      <c r="T865">
        <v>1</v>
      </c>
      <c r="U865">
        <v>14</v>
      </c>
      <c r="V865" t="s">
        <v>1060</v>
      </c>
      <c r="W865">
        <f t="shared" si="3"/>
        <v>480</v>
      </c>
      <c r="X865" s="5">
        <v>2</v>
      </c>
      <c r="Y865" t="s">
        <v>48</v>
      </c>
      <c r="Z865" s="13" t="s">
        <v>55</v>
      </c>
      <c r="AA865" t="s">
        <v>1065</v>
      </c>
      <c r="AB865" s="5">
        <v>0</v>
      </c>
      <c r="AC865" s="22" t="s">
        <v>1422</v>
      </c>
      <c r="AD865" s="22" t="s">
        <v>1635</v>
      </c>
    </row>
    <row r="866" spans="1:31" ht="14.25" customHeight="1" x14ac:dyDescent="0.3">
      <c r="A866">
        <v>9</v>
      </c>
      <c r="B866" t="s">
        <v>24</v>
      </c>
      <c r="C866" t="s">
        <v>153</v>
      </c>
      <c r="D866" t="s">
        <v>155</v>
      </c>
      <c r="E866">
        <v>2013</v>
      </c>
      <c r="F866" t="s">
        <v>216</v>
      </c>
      <c r="G866" t="s">
        <v>217</v>
      </c>
      <c r="H866" s="3" t="s">
        <v>218</v>
      </c>
      <c r="I866" s="8">
        <v>-23.8</v>
      </c>
      <c r="J866" s="8">
        <v>-45.133333</v>
      </c>
      <c r="K866" t="s">
        <v>109</v>
      </c>
      <c r="L866" t="s">
        <v>190</v>
      </c>
      <c r="M866" t="s">
        <v>161</v>
      </c>
      <c r="N866" t="s">
        <v>215</v>
      </c>
      <c r="O866">
        <v>2009</v>
      </c>
      <c r="P866">
        <v>1</v>
      </c>
      <c r="Q866">
        <v>2009</v>
      </c>
      <c r="R866">
        <v>1</v>
      </c>
      <c r="S866" s="7">
        <f t="shared" si="4"/>
        <v>3.2258064516129031E-2</v>
      </c>
      <c r="T866">
        <v>1</v>
      </c>
      <c r="U866">
        <v>14</v>
      </c>
      <c r="V866" t="s">
        <v>1060</v>
      </c>
      <c r="W866">
        <f t="shared" si="3"/>
        <v>480</v>
      </c>
      <c r="X866" s="5">
        <v>2</v>
      </c>
      <c r="Y866" t="s">
        <v>48</v>
      </c>
      <c r="Z866" s="13" t="s">
        <v>55</v>
      </c>
      <c r="AA866" t="s">
        <v>1066</v>
      </c>
      <c r="AB866" s="5">
        <v>2</v>
      </c>
      <c r="AC866" s="22" t="s">
        <v>1422</v>
      </c>
      <c r="AD866" s="22" t="s">
        <v>1635</v>
      </c>
    </row>
    <row r="867" spans="1:31" ht="14.25" customHeight="1" x14ac:dyDescent="0.3">
      <c r="A867">
        <v>9</v>
      </c>
      <c r="B867" t="s">
        <v>24</v>
      </c>
      <c r="C867" t="s">
        <v>153</v>
      </c>
      <c r="D867" t="s">
        <v>155</v>
      </c>
      <c r="E867">
        <v>2013</v>
      </c>
      <c r="F867" t="s">
        <v>216</v>
      </c>
      <c r="G867" t="s">
        <v>217</v>
      </c>
      <c r="H867" s="3" t="s">
        <v>218</v>
      </c>
      <c r="I867" s="8">
        <v>-23.8</v>
      </c>
      <c r="J867" s="8">
        <v>-45.133333</v>
      </c>
      <c r="K867" t="s">
        <v>109</v>
      </c>
      <c r="L867" t="s">
        <v>190</v>
      </c>
      <c r="M867" t="s">
        <v>161</v>
      </c>
      <c r="N867" t="s">
        <v>215</v>
      </c>
      <c r="O867">
        <v>2009</v>
      </c>
      <c r="P867">
        <v>1</v>
      </c>
      <c r="Q867">
        <v>2009</v>
      </c>
      <c r="R867">
        <v>1</v>
      </c>
      <c r="S867" s="7">
        <f t="shared" si="4"/>
        <v>3.2258064516129031E-2</v>
      </c>
      <c r="T867">
        <v>1</v>
      </c>
      <c r="U867">
        <v>14</v>
      </c>
      <c r="V867" t="s">
        <v>1060</v>
      </c>
      <c r="W867">
        <f t="shared" si="3"/>
        <v>480</v>
      </c>
      <c r="X867" s="5">
        <v>2</v>
      </c>
      <c r="Y867" t="s">
        <v>48</v>
      </c>
      <c r="Z867" s="13" t="s">
        <v>55</v>
      </c>
      <c r="AA867" t="s">
        <v>1053</v>
      </c>
      <c r="AB867" s="5">
        <v>0</v>
      </c>
      <c r="AC867" s="22" t="s">
        <v>1422</v>
      </c>
      <c r="AD867" s="22" t="s">
        <v>1635</v>
      </c>
    </row>
    <row r="868" spans="1:31" ht="14.25" customHeight="1" x14ac:dyDescent="0.3">
      <c r="A868">
        <v>9</v>
      </c>
      <c r="B868" t="s">
        <v>24</v>
      </c>
      <c r="C868" t="s">
        <v>153</v>
      </c>
      <c r="D868" t="s">
        <v>155</v>
      </c>
      <c r="E868">
        <v>2013</v>
      </c>
      <c r="F868" t="s">
        <v>216</v>
      </c>
      <c r="G868" t="s">
        <v>217</v>
      </c>
      <c r="H868" s="3" t="s">
        <v>218</v>
      </c>
      <c r="I868" s="8">
        <v>-23.8</v>
      </c>
      <c r="J868" s="8">
        <v>-45.133333</v>
      </c>
      <c r="K868" t="s">
        <v>109</v>
      </c>
      <c r="L868" t="s">
        <v>190</v>
      </c>
      <c r="M868" t="s">
        <v>161</v>
      </c>
      <c r="N868" t="s">
        <v>215</v>
      </c>
      <c r="O868">
        <v>2009</v>
      </c>
      <c r="P868">
        <v>1</v>
      </c>
      <c r="Q868">
        <v>2009</v>
      </c>
      <c r="R868">
        <v>1</v>
      </c>
      <c r="S868" s="7">
        <f t="shared" si="4"/>
        <v>3.2258064516129031E-2</v>
      </c>
      <c r="T868">
        <v>1</v>
      </c>
      <c r="U868">
        <v>14</v>
      </c>
      <c r="V868" t="s">
        <v>1060</v>
      </c>
      <c r="W868">
        <f t="shared" si="3"/>
        <v>480</v>
      </c>
      <c r="X868" s="5">
        <v>2</v>
      </c>
      <c r="Y868" t="s">
        <v>48</v>
      </c>
      <c r="Z868" s="13" t="s">
        <v>55</v>
      </c>
      <c r="AA868" t="s">
        <v>265</v>
      </c>
      <c r="AB868" s="5">
        <v>26</v>
      </c>
      <c r="AC868" s="22" t="s">
        <v>1422</v>
      </c>
      <c r="AD868" s="22" t="s">
        <v>1635</v>
      </c>
    </row>
    <row r="869" spans="1:31" ht="14.25" customHeight="1" x14ac:dyDescent="0.3">
      <c r="A869">
        <v>9</v>
      </c>
      <c r="B869" t="s">
        <v>24</v>
      </c>
      <c r="C869" t="s">
        <v>153</v>
      </c>
      <c r="D869" t="s">
        <v>155</v>
      </c>
      <c r="E869">
        <v>2013</v>
      </c>
      <c r="F869" t="s">
        <v>216</v>
      </c>
      <c r="G869" t="s">
        <v>217</v>
      </c>
      <c r="H869" s="3" t="s">
        <v>218</v>
      </c>
      <c r="I869" s="8">
        <v>-23.8</v>
      </c>
      <c r="J869" s="8">
        <v>-45.133333</v>
      </c>
      <c r="K869" t="s">
        <v>109</v>
      </c>
      <c r="L869" t="s">
        <v>190</v>
      </c>
      <c r="M869" t="s">
        <v>161</v>
      </c>
      <c r="N869" t="s">
        <v>215</v>
      </c>
      <c r="O869">
        <v>2009</v>
      </c>
      <c r="P869">
        <v>1</v>
      </c>
      <c r="Q869">
        <v>2009</v>
      </c>
      <c r="R869">
        <v>1</v>
      </c>
      <c r="S869" s="7">
        <f t="shared" si="4"/>
        <v>3.2258064516129031E-2</v>
      </c>
      <c r="T869">
        <v>1</v>
      </c>
      <c r="U869">
        <v>14</v>
      </c>
      <c r="V869" t="s">
        <v>1060</v>
      </c>
      <c r="W869">
        <f t="shared" si="3"/>
        <v>480</v>
      </c>
      <c r="X869" s="5">
        <v>2</v>
      </c>
      <c r="Y869" t="s">
        <v>48</v>
      </c>
      <c r="Z869" s="13" t="s">
        <v>55</v>
      </c>
      <c r="AA869" t="s">
        <v>1056</v>
      </c>
      <c r="AB869" s="5">
        <v>0</v>
      </c>
      <c r="AC869" s="22" t="s">
        <v>1422</v>
      </c>
      <c r="AD869" s="22" t="s">
        <v>1635</v>
      </c>
    </row>
    <row r="870" spans="1:31" ht="14.25" customHeight="1" x14ac:dyDescent="0.3">
      <c r="A870">
        <v>9</v>
      </c>
      <c r="B870" t="s">
        <v>24</v>
      </c>
      <c r="C870" t="s">
        <v>153</v>
      </c>
      <c r="D870" t="s">
        <v>155</v>
      </c>
      <c r="E870">
        <v>2013</v>
      </c>
      <c r="F870" t="s">
        <v>216</v>
      </c>
      <c r="G870" t="s">
        <v>217</v>
      </c>
      <c r="H870" s="3" t="s">
        <v>218</v>
      </c>
      <c r="I870" s="8">
        <v>-23.8</v>
      </c>
      <c r="J870" s="8">
        <v>-45.133333</v>
      </c>
      <c r="K870" t="s">
        <v>109</v>
      </c>
      <c r="L870" t="s">
        <v>190</v>
      </c>
      <c r="M870" t="s">
        <v>161</v>
      </c>
      <c r="N870" t="s">
        <v>215</v>
      </c>
      <c r="O870">
        <v>2009</v>
      </c>
      <c r="P870">
        <v>1</v>
      </c>
      <c r="Q870">
        <v>2009</v>
      </c>
      <c r="R870">
        <v>1</v>
      </c>
      <c r="S870" s="7">
        <f t="shared" si="4"/>
        <v>3.2258064516129031E-2</v>
      </c>
      <c r="T870">
        <v>1</v>
      </c>
      <c r="U870">
        <v>14</v>
      </c>
      <c r="V870" t="s">
        <v>1060</v>
      </c>
      <c r="W870">
        <f t="shared" si="3"/>
        <v>480</v>
      </c>
      <c r="X870" s="5">
        <v>2</v>
      </c>
      <c r="Y870" t="s">
        <v>48</v>
      </c>
      <c r="Z870" s="13" t="s">
        <v>49</v>
      </c>
      <c r="AA870" t="s">
        <v>1067</v>
      </c>
      <c r="AB870" s="5">
        <v>0</v>
      </c>
      <c r="AC870" s="22" t="s">
        <v>1422</v>
      </c>
      <c r="AD870" s="22" t="s">
        <v>1635</v>
      </c>
    </row>
    <row r="871" spans="1:31" ht="14.25" customHeight="1" x14ac:dyDescent="0.3">
      <c r="A871">
        <v>9</v>
      </c>
      <c r="B871" t="s">
        <v>24</v>
      </c>
      <c r="C871" t="s">
        <v>153</v>
      </c>
      <c r="D871" t="s">
        <v>155</v>
      </c>
      <c r="E871">
        <v>2013</v>
      </c>
      <c r="F871" t="s">
        <v>216</v>
      </c>
      <c r="G871" t="s">
        <v>217</v>
      </c>
      <c r="H871" s="3" t="s">
        <v>218</v>
      </c>
      <c r="I871" s="8">
        <v>-23.8</v>
      </c>
      <c r="J871" s="8">
        <v>-45.133333</v>
      </c>
      <c r="K871" t="s">
        <v>109</v>
      </c>
      <c r="L871" t="s">
        <v>190</v>
      </c>
      <c r="M871" t="s">
        <v>161</v>
      </c>
      <c r="N871" t="s">
        <v>215</v>
      </c>
      <c r="O871">
        <v>2009</v>
      </c>
      <c r="P871">
        <v>1</v>
      </c>
      <c r="Q871">
        <v>2009</v>
      </c>
      <c r="R871">
        <v>1</v>
      </c>
      <c r="S871" s="7">
        <f t="shared" si="4"/>
        <v>3.2258064516129031E-2</v>
      </c>
      <c r="T871">
        <v>1</v>
      </c>
      <c r="U871">
        <v>14</v>
      </c>
      <c r="V871" t="s">
        <v>1060</v>
      </c>
      <c r="W871">
        <f t="shared" si="3"/>
        <v>480</v>
      </c>
      <c r="X871" s="5">
        <v>2</v>
      </c>
      <c r="Y871" t="s">
        <v>48</v>
      </c>
      <c r="Z871" s="13" t="s">
        <v>49</v>
      </c>
      <c r="AA871" t="s">
        <v>1068</v>
      </c>
      <c r="AB871" s="5">
        <v>0</v>
      </c>
      <c r="AC871" s="22" t="s">
        <v>1422</v>
      </c>
      <c r="AD871" s="22" t="s">
        <v>1635</v>
      </c>
    </row>
    <row r="872" spans="1:31" ht="14.25" customHeight="1" x14ac:dyDescent="0.3">
      <c r="A872">
        <v>9</v>
      </c>
      <c r="B872" t="s">
        <v>24</v>
      </c>
      <c r="C872" t="s">
        <v>153</v>
      </c>
      <c r="D872" t="s">
        <v>155</v>
      </c>
      <c r="E872">
        <v>2013</v>
      </c>
      <c r="F872" t="s">
        <v>216</v>
      </c>
      <c r="G872" t="s">
        <v>217</v>
      </c>
      <c r="H872" s="3" t="s">
        <v>218</v>
      </c>
      <c r="I872" s="8">
        <v>-23.8</v>
      </c>
      <c r="J872" s="8">
        <v>-45.133333</v>
      </c>
      <c r="K872" t="s">
        <v>109</v>
      </c>
      <c r="L872" t="s">
        <v>190</v>
      </c>
      <c r="M872" t="s">
        <v>161</v>
      </c>
      <c r="N872" t="s">
        <v>215</v>
      </c>
      <c r="O872">
        <v>2009</v>
      </c>
      <c r="P872">
        <v>1</v>
      </c>
      <c r="Q872">
        <v>2009</v>
      </c>
      <c r="R872">
        <v>1</v>
      </c>
      <c r="S872" s="7">
        <f t="shared" si="4"/>
        <v>3.2258064516129031E-2</v>
      </c>
      <c r="T872">
        <v>1</v>
      </c>
      <c r="U872">
        <v>14</v>
      </c>
      <c r="V872" t="s">
        <v>1060</v>
      </c>
      <c r="W872">
        <f t="shared" si="3"/>
        <v>480</v>
      </c>
      <c r="X872" s="5">
        <v>2</v>
      </c>
      <c r="Y872" t="s">
        <v>48</v>
      </c>
      <c r="Z872" s="13" t="s">
        <v>49</v>
      </c>
      <c r="AA872" t="s">
        <v>91</v>
      </c>
      <c r="AB872" s="5">
        <v>0</v>
      </c>
      <c r="AC872" s="22" t="s">
        <v>1422</v>
      </c>
      <c r="AD872" s="22" t="s">
        <v>1635</v>
      </c>
    </row>
    <row r="873" spans="1:31" ht="14.25" customHeight="1" x14ac:dyDescent="0.3">
      <c r="A873">
        <v>9</v>
      </c>
      <c r="B873" t="s">
        <v>24</v>
      </c>
      <c r="C873" t="s">
        <v>153</v>
      </c>
      <c r="D873" t="s">
        <v>155</v>
      </c>
      <c r="E873">
        <v>2013</v>
      </c>
      <c r="F873" t="s">
        <v>216</v>
      </c>
      <c r="G873" t="s">
        <v>217</v>
      </c>
      <c r="H873" s="3" t="s">
        <v>218</v>
      </c>
      <c r="I873" s="8">
        <v>-23.8</v>
      </c>
      <c r="J873" s="8">
        <v>-45.133333</v>
      </c>
      <c r="K873" t="s">
        <v>109</v>
      </c>
      <c r="L873" t="s">
        <v>190</v>
      </c>
      <c r="M873" t="s">
        <v>161</v>
      </c>
      <c r="N873" t="s">
        <v>215</v>
      </c>
      <c r="O873">
        <v>2009</v>
      </c>
      <c r="P873">
        <v>1</v>
      </c>
      <c r="Q873">
        <v>2009</v>
      </c>
      <c r="R873">
        <v>1</v>
      </c>
      <c r="S873" s="7">
        <f t="shared" si="4"/>
        <v>3.2258064516129031E-2</v>
      </c>
      <c r="T873">
        <v>1</v>
      </c>
      <c r="U873">
        <v>14</v>
      </c>
      <c r="V873" t="s">
        <v>1060</v>
      </c>
      <c r="W873">
        <f t="shared" si="3"/>
        <v>480</v>
      </c>
      <c r="X873" s="5">
        <v>2</v>
      </c>
      <c r="Y873" t="s">
        <v>48</v>
      </c>
      <c r="Z873" s="13" t="s">
        <v>49</v>
      </c>
      <c r="AA873" t="s">
        <v>50</v>
      </c>
      <c r="AB873" s="5">
        <v>0</v>
      </c>
      <c r="AC873" s="22" t="s">
        <v>1422</v>
      </c>
      <c r="AD873" s="22" t="s">
        <v>1635</v>
      </c>
    </row>
    <row r="874" spans="1:31" ht="14.25" customHeight="1" x14ac:dyDescent="0.3">
      <c r="A874">
        <v>9</v>
      </c>
      <c r="B874" t="s">
        <v>24</v>
      </c>
      <c r="C874" t="s">
        <v>153</v>
      </c>
      <c r="D874" t="s">
        <v>155</v>
      </c>
      <c r="E874">
        <v>2013</v>
      </c>
      <c r="F874" t="s">
        <v>216</v>
      </c>
      <c r="G874" t="s">
        <v>217</v>
      </c>
      <c r="H874" s="3" t="s">
        <v>218</v>
      </c>
      <c r="I874" s="8">
        <v>-23.8</v>
      </c>
      <c r="J874" s="8">
        <v>-45.133333</v>
      </c>
      <c r="K874" t="s">
        <v>109</v>
      </c>
      <c r="L874" t="s">
        <v>190</v>
      </c>
      <c r="M874" t="s">
        <v>161</v>
      </c>
      <c r="N874" t="s">
        <v>215</v>
      </c>
      <c r="O874">
        <v>2009</v>
      </c>
      <c r="P874">
        <v>1</v>
      </c>
      <c r="Q874">
        <v>2009</v>
      </c>
      <c r="R874">
        <v>1</v>
      </c>
      <c r="S874" s="7">
        <f t="shared" si="4"/>
        <v>3.2258064516129031E-2</v>
      </c>
      <c r="T874">
        <v>1</v>
      </c>
      <c r="U874">
        <v>14</v>
      </c>
      <c r="V874" t="s">
        <v>1060</v>
      </c>
      <c r="W874">
        <f t="shared" si="3"/>
        <v>480</v>
      </c>
      <c r="X874" s="5">
        <v>2</v>
      </c>
      <c r="Y874" t="s">
        <v>48</v>
      </c>
      <c r="Z874" s="13" t="s">
        <v>49</v>
      </c>
      <c r="AA874" t="s">
        <v>52</v>
      </c>
      <c r="AB874" s="5">
        <v>0</v>
      </c>
      <c r="AC874" s="22" t="s">
        <v>1422</v>
      </c>
      <c r="AD874" s="22" t="s">
        <v>1635</v>
      </c>
    </row>
    <row r="875" spans="1:31" ht="14.25" customHeight="1" x14ac:dyDescent="0.3">
      <c r="A875">
        <v>9</v>
      </c>
      <c r="B875" t="s">
        <v>24</v>
      </c>
      <c r="C875" t="s">
        <v>153</v>
      </c>
      <c r="D875" t="s">
        <v>155</v>
      </c>
      <c r="E875">
        <v>2013</v>
      </c>
      <c r="F875" t="s">
        <v>216</v>
      </c>
      <c r="G875" t="s">
        <v>217</v>
      </c>
      <c r="H875" s="3" t="s">
        <v>218</v>
      </c>
      <c r="I875" s="8">
        <v>-23.8</v>
      </c>
      <c r="J875" s="8">
        <v>-45.133333</v>
      </c>
      <c r="K875" t="s">
        <v>109</v>
      </c>
      <c r="L875" t="s">
        <v>190</v>
      </c>
      <c r="M875" t="s">
        <v>161</v>
      </c>
      <c r="N875" t="s">
        <v>215</v>
      </c>
      <c r="O875">
        <v>2009</v>
      </c>
      <c r="P875">
        <v>1</v>
      </c>
      <c r="Q875">
        <v>2009</v>
      </c>
      <c r="R875">
        <v>1</v>
      </c>
      <c r="S875" s="7">
        <f t="shared" si="4"/>
        <v>3.2258064516129031E-2</v>
      </c>
      <c r="T875">
        <v>1</v>
      </c>
      <c r="U875">
        <v>14</v>
      </c>
      <c r="V875" t="s">
        <v>1060</v>
      </c>
      <c r="W875">
        <f t="shared" si="3"/>
        <v>480</v>
      </c>
      <c r="X875" s="5">
        <v>2</v>
      </c>
      <c r="Y875" t="s">
        <v>48</v>
      </c>
      <c r="Z875" s="13" t="s">
        <v>83</v>
      </c>
      <c r="AA875" t="s">
        <v>84</v>
      </c>
      <c r="AB875" s="5">
        <v>0</v>
      </c>
      <c r="AC875" s="22" t="s">
        <v>1422</v>
      </c>
      <c r="AD875" s="22" t="s">
        <v>1635</v>
      </c>
    </row>
    <row r="876" spans="1:31" ht="14.25" customHeight="1" x14ac:dyDescent="0.3">
      <c r="A876">
        <v>9</v>
      </c>
      <c r="B876" t="s">
        <v>24</v>
      </c>
      <c r="C876" t="s">
        <v>153</v>
      </c>
      <c r="D876" t="s">
        <v>155</v>
      </c>
      <c r="E876">
        <v>2013</v>
      </c>
      <c r="F876" t="s">
        <v>216</v>
      </c>
      <c r="G876" t="s">
        <v>217</v>
      </c>
      <c r="H876" s="3" t="s">
        <v>218</v>
      </c>
      <c r="I876" s="8">
        <v>-23.8</v>
      </c>
      <c r="J876" s="8">
        <v>-45.133333</v>
      </c>
      <c r="K876" t="s">
        <v>109</v>
      </c>
      <c r="L876" t="s">
        <v>190</v>
      </c>
      <c r="M876" t="s">
        <v>161</v>
      </c>
      <c r="N876" t="s">
        <v>215</v>
      </c>
      <c r="O876">
        <v>2009</v>
      </c>
      <c r="P876">
        <v>1</v>
      </c>
      <c r="Q876">
        <v>2009</v>
      </c>
      <c r="R876">
        <v>1</v>
      </c>
      <c r="S876" s="7">
        <f t="shared" si="4"/>
        <v>3.2258064516129031E-2</v>
      </c>
      <c r="T876">
        <v>1</v>
      </c>
      <c r="U876">
        <v>14</v>
      </c>
      <c r="V876" t="s">
        <v>1060</v>
      </c>
      <c r="W876">
        <f t="shared" si="3"/>
        <v>480</v>
      </c>
      <c r="X876" s="5">
        <v>2</v>
      </c>
      <c r="Y876" t="s">
        <v>48</v>
      </c>
      <c r="Z876" s="13" t="s">
        <v>83</v>
      </c>
      <c r="AA876" t="s">
        <v>87</v>
      </c>
      <c r="AB876" s="5">
        <v>3</v>
      </c>
      <c r="AC876" s="22" t="s">
        <v>1422</v>
      </c>
      <c r="AD876" s="22" t="s">
        <v>1635</v>
      </c>
    </row>
    <row r="877" spans="1:31" ht="14.25" customHeight="1" x14ac:dyDescent="0.3">
      <c r="A877">
        <v>9</v>
      </c>
      <c r="B877" t="s">
        <v>24</v>
      </c>
      <c r="C877" t="s">
        <v>153</v>
      </c>
      <c r="D877" t="s">
        <v>155</v>
      </c>
      <c r="E877">
        <v>2013</v>
      </c>
      <c r="F877" t="s">
        <v>216</v>
      </c>
      <c r="G877" t="s">
        <v>217</v>
      </c>
      <c r="H877" s="3" t="s">
        <v>218</v>
      </c>
      <c r="I877" s="8">
        <v>-23.8</v>
      </c>
      <c r="J877" s="8">
        <v>-45.133333</v>
      </c>
      <c r="K877" t="s">
        <v>109</v>
      </c>
      <c r="L877" t="s">
        <v>190</v>
      </c>
      <c r="M877" t="s">
        <v>161</v>
      </c>
      <c r="N877" t="s">
        <v>215</v>
      </c>
      <c r="O877">
        <v>2009</v>
      </c>
      <c r="P877">
        <v>1</v>
      </c>
      <c r="Q877">
        <v>2009</v>
      </c>
      <c r="R877">
        <v>1</v>
      </c>
      <c r="S877" s="7">
        <f t="shared" si="4"/>
        <v>3.2258064516129031E-2</v>
      </c>
      <c r="T877">
        <v>1</v>
      </c>
      <c r="U877">
        <v>14</v>
      </c>
      <c r="V877" t="s">
        <v>1060</v>
      </c>
      <c r="W877">
        <f t="shared" si="3"/>
        <v>480</v>
      </c>
      <c r="X877" s="5">
        <v>2</v>
      </c>
      <c r="Y877" t="s">
        <v>48</v>
      </c>
      <c r="Z877" s="13" t="s">
        <v>83</v>
      </c>
      <c r="AA877" t="s">
        <v>1069</v>
      </c>
      <c r="AB877" s="5">
        <v>0</v>
      </c>
      <c r="AC877" s="22" t="s">
        <v>1422</v>
      </c>
      <c r="AD877" s="22" t="s">
        <v>1635</v>
      </c>
    </row>
    <row r="878" spans="1:31" ht="14.25" customHeight="1" x14ac:dyDescent="0.3">
      <c r="A878">
        <v>9</v>
      </c>
      <c r="B878" t="s">
        <v>24</v>
      </c>
      <c r="C878" t="s">
        <v>153</v>
      </c>
      <c r="D878" t="s">
        <v>155</v>
      </c>
      <c r="E878">
        <v>2013</v>
      </c>
      <c r="F878" t="s">
        <v>216</v>
      </c>
      <c r="G878" t="s">
        <v>217</v>
      </c>
      <c r="H878" s="3" t="s">
        <v>218</v>
      </c>
      <c r="I878" s="8">
        <v>-23.8</v>
      </c>
      <c r="J878" s="8">
        <v>-45.133333</v>
      </c>
      <c r="K878" t="s">
        <v>109</v>
      </c>
      <c r="L878" t="s">
        <v>190</v>
      </c>
      <c r="M878" t="s">
        <v>161</v>
      </c>
      <c r="N878" t="s">
        <v>215</v>
      </c>
      <c r="O878">
        <v>2009</v>
      </c>
      <c r="P878">
        <v>1</v>
      </c>
      <c r="Q878">
        <v>2009</v>
      </c>
      <c r="R878">
        <v>1</v>
      </c>
      <c r="S878" s="7">
        <f t="shared" si="4"/>
        <v>3.2258064516129031E-2</v>
      </c>
      <c r="T878">
        <v>1</v>
      </c>
      <c r="U878">
        <v>14</v>
      </c>
      <c r="V878" t="s">
        <v>1060</v>
      </c>
      <c r="W878">
        <f t="shared" si="3"/>
        <v>480</v>
      </c>
      <c r="X878" s="5">
        <v>2</v>
      </c>
      <c r="Y878" t="s">
        <v>48</v>
      </c>
      <c r="Z878" s="13" t="s">
        <v>90</v>
      </c>
      <c r="AA878" t="s">
        <v>91</v>
      </c>
      <c r="AB878" s="5">
        <v>0</v>
      </c>
      <c r="AC878" s="22" t="s">
        <v>1422</v>
      </c>
      <c r="AD878" s="22" t="s">
        <v>1635</v>
      </c>
    </row>
    <row r="879" spans="1:31" ht="14.25" customHeight="1" x14ac:dyDescent="0.3">
      <c r="A879">
        <v>10</v>
      </c>
      <c r="B879" t="s">
        <v>24</v>
      </c>
      <c r="C879" t="s">
        <v>219</v>
      </c>
      <c r="D879" t="s">
        <v>37</v>
      </c>
      <c r="E879">
        <v>2011</v>
      </c>
      <c r="F879" t="s">
        <v>220</v>
      </c>
      <c r="G879" t="s">
        <v>221</v>
      </c>
      <c r="H879" s="3" t="s">
        <v>222</v>
      </c>
      <c r="I879" s="8">
        <v>-22.2</v>
      </c>
      <c r="J879" s="8">
        <v>-54.916666999999997</v>
      </c>
      <c r="K879">
        <v>430000</v>
      </c>
      <c r="L879" t="s">
        <v>223</v>
      </c>
      <c r="M879" t="s">
        <v>224</v>
      </c>
      <c r="N879" t="s">
        <v>225</v>
      </c>
      <c r="O879">
        <v>2004</v>
      </c>
      <c r="P879">
        <v>4</v>
      </c>
      <c r="Q879">
        <v>2005</v>
      </c>
      <c r="R879">
        <v>3</v>
      </c>
      <c r="S879" s="7">
        <v>12</v>
      </c>
      <c r="T879">
        <v>52</v>
      </c>
      <c r="V879" t="s">
        <v>53</v>
      </c>
      <c r="W879" t="s">
        <v>109</v>
      </c>
      <c r="X879" s="5">
        <v>4</v>
      </c>
      <c r="Y879" t="s">
        <v>1070</v>
      </c>
      <c r="Z879" s="13" t="s">
        <v>49</v>
      </c>
      <c r="AA879" t="s">
        <v>52</v>
      </c>
      <c r="AB879" s="5">
        <v>34</v>
      </c>
      <c r="AC879" t="s">
        <v>1426</v>
      </c>
      <c r="AD879" t="s">
        <v>1641</v>
      </c>
      <c r="AE879" t="s">
        <v>1425</v>
      </c>
    </row>
    <row r="880" spans="1:31" ht="14.25" customHeight="1" x14ac:dyDescent="0.3">
      <c r="A880">
        <v>10</v>
      </c>
      <c r="B880" t="s">
        <v>24</v>
      </c>
      <c r="C880" t="s">
        <v>219</v>
      </c>
      <c r="D880" t="s">
        <v>37</v>
      </c>
      <c r="E880">
        <v>2011</v>
      </c>
      <c r="F880" t="s">
        <v>220</v>
      </c>
      <c r="G880" t="s">
        <v>221</v>
      </c>
      <c r="H880" s="3" t="s">
        <v>222</v>
      </c>
      <c r="I880" s="8">
        <v>-22.2</v>
      </c>
      <c r="J880" s="8">
        <v>-54.916666999999997</v>
      </c>
      <c r="K880">
        <v>430000</v>
      </c>
      <c r="L880" t="s">
        <v>223</v>
      </c>
      <c r="M880" t="s">
        <v>224</v>
      </c>
      <c r="N880" t="s">
        <v>225</v>
      </c>
      <c r="O880">
        <v>2004</v>
      </c>
      <c r="P880">
        <v>4</v>
      </c>
      <c r="Q880">
        <v>2005</v>
      </c>
      <c r="R880">
        <v>3</v>
      </c>
      <c r="S880" s="7">
        <v>12</v>
      </c>
      <c r="T880">
        <v>52</v>
      </c>
      <c r="V880" t="s">
        <v>53</v>
      </c>
      <c r="W880" t="s">
        <v>109</v>
      </c>
      <c r="X880" s="5">
        <v>4</v>
      </c>
      <c r="Y880" t="s">
        <v>1070</v>
      </c>
      <c r="Z880" s="13" t="s">
        <v>55</v>
      </c>
      <c r="AA880" t="s">
        <v>56</v>
      </c>
      <c r="AB880" s="5">
        <v>0</v>
      </c>
      <c r="AC880" t="s">
        <v>1426</v>
      </c>
      <c r="AD880" t="s">
        <v>1641</v>
      </c>
      <c r="AE880" t="s">
        <v>1425</v>
      </c>
    </row>
    <row r="881" spans="1:31" ht="14.25" customHeight="1" x14ac:dyDescent="0.3">
      <c r="A881">
        <v>10</v>
      </c>
      <c r="B881" t="s">
        <v>24</v>
      </c>
      <c r="C881" t="s">
        <v>219</v>
      </c>
      <c r="D881" t="s">
        <v>37</v>
      </c>
      <c r="E881">
        <v>2011</v>
      </c>
      <c r="F881" t="s">
        <v>220</v>
      </c>
      <c r="G881" t="s">
        <v>221</v>
      </c>
      <c r="H881" s="3" t="s">
        <v>222</v>
      </c>
      <c r="I881" s="8">
        <v>-22.2</v>
      </c>
      <c r="J881" s="8">
        <v>-54.916666999999997</v>
      </c>
      <c r="K881">
        <v>430000</v>
      </c>
      <c r="L881" t="s">
        <v>223</v>
      </c>
      <c r="M881" t="s">
        <v>224</v>
      </c>
      <c r="N881" t="s">
        <v>225</v>
      </c>
      <c r="O881">
        <v>2004</v>
      </c>
      <c r="P881">
        <v>4</v>
      </c>
      <c r="Q881">
        <v>2005</v>
      </c>
      <c r="R881">
        <v>3</v>
      </c>
      <c r="S881" s="7">
        <v>12</v>
      </c>
      <c r="T881">
        <v>52</v>
      </c>
      <c r="V881" t="s">
        <v>53</v>
      </c>
      <c r="W881" t="s">
        <v>109</v>
      </c>
      <c r="X881" s="5">
        <v>4</v>
      </c>
      <c r="Y881" t="s">
        <v>1070</v>
      </c>
      <c r="Z881" s="13" t="s">
        <v>55</v>
      </c>
      <c r="AA881" t="s">
        <v>62</v>
      </c>
      <c r="AB881" s="5">
        <v>0</v>
      </c>
      <c r="AC881" t="s">
        <v>1426</v>
      </c>
      <c r="AD881" t="s">
        <v>1641</v>
      </c>
      <c r="AE881" t="s">
        <v>1425</v>
      </c>
    </row>
    <row r="882" spans="1:31" ht="14.25" customHeight="1" x14ac:dyDescent="0.3">
      <c r="A882">
        <v>10</v>
      </c>
      <c r="B882" t="s">
        <v>24</v>
      </c>
      <c r="C882" t="s">
        <v>219</v>
      </c>
      <c r="D882" t="s">
        <v>37</v>
      </c>
      <c r="E882">
        <v>2011</v>
      </c>
      <c r="F882" t="s">
        <v>220</v>
      </c>
      <c r="G882" t="s">
        <v>221</v>
      </c>
      <c r="H882" s="3" t="s">
        <v>222</v>
      </c>
      <c r="I882" s="8">
        <v>-22.2</v>
      </c>
      <c r="J882" s="8">
        <v>-54.916666999999997</v>
      </c>
      <c r="K882">
        <v>430000</v>
      </c>
      <c r="L882" t="s">
        <v>223</v>
      </c>
      <c r="M882" t="s">
        <v>224</v>
      </c>
      <c r="N882" t="s">
        <v>225</v>
      </c>
      <c r="O882">
        <v>2004</v>
      </c>
      <c r="P882">
        <v>4</v>
      </c>
      <c r="Q882">
        <v>2005</v>
      </c>
      <c r="R882">
        <v>3</v>
      </c>
      <c r="S882" s="7">
        <v>12</v>
      </c>
      <c r="T882">
        <v>52</v>
      </c>
      <c r="V882" t="s">
        <v>53</v>
      </c>
      <c r="W882" t="s">
        <v>109</v>
      </c>
      <c r="X882" s="5">
        <v>4</v>
      </c>
      <c r="Y882" t="s">
        <v>1070</v>
      </c>
      <c r="Z882" s="13" t="s">
        <v>55</v>
      </c>
      <c r="AA882" t="s">
        <v>70</v>
      </c>
      <c r="AB882" s="5">
        <v>0</v>
      </c>
      <c r="AC882" t="s">
        <v>1426</v>
      </c>
      <c r="AD882" t="s">
        <v>1641</v>
      </c>
      <c r="AE882" t="s">
        <v>1425</v>
      </c>
    </row>
    <row r="883" spans="1:31" ht="14.25" customHeight="1" x14ac:dyDescent="0.3">
      <c r="A883">
        <v>10</v>
      </c>
      <c r="B883" t="s">
        <v>24</v>
      </c>
      <c r="C883" t="s">
        <v>219</v>
      </c>
      <c r="D883" t="s">
        <v>37</v>
      </c>
      <c r="E883">
        <v>2011</v>
      </c>
      <c r="F883" t="s">
        <v>220</v>
      </c>
      <c r="G883" t="s">
        <v>221</v>
      </c>
      <c r="H883" s="3" t="s">
        <v>222</v>
      </c>
      <c r="I883" s="8">
        <v>-22.2</v>
      </c>
      <c r="J883" s="8">
        <v>-54.916666999999997</v>
      </c>
      <c r="K883">
        <v>430000</v>
      </c>
      <c r="L883" t="s">
        <v>223</v>
      </c>
      <c r="M883" t="s">
        <v>224</v>
      </c>
      <c r="N883" t="s">
        <v>225</v>
      </c>
      <c r="O883">
        <v>2004</v>
      </c>
      <c r="P883">
        <v>4</v>
      </c>
      <c r="Q883">
        <v>2005</v>
      </c>
      <c r="R883">
        <v>3</v>
      </c>
      <c r="S883" s="7">
        <v>12</v>
      </c>
      <c r="T883">
        <v>52</v>
      </c>
      <c r="V883" t="s">
        <v>53</v>
      </c>
      <c r="W883" t="s">
        <v>109</v>
      </c>
      <c r="X883" s="5">
        <v>4</v>
      </c>
      <c r="Y883" t="s">
        <v>1070</v>
      </c>
      <c r="Z883" s="13" t="s">
        <v>55</v>
      </c>
      <c r="AA883" t="s">
        <v>265</v>
      </c>
      <c r="AB883" s="5">
        <v>13</v>
      </c>
      <c r="AC883" t="s">
        <v>1426</v>
      </c>
      <c r="AD883" t="s">
        <v>1641</v>
      </c>
      <c r="AE883" t="s">
        <v>1425</v>
      </c>
    </row>
    <row r="884" spans="1:31" ht="14.25" customHeight="1" x14ac:dyDescent="0.3">
      <c r="A884">
        <v>10</v>
      </c>
      <c r="B884" t="s">
        <v>24</v>
      </c>
      <c r="C884" t="s">
        <v>219</v>
      </c>
      <c r="D884" t="s">
        <v>37</v>
      </c>
      <c r="E884">
        <v>2011</v>
      </c>
      <c r="F884" t="s">
        <v>220</v>
      </c>
      <c r="G884" t="s">
        <v>221</v>
      </c>
      <c r="H884" s="3" t="s">
        <v>222</v>
      </c>
      <c r="I884" s="8">
        <v>-22.2</v>
      </c>
      <c r="J884" s="8">
        <v>-54.916666999999997</v>
      </c>
      <c r="K884">
        <v>430000</v>
      </c>
      <c r="L884" t="s">
        <v>223</v>
      </c>
      <c r="M884" t="s">
        <v>224</v>
      </c>
      <c r="N884" t="s">
        <v>225</v>
      </c>
      <c r="O884">
        <v>2004</v>
      </c>
      <c r="P884">
        <v>4</v>
      </c>
      <c r="Q884">
        <v>2005</v>
      </c>
      <c r="R884">
        <v>3</v>
      </c>
      <c r="S884" s="7">
        <v>12</v>
      </c>
      <c r="T884">
        <v>52</v>
      </c>
      <c r="V884" t="s">
        <v>53</v>
      </c>
      <c r="W884" t="s">
        <v>109</v>
      </c>
      <c r="X884" s="5">
        <v>4</v>
      </c>
      <c r="Y884" t="s">
        <v>1070</v>
      </c>
      <c r="Z884" s="13" t="s">
        <v>83</v>
      </c>
      <c r="AA884" t="s">
        <v>87</v>
      </c>
      <c r="AB884" s="5">
        <v>2</v>
      </c>
      <c r="AC884" t="s">
        <v>1426</v>
      </c>
      <c r="AD884" t="s">
        <v>1641</v>
      </c>
      <c r="AE884" t="s">
        <v>1425</v>
      </c>
    </row>
    <row r="885" spans="1:31" ht="14.25" customHeight="1" x14ac:dyDescent="0.3">
      <c r="A885">
        <v>10</v>
      </c>
      <c r="B885" t="s">
        <v>24</v>
      </c>
      <c r="C885" t="s">
        <v>219</v>
      </c>
      <c r="D885" t="s">
        <v>37</v>
      </c>
      <c r="E885">
        <v>2011</v>
      </c>
      <c r="F885" t="s">
        <v>220</v>
      </c>
      <c r="G885" t="s">
        <v>221</v>
      </c>
      <c r="H885" s="3" t="s">
        <v>222</v>
      </c>
      <c r="I885" s="8">
        <v>-22.2</v>
      </c>
      <c r="J885" s="8">
        <v>-54.916666999999997</v>
      </c>
      <c r="K885">
        <v>430000</v>
      </c>
      <c r="L885" t="s">
        <v>223</v>
      </c>
      <c r="M885" t="s">
        <v>224</v>
      </c>
      <c r="N885" t="s">
        <v>225</v>
      </c>
      <c r="O885">
        <v>2004</v>
      </c>
      <c r="P885">
        <v>4</v>
      </c>
      <c r="Q885">
        <v>2005</v>
      </c>
      <c r="R885">
        <v>3</v>
      </c>
      <c r="S885" s="7">
        <v>12</v>
      </c>
      <c r="T885">
        <v>52</v>
      </c>
      <c r="V885" t="s">
        <v>53</v>
      </c>
      <c r="W885" t="s">
        <v>109</v>
      </c>
      <c r="X885" s="5">
        <v>4</v>
      </c>
      <c r="Y885" t="s">
        <v>1070</v>
      </c>
      <c r="Z885" s="13" t="s">
        <v>90</v>
      </c>
      <c r="AA885" t="s">
        <v>279</v>
      </c>
      <c r="AB885" s="5">
        <v>0</v>
      </c>
      <c r="AC885" t="s">
        <v>1426</v>
      </c>
      <c r="AD885" t="s">
        <v>1641</v>
      </c>
      <c r="AE885" t="s">
        <v>1425</v>
      </c>
    </row>
    <row r="886" spans="1:31" ht="14.25" customHeight="1" x14ac:dyDescent="0.3">
      <c r="A886">
        <v>10</v>
      </c>
      <c r="B886" t="s">
        <v>24</v>
      </c>
      <c r="C886" t="s">
        <v>219</v>
      </c>
      <c r="D886" t="s">
        <v>37</v>
      </c>
      <c r="E886">
        <v>2011</v>
      </c>
      <c r="F886" t="s">
        <v>220</v>
      </c>
      <c r="G886" t="s">
        <v>221</v>
      </c>
      <c r="H886" s="3" t="s">
        <v>222</v>
      </c>
      <c r="I886" s="8">
        <v>-22.2</v>
      </c>
      <c r="J886" s="8">
        <v>-54.916666999999997</v>
      </c>
      <c r="K886">
        <v>430000</v>
      </c>
      <c r="L886" t="s">
        <v>223</v>
      </c>
      <c r="M886" t="s">
        <v>224</v>
      </c>
      <c r="N886" t="s">
        <v>225</v>
      </c>
      <c r="O886">
        <v>2004</v>
      </c>
      <c r="P886">
        <v>4</v>
      </c>
      <c r="Q886">
        <v>2005</v>
      </c>
      <c r="R886">
        <v>3</v>
      </c>
      <c r="S886" s="7">
        <v>12</v>
      </c>
      <c r="T886">
        <v>52</v>
      </c>
      <c r="V886" t="s">
        <v>53</v>
      </c>
      <c r="W886" t="s">
        <v>109</v>
      </c>
      <c r="X886" s="5">
        <v>4</v>
      </c>
      <c r="Y886" t="s">
        <v>1070</v>
      </c>
      <c r="Z886" s="13" t="s">
        <v>90</v>
      </c>
      <c r="AA886" t="s">
        <v>91</v>
      </c>
      <c r="AB886" s="5">
        <v>1</v>
      </c>
      <c r="AC886" t="s">
        <v>1426</v>
      </c>
      <c r="AD886" t="s">
        <v>1641</v>
      </c>
      <c r="AE886" t="s">
        <v>1425</v>
      </c>
    </row>
    <row r="887" spans="1:31" ht="14.25" customHeight="1" x14ac:dyDescent="0.3">
      <c r="A887">
        <v>10</v>
      </c>
      <c r="B887" t="s">
        <v>24</v>
      </c>
      <c r="C887" t="s">
        <v>219</v>
      </c>
      <c r="D887" t="s">
        <v>37</v>
      </c>
      <c r="E887">
        <v>2011</v>
      </c>
      <c r="F887" t="s">
        <v>220</v>
      </c>
      <c r="G887" t="s">
        <v>226</v>
      </c>
      <c r="H887" s="3" t="s">
        <v>227</v>
      </c>
      <c r="I887" s="8">
        <v>-22.2</v>
      </c>
      <c r="J887" s="8">
        <v>-54.916666999999997</v>
      </c>
      <c r="K887">
        <v>430000</v>
      </c>
      <c r="L887" t="s">
        <v>223</v>
      </c>
      <c r="M887" t="s">
        <v>224</v>
      </c>
      <c r="N887" t="s">
        <v>225</v>
      </c>
      <c r="O887">
        <v>2004</v>
      </c>
      <c r="P887">
        <v>4</v>
      </c>
      <c r="Q887">
        <v>2005</v>
      </c>
      <c r="R887">
        <v>3</v>
      </c>
      <c r="S887" s="7">
        <v>12</v>
      </c>
      <c r="T887">
        <v>52</v>
      </c>
      <c r="V887" t="s">
        <v>53</v>
      </c>
      <c r="W887" t="s">
        <v>109</v>
      </c>
      <c r="X887" s="5">
        <v>4</v>
      </c>
      <c r="Y887" t="s">
        <v>1070</v>
      </c>
      <c r="Z887" s="13" t="s">
        <v>49</v>
      </c>
      <c r="AA887" t="s">
        <v>52</v>
      </c>
      <c r="AB887" s="5">
        <v>32</v>
      </c>
      <c r="AC887" t="s">
        <v>1426</v>
      </c>
      <c r="AD887" t="s">
        <v>1641</v>
      </c>
      <c r="AE887" t="s">
        <v>1425</v>
      </c>
    </row>
    <row r="888" spans="1:31" ht="14.25" customHeight="1" x14ac:dyDescent="0.3">
      <c r="A888">
        <v>10</v>
      </c>
      <c r="B888" t="s">
        <v>24</v>
      </c>
      <c r="C888" t="s">
        <v>219</v>
      </c>
      <c r="D888" t="s">
        <v>37</v>
      </c>
      <c r="E888">
        <v>2011</v>
      </c>
      <c r="F888" t="s">
        <v>220</v>
      </c>
      <c r="G888" t="s">
        <v>226</v>
      </c>
      <c r="H888" s="3" t="s">
        <v>227</v>
      </c>
      <c r="I888" s="8">
        <v>-22.2</v>
      </c>
      <c r="J888" s="8">
        <v>-54.916666999999997</v>
      </c>
      <c r="K888">
        <v>430000</v>
      </c>
      <c r="L888" t="s">
        <v>223</v>
      </c>
      <c r="M888" t="s">
        <v>224</v>
      </c>
      <c r="N888" t="s">
        <v>225</v>
      </c>
      <c r="O888">
        <v>2004</v>
      </c>
      <c r="P888">
        <v>4</v>
      </c>
      <c r="Q888">
        <v>2005</v>
      </c>
      <c r="R888">
        <v>3</v>
      </c>
      <c r="S888" s="7">
        <v>12</v>
      </c>
      <c r="T888">
        <v>52</v>
      </c>
      <c r="V888" t="s">
        <v>53</v>
      </c>
      <c r="W888" t="s">
        <v>109</v>
      </c>
      <c r="X888" s="5">
        <v>4</v>
      </c>
      <c r="Y888" t="s">
        <v>1070</v>
      </c>
      <c r="Z888" s="13" t="s">
        <v>55</v>
      </c>
      <c r="AA888" t="s">
        <v>56</v>
      </c>
      <c r="AB888" s="5">
        <v>0</v>
      </c>
      <c r="AC888" t="s">
        <v>1426</v>
      </c>
      <c r="AD888" t="s">
        <v>1641</v>
      </c>
      <c r="AE888" t="s">
        <v>1425</v>
      </c>
    </row>
    <row r="889" spans="1:31" ht="14.25" customHeight="1" x14ac:dyDescent="0.3">
      <c r="A889">
        <v>10</v>
      </c>
      <c r="B889" t="s">
        <v>24</v>
      </c>
      <c r="C889" t="s">
        <v>219</v>
      </c>
      <c r="D889" t="s">
        <v>37</v>
      </c>
      <c r="E889">
        <v>2011</v>
      </c>
      <c r="F889" t="s">
        <v>220</v>
      </c>
      <c r="G889" t="s">
        <v>226</v>
      </c>
      <c r="H889" s="3" t="s">
        <v>227</v>
      </c>
      <c r="I889" s="8">
        <v>-22.2</v>
      </c>
      <c r="J889" s="8">
        <v>-54.916666999999997</v>
      </c>
      <c r="K889">
        <v>430000</v>
      </c>
      <c r="L889" t="s">
        <v>223</v>
      </c>
      <c r="M889" t="s">
        <v>224</v>
      </c>
      <c r="N889" t="s">
        <v>225</v>
      </c>
      <c r="O889">
        <v>2004</v>
      </c>
      <c r="P889">
        <v>4</v>
      </c>
      <c r="Q889">
        <v>2005</v>
      </c>
      <c r="R889">
        <v>3</v>
      </c>
      <c r="S889" s="7">
        <v>12</v>
      </c>
      <c r="T889">
        <v>52</v>
      </c>
      <c r="V889" t="s">
        <v>53</v>
      </c>
      <c r="W889" t="s">
        <v>109</v>
      </c>
      <c r="X889" s="5">
        <v>4</v>
      </c>
      <c r="Y889" t="s">
        <v>1070</v>
      </c>
      <c r="Z889" s="13" t="s">
        <v>55</v>
      </c>
      <c r="AA889" t="s">
        <v>62</v>
      </c>
      <c r="AB889" s="5">
        <v>0</v>
      </c>
      <c r="AC889" t="s">
        <v>1426</v>
      </c>
      <c r="AD889" t="s">
        <v>1641</v>
      </c>
      <c r="AE889" t="s">
        <v>1425</v>
      </c>
    </row>
    <row r="890" spans="1:31" ht="14.25" customHeight="1" x14ac:dyDescent="0.3">
      <c r="A890">
        <v>10</v>
      </c>
      <c r="B890" t="s">
        <v>24</v>
      </c>
      <c r="C890" t="s">
        <v>219</v>
      </c>
      <c r="D890" t="s">
        <v>37</v>
      </c>
      <c r="E890">
        <v>2011</v>
      </c>
      <c r="F890" t="s">
        <v>220</v>
      </c>
      <c r="G890" t="s">
        <v>226</v>
      </c>
      <c r="H890" s="3" t="s">
        <v>227</v>
      </c>
      <c r="I890" s="8">
        <v>-22.2</v>
      </c>
      <c r="J890" s="8">
        <v>-54.916666999999997</v>
      </c>
      <c r="K890">
        <v>430000</v>
      </c>
      <c r="L890" t="s">
        <v>223</v>
      </c>
      <c r="M890" t="s">
        <v>224</v>
      </c>
      <c r="N890" t="s">
        <v>225</v>
      </c>
      <c r="O890">
        <v>2004</v>
      </c>
      <c r="P890">
        <v>4</v>
      </c>
      <c r="Q890">
        <v>2005</v>
      </c>
      <c r="R890">
        <v>3</v>
      </c>
      <c r="S890" s="7">
        <v>12</v>
      </c>
      <c r="T890">
        <v>52</v>
      </c>
      <c r="V890" t="s">
        <v>53</v>
      </c>
      <c r="W890" t="s">
        <v>109</v>
      </c>
      <c r="X890" s="5">
        <v>4</v>
      </c>
      <c r="Y890" t="s">
        <v>1070</v>
      </c>
      <c r="Z890" s="13" t="s">
        <v>55</v>
      </c>
      <c r="AA890" t="s">
        <v>70</v>
      </c>
      <c r="AB890" s="5">
        <v>0</v>
      </c>
      <c r="AC890" t="s">
        <v>1426</v>
      </c>
      <c r="AD890" t="s">
        <v>1641</v>
      </c>
      <c r="AE890" t="s">
        <v>1425</v>
      </c>
    </row>
    <row r="891" spans="1:31" ht="14.25" customHeight="1" x14ac:dyDescent="0.3">
      <c r="A891">
        <v>10</v>
      </c>
      <c r="B891" t="s">
        <v>24</v>
      </c>
      <c r="C891" t="s">
        <v>219</v>
      </c>
      <c r="D891" t="s">
        <v>37</v>
      </c>
      <c r="E891">
        <v>2011</v>
      </c>
      <c r="F891" t="s">
        <v>220</v>
      </c>
      <c r="G891" t="s">
        <v>226</v>
      </c>
      <c r="H891" s="3" t="s">
        <v>227</v>
      </c>
      <c r="I891" s="8">
        <v>-22.2</v>
      </c>
      <c r="J891" s="8">
        <v>-54.916666999999997</v>
      </c>
      <c r="K891">
        <v>430000</v>
      </c>
      <c r="L891" t="s">
        <v>223</v>
      </c>
      <c r="M891" t="s">
        <v>224</v>
      </c>
      <c r="N891" t="s">
        <v>225</v>
      </c>
      <c r="O891">
        <v>2004</v>
      </c>
      <c r="P891">
        <v>4</v>
      </c>
      <c r="Q891">
        <v>2005</v>
      </c>
      <c r="R891">
        <v>3</v>
      </c>
      <c r="S891" s="7">
        <v>12</v>
      </c>
      <c r="T891">
        <v>52</v>
      </c>
      <c r="V891" t="s">
        <v>53</v>
      </c>
      <c r="W891" t="s">
        <v>109</v>
      </c>
      <c r="X891" s="5">
        <v>4</v>
      </c>
      <c r="Y891" t="s">
        <v>1070</v>
      </c>
      <c r="Z891" s="13" t="s">
        <v>55</v>
      </c>
      <c r="AA891" t="s">
        <v>265</v>
      </c>
      <c r="AB891" s="5">
        <v>35</v>
      </c>
      <c r="AC891" t="s">
        <v>1426</v>
      </c>
      <c r="AD891" t="s">
        <v>1641</v>
      </c>
      <c r="AE891" t="s">
        <v>1425</v>
      </c>
    </row>
    <row r="892" spans="1:31" ht="14.25" customHeight="1" x14ac:dyDescent="0.3">
      <c r="A892">
        <v>10</v>
      </c>
      <c r="B892" t="s">
        <v>24</v>
      </c>
      <c r="C892" t="s">
        <v>219</v>
      </c>
      <c r="D892" t="s">
        <v>37</v>
      </c>
      <c r="E892">
        <v>2011</v>
      </c>
      <c r="F892" t="s">
        <v>220</v>
      </c>
      <c r="G892" t="s">
        <v>226</v>
      </c>
      <c r="H892" s="3" t="s">
        <v>227</v>
      </c>
      <c r="I892" s="8">
        <v>-22.2</v>
      </c>
      <c r="J892" s="8">
        <v>-54.916666999999997</v>
      </c>
      <c r="K892">
        <v>430000</v>
      </c>
      <c r="L892" t="s">
        <v>223</v>
      </c>
      <c r="M892" t="s">
        <v>224</v>
      </c>
      <c r="N892" t="s">
        <v>225</v>
      </c>
      <c r="O892">
        <v>2004</v>
      </c>
      <c r="P892">
        <v>4</v>
      </c>
      <c r="Q892">
        <v>2005</v>
      </c>
      <c r="R892">
        <v>3</v>
      </c>
      <c r="S892" s="7">
        <v>12</v>
      </c>
      <c r="T892">
        <v>52</v>
      </c>
      <c r="V892" t="s">
        <v>53</v>
      </c>
      <c r="W892" t="s">
        <v>109</v>
      </c>
      <c r="X892" s="5">
        <v>4</v>
      </c>
      <c r="Y892" t="s">
        <v>1070</v>
      </c>
      <c r="Z892" s="13" t="s">
        <v>83</v>
      </c>
      <c r="AA892" t="s">
        <v>87</v>
      </c>
      <c r="AB892" s="5">
        <v>20</v>
      </c>
      <c r="AC892" t="s">
        <v>1426</v>
      </c>
      <c r="AD892" t="s">
        <v>1641</v>
      </c>
      <c r="AE892" t="s">
        <v>1425</v>
      </c>
    </row>
    <row r="893" spans="1:31" ht="14.25" customHeight="1" x14ac:dyDescent="0.3">
      <c r="A893">
        <v>10</v>
      </c>
      <c r="B893" t="s">
        <v>24</v>
      </c>
      <c r="C893" t="s">
        <v>219</v>
      </c>
      <c r="D893" t="s">
        <v>37</v>
      </c>
      <c r="E893">
        <v>2011</v>
      </c>
      <c r="F893" t="s">
        <v>220</v>
      </c>
      <c r="G893" t="s">
        <v>226</v>
      </c>
      <c r="H893" s="3" t="s">
        <v>227</v>
      </c>
      <c r="I893" s="8">
        <v>-22.2</v>
      </c>
      <c r="J893" s="8">
        <v>-54.916666999999997</v>
      </c>
      <c r="K893">
        <v>430000</v>
      </c>
      <c r="L893" t="s">
        <v>223</v>
      </c>
      <c r="M893" t="s">
        <v>224</v>
      </c>
      <c r="N893" t="s">
        <v>225</v>
      </c>
      <c r="O893">
        <v>2004</v>
      </c>
      <c r="P893">
        <v>4</v>
      </c>
      <c r="Q893">
        <v>2005</v>
      </c>
      <c r="R893">
        <v>3</v>
      </c>
      <c r="S893" s="7">
        <v>12</v>
      </c>
      <c r="T893">
        <v>52</v>
      </c>
      <c r="V893" t="s">
        <v>53</v>
      </c>
      <c r="W893" t="s">
        <v>109</v>
      </c>
      <c r="X893" s="5">
        <v>4</v>
      </c>
      <c r="Y893" t="s">
        <v>1070</v>
      </c>
      <c r="Z893" s="13" t="s">
        <v>90</v>
      </c>
      <c r="AA893" t="s">
        <v>279</v>
      </c>
      <c r="AB893" s="5">
        <v>0</v>
      </c>
      <c r="AC893" t="s">
        <v>1426</v>
      </c>
      <c r="AD893" t="s">
        <v>1641</v>
      </c>
      <c r="AE893" t="s">
        <v>1425</v>
      </c>
    </row>
    <row r="894" spans="1:31" ht="14.25" customHeight="1" x14ac:dyDescent="0.3">
      <c r="A894">
        <v>10</v>
      </c>
      <c r="B894" t="s">
        <v>24</v>
      </c>
      <c r="C894" t="s">
        <v>219</v>
      </c>
      <c r="D894" t="s">
        <v>37</v>
      </c>
      <c r="E894">
        <v>2011</v>
      </c>
      <c r="F894" t="s">
        <v>220</v>
      </c>
      <c r="G894" t="s">
        <v>226</v>
      </c>
      <c r="H894" s="3" t="s">
        <v>227</v>
      </c>
      <c r="I894" s="8">
        <v>-22.2</v>
      </c>
      <c r="J894" s="8">
        <v>-54.916666999999997</v>
      </c>
      <c r="K894">
        <v>430000</v>
      </c>
      <c r="L894" t="s">
        <v>223</v>
      </c>
      <c r="M894" t="s">
        <v>224</v>
      </c>
      <c r="N894" t="s">
        <v>225</v>
      </c>
      <c r="O894">
        <v>2004</v>
      </c>
      <c r="P894">
        <v>4</v>
      </c>
      <c r="Q894">
        <v>2005</v>
      </c>
      <c r="R894">
        <v>3</v>
      </c>
      <c r="S894" s="7">
        <v>12</v>
      </c>
      <c r="T894">
        <v>52</v>
      </c>
      <c r="V894" t="s">
        <v>53</v>
      </c>
      <c r="W894" t="s">
        <v>109</v>
      </c>
      <c r="X894" s="5">
        <v>4</v>
      </c>
      <c r="Y894" t="s">
        <v>1070</v>
      </c>
      <c r="Z894" s="13" t="s">
        <v>90</v>
      </c>
      <c r="AA894" t="s">
        <v>91</v>
      </c>
      <c r="AB894" s="5">
        <v>0</v>
      </c>
      <c r="AC894" t="s">
        <v>1426</v>
      </c>
      <c r="AD894" t="s">
        <v>1641</v>
      </c>
      <c r="AE894" t="s">
        <v>1425</v>
      </c>
    </row>
    <row r="895" spans="1:31" ht="14.25" customHeight="1" x14ac:dyDescent="0.3">
      <c r="A895">
        <v>10</v>
      </c>
      <c r="B895" t="s">
        <v>24</v>
      </c>
      <c r="C895" t="s">
        <v>219</v>
      </c>
      <c r="D895" t="s">
        <v>37</v>
      </c>
      <c r="E895">
        <v>2011</v>
      </c>
      <c r="F895" t="s">
        <v>220</v>
      </c>
      <c r="G895" t="s">
        <v>221</v>
      </c>
      <c r="H895" s="3" t="s">
        <v>222</v>
      </c>
      <c r="I895" s="8">
        <v>-22.2</v>
      </c>
      <c r="J895" s="8">
        <v>-54.916666999999997</v>
      </c>
      <c r="K895">
        <v>430000</v>
      </c>
      <c r="L895" t="s">
        <v>223</v>
      </c>
      <c r="M895" t="s">
        <v>224</v>
      </c>
      <c r="N895" t="s">
        <v>225</v>
      </c>
      <c r="O895">
        <v>2004</v>
      </c>
      <c r="P895">
        <v>4</v>
      </c>
      <c r="Q895">
        <v>2005</v>
      </c>
      <c r="R895">
        <v>3</v>
      </c>
      <c r="S895" s="7">
        <v>12</v>
      </c>
      <c r="T895">
        <v>52</v>
      </c>
      <c r="V895" t="s">
        <v>53</v>
      </c>
      <c r="W895" t="s">
        <v>109</v>
      </c>
      <c r="X895" s="5">
        <v>4</v>
      </c>
      <c r="Y895" t="s">
        <v>20</v>
      </c>
      <c r="Z895" s="13" t="s">
        <v>49</v>
      </c>
      <c r="AA895" t="s">
        <v>52</v>
      </c>
      <c r="AB895" s="5">
        <v>0</v>
      </c>
      <c r="AC895" t="s">
        <v>1426</v>
      </c>
      <c r="AD895" t="s">
        <v>1641</v>
      </c>
      <c r="AE895" t="s">
        <v>1425</v>
      </c>
    </row>
    <row r="896" spans="1:31" ht="14.25" customHeight="1" x14ac:dyDescent="0.3">
      <c r="A896">
        <v>10</v>
      </c>
      <c r="B896" t="s">
        <v>24</v>
      </c>
      <c r="C896" t="s">
        <v>219</v>
      </c>
      <c r="D896" t="s">
        <v>37</v>
      </c>
      <c r="E896">
        <v>2011</v>
      </c>
      <c r="F896" t="s">
        <v>220</v>
      </c>
      <c r="G896" t="s">
        <v>221</v>
      </c>
      <c r="H896" s="3" t="s">
        <v>222</v>
      </c>
      <c r="I896" s="8">
        <v>-22.2</v>
      </c>
      <c r="J896" s="8">
        <v>-54.916666999999997</v>
      </c>
      <c r="K896">
        <v>430000</v>
      </c>
      <c r="L896" t="s">
        <v>223</v>
      </c>
      <c r="M896" t="s">
        <v>224</v>
      </c>
      <c r="N896" t="s">
        <v>225</v>
      </c>
      <c r="O896">
        <v>2004</v>
      </c>
      <c r="P896">
        <v>4</v>
      </c>
      <c r="Q896">
        <v>2005</v>
      </c>
      <c r="R896">
        <v>3</v>
      </c>
      <c r="S896" s="7">
        <v>12</v>
      </c>
      <c r="T896">
        <v>52</v>
      </c>
      <c r="V896" t="s">
        <v>53</v>
      </c>
      <c r="W896" t="s">
        <v>109</v>
      </c>
      <c r="X896" s="5">
        <v>4</v>
      </c>
      <c r="Y896" t="s">
        <v>20</v>
      </c>
      <c r="Z896" s="13" t="s">
        <v>55</v>
      </c>
      <c r="AA896" t="s">
        <v>56</v>
      </c>
      <c r="AB896" s="5">
        <v>0</v>
      </c>
      <c r="AC896" t="s">
        <v>1426</v>
      </c>
      <c r="AD896" t="s">
        <v>1641</v>
      </c>
      <c r="AE896" t="s">
        <v>1425</v>
      </c>
    </row>
    <row r="897" spans="1:31" ht="14.25" customHeight="1" x14ac:dyDescent="0.3">
      <c r="A897">
        <v>10</v>
      </c>
      <c r="B897" t="s">
        <v>24</v>
      </c>
      <c r="C897" t="s">
        <v>219</v>
      </c>
      <c r="D897" t="s">
        <v>37</v>
      </c>
      <c r="E897">
        <v>2011</v>
      </c>
      <c r="F897" t="s">
        <v>220</v>
      </c>
      <c r="G897" t="s">
        <v>221</v>
      </c>
      <c r="H897" s="3" t="s">
        <v>222</v>
      </c>
      <c r="I897" s="8">
        <v>-22.2</v>
      </c>
      <c r="J897" s="8">
        <v>-54.916666999999997</v>
      </c>
      <c r="K897">
        <v>430000</v>
      </c>
      <c r="L897" t="s">
        <v>223</v>
      </c>
      <c r="M897" t="s">
        <v>224</v>
      </c>
      <c r="N897" t="s">
        <v>225</v>
      </c>
      <c r="O897">
        <v>2004</v>
      </c>
      <c r="P897">
        <v>4</v>
      </c>
      <c r="Q897">
        <v>2005</v>
      </c>
      <c r="R897">
        <v>3</v>
      </c>
      <c r="S897" s="7">
        <v>12</v>
      </c>
      <c r="T897">
        <v>52</v>
      </c>
      <c r="V897" t="s">
        <v>53</v>
      </c>
      <c r="W897" t="s">
        <v>109</v>
      </c>
      <c r="X897" s="5">
        <v>4</v>
      </c>
      <c r="Y897" t="s">
        <v>20</v>
      </c>
      <c r="Z897" s="13" t="s">
        <v>55</v>
      </c>
      <c r="AA897" t="s">
        <v>62</v>
      </c>
      <c r="AB897" s="5">
        <v>0</v>
      </c>
      <c r="AC897" t="s">
        <v>1426</v>
      </c>
      <c r="AD897" t="s">
        <v>1641</v>
      </c>
      <c r="AE897" t="s">
        <v>1425</v>
      </c>
    </row>
    <row r="898" spans="1:31" ht="14.25" customHeight="1" x14ac:dyDescent="0.3">
      <c r="A898">
        <v>10</v>
      </c>
      <c r="B898" t="s">
        <v>24</v>
      </c>
      <c r="C898" t="s">
        <v>219</v>
      </c>
      <c r="D898" t="s">
        <v>37</v>
      </c>
      <c r="E898">
        <v>2011</v>
      </c>
      <c r="F898" t="s">
        <v>220</v>
      </c>
      <c r="G898" t="s">
        <v>221</v>
      </c>
      <c r="H898" s="3" t="s">
        <v>222</v>
      </c>
      <c r="I898" s="8">
        <v>-22.2</v>
      </c>
      <c r="J898" s="8">
        <v>-54.916666999999997</v>
      </c>
      <c r="K898">
        <v>430000</v>
      </c>
      <c r="L898" t="s">
        <v>223</v>
      </c>
      <c r="M898" t="s">
        <v>224</v>
      </c>
      <c r="N898" t="s">
        <v>225</v>
      </c>
      <c r="O898">
        <v>2004</v>
      </c>
      <c r="P898">
        <v>4</v>
      </c>
      <c r="Q898">
        <v>2005</v>
      </c>
      <c r="R898">
        <v>3</v>
      </c>
      <c r="S898" s="7">
        <v>12</v>
      </c>
      <c r="T898">
        <v>52</v>
      </c>
      <c r="V898" t="s">
        <v>53</v>
      </c>
      <c r="W898" t="s">
        <v>109</v>
      </c>
      <c r="X898" s="5">
        <v>4</v>
      </c>
      <c r="Y898" t="s">
        <v>20</v>
      </c>
      <c r="Z898" s="13" t="s">
        <v>55</v>
      </c>
      <c r="AA898" t="s">
        <v>70</v>
      </c>
      <c r="AB898" s="5">
        <v>3</v>
      </c>
      <c r="AC898" t="s">
        <v>1426</v>
      </c>
      <c r="AD898" t="s">
        <v>1641</v>
      </c>
      <c r="AE898" t="s">
        <v>1425</v>
      </c>
    </row>
    <row r="899" spans="1:31" ht="14.25" customHeight="1" x14ac:dyDescent="0.3">
      <c r="A899">
        <v>10</v>
      </c>
      <c r="B899" t="s">
        <v>24</v>
      </c>
      <c r="C899" t="s">
        <v>219</v>
      </c>
      <c r="D899" t="s">
        <v>37</v>
      </c>
      <c r="E899">
        <v>2011</v>
      </c>
      <c r="F899" t="s">
        <v>220</v>
      </c>
      <c r="G899" t="s">
        <v>221</v>
      </c>
      <c r="H899" s="3" t="s">
        <v>222</v>
      </c>
      <c r="I899" s="8">
        <v>-22.2</v>
      </c>
      <c r="J899" s="8">
        <v>-54.916666999999997</v>
      </c>
      <c r="K899">
        <v>430000</v>
      </c>
      <c r="L899" t="s">
        <v>223</v>
      </c>
      <c r="M899" t="s">
        <v>224</v>
      </c>
      <c r="N899" t="s">
        <v>225</v>
      </c>
      <c r="O899">
        <v>2004</v>
      </c>
      <c r="P899">
        <v>4</v>
      </c>
      <c r="Q899">
        <v>2005</v>
      </c>
      <c r="R899">
        <v>3</v>
      </c>
      <c r="S899" s="7">
        <v>12</v>
      </c>
      <c r="T899">
        <v>52</v>
      </c>
      <c r="V899" t="s">
        <v>53</v>
      </c>
      <c r="W899" t="s">
        <v>109</v>
      </c>
      <c r="X899" s="5">
        <v>4</v>
      </c>
      <c r="Y899" t="s">
        <v>20</v>
      </c>
      <c r="Z899" s="13" t="s">
        <v>55</v>
      </c>
      <c r="AA899" t="s">
        <v>265</v>
      </c>
      <c r="AB899" s="5">
        <v>71</v>
      </c>
      <c r="AC899" t="s">
        <v>1426</v>
      </c>
      <c r="AD899" t="s">
        <v>1641</v>
      </c>
      <c r="AE899" t="s">
        <v>1425</v>
      </c>
    </row>
    <row r="900" spans="1:31" ht="14.25" customHeight="1" x14ac:dyDescent="0.3">
      <c r="A900">
        <v>10</v>
      </c>
      <c r="B900" t="s">
        <v>24</v>
      </c>
      <c r="C900" t="s">
        <v>219</v>
      </c>
      <c r="D900" t="s">
        <v>37</v>
      </c>
      <c r="E900">
        <v>2011</v>
      </c>
      <c r="F900" t="s">
        <v>220</v>
      </c>
      <c r="G900" t="s">
        <v>221</v>
      </c>
      <c r="H900" s="3" t="s">
        <v>222</v>
      </c>
      <c r="I900" s="8">
        <v>-22.2</v>
      </c>
      <c r="J900" s="8">
        <v>-54.916666999999997</v>
      </c>
      <c r="K900">
        <v>430000</v>
      </c>
      <c r="L900" t="s">
        <v>223</v>
      </c>
      <c r="M900" t="s">
        <v>224</v>
      </c>
      <c r="N900" t="s">
        <v>225</v>
      </c>
      <c r="O900">
        <v>2004</v>
      </c>
      <c r="P900">
        <v>4</v>
      </c>
      <c r="Q900">
        <v>2005</v>
      </c>
      <c r="R900">
        <v>3</v>
      </c>
      <c r="S900" s="7">
        <v>12</v>
      </c>
      <c r="T900">
        <v>52</v>
      </c>
      <c r="V900" t="s">
        <v>53</v>
      </c>
      <c r="W900" t="s">
        <v>109</v>
      </c>
      <c r="X900" s="5">
        <v>4</v>
      </c>
      <c r="Y900" t="s">
        <v>20</v>
      </c>
      <c r="Z900" s="13" t="s">
        <v>83</v>
      </c>
      <c r="AA900" t="s">
        <v>87</v>
      </c>
      <c r="AB900" s="5">
        <v>0</v>
      </c>
      <c r="AC900" t="s">
        <v>1426</v>
      </c>
      <c r="AD900" t="s">
        <v>1641</v>
      </c>
      <c r="AE900" t="s">
        <v>1425</v>
      </c>
    </row>
    <row r="901" spans="1:31" ht="14.25" customHeight="1" x14ac:dyDescent="0.3">
      <c r="A901">
        <v>10</v>
      </c>
      <c r="B901" t="s">
        <v>24</v>
      </c>
      <c r="C901" t="s">
        <v>219</v>
      </c>
      <c r="D901" t="s">
        <v>37</v>
      </c>
      <c r="E901">
        <v>2011</v>
      </c>
      <c r="F901" t="s">
        <v>220</v>
      </c>
      <c r="G901" t="s">
        <v>221</v>
      </c>
      <c r="H901" s="3" t="s">
        <v>222</v>
      </c>
      <c r="I901" s="8">
        <v>-22.2</v>
      </c>
      <c r="J901" s="8">
        <v>-54.916666999999997</v>
      </c>
      <c r="K901">
        <v>430000</v>
      </c>
      <c r="L901" t="s">
        <v>223</v>
      </c>
      <c r="M901" t="s">
        <v>224</v>
      </c>
      <c r="N901" t="s">
        <v>225</v>
      </c>
      <c r="O901">
        <v>2004</v>
      </c>
      <c r="P901">
        <v>4</v>
      </c>
      <c r="Q901">
        <v>2005</v>
      </c>
      <c r="R901">
        <v>3</v>
      </c>
      <c r="S901" s="7">
        <v>12</v>
      </c>
      <c r="T901">
        <v>52</v>
      </c>
      <c r="V901" t="s">
        <v>53</v>
      </c>
      <c r="W901" t="s">
        <v>109</v>
      </c>
      <c r="X901" s="5">
        <v>4</v>
      </c>
      <c r="Y901" t="s">
        <v>20</v>
      </c>
      <c r="Z901" s="13" t="s">
        <v>90</v>
      </c>
      <c r="AA901" t="s">
        <v>279</v>
      </c>
      <c r="AB901" s="5">
        <v>0</v>
      </c>
      <c r="AC901" t="s">
        <v>1426</v>
      </c>
      <c r="AD901" t="s">
        <v>1641</v>
      </c>
      <c r="AE901" t="s">
        <v>1425</v>
      </c>
    </row>
    <row r="902" spans="1:31" ht="14.25" customHeight="1" x14ac:dyDescent="0.3">
      <c r="A902">
        <v>10</v>
      </c>
      <c r="B902" t="s">
        <v>24</v>
      </c>
      <c r="C902" t="s">
        <v>219</v>
      </c>
      <c r="D902" t="s">
        <v>37</v>
      </c>
      <c r="E902">
        <v>2011</v>
      </c>
      <c r="F902" t="s">
        <v>220</v>
      </c>
      <c r="G902" t="s">
        <v>221</v>
      </c>
      <c r="H902" s="3" t="s">
        <v>222</v>
      </c>
      <c r="I902" s="8">
        <v>-22.2</v>
      </c>
      <c r="J902" s="8">
        <v>-54.916666999999997</v>
      </c>
      <c r="K902">
        <v>430000</v>
      </c>
      <c r="L902" t="s">
        <v>223</v>
      </c>
      <c r="M902" t="s">
        <v>224</v>
      </c>
      <c r="N902" t="s">
        <v>225</v>
      </c>
      <c r="O902">
        <v>2004</v>
      </c>
      <c r="P902">
        <v>4</v>
      </c>
      <c r="Q902">
        <v>2005</v>
      </c>
      <c r="R902">
        <v>3</v>
      </c>
      <c r="S902" s="7">
        <v>12</v>
      </c>
      <c r="T902">
        <v>52</v>
      </c>
      <c r="V902" t="s">
        <v>53</v>
      </c>
      <c r="W902" t="s">
        <v>109</v>
      </c>
      <c r="X902" s="5">
        <v>4</v>
      </c>
      <c r="Y902" t="s">
        <v>20</v>
      </c>
      <c r="Z902" s="13" t="s">
        <v>90</v>
      </c>
      <c r="AA902" t="s">
        <v>91</v>
      </c>
      <c r="AB902" s="5">
        <v>5</v>
      </c>
      <c r="AC902" t="s">
        <v>1426</v>
      </c>
      <c r="AD902" t="s">
        <v>1641</v>
      </c>
      <c r="AE902" t="s">
        <v>1425</v>
      </c>
    </row>
    <row r="903" spans="1:31" ht="14.25" customHeight="1" x14ac:dyDescent="0.3">
      <c r="A903">
        <v>10</v>
      </c>
      <c r="B903" t="s">
        <v>24</v>
      </c>
      <c r="C903" t="s">
        <v>219</v>
      </c>
      <c r="D903" t="s">
        <v>37</v>
      </c>
      <c r="E903">
        <v>2011</v>
      </c>
      <c r="F903" t="s">
        <v>220</v>
      </c>
      <c r="G903" t="s">
        <v>226</v>
      </c>
      <c r="H903" s="3" t="s">
        <v>227</v>
      </c>
      <c r="I903" s="8">
        <v>-22.2</v>
      </c>
      <c r="J903" s="8">
        <v>-54.916666999999997</v>
      </c>
      <c r="K903">
        <v>430000</v>
      </c>
      <c r="L903" t="s">
        <v>223</v>
      </c>
      <c r="M903" t="s">
        <v>224</v>
      </c>
      <c r="N903" t="s">
        <v>225</v>
      </c>
      <c r="O903">
        <v>2004</v>
      </c>
      <c r="P903">
        <v>4</v>
      </c>
      <c r="Q903">
        <v>2005</v>
      </c>
      <c r="R903">
        <v>3</v>
      </c>
      <c r="S903" s="7">
        <v>12</v>
      </c>
      <c r="T903">
        <v>52</v>
      </c>
      <c r="V903" t="s">
        <v>53</v>
      </c>
      <c r="W903" t="s">
        <v>109</v>
      </c>
      <c r="X903" s="5">
        <v>4</v>
      </c>
      <c r="Y903" t="s">
        <v>20</v>
      </c>
      <c r="Z903" s="13" t="s">
        <v>49</v>
      </c>
      <c r="AA903" t="s">
        <v>52</v>
      </c>
      <c r="AB903" s="5">
        <v>0</v>
      </c>
      <c r="AC903" t="s">
        <v>1426</v>
      </c>
      <c r="AD903" t="s">
        <v>1641</v>
      </c>
      <c r="AE903" t="s">
        <v>1425</v>
      </c>
    </row>
    <row r="904" spans="1:31" ht="14.25" customHeight="1" x14ac:dyDescent="0.3">
      <c r="A904">
        <v>10</v>
      </c>
      <c r="B904" t="s">
        <v>24</v>
      </c>
      <c r="C904" t="s">
        <v>219</v>
      </c>
      <c r="D904" t="s">
        <v>37</v>
      </c>
      <c r="E904">
        <v>2011</v>
      </c>
      <c r="F904" t="s">
        <v>220</v>
      </c>
      <c r="G904" t="s">
        <v>226</v>
      </c>
      <c r="H904" s="3" t="s">
        <v>227</v>
      </c>
      <c r="I904" s="8">
        <v>-22.2</v>
      </c>
      <c r="J904" s="8">
        <v>-54.916666999999997</v>
      </c>
      <c r="K904">
        <v>430000</v>
      </c>
      <c r="L904" t="s">
        <v>223</v>
      </c>
      <c r="M904" t="s">
        <v>224</v>
      </c>
      <c r="N904" t="s">
        <v>225</v>
      </c>
      <c r="O904">
        <v>2004</v>
      </c>
      <c r="P904">
        <v>4</v>
      </c>
      <c r="Q904">
        <v>2005</v>
      </c>
      <c r="R904">
        <v>3</v>
      </c>
      <c r="S904" s="7">
        <v>12</v>
      </c>
      <c r="T904">
        <v>52</v>
      </c>
      <c r="V904" t="s">
        <v>53</v>
      </c>
      <c r="W904" t="s">
        <v>109</v>
      </c>
      <c r="X904" s="5">
        <v>4</v>
      </c>
      <c r="Y904" t="s">
        <v>20</v>
      </c>
      <c r="Z904" s="13" t="s">
        <v>55</v>
      </c>
      <c r="AA904" t="s">
        <v>56</v>
      </c>
      <c r="AB904" s="5">
        <v>5</v>
      </c>
      <c r="AC904" t="s">
        <v>1426</v>
      </c>
      <c r="AD904" t="s">
        <v>1641</v>
      </c>
      <c r="AE904" t="s">
        <v>1425</v>
      </c>
    </row>
    <row r="905" spans="1:31" ht="14.25" customHeight="1" x14ac:dyDescent="0.3">
      <c r="A905">
        <v>10</v>
      </c>
      <c r="B905" t="s">
        <v>24</v>
      </c>
      <c r="C905" t="s">
        <v>219</v>
      </c>
      <c r="D905" t="s">
        <v>37</v>
      </c>
      <c r="E905">
        <v>2011</v>
      </c>
      <c r="F905" t="s">
        <v>220</v>
      </c>
      <c r="G905" t="s">
        <v>226</v>
      </c>
      <c r="H905" s="3" t="s">
        <v>227</v>
      </c>
      <c r="I905" s="8">
        <v>-22.2</v>
      </c>
      <c r="J905" s="8">
        <v>-54.916666999999997</v>
      </c>
      <c r="K905">
        <v>430000</v>
      </c>
      <c r="L905" t="s">
        <v>223</v>
      </c>
      <c r="M905" t="s">
        <v>224</v>
      </c>
      <c r="N905" t="s">
        <v>225</v>
      </c>
      <c r="O905">
        <v>2004</v>
      </c>
      <c r="P905">
        <v>4</v>
      </c>
      <c r="Q905">
        <v>2005</v>
      </c>
      <c r="R905">
        <v>3</v>
      </c>
      <c r="S905" s="7">
        <v>12</v>
      </c>
      <c r="T905">
        <v>52</v>
      </c>
      <c r="V905" t="s">
        <v>53</v>
      </c>
      <c r="W905" t="s">
        <v>109</v>
      </c>
      <c r="X905" s="5">
        <v>4</v>
      </c>
      <c r="Y905" t="s">
        <v>20</v>
      </c>
      <c r="Z905" s="13" t="s">
        <v>55</v>
      </c>
      <c r="AA905" t="s">
        <v>62</v>
      </c>
      <c r="AB905" s="5">
        <v>1</v>
      </c>
      <c r="AC905" t="s">
        <v>1426</v>
      </c>
      <c r="AD905" t="s">
        <v>1641</v>
      </c>
      <c r="AE905" t="s">
        <v>1425</v>
      </c>
    </row>
    <row r="906" spans="1:31" ht="14.25" customHeight="1" x14ac:dyDescent="0.3">
      <c r="A906">
        <v>10</v>
      </c>
      <c r="B906" t="s">
        <v>24</v>
      </c>
      <c r="C906" t="s">
        <v>219</v>
      </c>
      <c r="D906" t="s">
        <v>37</v>
      </c>
      <c r="E906">
        <v>2011</v>
      </c>
      <c r="F906" t="s">
        <v>220</v>
      </c>
      <c r="G906" t="s">
        <v>226</v>
      </c>
      <c r="H906" s="3" t="s">
        <v>227</v>
      </c>
      <c r="I906" s="8">
        <v>-22.2</v>
      </c>
      <c r="J906" s="8">
        <v>-54.916666999999997</v>
      </c>
      <c r="K906">
        <v>430000</v>
      </c>
      <c r="L906" t="s">
        <v>223</v>
      </c>
      <c r="M906" t="s">
        <v>224</v>
      </c>
      <c r="N906" t="s">
        <v>225</v>
      </c>
      <c r="O906">
        <v>2004</v>
      </c>
      <c r="P906">
        <v>4</v>
      </c>
      <c r="Q906">
        <v>2005</v>
      </c>
      <c r="R906">
        <v>3</v>
      </c>
      <c r="S906" s="7">
        <v>12</v>
      </c>
      <c r="T906">
        <v>52</v>
      </c>
      <c r="V906" t="s">
        <v>53</v>
      </c>
      <c r="W906" t="s">
        <v>109</v>
      </c>
      <c r="X906" s="5">
        <v>4</v>
      </c>
      <c r="Y906" t="s">
        <v>20</v>
      </c>
      <c r="Z906" s="13" t="s">
        <v>55</v>
      </c>
      <c r="AA906" t="s">
        <v>70</v>
      </c>
      <c r="AB906" s="5">
        <v>1</v>
      </c>
      <c r="AC906" t="s">
        <v>1426</v>
      </c>
      <c r="AD906" t="s">
        <v>1641</v>
      </c>
      <c r="AE906" t="s">
        <v>1425</v>
      </c>
    </row>
    <row r="907" spans="1:31" ht="14.25" customHeight="1" x14ac:dyDescent="0.3">
      <c r="A907">
        <v>10</v>
      </c>
      <c r="B907" t="s">
        <v>24</v>
      </c>
      <c r="C907" t="s">
        <v>219</v>
      </c>
      <c r="D907" t="s">
        <v>37</v>
      </c>
      <c r="E907">
        <v>2011</v>
      </c>
      <c r="F907" t="s">
        <v>220</v>
      </c>
      <c r="G907" t="s">
        <v>226</v>
      </c>
      <c r="H907" s="3" t="s">
        <v>227</v>
      </c>
      <c r="I907" s="8">
        <v>-22.2</v>
      </c>
      <c r="J907" s="8">
        <v>-54.916666999999997</v>
      </c>
      <c r="K907">
        <v>430000</v>
      </c>
      <c r="L907" t="s">
        <v>223</v>
      </c>
      <c r="M907" t="s">
        <v>224</v>
      </c>
      <c r="N907" t="s">
        <v>225</v>
      </c>
      <c r="O907">
        <v>2004</v>
      </c>
      <c r="P907">
        <v>4</v>
      </c>
      <c r="Q907">
        <v>2005</v>
      </c>
      <c r="R907">
        <v>3</v>
      </c>
      <c r="S907" s="7">
        <v>12</v>
      </c>
      <c r="T907">
        <v>52</v>
      </c>
      <c r="V907" t="s">
        <v>53</v>
      </c>
      <c r="W907" t="s">
        <v>109</v>
      </c>
      <c r="X907" s="5">
        <v>4</v>
      </c>
      <c r="Y907" t="s">
        <v>20</v>
      </c>
      <c r="Z907" s="13" t="s">
        <v>55</v>
      </c>
      <c r="AA907" t="s">
        <v>265</v>
      </c>
      <c r="AB907" s="5">
        <v>154</v>
      </c>
      <c r="AC907" t="s">
        <v>1426</v>
      </c>
      <c r="AD907" t="s">
        <v>1641</v>
      </c>
      <c r="AE907" t="s">
        <v>1425</v>
      </c>
    </row>
    <row r="908" spans="1:31" ht="14.25" customHeight="1" x14ac:dyDescent="0.3">
      <c r="A908">
        <v>10</v>
      </c>
      <c r="B908" t="s">
        <v>24</v>
      </c>
      <c r="C908" t="s">
        <v>219</v>
      </c>
      <c r="D908" t="s">
        <v>37</v>
      </c>
      <c r="E908">
        <v>2011</v>
      </c>
      <c r="F908" t="s">
        <v>220</v>
      </c>
      <c r="G908" t="s">
        <v>226</v>
      </c>
      <c r="H908" s="3" t="s">
        <v>227</v>
      </c>
      <c r="I908" s="8">
        <v>-22.2</v>
      </c>
      <c r="J908" s="8">
        <v>-54.916666999999997</v>
      </c>
      <c r="K908">
        <v>430000</v>
      </c>
      <c r="L908" t="s">
        <v>223</v>
      </c>
      <c r="M908" t="s">
        <v>224</v>
      </c>
      <c r="N908" t="s">
        <v>225</v>
      </c>
      <c r="O908">
        <v>2004</v>
      </c>
      <c r="P908">
        <v>4</v>
      </c>
      <c r="Q908">
        <v>2005</v>
      </c>
      <c r="R908">
        <v>3</v>
      </c>
      <c r="S908" s="7">
        <v>12</v>
      </c>
      <c r="T908">
        <v>52</v>
      </c>
      <c r="V908" t="s">
        <v>53</v>
      </c>
      <c r="W908" t="s">
        <v>109</v>
      </c>
      <c r="X908" s="5">
        <v>4</v>
      </c>
      <c r="Y908" t="s">
        <v>20</v>
      </c>
      <c r="Z908" s="13" t="s">
        <v>83</v>
      </c>
      <c r="AA908" t="s">
        <v>87</v>
      </c>
      <c r="AB908" s="5">
        <v>0</v>
      </c>
      <c r="AC908" t="s">
        <v>1426</v>
      </c>
      <c r="AD908" t="s">
        <v>1641</v>
      </c>
      <c r="AE908" t="s">
        <v>1425</v>
      </c>
    </row>
    <row r="909" spans="1:31" ht="14.25" customHeight="1" x14ac:dyDescent="0.3">
      <c r="A909">
        <v>10</v>
      </c>
      <c r="B909" t="s">
        <v>24</v>
      </c>
      <c r="C909" t="s">
        <v>219</v>
      </c>
      <c r="D909" t="s">
        <v>37</v>
      </c>
      <c r="E909">
        <v>2011</v>
      </c>
      <c r="F909" t="s">
        <v>220</v>
      </c>
      <c r="G909" t="s">
        <v>226</v>
      </c>
      <c r="H909" s="3" t="s">
        <v>227</v>
      </c>
      <c r="I909" s="8">
        <v>-22.2</v>
      </c>
      <c r="J909" s="8">
        <v>-54.916666999999997</v>
      </c>
      <c r="K909">
        <v>430000</v>
      </c>
      <c r="L909" t="s">
        <v>223</v>
      </c>
      <c r="M909" t="s">
        <v>224</v>
      </c>
      <c r="N909" t="s">
        <v>225</v>
      </c>
      <c r="O909">
        <v>2004</v>
      </c>
      <c r="P909">
        <v>4</v>
      </c>
      <c r="Q909">
        <v>2005</v>
      </c>
      <c r="R909">
        <v>3</v>
      </c>
      <c r="S909" s="7">
        <v>12</v>
      </c>
      <c r="T909">
        <v>52</v>
      </c>
      <c r="V909" t="s">
        <v>53</v>
      </c>
      <c r="W909" t="s">
        <v>109</v>
      </c>
      <c r="X909" s="5">
        <v>4</v>
      </c>
      <c r="Y909" t="s">
        <v>20</v>
      </c>
      <c r="Z909" s="13" t="s">
        <v>90</v>
      </c>
      <c r="AA909" t="s">
        <v>279</v>
      </c>
      <c r="AB909" s="5">
        <v>0</v>
      </c>
      <c r="AC909" t="s">
        <v>1426</v>
      </c>
      <c r="AD909" t="s">
        <v>1641</v>
      </c>
      <c r="AE909" t="s">
        <v>1425</v>
      </c>
    </row>
    <row r="910" spans="1:31" ht="14.25" customHeight="1" x14ac:dyDescent="0.3">
      <c r="A910">
        <v>10</v>
      </c>
      <c r="B910" t="s">
        <v>24</v>
      </c>
      <c r="C910" t="s">
        <v>219</v>
      </c>
      <c r="D910" t="s">
        <v>37</v>
      </c>
      <c r="E910">
        <v>2011</v>
      </c>
      <c r="F910" t="s">
        <v>220</v>
      </c>
      <c r="G910" t="s">
        <v>226</v>
      </c>
      <c r="H910" s="3" t="s">
        <v>227</v>
      </c>
      <c r="I910" s="8">
        <v>-22.2</v>
      </c>
      <c r="J910" s="8">
        <v>-54.916666999999997</v>
      </c>
      <c r="K910">
        <v>430000</v>
      </c>
      <c r="L910" t="s">
        <v>223</v>
      </c>
      <c r="M910" t="s">
        <v>224</v>
      </c>
      <c r="N910" t="s">
        <v>225</v>
      </c>
      <c r="O910">
        <v>2004</v>
      </c>
      <c r="P910">
        <v>4</v>
      </c>
      <c r="Q910">
        <v>2005</v>
      </c>
      <c r="R910">
        <v>3</v>
      </c>
      <c r="S910" s="7">
        <v>12</v>
      </c>
      <c r="T910">
        <v>52</v>
      </c>
      <c r="V910" t="s">
        <v>53</v>
      </c>
      <c r="W910" t="s">
        <v>109</v>
      </c>
      <c r="X910" s="5">
        <v>4</v>
      </c>
      <c r="Y910" t="s">
        <v>20</v>
      </c>
      <c r="Z910" s="13" t="s">
        <v>90</v>
      </c>
      <c r="AA910" t="s">
        <v>91</v>
      </c>
      <c r="AB910" s="5">
        <v>5</v>
      </c>
      <c r="AC910" t="s">
        <v>1426</v>
      </c>
      <c r="AD910" t="s">
        <v>1641</v>
      </c>
      <c r="AE910" t="s">
        <v>1425</v>
      </c>
    </row>
    <row r="911" spans="1:31" ht="14.25" customHeight="1" x14ac:dyDescent="0.3">
      <c r="A911">
        <v>10</v>
      </c>
      <c r="B911" t="s">
        <v>24</v>
      </c>
      <c r="C911" t="s">
        <v>219</v>
      </c>
      <c r="D911" t="s">
        <v>37</v>
      </c>
      <c r="E911">
        <v>2011</v>
      </c>
      <c r="F911" t="s">
        <v>220</v>
      </c>
      <c r="G911" t="s">
        <v>221</v>
      </c>
      <c r="H911" s="3" t="s">
        <v>222</v>
      </c>
      <c r="I911" s="8">
        <v>-22.2</v>
      </c>
      <c r="J911" s="8">
        <v>-54.916666999999997</v>
      </c>
      <c r="K911">
        <v>430000</v>
      </c>
      <c r="L911" t="s">
        <v>223</v>
      </c>
      <c r="M911" t="s">
        <v>224</v>
      </c>
      <c r="N911" t="s">
        <v>225</v>
      </c>
      <c r="O911">
        <v>2004</v>
      </c>
      <c r="P911">
        <v>4</v>
      </c>
      <c r="Q911">
        <v>2005</v>
      </c>
      <c r="R911">
        <v>3</v>
      </c>
      <c r="S911" s="7">
        <v>12</v>
      </c>
      <c r="T911">
        <v>52</v>
      </c>
      <c r="V911" t="s">
        <v>53</v>
      </c>
      <c r="W911" t="s">
        <v>109</v>
      </c>
      <c r="X911" s="5">
        <v>4</v>
      </c>
      <c r="Y911" t="s">
        <v>21</v>
      </c>
      <c r="Z911" s="13" t="s">
        <v>49</v>
      </c>
      <c r="AA911" t="s">
        <v>52</v>
      </c>
      <c r="AB911" s="5">
        <v>21</v>
      </c>
      <c r="AC911" t="s">
        <v>1426</v>
      </c>
      <c r="AD911" t="s">
        <v>1641</v>
      </c>
      <c r="AE911" t="s">
        <v>1425</v>
      </c>
    </row>
    <row r="912" spans="1:31" ht="14.25" customHeight="1" x14ac:dyDescent="0.3">
      <c r="A912">
        <v>10</v>
      </c>
      <c r="B912" t="s">
        <v>24</v>
      </c>
      <c r="C912" t="s">
        <v>219</v>
      </c>
      <c r="D912" t="s">
        <v>37</v>
      </c>
      <c r="E912">
        <v>2011</v>
      </c>
      <c r="F912" t="s">
        <v>220</v>
      </c>
      <c r="G912" t="s">
        <v>221</v>
      </c>
      <c r="H912" s="3" t="s">
        <v>222</v>
      </c>
      <c r="I912" s="8">
        <v>-22.2</v>
      </c>
      <c r="J912" s="8">
        <v>-54.916666999999997</v>
      </c>
      <c r="K912">
        <v>430000</v>
      </c>
      <c r="L912" t="s">
        <v>223</v>
      </c>
      <c r="M912" t="s">
        <v>224</v>
      </c>
      <c r="N912" t="s">
        <v>225</v>
      </c>
      <c r="O912">
        <v>2004</v>
      </c>
      <c r="P912">
        <v>4</v>
      </c>
      <c r="Q912">
        <v>2005</v>
      </c>
      <c r="R912">
        <v>3</v>
      </c>
      <c r="S912" s="7">
        <v>12</v>
      </c>
      <c r="T912">
        <v>52</v>
      </c>
      <c r="V912" t="s">
        <v>53</v>
      </c>
      <c r="W912" t="s">
        <v>109</v>
      </c>
      <c r="X912" s="5">
        <v>4</v>
      </c>
      <c r="Y912" t="s">
        <v>21</v>
      </c>
      <c r="Z912" s="13" t="s">
        <v>55</v>
      </c>
      <c r="AA912" t="s">
        <v>56</v>
      </c>
      <c r="AB912" s="5">
        <v>1</v>
      </c>
      <c r="AC912" t="s">
        <v>1426</v>
      </c>
      <c r="AD912" t="s">
        <v>1641</v>
      </c>
      <c r="AE912" t="s">
        <v>1425</v>
      </c>
    </row>
    <row r="913" spans="1:31" ht="14.25" customHeight="1" x14ac:dyDescent="0.3">
      <c r="A913">
        <v>10</v>
      </c>
      <c r="B913" t="s">
        <v>24</v>
      </c>
      <c r="C913" t="s">
        <v>219</v>
      </c>
      <c r="D913" t="s">
        <v>37</v>
      </c>
      <c r="E913">
        <v>2011</v>
      </c>
      <c r="F913" t="s">
        <v>220</v>
      </c>
      <c r="G913" t="s">
        <v>221</v>
      </c>
      <c r="H913" s="3" t="s">
        <v>222</v>
      </c>
      <c r="I913" s="8">
        <v>-22.2</v>
      </c>
      <c r="J913" s="8">
        <v>-54.916666999999997</v>
      </c>
      <c r="K913">
        <v>430000</v>
      </c>
      <c r="L913" t="s">
        <v>223</v>
      </c>
      <c r="M913" t="s">
        <v>224</v>
      </c>
      <c r="N913" t="s">
        <v>225</v>
      </c>
      <c r="O913">
        <v>2004</v>
      </c>
      <c r="P913">
        <v>4</v>
      </c>
      <c r="Q913">
        <v>2005</v>
      </c>
      <c r="R913">
        <v>3</v>
      </c>
      <c r="S913" s="7">
        <v>12</v>
      </c>
      <c r="T913">
        <v>52</v>
      </c>
      <c r="V913" t="s">
        <v>53</v>
      </c>
      <c r="W913" t="s">
        <v>109</v>
      </c>
      <c r="X913" s="5">
        <v>4</v>
      </c>
      <c r="Y913" t="s">
        <v>21</v>
      </c>
      <c r="Z913" s="13" t="s">
        <v>55</v>
      </c>
      <c r="AA913" t="s">
        <v>62</v>
      </c>
      <c r="AB913" s="5">
        <v>0</v>
      </c>
      <c r="AC913" t="s">
        <v>1426</v>
      </c>
      <c r="AD913" t="s">
        <v>1641</v>
      </c>
      <c r="AE913" t="s">
        <v>1425</v>
      </c>
    </row>
    <row r="914" spans="1:31" ht="14.25" customHeight="1" x14ac:dyDescent="0.3">
      <c r="A914">
        <v>10</v>
      </c>
      <c r="B914" t="s">
        <v>24</v>
      </c>
      <c r="C914" t="s">
        <v>219</v>
      </c>
      <c r="D914" t="s">
        <v>37</v>
      </c>
      <c r="E914">
        <v>2011</v>
      </c>
      <c r="F914" t="s">
        <v>220</v>
      </c>
      <c r="G914" t="s">
        <v>221</v>
      </c>
      <c r="H914" s="3" t="s">
        <v>222</v>
      </c>
      <c r="I914" s="8">
        <v>-22.2</v>
      </c>
      <c r="J914" s="8">
        <v>-54.916666999999997</v>
      </c>
      <c r="K914">
        <v>430000</v>
      </c>
      <c r="L914" t="s">
        <v>223</v>
      </c>
      <c r="M914" t="s">
        <v>224</v>
      </c>
      <c r="N914" t="s">
        <v>225</v>
      </c>
      <c r="O914">
        <v>2004</v>
      </c>
      <c r="P914">
        <v>4</v>
      </c>
      <c r="Q914">
        <v>2005</v>
      </c>
      <c r="R914">
        <v>3</v>
      </c>
      <c r="S914" s="7">
        <v>12</v>
      </c>
      <c r="T914">
        <v>52</v>
      </c>
      <c r="V914" t="s">
        <v>53</v>
      </c>
      <c r="W914" t="s">
        <v>109</v>
      </c>
      <c r="X914" s="5">
        <v>4</v>
      </c>
      <c r="Y914" t="s">
        <v>21</v>
      </c>
      <c r="Z914" s="13" t="s">
        <v>55</v>
      </c>
      <c r="AA914" t="s">
        <v>70</v>
      </c>
      <c r="AB914" s="5">
        <v>5</v>
      </c>
      <c r="AC914" t="s">
        <v>1426</v>
      </c>
      <c r="AD914" t="s">
        <v>1641</v>
      </c>
      <c r="AE914" t="s">
        <v>1425</v>
      </c>
    </row>
    <row r="915" spans="1:31" ht="14.25" customHeight="1" x14ac:dyDescent="0.3">
      <c r="A915">
        <v>10</v>
      </c>
      <c r="B915" t="s">
        <v>24</v>
      </c>
      <c r="C915" t="s">
        <v>219</v>
      </c>
      <c r="D915" t="s">
        <v>37</v>
      </c>
      <c r="E915">
        <v>2011</v>
      </c>
      <c r="F915" t="s">
        <v>220</v>
      </c>
      <c r="G915" t="s">
        <v>221</v>
      </c>
      <c r="H915" s="3" t="s">
        <v>222</v>
      </c>
      <c r="I915" s="8">
        <v>-22.2</v>
      </c>
      <c r="J915" s="8">
        <v>-54.916666999999997</v>
      </c>
      <c r="K915">
        <v>430000</v>
      </c>
      <c r="L915" t="s">
        <v>223</v>
      </c>
      <c r="M915" t="s">
        <v>224</v>
      </c>
      <c r="N915" t="s">
        <v>225</v>
      </c>
      <c r="O915">
        <v>2004</v>
      </c>
      <c r="P915">
        <v>4</v>
      </c>
      <c r="Q915">
        <v>2005</v>
      </c>
      <c r="R915">
        <v>3</v>
      </c>
      <c r="S915" s="7">
        <v>12</v>
      </c>
      <c r="T915">
        <v>52</v>
      </c>
      <c r="V915" t="s">
        <v>53</v>
      </c>
      <c r="W915" t="s">
        <v>109</v>
      </c>
      <c r="X915" s="5">
        <v>4</v>
      </c>
      <c r="Y915" t="s">
        <v>21</v>
      </c>
      <c r="Z915" s="13" t="s">
        <v>55</v>
      </c>
      <c r="AA915" t="s">
        <v>265</v>
      </c>
      <c r="AB915" s="5">
        <v>4</v>
      </c>
      <c r="AC915" t="s">
        <v>1426</v>
      </c>
      <c r="AD915" t="s">
        <v>1641</v>
      </c>
      <c r="AE915" t="s">
        <v>1425</v>
      </c>
    </row>
    <row r="916" spans="1:31" ht="14.25" customHeight="1" x14ac:dyDescent="0.3">
      <c r="A916">
        <v>10</v>
      </c>
      <c r="B916" t="s">
        <v>24</v>
      </c>
      <c r="C916" t="s">
        <v>219</v>
      </c>
      <c r="D916" t="s">
        <v>37</v>
      </c>
      <c r="E916">
        <v>2011</v>
      </c>
      <c r="F916" t="s">
        <v>220</v>
      </c>
      <c r="G916" t="s">
        <v>221</v>
      </c>
      <c r="H916" s="3" t="s">
        <v>222</v>
      </c>
      <c r="I916" s="8">
        <v>-22.2</v>
      </c>
      <c r="J916" s="8">
        <v>-54.916666999999997</v>
      </c>
      <c r="K916">
        <v>430000</v>
      </c>
      <c r="L916" t="s">
        <v>223</v>
      </c>
      <c r="M916" t="s">
        <v>224</v>
      </c>
      <c r="N916" t="s">
        <v>225</v>
      </c>
      <c r="O916">
        <v>2004</v>
      </c>
      <c r="P916">
        <v>4</v>
      </c>
      <c r="Q916">
        <v>2005</v>
      </c>
      <c r="R916">
        <v>3</v>
      </c>
      <c r="S916" s="7">
        <v>12</v>
      </c>
      <c r="T916">
        <v>52</v>
      </c>
      <c r="V916" t="s">
        <v>53</v>
      </c>
      <c r="W916" t="s">
        <v>109</v>
      </c>
      <c r="X916" s="5">
        <v>4</v>
      </c>
      <c r="Y916" t="s">
        <v>21</v>
      </c>
      <c r="Z916" s="13" t="s">
        <v>83</v>
      </c>
      <c r="AA916" t="s">
        <v>87</v>
      </c>
      <c r="AB916" s="5">
        <v>1</v>
      </c>
      <c r="AC916" t="s">
        <v>1426</v>
      </c>
      <c r="AD916" t="s">
        <v>1641</v>
      </c>
      <c r="AE916" t="s">
        <v>1425</v>
      </c>
    </row>
    <row r="917" spans="1:31" ht="14.25" customHeight="1" x14ac:dyDescent="0.3">
      <c r="A917">
        <v>10</v>
      </c>
      <c r="B917" t="s">
        <v>24</v>
      </c>
      <c r="C917" t="s">
        <v>219</v>
      </c>
      <c r="D917" t="s">
        <v>37</v>
      </c>
      <c r="E917">
        <v>2011</v>
      </c>
      <c r="F917" t="s">
        <v>220</v>
      </c>
      <c r="G917" t="s">
        <v>221</v>
      </c>
      <c r="H917" s="3" t="s">
        <v>222</v>
      </c>
      <c r="I917" s="8">
        <v>-22.2</v>
      </c>
      <c r="J917" s="8">
        <v>-54.916666999999997</v>
      </c>
      <c r="K917">
        <v>430000</v>
      </c>
      <c r="L917" t="s">
        <v>223</v>
      </c>
      <c r="M917" t="s">
        <v>224</v>
      </c>
      <c r="N917" t="s">
        <v>225</v>
      </c>
      <c r="O917">
        <v>2004</v>
      </c>
      <c r="P917">
        <v>4</v>
      </c>
      <c r="Q917">
        <v>2005</v>
      </c>
      <c r="R917">
        <v>3</v>
      </c>
      <c r="S917" s="7">
        <v>12</v>
      </c>
      <c r="T917">
        <v>52</v>
      </c>
      <c r="V917" t="s">
        <v>53</v>
      </c>
      <c r="W917" t="s">
        <v>109</v>
      </c>
      <c r="X917" s="5">
        <v>4</v>
      </c>
      <c r="Y917" t="s">
        <v>21</v>
      </c>
      <c r="Z917" s="13" t="s">
        <v>90</v>
      </c>
      <c r="AA917" t="s">
        <v>279</v>
      </c>
      <c r="AB917" s="5">
        <v>0</v>
      </c>
      <c r="AC917" t="s">
        <v>1426</v>
      </c>
      <c r="AD917" t="s">
        <v>1641</v>
      </c>
      <c r="AE917" t="s">
        <v>1425</v>
      </c>
    </row>
    <row r="918" spans="1:31" ht="14.25" customHeight="1" x14ac:dyDescent="0.3">
      <c r="A918">
        <v>10</v>
      </c>
      <c r="B918" t="s">
        <v>24</v>
      </c>
      <c r="C918" t="s">
        <v>219</v>
      </c>
      <c r="D918" t="s">
        <v>37</v>
      </c>
      <c r="E918">
        <v>2011</v>
      </c>
      <c r="F918" t="s">
        <v>220</v>
      </c>
      <c r="G918" t="s">
        <v>221</v>
      </c>
      <c r="H918" s="3" t="s">
        <v>222</v>
      </c>
      <c r="I918" s="8">
        <v>-22.2</v>
      </c>
      <c r="J918" s="8">
        <v>-54.916666999999997</v>
      </c>
      <c r="K918">
        <v>430000</v>
      </c>
      <c r="L918" t="s">
        <v>223</v>
      </c>
      <c r="M918" t="s">
        <v>224</v>
      </c>
      <c r="N918" t="s">
        <v>225</v>
      </c>
      <c r="O918">
        <v>2004</v>
      </c>
      <c r="P918">
        <v>4</v>
      </c>
      <c r="Q918">
        <v>2005</v>
      </c>
      <c r="R918">
        <v>3</v>
      </c>
      <c r="S918" s="7">
        <v>12</v>
      </c>
      <c r="T918">
        <v>52</v>
      </c>
      <c r="V918" t="s">
        <v>53</v>
      </c>
      <c r="W918" t="s">
        <v>109</v>
      </c>
      <c r="X918" s="5">
        <v>4</v>
      </c>
      <c r="Y918" t="s">
        <v>21</v>
      </c>
      <c r="Z918" s="13" t="s">
        <v>90</v>
      </c>
      <c r="AA918" t="s">
        <v>91</v>
      </c>
      <c r="AB918" s="5">
        <v>0</v>
      </c>
      <c r="AC918" t="s">
        <v>1426</v>
      </c>
      <c r="AD918" t="s">
        <v>1641</v>
      </c>
      <c r="AE918" t="s">
        <v>1425</v>
      </c>
    </row>
    <row r="919" spans="1:31" ht="14.25" customHeight="1" x14ac:dyDescent="0.3">
      <c r="A919">
        <v>10</v>
      </c>
      <c r="B919" t="s">
        <v>24</v>
      </c>
      <c r="C919" t="s">
        <v>219</v>
      </c>
      <c r="D919" t="s">
        <v>37</v>
      </c>
      <c r="E919">
        <v>2011</v>
      </c>
      <c r="F919" t="s">
        <v>220</v>
      </c>
      <c r="G919" t="s">
        <v>226</v>
      </c>
      <c r="H919" s="3" t="s">
        <v>227</v>
      </c>
      <c r="I919" s="8">
        <v>-22.2</v>
      </c>
      <c r="J919" s="8">
        <v>-54.916666999999997</v>
      </c>
      <c r="K919">
        <v>430000</v>
      </c>
      <c r="L919" t="s">
        <v>223</v>
      </c>
      <c r="M919" t="s">
        <v>224</v>
      </c>
      <c r="N919" t="s">
        <v>225</v>
      </c>
      <c r="O919">
        <v>2004</v>
      </c>
      <c r="P919">
        <v>4</v>
      </c>
      <c r="Q919">
        <v>2005</v>
      </c>
      <c r="R919">
        <v>3</v>
      </c>
      <c r="S919" s="7">
        <v>12</v>
      </c>
      <c r="T919">
        <v>52</v>
      </c>
      <c r="V919" t="s">
        <v>53</v>
      </c>
      <c r="W919" t="s">
        <v>109</v>
      </c>
      <c r="X919" s="5">
        <v>4</v>
      </c>
      <c r="Y919" t="s">
        <v>21</v>
      </c>
      <c r="Z919" s="13" t="s">
        <v>49</v>
      </c>
      <c r="AA919" t="s">
        <v>52</v>
      </c>
      <c r="AB919" s="5">
        <v>67</v>
      </c>
      <c r="AC919" t="s">
        <v>1426</v>
      </c>
      <c r="AD919" t="s">
        <v>1641</v>
      </c>
      <c r="AE919" t="s">
        <v>1425</v>
      </c>
    </row>
    <row r="920" spans="1:31" ht="14.25" customHeight="1" x14ac:dyDescent="0.3">
      <c r="A920">
        <v>10</v>
      </c>
      <c r="B920" t="s">
        <v>24</v>
      </c>
      <c r="C920" t="s">
        <v>219</v>
      </c>
      <c r="D920" t="s">
        <v>37</v>
      </c>
      <c r="E920">
        <v>2011</v>
      </c>
      <c r="F920" t="s">
        <v>220</v>
      </c>
      <c r="G920" t="s">
        <v>226</v>
      </c>
      <c r="H920" s="3" t="s">
        <v>227</v>
      </c>
      <c r="I920" s="8">
        <v>-22.2</v>
      </c>
      <c r="J920" s="8">
        <v>-54.916666999999997</v>
      </c>
      <c r="K920">
        <v>430000</v>
      </c>
      <c r="L920" t="s">
        <v>223</v>
      </c>
      <c r="M920" t="s">
        <v>224</v>
      </c>
      <c r="N920" t="s">
        <v>225</v>
      </c>
      <c r="O920">
        <v>2004</v>
      </c>
      <c r="P920">
        <v>4</v>
      </c>
      <c r="Q920">
        <v>2005</v>
      </c>
      <c r="R920">
        <v>3</v>
      </c>
      <c r="S920" s="7">
        <v>12</v>
      </c>
      <c r="T920">
        <v>52</v>
      </c>
      <c r="V920" t="s">
        <v>53</v>
      </c>
      <c r="W920" t="s">
        <v>109</v>
      </c>
      <c r="X920" s="5">
        <v>4</v>
      </c>
      <c r="Y920" t="s">
        <v>21</v>
      </c>
      <c r="Z920" s="13" t="s">
        <v>55</v>
      </c>
      <c r="AA920" t="s">
        <v>56</v>
      </c>
      <c r="AB920" s="5">
        <v>0</v>
      </c>
      <c r="AC920" t="s">
        <v>1426</v>
      </c>
      <c r="AD920" t="s">
        <v>1641</v>
      </c>
      <c r="AE920" t="s">
        <v>1425</v>
      </c>
    </row>
    <row r="921" spans="1:31" ht="14.25" customHeight="1" x14ac:dyDescent="0.3">
      <c r="A921">
        <v>10</v>
      </c>
      <c r="B921" t="s">
        <v>24</v>
      </c>
      <c r="C921" t="s">
        <v>219</v>
      </c>
      <c r="D921" t="s">
        <v>37</v>
      </c>
      <c r="E921">
        <v>2011</v>
      </c>
      <c r="F921" t="s">
        <v>220</v>
      </c>
      <c r="G921" t="s">
        <v>226</v>
      </c>
      <c r="H921" s="3" t="s">
        <v>227</v>
      </c>
      <c r="I921" s="8">
        <v>-22.2</v>
      </c>
      <c r="J921" s="8">
        <v>-54.916666999999997</v>
      </c>
      <c r="K921">
        <v>430000</v>
      </c>
      <c r="L921" t="s">
        <v>223</v>
      </c>
      <c r="M921" t="s">
        <v>224</v>
      </c>
      <c r="N921" t="s">
        <v>225</v>
      </c>
      <c r="O921">
        <v>2004</v>
      </c>
      <c r="P921">
        <v>4</v>
      </c>
      <c r="Q921">
        <v>2005</v>
      </c>
      <c r="R921">
        <v>3</v>
      </c>
      <c r="S921" s="7">
        <v>12</v>
      </c>
      <c r="T921">
        <v>52</v>
      </c>
      <c r="V921" t="s">
        <v>53</v>
      </c>
      <c r="W921" t="s">
        <v>109</v>
      </c>
      <c r="X921" s="5">
        <v>4</v>
      </c>
      <c r="Y921" t="s">
        <v>21</v>
      </c>
      <c r="Z921" s="13" t="s">
        <v>55</v>
      </c>
      <c r="AA921" t="s">
        <v>62</v>
      </c>
      <c r="AB921" s="5">
        <v>0</v>
      </c>
      <c r="AC921" t="s">
        <v>1426</v>
      </c>
      <c r="AD921" t="s">
        <v>1641</v>
      </c>
      <c r="AE921" t="s">
        <v>1425</v>
      </c>
    </row>
    <row r="922" spans="1:31" ht="14.25" customHeight="1" x14ac:dyDescent="0.3">
      <c r="A922">
        <v>10</v>
      </c>
      <c r="B922" t="s">
        <v>24</v>
      </c>
      <c r="C922" t="s">
        <v>219</v>
      </c>
      <c r="D922" t="s">
        <v>37</v>
      </c>
      <c r="E922">
        <v>2011</v>
      </c>
      <c r="F922" t="s">
        <v>220</v>
      </c>
      <c r="G922" t="s">
        <v>226</v>
      </c>
      <c r="H922" s="3" t="s">
        <v>227</v>
      </c>
      <c r="I922" s="8">
        <v>-22.2</v>
      </c>
      <c r="J922" s="8">
        <v>-54.916666999999997</v>
      </c>
      <c r="K922">
        <v>430000</v>
      </c>
      <c r="L922" t="s">
        <v>223</v>
      </c>
      <c r="M922" t="s">
        <v>224</v>
      </c>
      <c r="N922" t="s">
        <v>225</v>
      </c>
      <c r="O922">
        <v>2004</v>
      </c>
      <c r="P922">
        <v>4</v>
      </c>
      <c r="Q922">
        <v>2005</v>
      </c>
      <c r="R922">
        <v>3</v>
      </c>
      <c r="S922" s="7">
        <v>12</v>
      </c>
      <c r="T922">
        <v>52</v>
      </c>
      <c r="V922" t="s">
        <v>53</v>
      </c>
      <c r="W922" t="s">
        <v>109</v>
      </c>
      <c r="X922" s="5">
        <v>4</v>
      </c>
      <c r="Y922" t="s">
        <v>21</v>
      </c>
      <c r="Z922" s="13" t="s">
        <v>55</v>
      </c>
      <c r="AA922" t="s">
        <v>70</v>
      </c>
      <c r="AB922" s="5">
        <v>16</v>
      </c>
      <c r="AC922" t="s">
        <v>1426</v>
      </c>
      <c r="AD922" t="s">
        <v>1641</v>
      </c>
      <c r="AE922" t="s">
        <v>1425</v>
      </c>
    </row>
    <row r="923" spans="1:31" ht="14.25" customHeight="1" x14ac:dyDescent="0.3">
      <c r="A923">
        <v>10</v>
      </c>
      <c r="B923" t="s">
        <v>24</v>
      </c>
      <c r="C923" t="s">
        <v>219</v>
      </c>
      <c r="D923" t="s">
        <v>37</v>
      </c>
      <c r="E923">
        <v>2011</v>
      </c>
      <c r="F923" t="s">
        <v>220</v>
      </c>
      <c r="G923" t="s">
        <v>226</v>
      </c>
      <c r="H923" s="3" t="s">
        <v>227</v>
      </c>
      <c r="I923" s="8">
        <v>-22.2</v>
      </c>
      <c r="J923" s="8">
        <v>-54.916666999999997</v>
      </c>
      <c r="K923">
        <v>430000</v>
      </c>
      <c r="L923" t="s">
        <v>223</v>
      </c>
      <c r="M923" t="s">
        <v>224</v>
      </c>
      <c r="N923" t="s">
        <v>225</v>
      </c>
      <c r="O923">
        <v>2004</v>
      </c>
      <c r="P923">
        <v>4</v>
      </c>
      <c r="Q923">
        <v>2005</v>
      </c>
      <c r="R923">
        <v>3</v>
      </c>
      <c r="S923" s="7">
        <v>12</v>
      </c>
      <c r="T923">
        <v>52</v>
      </c>
      <c r="V923" t="s">
        <v>53</v>
      </c>
      <c r="W923" t="s">
        <v>109</v>
      </c>
      <c r="X923" s="5">
        <v>4</v>
      </c>
      <c r="Y923" t="s">
        <v>21</v>
      </c>
      <c r="Z923" s="13" t="s">
        <v>55</v>
      </c>
      <c r="AA923" t="s">
        <v>265</v>
      </c>
      <c r="AB923" s="5">
        <v>6</v>
      </c>
      <c r="AC923" t="s">
        <v>1426</v>
      </c>
      <c r="AD923" t="s">
        <v>1641</v>
      </c>
      <c r="AE923" t="s">
        <v>1425</v>
      </c>
    </row>
    <row r="924" spans="1:31" ht="14.25" customHeight="1" x14ac:dyDescent="0.3">
      <c r="A924">
        <v>10</v>
      </c>
      <c r="B924" t="s">
        <v>24</v>
      </c>
      <c r="C924" t="s">
        <v>219</v>
      </c>
      <c r="D924" t="s">
        <v>37</v>
      </c>
      <c r="E924">
        <v>2011</v>
      </c>
      <c r="F924" t="s">
        <v>220</v>
      </c>
      <c r="G924" t="s">
        <v>226</v>
      </c>
      <c r="H924" s="3" t="s">
        <v>227</v>
      </c>
      <c r="I924" s="8">
        <v>-22.2</v>
      </c>
      <c r="J924" s="8">
        <v>-54.916666999999997</v>
      </c>
      <c r="K924">
        <v>430000</v>
      </c>
      <c r="L924" t="s">
        <v>223</v>
      </c>
      <c r="M924" t="s">
        <v>224</v>
      </c>
      <c r="N924" t="s">
        <v>225</v>
      </c>
      <c r="O924">
        <v>2004</v>
      </c>
      <c r="P924">
        <v>4</v>
      </c>
      <c r="Q924">
        <v>2005</v>
      </c>
      <c r="R924">
        <v>3</v>
      </c>
      <c r="S924" s="7">
        <v>12</v>
      </c>
      <c r="T924">
        <v>52</v>
      </c>
      <c r="V924" t="s">
        <v>53</v>
      </c>
      <c r="W924" t="s">
        <v>109</v>
      </c>
      <c r="X924" s="5">
        <v>4</v>
      </c>
      <c r="Y924" t="s">
        <v>21</v>
      </c>
      <c r="Z924" s="13" t="s">
        <v>83</v>
      </c>
      <c r="AA924" t="s">
        <v>87</v>
      </c>
      <c r="AB924" s="5">
        <v>15</v>
      </c>
      <c r="AC924" t="s">
        <v>1426</v>
      </c>
      <c r="AD924" t="s">
        <v>1641</v>
      </c>
      <c r="AE924" t="s">
        <v>1425</v>
      </c>
    </row>
    <row r="925" spans="1:31" ht="14.25" customHeight="1" x14ac:dyDescent="0.3">
      <c r="A925">
        <v>10</v>
      </c>
      <c r="B925" t="s">
        <v>24</v>
      </c>
      <c r="C925" t="s">
        <v>219</v>
      </c>
      <c r="D925" t="s">
        <v>37</v>
      </c>
      <c r="E925">
        <v>2011</v>
      </c>
      <c r="F925" t="s">
        <v>220</v>
      </c>
      <c r="G925" t="s">
        <v>226</v>
      </c>
      <c r="H925" s="3" t="s">
        <v>227</v>
      </c>
      <c r="I925" s="8">
        <v>-22.2</v>
      </c>
      <c r="J925" s="8">
        <v>-54.916666999999997</v>
      </c>
      <c r="K925">
        <v>430000</v>
      </c>
      <c r="L925" t="s">
        <v>223</v>
      </c>
      <c r="M925" t="s">
        <v>224</v>
      </c>
      <c r="N925" t="s">
        <v>225</v>
      </c>
      <c r="O925">
        <v>2004</v>
      </c>
      <c r="P925">
        <v>4</v>
      </c>
      <c r="Q925">
        <v>2005</v>
      </c>
      <c r="R925">
        <v>3</v>
      </c>
      <c r="S925" s="7">
        <v>12</v>
      </c>
      <c r="T925">
        <v>52</v>
      </c>
      <c r="V925" t="s">
        <v>53</v>
      </c>
      <c r="W925" t="s">
        <v>109</v>
      </c>
      <c r="X925" s="5">
        <v>4</v>
      </c>
      <c r="Y925" t="s">
        <v>21</v>
      </c>
      <c r="Z925" s="13" t="s">
        <v>90</v>
      </c>
      <c r="AA925" t="s">
        <v>279</v>
      </c>
      <c r="AB925" s="5">
        <v>0</v>
      </c>
      <c r="AC925" t="s">
        <v>1426</v>
      </c>
      <c r="AD925" t="s">
        <v>1641</v>
      </c>
      <c r="AE925" t="s">
        <v>1425</v>
      </c>
    </row>
    <row r="926" spans="1:31" ht="14.25" customHeight="1" x14ac:dyDescent="0.3">
      <c r="A926">
        <v>10</v>
      </c>
      <c r="B926" t="s">
        <v>24</v>
      </c>
      <c r="C926" t="s">
        <v>219</v>
      </c>
      <c r="D926" t="s">
        <v>37</v>
      </c>
      <c r="E926">
        <v>2011</v>
      </c>
      <c r="F926" t="s">
        <v>220</v>
      </c>
      <c r="G926" t="s">
        <v>226</v>
      </c>
      <c r="H926" s="3" t="s">
        <v>227</v>
      </c>
      <c r="I926" s="8">
        <v>-22.2</v>
      </c>
      <c r="J926" s="8">
        <v>-54.916666999999997</v>
      </c>
      <c r="K926">
        <v>430000</v>
      </c>
      <c r="L926" t="s">
        <v>223</v>
      </c>
      <c r="M926" t="s">
        <v>224</v>
      </c>
      <c r="N926" t="s">
        <v>225</v>
      </c>
      <c r="O926">
        <v>2004</v>
      </c>
      <c r="P926">
        <v>4</v>
      </c>
      <c r="Q926">
        <v>2005</v>
      </c>
      <c r="R926">
        <v>3</v>
      </c>
      <c r="S926" s="7">
        <v>12</v>
      </c>
      <c r="T926">
        <v>52</v>
      </c>
      <c r="V926" t="s">
        <v>53</v>
      </c>
      <c r="W926" t="s">
        <v>109</v>
      </c>
      <c r="X926" s="5">
        <v>4</v>
      </c>
      <c r="Y926" t="s">
        <v>21</v>
      </c>
      <c r="Z926" s="13" t="s">
        <v>90</v>
      </c>
      <c r="AA926" t="s">
        <v>91</v>
      </c>
      <c r="AB926" s="5">
        <v>0</v>
      </c>
      <c r="AC926" t="s">
        <v>1426</v>
      </c>
      <c r="AD926" t="s">
        <v>1641</v>
      </c>
      <c r="AE926" t="s">
        <v>1425</v>
      </c>
    </row>
    <row r="927" spans="1:31" ht="14.25" customHeight="1" x14ac:dyDescent="0.3">
      <c r="A927">
        <v>10</v>
      </c>
      <c r="B927" t="s">
        <v>24</v>
      </c>
      <c r="C927" t="s">
        <v>219</v>
      </c>
      <c r="D927" t="s">
        <v>37</v>
      </c>
      <c r="E927">
        <v>2011</v>
      </c>
      <c r="F927" t="s">
        <v>220</v>
      </c>
      <c r="G927" t="s">
        <v>221</v>
      </c>
      <c r="H927" s="3" t="s">
        <v>222</v>
      </c>
      <c r="I927" s="8">
        <v>-22.2</v>
      </c>
      <c r="J927" s="8">
        <v>-54.916666999999997</v>
      </c>
      <c r="K927">
        <v>430000</v>
      </c>
      <c r="L927" t="s">
        <v>223</v>
      </c>
      <c r="M927" t="s">
        <v>224</v>
      </c>
      <c r="N927" t="s">
        <v>225</v>
      </c>
      <c r="O927">
        <v>2004</v>
      </c>
      <c r="P927">
        <v>4</v>
      </c>
      <c r="Q927">
        <v>2005</v>
      </c>
      <c r="R927">
        <v>3</v>
      </c>
      <c r="S927" s="7">
        <v>12</v>
      </c>
      <c r="T927">
        <v>52</v>
      </c>
      <c r="V927" t="s">
        <v>53</v>
      </c>
      <c r="W927" t="s">
        <v>109</v>
      </c>
      <c r="X927" s="5">
        <v>4</v>
      </c>
      <c r="Y927" t="s">
        <v>603</v>
      </c>
      <c r="Z927" s="13" t="s">
        <v>49</v>
      </c>
      <c r="AA927" t="s">
        <v>52</v>
      </c>
      <c r="AB927" s="5">
        <v>0</v>
      </c>
      <c r="AC927" t="s">
        <v>1426</v>
      </c>
      <c r="AD927" t="s">
        <v>1641</v>
      </c>
      <c r="AE927" t="s">
        <v>1425</v>
      </c>
    </row>
    <row r="928" spans="1:31" ht="14.25" customHeight="1" x14ac:dyDescent="0.3">
      <c r="A928">
        <v>10</v>
      </c>
      <c r="B928" t="s">
        <v>24</v>
      </c>
      <c r="C928" t="s">
        <v>219</v>
      </c>
      <c r="D928" t="s">
        <v>37</v>
      </c>
      <c r="E928">
        <v>2011</v>
      </c>
      <c r="F928" t="s">
        <v>220</v>
      </c>
      <c r="G928" t="s">
        <v>221</v>
      </c>
      <c r="H928" s="3" t="s">
        <v>222</v>
      </c>
      <c r="I928" s="8">
        <v>-22.2</v>
      </c>
      <c r="J928" s="8">
        <v>-54.916666999999997</v>
      </c>
      <c r="K928">
        <v>430000</v>
      </c>
      <c r="L928" t="s">
        <v>223</v>
      </c>
      <c r="M928" t="s">
        <v>224</v>
      </c>
      <c r="N928" t="s">
        <v>225</v>
      </c>
      <c r="O928">
        <v>2004</v>
      </c>
      <c r="P928">
        <v>4</v>
      </c>
      <c r="Q928">
        <v>2005</v>
      </c>
      <c r="R928">
        <v>3</v>
      </c>
      <c r="S928" s="7">
        <v>12</v>
      </c>
      <c r="T928">
        <v>52</v>
      </c>
      <c r="V928" t="s">
        <v>53</v>
      </c>
      <c r="W928" t="s">
        <v>109</v>
      </c>
      <c r="X928" s="5">
        <v>4</v>
      </c>
      <c r="Y928" t="s">
        <v>603</v>
      </c>
      <c r="Z928" s="13" t="s">
        <v>55</v>
      </c>
      <c r="AA928" t="s">
        <v>56</v>
      </c>
      <c r="AB928" s="5">
        <v>0</v>
      </c>
      <c r="AC928" t="s">
        <v>1426</v>
      </c>
      <c r="AD928" t="s">
        <v>1641</v>
      </c>
      <c r="AE928" t="s">
        <v>1425</v>
      </c>
    </row>
    <row r="929" spans="1:31" ht="14.25" customHeight="1" x14ac:dyDescent="0.3">
      <c r="A929">
        <v>10</v>
      </c>
      <c r="B929" t="s">
        <v>24</v>
      </c>
      <c r="C929" t="s">
        <v>219</v>
      </c>
      <c r="D929" t="s">
        <v>37</v>
      </c>
      <c r="E929">
        <v>2011</v>
      </c>
      <c r="F929" t="s">
        <v>220</v>
      </c>
      <c r="G929" t="s">
        <v>221</v>
      </c>
      <c r="H929" s="3" t="s">
        <v>222</v>
      </c>
      <c r="I929" s="8">
        <v>-22.2</v>
      </c>
      <c r="J929" s="8">
        <v>-54.916666999999997</v>
      </c>
      <c r="K929">
        <v>430000</v>
      </c>
      <c r="L929" t="s">
        <v>223</v>
      </c>
      <c r="M929" t="s">
        <v>224</v>
      </c>
      <c r="N929" t="s">
        <v>225</v>
      </c>
      <c r="O929">
        <v>2004</v>
      </c>
      <c r="P929">
        <v>4</v>
      </c>
      <c r="Q929">
        <v>2005</v>
      </c>
      <c r="R929">
        <v>3</v>
      </c>
      <c r="S929" s="7">
        <v>12</v>
      </c>
      <c r="T929">
        <v>52</v>
      </c>
      <c r="V929" t="s">
        <v>53</v>
      </c>
      <c r="W929" t="s">
        <v>109</v>
      </c>
      <c r="X929" s="5">
        <v>4</v>
      </c>
      <c r="Y929" t="s">
        <v>603</v>
      </c>
      <c r="Z929" s="13" t="s">
        <v>55</v>
      </c>
      <c r="AA929" t="s">
        <v>62</v>
      </c>
      <c r="AB929" s="5">
        <v>0</v>
      </c>
      <c r="AC929" t="s">
        <v>1426</v>
      </c>
      <c r="AD929" t="s">
        <v>1641</v>
      </c>
      <c r="AE929" t="s">
        <v>1425</v>
      </c>
    </row>
    <row r="930" spans="1:31" ht="14.25" customHeight="1" x14ac:dyDescent="0.3">
      <c r="A930">
        <v>10</v>
      </c>
      <c r="B930" t="s">
        <v>24</v>
      </c>
      <c r="C930" t="s">
        <v>219</v>
      </c>
      <c r="D930" t="s">
        <v>37</v>
      </c>
      <c r="E930">
        <v>2011</v>
      </c>
      <c r="F930" t="s">
        <v>220</v>
      </c>
      <c r="G930" t="s">
        <v>221</v>
      </c>
      <c r="H930" s="3" t="s">
        <v>222</v>
      </c>
      <c r="I930" s="8">
        <v>-22.2</v>
      </c>
      <c r="J930" s="8">
        <v>-54.916666999999997</v>
      </c>
      <c r="K930">
        <v>430000</v>
      </c>
      <c r="L930" t="s">
        <v>223</v>
      </c>
      <c r="M930" t="s">
        <v>224</v>
      </c>
      <c r="N930" t="s">
        <v>225</v>
      </c>
      <c r="O930">
        <v>2004</v>
      </c>
      <c r="P930">
        <v>4</v>
      </c>
      <c r="Q930">
        <v>2005</v>
      </c>
      <c r="R930">
        <v>3</v>
      </c>
      <c r="S930" s="7">
        <v>12</v>
      </c>
      <c r="T930">
        <v>52</v>
      </c>
      <c r="V930" t="s">
        <v>53</v>
      </c>
      <c r="W930" t="s">
        <v>109</v>
      </c>
      <c r="X930" s="5">
        <v>4</v>
      </c>
      <c r="Y930" t="s">
        <v>603</v>
      </c>
      <c r="Z930" s="13" t="s">
        <v>55</v>
      </c>
      <c r="AA930" t="s">
        <v>70</v>
      </c>
      <c r="AB930" s="5">
        <v>0</v>
      </c>
      <c r="AC930" t="s">
        <v>1426</v>
      </c>
      <c r="AD930" t="s">
        <v>1641</v>
      </c>
      <c r="AE930" t="s">
        <v>1425</v>
      </c>
    </row>
    <row r="931" spans="1:31" ht="14.25" customHeight="1" x14ac:dyDescent="0.3">
      <c r="A931">
        <v>10</v>
      </c>
      <c r="B931" t="s">
        <v>24</v>
      </c>
      <c r="C931" t="s">
        <v>219</v>
      </c>
      <c r="D931" t="s">
        <v>37</v>
      </c>
      <c r="E931">
        <v>2011</v>
      </c>
      <c r="F931" t="s">
        <v>220</v>
      </c>
      <c r="G931" t="s">
        <v>221</v>
      </c>
      <c r="H931" s="3" t="s">
        <v>222</v>
      </c>
      <c r="I931" s="8">
        <v>-22.2</v>
      </c>
      <c r="J931" s="8">
        <v>-54.916666999999997</v>
      </c>
      <c r="K931">
        <v>430000</v>
      </c>
      <c r="L931" t="s">
        <v>223</v>
      </c>
      <c r="M931" t="s">
        <v>224</v>
      </c>
      <c r="N931" t="s">
        <v>225</v>
      </c>
      <c r="O931">
        <v>2004</v>
      </c>
      <c r="P931">
        <v>4</v>
      </c>
      <c r="Q931">
        <v>2005</v>
      </c>
      <c r="R931">
        <v>3</v>
      </c>
      <c r="S931" s="7">
        <v>12</v>
      </c>
      <c r="T931">
        <v>52</v>
      </c>
      <c r="V931" t="s">
        <v>53</v>
      </c>
      <c r="W931" t="s">
        <v>109</v>
      </c>
      <c r="X931" s="5">
        <v>4</v>
      </c>
      <c r="Y931" t="s">
        <v>603</v>
      </c>
      <c r="Z931" s="13" t="s">
        <v>55</v>
      </c>
      <c r="AA931" t="s">
        <v>265</v>
      </c>
      <c r="AB931" s="5">
        <v>0</v>
      </c>
      <c r="AC931" t="s">
        <v>1426</v>
      </c>
      <c r="AD931" t="s">
        <v>1641</v>
      </c>
      <c r="AE931" t="s">
        <v>1425</v>
      </c>
    </row>
    <row r="932" spans="1:31" ht="14.25" customHeight="1" x14ac:dyDescent="0.3">
      <c r="A932">
        <v>10</v>
      </c>
      <c r="B932" t="s">
        <v>24</v>
      </c>
      <c r="C932" t="s">
        <v>219</v>
      </c>
      <c r="D932" t="s">
        <v>37</v>
      </c>
      <c r="E932">
        <v>2011</v>
      </c>
      <c r="F932" t="s">
        <v>220</v>
      </c>
      <c r="G932" t="s">
        <v>221</v>
      </c>
      <c r="H932" s="3" t="s">
        <v>222</v>
      </c>
      <c r="I932" s="8">
        <v>-22.2</v>
      </c>
      <c r="J932" s="8">
        <v>-54.916666999999997</v>
      </c>
      <c r="K932">
        <v>430000</v>
      </c>
      <c r="L932" t="s">
        <v>223</v>
      </c>
      <c r="M932" t="s">
        <v>224</v>
      </c>
      <c r="N932" t="s">
        <v>225</v>
      </c>
      <c r="O932">
        <v>2004</v>
      </c>
      <c r="P932">
        <v>4</v>
      </c>
      <c r="Q932">
        <v>2005</v>
      </c>
      <c r="R932">
        <v>3</v>
      </c>
      <c r="S932" s="7">
        <v>12</v>
      </c>
      <c r="T932">
        <v>52</v>
      </c>
      <c r="V932" t="s">
        <v>53</v>
      </c>
      <c r="W932" t="s">
        <v>109</v>
      </c>
      <c r="X932" s="5">
        <v>4</v>
      </c>
      <c r="Y932" t="s">
        <v>603</v>
      </c>
      <c r="Z932" s="13" t="s">
        <v>83</v>
      </c>
      <c r="AA932" t="s">
        <v>87</v>
      </c>
      <c r="AB932" s="5">
        <v>0</v>
      </c>
      <c r="AC932" t="s">
        <v>1426</v>
      </c>
      <c r="AD932" t="s">
        <v>1641</v>
      </c>
      <c r="AE932" t="s">
        <v>1425</v>
      </c>
    </row>
    <row r="933" spans="1:31" ht="14.25" customHeight="1" x14ac:dyDescent="0.3">
      <c r="A933">
        <v>10</v>
      </c>
      <c r="B933" t="s">
        <v>24</v>
      </c>
      <c r="C933" t="s">
        <v>219</v>
      </c>
      <c r="D933" t="s">
        <v>37</v>
      </c>
      <c r="E933">
        <v>2011</v>
      </c>
      <c r="F933" t="s">
        <v>220</v>
      </c>
      <c r="G933" t="s">
        <v>221</v>
      </c>
      <c r="H933" s="3" t="s">
        <v>222</v>
      </c>
      <c r="I933" s="8">
        <v>-22.2</v>
      </c>
      <c r="J933" s="8">
        <v>-54.916666999999997</v>
      </c>
      <c r="K933">
        <v>430000</v>
      </c>
      <c r="L933" t="s">
        <v>223</v>
      </c>
      <c r="M933" t="s">
        <v>224</v>
      </c>
      <c r="N933" t="s">
        <v>225</v>
      </c>
      <c r="O933">
        <v>2004</v>
      </c>
      <c r="P933">
        <v>4</v>
      </c>
      <c r="Q933">
        <v>2005</v>
      </c>
      <c r="R933">
        <v>3</v>
      </c>
      <c r="S933" s="7">
        <v>12</v>
      </c>
      <c r="T933">
        <v>52</v>
      </c>
      <c r="V933" t="s">
        <v>53</v>
      </c>
      <c r="W933" t="s">
        <v>109</v>
      </c>
      <c r="X933" s="5">
        <v>4</v>
      </c>
      <c r="Y933" t="s">
        <v>603</v>
      </c>
      <c r="Z933" s="13" t="s">
        <v>90</v>
      </c>
      <c r="AA933" t="s">
        <v>279</v>
      </c>
      <c r="AB933" s="5">
        <v>1</v>
      </c>
      <c r="AC933" t="s">
        <v>1426</v>
      </c>
      <c r="AD933" t="s">
        <v>1641</v>
      </c>
      <c r="AE933" t="s">
        <v>1425</v>
      </c>
    </row>
    <row r="934" spans="1:31" ht="14.25" customHeight="1" x14ac:dyDescent="0.3">
      <c r="A934">
        <v>10</v>
      </c>
      <c r="B934" t="s">
        <v>24</v>
      </c>
      <c r="C934" t="s">
        <v>219</v>
      </c>
      <c r="D934" t="s">
        <v>37</v>
      </c>
      <c r="E934">
        <v>2011</v>
      </c>
      <c r="F934" t="s">
        <v>220</v>
      </c>
      <c r="G934" t="s">
        <v>221</v>
      </c>
      <c r="H934" s="3" t="s">
        <v>222</v>
      </c>
      <c r="I934" s="8">
        <v>-22.2</v>
      </c>
      <c r="J934" s="8">
        <v>-54.916666999999997</v>
      </c>
      <c r="K934">
        <v>430000</v>
      </c>
      <c r="L934" t="s">
        <v>223</v>
      </c>
      <c r="M934" t="s">
        <v>224</v>
      </c>
      <c r="N934" t="s">
        <v>225</v>
      </c>
      <c r="O934">
        <v>2004</v>
      </c>
      <c r="P934">
        <v>4</v>
      </c>
      <c r="Q934">
        <v>2005</v>
      </c>
      <c r="R934">
        <v>3</v>
      </c>
      <c r="S934" s="7">
        <v>12</v>
      </c>
      <c r="T934">
        <v>52</v>
      </c>
      <c r="V934" t="s">
        <v>53</v>
      </c>
      <c r="W934" t="s">
        <v>109</v>
      </c>
      <c r="X934" s="5">
        <v>4</v>
      </c>
      <c r="Y934" t="s">
        <v>603</v>
      </c>
      <c r="Z934" s="13" t="s">
        <v>90</v>
      </c>
      <c r="AA934" t="s">
        <v>91</v>
      </c>
      <c r="AB934" s="5">
        <v>9</v>
      </c>
      <c r="AC934" t="s">
        <v>1426</v>
      </c>
      <c r="AD934" t="s">
        <v>1641</v>
      </c>
      <c r="AE934" t="s">
        <v>1425</v>
      </c>
    </row>
    <row r="935" spans="1:31" ht="14.25" customHeight="1" x14ac:dyDescent="0.3">
      <c r="A935">
        <v>10</v>
      </c>
      <c r="B935" t="s">
        <v>24</v>
      </c>
      <c r="C935" t="s">
        <v>219</v>
      </c>
      <c r="D935" t="s">
        <v>37</v>
      </c>
      <c r="E935">
        <v>2011</v>
      </c>
      <c r="F935" t="s">
        <v>220</v>
      </c>
      <c r="G935" t="s">
        <v>226</v>
      </c>
      <c r="H935" s="3" t="s">
        <v>227</v>
      </c>
      <c r="I935" s="8">
        <v>-22.2</v>
      </c>
      <c r="J935" s="8">
        <v>-54.916666999999997</v>
      </c>
      <c r="K935">
        <v>430000</v>
      </c>
      <c r="L935" t="s">
        <v>223</v>
      </c>
      <c r="M935" t="s">
        <v>224</v>
      </c>
      <c r="N935" t="s">
        <v>225</v>
      </c>
      <c r="O935">
        <v>2004</v>
      </c>
      <c r="P935">
        <v>4</v>
      </c>
      <c r="Q935">
        <v>2005</v>
      </c>
      <c r="R935">
        <v>3</v>
      </c>
      <c r="S935" s="7">
        <v>12</v>
      </c>
      <c r="T935">
        <v>52</v>
      </c>
      <c r="V935" t="s">
        <v>53</v>
      </c>
      <c r="W935" t="s">
        <v>109</v>
      </c>
      <c r="X935" s="5">
        <v>4</v>
      </c>
      <c r="Y935" t="s">
        <v>603</v>
      </c>
      <c r="Z935" s="13" t="s">
        <v>49</v>
      </c>
      <c r="AA935" t="s">
        <v>52</v>
      </c>
      <c r="AB935" s="5">
        <v>0</v>
      </c>
      <c r="AC935" t="s">
        <v>1426</v>
      </c>
      <c r="AD935" t="s">
        <v>1641</v>
      </c>
      <c r="AE935" t="s">
        <v>1425</v>
      </c>
    </row>
    <row r="936" spans="1:31" ht="14.25" customHeight="1" x14ac:dyDescent="0.3">
      <c r="A936">
        <v>10</v>
      </c>
      <c r="B936" t="s">
        <v>24</v>
      </c>
      <c r="C936" t="s">
        <v>219</v>
      </c>
      <c r="D936" t="s">
        <v>37</v>
      </c>
      <c r="E936">
        <v>2011</v>
      </c>
      <c r="F936" t="s">
        <v>220</v>
      </c>
      <c r="G936" t="s">
        <v>226</v>
      </c>
      <c r="H936" s="3" t="s">
        <v>227</v>
      </c>
      <c r="I936" s="8">
        <v>-22.2</v>
      </c>
      <c r="J936" s="8">
        <v>-54.916666999999997</v>
      </c>
      <c r="K936">
        <v>430000</v>
      </c>
      <c r="L936" t="s">
        <v>223</v>
      </c>
      <c r="M936" t="s">
        <v>224</v>
      </c>
      <c r="N936" t="s">
        <v>225</v>
      </c>
      <c r="O936">
        <v>2004</v>
      </c>
      <c r="P936">
        <v>4</v>
      </c>
      <c r="Q936">
        <v>2005</v>
      </c>
      <c r="R936">
        <v>3</v>
      </c>
      <c r="S936" s="7">
        <v>12</v>
      </c>
      <c r="T936">
        <v>52</v>
      </c>
      <c r="V936" t="s">
        <v>53</v>
      </c>
      <c r="W936" t="s">
        <v>109</v>
      </c>
      <c r="X936" s="5">
        <v>4</v>
      </c>
      <c r="Y936" t="s">
        <v>603</v>
      </c>
      <c r="Z936" s="13" t="s">
        <v>55</v>
      </c>
      <c r="AA936" t="s">
        <v>56</v>
      </c>
      <c r="AB936" s="5">
        <v>0</v>
      </c>
      <c r="AC936" t="s">
        <v>1426</v>
      </c>
      <c r="AD936" t="s">
        <v>1641</v>
      </c>
      <c r="AE936" t="s">
        <v>1425</v>
      </c>
    </row>
    <row r="937" spans="1:31" ht="14.25" customHeight="1" x14ac:dyDescent="0.3">
      <c r="A937">
        <v>10</v>
      </c>
      <c r="B937" t="s">
        <v>24</v>
      </c>
      <c r="C937" t="s">
        <v>219</v>
      </c>
      <c r="D937" t="s">
        <v>37</v>
      </c>
      <c r="E937">
        <v>2011</v>
      </c>
      <c r="F937" t="s">
        <v>220</v>
      </c>
      <c r="G937" t="s">
        <v>226</v>
      </c>
      <c r="H937" s="3" t="s">
        <v>227</v>
      </c>
      <c r="I937" s="8">
        <v>-22.2</v>
      </c>
      <c r="J937" s="8">
        <v>-54.916666999999997</v>
      </c>
      <c r="K937">
        <v>430000</v>
      </c>
      <c r="L937" t="s">
        <v>223</v>
      </c>
      <c r="M937" t="s">
        <v>224</v>
      </c>
      <c r="N937" t="s">
        <v>225</v>
      </c>
      <c r="O937">
        <v>2004</v>
      </c>
      <c r="P937">
        <v>4</v>
      </c>
      <c r="Q937">
        <v>2005</v>
      </c>
      <c r="R937">
        <v>3</v>
      </c>
      <c r="S937" s="7">
        <v>12</v>
      </c>
      <c r="T937">
        <v>52</v>
      </c>
      <c r="V937" t="s">
        <v>53</v>
      </c>
      <c r="W937" t="s">
        <v>109</v>
      </c>
      <c r="X937" s="5">
        <v>4</v>
      </c>
      <c r="Y937" t="s">
        <v>603</v>
      </c>
      <c r="Z937" s="13" t="s">
        <v>55</v>
      </c>
      <c r="AA937" t="s">
        <v>62</v>
      </c>
      <c r="AB937" s="5">
        <v>0</v>
      </c>
      <c r="AC937" t="s">
        <v>1426</v>
      </c>
      <c r="AD937" t="s">
        <v>1641</v>
      </c>
      <c r="AE937" t="s">
        <v>1425</v>
      </c>
    </row>
    <row r="938" spans="1:31" ht="14.25" customHeight="1" x14ac:dyDescent="0.3">
      <c r="A938">
        <v>10</v>
      </c>
      <c r="B938" t="s">
        <v>24</v>
      </c>
      <c r="C938" t="s">
        <v>219</v>
      </c>
      <c r="D938" t="s">
        <v>37</v>
      </c>
      <c r="E938">
        <v>2011</v>
      </c>
      <c r="F938" t="s">
        <v>220</v>
      </c>
      <c r="G938" t="s">
        <v>226</v>
      </c>
      <c r="H938" s="3" t="s">
        <v>227</v>
      </c>
      <c r="I938" s="8">
        <v>-22.2</v>
      </c>
      <c r="J938" s="8">
        <v>-54.916666999999997</v>
      </c>
      <c r="K938">
        <v>430000</v>
      </c>
      <c r="L938" t="s">
        <v>223</v>
      </c>
      <c r="M938" t="s">
        <v>224</v>
      </c>
      <c r="N938" t="s">
        <v>225</v>
      </c>
      <c r="O938">
        <v>2004</v>
      </c>
      <c r="P938">
        <v>4</v>
      </c>
      <c r="Q938">
        <v>2005</v>
      </c>
      <c r="R938">
        <v>3</v>
      </c>
      <c r="S938" s="7">
        <v>12</v>
      </c>
      <c r="T938">
        <v>52</v>
      </c>
      <c r="V938" t="s">
        <v>53</v>
      </c>
      <c r="W938" t="s">
        <v>109</v>
      </c>
      <c r="X938" s="5">
        <v>4</v>
      </c>
      <c r="Y938" t="s">
        <v>603</v>
      </c>
      <c r="Z938" s="13" t="s">
        <v>55</v>
      </c>
      <c r="AA938" t="s">
        <v>70</v>
      </c>
      <c r="AB938" s="5">
        <v>0</v>
      </c>
      <c r="AC938" t="s">
        <v>1426</v>
      </c>
      <c r="AD938" t="s">
        <v>1641</v>
      </c>
      <c r="AE938" t="s">
        <v>1425</v>
      </c>
    </row>
    <row r="939" spans="1:31" ht="14.25" customHeight="1" x14ac:dyDescent="0.3">
      <c r="A939">
        <v>10</v>
      </c>
      <c r="B939" t="s">
        <v>24</v>
      </c>
      <c r="C939" t="s">
        <v>219</v>
      </c>
      <c r="D939" t="s">
        <v>37</v>
      </c>
      <c r="E939">
        <v>2011</v>
      </c>
      <c r="F939" t="s">
        <v>220</v>
      </c>
      <c r="G939" t="s">
        <v>226</v>
      </c>
      <c r="H939" s="3" t="s">
        <v>227</v>
      </c>
      <c r="I939" s="8">
        <v>-22.2</v>
      </c>
      <c r="J939" s="8">
        <v>-54.916666999999997</v>
      </c>
      <c r="K939">
        <v>430000</v>
      </c>
      <c r="L939" t="s">
        <v>223</v>
      </c>
      <c r="M939" t="s">
        <v>224</v>
      </c>
      <c r="N939" t="s">
        <v>225</v>
      </c>
      <c r="O939">
        <v>2004</v>
      </c>
      <c r="P939">
        <v>4</v>
      </c>
      <c r="Q939">
        <v>2005</v>
      </c>
      <c r="R939">
        <v>3</v>
      </c>
      <c r="S939" s="7">
        <v>12</v>
      </c>
      <c r="T939">
        <v>52</v>
      </c>
      <c r="V939" t="s">
        <v>53</v>
      </c>
      <c r="W939" t="s">
        <v>109</v>
      </c>
      <c r="X939" s="5">
        <v>4</v>
      </c>
      <c r="Y939" t="s">
        <v>603</v>
      </c>
      <c r="Z939" s="13" t="s">
        <v>55</v>
      </c>
      <c r="AA939" t="s">
        <v>265</v>
      </c>
      <c r="AB939" s="5">
        <v>1</v>
      </c>
      <c r="AC939" t="s">
        <v>1426</v>
      </c>
      <c r="AD939" t="s">
        <v>1641</v>
      </c>
      <c r="AE939" t="s">
        <v>1425</v>
      </c>
    </row>
    <row r="940" spans="1:31" ht="14.25" customHeight="1" x14ac:dyDescent="0.3">
      <c r="A940">
        <v>10</v>
      </c>
      <c r="B940" t="s">
        <v>24</v>
      </c>
      <c r="C940" t="s">
        <v>219</v>
      </c>
      <c r="D940" t="s">
        <v>37</v>
      </c>
      <c r="E940">
        <v>2011</v>
      </c>
      <c r="F940" t="s">
        <v>220</v>
      </c>
      <c r="G940" t="s">
        <v>226</v>
      </c>
      <c r="H940" s="3" t="s">
        <v>227</v>
      </c>
      <c r="I940" s="8">
        <v>-22.2</v>
      </c>
      <c r="J940" s="8">
        <v>-54.916666999999997</v>
      </c>
      <c r="K940">
        <v>430000</v>
      </c>
      <c r="L940" t="s">
        <v>223</v>
      </c>
      <c r="M940" t="s">
        <v>224</v>
      </c>
      <c r="N940" t="s">
        <v>225</v>
      </c>
      <c r="O940">
        <v>2004</v>
      </c>
      <c r="P940">
        <v>4</v>
      </c>
      <c r="Q940">
        <v>2005</v>
      </c>
      <c r="R940">
        <v>3</v>
      </c>
      <c r="S940" s="7">
        <v>12</v>
      </c>
      <c r="T940">
        <v>52</v>
      </c>
      <c r="V940" t="s">
        <v>53</v>
      </c>
      <c r="W940" t="s">
        <v>109</v>
      </c>
      <c r="X940" s="5">
        <v>4</v>
      </c>
      <c r="Y940" t="s">
        <v>603</v>
      </c>
      <c r="Z940" s="13" t="s">
        <v>83</v>
      </c>
      <c r="AA940" t="s">
        <v>87</v>
      </c>
      <c r="AB940" s="5">
        <v>0</v>
      </c>
      <c r="AC940" t="s">
        <v>1426</v>
      </c>
      <c r="AD940" t="s">
        <v>1641</v>
      </c>
      <c r="AE940" t="s">
        <v>1425</v>
      </c>
    </row>
    <row r="941" spans="1:31" ht="14.25" customHeight="1" x14ac:dyDescent="0.3">
      <c r="A941">
        <v>10</v>
      </c>
      <c r="B941" t="s">
        <v>24</v>
      </c>
      <c r="C941" t="s">
        <v>219</v>
      </c>
      <c r="D941" t="s">
        <v>37</v>
      </c>
      <c r="E941">
        <v>2011</v>
      </c>
      <c r="F941" t="s">
        <v>220</v>
      </c>
      <c r="G941" t="s">
        <v>226</v>
      </c>
      <c r="H941" s="3" t="s">
        <v>227</v>
      </c>
      <c r="I941" s="8">
        <v>-22.2</v>
      </c>
      <c r="J941" s="8">
        <v>-54.916666999999997</v>
      </c>
      <c r="K941">
        <v>430000</v>
      </c>
      <c r="L941" t="s">
        <v>223</v>
      </c>
      <c r="M941" t="s">
        <v>224</v>
      </c>
      <c r="N941" t="s">
        <v>225</v>
      </c>
      <c r="O941">
        <v>2004</v>
      </c>
      <c r="P941">
        <v>4</v>
      </c>
      <c r="Q941">
        <v>2005</v>
      </c>
      <c r="R941">
        <v>3</v>
      </c>
      <c r="S941" s="7">
        <v>12</v>
      </c>
      <c r="T941">
        <v>52</v>
      </c>
      <c r="V941" t="s">
        <v>53</v>
      </c>
      <c r="W941" t="s">
        <v>109</v>
      </c>
      <c r="X941" s="5">
        <v>4</v>
      </c>
      <c r="Y941" t="s">
        <v>603</v>
      </c>
      <c r="Z941" s="13" t="s">
        <v>90</v>
      </c>
      <c r="AA941" t="s">
        <v>279</v>
      </c>
      <c r="AB941" s="5">
        <v>0</v>
      </c>
      <c r="AC941" t="s">
        <v>1426</v>
      </c>
      <c r="AD941" t="s">
        <v>1641</v>
      </c>
      <c r="AE941" t="s">
        <v>1425</v>
      </c>
    </row>
    <row r="942" spans="1:31" ht="14.25" customHeight="1" x14ac:dyDescent="0.3">
      <c r="A942">
        <v>10</v>
      </c>
      <c r="B942" t="s">
        <v>24</v>
      </c>
      <c r="C942" t="s">
        <v>219</v>
      </c>
      <c r="D942" t="s">
        <v>37</v>
      </c>
      <c r="E942">
        <v>2011</v>
      </c>
      <c r="F942" t="s">
        <v>220</v>
      </c>
      <c r="G942" t="s">
        <v>226</v>
      </c>
      <c r="H942" s="3" t="s">
        <v>227</v>
      </c>
      <c r="I942" s="8">
        <v>-22.2</v>
      </c>
      <c r="J942" s="8">
        <v>-54.916666999999997</v>
      </c>
      <c r="K942">
        <v>430000</v>
      </c>
      <c r="L942" t="s">
        <v>223</v>
      </c>
      <c r="M942" t="s">
        <v>224</v>
      </c>
      <c r="N942" t="s">
        <v>225</v>
      </c>
      <c r="O942">
        <v>2004</v>
      </c>
      <c r="P942">
        <v>4</v>
      </c>
      <c r="Q942">
        <v>2005</v>
      </c>
      <c r="R942">
        <v>3</v>
      </c>
      <c r="S942" s="7">
        <v>12</v>
      </c>
      <c r="T942">
        <v>52</v>
      </c>
      <c r="V942" t="s">
        <v>53</v>
      </c>
      <c r="W942" t="s">
        <v>109</v>
      </c>
      <c r="X942" s="5">
        <v>4</v>
      </c>
      <c r="Y942" t="s">
        <v>603</v>
      </c>
      <c r="Z942" s="13" t="s">
        <v>90</v>
      </c>
      <c r="AA942" t="s">
        <v>91</v>
      </c>
      <c r="AB942" s="5">
        <v>0</v>
      </c>
      <c r="AC942" t="s">
        <v>1426</v>
      </c>
      <c r="AD942" t="s">
        <v>1641</v>
      </c>
      <c r="AE942" t="s">
        <v>1425</v>
      </c>
    </row>
    <row r="943" spans="1:31" ht="14.25" customHeight="1" x14ac:dyDescent="0.3">
      <c r="A943">
        <v>11</v>
      </c>
      <c r="B943" t="s">
        <v>24</v>
      </c>
      <c r="C943" t="s">
        <v>228</v>
      </c>
      <c r="D943" t="s">
        <v>229</v>
      </c>
      <c r="E943">
        <v>2011</v>
      </c>
      <c r="F943" t="s">
        <v>230</v>
      </c>
      <c r="G943" t="s">
        <v>231</v>
      </c>
      <c r="H943" s="3" t="s">
        <v>232</v>
      </c>
      <c r="I943" s="8">
        <v>-25.316666999999999</v>
      </c>
      <c r="J943" s="8">
        <v>-48.65</v>
      </c>
      <c r="K943">
        <v>87000000</v>
      </c>
      <c r="L943" t="s">
        <v>110</v>
      </c>
      <c r="M943" t="s">
        <v>233</v>
      </c>
      <c r="N943" t="s">
        <v>234</v>
      </c>
      <c r="O943">
        <v>2006</v>
      </c>
      <c r="P943">
        <v>12</v>
      </c>
      <c r="Q943">
        <v>2007</v>
      </c>
      <c r="R943">
        <v>11</v>
      </c>
      <c r="S943" s="7">
        <v>12</v>
      </c>
      <c r="T943">
        <v>13</v>
      </c>
      <c r="U943">
        <v>4</v>
      </c>
      <c r="V943" t="s">
        <v>53</v>
      </c>
      <c r="W943">
        <f t="shared" ref="W943:W1030" si="5">6*60</f>
        <v>360</v>
      </c>
      <c r="X943" s="5">
        <v>1</v>
      </c>
      <c r="Y943" t="s">
        <v>1070</v>
      </c>
      <c r="Z943" s="13" t="s">
        <v>55</v>
      </c>
      <c r="AA943" t="s">
        <v>70</v>
      </c>
      <c r="AB943" s="5">
        <v>0</v>
      </c>
      <c r="AC943" s="22" t="s">
        <v>1428</v>
      </c>
      <c r="AD943" s="22" t="s">
        <v>1428</v>
      </c>
      <c r="AE943" t="s">
        <v>1427</v>
      </c>
    </row>
    <row r="944" spans="1:31" ht="14.25" customHeight="1" x14ac:dyDescent="0.3">
      <c r="A944">
        <v>11</v>
      </c>
      <c r="B944" t="s">
        <v>24</v>
      </c>
      <c r="C944" t="s">
        <v>228</v>
      </c>
      <c r="D944" t="s">
        <v>229</v>
      </c>
      <c r="E944">
        <v>2011</v>
      </c>
      <c r="F944" t="s">
        <v>230</v>
      </c>
      <c r="G944" t="s">
        <v>231</v>
      </c>
      <c r="H944" s="3" t="s">
        <v>232</v>
      </c>
      <c r="I944" s="8">
        <v>-25.316666999999999</v>
      </c>
      <c r="J944" s="8">
        <v>-48.65</v>
      </c>
      <c r="K944">
        <v>87000000</v>
      </c>
      <c r="L944" t="s">
        <v>110</v>
      </c>
      <c r="M944" t="s">
        <v>233</v>
      </c>
      <c r="N944" t="s">
        <v>234</v>
      </c>
      <c r="O944">
        <v>2006</v>
      </c>
      <c r="P944">
        <v>12</v>
      </c>
      <c r="Q944">
        <v>2007</v>
      </c>
      <c r="R944">
        <v>11</v>
      </c>
      <c r="S944" s="7">
        <v>12</v>
      </c>
      <c r="T944">
        <v>13</v>
      </c>
      <c r="U944">
        <v>4</v>
      </c>
      <c r="V944" t="s">
        <v>53</v>
      </c>
      <c r="W944">
        <f t="shared" si="5"/>
        <v>360</v>
      </c>
      <c r="X944" s="5">
        <v>1</v>
      </c>
      <c r="Y944" t="s">
        <v>1070</v>
      </c>
      <c r="Z944" s="13" t="s">
        <v>55</v>
      </c>
      <c r="AA944" t="s">
        <v>1063</v>
      </c>
      <c r="AB944" s="5">
        <v>0</v>
      </c>
      <c r="AC944" s="22" t="s">
        <v>1428</v>
      </c>
      <c r="AD944" s="22" t="s">
        <v>1428</v>
      </c>
      <c r="AE944" t="s">
        <v>1427</v>
      </c>
    </row>
    <row r="945" spans="1:31" ht="14.25" customHeight="1" x14ac:dyDescent="0.3">
      <c r="A945">
        <v>11</v>
      </c>
      <c r="B945" t="s">
        <v>24</v>
      </c>
      <c r="C945" t="s">
        <v>228</v>
      </c>
      <c r="D945" t="s">
        <v>229</v>
      </c>
      <c r="E945">
        <v>2011</v>
      </c>
      <c r="F945" t="s">
        <v>230</v>
      </c>
      <c r="G945" t="s">
        <v>231</v>
      </c>
      <c r="H945" s="3" t="s">
        <v>232</v>
      </c>
      <c r="I945" s="8">
        <v>-25.316666999999999</v>
      </c>
      <c r="J945" s="8">
        <v>-48.65</v>
      </c>
      <c r="K945">
        <v>87000000</v>
      </c>
      <c r="L945" t="s">
        <v>110</v>
      </c>
      <c r="M945" t="s">
        <v>233</v>
      </c>
      <c r="N945" t="s">
        <v>234</v>
      </c>
      <c r="O945">
        <v>2006</v>
      </c>
      <c r="P945">
        <v>12</v>
      </c>
      <c r="Q945">
        <v>2007</v>
      </c>
      <c r="R945">
        <v>11</v>
      </c>
      <c r="S945" s="7">
        <v>12</v>
      </c>
      <c r="T945">
        <v>13</v>
      </c>
      <c r="U945">
        <v>4</v>
      </c>
      <c r="V945" t="s">
        <v>53</v>
      </c>
      <c r="W945">
        <f t="shared" si="5"/>
        <v>360</v>
      </c>
      <c r="X945" s="5">
        <v>1</v>
      </c>
      <c r="Y945" t="s">
        <v>1070</v>
      </c>
      <c r="Z945" s="13" t="s">
        <v>55</v>
      </c>
      <c r="AA945" t="s">
        <v>1065</v>
      </c>
      <c r="AB945" s="5">
        <v>1</v>
      </c>
      <c r="AC945" s="22" t="s">
        <v>1428</v>
      </c>
      <c r="AD945" s="22" t="s">
        <v>1428</v>
      </c>
      <c r="AE945" t="s">
        <v>1427</v>
      </c>
    </row>
    <row r="946" spans="1:31" ht="14.25" customHeight="1" x14ac:dyDescent="0.3">
      <c r="A946">
        <v>11</v>
      </c>
      <c r="B946" t="s">
        <v>24</v>
      </c>
      <c r="C946" t="s">
        <v>228</v>
      </c>
      <c r="D946" t="s">
        <v>229</v>
      </c>
      <c r="E946">
        <v>2011</v>
      </c>
      <c r="F946" t="s">
        <v>230</v>
      </c>
      <c r="G946" t="s">
        <v>231</v>
      </c>
      <c r="H946" s="3" t="s">
        <v>232</v>
      </c>
      <c r="I946" s="8">
        <v>-25.316666999999999</v>
      </c>
      <c r="J946" s="8">
        <v>-48.65</v>
      </c>
      <c r="K946">
        <v>87000000</v>
      </c>
      <c r="L946" t="s">
        <v>110</v>
      </c>
      <c r="M946" t="s">
        <v>233</v>
      </c>
      <c r="N946" t="s">
        <v>234</v>
      </c>
      <c r="O946">
        <v>2006</v>
      </c>
      <c r="P946">
        <v>12</v>
      </c>
      <c r="Q946">
        <v>2007</v>
      </c>
      <c r="R946">
        <v>11</v>
      </c>
      <c r="S946" s="7">
        <v>12</v>
      </c>
      <c r="T946">
        <v>13</v>
      </c>
      <c r="U946">
        <v>4</v>
      </c>
      <c r="V946" t="s">
        <v>53</v>
      </c>
      <c r="W946">
        <f t="shared" si="5"/>
        <v>360</v>
      </c>
      <c r="X946" s="5">
        <v>1</v>
      </c>
      <c r="Y946" t="s">
        <v>1070</v>
      </c>
      <c r="Z946" s="13" t="s">
        <v>55</v>
      </c>
      <c r="AA946" t="s">
        <v>1066</v>
      </c>
      <c r="AB946" s="5">
        <v>8</v>
      </c>
      <c r="AC946" s="22" t="s">
        <v>1428</v>
      </c>
      <c r="AD946" s="22" t="s">
        <v>1428</v>
      </c>
      <c r="AE946" t="s">
        <v>1427</v>
      </c>
    </row>
    <row r="947" spans="1:31" ht="14.25" customHeight="1" x14ac:dyDescent="0.3">
      <c r="A947">
        <v>11</v>
      </c>
      <c r="B947" t="s">
        <v>24</v>
      </c>
      <c r="C947" t="s">
        <v>228</v>
      </c>
      <c r="D947" t="s">
        <v>229</v>
      </c>
      <c r="E947">
        <v>2011</v>
      </c>
      <c r="F947" t="s">
        <v>230</v>
      </c>
      <c r="G947" t="s">
        <v>231</v>
      </c>
      <c r="H947" s="3" t="s">
        <v>232</v>
      </c>
      <c r="I947" s="8">
        <v>-25.316666999999999</v>
      </c>
      <c r="J947" s="8">
        <v>-48.65</v>
      </c>
      <c r="K947">
        <v>87000000</v>
      </c>
      <c r="L947" t="s">
        <v>110</v>
      </c>
      <c r="M947" t="s">
        <v>233</v>
      </c>
      <c r="N947" t="s">
        <v>234</v>
      </c>
      <c r="O947">
        <v>2006</v>
      </c>
      <c r="P947">
        <v>12</v>
      </c>
      <c r="Q947">
        <v>2007</v>
      </c>
      <c r="R947">
        <v>11</v>
      </c>
      <c r="S947" s="7">
        <v>12</v>
      </c>
      <c r="T947">
        <v>13</v>
      </c>
      <c r="U947">
        <v>4</v>
      </c>
      <c r="V947" t="s">
        <v>53</v>
      </c>
      <c r="W947">
        <f t="shared" si="5"/>
        <v>360</v>
      </c>
      <c r="X947" s="5">
        <v>1</v>
      </c>
      <c r="Y947" t="s">
        <v>1070</v>
      </c>
      <c r="Z947" s="13" t="s">
        <v>55</v>
      </c>
      <c r="AA947" t="s">
        <v>265</v>
      </c>
      <c r="AB947" s="5">
        <v>0</v>
      </c>
      <c r="AC947" s="22" t="s">
        <v>1428</v>
      </c>
      <c r="AD947" s="22" t="s">
        <v>1428</v>
      </c>
      <c r="AE947" t="s">
        <v>1427</v>
      </c>
    </row>
    <row r="948" spans="1:31" ht="14.25" customHeight="1" x14ac:dyDescent="0.3">
      <c r="A948">
        <v>11</v>
      </c>
      <c r="B948" t="s">
        <v>24</v>
      </c>
      <c r="C948" t="s">
        <v>228</v>
      </c>
      <c r="D948" t="s">
        <v>229</v>
      </c>
      <c r="E948">
        <v>2011</v>
      </c>
      <c r="F948" t="s">
        <v>230</v>
      </c>
      <c r="G948" t="s">
        <v>231</v>
      </c>
      <c r="H948" s="3" t="s">
        <v>232</v>
      </c>
      <c r="I948" s="8">
        <v>-25.316666999999999</v>
      </c>
      <c r="J948" s="8">
        <v>-48.65</v>
      </c>
      <c r="K948">
        <v>87000000</v>
      </c>
      <c r="L948" t="s">
        <v>110</v>
      </c>
      <c r="M948" t="s">
        <v>233</v>
      </c>
      <c r="N948" t="s">
        <v>234</v>
      </c>
      <c r="O948">
        <v>2006</v>
      </c>
      <c r="P948">
        <v>12</v>
      </c>
      <c r="Q948">
        <v>2007</v>
      </c>
      <c r="R948">
        <v>11</v>
      </c>
      <c r="S948" s="7">
        <v>12</v>
      </c>
      <c r="T948">
        <v>13</v>
      </c>
      <c r="U948">
        <v>4</v>
      </c>
      <c r="V948" t="s">
        <v>53</v>
      </c>
      <c r="W948">
        <f t="shared" si="5"/>
        <v>360</v>
      </c>
      <c r="X948" s="5">
        <v>1</v>
      </c>
      <c r="Y948" t="s">
        <v>1070</v>
      </c>
      <c r="Z948" t="s">
        <v>83</v>
      </c>
      <c r="AA948" t="s">
        <v>87</v>
      </c>
      <c r="AB948" s="5">
        <v>0</v>
      </c>
      <c r="AC948" s="22" t="s">
        <v>1428</v>
      </c>
      <c r="AD948" s="22" t="s">
        <v>1428</v>
      </c>
      <c r="AE948" t="s">
        <v>1427</v>
      </c>
    </row>
    <row r="949" spans="1:31" ht="14.25" customHeight="1" x14ac:dyDescent="0.3">
      <c r="A949">
        <v>11</v>
      </c>
      <c r="B949" t="s">
        <v>24</v>
      </c>
      <c r="C949" t="s">
        <v>228</v>
      </c>
      <c r="D949" t="s">
        <v>229</v>
      </c>
      <c r="E949">
        <v>2011</v>
      </c>
      <c r="F949" t="s">
        <v>230</v>
      </c>
      <c r="G949" t="s">
        <v>231</v>
      </c>
      <c r="H949" s="3" t="s">
        <v>232</v>
      </c>
      <c r="I949" s="8">
        <v>-25.316666999999999</v>
      </c>
      <c r="J949" s="8">
        <v>-48.65</v>
      </c>
      <c r="K949">
        <v>87000000</v>
      </c>
      <c r="L949" t="s">
        <v>110</v>
      </c>
      <c r="M949" t="s">
        <v>233</v>
      </c>
      <c r="N949" t="s">
        <v>234</v>
      </c>
      <c r="O949">
        <v>2006</v>
      </c>
      <c r="P949">
        <v>12</v>
      </c>
      <c r="Q949">
        <v>2007</v>
      </c>
      <c r="R949">
        <v>11</v>
      </c>
      <c r="S949" s="7">
        <v>12</v>
      </c>
      <c r="T949">
        <v>13</v>
      </c>
      <c r="U949">
        <v>4</v>
      </c>
      <c r="V949" t="s">
        <v>53</v>
      </c>
      <c r="W949">
        <f t="shared" si="5"/>
        <v>360</v>
      </c>
      <c r="X949" s="5">
        <v>1</v>
      </c>
      <c r="Y949" t="s">
        <v>20</v>
      </c>
      <c r="Z949" s="13" t="s">
        <v>55</v>
      </c>
      <c r="AA949" t="s">
        <v>70</v>
      </c>
      <c r="AB949" s="5">
        <v>0</v>
      </c>
      <c r="AC949" s="22" t="s">
        <v>1428</v>
      </c>
      <c r="AD949" s="22" t="s">
        <v>1428</v>
      </c>
      <c r="AE949" t="s">
        <v>1427</v>
      </c>
    </row>
    <row r="950" spans="1:31" ht="14.25" customHeight="1" x14ac:dyDescent="0.3">
      <c r="A950">
        <v>11</v>
      </c>
      <c r="B950" t="s">
        <v>24</v>
      </c>
      <c r="C950" t="s">
        <v>228</v>
      </c>
      <c r="D950" t="s">
        <v>229</v>
      </c>
      <c r="E950">
        <v>2011</v>
      </c>
      <c r="F950" t="s">
        <v>230</v>
      </c>
      <c r="G950" t="s">
        <v>231</v>
      </c>
      <c r="H950" s="3" t="s">
        <v>232</v>
      </c>
      <c r="I950" s="8">
        <v>-25.316666999999999</v>
      </c>
      <c r="J950" s="8">
        <v>-48.65</v>
      </c>
      <c r="K950">
        <v>87000000</v>
      </c>
      <c r="L950" t="s">
        <v>110</v>
      </c>
      <c r="M950" t="s">
        <v>233</v>
      </c>
      <c r="N950" t="s">
        <v>234</v>
      </c>
      <c r="O950">
        <v>2006</v>
      </c>
      <c r="P950">
        <v>12</v>
      </c>
      <c r="Q950">
        <v>2007</v>
      </c>
      <c r="R950">
        <v>11</v>
      </c>
      <c r="S950" s="7">
        <v>12</v>
      </c>
      <c r="T950">
        <v>13</v>
      </c>
      <c r="U950">
        <v>4</v>
      </c>
      <c r="V950" t="s">
        <v>53</v>
      </c>
      <c r="W950">
        <f t="shared" si="5"/>
        <v>360</v>
      </c>
      <c r="X950" s="5">
        <v>1</v>
      </c>
      <c r="Y950" t="s">
        <v>20</v>
      </c>
      <c r="Z950" s="13" t="s">
        <v>55</v>
      </c>
      <c r="AA950" t="s">
        <v>1063</v>
      </c>
      <c r="AB950" s="5">
        <v>0</v>
      </c>
      <c r="AC950" s="22" t="s">
        <v>1428</v>
      </c>
      <c r="AD950" s="22" t="s">
        <v>1428</v>
      </c>
      <c r="AE950" t="s">
        <v>1427</v>
      </c>
    </row>
    <row r="951" spans="1:31" ht="14.25" customHeight="1" x14ac:dyDescent="0.3">
      <c r="A951">
        <v>11</v>
      </c>
      <c r="B951" t="s">
        <v>24</v>
      </c>
      <c r="C951" t="s">
        <v>228</v>
      </c>
      <c r="D951" t="s">
        <v>229</v>
      </c>
      <c r="E951">
        <v>2011</v>
      </c>
      <c r="F951" t="s">
        <v>230</v>
      </c>
      <c r="G951" t="s">
        <v>231</v>
      </c>
      <c r="H951" s="3" t="s">
        <v>232</v>
      </c>
      <c r="I951" s="8">
        <v>-25.316666999999999</v>
      </c>
      <c r="J951" s="8">
        <v>-48.65</v>
      </c>
      <c r="K951">
        <v>87000000</v>
      </c>
      <c r="L951" t="s">
        <v>110</v>
      </c>
      <c r="M951" t="s">
        <v>233</v>
      </c>
      <c r="N951" t="s">
        <v>234</v>
      </c>
      <c r="O951">
        <v>2006</v>
      </c>
      <c r="P951">
        <v>12</v>
      </c>
      <c r="Q951">
        <v>2007</v>
      </c>
      <c r="R951">
        <v>11</v>
      </c>
      <c r="S951" s="7">
        <v>12</v>
      </c>
      <c r="T951">
        <v>13</v>
      </c>
      <c r="U951">
        <v>4</v>
      </c>
      <c r="V951" t="s">
        <v>53</v>
      </c>
      <c r="W951">
        <f t="shared" si="5"/>
        <v>360</v>
      </c>
      <c r="X951" s="5">
        <v>1</v>
      </c>
      <c r="Y951" t="s">
        <v>20</v>
      </c>
      <c r="Z951" s="13" t="s">
        <v>55</v>
      </c>
      <c r="AA951" t="s">
        <v>1065</v>
      </c>
      <c r="AB951" s="5">
        <v>3</v>
      </c>
      <c r="AC951" s="22" t="s">
        <v>1428</v>
      </c>
      <c r="AD951" s="22" t="s">
        <v>1428</v>
      </c>
      <c r="AE951" t="s">
        <v>1427</v>
      </c>
    </row>
    <row r="952" spans="1:31" ht="14.25" customHeight="1" x14ac:dyDescent="0.3">
      <c r="A952">
        <v>11</v>
      </c>
      <c r="B952" t="s">
        <v>24</v>
      </c>
      <c r="C952" t="s">
        <v>228</v>
      </c>
      <c r="D952" t="s">
        <v>229</v>
      </c>
      <c r="E952">
        <v>2011</v>
      </c>
      <c r="F952" t="s">
        <v>230</v>
      </c>
      <c r="G952" t="s">
        <v>231</v>
      </c>
      <c r="H952" s="3" t="s">
        <v>232</v>
      </c>
      <c r="I952" s="8">
        <v>-25.316666999999999</v>
      </c>
      <c r="J952" s="8">
        <v>-48.65</v>
      </c>
      <c r="K952">
        <v>87000000</v>
      </c>
      <c r="L952" t="s">
        <v>110</v>
      </c>
      <c r="M952" t="s">
        <v>233</v>
      </c>
      <c r="N952" t="s">
        <v>234</v>
      </c>
      <c r="O952">
        <v>2006</v>
      </c>
      <c r="P952">
        <v>12</v>
      </c>
      <c r="Q952">
        <v>2007</v>
      </c>
      <c r="R952">
        <v>11</v>
      </c>
      <c r="S952" s="7">
        <v>12</v>
      </c>
      <c r="T952">
        <v>13</v>
      </c>
      <c r="U952">
        <v>4</v>
      </c>
      <c r="V952" t="s">
        <v>53</v>
      </c>
      <c r="W952">
        <f t="shared" si="5"/>
        <v>360</v>
      </c>
      <c r="X952" s="5">
        <v>1</v>
      </c>
      <c r="Y952" t="s">
        <v>20</v>
      </c>
      <c r="Z952" s="13" t="s">
        <v>55</v>
      </c>
      <c r="AA952" t="s">
        <v>1066</v>
      </c>
      <c r="AB952" s="5">
        <v>9</v>
      </c>
      <c r="AC952" s="22" t="s">
        <v>1428</v>
      </c>
      <c r="AD952" s="22" t="s">
        <v>1428</v>
      </c>
      <c r="AE952" t="s">
        <v>1427</v>
      </c>
    </row>
    <row r="953" spans="1:31" ht="14.25" customHeight="1" x14ac:dyDescent="0.3">
      <c r="A953">
        <v>11</v>
      </c>
      <c r="B953" t="s">
        <v>24</v>
      </c>
      <c r="C953" t="s">
        <v>228</v>
      </c>
      <c r="D953" t="s">
        <v>229</v>
      </c>
      <c r="E953">
        <v>2011</v>
      </c>
      <c r="F953" t="s">
        <v>230</v>
      </c>
      <c r="G953" t="s">
        <v>231</v>
      </c>
      <c r="H953" s="3" t="s">
        <v>232</v>
      </c>
      <c r="I953" s="8">
        <v>-25.316666999999999</v>
      </c>
      <c r="J953" s="8">
        <v>-48.65</v>
      </c>
      <c r="K953">
        <v>87000000</v>
      </c>
      <c r="L953" t="s">
        <v>110</v>
      </c>
      <c r="M953" t="s">
        <v>233</v>
      </c>
      <c r="N953" t="s">
        <v>234</v>
      </c>
      <c r="O953">
        <v>2006</v>
      </c>
      <c r="P953">
        <v>12</v>
      </c>
      <c r="Q953">
        <v>2007</v>
      </c>
      <c r="R953">
        <v>11</v>
      </c>
      <c r="S953" s="7">
        <v>12</v>
      </c>
      <c r="T953">
        <v>13</v>
      </c>
      <c r="U953">
        <v>4</v>
      </c>
      <c r="V953" t="s">
        <v>53</v>
      </c>
      <c r="W953">
        <f t="shared" si="5"/>
        <v>360</v>
      </c>
      <c r="X953" s="5">
        <v>1</v>
      </c>
      <c r="Y953" t="s">
        <v>20</v>
      </c>
      <c r="Z953" s="13" t="s">
        <v>55</v>
      </c>
      <c r="AA953" t="s">
        <v>265</v>
      </c>
      <c r="AB953" s="5">
        <v>0</v>
      </c>
      <c r="AC953" s="22" t="s">
        <v>1428</v>
      </c>
      <c r="AD953" s="22" t="s">
        <v>1428</v>
      </c>
      <c r="AE953" t="s">
        <v>1427</v>
      </c>
    </row>
    <row r="954" spans="1:31" ht="14.25" customHeight="1" x14ac:dyDescent="0.3">
      <c r="A954">
        <v>11</v>
      </c>
      <c r="B954" t="s">
        <v>24</v>
      </c>
      <c r="C954" t="s">
        <v>228</v>
      </c>
      <c r="D954" t="s">
        <v>229</v>
      </c>
      <c r="E954">
        <v>2011</v>
      </c>
      <c r="F954" t="s">
        <v>230</v>
      </c>
      <c r="G954" t="s">
        <v>231</v>
      </c>
      <c r="H954" s="3" t="s">
        <v>232</v>
      </c>
      <c r="I954" s="8">
        <v>-25.316666999999999</v>
      </c>
      <c r="J954" s="8">
        <v>-48.65</v>
      </c>
      <c r="K954">
        <v>87000000</v>
      </c>
      <c r="L954" t="s">
        <v>110</v>
      </c>
      <c r="M954" t="s">
        <v>233</v>
      </c>
      <c r="N954" t="s">
        <v>234</v>
      </c>
      <c r="O954">
        <v>2006</v>
      </c>
      <c r="P954">
        <v>12</v>
      </c>
      <c r="Q954">
        <v>2007</v>
      </c>
      <c r="R954">
        <v>11</v>
      </c>
      <c r="S954" s="7">
        <v>12</v>
      </c>
      <c r="T954">
        <v>13</v>
      </c>
      <c r="U954">
        <v>4</v>
      </c>
      <c r="V954" t="s">
        <v>53</v>
      </c>
      <c r="W954">
        <f t="shared" si="5"/>
        <v>360</v>
      </c>
      <c r="X954" s="5">
        <v>1</v>
      </c>
      <c r="Y954" t="s">
        <v>20</v>
      </c>
      <c r="Z954" t="s">
        <v>83</v>
      </c>
      <c r="AA954" t="s">
        <v>87</v>
      </c>
      <c r="AB954" s="5">
        <v>0</v>
      </c>
      <c r="AC954" s="22" t="s">
        <v>1428</v>
      </c>
      <c r="AD954" s="22" t="s">
        <v>1428</v>
      </c>
      <c r="AE954" t="s">
        <v>1427</v>
      </c>
    </row>
    <row r="955" spans="1:31" ht="14.25" customHeight="1" x14ac:dyDescent="0.3">
      <c r="A955">
        <v>11</v>
      </c>
      <c r="B955" t="s">
        <v>24</v>
      </c>
      <c r="C955" t="s">
        <v>228</v>
      </c>
      <c r="D955" t="s">
        <v>229</v>
      </c>
      <c r="E955">
        <v>2011</v>
      </c>
      <c r="F955" t="s">
        <v>230</v>
      </c>
      <c r="G955" t="s">
        <v>231</v>
      </c>
      <c r="H955" s="3" t="s">
        <v>232</v>
      </c>
      <c r="I955" s="8">
        <v>-25.316666999999999</v>
      </c>
      <c r="J955" s="8">
        <v>-48.65</v>
      </c>
      <c r="K955">
        <v>87000000</v>
      </c>
      <c r="L955" t="s">
        <v>110</v>
      </c>
      <c r="M955" t="s">
        <v>233</v>
      </c>
      <c r="N955" t="s">
        <v>234</v>
      </c>
      <c r="O955">
        <v>2006</v>
      </c>
      <c r="P955">
        <v>12</v>
      </c>
      <c r="Q955">
        <v>2007</v>
      </c>
      <c r="R955">
        <v>11</v>
      </c>
      <c r="S955" s="7">
        <v>12</v>
      </c>
      <c r="T955">
        <v>13</v>
      </c>
      <c r="U955">
        <v>4</v>
      </c>
      <c r="V955" t="s">
        <v>53</v>
      </c>
      <c r="W955">
        <f t="shared" si="5"/>
        <v>360</v>
      </c>
      <c r="X955" s="5">
        <v>1</v>
      </c>
      <c r="Y955" t="s">
        <v>603</v>
      </c>
      <c r="Z955" s="13" t="s">
        <v>55</v>
      </c>
      <c r="AA955" t="s">
        <v>70</v>
      </c>
      <c r="AB955" s="5">
        <v>0</v>
      </c>
      <c r="AC955" s="22" t="s">
        <v>1428</v>
      </c>
      <c r="AD955" s="22" t="s">
        <v>1428</v>
      </c>
      <c r="AE955" t="s">
        <v>1427</v>
      </c>
    </row>
    <row r="956" spans="1:31" ht="14.25" customHeight="1" x14ac:dyDescent="0.3">
      <c r="A956">
        <v>11</v>
      </c>
      <c r="B956" t="s">
        <v>24</v>
      </c>
      <c r="C956" t="s">
        <v>228</v>
      </c>
      <c r="D956" t="s">
        <v>229</v>
      </c>
      <c r="E956">
        <v>2011</v>
      </c>
      <c r="F956" t="s">
        <v>230</v>
      </c>
      <c r="G956" t="s">
        <v>231</v>
      </c>
      <c r="H956" s="3" t="s">
        <v>232</v>
      </c>
      <c r="I956" s="8">
        <v>-25.316666999999999</v>
      </c>
      <c r="J956" s="8">
        <v>-48.65</v>
      </c>
      <c r="K956">
        <v>87000000</v>
      </c>
      <c r="L956" t="s">
        <v>110</v>
      </c>
      <c r="M956" t="s">
        <v>233</v>
      </c>
      <c r="N956" t="s">
        <v>234</v>
      </c>
      <c r="O956">
        <v>2006</v>
      </c>
      <c r="P956">
        <v>12</v>
      </c>
      <c r="Q956">
        <v>2007</v>
      </c>
      <c r="R956">
        <v>11</v>
      </c>
      <c r="S956" s="7">
        <v>12</v>
      </c>
      <c r="T956">
        <v>13</v>
      </c>
      <c r="U956">
        <v>4</v>
      </c>
      <c r="V956" t="s">
        <v>53</v>
      </c>
      <c r="W956">
        <f t="shared" si="5"/>
        <v>360</v>
      </c>
      <c r="X956" s="5">
        <v>1</v>
      </c>
      <c r="Y956" t="s">
        <v>603</v>
      </c>
      <c r="Z956" s="13" t="s">
        <v>55</v>
      </c>
      <c r="AA956" t="s">
        <v>1063</v>
      </c>
      <c r="AB956" s="5">
        <v>11</v>
      </c>
      <c r="AC956" s="22" t="s">
        <v>1428</v>
      </c>
      <c r="AD956" s="22" t="s">
        <v>1428</v>
      </c>
      <c r="AE956" t="s">
        <v>1427</v>
      </c>
    </row>
    <row r="957" spans="1:31" ht="14.25" customHeight="1" x14ac:dyDescent="0.3">
      <c r="A957">
        <v>11</v>
      </c>
      <c r="B957" t="s">
        <v>24</v>
      </c>
      <c r="C957" t="s">
        <v>228</v>
      </c>
      <c r="D957" t="s">
        <v>229</v>
      </c>
      <c r="E957">
        <v>2011</v>
      </c>
      <c r="F957" t="s">
        <v>230</v>
      </c>
      <c r="G957" t="s">
        <v>231</v>
      </c>
      <c r="H957" s="3" t="s">
        <v>232</v>
      </c>
      <c r="I957" s="8">
        <v>-25.316666999999999</v>
      </c>
      <c r="J957" s="8">
        <v>-48.65</v>
      </c>
      <c r="K957">
        <v>87000000</v>
      </c>
      <c r="L957" t="s">
        <v>110</v>
      </c>
      <c r="M957" t="s">
        <v>233</v>
      </c>
      <c r="N957" t="s">
        <v>234</v>
      </c>
      <c r="O957">
        <v>2006</v>
      </c>
      <c r="P957">
        <v>12</v>
      </c>
      <c r="Q957">
        <v>2007</v>
      </c>
      <c r="R957">
        <v>11</v>
      </c>
      <c r="S957" s="7">
        <v>12</v>
      </c>
      <c r="T957">
        <v>13</v>
      </c>
      <c r="U957">
        <v>4</v>
      </c>
      <c r="V957" t="s">
        <v>53</v>
      </c>
      <c r="W957">
        <f t="shared" si="5"/>
        <v>360</v>
      </c>
      <c r="X957" s="5">
        <v>1</v>
      </c>
      <c r="Y957" t="s">
        <v>603</v>
      </c>
      <c r="Z957" s="13" t="s">
        <v>55</v>
      </c>
      <c r="AA957" t="s">
        <v>1065</v>
      </c>
      <c r="AB957" s="5">
        <v>0</v>
      </c>
      <c r="AC957" s="22" t="s">
        <v>1428</v>
      </c>
      <c r="AD957" s="22" t="s">
        <v>1428</v>
      </c>
      <c r="AE957" t="s">
        <v>1427</v>
      </c>
    </row>
    <row r="958" spans="1:31" ht="14.25" customHeight="1" x14ac:dyDescent="0.3">
      <c r="A958">
        <v>11</v>
      </c>
      <c r="B958" t="s">
        <v>24</v>
      </c>
      <c r="C958" t="s">
        <v>228</v>
      </c>
      <c r="D958" t="s">
        <v>229</v>
      </c>
      <c r="E958">
        <v>2011</v>
      </c>
      <c r="F958" t="s">
        <v>230</v>
      </c>
      <c r="G958" t="s">
        <v>231</v>
      </c>
      <c r="H958" s="3" t="s">
        <v>232</v>
      </c>
      <c r="I958" s="8">
        <v>-25.316666999999999</v>
      </c>
      <c r="J958" s="8">
        <v>-48.65</v>
      </c>
      <c r="K958">
        <v>87000000</v>
      </c>
      <c r="L958" t="s">
        <v>110</v>
      </c>
      <c r="M958" t="s">
        <v>233</v>
      </c>
      <c r="N958" t="s">
        <v>234</v>
      </c>
      <c r="O958">
        <v>2006</v>
      </c>
      <c r="P958">
        <v>12</v>
      </c>
      <c r="Q958">
        <v>2007</v>
      </c>
      <c r="R958">
        <v>11</v>
      </c>
      <c r="S958" s="7">
        <v>12</v>
      </c>
      <c r="T958">
        <v>13</v>
      </c>
      <c r="U958">
        <v>4</v>
      </c>
      <c r="V958" t="s">
        <v>53</v>
      </c>
      <c r="W958">
        <f t="shared" si="5"/>
        <v>360</v>
      </c>
      <c r="X958" s="5">
        <v>1</v>
      </c>
      <c r="Y958" t="s">
        <v>603</v>
      </c>
      <c r="Z958" s="13" t="s">
        <v>55</v>
      </c>
      <c r="AA958" t="s">
        <v>1066</v>
      </c>
      <c r="AB958" s="5">
        <v>0</v>
      </c>
      <c r="AC958" s="22" t="s">
        <v>1428</v>
      </c>
      <c r="AD958" s="22" t="s">
        <v>1428</v>
      </c>
      <c r="AE958" t="s">
        <v>1427</v>
      </c>
    </row>
    <row r="959" spans="1:31" ht="14.25" customHeight="1" x14ac:dyDescent="0.3">
      <c r="A959">
        <v>11</v>
      </c>
      <c r="B959" t="s">
        <v>24</v>
      </c>
      <c r="C959" t="s">
        <v>228</v>
      </c>
      <c r="D959" t="s">
        <v>229</v>
      </c>
      <c r="E959">
        <v>2011</v>
      </c>
      <c r="F959" t="s">
        <v>230</v>
      </c>
      <c r="G959" t="s">
        <v>231</v>
      </c>
      <c r="H959" s="3" t="s">
        <v>232</v>
      </c>
      <c r="I959" s="8">
        <v>-25.316666999999999</v>
      </c>
      <c r="J959" s="8">
        <v>-48.65</v>
      </c>
      <c r="K959">
        <v>87000000</v>
      </c>
      <c r="L959" t="s">
        <v>110</v>
      </c>
      <c r="M959" t="s">
        <v>233</v>
      </c>
      <c r="N959" t="s">
        <v>234</v>
      </c>
      <c r="O959">
        <v>2006</v>
      </c>
      <c r="P959">
        <v>12</v>
      </c>
      <c r="Q959">
        <v>2007</v>
      </c>
      <c r="R959">
        <v>11</v>
      </c>
      <c r="S959" s="7">
        <v>12</v>
      </c>
      <c r="T959">
        <v>13</v>
      </c>
      <c r="U959">
        <v>4</v>
      </c>
      <c r="V959" t="s">
        <v>53</v>
      </c>
      <c r="W959">
        <f t="shared" si="5"/>
        <v>360</v>
      </c>
      <c r="X959" s="5">
        <v>1</v>
      </c>
      <c r="Y959" t="s">
        <v>603</v>
      </c>
      <c r="Z959" s="13" t="s">
        <v>55</v>
      </c>
      <c r="AA959" t="s">
        <v>265</v>
      </c>
      <c r="AB959" s="5">
        <v>0</v>
      </c>
      <c r="AC959" s="22" t="s">
        <v>1428</v>
      </c>
      <c r="AD959" s="22" t="s">
        <v>1428</v>
      </c>
      <c r="AE959" t="s">
        <v>1427</v>
      </c>
    </row>
    <row r="960" spans="1:31" ht="14.25" customHeight="1" x14ac:dyDescent="0.3">
      <c r="A960">
        <v>11</v>
      </c>
      <c r="B960" t="s">
        <v>24</v>
      </c>
      <c r="C960" t="s">
        <v>228</v>
      </c>
      <c r="D960" t="s">
        <v>229</v>
      </c>
      <c r="E960">
        <v>2011</v>
      </c>
      <c r="F960" t="s">
        <v>230</v>
      </c>
      <c r="G960" t="s">
        <v>231</v>
      </c>
      <c r="H960" s="3" t="s">
        <v>232</v>
      </c>
      <c r="I960" s="8">
        <v>-25.316666999999999</v>
      </c>
      <c r="J960" s="8">
        <v>-48.65</v>
      </c>
      <c r="K960">
        <v>87000000</v>
      </c>
      <c r="L960" t="s">
        <v>110</v>
      </c>
      <c r="M960" t="s">
        <v>233</v>
      </c>
      <c r="N960" t="s">
        <v>234</v>
      </c>
      <c r="O960">
        <v>2006</v>
      </c>
      <c r="P960">
        <v>12</v>
      </c>
      <c r="Q960">
        <v>2007</v>
      </c>
      <c r="R960">
        <v>11</v>
      </c>
      <c r="S960" s="7">
        <v>12</v>
      </c>
      <c r="T960">
        <v>13</v>
      </c>
      <c r="U960">
        <v>4</v>
      </c>
      <c r="V960" t="s">
        <v>53</v>
      </c>
      <c r="W960">
        <f t="shared" si="5"/>
        <v>360</v>
      </c>
      <c r="X960" s="5">
        <v>1</v>
      </c>
      <c r="Y960" t="s">
        <v>603</v>
      </c>
      <c r="Z960" t="s">
        <v>83</v>
      </c>
      <c r="AA960" t="s">
        <v>87</v>
      </c>
      <c r="AB960" s="5">
        <v>0</v>
      </c>
      <c r="AC960" s="22" t="s">
        <v>1428</v>
      </c>
      <c r="AD960" s="22" t="s">
        <v>1428</v>
      </c>
      <c r="AE960" t="s">
        <v>1427</v>
      </c>
    </row>
    <row r="961" spans="1:31" ht="14.25" customHeight="1" x14ac:dyDescent="0.3">
      <c r="A961">
        <v>11</v>
      </c>
      <c r="B961" t="s">
        <v>24</v>
      </c>
      <c r="C961" t="s">
        <v>228</v>
      </c>
      <c r="D961" t="s">
        <v>229</v>
      </c>
      <c r="E961">
        <v>2011</v>
      </c>
      <c r="F961" t="s">
        <v>230</v>
      </c>
      <c r="G961" t="s">
        <v>231</v>
      </c>
      <c r="H961" s="3" t="s">
        <v>232</v>
      </c>
      <c r="I961" s="8">
        <v>-25.316666999999999</v>
      </c>
      <c r="J961" s="8">
        <v>-48.65</v>
      </c>
      <c r="K961">
        <v>87000000</v>
      </c>
      <c r="L961" t="s">
        <v>110</v>
      </c>
      <c r="M961" t="s">
        <v>233</v>
      </c>
      <c r="N961" t="s">
        <v>234</v>
      </c>
      <c r="O961">
        <v>2006</v>
      </c>
      <c r="P961">
        <v>12</v>
      </c>
      <c r="Q961">
        <v>2007</v>
      </c>
      <c r="R961">
        <v>11</v>
      </c>
      <c r="S961" s="7">
        <v>12</v>
      </c>
      <c r="T961">
        <v>13</v>
      </c>
      <c r="U961">
        <v>4</v>
      </c>
      <c r="V961" t="s">
        <v>53</v>
      </c>
      <c r="W961">
        <f t="shared" si="5"/>
        <v>360</v>
      </c>
      <c r="X961" s="5">
        <v>1</v>
      </c>
      <c r="Y961" t="s">
        <v>21</v>
      </c>
      <c r="Z961" s="13" t="s">
        <v>55</v>
      </c>
      <c r="AA961" t="s">
        <v>70</v>
      </c>
      <c r="AB961" s="5">
        <v>0</v>
      </c>
      <c r="AC961" s="22" t="s">
        <v>1428</v>
      </c>
      <c r="AD961" s="22" t="s">
        <v>1428</v>
      </c>
      <c r="AE961" t="s">
        <v>1427</v>
      </c>
    </row>
    <row r="962" spans="1:31" ht="14.25" customHeight="1" x14ac:dyDescent="0.3">
      <c r="A962">
        <v>11</v>
      </c>
      <c r="B962" t="s">
        <v>24</v>
      </c>
      <c r="C962" t="s">
        <v>228</v>
      </c>
      <c r="D962" t="s">
        <v>229</v>
      </c>
      <c r="E962">
        <v>2011</v>
      </c>
      <c r="F962" t="s">
        <v>230</v>
      </c>
      <c r="G962" t="s">
        <v>231</v>
      </c>
      <c r="H962" s="3" t="s">
        <v>232</v>
      </c>
      <c r="I962" s="8">
        <v>-25.316666999999999</v>
      </c>
      <c r="J962" s="8">
        <v>-48.65</v>
      </c>
      <c r="K962">
        <v>87000000</v>
      </c>
      <c r="L962" t="s">
        <v>110</v>
      </c>
      <c r="M962" t="s">
        <v>233</v>
      </c>
      <c r="N962" t="s">
        <v>234</v>
      </c>
      <c r="O962">
        <v>2006</v>
      </c>
      <c r="P962">
        <v>12</v>
      </c>
      <c r="Q962">
        <v>2007</v>
      </c>
      <c r="R962">
        <v>11</v>
      </c>
      <c r="S962" s="7">
        <v>12</v>
      </c>
      <c r="T962">
        <v>13</v>
      </c>
      <c r="U962">
        <v>4</v>
      </c>
      <c r="V962" t="s">
        <v>53</v>
      </c>
      <c r="W962">
        <f t="shared" si="5"/>
        <v>360</v>
      </c>
      <c r="X962" s="5">
        <v>1</v>
      </c>
      <c r="Y962" t="s">
        <v>21</v>
      </c>
      <c r="Z962" s="13" t="s">
        <v>55</v>
      </c>
      <c r="AA962" t="s">
        <v>1063</v>
      </c>
      <c r="AB962" s="5">
        <v>0</v>
      </c>
      <c r="AC962" s="22" t="s">
        <v>1428</v>
      </c>
      <c r="AD962" s="22" t="s">
        <v>1428</v>
      </c>
      <c r="AE962" t="s">
        <v>1427</v>
      </c>
    </row>
    <row r="963" spans="1:31" ht="14.25" customHeight="1" x14ac:dyDescent="0.3">
      <c r="A963">
        <v>11</v>
      </c>
      <c r="B963" t="s">
        <v>24</v>
      </c>
      <c r="C963" t="s">
        <v>228</v>
      </c>
      <c r="D963" t="s">
        <v>229</v>
      </c>
      <c r="E963">
        <v>2011</v>
      </c>
      <c r="F963" t="s">
        <v>230</v>
      </c>
      <c r="G963" t="s">
        <v>231</v>
      </c>
      <c r="H963" s="3" t="s">
        <v>232</v>
      </c>
      <c r="I963" s="8">
        <v>-25.316666999999999</v>
      </c>
      <c r="J963" s="8">
        <v>-48.65</v>
      </c>
      <c r="K963">
        <v>87000000</v>
      </c>
      <c r="L963" t="s">
        <v>110</v>
      </c>
      <c r="M963" t="s">
        <v>233</v>
      </c>
      <c r="N963" t="s">
        <v>234</v>
      </c>
      <c r="O963">
        <v>2006</v>
      </c>
      <c r="P963">
        <v>12</v>
      </c>
      <c r="Q963">
        <v>2007</v>
      </c>
      <c r="R963">
        <v>11</v>
      </c>
      <c r="S963" s="7">
        <v>12</v>
      </c>
      <c r="T963">
        <v>13</v>
      </c>
      <c r="U963">
        <v>4</v>
      </c>
      <c r="V963" t="s">
        <v>53</v>
      </c>
      <c r="W963">
        <f t="shared" si="5"/>
        <v>360</v>
      </c>
      <c r="X963" s="5">
        <v>1</v>
      </c>
      <c r="Y963" t="s">
        <v>21</v>
      </c>
      <c r="Z963" s="13" t="s">
        <v>55</v>
      </c>
      <c r="AA963" t="s">
        <v>1065</v>
      </c>
      <c r="AB963" s="5">
        <v>0</v>
      </c>
      <c r="AC963" s="22" t="s">
        <v>1428</v>
      </c>
      <c r="AD963" s="22" t="s">
        <v>1428</v>
      </c>
      <c r="AE963" t="s">
        <v>1427</v>
      </c>
    </row>
    <row r="964" spans="1:31" ht="14.25" customHeight="1" x14ac:dyDescent="0.3">
      <c r="A964">
        <v>11</v>
      </c>
      <c r="B964" t="s">
        <v>24</v>
      </c>
      <c r="C964" t="s">
        <v>228</v>
      </c>
      <c r="D964" t="s">
        <v>229</v>
      </c>
      <c r="E964">
        <v>2011</v>
      </c>
      <c r="F964" t="s">
        <v>230</v>
      </c>
      <c r="G964" t="s">
        <v>231</v>
      </c>
      <c r="H964" s="3" t="s">
        <v>232</v>
      </c>
      <c r="I964" s="8">
        <v>-25.316666999999999</v>
      </c>
      <c r="J964" s="8">
        <v>-48.65</v>
      </c>
      <c r="K964">
        <v>87000000</v>
      </c>
      <c r="L964" t="s">
        <v>110</v>
      </c>
      <c r="M964" t="s">
        <v>233</v>
      </c>
      <c r="N964" t="s">
        <v>234</v>
      </c>
      <c r="O964">
        <v>2006</v>
      </c>
      <c r="P964">
        <v>12</v>
      </c>
      <c r="Q964">
        <v>2007</v>
      </c>
      <c r="R964">
        <v>11</v>
      </c>
      <c r="S964" s="7">
        <v>12</v>
      </c>
      <c r="T964">
        <v>13</v>
      </c>
      <c r="U964">
        <v>4</v>
      </c>
      <c r="V964" t="s">
        <v>53</v>
      </c>
      <c r="W964">
        <f t="shared" si="5"/>
        <v>360</v>
      </c>
      <c r="X964" s="5">
        <v>1</v>
      </c>
      <c r="Y964" t="s">
        <v>21</v>
      </c>
      <c r="Z964" s="13" t="s">
        <v>55</v>
      </c>
      <c r="AA964" t="s">
        <v>1066</v>
      </c>
      <c r="AB964" s="5">
        <v>1</v>
      </c>
      <c r="AC964" s="22" t="s">
        <v>1428</v>
      </c>
      <c r="AD964" s="22" t="s">
        <v>1428</v>
      </c>
      <c r="AE964" t="s">
        <v>1427</v>
      </c>
    </row>
    <row r="965" spans="1:31" ht="14.25" customHeight="1" x14ac:dyDescent="0.3">
      <c r="A965">
        <v>11</v>
      </c>
      <c r="B965" t="s">
        <v>24</v>
      </c>
      <c r="C965" t="s">
        <v>228</v>
      </c>
      <c r="D965" t="s">
        <v>229</v>
      </c>
      <c r="E965">
        <v>2011</v>
      </c>
      <c r="F965" t="s">
        <v>230</v>
      </c>
      <c r="G965" t="s">
        <v>231</v>
      </c>
      <c r="H965" s="3" t="s">
        <v>232</v>
      </c>
      <c r="I965" s="8">
        <v>-25.316666999999999</v>
      </c>
      <c r="J965" s="8">
        <v>-48.65</v>
      </c>
      <c r="K965">
        <v>87000000</v>
      </c>
      <c r="L965" t="s">
        <v>110</v>
      </c>
      <c r="M965" t="s">
        <v>233</v>
      </c>
      <c r="N965" t="s">
        <v>234</v>
      </c>
      <c r="O965">
        <v>2006</v>
      </c>
      <c r="P965">
        <v>12</v>
      </c>
      <c r="Q965">
        <v>2007</v>
      </c>
      <c r="R965">
        <v>11</v>
      </c>
      <c r="S965" s="7">
        <v>12</v>
      </c>
      <c r="T965">
        <v>13</v>
      </c>
      <c r="U965">
        <v>4</v>
      </c>
      <c r="V965" t="s">
        <v>53</v>
      </c>
      <c r="W965">
        <f t="shared" si="5"/>
        <v>360</v>
      </c>
      <c r="X965" s="5">
        <v>1</v>
      </c>
      <c r="Y965" t="s">
        <v>21</v>
      </c>
      <c r="Z965" s="13" t="s">
        <v>55</v>
      </c>
      <c r="AA965" t="s">
        <v>265</v>
      </c>
      <c r="AB965" s="5">
        <v>0</v>
      </c>
      <c r="AC965" s="22" t="s">
        <v>1428</v>
      </c>
      <c r="AD965" s="22" t="s">
        <v>1428</v>
      </c>
      <c r="AE965" t="s">
        <v>1427</v>
      </c>
    </row>
    <row r="966" spans="1:31" ht="14.25" customHeight="1" x14ac:dyDescent="0.3">
      <c r="A966">
        <v>11</v>
      </c>
      <c r="B966" t="s">
        <v>24</v>
      </c>
      <c r="C966" t="s">
        <v>228</v>
      </c>
      <c r="D966" t="s">
        <v>229</v>
      </c>
      <c r="E966">
        <v>2011</v>
      </c>
      <c r="F966" t="s">
        <v>230</v>
      </c>
      <c r="G966" t="s">
        <v>231</v>
      </c>
      <c r="H966" s="3" t="s">
        <v>232</v>
      </c>
      <c r="I966" s="8">
        <v>-25.316666999999999</v>
      </c>
      <c r="J966" s="8">
        <v>-48.65</v>
      </c>
      <c r="K966">
        <v>87000000</v>
      </c>
      <c r="L966" t="s">
        <v>110</v>
      </c>
      <c r="M966" t="s">
        <v>233</v>
      </c>
      <c r="N966" t="s">
        <v>234</v>
      </c>
      <c r="O966">
        <v>2006</v>
      </c>
      <c r="P966">
        <v>12</v>
      </c>
      <c r="Q966">
        <v>2007</v>
      </c>
      <c r="R966">
        <v>11</v>
      </c>
      <c r="S966" s="7">
        <v>12</v>
      </c>
      <c r="T966">
        <v>13</v>
      </c>
      <c r="U966">
        <v>4</v>
      </c>
      <c r="V966" t="s">
        <v>53</v>
      </c>
      <c r="W966">
        <f t="shared" si="5"/>
        <v>360</v>
      </c>
      <c r="X966" s="5">
        <v>1</v>
      </c>
      <c r="Y966" t="s">
        <v>21</v>
      </c>
      <c r="Z966" t="s">
        <v>83</v>
      </c>
      <c r="AA966" t="s">
        <v>87</v>
      </c>
      <c r="AB966" s="5">
        <v>0</v>
      </c>
      <c r="AC966" s="22" t="s">
        <v>1428</v>
      </c>
      <c r="AD966" s="22" t="s">
        <v>1428</v>
      </c>
      <c r="AE966" t="s">
        <v>1427</v>
      </c>
    </row>
    <row r="967" spans="1:31" ht="14.25" customHeight="1" x14ac:dyDescent="0.3">
      <c r="A967">
        <v>11</v>
      </c>
      <c r="B967" t="s">
        <v>24</v>
      </c>
      <c r="C967" t="s">
        <v>228</v>
      </c>
      <c r="D967" t="s">
        <v>229</v>
      </c>
      <c r="E967">
        <v>2011</v>
      </c>
      <c r="F967" t="s">
        <v>230</v>
      </c>
      <c r="G967" t="s">
        <v>236</v>
      </c>
      <c r="H967" s="3" t="s">
        <v>237</v>
      </c>
      <c r="I967" s="8">
        <v>-25.316666999999999</v>
      </c>
      <c r="J967" s="8">
        <v>-48.65</v>
      </c>
      <c r="K967">
        <v>87000000</v>
      </c>
      <c r="L967" t="s">
        <v>110</v>
      </c>
      <c r="M967" t="s">
        <v>233</v>
      </c>
      <c r="N967" t="s">
        <v>234</v>
      </c>
      <c r="O967">
        <v>2006</v>
      </c>
      <c r="P967">
        <v>12</v>
      </c>
      <c r="Q967">
        <v>2007</v>
      </c>
      <c r="R967">
        <v>11</v>
      </c>
      <c r="S967" s="7">
        <v>12</v>
      </c>
      <c r="T967">
        <v>13</v>
      </c>
      <c r="U967">
        <v>4</v>
      </c>
      <c r="V967" t="s">
        <v>82</v>
      </c>
      <c r="W967">
        <f t="shared" si="5"/>
        <v>360</v>
      </c>
      <c r="X967" s="5">
        <v>1</v>
      </c>
      <c r="Y967" t="s">
        <v>1070</v>
      </c>
      <c r="Z967" s="13" t="s">
        <v>55</v>
      </c>
      <c r="AA967" t="s">
        <v>70</v>
      </c>
      <c r="AB967" s="5">
        <v>1</v>
      </c>
      <c r="AC967" s="22" t="s">
        <v>1428</v>
      </c>
      <c r="AD967" s="22" t="s">
        <v>1428</v>
      </c>
      <c r="AE967" t="s">
        <v>1427</v>
      </c>
    </row>
    <row r="968" spans="1:31" ht="14.25" customHeight="1" x14ac:dyDescent="0.3">
      <c r="A968">
        <v>11</v>
      </c>
      <c r="B968" t="s">
        <v>24</v>
      </c>
      <c r="C968" t="s">
        <v>228</v>
      </c>
      <c r="D968" t="s">
        <v>229</v>
      </c>
      <c r="E968">
        <v>2011</v>
      </c>
      <c r="F968" t="s">
        <v>230</v>
      </c>
      <c r="G968" t="s">
        <v>236</v>
      </c>
      <c r="H968" s="3" t="s">
        <v>237</v>
      </c>
      <c r="I968" s="8">
        <v>-25.316666999999999</v>
      </c>
      <c r="J968" s="8">
        <v>-48.65</v>
      </c>
      <c r="K968">
        <v>87000000</v>
      </c>
      <c r="L968" t="s">
        <v>110</v>
      </c>
      <c r="M968" t="s">
        <v>233</v>
      </c>
      <c r="N968" t="s">
        <v>234</v>
      </c>
      <c r="O968">
        <v>2006</v>
      </c>
      <c r="P968">
        <v>12</v>
      </c>
      <c r="Q968">
        <v>2007</v>
      </c>
      <c r="R968">
        <v>11</v>
      </c>
      <c r="S968" s="7">
        <v>12</v>
      </c>
      <c r="T968">
        <v>13</v>
      </c>
      <c r="U968">
        <v>4</v>
      </c>
      <c r="V968" t="s">
        <v>82</v>
      </c>
      <c r="W968">
        <f t="shared" si="5"/>
        <v>360</v>
      </c>
      <c r="X968" s="5">
        <v>1</v>
      </c>
      <c r="Y968" t="s">
        <v>1070</v>
      </c>
      <c r="Z968" s="13" t="s">
        <v>55</v>
      </c>
      <c r="AA968" t="s">
        <v>1063</v>
      </c>
      <c r="AB968" s="5">
        <v>0</v>
      </c>
      <c r="AC968" s="22" t="s">
        <v>1428</v>
      </c>
      <c r="AD968" s="22" t="s">
        <v>1428</v>
      </c>
      <c r="AE968" t="s">
        <v>1427</v>
      </c>
    </row>
    <row r="969" spans="1:31" ht="14.25" customHeight="1" x14ac:dyDescent="0.3">
      <c r="A969">
        <v>11</v>
      </c>
      <c r="B969" t="s">
        <v>24</v>
      </c>
      <c r="C969" t="s">
        <v>228</v>
      </c>
      <c r="D969" t="s">
        <v>229</v>
      </c>
      <c r="E969">
        <v>2011</v>
      </c>
      <c r="F969" t="s">
        <v>230</v>
      </c>
      <c r="G969" t="s">
        <v>236</v>
      </c>
      <c r="H969" s="3" t="s">
        <v>237</v>
      </c>
      <c r="I969" s="8">
        <v>-25.316666999999999</v>
      </c>
      <c r="J969" s="8">
        <v>-48.65</v>
      </c>
      <c r="K969">
        <v>87000000</v>
      </c>
      <c r="L969" t="s">
        <v>110</v>
      </c>
      <c r="M969" t="s">
        <v>233</v>
      </c>
      <c r="N969" t="s">
        <v>234</v>
      </c>
      <c r="O969">
        <v>2006</v>
      </c>
      <c r="P969">
        <v>12</v>
      </c>
      <c r="Q969">
        <v>2007</v>
      </c>
      <c r="R969">
        <v>11</v>
      </c>
      <c r="S969" s="7">
        <v>12</v>
      </c>
      <c r="T969">
        <v>13</v>
      </c>
      <c r="U969">
        <v>4</v>
      </c>
      <c r="V969" t="s">
        <v>82</v>
      </c>
      <c r="W969">
        <f t="shared" si="5"/>
        <v>360</v>
      </c>
      <c r="X969" s="5">
        <v>1</v>
      </c>
      <c r="Y969" t="s">
        <v>1070</v>
      </c>
      <c r="Z969" s="13" t="s">
        <v>55</v>
      </c>
      <c r="AA969" t="s">
        <v>1065</v>
      </c>
      <c r="AB969" s="5">
        <v>4</v>
      </c>
      <c r="AC969" s="22" t="s">
        <v>1428</v>
      </c>
      <c r="AD969" s="22" t="s">
        <v>1428</v>
      </c>
      <c r="AE969" t="s">
        <v>1427</v>
      </c>
    </row>
    <row r="970" spans="1:31" ht="14.25" customHeight="1" x14ac:dyDescent="0.3">
      <c r="A970">
        <v>11</v>
      </c>
      <c r="B970" t="s">
        <v>24</v>
      </c>
      <c r="C970" t="s">
        <v>228</v>
      </c>
      <c r="D970" t="s">
        <v>229</v>
      </c>
      <c r="E970">
        <v>2011</v>
      </c>
      <c r="F970" t="s">
        <v>230</v>
      </c>
      <c r="G970" t="s">
        <v>236</v>
      </c>
      <c r="H970" s="3" t="s">
        <v>237</v>
      </c>
      <c r="I970" s="8">
        <v>-25.316666999999999</v>
      </c>
      <c r="J970" s="8">
        <v>-48.65</v>
      </c>
      <c r="K970">
        <v>87000000</v>
      </c>
      <c r="L970" t="s">
        <v>110</v>
      </c>
      <c r="M970" t="s">
        <v>233</v>
      </c>
      <c r="N970" t="s">
        <v>234</v>
      </c>
      <c r="O970">
        <v>2006</v>
      </c>
      <c r="P970">
        <v>12</v>
      </c>
      <c r="Q970">
        <v>2007</v>
      </c>
      <c r="R970">
        <v>11</v>
      </c>
      <c r="S970" s="7">
        <v>12</v>
      </c>
      <c r="T970">
        <v>13</v>
      </c>
      <c r="U970">
        <v>4</v>
      </c>
      <c r="V970" t="s">
        <v>82</v>
      </c>
      <c r="W970">
        <f t="shared" si="5"/>
        <v>360</v>
      </c>
      <c r="X970" s="5">
        <v>1</v>
      </c>
      <c r="Y970" t="s">
        <v>1070</v>
      </c>
      <c r="Z970" s="13" t="s">
        <v>55</v>
      </c>
      <c r="AA970" t="s">
        <v>1066</v>
      </c>
      <c r="AB970" s="5">
        <v>65</v>
      </c>
      <c r="AC970" s="22" t="s">
        <v>1428</v>
      </c>
      <c r="AD970" s="22" t="s">
        <v>1428</v>
      </c>
      <c r="AE970" t="s">
        <v>1427</v>
      </c>
    </row>
    <row r="971" spans="1:31" ht="14.25" customHeight="1" x14ac:dyDescent="0.3">
      <c r="A971">
        <v>11</v>
      </c>
      <c r="B971" t="s">
        <v>24</v>
      </c>
      <c r="C971" t="s">
        <v>228</v>
      </c>
      <c r="D971" t="s">
        <v>229</v>
      </c>
      <c r="E971">
        <v>2011</v>
      </c>
      <c r="F971" t="s">
        <v>230</v>
      </c>
      <c r="G971" t="s">
        <v>236</v>
      </c>
      <c r="H971" s="3" t="s">
        <v>237</v>
      </c>
      <c r="I971" s="8">
        <v>-25.316666999999999</v>
      </c>
      <c r="J971" s="8">
        <v>-48.65</v>
      </c>
      <c r="K971">
        <v>87000000</v>
      </c>
      <c r="L971" t="s">
        <v>110</v>
      </c>
      <c r="M971" t="s">
        <v>233</v>
      </c>
      <c r="N971" t="s">
        <v>234</v>
      </c>
      <c r="O971">
        <v>2006</v>
      </c>
      <c r="P971">
        <v>12</v>
      </c>
      <c r="Q971">
        <v>2007</v>
      </c>
      <c r="R971">
        <v>11</v>
      </c>
      <c r="S971" s="7">
        <v>12</v>
      </c>
      <c r="T971">
        <v>13</v>
      </c>
      <c r="U971">
        <v>4</v>
      </c>
      <c r="V971" t="s">
        <v>82</v>
      </c>
      <c r="W971">
        <f t="shared" si="5"/>
        <v>360</v>
      </c>
      <c r="X971" s="5">
        <v>1</v>
      </c>
      <c r="Y971" t="s">
        <v>1070</v>
      </c>
      <c r="Z971" s="13" t="s">
        <v>55</v>
      </c>
      <c r="AA971" t="s">
        <v>265</v>
      </c>
      <c r="AB971" s="5">
        <v>1</v>
      </c>
      <c r="AC971" s="22" t="s">
        <v>1428</v>
      </c>
      <c r="AD971" s="22" t="s">
        <v>1428</v>
      </c>
      <c r="AE971" t="s">
        <v>1427</v>
      </c>
    </row>
    <row r="972" spans="1:31" ht="14.25" customHeight="1" x14ac:dyDescent="0.3">
      <c r="A972">
        <v>11</v>
      </c>
      <c r="B972" t="s">
        <v>24</v>
      </c>
      <c r="C972" t="s">
        <v>228</v>
      </c>
      <c r="D972" t="s">
        <v>229</v>
      </c>
      <c r="E972">
        <v>2011</v>
      </c>
      <c r="F972" t="s">
        <v>230</v>
      </c>
      <c r="G972" t="s">
        <v>236</v>
      </c>
      <c r="H972" s="3" t="s">
        <v>237</v>
      </c>
      <c r="I972" s="8">
        <v>-25.316666999999999</v>
      </c>
      <c r="J972" s="8">
        <v>-48.65</v>
      </c>
      <c r="K972">
        <v>87000000</v>
      </c>
      <c r="L972" t="s">
        <v>110</v>
      </c>
      <c r="M972" t="s">
        <v>233</v>
      </c>
      <c r="N972" t="s">
        <v>234</v>
      </c>
      <c r="O972">
        <v>2006</v>
      </c>
      <c r="P972">
        <v>12</v>
      </c>
      <c r="Q972">
        <v>2007</v>
      </c>
      <c r="R972">
        <v>11</v>
      </c>
      <c r="S972" s="7">
        <v>12</v>
      </c>
      <c r="T972">
        <v>13</v>
      </c>
      <c r="U972">
        <v>4</v>
      </c>
      <c r="V972" t="s">
        <v>82</v>
      </c>
      <c r="W972">
        <f t="shared" si="5"/>
        <v>360</v>
      </c>
      <c r="X972" s="5">
        <v>1</v>
      </c>
      <c r="Y972" t="s">
        <v>1070</v>
      </c>
      <c r="Z972" t="s">
        <v>83</v>
      </c>
      <c r="AA972" t="s">
        <v>87</v>
      </c>
      <c r="AB972" s="5">
        <v>1</v>
      </c>
      <c r="AC972" s="22" t="s">
        <v>1428</v>
      </c>
      <c r="AD972" s="22" t="s">
        <v>1428</v>
      </c>
      <c r="AE972" t="s">
        <v>1427</v>
      </c>
    </row>
    <row r="973" spans="1:31" ht="14.25" customHeight="1" x14ac:dyDescent="0.3">
      <c r="A973">
        <v>11</v>
      </c>
      <c r="B973" t="s">
        <v>24</v>
      </c>
      <c r="C973" t="s">
        <v>228</v>
      </c>
      <c r="D973" t="s">
        <v>229</v>
      </c>
      <c r="E973">
        <v>2011</v>
      </c>
      <c r="F973" t="s">
        <v>230</v>
      </c>
      <c r="G973" t="s">
        <v>236</v>
      </c>
      <c r="H973" s="3" t="s">
        <v>237</v>
      </c>
      <c r="I973" s="8">
        <v>-25.316666999999999</v>
      </c>
      <c r="J973" s="8">
        <v>-48.65</v>
      </c>
      <c r="K973">
        <v>87000000</v>
      </c>
      <c r="L973" t="s">
        <v>110</v>
      </c>
      <c r="M973" t="s">
        <v>233</v>
      </c>
      <c r="N973" t="s">
        <v>234</v>
      </c>
      <c r="O973">
        <v>2006</v>
      </c>
      <c r="P973">
        <v>12</v>
      </c>
      <c r="Q973">
        <v>2007</v>
      </c>
      <c r="R973">
        <v>11</v>
      </c>
      <c r="S973" s="7">
        <v>12</v>
      </c>
      <c r="T973">
        <v>13</v>
      </c>
      <c r="U973">
        <v>4</v>
      </c>
      <c r="V973" t="s">
        <v>82</v>
      </c>
      <c r="W973">
        <f t="shared" si="5"/>
        <v>360</v>
      </c>
      <c r="X973" s="5">
        <v>1</v>
      </c>
      <c r="Y973" t="s">
        <v>20</v>
      </c>
      <c r="Z973" s="13" t="s">
        <v>55</v>
      </c>
      <c r="AA973" t="s">
        <v>70</v>
      </c>
      <c r="AB973" s="5">
        <v>0</v>
      </c>
      <c r="AC973" s="22" t="s">
        <v>1428</v>
      </c>
      <c r="AD973" s="22" t="s">
        <v>1428</v>
      </c>
      <c r="AE973" t="s">
        <v>1427</v>
      </c>
    </row>
    <row r="974" spans="1:31" ht="14.25" customHeight="1" x14ac:dyDescent="0.3">
      <c r="A974">
        <v>11</v>
      </c>
      <c r="B974" t="s">
        <v>24</v>
      </c>
      <c r="C974" t="s">
        <v>228</v>
      </c>
      <c r="D974" t="s">
        <v>229</v>
      </c>
      <c r="E974">
        <v>2011</v>
      </c>
      <c r="F974" t="s">
        <v>230</v>
      </c>
      <c r="G974" t="s">
        <v>236</v>
      </c>
      <c r="H974" s="3" t="s">
        <v>237</v>
      </c>
      <c r="I974" s="8">
        <v>-25.316666999999999</v>
      </c>
      <c r="J974" s="8">
        <v>-48.65</v>
      </c>
      <c r="K974">
        <v>87000000</v>
      </c>
      <c r="L974" t="s">
        <v>110</v>
      </c>
      <c r="M974" t="s">
        <v>233</v>
      </c>
      <c r="N974" t="s">
        <v>234</v>
      </c>
      <c r="O974">
        <v>2006</v>
      </c>
      <c r="P974">
        <v>12</v>
      </c>
      <c r="Q974">
        <v>2007</v>
      </c>
      <c r="R974">
        <v>11</v>
      </c>
      <c r="S974" s="7">
        <v>12</v>
      </c>
      <c r="T974">
        <v>13</v>
      </c>
      <c r="U974">
        <v>4</v>
      </c>
      <c r="V974" t="s">
        <v>82</v>
      </c>
      <c r="W974">
        <f t="shared" si="5"/>
        <v>360</v>
      </c>
      <c r="X974" s="5">
        <v>1</v>
      </c>
      <c r="Y974" t="s">
        <v>20</v>
      </c>
      <c r="Z974" s="13" t="s">
        <v>55</v>
      </c>
      <c r="AA974" t="s">
        <v>1063</v>
      </c>
      <c r="AB974" s="5">
        <v>0</v>
      </c>
      <c r="AC974" s="22" t="s">
        <v>1428</v>
      </c>
      <c r="AD974" s="22" t="s">
        <v>1428</v>
      </c>
      <c r="AE974" t="s">
        <v>1427</v>
      </c>
    </row>
    <row r="975" spans="1:31" ht="14.25" customHeight="1" x14ac:dyDescent="0.3">
      <c r="A975">
        <v>11</v>
      </c>
      <c r="B975" t="s">
        <v>24</v>
      </c>
      <c r="C975" t="s">
        <v>228</v>
      </c>
      <c r="D975" t="s">
        <v>229</v>
      </c>
      <c r="E975">
        <v>2011</v>
      </c>
      <c r="F975" t="s">
        <v>230</v>
      </c>
      <c r="G975" t="s">
        <v>236</v>
      </c>
      <c r="H975" s="3" t="s">
        <v>237</v>
      </c>
      <c r="I975" s="8">
        <v>-25.316666999999999</v>
      </c>
      <c r="J975" s="8">
        <v>-48.65</v>
      </c>
      <c r="K975">
        <v>87000000</v>
      </c>
      <c r="L975" t="s">
        <v>110</v>
      </c>
      <c r="M975" t="s">
        <v>233</v>
      </c>
      <c r="N975" t="s">
        <v>234</v>
      </c>
      <c r="O975">
        <v>2006</v>
      </c>
      <c r="P975">
        <v>12</v>
      </c>
      <c r="Q975">
        <v>2007</v>
      </c>
      <c r="R975">
        <v>11</v>
      </c>
      <c r="S975" s="7">
        <v>12</v>
      </c>
      <c r="T975">
        <v>13</v>
      </c>
      <c r="U975">
        <v>4</v>
      </c>
      <c r="V975" t="s">
        <v>82</v>
      </c>
      <c r="W975">
        <f t="shared" si="5"/>
        <v>360</v>
      </c>
      <c r="X975" s="5">
        <v>1</v>
      </c>
      <c r="Y975" t="s">
        <v>20</v>
      </c>
      <c r="Z975" s="13" t="s">
        <v>55</v>
      </c>
      <c r="AA975" t="s">
        <v>1065</v>
      </c>
      <c r="AB975" s="5">
        <v>25</v>
      </c>
      <c r="AC975" s="22" t="s">
        <v>1428</v>
      </c>
      <c r="AD975" s="22" t="s">
        <v>1428</v>
      </c>
      <c r="AE975" t="s">
        <v>1427</v>
      </c>
    </row>
    <row r="976" spans="1:31" ht="14.25" customHeight="1" x14ac:dyDescent="0.3">
      <c r="A976">
        <v>11</v>
      </c>
      <c r="B976" t="s">
        <v>24</v>
      </c>
      <c r="C976" t="s">
        <v>228</v>
      </c>
      <c r="D976" t="s">
        <v>229</v>
      </c>
      <c r="E976">
        <v>2011</v>
      </c>
      <c r="F976" t="s">
        <v>230</v>
      </c>
      <c r="G976" t="s">
        <v>236</v>
      </c>
      <c r="H976" s="3" t="s">
        <v>237</v>
      </c>
      <c r="I976" s="8">
        <v>-25.316666999999999</v>
      </c>
      <c r="J976" s="8">
        <v>-48.65</v>
      </c>
      <c r="K976">
        <v>87000000</v>
      </c>
      <c r="L976" t="s">
        <v>110</v>
      </c>
      <c r="M976" t="s">
        <v>233</v>
      </c>
      <c r="N976" t="s">
        <v>234</v>
      </c>
      <c r="O976">
        <v>2006</v>
      </c>
      <c r="P976">
        <v>12</v>
      </c>
      <c r="Q976">
        <v>2007</v>
      </c>
      <c r="R976">
        <v>11</v>
      </c>
      <c r="S976" s="7">
        <v>12</v>
      </c>
      <c r="T976">
        <v>13</v>
      </c>
      <c r="U976">
        <v>4</v>
      </c>
      <c r="V976" t="s">
        <v>82</v>
      </c>
      <c r="W976">
        <f t="shared" si="5"/>
        <v>360</v>
      </c>
      <c r="X976" s="5">
        <v>1</v>
      </c>
      <c r="Y976" t="s">
        <v>20</v>
      </c>
      <c r="Z976" s="13" t="s">
        <v>55</v>
      </c>
      <c r="AA976" t="s">
        <v>1066</v>
      </c>
      <c r="AB976" s="5">
        <v>81</v>
      </c>
      <c r="AC976" s="22" t="s">
        <v>1428</v>
      </c>
      <c r="AD976" s="22" t="s">
        <v>1428</v>
      </c>
      <c r="AE976" t="s">
        <v>1427</v>
      </c>
    </row>
    <row r="977" spans="1:31" ht="14.25" customHeight="1" x14ac:dyDescent="0.3">
      <c r="A977">
        <v>11</v>
      </c>
      <c r="B977" t="s">
        <v>24</v>
      </c>
      <c r="C977" t="s">
        <v>228</v>
      </c>
      <c r="D977" t="s">
        <v>229</v>
      </c>
      <c r="E977">
        <v>2011</v>
      </c>
      <c r="F977" t="s">
        <v>230</v>
      </c>
      <c r="G977" t="s">
        <v>236</v>
      </c>
      <c r="H977" s="3" t="s">
        <v>237</v>
      </c>
      <c r="I977" s="8">
        <v>-25.316666999999999</v>
      </c>
      <c r="J977" s="8">
        <v>-48.65</v>
      </c>
      <c r="K977">
        <v>87000000</v>
      </c>
      <c r="L977" t="s">
        <v>110</v>
      </c>
      <c r="M977" t="s">
        <v>233</v>
      </c>
      <c r="N977" t="s">
        <v>234</v>
      </c>
      <c r="O977">
        <v>2006</v>
      </c>
      <c r="P977">
        <v>12</v>
      </c>
      <c r="Q977">
        <v>2007</v>
      </c>
      <c r="R977">
        <v>11</v>
      </c>
      <c r="S977" s="7">
        <v>12</v>
      </c>
      <c r="T977">
        <v>13</v>
      </c>
      <c r="U977">
        <v>4</v>
      </c>
      <c r="V977" t="s">
        <v>82</v>
      </c>
      <c r="W977">
        <f t="shared" si="5"/>
        <v>360</v>
      </c>
      <c r="X977" s="5">
        <v>1</v>
      </c>
      <c r="Y977" t="s">
        <v>20</v>
      </c>
      <c r="Z977" s="13" t="s">
        <v>55</v>
      </c>
      <c r="AA977" t="s">
        <v>265</v>
      </c>
      <c r="AB977" s="5">
        <v>19</v>
      </c>
      <c r="AC977" s="22" t="s">
        <v>1428</v>
      </c>
      <c r="AD977" s="22" t="s">
        <v>1428</v>
      </c>
      <c r="AE977" t="s">
        <v>1427</v>
      </c>
    </row>
    <row r="978" spans="1:31" ht="14.25" customHeight="1" x14ac:dyDescent="0.3">
      <c r="A978">
        <v>11</v>
      </c>
      <c r="B978" t="s">
        <v>24</v>
      </c>
      <c r="C978" t="s">
        <v>228</v>
      </c>
      <c r="D978" t="s">
        <v>229</v>
      </c>
      <c r="E978">
        <v>2011</v>
      </c>
      <c r="F978" t="s">
        <v>230</v>
      </c>
      <c r="G978" t="s">
        <v>236</v>
      </c>
      <c r="H978" s="3" t="s">
        <v>237</v>
      </c>
      <c r="I978" s="8">
        <v>-25.316666999999999</v>
      </c>
      <c r="J978" s="8">
        <v>-48.65</v>
      </c>
      <c r="K978">
        <v>87000000</v>
      </c>
      <c r="L978" t="s">
        <v>110</v>
      </c>
      <c r="M978" t="s">
        <v>233</v>
      </c>
      <c r="N978" t="s">
        <v>234</v>
      </c>
      <c r="O978">
        <v>2006</v>
      </c>
      <c r="P978">
        <v>12</v>
      </c>
      <c r="Q978">
        <v>2007</v>
      </c>
      <c r="R978">
        <v>11</v>
      </c>
      <c r="S978" s="7">
        <v>12</v>
      </c>
      <c r="T978">
        <v>13</v>
      </c>
      <c r="U978">
        <v>4</v>
      </c>
      <c r="V978" t="s">
        <v>82</v>
      </c>
      <c r="W978">
        <f t="shared" si="5"/>
        <v>360</v>
      </c>
      <c r="X978" s="5">
        <v>1</v>
      </c>
      <c r="Y978" t="s">
        <v>20</v>
      </c>
      <c r="Z978" t="s">
        <v>83</v>
      </c>
      <c r="AA978" t="s">
        <v>87</v>
      </c>
      <c r="AB978" s="5">
        <v>0</v>
      </c>
      <c r="AC978" s="22" t="s">
        <v>1428</v>
      </c>
      <c r="AD978" s="22" t="s">
        <v>1428</v>
      </c>
      <c r="AE978" t="s">
        <v>1427</v>
      </c>
    </row>
    <row r="979" spans="1:31" ht="14.25" customHeight="1" x14ac:dyDescent="0.3">
      <c r="A979">
        <v>11</v>
      </c>
      <c r="B979" t="s">
        <v>24</v>
      </c>
      <c r="C979" t="s">
        <v>228</v>
      </c>
      <c r="D979" t="s">
        <v>229</v>
      </c>
      <c r="E979">
        <v>2011</v>
      </c>
      <c r="F979" t="s">
        <v>230</v>
      </c>
      <c r="G979" t="s">
        <v>236</v>
      </c>
      <c r="H979" s="3" t="s">
        <v>237</v>
      </c>
      <c r="I979" s="8">
        <v>-25.316666999999999</v>
      </c>
      <c r="J979" s="8">
        <v>-48.65</v>
      </c>
      <c r="K979">
        <v>87000000</v>
      </c>
      <c r="L979" t="s">
        <v>110</v>
      </c>
      <c r="M979" t="s">
        <v>233</v>
      </c>
      <c r="N979" t="s">
        <v>234</v>
      </c>
      <c r="O979">
        <v>2006</v>
      </c>
      <c r="P979">
        <v>12</v>
      </c>
      <c r="Q979">
        <v>2007</v>
      </c>
      <c r="R979">
        <v>11</v>
      </c>
      <c r="S979" s="7">
        <v>12</v>
      </c>
      <c r="T979">
        <v>13</v>
      </c>
      <c r="U979">
        <v>4</v>
      </c>
      <c r="V979" t="s">
        <v>82</v>
      </c>
      <c r="W979">
        <f t="shared" si="5"/>
        <v>360</v>
      </c>
      <c r="X979" s="5">
        <v>1</v>
      </c>
      <c r="Y979" t="s">
        <v>603</v>
      </c>
      <c r="Z979" s="13" t="s">
        <v>55</v>
      </c>
      <c r="AA979" t="s">
        <v>70</v>
      </c>
      <c r="AB979" s="5">
        <v>0</v>
      </c>
      <c r="AC979" s="22" t="s">
        <v>1428</v>
      </c>
      <c r="AD979" s="22" t="s">
        <v>1428</v>
      </c>
      <c r="AE979" t="s">
        <v>1427</v>
      </c>
    </row>
    <row r="980" spans="1:31" ht="14.25" customHeight="1" x14ac:dyDescent="0.3">
      <c r="A980">
        <v>11</v>
      </c>
      <c r="B980" t="s">
        <v>24</v>
      </c>
      <c r="C980" t="s">
        <v>228</v>
      </c>
      <c r="D980" t="s">
        <v>229</v>
      </c>
      <c r="E980">
        <v>2011</v>
      </c>
      <c r="F980" t="s">
        <v>230</v>
      </c>
      <c r="G980" t="s">
        <v>236</v>
      </c>
      <c r="H980" s="3" t="s">
        <v>237</v>
      </c>
      <c r="I980" s="8">
        <v>-25.316666999999999</v>
      </c>
      <c r="J980" s="8">
        <v>-48.65</v>
      </c>
      <c r="K980">
        <v>87000000</v>
      </c>
      <c r="L980" t="s">
        <v>110</v>
      </c>
      <c r="M980" t="s">
        <v>233</v>
      </c>
      <c r="N980" t="s">
        <v>234</v>
      </c>
      <c r="O980">
        <v>2006</v>
      </c>
      <c r="P980">
        <v>12</v>
      </c>
      <c r="Q980">
        <v>2007</v>
      </c>
      <c r="R980">
        <v>11</v>
      </c>
      <c r="S980" s="7">
        <v>12</v>
      </c>
      <c r="T980">
        <v>13</v>
      </c>
      <c r="U980">
        <v>4</v>
      </c>
      <c r="V980" t="s">
        <v>82</v>
      </c>
      <c r="W980">
        <f t="shared" si="5"/>
        <v>360</v>
      </c>
      <c r="X980" s="5">
        <v>1</v>
      </c>
      <c r="Y980" t="s">
        <v>603</v>
      </c>
      <c r="Z980" s="13" t="s">
        <v>55</v>
      </c>
      <c r="AA980" t="s">
        <v>1063</v>
      </c>
      <c r="AB980" s="5">
        <v>14</v>
      </c>
      <c r="AC980" s="22" t="s">
        <v>1428</v>
      </c>
      <c r="AD980" s="22" t="s">
        <v>1428</v>
      </c>
      <c r="AE980" t="s">
        <v>1427</v>
      </c>
    </row>
    <row r="981" spans="1:31" ht="14.25" customHeight="1" x14ac:dyDescent="0.3">
      <c r="A981">
        <v>11</v>
      </c>
      <c r="B981" t="s">
        <v>24</v>
      </c>
      <c r="C981" t="s">
        <v>228</v>
      </c>
      <c r="D981" t="s">
        <v>229</v>
      </c>
      <c r="E981">
        <v>2011</v>
      </c>
      <c r="F981" t="s">
        <v>230</v>
      </c>
      <c r="G981" t="s">
        <v>236</v>
      </c>
      <c r="H981" s="3" t="s">
        <v>237</v>
      </c>
      <c r="I981" s="8">
        <v>-25.316666999999999</v>
      </c>
      <c r="J981" s="8">
        <v>-48.65</v>
      </c>
      <c r="K981">
        <v>87000000</v>
      </c>
      <c r="L981" t="s">
        <v>110</v>
      </c>
      <c r="M981" t="s">
        <v>233</v>
      </c>
      <c r="N981" t="s">
        <v>234</v>
      </c>
      <c r="O981">
        <v>2006</v>
      </c>
      <c r="P981">
        <v>12</v>
      </c>
      <c r="Q981">
        <v>2007</v>
      </c>
      <c r="R981">
        <v>11</v>
      </c>
      <c r="S981" s="7">
        <v>12</v>
      </c>
      <c r="T981">
        <v>13</v>
      </c>
      <c r="U981">
        <v>4</v>
      </c>
      <c r="V981" t="s">
        <v>82</v>
      </c>
      <c r="W981">
        <f t="shared" si="5"/>
        <v>360</v>
      </c>
      <c r="X981" s="5">
        <v>1</v>
      </c>
      <c r="Y981" t="s">
        <v>603</v>
      </c>
      <c r="Z981" s="13" t="s">
        <v>55</v>
      </c>
      <c r="AA981" t="s">
        <v>1065</v>
      </c>
      <c r="AB981" s="5">
        <v>0</v>
      </c>
      <c r="AC981" s="22" t="s">
        <v>1428</v>
      </c>
      <c r="AD981" s="22" t="s">
        <v>1428</v>
      </c>
      <c r="AE981" t="s">
        <v>1427</v>
      </c>
    </row>
    <row r="982" spans="1:31" ht="14.25" customHeight="1" x14ac:dyDescent="0.3">
      <c r="A982">
        <v>11</v>
      </c>
      <c r="B982" t="s">
        <v>24</v>
      </c>
      <c r="C982" t="s">
        <v>228</v>
      </c>
      <c r="D982" t="s">
        <v>229</v>
      </c>
      <c r="E982">
        <v>2011</v>
      </c>
      <c r="F982" t="s">
        <v>230</v>
      </c>
      <c r="G982" t="s">
        <v>236</v>
      </c>
      <c r="H982" s="3" t="s">
        <v>237</v>
      </c>
      <c r="I982" s="8">
        <v>-25.316666999999999</v>
      </c>
      <c r="J982" s="8">
        <v>-48.65</v>
      </c>
      <c r="K982">
        <v>87000000</v>
      </c>
      <c r="L982" t="s">
        <v>110</v>
      </c>
      <c r="M982" t="s">
        <v>233</v>
      </c>
      <c r="N982" t="s">
        <v>234</v>
      </c>
      <c r="O982">
        <v>2006</v>
      </c>
      <c r="P982">
        <v>12</v>
      </c>
      <c r="Q982">
        <v>2007</v>
      </c>
      <c r="R982">
        <v>11</v>
      </c>
      <c r="S982" s="7">
        <v>12</v>
      </c>
      <c r="T982">
        <v>13</v>
      </c>
      <c r="U982">
        <v>4</v>
      </c>
      <c r="V982" t="s">
        <v>82</v>
      </c>
      <c r="W982">
        <f t="shared" si="5"/>
        <v>360</v>
      </c>
      <c r="X982" s="5">
        <v>1</v>
      </c>
      <c r="Y982" t="s">
        <v>603</v>
      </c>
      <c r="Z982" s="13" t="s">
        <v>55</v>
      </c>
      <c r="AA982" t="s">
        <v>1066</v>
      </c>
      <c r="AB982" s="5">
        <v>7</v>
      </c>
      <c r="AC982" s="22" t="s">
        <v>1428</v>
      </c>
      <c r="AD982" s="22" t="s">
        <v>1428</v>
      </c>
      <c r="AE982" t="s">
        <v>1427</v>
      </c>
    </row>
    <row r="983" spans="1:31" ht="14.25" customHeight="1" x14ac:dyDescent="0.3">
      <c r="A983">
        <v>11</v>
      </c>
      <c r="B983" t="s">
        <v>24</v>
      </c>
      <c r="C983" t="s">
        <v>228</v>
      </c>
      <c r="D983" t="s">
        <v>229</v>
      </c>
      <c r="E983">
        <v>2011</v>
      </c>
      <c r="F983" t="s">
        <v>230</v>
      </c>
      <c r="G983" t="s">
        <v>236</v>
      </c>
      <c r="H983" s="3" t="s">
        <v>237</v>
      </c>
      <c r="I983" s="8">
        <v>-25.316666999999999</v>
      </c>
      <c r="J983" s="8">
        <v>-48.65</v>
      </c>
      <c r="K983">
        <v>87000000</v>
      </c>
      <c r="L983" t="s">
        <v>110</v>
      </c>
      <c r="M983" t="s">
        <v>233</v>
      </c>
      <c r="N983" t="s">
        <v>234</v>
      </c>
      <c r="O983">
        <v>2006</v>
      </c>
      <c r="P983">
        <v>12</v>
      </c>
      <c r="Q983">
        <v>2007</v>
      </c>
      <c r="R983">
        <v>11</v>
      </c>
      <c r="S983" s="7">
        <v>12</v>
      </c>
      <c r="T983">
        <v>13</v>
      </c>
      <c r="U983">
        <v>4</v>
      </c>
      <c r="V983" t="s">
        <v>82</v>
      </c>
      <c r="W983">
        <f t="shared" si="5"/>
        <v>360</v>
      </c>
      <c r="X983" s="5">
        <v>1</v>
      </c>
      <c r="Y983" t="s">
        <v>603</v>
      </c>
      <c r="Z983" s="13" t="s">
        <v>55</v>
      </c>
      <c r="AA983" t="s">
        <v>265</v>
      </c>
      <c r="AB983" s="5">
        <v>0</v>
      </c>
      <c r="AC983" s="22" t="s">
        <v>1428</v>
      </c>
      <c r="AD983" s="22" t="s">
        <v>1428</v>
      </c>
      <c r="AE983" t="s">
        <v>1427</v>
      </c>
    </row>
    <row r="984" spans="1:31" ht="14.25" customHeight="1" x14ac:dyDescent="0.3">
      <c r="A984">
        <v>11</v>
      </c>
      <c r="B984" t="s">
        <v>24</v>
      </c>
      <c r="C984" t="s">
        <v>228</v>
      </c>
      <c r="D984" t="s">
        <v>229</v>
      </c>
      <c r="E984">
        <v>2011</v>
      </c>
      <c r="F984" t="s">
        <v>230</v>
      </c>
      <c r="G984" t="s">
        <v>236</v>
      </c>
      <c r="H984" s="3" t="s">
        <v>237</v>
      </c>
      <c r="I984" s="8">
        <v>-25.316666999999999</v>
      </c>
      <c r="J984" s="8">
        <v>-48.65</v>
      </c>
      <c r="K984">
        <v>87000000</v>
      </c>
      <c r="L984" t="s">
        <v>110</v>
      </c>
      <c r="M984" t="s">
        <v>233</v>
      </c>
      <c r="N984" t="s">
        <v>234</v>
      </c>
      <c r="O984">
        <v>2006</v>
      </c>
      <c r="P984">
        <v>12</v>
      </c>
      <c r="Q984">
        <v>2007</v>
      </c>
      <c r="R984">
        <v>11</v>
      </c>
      <c r="S984" s="7">
        <v>12</v>
      </c>
      <c r="T984">
        <v>13</v>
      </c>
      <c r="U984">
        <v>4</v>
      </c>
      <c r="V984" t="s">
        <v>82</v>
      </c>
      <c r="W984">
        <f t="shared" si="5"/>
        <v>360</v>
      </c>
      <c r="X984" s="5">
        <v>1</v>
      </c>
      <c r="Y984" t="s">
        <v>603</v>
      </c>
      <c r="Z984" t="s">
        <v>83</v>
      </c>
      <c r="AA984" t="s">
        <v>87</v>
      </c>
      <c r="AB984" s="5">
        <v>0</v>
      </c>
      <c r="AC984" s="22" t="s">
        <v>1428</v>
      </c>
      <c r="AD984" s="22" t="s">
        <v>1428</v>
      </c>
      <c r="AE984" t="s">
        <v>1427</v>
      </c>
    </row>
    <row r="985" spans="1:31" ht="14.25" customHeight="1" x14ac:dyDescent="0.3">
      <c r="A985">
        <v>11</v>
      </c>
      <c r="B985" t="s">
        <v>24</v>
      </c>
      <c r="C985" t="s">
        <v>228</v>
      </c>
      <c r="D985" t="s">
        <v>229</v>
      </c>
      <c r="E985">
        <v>2011</v>
      </c>
      <c r="F985" t="s">
        <v>230</v>
      </c>
      <c r="G985" t="s">
        <v>236</v>
      </c>
      <c r="H985" s="3" t="s">
        <v>237</v>
      </c>
      <c r="I985" s="8">
        <v>-25.316666999999999</v>
      </c>
      <c r="J985" s="8">
        <v>-48.65</v>
      </c>
      <c r="K985">
        <v>87000000</v>
      </c>
      <c r="L985" t="s">
        <v>110</v>
      </c>
      <c r="M985" t="s">
        <v>233</v>
      </c>
      <c r="N985" t="s">
        <v>234</v>
      </c>
      <c r="O985">
        <v>2006</v>
      </c>
      <c r="P985">
        <v>12</v>
      </c>
      <c r="Q985">
        <v>2007</v>
      </c>
      <c r="R985">
        <v>11</v>
      </c>
      <c r="S985" s="7">
        <v>12</v>
      </c>
      <c r="T985">
        <v>13</v>
      </c>
      <c r="U985">
        <v>4</v>
      </c>
      <c r="V985" t="s">
        <v>82</v>
      </c>
      <c r="W985">
        <f t="shared" si="5"/>
        <v>360</v>
      </c>
      <c r="X985" s="5">
        <v>1</v>
      </c>
      <c r="Y985" t="s">
        <v>21</v>
      </c>
      <c r="Z985" s="13" t="s">
        <v>55</v>
      </c>
      <c r="AA985" t="s">
        <v>70</v>
      </c>
      <c r="AB985" s="5">
        <v>0</v>
      </c>
      <c r="AC985" s="22" t="s">
        <v>1428</v>
      </c>
      <c r="AD985" s="22" t="s">
        <v>1428</v>
      </c>
      <c r="AE985" t="s">
        <v>1427</v>
      </c>
    </row>
    <row r="986" spans="1:31" ht="14.25" customHeight="1" x14ac:dyDescent="0.3">
      <c r="A986">
        <v>11</v>
      </c>
      <c r="B986" t="s">
        <v>24</v>
      </c>
      <c r="C986" t="s">
        <v>228</v>
      </c>
      <c r="D986" t="s">
        <v>229</v>
      </c>
      <c r="E986">
        <v>2011</v>
      </c>
      <c r="F986" t="s">
        <v>230</v>
      </c>
      <c r="G986" t="s">
        <v>236</v>
      </c>
      <c r="H986" s="3" t="s">
        <v>237</v>
      </c>
      <c r="I986" s="8">
        <v>-25.316666999999999</v>
      </c>
      <c r="J986" s="8">
        <v>-48.65</v>
      </c>
      <c r="K986">
        <v>87000000</v>
      </c>
      <c r="L986" t="s">
        <v>110</v>
      </c>
      <c r="M986" t="s">
        <v>233</v>
      </c>
      <c r="N986" t="s">
        <v>234</v>
      </c>
      <c r="O986">
        <v>2006</v>
      </c>
      <c r="P986">
        <v>12</v>
      </c>
      <c r="Q986">
        <v>2007</v>
      </c>
      <c r="R986">
        <v>11</v>
      </c>
      <c r="S986" s="7">
        <v>12</v>
      </c>
      <c r="T986">
        <v>13</v>
      </c>
      <c r="U986">
        <v>4</v>
      </c>
      <c r="V986" t="s">
        <v>82</v>
      </c>
      <c r="W986">
        <f t="shared" si="5"/>
        <v>360</v>
      </c>
      <c r="X986" s="5">
        <v>1</v>
      </c>
      <c r="Y986" t="s">
        <v>21</v>
      </c>
      <c r="Z986" s="13" t="s">
        <v>55</v>
      </c>
      <c r="AA986" t="s">
        <v>1063</v>
      </c>
      <c r="AB986" s="5">
        <v>0</v>
      </c>
      <c r="AC986" s="22" t="s">
        <v>1428</v>
      </c>
      <c r="AD986" s="22" t="s">
        <v>1428</v>
      </c>
      <c r="AE986" t="s">
        <v>1427</v>
      </c>
    </row>
    <row r="987" spans="1:31" ht="14.25" customHeight="1" x14ac:dyDescent="0.3">
      <c r="A987">
        <v>11</v>
      </c>
      <c r="B987" t="s">
        <v>24</v>
      </c>
      <c r="C987" t="s">
        <v>228</v>
      </c>
      <c r="D987" t="s">
        <v>229</v>
      </c>
      <c r="E987">
        <v>2011</v>
      </c>
      <c r="F987" t="s">
        <v>230</v>
      </c>
      <c r="G987" t="s">
        <v>236</v>
      </c>
      <c r="H987" s="3" t="s">
        <v>237</v>
      </c>
      <c r="I987" s="8">
        <v>-25.316666999999999</v>
      </c>
      <c r="J987" s="8">
        <v>-48.65</v>
      </c>
      <c r="K987">
        <v>87000000</v>
      </c>
      <c r="L987" t="s">
        <v>110</v>
      </c>
      <c r="M987" t="s">
        <v>233</v>
      </c>
      <c r="N987" t="s">
        <v>234</v>
      </c>
      <c r="O987">
        <v>2006</v>
      </c>
      <c r="P987">
        <v>12</v>
      </c>
      <c r="Q987">
        <v>2007</v>
      </c>
      <c r="R987">
        <v>11</v>
      </c>
      <c r="S987" s="7">
        <v>12</v>
      </c>
      <c r="T987">
        <v>13</v>
      </c>
      <c r="U987">
        <v>4</v>
      </c>
      <c r="V987" t="s">
        <v>82</v>
      </c>
      <c r="W987">
        <f t="shared" si="5"/>
        <v>360</v>
      </c>
      <c r="X987" s="5">
        <v>1</v>
      </c>
      <c r="Y987" t="s">
        <v>21</v>
      </c>
      <c r="Z987" s="13" t="s">
        <v>55</v>
      </c>
      <c r="AA987" t="s">
        <v>1065</v>
      </c>
      <c r="AB987" s="5">
        <v>0</v>
      </c>
      <c r="AC987" s="22" t="s">
        <v>1428</v>
      </c>
      <c r="AD987" s="22" t="s">
        <v>1428</v>
      </c>
      <c r="AE987" t="s">
        <v>1427</v>
      </c>
    </row>
    <row r="988" spans="1:31" ht="14.25" customHeight="1" x14ac:dyDescent="0.3">
      <c r="A988">
        <v>11</v>
      </c>
      <c r="B988" t="s">
        <v>24</v>
      </c>
      <c r="C988" t="s">
        <v>228</v>
      </c>
      <c r="D988" t="s">
        <v>229</v>
      </c>
      <c r="E988">
        <v>2011</v>
      </c>
      <c r="F988" t="s">
        <v>230</v>
      </c>
      <c r="G988" t="s">
        <v>236</v>
      </c>
      <c r="H988" s="3" t="s">
        <v>237</v>
      </c>
      <c r="I988" s="8">
        <v>-25.316666999999999</v>
      </c>
      <c r="J988" s="8">
        <v>-48.65</v>
      </c>
      <c r="K988">
        <v>87000000</v>
      </c>
      <c r="L988" t="s">
        <v>110</v>
      </c>
      <c r="M988" t="s">
        <v>233</v>
      </c>
      <c r="N988" t="s">
        <v>234</v>
      </c>
      <c r="O988">
        <v>2006</v>
      </c>
      <c r="P988">
        <v>12</v>
      </c>
      <c r="Q988">
        <v>2007</v>
      </c>
      <c r="R988">
        <v>11</v>
      </c>
      <c r="S988" s="7">
        <v>12</v>
      </c>
      <c r="T988">
        <v>13</v>
      </c>
      <c r="U988">
        <v>4</v>
      </c>
      <c r="V988" t="s">
        <v>82</v>
      </c>
      <c r="W988">
        <f t="shared" si="5"/>
        <v>360</v>
      </c>
      <c r="X988" s="5">
        <v>1</v>
      </c>
      <c r="Y988" t="s">
        <v>21</v>
      </c>
      <c r="Z988" s="13" t="s">
        <v>55</v>
      </c>
      <c r="AA988" t="s">
        <v>1066</v>
      </c>
      <c r="AB988" s="5">
        <v>3</v>
      </c>
      <c r="AC988" s="22" t="s">
        <v>1428</v>
      </c>
      <c r="AD988" s="22" t="s">
        <v>1428</v>
      </c>
      <c r="AE988" t="s">
        <v>1427</v>
      </c>
    </row>
    <row r="989" spans="1:31" ht="14.25" customHeight="1" x14ac:dyDescent="0.3">
      <c r="A989">
        <v>11</v>
      </c>
      <c r="B989" t="s">
        <v>24</v>
      </c>
      <c r="C989" t="s">
        <v>228</v>
      </c>
      <c r="D989" t="s">
        <v>229</v>
      </c>
      <c r="E989">
        <v>2011</v>
      </c>
      <c r="F989" t="s">
        <v>230</v>
      </c>
      <c r="G989" t="s">
        <v>236</v>
      </c>
      <c r="H989" s="3" t="s">
        <v>237</v>
      </c>
      <c r="I989" s="8">
        <v>-25.316666999999999</v>
      </c>
      <c r="J989" s="8">
        <v>-48.65</v>
      </c>
      <c r="K989">
        <v>87000000</v>
      </c>
      <c r="L989" t="s">
        <v>110</v>
      </c>
      <c r="M989" t="s">
        <v>233</v>
      </c>
      <c r="N989" t="s">
        <v>234</v>
      </c>
      <c r="O989">
        <v>2006</v>
      </c>
      <c r="P989">
        <v>12</v>
      </c>
      <c r="Q989">
        <v>2007</v>
      </c>
      <c r="R989">
        <v>11</v>
      </c>
      <c r="S989" s="7">
        <v>12</v>
      </c>
      <c r="T989">
        <v>13</v>
      </c>
      <c r="U989">
        <v>4</v>
      </c>
      <c r="V989" t="s">
        <v>82</v>
      </c>
      <c r="W989">
        <f t="shared" si="5"/>
        <v>360</v>
      </c>
      <c r="X989" s="5">
        <v>1</v>
      </c>
      <c r="Y989" t="s">
        <v>21</v>
      </c>
      <c r="Z989" s="13" t="s">
        <v>55</v>
      </c>
      <c r="AA989" t="s">
        <v>265</v>
      </c>
      <c r="AB989" s="5">
        <v>0</v>
      </c>
      <c r="AC989" s="22" t="s">
        <v>1428</v>
      </c>
      <c r="AD989" s="22" t="s">
        <v>1428</v>
      </c>
      <c r="AE989" t="s">
        <v>1427</v>
      </c>
    </row>
    <row r="990" spans="1:31" ht="14.25" customHeight="1" x14ac:dyDescent="0.3">
      <c r="A990">
        <v>11</v>
      </c>
      <c r="B990" t="s">
        <v>24</v>
      </c>
      <c r="C990" t="s">
        <v>228</v>
      </c>
      <c r="D990" t="s">
        <v>229</v>
      </c>
      <c r="E990">
        <v>2011</v>
      </c>
      <c r="F990" t="s">
        <v>230</v>
      </c>
      <c r="G990" t="s">
        <v>236</v>
      </c>
      <c r="H990" s="3" t="s">
        <v>237</v>
      </c>
      <c r="I990" s="8">
        <v>-25.316666999999999</v>
      </c>
      <c r="J990" s="8">
        <v>-48.65</v>
      </c>
      <c r="K990">
        <v>87000000</v>
      </c>
      <c r="L990" t="s">
        <v>110</v>
      </c>
      <c r="M990" t="s">
        <v>233</v>
      </c>
      <c r="N990" t="s">
        <v>234</v>
      </c>
      <c r="O990">
        <v>2006</v>
      </c>
      <c r="P990">
        <v>12</v>
      </c>
      <c r="Q990">
        <v>2007</v>
      </c>
      <c r="R990">
        <v>11</v>
      </c>
      <c r="S990" s="7">
        <v>12</v>
      </c>
      <c r="T990">
        <v>13</v>
      </c>
      <c r="U990">
        <v>4</v>
      </c>
      <c r="V990" t="s">
        <v>82</v>
      </c>
      <c r="W990">
        <f t="shared" si="5"/>
        <v>360</v>
      </c>
      <c r="X990" s="5">
        <v>1</v>
      </c>
      <c r="Y990" t="s">
        <v>21</v>
      </c>
      <c r="Z990" t="s">
        <v>83</v>
      </c>
      <c r="AA990" t="s">
        <v>87</v>
      </c>
      <c r="AB990" s="5">
        <v>0</v>
      </c>
      <c r="AC990" s="22" t="s">
        <v>1428</v>
      </c>
      <c r="AD990" s="22" t="s">
        <v>1428</v>
      </c>
      <c r="AE990" t="s">
        <v>1427</v>
      </c>
    </row>
    <row r="991" spans="1:31" ht="14.25" customHeight="1" x14ac:dyDescent="0.3">
      <c r="A991">
        <v>11</v>
      </c>
      <c r="B991" t="s">
        <v>24</v>
      </c>
      <c r="C991" t="s">
        <v>228</v>
      </c>
      <c r="D991" t="s">
        <v>229</v>
      </c>
      <c r="E991">
        <v>2011</v>
      </c>
      <c r="F991" t="s">
        <v>239</v>
      </c>
      <c r="G991" t="s">
        <v>240</v>
      </c>
      <c r="H991" s="3" t="s">
        <v>241</v>
      </c>
      <c r="I991" s="8">
        <v>-22.366667</v>
      </c>
      <c r="J991" s="8">
        <v>-47.966667000000001</v>
      </c>
      <c r="K991">
        <v>4440000</v>
      </c>
      <c r="L991" t="s">
        <v>67</v>
      </c>
      <c r="M991" t="s">
        <v>242</v>
      </c>
      <c r="N991" t="s">
        <v>243</v>
      </c>
      <c r="O991">
        <v>2008</v>
      </c>
      <c r="P991">
        <v>9</v>
      </c>
      <c r="Q991">
        <v>2009</v>
      </c>
      <c r="R991">
        <v>4</v>
      </c>
      <c r="S991" s="7">
        <v>8</v>
      </c>
      <c r="T991">
        <v>7</v>
      </c>
      <c r="U991">
        <v>5</v>
      </c>
      <c r="V991" t="s">
        <v>82</v>
      </c>
      <c r="W991">
        <f t="shared" si="5"/>
        <v>360</v>
      </c>
      <c r="X991" s="5">
        <v>1</v>
      </c>
      <c r="Y991" t="s">
        <v>669</v>
      </c>
      <c r="Z991" s="13" t="s">
        <v>55</v>
      </c>
      <c r="AA991" t="s">
        <v>70</v>
      </c>
      <c r="AB991" s="5">
        <v>0</v>
      </c>
      <c r="AC991" t="s">
        <v>1429</v>
      </c>
      <c r="AD991" t="s">
        <v>1646</v>
      </c>
    </row>
    <row r="992" spans="1:31" ht="14.25" customHeight="1" x14ac:dyDescent="0.3">
      <c r="A992">
        <v>11</v>
      </c>
      <c r="B992" t="s">
        <v>24</v>
      </c>
      <c r="C992" t="s">
        <v>228</v>
      </c>
      <c r="D992" t="s">
        <v>229</v>
      </c>
      <c r="E992">
        <v>2011</v>
      </c>
      <c r="F992" t="s">
        <v>239</v>
      </c>
      <c r="G992" t="s">
        <v>240</v>
      </c>
      <c r="H992" s="3" t="s">
        <v>241</v>
      </c>
      <c r="I992" s="8">
        <v>-22.366667</v>
      </c>
      <c r="J992" s="8">
        <v>-47.966667000000001</v>
      </c>
      <c r="K992">
        <v>4440000</v>
      </c>
      <c r="L992" t="s">
        <v>67</v>
      </c>
      <c r="M992" t="s">
        <v>242</v>
      </c>
      <c r="N992" t="s">
        <v>243</v>
      </c>
      <c r="O992">
        <v>2008</v>
      </c>
      <c r="P992">
        <v>9</v>
      </c>
      <c r="Q992">
        <v>2009</v>
      </c>
      <c r="R992">
        <v>4</v>
      </c>
      <c r="S992" s="7">
        <v>8</v>
      </c>
      <c r="T992">
        <v>7</v>
      </c>
      <c r="U992">
        <v>5</v>
      </c>
      <c r="V992" t="s">
        <v>82</v>
      </c>
      <c r="W992">
        <f t="shared" si="5"/>
        <v>360</v>
      </c>
      <c r="X992" s="5">
        <v>1</v>
      </c>
      <c r="Y992" t="s">
        <v>669</v>
      </c>
      <c r="Z992" s="13" t="s">
        <v>55</v>
      </c>
      <c r="AA992" t="s">
        <v>1063</v>
      </c>
      <c r="AB992" s="5">
        <v>2</v>
      </c>
      <c r="AC992" t="s">
        <v>1429</v>
      </c>
      <c r="AD992" t="s">
        <v>1646</v>
      </c>
    </row>
    <row r="993" spans="1:30" ht="14.25" customHeight="1" x14ac:dyDescent="0.3">
      <c r="A993">
        <v>11</v>
      </c>
      <c r="B993" t="s">
        <v>24</v>
      </c>
      <c r="C993" t="s">
        <v>228</v>
      </c>
      <c r="D993" t="s">
        <v>229</v>
      </c>
      <c r="E993">
        <v>2011</v>
      </c>
      <c r="F993" t="s">
        <v>239</v>
      </c>
      <c r="G993" t="s">
        <v>240</v>
      </c>
      <c r="H993" s="3" t="s">
        <v>241</v>
      </c>
      <c r="I993" s="8">
        <v>-22.366667</v>
      </c>
      <c r="J993" s="8">
        <v>-47.966667000000001</v>
      </c>
      <c r="K993">
        <v>4440000</v>
      </c>
      <c r="L993" t="s">
        <v>67</v>
      </c>
      <c r="M993" t="s">
        <v>242</v>
      </c>
      <c r="N993" t="s">
        <v>243</v>
      </c>
      <c r="O993">
        <v>2008</v>
      </c>
      <c r="P993">
        <v>9</v>
      </c>
      <c r="Q993">
        <v>2009</v>
      </c>
      <c r="R993">
        <v>4</v>
      </c>
      <c r="S993" s="7">
        <v>8</v>
      </c>
      <c r="T993">
        <v>7</v>
      </c>
      <c r="U993">
        <v>5</v>
      </c>
      <c r="V993" t="s">
        <v>82</v>
      </c>
      <c r="W993">
        <f t="shared" si="5"/>
        <v>360</v>
      </c>
      <c r="X993" s="5">
        <v>1</v>
      </c>
      <c r="Y993" t="s">
        <v>669</v>
      </c>
      <c r="Z993" s="13" t="s">
        <v>55</v>
      </c>
      <c r="AA993" t="s">
        <v>1056</v>
      </c>
      <c r="AB993" s="5">
        <v>0</v>
      </c>
      <c r="AC993" t="s">
        <v>1429</v>
      </c>
      <c r="AD993" t="s">
        <v>1646</v>
      </c>
    </row>
    <row r="994" spans="1:30" ht="14.25" customHeight="1" x14ac:dyDescent="0.3">
      <c r="A994">
        <v>11</v>
      </c>
      <c r="B994" t="s">
        <v>24</v>
      </c>
      <c r="C994" t="s">
        <v>228</v>
      </c>
      <c r="D994" t="s">
        <v>229</v>
      </c>
      <c r="E994">
        <v>2011</v>
      </c>
      <c r="F994" t="s">
        <v>239</v>
      </c>
      <c r="G994" t="s">
        <v>240</v>
      </c>
      <c r="H994" s="3" t="s">
        <v>241</v>
      </c>
      <c r="I994" s="8">
        <v>-22.366667</v>
      </c>
      <c r="J994" s="8">
        <v>-47.966667000000001</v>
      </c>
      <c r="K994">
        <v>4440000</v>
      </c>
      <c r="L994" t="s">
        <v>67</v>
      </c>
      <c r="M994" t="s">
        <v>242</v>
      </c>
      <c r="N994" t="s">
        <v>243</v>
      </c>
      <c r="O994">
        <v>2008</v>
      </c>
      <c r="P994">
        <v>9</v>
      </c>
      <c r="Q994">
        <v>2009</v>
      </c>
      <c r="R994">
        <v>4</v>
      </c>
      <c r="S994" s="7">
        <v>8</v>
      </c>
      <c r="T994">
        <v>7</v>
      </c>
      <c r="U994">
        <v>5</v>
      </c>
      <c r="V994" t="s">
        <v>82</v>
      </c>
      <c r="W994">
        <f t="shared" si="5"/>
        <v>360</v>
      </c>
      <c r="X994" s="5">
        <v>1</v>
      </c>
      <c r="Y994" t="s">
        <v>669</v>
      </c>
      <c r="Z994" s="13" t="s">
        <v>55</v>
      </c>
      <c r="AA994" t="s">
        <v>1065</v>
      </c>
      <c r="AB994" s="5">
        <v>1</v>
      </c>
      <c r="AC994" t="s">
        <v>1429</v>
      </c>
      <c r="AD994" t="s">
        <v>1646</v>
      </c>
    </row>
    <row r="995" spans="1:30" ht="14.25" customHeight="1" x14ac:dyDescent="0.3">
      <c r="A995">
        <v>11</v>
      </c>
      <c r="B995" t="s">
        <v>24</v>
      </c>
      <c r="C995" t="s">
        <v>228</v>
      </c>
      <c r="D995" t="s">
        <v>229</v>
      </c>
      <c r="E995">
        <v>2011</v>
      </c>
      <c r="F995" t="s">
        <v>239</v>
      </c>
      <c r="G995" t="s">
        <v>240</v>
      </c>
      <c r="H995" s="3" t="s">
        <v>241</v>
      </c>
      <c r="I995" s="8">
        <v>-22.366667</v>
      </c>
      <c r="J995" s="8">
        <v>-47.966667000000001</v>
      </c>
      <c r="K995">
        <v>4440000</v>
      </c>
      <c r="L995" t="s">
        <v>67</v>
      </c>
      <c r="M995" t="s">
        <v>242</v>
      </c>
      <c r="N995" t="s">
        <v>243</v>
      </c>
      <c r="O995">
        <v>2008</v>
      </c>
      <c r="P995">
        <v>9</v>
      </c>
      <c r="Q995">
        <v>2009</v>
      </c>
      <c r="R995">
        <v>4</v>
      </c>
      <c r="S995" s="7">
        <v>8</v>
      </c>
      <c r="T995">
        <v>7</v>
      </c>
      <c r="U995">
        <v>5</v>
      </c>
      <c r="V995" t="s">
        <v>82</v>
      </c>
      <c r="W995">
        <f t="shared" si="5"/>
        <v>360</v>
      </c>
      <c r="X995" s="5">
        <v>1</v>
      </c>
      <c r="Y995" t="s">
        <v>669</v>
      </c>
      <c r="Z995" s="13" t="s">
        <v>55</v>
      </c>
      <c r="AA995" t="s">
        <v>1066</v>
      </c>
      <c r="AB995" s="5">
        <v>0</v>
      </c>
      <c r="AC995" t="s">
        <v>1429</v>
      </c>
      <c r="AD995" t="s">
        <v>1646</v>
      </c>
    </row>
    <row r="996" spans="1:30" ht="14.25" customHeight="1" x14ac:dyDescent="0.3">
      <c r="A996">
        <v>11</v>
      </c>
      <c r="B996" t="s">
        <v>24</v>
      </c>
      <c r="C996" t="s">
        <v>228</v>
      </c>
      <c r="D996" t="s">
        <v>229</v>
      </c>
      <c r="E996">
        <v>2011</v>
      </c>
      <c r="F996" t="s">
        <v>239</v>
      </c>
      <c r="G996" t="s">
        <v>240</v>
      </c>
      <c r="H996" s="3" t="s">
        <v>241</v>
      </c>
      <c r="I996" s="8">
        <v>-22.366667</v>
      </c>
      <c r="J996" s="8">
        <v>-47.966667000000001</v>
      </c>
      <c r="K996">
        <v>4440000</v>
      </c>
      <c r="L996" t="s">
        <v>67</v>
      </c>
      <c r="M996" t="s">
        <v>242</v>
      </c>
      <c r="N996" t="s">
        <v>243</v>
      </c>
      <c r="O996">
        <v>2008</v>
      </c>
      <c r="P996">
        <v>9</v>
      </c>
      <c r="Q996">
        <v>2009</v>
      </c>
      <c r="R996">
        <v>4</v>
      </c>
      <c r="S996" s="7">
        <v>8</v>
      </c>
      <c r="T996">
        <v>7</v>
      </c>
      <c r="U996">
        <v>5</v>
      </c>
      <c r="V996" t="s">
        <v>82</v>
      </c>
      <c r="W996">
        <f t="shared" si="5"/>
        <v>360</v>
      </c>
      <c r="X996" s="5">
        <v>1</v>
      </c>
      <c r="Y996" t="s">
        <v>669</v>
      </c>
      <c r="Z996" s="13" t="s">
        <v>83</v>
      </c>
      <c r="AA996" t="s">
        <v>84</v>
      </c>
      <c r="AB996" s="5">
        <v>0</v>
      </c>
      <c r="AC996" t="s">
        <v>1429</v>
      </c>
      <c r="AD996" t="s">
        <v>1646</v>
      </c>
    </row>
    <row r="997" spans="1:30" ht="14.25" customHeight="1" x14ac:dyDescent="0.3">
      <c r="A997">
        <v>11</v>
      </c>
      <c r="B997" t="s">
        <v>24</v>
      </c>
      <c r="C997" t="s">
        <v>228</v>
      </c>
      <c r="D997" t="s">
        <v>229</v>
      </c>
      <c r="E997">
        <v>2011</v>
      </c>
      <c r="F997" t="s">
        <v>239</v>
      </c>
      <c r="G997" t="s">
        <v>240</v>
      </c>
      <c r="H997" s="3" t="s">
        <v>241</v>
      </c>
      <c r="I997" s="8">
        <v>-22.366667</v>
      </c>
      <c r="J997" s="8">
        <v>-47.966667000000001</v>
      </c>
      <c r="K997">
        <v>4440000</v>
      </c>
      <c r="L997" t="s">
        <v>67</v>
      </c>
      <c r="M997" t="s">
        <v>242</v>
      </c>
      <c r="N997" t="s">
        <v>243</v>
      </c>
      <c r="O997">
        <v>2008</v>
      </c>
      <c r="P997">
        <v>9</v>
      </c>
      <c r="Q997">
        <v>2009</v>
      </c>
      <c r="R997">
        <v>4</v>
      </c>
      <c r="S997" s="7">
        <v>8</v>
      </c>
      <c r="T997">
        <v>7</v>
      </c>
      <c r="U997">
        <v>5</v>
      </c>
      <c r="V997" t="s">
        <v>82</v>
      </c>
      <c r="W997">
        <f t="shared" si="5"/>
        <v>360</v>
      </c>
      <c r="X997" s="5">
        <v>1</v>
      </c>
      <c r="Y997" t="s">
        <v>669</v>
      </c>
      <c r="Z997" t="s">
        <v>83</v>
      </c>
      <c r="AA997" t="s">
        <v>87</v>
      </c>
      <c r="AB997" s="5">
        <v>0</v>
      </c>
      <c r="AC997" t="s">
        <v>1429</v>
      </c>
      <c r="AD997" t="s">
        <v>1646</v>
      </c>
    </row>
    <row r="998" spans="1:30" ht="14.25" customHeight="1" x14ac:dyDescent="0.3">
      <c r="A998">
        <v>11</v>
      </c>
      <c r="B998" t="s">
        <v>24</v>
      </c>
      <c r="C998" t="s">
        <v>228</v>
      </c>
      <c r="D998" t="s">
        <v>229</v>
      </c>
      <c r="E998">
        <v>2011</v>
      </c>
      <c r="F998" t="s">
        <v>239</v>
      </c>
      <c r="G998" t="s">
        <v>240</v>
      </c>
      <c r="H998" s="3" t="s">
        <v>241</v>
      </c>
      <c r="I998" s="8">
        <v>-22.366667</v>
      </c>
      <c r="J998" s="8">
        <v>-47.966667000000001</v>
      </c>
      <c r="K998">
        <v>4440000</v>
      </c>
      <c r="L998" t="s">
        <v>67</v>
      </c>
      <c r="M998" t="s">
        <v>242</v>
      </c>
      <c r="N998" t="s">
        <v>243</v>
      </c>
      <c r="O998">
        <v>2008</v>
      </c>
      <c r="P998">
        <v>9</v>
      </c>
      <c r="Q998">
        <v>2009</v>
      </c>
      <c r="R998">
        <v>4</v>
      </c>
      <c r="S998" s="7">
        <v>8</v>
      </c>
      <c r="T998">
        <v>7</v>
      </c>
      <c r="U998">
        <v>5</v>
      </c>
      <c r="V998" t="s">
        <v>82</v>
      </c>
      <c r="W998">
        <f t="shared" si="5"/>
        <v>360</v>
      </c>
      <c r="X998" s="5">
        <v>1</v>
      </c>
      <c r="Y998" t="s">
        <v>669</v>
      </c>
      <c r="Z998" s="13" t="s">
        <v>90</v>
      </c>
      <c r="AA998" t="s">
        <v>91</v>
      </c>
      <c r="AB998" s="5">
        <v>1</v>
      </c>
      <c r="AC998" t="s">
        <v>1429</v>
      </c>
      <c r="AD998" t="s">
        <v>1646</v>
      </c>
    </row>
    <row r="999" spans="1:30" ht="14.25" customHeight="1" x14ac:dyDescent="0.3">
      <c r="A999">
        <v>11</v>
      </c>
      <c r="B999" t="s">
        <v>24</v>
      </c>
      <c r="C999" t="s">
        <v>228</v>
      </c>
      <c r="D999" t="s">
        <v>229</v>
      </c>
      <c r="E999">
        <v>2011</v>
      </c>
      <c r="F999" t="s">
        <v>239</v>
      </c>
      <c r="G999" t="s">
        <v>240</v>
      </c>
      <c r="H999" s="3" t="s">
        <v>241</v>
      </c>
      <c r="I999" s="8">
        <v>-22.366667</v>
      </c>
      <c r="J999" s="8">
        <v>-47.966667000000001</v>
      </c>
      <c r="K999">
        <v>4440000</v>
      </c>
      <c r="L999" t="s">
        <v>67</v>
      </c>
      <c r="M999" t="s">
        <v>242</v>
      </c>
      <c r="N999" t="s">
        <v>243</v>
      </c>
      <c r="O999">
        <v>2008</v>
      </c>
      <c r="P999">
        <v>9</v>
      </c>
      <c r="Q999">
        <v>2009</v>
      </c>
      <c r="R999">
        <v>4</v>
      </c>
      <c r="S999" s="7">
        <v>8</v>
      </c>
      <c r="T999">
        <v>7</v>
      </c>
      <c r="U999">
        <v>5</v>
      </c>
      <c r="V999" t="s">
        <v>82</v>
      </c>
      <c r="W999">
        <f t="shared" si="5"/>
        <v>360</v>
      </c>
      <c r="X999" s="5">
        <v>1</v>
      </c>
      <c r="Y999" t="s">
        <v>1070</v>
      </c>
      <c r="Z999" s="13" t="s">
        <v>55</v>
      </c>
      <c r="AA999" t="s">
        <v>70</v>
      </c>
      <c r="AB999" s="5">
        <v>0</v>
      </c>
      <c r="AC999" t="s">
        <v>1429</v>
      </c>
      <c r="AD999" t="s">
        <v>1646</v>
      </c>
    </row>
    <row r="1000" spans="1:30" ht="14.25" customHeight="1" x14ac:dyDescent="0.3">
      <c r="A1000">
        <v>11</v>
      </c>
      <c r="B1000" t="s">
        <v>24</v>
      </c>
      <c r="C1000" t="s">
        <v>228</v>
      </c>
      <c r="D1000" t="s">
        <v>229</v>
      </c>
      <c r="E1000">
        <v>2011</v>
      </c>
      <c r="F1000" t="s">
        <v>239</v>
      </c>
      <c r="G1000" t="s">
        <v>240</v>
      </c>
      <c r="H1000" s="3" t="s">
        <v>241</v>
      </c>
      <c r="I1000" s="8">
        <v>-22.366667</v>
      </c>
      <c r="J1000" s="8">
        <v>-47.966667000000001</v>
      </c>
      <c r="K1000">
        <v>4440000</v>
      </c>
      <c r="L1000" t="s">
        <v>67</v>
      </c>
      <c r="M1000" t="s">
        <v>242</v>
      </c>
      <c r="N1000" t="s">
        <v>243</v>
      </c>
      <c r="O1000">
        <v>2008</v>
      </c>
      <c r="P1000">
        <v>9</v>
      </c>
      <c r="Q1000">
        <v>2009</v>
      </c>
      <c r="R1000">
        <v>4</v>
      </c>
      <c r="S1000" s="7">
        <v>8</v>
      </c>
      <c r="T1000">
        <v>7</v>
      </c>
      <c r="U1000">
        <v>5</v>
      </c>
      <c r="V1000" t="s">
        <v>82</v>
      </c>
      <c r="W1000">
        <f t="shared" si="5"/>
        <v>360</v>
      </c>
      <c r="X1000" s="5">
        <v>1</v>
      </c>
      <c r="Y1000" t="s">
        <v>1070</v>
      </c>
      <c r="Z1000" s="13" t="s">
        <v>55</v>
      </c>
      <c r="AA1000" t="s">
        <v>1063</v>
      </c>
      <c r="AB1000" s="5">
        <v>0</v>
      </c>
      <c r="AC1000" t="s">
        <v>1429</v>
      </c>
      <c r="AD1000" t="s">
        <v>1646</v>
      </c>
    </row>
    <row r="1001" spans="1:30" ht="14.25" customHeight="1" x14ac:dyDescent="0.3">
      <c r="A1001">
        <v>11</v>
      </c>
      <c r="B1001" t="s">
        <v>24</v>
      </c>
      <c r="C1001" t="s">
        <v>228</v>
      </c>
      <c r="D1001" t="s">
        <v>229</v>
      </c>
      <c r="E1001">
        <v>2011</v>
      </c>
      <c r="F1001" t="s">
        <v>239</v>
      </c>
      <c r="G1001" t="s">
        <v>240</v>
      </c>
      <c r="H1001" s="3" t="s">
        <v>241</v>
      </c>
      <c r="I1001" s="8">
        <v>-22.366667</v>
      </c>
      <c r="J1001" s="8">
        <v>-47.966667000000001</v>
      </c>
      <c r="K1001">
        <v>4440000</v>
      </c>
      <c r="L1001" t="s">
        <v>67</v>
      </c>
      <c r="M1001" t="s">
        <v>242</v>
      </c>
      <c r="N1001" t="s">
        <v>243</v>
      </c>
      <c r="O1001">
        <v>2008</v>
      </c>
      <c r="P1001">
        <v>9</v>
      </c>
      <c r="Q1001">
        <v>2009</v>
      </c>
      <c r="R1001">
        <v>4</v>
      </c>
      <c r="S1001" s="7">
        <v>8</v>
      </c>
      <c r="T1001">
        <v>7</v>
      </c>
      <c r="U1001">
        <v>5</v>
      </c>
      <c r="V1001" t="s">
        <v>82</v>
      </c>
      <c r="W1001">
        <f t="shared" si="5"/>
        <v>360</v>
      </c>
      <c r="X1001" s="5">
        <v>1</v>
      </c>
      <c r="Y1001" t="s">
        <v>1070</v>
      </c>
      <c r="Z1001" s="13" t="s">
        <v>55</v>
      </c>
      <c r="AA1001" t="s">
        <v>1056</v>
      </c>
      <c r="AB1001" s="5">
        <v>0</v>
      </c>
      <c r="AC1001" t="s">
        <v>1429</v>
      </c>
      <c r="AD1001" t="s">
        <v>1646</v>
      </c>
    </row>
    <row r="1002" spans="1:30" ht="14.25" customHeight="1" x14ac:dyDescent="0.3">
      <c r="A1002">
        <v>11</v>
      </c>
      <c r="B1002" t="s">
        <v>24</v>
      </c>
      <c r="C1002" t="s">
        <v>228</v>
      </c>
      <c r="D1002" t="s">
        <v>229</v>
      </c>
      <c r="E1002">
        <v>2011</v>
      </c>
      <c r="F1002" t="s">
        <v>239</v>
      </c>
      <c r="G1002" t="s">
        <v>240</v>
      </c>
      <c r="H1002" s="3" t="s">
        <v>241</v>
      </c>
      <c r="I1002" s="8">
        <v>-22.366667</v>
      </c>
      <c r="J1002" s="8">
        <v>-47.966667000000001</v>
      </c>
      <c r="K1002">
        <v>4440000</v>
      </c>
      <c r="L1002" t="s">
        <v>67</v>
      </c>
      <c r="M1002" t="s">
        <v>242</v>
      </c>
      <c r="N1002" t="s">
        <v>243</v>
      </c>
      <c r="O1002">
        <v>2008</v>
      </c>
      <c r="P1002">
        <v>9</v>
      </c>
      <c r="Q1002">
        <v>2009</v>
      </c>
      <c r="R1002">
        <v>4</v>
      </c>
      <c r="S1002" s="7">
        <v>8</v>
      </c>
      <c r="T1002">
        <v>7</v>
      </c>
      <c r="U1002">
        <v>5</v>
      </c>
      <c r="V1002" t="s">
        <v>82</v>
      </c>
      <c r="W1002">
        <f t="shared" si="5"/>
        <v>360</v>
      </c>
      <c r="X1002" s="5">
        <v>1</v>
      </c>
      <c r="Y1002" t="s">
        <v>1070</v>
      </c>
      <c r="Z1002" s="13" t="s">
        <v>55</v>
      </c>
      <c r="AA1002" t="s">
        <v>1065</v>
      </c>
      <c r="AB1002" s="5">
        <v>1</v>
      </c>
      <c r="AC1002" t="s">
        <v>1429</v>
      </c>
      <c r="AD1002" t="s">
        <v>1646</v>
      </c>
    </row>
    <row r="1003" spans="1:30" ht="14.25" customHeight="1" x14ac:dyDescent="0.3">
      <c r="A1003">
        <v>11</v>
      </c>
      <c r="B1003" t="s">
        <v>24</v>
      </c>
      <c r="C1003" t="s">
        <v>228</v>
      </c>
      <c r="D1003" t="s">
        <v>229</v>
      </c>
      <c r="E1003">
        <v>2011</v>
      </c>
      <c r="F1003" t="s">
        <v>239</v>
      </c>
      <c r="G1003" t="s">
        <v>240</v>
      </c>
      <c r="H1003" s="3" t="s">
        <v>241</v>
      </c>
      <c r="I1003" s="8">
        <v>-22.366667</v>
      </c>
      <c r="J1003" s="8">
        <v>-47.966667000000001</v>
      </c>
      <c r="K1003">
        <v>4440000</v>
      </c>
      <c r="L1003" t="s">
        <v>67</v>
      </c>
      <c r="M1003" t="s">
        <v>242</v>
      </c>
      <c r="N1003" t="s">
        <v>243</v>
      </c>
      <c r="O1003">
        <v>2008</v>
      </c>
      <c r="P1003">
        <v>9</v>
      </c>
      <c r="Q1003">
        <v>2009</v>
      </c>
      <c r="R1003">
        <v>4</v>
      </c>
      <c r="S1003" s="7">
        <v>8</v>
      </c>
      <c r="T1003">
        <v>7</v>
      </c>
      <c r="U1003">
        <v>5</v>
      </c>
      <c r="V1003" t="s">
        <v>82</v>
      </c>
      <c r="W1003">
        <f t="shared" si="5"/>
        <v>360</v>
      </c>
      <c r="X1003" s="5">
        <v>1</v>
      </c>
      <c r="Y1003" t="s">
        <v>1070</v>
      </c>
      <c r="Z1003" s="13" t="s">
        <v>55</v>
      </c>
      <c r="AA1003" t="s">
        <v>1066</v>
      </c>
      <c r="AB1003" s="5">
        <v>3</v>
      </c>
      <c r="AC1003" t="s">
        <v>1429</v>
      </c>
      <c r="AD1003" t="s">
        <v>1646</v>
      </c>
    </row>
    <row r="1004" spans="1:30" ht="14.25" customHeight="1" x14ac:dyDescent="0.3">
      <c r="A1004">
        <v>11</v>
      </c>
      <c r="B1004" t="s">
        <v>24</v>
      </c>
      <c r="C1004" t="s">
        <v>228</v>
      </c>
      <c r="D1004" t="s">
        <v>229</v>
      </c>
      <c r="E1004">
        <v>2011</v>
      </c>
      <c r="F1004" t="s">
        <v>239</v>
      </c>
      <c r="G1004" t="s">
        <v>240</v>
      </c>
      <c r="H1004" s="3" t="s">
        <v>241</v>
      </c>
      <c r="I1004" s="8">
        <v>-22.366667</v>
      </c>
      <c r="J1004" s="8">
        <v>-47.966667000000001</v>
      </c>
      <c r="K1004">
        <v>4440000</v>
      </c>
      <c r="L1004" t="s">
        <v>67</v>
      </c>
      <c r="M1004" t="s">
        <v>242</v>
      </c>
      <c r="N1004" t="s">
        <v>243</v>
      </c>
      <c r="O1004">
        <v>2008</v>
      </c>
      <c r="P1004">
        <v>9</v>
      </c>
      <c r="Q1004">
        <v>2009</v>
      </c>
      <c r="R1004">
        <v>4</v>
      </c>
      <c r="S1004" s="7">
        <v>8</v>
      </c>
      <c r="T1004">
        <v>7</v>
      </c>
      <c r="U1004">
        <v>5</v>
      </c>
      <c r="V1004" t="s">
        <v>82</v>
      </c>
      <c r="W1004">
        <f t="shared" si="5"/>
        <v>360</v>
      </c>
      <c r="X1004" s="5">
        <v>1</v>
      </c>
      <c r="Y1004" t="s">
        <v>1070</v>
      </c>
      <c r="Z1004" s="13" t="s">
        <v>83</v>
      </c>
      <c r="AA1004" t="s">
        <v>84</v>
      </c>
      <c r="AB1004" s="5">
        <v>1</v>
      </c>
      <c r="AC1004" t="s">
        <v>1429</v>
      </c>
      <c r="AD1004" t="s">
        <v>1646</v>
      </c>
    </row>
    <row r="1005" spans="1:30" ht="14.25" customHeight="1" x14ac:dyDescent="0.3">
      <c r="A1005">
        <v>11</v>
      </c>
      <c r="B1005" t="s">
        <v>24</v>
      </c>
      <c r="C1005" t="s">
        <v>228</v>
      </c>
      <c r="D1005" t="s">
        <v>229</v>
      </c>
      <c r="E1005">
        <v>2011</v>
      </c>
      <c r="F1005" t="s">
        <v>239</v>
      </c>
      <c r="G1005" t="s">
        <v>240</v>
      </c>
      <c r="H1005" s="3" t="s">
        <v>241</v>
      </c>
      <c r="I1005" s="8">
        <v>-22.366667</v>
      </c>
      <c r="J1005" s="8">
        <v>-47.966667000000001</v>
      </c>
      <c r="K1005">
        <v>4440000</v>
      </c>
      <c r="L1005" t="s">
        <v>67</v>
      </c>
      <c r="M1005" t="s">
        <v>242</v>
      </c>
      <c r="N1005" t="s">
        <v>243</v>
      </c>
      <c r="O1005">
        <v>2008</v>
      </c>
      <c r="P1005">
        <v>9</v>
      </c>
      <c r="Q1005">
        <v>2009</v>
      </c>
      <c r="R1005">
        <v>4</v>
      </c>
      <c r="S1005" s="7">
        <v>8</v>
      </c>
      <c r="T1005">
        <v>7</v>
      </c>
      <c r="U1005">
        <v>5</v>
      </c>
      <c r="V1005" t="s">
        <v>82</v>
      </c>
      <c r="W1005">
        <f t="shared" si="5"/>
        <v>360</v>
      </c>
      <c r="X1005" s="5">
        <v>1</v>
      </c>
      <c r="Y1005" t="s">
        <v>1070</v>
      </c>
      <c r="Z1005" t="s">
        <v>83</v>
      </c>
      <c r="AA1005" t="s">
        <v>87</v>
      </c>
      <c r="AB1005" s="5">
        <v>6</v>
      </c>
      <c r="AC1005" t="s">
        <v>1429</v>
      </c>
      <c r="AD1005" t="s">
        <v>1646</v>
      </c>
    </row>
    <row r="1006" spans="1:30" ht="14.25" customHeight="1" x14ac:dyDescent="0.3">
      <c r="A1006">
        <v>11</v>
      </c>
      <c r="B1006" t="s">
        <v>24</v>
      </c>
      <c r="C1006" t="s">
        <v>228</v>
      </c>
      <c r="D1006" t="s">
        <v>229</v>
      </c>
      <c r="E1006">
        <v>2011</v>
      </c>
      <c r="F1006" t="s">
        <v>239</v>
      </c>
      <c r="G1006" t="s">
        <v>240</v>
      </c>
      <c r="H1006" s="3" t="s">
        <v>241</v>
      </c>
      <c r="I1006" s="8">
        <v>-22.366667</v>
      </c>
      <c r="J1006" s="8">
        <v>-47.966667000000001</v>
      </c>
      <c r="K1006">
        <v>4440000</v>
      </c>
      <c r="L1006" t="s">
        <v>67</v>
      </c>
      <c r="M1006" t="s">
        <v>242</v>
      </c>
      <c r="N1006" t="s">
        <v>243</v>
      </c>
      <c r="O1006">
        <v>2008</v>
      </c>
      <c r="P1006">
        <v>9</v>
      </c>
      <c r="Q1006">
        <v>2009</v>
      </c>
      <c r="R1006">
        <v>4</v>
      </c>
      <c r="S1006" s="7">
        <v>8</v>
      </c>
      <c r="T1006">
        <v>7</v>
      </c>
      <c r="U1006">
        <v>5</v>
      </c>
      <c r="V1006" t="s">
        <v>82</v>
      </c>
      <c r="W1006">
        <f t="shared" si="5"/>
        <v>360</v>
      </c>
      <c r="X1006" s="5">
        <v>1</v>
      </c>
      <c r="Y1006" t="s">
        <v>1070</v>
      </c>
      <c r="Z1006" s="13" t="s">
        <v>90</v>
      </c>
      <c r="AA1006" t="s">
        <v>91</v>
      </c>
      <c r="AB1006" s="5">
        <v>0</v>
      </c>
      <c r="AC1006" t="s">
        <v>1429</v>
      </c>
      <c r="AD1006" t="s">
        <v>1646</v>
      </c>
    </row>
    <row r="1007" spans="1:30" ht="14.25" customHeight="1" x14ac:dyDescent="0.3">
      <c r="A1007">
        <v>11</v>
      </c>
      <c r="B1007" t="s">
        <v>24</v>
      </c>
      <c r="C1007" t="s">
        <v>228</v>
      </c>
      <c r="D1007" t="s">
        <v>229</v>
      </c>
      <c r="E1007">
        <v>2011</v>
      </c>
      <c r="F1007" t="s">
        <v>239</v>
      </c>
      <c r="G1007" t="s">
        <v>240</v>
      </c>
      <c r="H1007" s="3" t="s">
        <v>241</v>
      </c>
      <c r="I1007" s="8">
        <v>-22.366667</v>
      </c>
      <c r="J1007" s="8">
        <v>-47.966667000000001</v>
      </c>
      <c r="K1007">
        <v>4440000</v>
      </c>
      <c r="L1007" t="s">
        <v>67</v>
      </c>
      <c r="M1007" t="s">
        <v>242</v>
      </c>
      <c r="N1007" t="s">
        <v>243</v>
      </c>
      <c r="O1007">
        <v>2008</v>
      </c>
      <c r="P1007">
        <v>9</v>
      </c>
      <c r="Q1007">
        <v>2009</v>
      </c>
      <c r="R1007">
        <v>4</v>
      </c>
      <c r="S1007" s="7">
        <v>8</v>
      </c>
      <c r="T1007">
        <v>7</v>
      </c>
      <c r="U1007">
        <v>5</v>
      </c>
      <c r="V1007" t="s">
        <v>82</v>
      </c>
      <c r="W1007">
        <f t="shared" si="5"/>
        <v>360</v>
      </c>
      <c r="X1007" s="5">
        <v>1</v>
      </c>
      <c r="Y1007" t="s">
        <v>20</v>
      </c>
      <c r="Z1007" s="13" t="s">
        <v>55</v>
      </c>
      <c r="AA1007" t="s">
        <v>70</v>
      </c>
      <c r="AB1007" s="5">
        <v>1</v>
      </c>
      <c r="AC1007" t="s">
        <v>1429</v>
      </c>
      <c r="AD1007" t="s">
        <v>1646</v>
      </c>
    </row>
    <row r="1008" spans="1:30" ht="14.25" customHeight="1" x14ac:dyDescent="0.3">
      <c r="A1008">
        <v>11</v>
      </c>
      <c r="B1008" t="s">
        <v>24</v>
      </c>
      <c r="C1008" t="s">
        <v>228</v>
      </c>
      <c r="D1008" t="s">
        <v>229</v>
      </c>
      <c r="E1008">
        <v>2011</v>
      </c>
      <c r="F1008" t="s">
        <v>239</v>
      </c>
      <c r="G1008" t="s">
        <v>240</v>
      </c>
      <c r="H1008" s="3" t="s">
        <v>241</v>
      </c>
      <c r="I1008" s="8">
        <v>-22.366667</v>
      </c>
      <c r="J1008" s="8">
        <v>-47.966667000000001</v>
      </c>
      <c r="K1008">
        <v>4440000</v>
      </c>
      <c r="L1008" t="s">
        <v>67</v>
      </c>
      <c r="M1008" t="s">
        <v>242</v>
      </c>
      <c r="N1008" t="s">
        <v>243</v>
      </c>
      <c r="O1008">
        <v>2008</v>
      </c>
      <c r="P1008">
        <v>9</v>
      </c>
      <c r="Q1008">
        <v>2009</v>
      </c>
      <c r="R1008">
        <v>4</v>
      </c>
      <c r="S1008" s="7">
        <v>8</v>
      </c>
      <c r="T1008">
        <v>7</v>
      </c>
      <c r="U1008">
        <v>5</v>
      </c>
      <c r="V1008" t="s">
        <v>82</v>
      </c>
      <c r="W1008">
        <f t="shared" si="5"/>
        <v>360</v>
      </c>
      <c r="X1008" s="5">
        <v>1</v>
      </c>
      <c r="Y1008" t="s">
        <v>20</v>
      </c>
      <c r="Z1008" s="13" t="s">
        <v>55</v>
      </c>
      <c r="AA1008" t="s">
        <v>1063</v>
      </c>
      <c r="AB1008" s="5">
        <v>0</v>
      </c>
      <c r="AC1008" t="s">
        <v>1429</v>
      </c>
      <c r="AD1008" t="s">
        <v>1646</v>
      </c>
    </row>
    <row r="1009" spans="1:30" ht="14.25" customHeight="1" x14ac:dyDescent="0.3">
      <c r="A1009">
        <v>11</v>
      </c>
      <c r="B1009" t="s">
        <v>24</v>
      </c>
      <c r="C1009" t="s">
        <v>228</v>
      </c>
      <c r="D1009" t="s">
        <v>229</v>
      </c>
      <c r="E1009">
        <v>2011</v>
      </c>
      <c r="F1009" t="s">
        <v>239</v>
      </c>
      <c r="G1009" t="s">
        <v>240</v>
      </c>
      <c r="H1009" s="3" t="s">
        <v>241</v>
      </c>
      <c r="I1009" s="8">
        <v>-22.366667</v>
      </c>
      <c r="J1009" s="8">
        <v>-47.966667000000001</v>
      </c>
      <c r="K1009">
        <v>4440000</v>
      </c>
      <c r="L1009" t="s">
        <v>67</v>
      </c>
      <c r="M1009" t="s">
        <v>242</v>
      </c>
      <c r="N1009" t="s">
        <v>243</v>
      </c>
      <c r="O1009">
        <v>2008</v>
      </c>
      <c r="P1009">
        <v>9</v>
      </c>
      <c r="Q1009">
        <v>2009</v>
      </c>
      <c r="R1009">
        <v>4</v>
      </c>
      <c r="S1009" s="7">
        <v>8</v>
      </c>
      <c r="T1009">
        <v>7</v>
      </c>
      <c r="U1009">
        <v>5</v>
      </c>
      <c r="V1009" t="s">
        <v>82</v>
      </c>
      <c r="W1009">
        <f t="shared" si="5"/>
        <v>360</v>
      </c>
      <c r="X1009" s="5">
        <v>1</v>
      </c>
      <c r="Y1009" t="s">
        <v>20</v>
      </c>
      <c r="Z1009" s="13" t="s">
        <v>55</v>
      </c>
      <c r="AA1009" t="s">
        <v>1056</v>
      </c>
      <c r="AB1009" s="5">
        <v>1</v>
      </c>
      <c r="AC1009" t="s">
        <v>1429</v>
      </c>
      <c r="AD1009" t="s">
        <v>1646</v>
      </c>
    </row>
    <row r="1010" spans="1:30" ht="14.25" customHeight="1" x14ac:dyDescent="0.3">
      <c r="A1010">
        <v>11</v>
      </c>
      <c r="B1010" t="s">
        <v>24</v>
      </c>
      <c r="C1010" t="s">
        <v>228</v>
      </c>
      <c r="D1010" t="s">
        <v>229</v>
      </c>
      <c r="E1010">
        <v>2011</v>
      </c>
      <c r="F1010" t="s">
        <v>239</v>
      </c>
      <c r="G1010" t="s">
        <v>240</v>
      </c>
      <c r="H1010" s="3" t="s">
        <v>241</v>
      </c>
      <c r="I1010" s="8">
        <v>-22.366667</v>
      </c>
      <c r="J1010" s="8">
        <v>-47.966667000000001</v>
      </c>
      <c r="K1010">
        <v>4440000</v>
      </c>
      <c r="L1010" t="s">
        <v>67</v>
      </c>
      <c r="M1010" t="s">
        <v>242</v>
      </c>
      <c r="N1010" t="s">
        <v>243</v>
      </c>
      <c r="O1010">
        <v>2008</v>
      </c>
      <c r="P1010">
        <v>9</v>
      </c>
      <c r="Q1010">
        <v>2009</v>
      </c>
      <c r="R1010">
        <v>4</v>
      </c>
      <c r="S1010" s="7">
        <v>8</v>
      </c>
      <c r="T1010">
        <v>7</v>
      </c>
      <c r="U1010">
        <v>5</v>
      </c>
      <c r="V1010" t="s">
        <v>82</v>
      </c>
      <c r="W1010">
        <f t="shared" si="5"/>
        <v>360</v>
      </c>
      <c r="X1010" s="5">
        <v>1</v>
      </c>
      <c r="Y1010" t="s">
        <v>20</v>
      </c>
      <c r="Z1010" s="13" t="s">
        <v>55</v>
      </c>
      <c r="AA1010" t="s">
        <v>1065</v>
      </c>
      <c r="AB1010" s="5">
        <v>4</v>
      </c>
      <c r="AC1010" t="s">
        <v>1429</v>
      </c>
      <c r="AD1010" t="s">
        <v>1646</v>
      </c>
    </row>
    <row r="1011" spans="1:30" ht="14.25" customHeight="1" x14ac:dyDescent="0.3">
      <c r="A1011">
        <v>11</v>
      </c>
      <c r="B1011" t="s">
        <v>24</v>
      </c>
      <c r="C1011" t="s">
        <v>228</v>
      </c>
      <c r="D1011" t="s">
        <v>229</v>
      </c>
      <c r="E1011">
        <v>2011</v>
      </c>
      <c r="F1011" t="s">
        <v>239</v>
      </c>
      <c r="G1011" t="s">
        <v>240</v>
      </c>
      <c r="H1011" s="3" t="s">
        <v>241</v>
      </c>
      <c r="I1011" s="8">
        <v>-22.366667</v>
      </c>
      <c r="J1011" s="8">
        <v>-47.966667000000001</v>
      </c>
      <c r="K1011">
        <v>4440000</v>
      </c>
      <c r="L1011" t="s">
        <v>67</v>
      </c>
      <c r="M1011" t="s">
        <v>242</v>
      </c>
      <c r="N1011" t="s">
        <v>243</v>
      </c>
      <c r="O1011">
        <v>2008</v>
      </c>
      <c r="P1011">
        <v>9</v>
      </c>
      <c r="Q1011">
        <v>2009</v>
      </c>
      <c r="R1011">
        <v>4</v>
      </c>
      <c r="S1011" s="7">
        <v>8</v>
      </c>
      <c r="T1011">
        <v>7</v>
      </c>
      <c r="U1011">
        <v>5</v>
      </c>
      <c r="V1011" t="s">
        <v>82</v>
      </c>
      <c r="W1011">
        <f t="shared" si="5"/>
        <v>360</v>
      </c>
      <c r="X1011" s="5">
        <v>1</v>
      </c>
      <c r="Y1011" t="s">
        <v>20</v>
      </c>
      <c r="Z1011" s="13" t="s">
        <v>55</v>
      </c>
      <c r="AA1011" t="s">
        <v>1066</v>
      </c>
      <c r="AB1011" s="5">
        <v>12</v>
      </c>
      <c r="AC1011" t="s">
        <v>1429</v>
      </c>
      <c r="AD1011" t="s">
        <v>1646</v>
      </c>
    </row>
    <row r="1012" spans="1:30" ht="14.25" customHeight="1" x14ac:dyDescent="0.3">
      <c r="A1012">
        <v>11</v>
      </c>
      <c r="B1012" t="s">
        <v>24</v>
      </c>
      <c r="C1012" t="s">
        <v>228</v>
      </c>
      <c r="D1012" t="s">
        <v>229</v>
      </c>
      <c r="E1012">
        <v>2011</v>
      </c>
      <c r="F1012" t="s">
        <v>239</v>
      </c>
      <c r="G1012" t="s">
        <v>240</v>
      </c>
      <c r="H1012" s="3" t="s">
        <v>241</v>
      </c>
      <c r="I1012" s="8">
        <v>-22.366667</v>
      </c>
      <c r="J1012" s="8">
        <v>-47.966667000000001</v>
      </c>
      <c r="K1012">
        <v>4440000</v>
      </c>
      <c r="L1012" t="s">
        <v>67</v>
      </c>
      <c r="M1012" t="s">
        <v>242</v>
      </c>
      <c r="N1012" t="s">
        <v>243</v>
      </c>
      <c r="O1012">
        <v>2008</v>
      </c>
      <c r="P1012">
        <v>9</v>
      </c>
      <c r="Q1012">
        <v>2009</v>
      </c>
      <c r="R1012">
        <v>4</v>
      </c>
      <c r="S1012" s="7">
        <v>8</v>
      </c>
      <c r="T1012">
        <v>7</v>
      </c>
      <c r="U1012">
        <v>5</v>
      </c>
      <c r="V1012" t="s">
        <v>82</v>
      </c>
      <c r="W1012">
        <f t="shared" si="5"/>
        <v>360</v>
      </c>
      <c r="X1012" s="5">
        <v>1</v>
      </c>
      <c r="Y1012" t="s">
        <v>20</v>
      </c>
      <c r="Z1012" s="13" t="s">
        <v>83</v>
      </c>
      <c r="AA1012" t="s">
        <v>84</v>
      </c>
      <c r="AB1012" s="5">
        <v>0</v>
      </c>
      <c r="AC1012" t="s">
        <v>1429</v>
      </c>
      <c r="AD1012" t="s">
        <v>1646</v>
      </c>
    </row>
    <row r="1013" spans="1:30" ht="14.25" customHeight="1" x14ac:dyDescent="0.3">
      <c r="A1013">
        <v>11</v>
      </c>
      <c r="B1013" t="s">
        <v>24</v>
      </c>
      <c r="C1013" t="s">
        <v>228</v>
      </c>
      <c r="D1013" t="s">
        <v>229</v>
      </c>
      <c r="E1013">
        <v>2011</v>
      </c>
      <c r="F1013" t="s">
        <v>239</v>
      </c>
      <c r="G1013" t="s">
        <v>240</v>
      </c>
      <c r="H1013" s="3" t="s">
        <v>241</v>
      </c>
      <c r="I1013" s="8">
        <v>-22.366667</v>
      </c>
      <c r="J1013" s="8">
        <v>-47.966667000000001</v>
      </c>
      <c r="K1013">
        <v>4440000</v>
      </c>
      <c r="L1013" t="s">
        <v>67</v>
      </c>
      <c r="M1013" t="s">
        <v>242</v>
      </c>
      <c r="N1013" t="s">
        <v>243</v>
      </c>
      <c r="O1013">
        <v>2008</v>
      </c>
      <c r="P1013">
        <v>9</v>
      </c>
      <c r="Q1013">
        <v>2009</v>
      </c>
      <c r="R1013">
        <v>4</v>
      </c>
      <c r="S1013" s="7">
        <v>8</v>
      </c>
      <c r="T1013">
        <v>7</v>
      </c>
      <c r="U1013">
        <v>5</v>
      </c>
      <c r="V1013" t="s">
        <v>82</v>
      </c>
      <c r="W1013">
        <f t="shared" si="5"/>
        <v>360</v>
      </c>
      <c r="X1013" s="5">
        <v>1</v>
      </c>
      <c r="Y1013" t="s">
        <v>20</v>
      </c>
      <c r="Z1013" t="s">
        <v>83</v>
      </c>
      <c r="AA1013" t="s">
        <v>87</v>
      </c>
      <c r="AB1013" s="5">
        <v>0</v>
      </c>
      <c r="AC1013" t="s">
        <v>1429</v>
      </c>
      <c r="AD1013" t="s">
        <v>1646</v>
      </c>
    </row>
    <row r="1014" spans="1:30" ht="14.25" customHeight="1" x14ac:dyDescent="0.3">
      <c r="A1014">
        <v>11</v>
      </c>
      <c r="B1014" t="s">
        <v>24</v>
      </c>
      <c r="C1014" t="s">
        <v>228</v>
      </c>
      <c r="D1014" t="s">
        <v>229</v>
      </c>
      <c r="E1014">
        <v>2011</v>
      </c>
      <c r="F1014" t="s">
        <v>239</v>
      </c>
      <c r="G1014" t="s">
        <v>240</v>
      </c>
      <c r="H1014" s="3" t="s">
        <v>241</v>
      </c>
      <c r="I1014" s="8">
        <v>-22.366667</v>
      </c>
      <c r="J1014" s="8">
        <v>-47.966667000000001</v>
      </c>
      <c r="K1014">
        <v>4440000</v>
      </c>
      <c r="L1014" t="s">
        <v>67</v>
      </c>
      <c r="M1014" t="s">
        <v>242</v>
      </c>
      <c r="N1014" t="s">
        <v>243</v>
      </c>
      <c r="O1014">
        <v>2008</v>
      </c>
      <c r="P1014">
        <v>9</v>
      </c>
      <c r="Q1014">
        <v>2009</v>
      </c>
      <c r="R1014">
        <v>4</v>
      </c>
      <c r="S1014" s="7">
        <v>8</v>
      </c>
      <c r="T1014">
        <v>7</v>
      </c>
      <c r="U1014">
        <v>5</v>
      </c>
      <c r="V1014" t="s">
        <v>82</v>
      </c>
      <c r="W1014">
        <f t="shared" si="5"/>
        <v>360</v>
      </c>
      <c r="X1014" s="5">
        <v>1</v>
      </c>
      <c r="Y1014" t="s">
        <v>20</v>
      </c>
      <c r="Z1014" s="13" t="s">
        <v>90</v>
      </c>
      <c r="AA1014" t="s">
        <v>91</v>
      </c>
      <c r="AB1014" s="5">
        <v>0</v>
      </c>
      <c r="AC1014" t="s">
        <v>1429</v>
      </c>
      <c r="AD1014" t="s">
        <v>1646</v>
      </c>
    </row>
    <row r="1015" spans="1:30" ht="14.25" customHeight="1" x14ac:dyDescent="0.3">
      <c r="A1015">
        <v>11</v>
      </c>
      <c r="B1015" t="s">
        <v>24</v>
      </c>
      <c r="C1015" t="s">
        <v>228</v>
      </c>
      <c r="D1015" t="s">
        <v>229</v>
      </c>
      <c r="E1015">
        <v>2011</v>
      </c>
      <c r="F1015" t="s">
        <v>239</v>
      </c>
      <c r="G1015" t="s">
        <v>240</v>
      </c>
      <c r="H1015" s="3" t="s">
        <v>241</v>
      </c>
      <c r="I1015" s="8">
        <v>-22.366667</v>
      </c>
      <c r="J1015" s="8">
        <v>-47.966667000000001</v>
      </c>
      <c r="K1015">
        <v>4440000</v>
      </c>
      <c r="L1015" t="s">
        <v>67</v>
      </c>
      <c r="M1015" t="s">
        <v>242</v>
      </c>
      <c r="N1015" t="s">
        <v>243</v>
      </c>
      <c r="O1015">
        <v>2008</v>
      </c>
      <c r="P1015">
        <v>9</v>
      </c>
      <c r="Q1015">
        <v>2009</v>
      </c>
      <c r="R1015">
        <v>4</v>
      </c>
      <c r="S1015" s="7">
        <v>8</v>
      </c>
      <c r="T1015">
        <v>7</v>
      </c>
      <c r="U1015">
        <v>5</v>
      </c>
      <c r="V1015" t="s">
        <v>82</v>
      </c>
      <c r="W1015">
        <f t="shared" si="5"/>
        <v>360</v>
      </c>
      <c r="X1015" s="5">
        <v>1</v>
      </c>
      <c r="Y1015" t="s">
        <v>603</v>
      </c>
      <c r="Z1015" s="13" t="s">
        <v>55</v>
      </c>
      <c r="AA1015" t="s">
        <v>70</v>
      </c>
      <c r="AB1015" s="5">
        <v>0</v>
      </c>
      <c r="AC1015" t="s">
        <v>1429</v>
      </c>
      <c r="AD1015" t="s">
        <v>1646</v>
      </c>
    </row>
    <row r="1016" spans="1:30" ht="14.25" customHeight="1" x14ac:dyDescent="0.3">
      <c r="A1016">
        <v>11</v>
      </c>
      <c r="B1016" t="s">
        <v>24</v>
      </c>
      <c r="C1016" t="s">
        <v>228</v>
      </c>
      <c r="D1016" t="s">
        <v>229</v>
      </c>
      <c r="E1016">
        <v>2011</v>
      </c>
      <c r="F1016" t="s">
        <v>239</v>
      </c>
      <c r="G1016" t="s">
        <v>240</v>
      </c>
      <c r="H1016" s="3" t="s">
        <v>241</v>
      </c>
      <c r="I1016" s="8">
        <v>-22.366667</v>
      </c>
      <c r="J1016" s="8">
        <v>-47.966667000000001</v>
      </c>
      <c r="K1016">
        <v>4440000</v>
      </c>
      <c r="L1016" t="s">
        <v>67</v>
      </c>
      <c r="M1016" t="s">
        <v>242</v>
      </c>
      <c r="N1016" t="s">
        <v>243</v>
      </c>
      <c r="O1016">
        <v>2008</v>
      </c>
      <c r="P1016">
        <v>9</v>
      </c>
      <c r="Q1016">
        <v>2009</v>
      </c>
      <c r="R1016">
        <v>4</v>
      </c>
      <c r="S1016" s="7">
        <v>8</v>
      </c>
      <c r="T1016">
        <v>7</v>
      </c>
      <c r="U1016">
        <v>5</v>
      </c>
      <c r="V1016" t="s">
        <v>82</v>
      </c>
      <c r="W1016">
        <f t="shared" si="5"/>
        <v>360</v>
      </c>
      <c r="X1016" s="5">
        <v>1</v>
      </c>
      <c r="Y1016" t="s">
        <v>603</v>
      </c>
      <c r="Z1016" s="13" t="s">
        <v>55</v>
      </c>
      <c r="AA1016" t="s">
        <v>1063</v>
      </c>
      <c r="AB1016" s="5">
        <v>6</v>
      </c>
      <c r="AC1016" t="s">
        <v>1429</v>
      </c>
      <c r="AD1016" t="s">
        <v>1646</v>
      </c>
    </row>
    <row r="1017" spans="1:30" ht="14.25" customHeight="1" x14ac:dyDescent="0.3">
      <c r="A1017">
        <v>11</v>
      </c>
      <c r="B1017" t="s">
        <v>24</v>
      </c>
      <c r="C1017" t="s">
        <v>228</v>
      </c>
      <c r="D1017" t="s">
        <v>229</v>
      </c>
      <c r="E1017">
        <v>2011</v>
      </c>
      <c r="F1017" t="s">
        <v>239</v>
      </c>
      <c r="G1017" t="s">
        <v>240</v>
      </c>
      <c r="H1017" s="3" t="s">
        <v>241</v>
      </c>
      <c r="I1017" s="8">
        <v>-22.366667</v>
      </c>
      <c r="J1017" s="8">
        <v>-47.966667000000001</v>
      </c>
      <c r="K1017">
        <v>4440000</v>
      </c>
      <c r="L1017" t="s">
        <v>67</v>
      </c>
      <c r="M1017" t="s">
        <v>242</v>
      </c>
      <c r="N1017" t="s">
        <v>243</v>
      </c>
      <c r="O1017">
        <v>2008</v>
      </c>
      <c r="P1017">
        <v>9</v>
      </c>
      <c r="Q1017">
        <v>2009</v>
      </c>
      <c r="R1017">
        <v>4</v>
      </c>
      <c r="S1017" s="7">
        <v>8</v>
      </c>
      <c r="T1017">
        <v>7</v>
      </c>
      <c r="U1017">
        <v>5</v>
      </c>
      <c r="V1017" t="s">
        <v>82</v>
      </c>
      <c r="W1017">
        <f t="shared" si="5"/>
        <v>360</v>
      </c>
      <c r="X1017" s="5">
        <v>1</v>
      </c>
      <c r="Y1017" t="s">
        <v>603</v>
      </c>
      <c r="Z1017" s="13" t="s">
        <v>55</v>
      </c>
      <c r="AA1017" t="s">
        <v>1056</v>
      </c>
      <c r="AB1017" s="5">
        <v>0</v>
      </c>
      <c r="AC1017" t="s">
        <v>1429</v>
      </c>
      <c r="AD1017" t="s">
        <v>1646</v>
      </c>
    </row>
    <row r="1018" spans="1:30" ht="14.25" customHeight="1" x14ac:dyDescent="0.3">
      <c r="A1018">
        <v>11</v>
      </c>
      <c r="B1018" t="s">
        <v>24</v>
      </c>
      <c r="C1018" t="s">
        <v>228</v>
      </c>
      <c r="D1018" t="s">
        <v>229</v>
      </c>
      <c r="E1018">
        <v>2011</v>
      </c>
      <c r="F1018" t="s">
        <v>239</v>
      </c>
      <c r="G1018" t="s">
        <v>240</v>
      </c>
      <c r="H1018" s="3" t="s">
        <v>241</v>
      </c>
      <c r="I1018" s="8">
        <v>-22.366667</v>
      </c>
      <c r="J1018" s="8">
        <v>-47.966667000000001</v>
      </c>
      <c r="K1018">
        <v>4440000</v>
      </c>
      <c r="L1018" t="s">
        <v>67</v>
      </c>
      <c r="M1018" t="s">
        <v>242</v>
      </c>
      <c r="N1018" t="s">
        <v>243</v>
      </c>
      <c r="O1018">
        <v>2008</v>
      </c>
      <c r="P1018">
        <v>9</v>
      </c>
      <c r="Q1018">
        <v>2009</v>
      </c>
      <c r="R1018">
        <v>4</v>
      </c>
      <c r="S1018" s="7">
        <v>8</v>
      </c>
      <c r="T1018">
        <v>7</v>
      </c>
      <c r="U1018">
        <v>5</v>
      </c>
      <c r="V1018" t="s">
        <v>82</v>
      </c>
      <c r="W1018">
        <f t="shared" si="5"/>
        <v>360</v>
      </c>
      <c r="X1018" s="5">
        <v>1</v>
      </c>
      <c r="Y1018" t="s">
        <v>603</v>
      </c>
      <c r="Z1018" s="13" t="s">
        <v>55</v>
      </c>
      <c r="AA1018" t="s">
        <v>1065</v>
      </c>
      <c r="AB1018" s="5">
        <v>0</v>
      </c>
      <c r="AC1018" t="s">
        <v>1429</v>
      </c>
      <c r="AD1018" t="s">
        <v>1646</v>
      </c>
    </row>
    <row r="1019" spans="1:30" ht="14.25" customHeight="1" x14ac:dyDescent="0.3">
      <c r="A1019">
        <v>11</v>
      </c>
      <c r="B1019" t="s">
        <v>24</v>
      </c>
      <c r="C1019" t="s">
        <v>228</v>
      </c>
      <c r="D1019" t="s">
        <v>229</v>
      </c>
      <c r="E1019">
        <v>2011</v>
      </c>
      <c r="F1019" t="s">
        <v>239</v>
      </c>
      <c r="G1019" t="s">
        <v>240</v>
      </c>
      <c r="H1019" s="3" t="s">
        <v>241</v>
      </c>
      <c r="I1019" s="8">
        <v>-22.366667</v>
      </c>
      <c r="J1019" s="8">
        <v>-47.966667000000001</v>
      </c>
      <c r="K1019">
        <v>4440000</v>
      </c>
      <c r="L1019" t="s">
        <v>67</v>
      </c>
      <c r="M1019" t="s">
        <v>242</v>
      </c>
      <c r="N1019" t="s">
        <v>243</v>
      </c>
      <c r="O1019">
        <v>2008</v>
      </c>
      <c r="P1019">
        <v>9</v>
      </c>
      <c r="Q1019">
        <v>2009</v>
      </c>
      <c r="R1019">
        <v>4</v>
      </c>
      <c r="S1019" s="7">
        <v>8</v>
      </c>
      <c r="T1019">
        <v>7</v>
      </c>
      <c r="U1019">
        <v>5</v>
      </c>
      <c r="V1019" t="s">
        <v>82</v>
      </c>
      <c r="W1019">
        <f t="shared" si="5"/>
        <v>360</v>
      </c>
      <c r="X1019" s="5">
        <v>1</v>
      </c>
      <c r="Y1019" t="s">
        <v>603</v>
      </c>
      <c r="Z1019" s="13" t="s">
        <v>55</v>
      </c>
      <c r="AA1019" t="s">
        <v>1066</v>
      </c>
      <c r="AB1019" s="5">
        <v>0</v>
      </c>
      <c r="AC1019" t="s">
        <v>1429</v>
      </c>
      <c r="AD1019" t="s">
        <v>1646</v>
      </c>
    </row>
    <row r="1020" spans="1:30" ht="14.25" customHeight="1" x14ac:dyDescent="0.3">
      <c r="A1020">
        <v>11</v>
      </c>
      <c r="B1020" t="s">
        <v>24</v>
      </c>
      <c r="C1020" t="s">
        <v>228</v>
      </c>
      <c r="D1020" t="s">
        <v>229</v>
      </c>
      <c r="E1020">
        <v>2011</v>
      </c>
      <c r="F1020" t="s">
        <v>239</v>
      </c>
      <c r="G1020" t="s">
        <v>240</v>
      </c>
      <c r="H1020" s="3" t="s">
        <v>241</v>
      </c>
      <c r="I1020" s="8">
        <v>-22.366667</v>
      </c>
      <c r="J1020" s="8">
        <v>-47.966667000000001</v>
      </c>
      <c r="K1020">
        <v>4440000</v>
      </c>
      <c r="L1020" t="s">
        <v>67</v>
      </c>
      <c r="M1020" t="s">
        <v>242</v>
      </c>
      <c r="N1020" t="s">
        <v>243</v>
      </c>
      <c r="O1020">
        <v>2008</v>
      </c>
      <c r="P1020">
        <v>9</v>
      </c>
      <c r="Q1020">
        <v>2009</v>
      </c>
      <c r="R1020">
        <v>4</v>
      </c>
      <c r="S1020" s="7">
        <v>8</v>
      </c>
      <c r="T1020">
        <v>7</v>
      </c>
      <c r="U1020">
        <v>5</v>
      </c>
      <c r="V1020" t="s">
        <v>82</v>
      </c>
      <c r="W1020">
        <f t="shared" si="5"/>
        <v>360</v>
      </c>
      <c r="X1020" s="5">
        <v>1</v>
      </c>
      <c r="Y1020" t="s">
        <v>603</v>
      </c>
      <c r="Z1020" s="13" t="s">
        <v>83</v>
      </c>
      <c r="AA1020" t="s">
        <v>84</v>
      </c>
      <c r="AB1020" s="5">
        <v>0</v>
      </c>
      <c r="AC1020" t="s">
        <v>1429</v>
      </c>
      <c r="AD1020" t="s">
        <v>1646</v>
      </c>
    </row>
    <row r="1021" spans="1:30" ht="14.25" customHeight="1" x14ac:dyDescent="0.3">
      <c r="A1021">
        <v>11</v>
      </c>
      <c r="B1021" t="s">
        <v>24</v>
      </c>
      <c r="C1021" t="s">
        <v>228</v>
      </c>
      <c r="D1021" t="s">
        <v>229</v>
      </c>
      <c r="E1021">
        <v>2011</v>
      </c>
      <c r="F1021" t="s">
        <v>239</v>
      </c>
      <c r="G1021" t="s">
        <v>240</v>
      </c>
      <c r="H1021" s="3" t="s">
        <v>241</v>
      </c>
      <c r="I1021" s="8">
        <v>-22.366667</v>
      </c>
      <c r="J1021" s="8">
        <v>-47.966667000000001</v>
      </c>
      <c r="K1021">
        <v>4440000</v>
      </c>
      <c r="L1021" t="s">
        <v>67</v>
      </c>
      <c r="M1021" t="s">
        <v>242</v>
      </c>
      <c r="N1021" t="s">
        <v>243</v>
      </c>
      <c r="O1021">
        <v>2008</v>
      </c>
      <c r="P1021">
        <v>9</v>
      </c>
      <c r="Q1021">
        <v>2009</v>
      </c>
      <c r="R1021">
        <v>4</v>
      </c>
      <c r="S1021" s="7">
        <v>8</v>
      </c>
      <c r="T1021">
        <v>7</v>
      </c>
      <c r="U1021">
        <v>5</v>
      </c>
      <c r="V1021" t="s">
        <v>82</v>
      </c>
      <c r="W1021">
        <f t="shared" si="5"/>
        <v>360</v>
      </c>
      <c r="X1021" s="5">
        <v>1</v>
      </c>
      <c r="Y1021" t="s">
        <v>603</v>
      </c>
      <c r="Z1021" t="s">
        <v>83</v>
      </c>
      <c r="AA1021" t="s">
        <v>87</v>
      </c>
      <c r="AB1021" s="5">
        <v>0</v>
      </c>
      <c r="AC1021" t="s">
        <v>1429</v>
      </c>
      <c r="AD1021" t="s">
        <v>1646</v>
      </c>
    </row>
    <row r="1022" spans="1:30" ht="14.25" customHeight="1" x14ac:dyDescent="0.3">
      <c r="A1022">
        <v>11</v>
      </c>
      <c r="B1022" t="s">
        <v>24</v>
      </c>
      <c r="C1022" t="s">
        <v>228</v>
      </c>
      <c r="D1022" t="s">
        <v>229</v>
      </c>
      <c r="E1022">
        <v>2011</v>
      </c>
      <c r="F1022" t="s">
        <v>239</v>
      </c>
      <c r="G1022" t="s">
        <v>240</v>
      </c>
      <c r="H1022" s="3" t="s">
        <v>241</v>
      </c>
      <c r="I1022" s="8">
        <v>-22.366667</v>
      </c>
      <c r="J1022" s="8">
        <v>-47.966667000000001</v>
      </c>
      <c r="K1022">
        <v>4440000</v>
      </c>
      <c r="L1022" t="s">
        <v>67</v>
      </c>
      <c r="M1022" t="s">
        <v>242</v>
      </c>
      <c r="N1022" t="s">
        <v>243</v>
      </c>
      <c r="O1022">
        <v>2008</v>
      </c>
      <c r="P1022">
        <v>9</v>
      </c>
      <c r="Q1022">
        <v>2009</v>
      </c>
      <c r="R1022">
        <v>4</v>
      </c>
      <c r="S1022" s="7">
        <v>8</v>
      </c>
      <c r="T1022">
        <v>7</v>
      </c>
      <c r="U1022">
        <v>5</v>
      </c>
      <c r="V1022" t="s">
        <v>82</v>
      </c>
      <c r="W1022">
        <f t="shared" si="5"/>
        <v>360</v>
      </c>
      <c r="X1022" s="5">
        <v>1</v>
      </c>
      <c r="Y1022" t="s">
        <v>603</v>
      </c>
      <c r="Z1022" s="13" t="s">
        <v>90</v>
      </c>
      <c r="AA1022" t="s">
        <v>91</v>
      </c>
      <c r="AB1022" s="5">
        <v>0</v>
      </c>
      <c r="AC1022" t="s">
        <v>1429</v>
      </c>
      <c r="AD1022" t="s">
        <v>1646</v>
      </c>
    </row>
    <row r="1023" spans="1:30" ht="14.25" customHeight="1" x14ac:dyDescent="0.3">
      <c r="A1023">
        <v>11</v>
      </c>
      <c r="B1023" t="s">
        <v>24</v>
      </c>
      <c r="C1023" t="s">
        <v>228</v>
      </c>
      <c r="D1023" t="s">
        <v>229</v>
      </c>
      <c r="E1023">
        <v>2011</v>
      </c>
      <c r="F1023" t="s">
        <v>239</v>
      </c>
      <c r="G1023" t="s">
        <v>240</v>
      </c>
      <c r="H1023" s="3" t="s">
        <v>241</v>
      </c>
      <c r="I1023" s="8">
        <v>-22.366667</v>
      </c>
      <c r="J1023" s="8">
        <v>-47.966667000000001</v>
      </c>
      <c r="K1023">
        <v>4440000</v>
      </c>
      <c r="L1023" t="s">
        <v>67</v>
      </c>
      <c r="M1023" t="s">
        <v>242</v>
      </c>
      <c r="N1023" t="s">
        <v>243</v>
      </c>
      <c r="O1023">
        <v>2008</v>
      </c>
      <c r="P1023">
        <v>9</v>
      </c>
      <c r="Q1023">
        <v>2009</v>
      </c>
      <c r="R1023">
        <v>4</v>
      </c>
      <c r="S1023" s="7">
        <v>8</v>
      </c>
      <c r="T1023">
        <v>7</v>
      </c>
      <c r="U1023">
        <v>5</v>
      </c>
      <c r="V1023" t="s">
        <v>82</v>
      </c>
      <c r="W1023">
        <f t="shared" si="5"/>
        <v>360</v>
      </c>
      <c r="X1023" s="5">
        <v>1</v>
      </c>
      <c r="Y1023" t="s">
        <v>21</v>
      </c>
      <c r="Z1023" s="13" t="s">
        <v>55</v>
      </c>
      <c r="AA1023" t="s">
        <v>70</v>
      </c>
      <c r="AB1023" s="5">
        <v>0</v>
      </c>
      <c r="AC1023" t="s">
        <v>1429</v>
      </c>
      <c r="AD1023" t="s">
        <v>1646</v>
      </c>
    </row>
    <row r="1024" spans="1:30" ht="14.25" customHeight="1" x14ac:dyDescent="0.3">
      <c r="A1024">
        <v>11</v>
      </c>
      <c r="B1024" t="s">
        <v>24</v>
      </c>
      <c r="C1024" t="s">
        <v>228</v>
      </c>
      <c r="D1024" t="s">
        <v>229</v>
      </c>
      <c r="E1024">
        <v>2011</v>
      </c>
      <c r="F1024" t="s">
        <v>239</v>
      </c>
      <c r="G1024" t="s">
        <v>240</v>
      </c>
      <c r="H1024" s="3" t="s">
        <v>241</v>
      </c>
      <c r="I1024" s="8">
        <v>-22.366667</v>
      </c>
      <c r="J1024" s="8">
        <v>-47.966667000000001</v>
      </c>
      <c r="K1024">
        <v>4440000</v>
      </c>
      <c r="L1024" t="s">
        <v>67</v>
      </c>
      <c r="M1024" t="s">
        <v>242</v>
      </c>
      <c r="N1024" t="s">
        <v>243</v>
      </c>
      <c r="O1024">
        <v>2008</v>
      </c>
      <c r="P1024">
        <v>9</v>
      </c>
      <c r="Q1024">
        <v>2009</v>
      </c>
      <c r="R1024">
        <v>4</v>
      </c>
      <c r="S1024" s="7">
        <v>8</v>
      </c>
      <c r="T1024">
        <v>7</v>
      </c>
      <c r="U1024">
        <v>5</v>
      </c>
      <c r="V1024" t="s">
        <v>82</v>
      </c>
      <c r="W1024">
        <f t="shared" si="5"/>
        <v>360</v>
      </c>
      <c r="X1024" s="5">
        <v>1</v>
      </c>
      <c r="Y1024" t="s">
        <v>21</v>
      </c>
      <c r="Z1024" s="13" t="s">
        <v>55</v>
      </c>
      <c r="AA1024" t="s">
        <v>1063</v>
      </c>
      <c r="AB1024" s="5">
        <v>0</v>
      </c>
      <c r="AC1024" t="s">
        <v>1429</v>
      </c>
      <c r="AD1024" t="s">
        <v>1646</v>
      </c>
    </row>
    <row r="1025" spans="1:31" ht="14.25" customHeight="1" x14ac:dyDescent="0.3">
      <c r="A1025">
        <v>11</v>
      </c>
      <c r="B1025" t="s">
        <v>24</v>
      </c>
      <c r="C1025" t="s">
        <v>228</v>
      </c>
      <c r="D1025" t="s">
        <v>229</v>
      </c>
      <c r="E1025">
        <v>2011</v>
      </c>
      <c r="F1025" t="s">
        <v>239</v>
      </c>
      <c r="G1025" t="s">
        <v>240</v>
      </c>
      <c r="H1025" s="3" t="s">
        <v>241</v>
      </c>
      <c r="I1025" s="8">
        <v>-22.366667</v>
      </c>
      <c r="J1025" s="8">
        <v>-47.966667000000001</v>
      </c>
      <c r="K1025">
        <v>4440000</v>
      </c>
      <c r="L1025" t="s">
        <v>67</v>
      </c>
      <c r="M1025" t="s">
        <v>242</v>
      </c>
      <c r="N1025" t="s">
        <v>243</v>
      </c>
      <c r="O1025">
        <v>2008</v>
      </c>
      <c r="P1025">
        <v>9</v>
      </c>
      <c r="Q1025">
        <v>2009</v>
      </c>
      <c r="R1025">
        <v>4</v>
      </c>
      <c r="S1025" s="7">
        <v>8</v>
      </c>
      <c r="T1025">
        <v>7</v>
      </c>
      <c r="U1025">
        <v>5</v>
      </c>
      <c r="V1025" t="s">
        <v>82</v>
      </c>
      <c r="W1025">
        <f t="shared" si="5"/>
        <v>360</v>
      </c>
      <c r="X1025" s="5">
        <v>1</v>
      </c>
      <c r="Y1025" t="s">
        <v>21</v>
      </c>
      <c r="Z1025" s="13" t="s">
        <v>55</v>
      </c>
      <c r="AA1025" t="s">
        <v>1056</v>
      </c>
      <c r="AB1025" s="5">
        <v>0</v>
      </c>
      <c r="AC1025" t="s">
        <v>1429</v>
      </c>
      <c r="AD1025" t="s">
        <v>1646</v>
      </c>
    </row>
    <row r="1026" spans="1:31" ht="14.25" customHeight="1" x14ac:dyDescent="0.3">
      <c r="A1026">
        <v>11</v>
      </c>
      <c r="B1026" t="s">
        <v>24</v>
      </c>
      <c r="C1026" t="s">
        <v>228</v>
      </c>
      <c r="D1026" t="s">
        <v>229</v>
      </c>
      <c r="E1026">
        <v>2011</v>
      </c>
      <c r="F1026" t="s">
        <v>239</v>
      </c>
      <c r="G1026" t="s">
        <v>240</v>
      </c>
      <c r="H1026" s="3" t="s">
        <v>241</v>
      </c>
      <c r="I1026" s="8">
        <v>-22.366667</v>
      </c>
      <c r="J1026" s="8">
        <v>-47.966667000000001</v>
      </c>
      <c r="K1026">
        <v>4440000</v>
      </c>
      <c r="L1026" t="s">
        <v>67</v>
      </c>
      <c r="M1026" t="s">
        <v>242</v>
      </c>
      <c r="N1026" t="s">
        <v>243</v>
      </c>
      <c r="O1026">
        <v>2008</v>
      </c>
      <c r="P1026">
        <v>9</v>
      </c>
      <c r="Q1026">
        <v>2009</v>
      </c>
      <c r="R1026">
        <v>4</v>
      </c>
      <c r="S1026" s="7">
        <v>8</v>
      </c>
      <c r="T1026">
        <v>7</v>
      </c>
      <c r="U1026">
        <v>5</v>
      </c>
      <c r="V1026" t="s">
        <v>82</v>
      </c>
      <c r="W1026">
        <f t="shared" si="5"/>
        <v>360</v>
      </c>
      <c r="X1026" s="5">
        <v>1</v>
      </c>
      <c r="Y1026" t="s">
        <v>21</v>
      </c>
      <c r="Z1026" s="13" t="s">
        <v>55</v>
      </c>
      <c r="AA1026" t="s">
        <v>1065</v>
      </c>
      <c r="AB1026" s="5">
        <v>0</v>
      </c>
      <c r="AC1026" t="s">
        <v>1429</v>
      </c>
      <c r="AD1026" t="s">
        <v>1646</v>
      </c>
    </row>
    <row r="1027" spans="1:31" ht="14.25" customHeight="1" x14ac:dyDescent="0.3">
      <c r="A1027">
        <v>11</v>
      </c>
      <c r="B1027" t="s">
        <v>24</v>
      </c>
      <c r="C1027" t="s">
        <v>228</v>
      </c>
      <c r="D1027" t="s">
        <v>229</v>
      </c>
      <c r="E1027">
        <v>2011</v>
      </c>
      <c r="F1027" t="s">
        <v>239</v>
      </c>
      <c r="G1027" t="s">
        <v>240</v>
      </c>
      <c r="H1027" s="3" t="s">
        <v>241</v>
      </c>
      <c r="I1027" s="8">
        <v>-22.366667</v>
      </c>
      <c r="J1027" s="8">
        <v>-47.966667000000001</v>
      </c>
      <c r="K1027">
        <v>4440000</v>
      </c>
      <c r="L1027" t="s">
        <v>67</v>
      </c>
      <c r="M1027" t="s">
        <v>242</v>
      </c>
      <c r="N1027" t="s">
        <v>243</v>
      </c>
      <c r="O1027">
        <v>2008</v>
      </c>
      <c r="P1027">
        <v>9</v>
      </c>
      <c r="Q1027">
        <v>2009</v>
      </c>
      <c r="R1027">
        <v>4</v>
      </c>
      <c r="S1027" s="7">
        <v>8</v>
      </c>
      <c r="T1027">
        <v>7</v>
      </c>
      <c r="U1027">
        <v>5</v>
      </c>
      <c r="V1027" t="s">
        <v>82</v>
      </c>
      <c r="W1027">
        <f t="shared" si="5"/>
        <v>360</v>
      </c>
      <c r="X1027" s="5">
        <v>1</v>
      </c>
      <c r="Y1027" t="s">
        <v>21</v>
      </c>
      <c r="Z1027" s="13" t="s">
        <v>55</v>
      </c>
      <c r="AA1027" t="s">
        <v>1066</v>
      </c>
      <c r="AB1027" s="5">
        <v>0</v>
      </c>
      <c r="AC1027" t="s">
        <v>1429</v>
      </c>
      <c r="AD1027" t="s">
        <v>1646</v>
      </c>
    </row>
    <row r="1028" spans="1:31" ht="14.25" customHeight="1" x14ac:dyDescent="0.3">
      <c r="A1028">
        <v>11</v>
      </c>
      <c r="B1028" t="s">
        <v>24</v>
      </c>
      <c r="C1028" t="s">
        <v>228</v>
      </c>
      <c r="D1028" t="s">
        <v>229</v>
      </c>
      <c r="E1028">
        <v>2011</v>
      </c>
      <c r="F1028" t="s">
        <v>239</v>
      </c>
      <c r="G1028" t="s">
        <v>240</v>
      </c>
      <c r="H1028" s="3" t="s">
        <v>241</v>
      </c>
      <c r="I1028" s="8">
        <v>-22.366667</v>
      </c>
      <c r="J1028" s="8">
        <v>-47.966667000000001</v>
      </c>
      <c r="K1028">
        <v>4440000</v>
      </c>
      <c r="L1028" t="s">
        <v>67</v>
      </c>
      <c r="M1028" t="s">
        <v>242</v>
      </c>
      <c r="N1028" t="s">
        <v>243</v>
      </c>
      <c r="O1028">
        <v>2008</v>
      </c>
      <c r="P1028">
        <v>9</v>
      </c>
      <c r="Q1028">
        <v>2009</v>
      </c>
      <c r="R1028">
        <v>4</v>
      </c>
      <c r="S1028" s="7">
        <v>8</v>
      </c>
      <c r="T1028">
        <v>7</v>
      </c>
      <c r="U1028">
        <v>5</v>
      </c>
      <c r="V1028" t="s">
        <v>82</v>
      </c>
      <c r="W1028">
        <f t="shared" si="5"/>
        <v>360</v>
      </c>
      <c r="X1028" s="5">
        <v>1</v>
      </c>
      <c r="Y1028" t="s">
        <v>21</v>
      </c>
      <c r="Z1028" s="13" t="s">
        <v>83</v>
      </c>
      <c r="AA1028" t="s">
        <v>84</v>
      </c>
      <c r="AB1028" s="5">
        <v>0</v>
      </c>
      <c r="AC1028" t="s">
        <v>1429</v>
      </c>
      <c r="AD1028" t="s">
        <v>1646</v>
      </c>
    </row>
    <row r="1029" spans="1:31" ht="14.25" customHeight="1" x14ac:dyDescent="0.3">
      <c r="A1029">
        <v>11</v>
      </c>
      <c r="B1029" t="s">
        <v>24</v>
      </c>
      <c r="C1029" t="s">
        <v>228</v>
      </c>
      <c r="D1029" t="s">
        <v>229</v>
      </c>
      <c r="E1029">
        <v>2011</v>
      </c>
      <c r="F1029" t="s">
        <v>239</v>
      </c>
      <c r="G1029" t="s">
        <v>240</v>
      </c>
      <c r="H1029" s="3" t="s">
        <v>241</v>
      </c>
      <c r="I1029" s="8">
        <v>-22.366667</v>
      </c>
      <c r="J1029" s="8">
        <v>-47.966667000000001</v>
      </c>
      <c r="K1029">
        <v>4440000</v>
      </c>
      <c r="L1029" t="s">
        <v>67</v>
      </c>
      <c r="M1029" t="s">
        <v>242</v>
      </c>
      <c r="N1029" t="s">
        <v>243</v>
      </c>
      <c r="O1029">
        <v>2008</v>
      </c>
      <c r="P1029">
        <v>9</v>
      </c>
      <c r="Q1029">
        <v>2009</v>
      </c>
      <c r="R1029">
        <v>4</v>
      </c>
      <c r="S1029" s="7">
        <v>8</v>
      </c>
      <c r="T1029">
        <v>7</v>
      </c>
      <c r="U1029">
        <v>5</v>
      </c>
      <c r="V1029" t="s">
        <v>82</v>
      </c>
      <c r="W1029">
        <f t="shared" si="5"/>
        <v>360</v>
      </c>
      <c r="X1029" s="5">
        <v>1</v>
      </c>
      <c r="Y1029" t="s">
        <v>21</v>
      </c>
      <c r="Z1029" t="s">
        <v>83</v>
      </c>
      <c r="AA1029" t="s">
        <v>87</v>
      </c>
      <c r="AB1029" s="5">
        <v>0</v>
      </c>
      <c r="AC1029" t="s">
        <v>1429</v>
      </c>
      <c r="AD1029" t="s">
        <v>1646</v>
      </c>
    </row>
    <row r="1030" spans="1:31" ht="14.25" customHeight="1" x14ac:dyDescent="0.3">
      <c r="A1030">
        <v>11</v>
      </c>
      <c r="B1030" t="s">
        <v>24</v>
      </c>
      <c r="C1030" t="s">
        <v>228</v>
      </c>
      <c r="D1030" t="s">
        <v>229</v>
      </c>
      <c r="E1030">
        <v>2011</v>
      </c>
      <c r="F1030" t="s">
        <v>239</v>
      </c>
      <c r="G1030" t="s">
        <v>240</v>
      </c>
      <c r="H1030" s="3" t="s">
        <v>241</v>
      </c>
      <c r="I1030" s="8">
        <v>-22.366667</v>
      </c>
      <c r="J1030" s="8">
        <v>-47.966667000000001</v>
      </c>
      <c r="K1030">
        <v>4440000</v>
      </c>
      <c r="L1030" t="s">
        <v>67</v>
      </c>
      <c r="M1030" t="s">
        <v>242</v>
      </c>
      <c r="N1030" t="s">
        <v>243</v>
      </c>
      <c r="O1030">
        <v>2008</v>
      </c>
      <c r="P1030">
        <v>9</v>
      </c>
      <c r="Q1030">
        <v>2009</v>
      </c>
      <c r="R1030">
        <v>4</v>
      </c>
      <c r="S1030" s="7">
        <v>8</v>
      </c>
      <c r="T1030">
        <v>7</v>
      </c>
      <c r="U1030">
        <v>5</v>
      </c>
      <c r="V1030" t="s">
        <v>82</v>
      </c>
      <c r="W1030">
        <f t="shared" si="5"/>
        <v>360</v>
      </c>
      <c r="X1030" s="5">
        <v>1</v>
      </c>
      <c r="Y1030" t="s">
        <v>21</v>
      </c>
      <c r="Z1030" s="13" t="s">
        <v>90</v>
      </c>
      <c r="AA1030" t="s">
        <v>91</v>
      </c>
      <c r="AB1030" s="5">
        <v>0</v>
      </c>
      <c r="AC1030" t="s">
        <v>1429</v>
      </c>
      <c r="AD1030" t="s">
        <v>1646</v>
      </c>
    </row>
    <row r="1031" spans="1:31" ht="14.25" customHeight="1" x14ac:dyDescent="0.3">
      <c r="A1031">
        <v>12</v>
      </c>
      <c r="B1031" t="s">
        <v>24</v>
      </c>
      <c r="C1031" t="s">
        <v>244</v>
      </c>
      <c r="D1031" t="s">
        <v>245</v>
      </c>
      <c r="E1031">
        <v>2005</v>
      </c>
      <c r="F1031" t="s">
        <v>246</v>
      </c>
      <c r="G1031" s="8" t="s">
        <v>247</v>
      </c>
      <c r="H1031" s="16" t="s">
        <v>248</v>
      </c>
      <c r="I1031" s="8">
        <v>-7.6067169999999997</v>
      </c>
      <c r="J1031" s="8">
        <v>-34.982083000000003</v>
      </c>
      <c r="K1031">
        <v>4760000</v>
      </c>
      <c r="L1031" t="s">
        <v>1071</v>
      </c>
      <c r="M1031" t="s">
        <v>250</v>
      </c>
      <c r="N1031" t="s">
        <v>251</v>
      </c>
      <c r="O1031">
        <v>2002</v>
      </c>
      <c r="P1031">
        <v>11</v>
      </c>
      <c r="Q1031">
        <v>2003</v>
      </c>
      <c r="R1031">
        <v>8</v>
      </c>
      <c r="S1031" s="7">
        <v>10</v>
      </c>
      <c r="T1031">
        <v>5</v>
      </c>
      <c r="U1031">
        <v>5</v>
      </c>
      <c r="V1031" t="s">
        <v>82</v>
      </c>
      <c r="W1031">
        <v>180</v>
      </c>
      <c r="X1031" s="5">
        <v>1</v>
      </c>
      <c r="Y1031" t="s">
        <v>48</v>
      </c>
      <c r="Z1031" s="13" t="s">
        <v>49</v>
      </c>
      <c r="AA1031" t="s">
        <v>1068</v>
      </c>
      <c r="AB1031" s="5">
        <v>1</v>
      </c>
      <c r="AC1031" t="s">
        <v>1430</v>
      </c>
      <c r="AD1031" t="s">
        <v>1430</v>
      </c>
      <c r="AE1031" t="s">
        <v>1431</v>
      </c>
    </row>
    <row r="1032" spans="1:31" ht="14.25" customHeight="1" x14ac:dyDescent="0.3">
      <c r="A1032">
        <v>12</v>
      </c>
      <c r="B1032" t="s">
        <v>24</v>
      </c>
      <c r="C1032" t="s">
        <v>244</v>
      </c>
      <c r="D1032" t="s">
        <v>245</v>
      </c>
      <c r="E1032">
        <v>2005</v>
      </c>
      <c r="F1032" t="s">
        <v>246</v>
      </c>
      <c r="G1032" s="8" t="s">
        <v>247</v>
      </c>
      <c r="H1032" s="16" t="s">
        <v>248</v>
      </c>
      <c r="I1032" s="8">
        <v>-7.6067169999999997</v>
      </c>
      <c r="J1032" s="8">
        <v>-34.982083000000003</v>
      </c>
      <c r="K1032">
        <v>4760000</v>
      </c>
      <c r="L1032" t="s">
        <v>1071</v>
      </c>
      <c r="M1032" t="s">
        <v>250</v>
      </c>
      <c r="N1032" t="s">
        <v>251</v>
      </c>
      <c r="O1032">
        <v>2002</v>
      </c>
      <c r="P1032">
        <v>11</v>
      </c>
      <c r="Q1032">
        <v>2003</v>
      </c>
      <c r="R1032">
        <v>8</v>
      </c>
      <c r="S1032" s="7">
        <v>10</v>
      </c>
      <c r="T1032">
        <v>5</v>
      </c>
      <c r="U1032">
        <v>5</v>
      </c>
      <c r="V1032" t="s">
        <v>82</v>
      </c>
      <c r="W1032">
        <v>180</v>
      </c>
      <c r="X1032" s="5">
        <v>1</v>
      </c>
      <c r="Y1032" t="s">
        <v>48</v>
      </c>
      <c r="Z1032" s="13" t="s">
        <v>55</v>
      </c>
      <c r="AA1032" t="s">
        <v>56</v>
      </c>
      <c r="AB1032" s="5">
        <v>121</v>
      </c>
      <c r="AC1032" t="s">
        <v>1430</v>
      </c>
      <c r="AD1032" t="s">
        <v>1430</v>
      </c>
      <c r="AE1032" t="s">
        <v>1431</v>
      </c>
    </row>
    <row r="1033" spans="1:31" ht="14.25" customHeight="1" x14ac:dyDescent="0.3">
      <c r="A1033">
        <v>12</v>
      </c>
      <c r="B1033" t="s">
        <v>24</v>
      </c>
      <c r="C1033" t="s">
        <v>244</v>
      </c>
      <c r="D1033" t="s">
        <v>245</v>
      </c>
      <c r="E1033">
        <v>2005</v>
      </c>
      <c r="F1033" t="s">
        <v>246</v>
      </c>
      <c r="G1033" s="8" t="s">
        <v>247</v>
      </c>
      <c r="H1033" s="16" t="s">
        <v>248</v>
      </c>
      <c r="I1033" s="8">
        <v>-7.6067169999999997</v>
      </c>
      <c r="J1033" s="8">
        <v>-34.982083000000003</v>
      </c>
      <c r="K1033">
        <v>4760000</v>
      </c>
      <c r="L1033" t="s">
        <v>1071</v>
      </c>
      <c r="M1033" t="s">
        <v>250</v>
      </c>
      <c r="N1033" t="s">
        <v>251</v>
      </c>
      <c r="O1033">
        <v>2002</v>
      </c>
      <c r="P1033">
        <v>11</v>
      </c>
      <c r="Q1033">
        <v>2003</v>
      </c>
      <c r="R1033">
        <v>8</v>
      </c>
      <c r="S1033" s="7">
        <v>10</v>
      </c>
      <c r="T1033">
        <v>5</v>
      </c>
      <c r="U1033">
        <v>5</v>
      </c>
      <c r="V1033" t="s">
        <v>82</v>
      </c>
      <c r="W1033">
        <v>180</v>
      </c>
      <c r="X1033" s="5">
        <v>1</v>
      </c>
      <c r="Y1033" t="s">
        <v>48</v>
      </c>
      <c r="Z1033" s="13" t="s">
        <v>55</v>
      </c>
      <c r="AA1033" t="s">
        <v>655</v>
      </c>
      <c r="AB1033" s="5">
        <v>8</v>
      </c>
      <c r="AC1033" t="s">
        <v>1430</v>
      </c>
      <c r="AD1033" t="s">
        <v>1430</v>
      </c>
      <c r="AE1033" t="s">
        <v>1431</v>
      </c>
    </row>
    <row r="1034" spans="1:31" ht="14.25" customHeight="1" x14ac:dyDescent="0.3">
      <c r="A1034">
        <v>12</v>
      </c>
      <c r="B1034" t="s">
        <v>24</v>
      </c>
      <c r="C1034" t="s">
        <v>244</v>
      </c>
      <c r="D1034" t="s">
        <v>245</v>
      </c>
      <c r="E1034">
        <v>2005</v>
      </c>
      <c r="F1034" t="s">
        <v>246</v>
      </c>
      <c r="G1034" s="8" t="s">
        <v>247</v>
      </c>
      <c r="H1034" s="16" t="s">
        <v>248</v>
      </c>
      <c r="I1034" s="8">
        <v>-7.6067169999999997</v>
      </c>
      <c r="J1034" s="8">
        <v>-34.982083000000003</v>
      </c>
      <c r="K1034">
        <v>4760000</v>
      </c>
      <c r="L1034" t="s">
        <v>1071</v>
      </c>
      <c r="M1034" t="s">
        <v>250</v>
      </c>
      <c r="N1034" t="s">
        <v>251</v>
      </c>
      <c r="O1034">
        <v>2002</v>
      </c>
      <c r="P1034">
        <v>11</v>
      </c>
      <c r="Q1034">
        <v>2003</v>
      </c>
      <c r="R1034">
        <v>8</v>
      </c>
      <c r="S1034" s="7">
        <v>10</v>
      </c>
      <c r="T1034">
        <v>5</v>
      </c>
      <c r="U1034">
        <v>5</v>
      </c>
      <c r="V1034" t="s">
        <v>82</v>
      </c>
      <c r="W1034">
        <v>180</v>
      </c>
      <c r="X1034" s="5">
        <v>1</v>
      </c>
      <c r="Y1034" t="s">
        <v>48</v>
      </c>
      <c r="Z1034" s="13" t="s">
        <v>55</v>
      </c>
      <c r="AA1034" t="s">
        <v>1072</v>
      </c>
      <c r="AB1034" s="5">
        <v>3</v>
      </c>
      <c r="AC1034" t="s">
        <v>1430</v>
      </c>
      <c r="AD1034" t="s">
        <v>1430</v>
      </c>
      <c r="AE1034" t="s">
        <v>1431</v>
      </c>
    </row>
    <row r="1035" spans="1:31" ht="14.25" customHeight="1" x14ac:dyDescent="0.3">
      <c r="A1035">
        <v>12</v>
      </c>
      <c r="B1035" t="s">
        <v>24</v>
      </c>
      <c r="C1035" t="s">
        <v>244</v>
      </c>
      <c r="D1035" t="s">
        <v>245</v>
      </c>
      <c r="E1035">
        <v>2005</v>
      </c>
      <c r="F1035" t="s">
        <v>246</v>
      </c>
      <c r="G1035" s="8" t="s">
        <v>247</v>
      </c>
      <c r="H1035" s="16" t="s">
        <v>248</v>
      </c>
      <c r="I1035" s="8">
        <v>-7.6067169999999997</v>
      </c>
      <c r="J1035" s="8">
        <v>-34.982083000000003</v>
      </c>
      <c r="K1035">
        <v>4760000</v>
      </c>
      <c r="L1035" t="s">
        <v>1071</v>
      </c>
      <c r="M1035" t="s">
        <v>250</v>
      </c>
      <c r="N1035" t="s">
        <v>251</v>
      </c>
      <c r="O1035">
        <v>2002</v>
      </c>
      <c r="P1035">
        <v>11</v>
      </c>
      <c r="Q1035">
        <v>2003</v>
      </c>
      <c r="R1035">
        <v>8</v>
      </c>
      <c r="S1035" s="7">
        <v>10</v>
      </c>
      <c r="T1035">
        <v>5</v>
      </c>
      <c r="U1035">
        <v>5</v>
      </c>
      <c r="V1035" t="s">
        <v>82</v>
      </c>
      <c r="W1035">
        <v>180</v>
      </c>
      <c r="X1035" s="5">
        <v>1</v>
      </c>
      <c r="Y1035" t="s">
        <v>48</v>
      </c>
      <c r="Z1035" s="13" t="s">
        <v>55</v>
      </c>
      <c r="AA1035" t="s">
        <v>73</v>
      </c>
      <c r="AB1035" s="5">
        <v>0</v>
      </c>
      <c r="AC1035" t="s">
        <v>1430</v>
      </c>
      <c r="AD1035" t="s">
        <v>1430</v>
      </c>
      <c r="AE1035" t="s">
        <v>1431</v>
      </c>
    </row>
    <row r="1036" spans="1:31" ht="14.25" customHeight="1" x14ac:dyDescent="0.3">
      <c r="A1036">
        <v>12</v>
      </c>
      <c r="B1036" t="s">
        <v>24</v>
      </c>
      <c r="C1036" t="s">
        <v>244</v>
      </c>
      <c r="D1036" t="s">
        <v>245</v>
      </c>
      <c r="E1036">
        <v>2005</v>
      </c>
      <c r="F1036" t="s">
        <v>246</v>
      </c>
      <c r="G1036" s="8" t="s">
        <v>247</v>
      </c>
      <c r="H1036" s="16" t="s">
        <v>248</v>
      </c>
      <c r="I1036" s="8">
        <v>-7.6067169999999997</v>
      </c>
      <c r="J1036" s="8">
        <v>-34.982083000000003</v>
      </c>
      <c r="K1036">
        <v>4760000</v>
      </c>
      <c r="L1036" t="s">
        <v>1071</v>
      </c>
      <c r="M1036" t="s">
        <v>250</v>
      </c>
      <c r="N1036" t="s">
        <v>251</v>
      </c>
      <c r="O1036">
        <v>2002</v>
      </c>
      <c r="P1036">
        <v>11</v>
      </c>
      <c r="Q1036">
        <v>2003</v>
      </c>
      <c r="R1036">
        <v>8</v>
      </c>
      <c r="S1036" s="7">
        <v>10</v>
      </c>
      <c r="T1036">
        <v>5</v>
      </c>
      <c r="U1036">
        <v>5</v>
      </c>
      <c r="V1036" t="s">
        <v>82</v>
      </c>
      <c r="W1036">
        <v>180</v>
      </c>
      <c r="X1036" s="5">
        <v>1</v>
      </c>
      <c r="Y1036" t="s">
        <v>48</v>
      </c>
      <c r="Z1036" s="13" t="s">
        <v>55</v>
      </c>
      <c r="AA1036" t="s">
        <v>890</v>
      </c>
      <c r="AB1036" s="5">
        <v>2</v>
      </c>
      <c r="AC1036" t="s">
        <v>1430</v>
      </c>
      <c r="AD1036" t="s">
        <v>1430</v>
      </c>
      <c r="AE1036" t="s">
        <v>1431</v>
      </c>
    </row>
    <row r="1037" spans="1:31" ht="14.25" customHeight="1" x14ac:dyDescent="0.3">
      <c r="A1037">
        <v>12</v>
      </c>
      <c r="B1037" t="s">
        <v>24</v>
      </c>
      <c r="C1037" t="s">
        <v>244</v>
      </c>
      <c r="D1037" t="s">
        <v>245</v>
      </c>
      <c r="E1037">
        <v>2005</v>
      </c>
      <c r="F1037" t="s">
        <v>246</v>
      </c>
      <c r="G1037" s="8" t="s">
        <v>247</v>
      </c>
      <c r="H1037" s="16" t="s">
        <v>248</v>
      </c>
      <c r="I1037" s="8">
        <v>-7.6067169999999997</v>
      </c>
      <c r="J1037" s="8">
        <v>-34.982083000000003</v>
      </c>
      <c r="K1037">
        <v>4760000</v>
      </c>
      <c r="L1037" t="s">
        <v>1071</v>
      </c>
      <c r="M1037" t="s">
        <v>250</v>
      </c>
      <c r="N1037" t="s">
        <v>251</v>
      </c>
      <c r="O1037">
        <v>2002</v>
      </c>
      <c r="P1037">
        <v>11</v>
      </c>
      <c r="Q1037">
        <v>2003</v>
      </c>
      <c r="R1037">
        <v>8</v>
      </c>
      <c r="S1037" s="7">
        <v>10</v>
      </c>
      <c r="T1037">
        <v>5</v>
      </c>
      <c r="U1037">
        <v>5</v>
      </c>
      <c r="V1037" t="s">
        <v>82</v>
      </c>
      <c r="W1037">
        <v>180</v>
      </c>
      <c r="X1037" s="5">
        <v>1</v>
      </c>
      <c r="Y1037" t="s">
        <v>48</v>
      </c>
      <c r="Z1037" t="s">
        <v>55</v>
      </c>
      <c r="AA1037" t="s">
        <v>113</v>
      </c>
      <c r="AB1037" s="5">
        <v>4</v>
      </c>
      <c r="AC1037" t="s">
        <v>1430</v>
      </c>
      <c r="AD1037" t="s">
        <v>1430</v>
      </c>
      <c r="AE1037" t="s">
        <v>1431</v>
      </c>
    </row>
    <row r="1038" spans="1:31" ht="14.25" customHeight="1" x14ac:dyDescent="0.3">
      <c r="A1038">
        <v>12</v>
      </c>
      <c r="B1038" t="s">
        <v>24</v>
      </c>
      <c r="C1038" t="s">
        <v>244</v>
      </c>
      <c r="D1038" t="s">
        <v>245</v>
      </c>
      <c r="E1038">
        <v>2005</v>
      </c>
      <c r="F1038" t="s">
        <v>246</v>
      </c>
      <c r="G1038" s="8" t="s">
        <v>247</v>
      </c>
      <c r="H1038" s="16" t="s">
        <v>248</v>
      </c>
      <c r="I1038" s="8">
        <v>-7.6067169999999997</v>
      </c>
      <c r="J1038" s="8">
        <v>-34.982083000000003</v>
      </c>
      <c r="K1038">
        <v>4760000</v>
      </c>
      <c r="L1038" t="s">
        <v>1071</v>
      </c>
      <c r="M1038" t="s">
        <v>250</v>
      </c>
      <c r="N1038" t="s">
        <v>251</v>
      </c>
      <c r="O1038">
        <v>2002</v>
      </c>
      <c r="P1038">
        <v>11</v>
      </c>
      <c r="Q1038">
        <v>2003</v>
      </c>
      <c r="R1038">
        <v>8</v>
      </c>
      <c r="S1038" s="7">
        <v>10</v>
      </c>
      <c r="T1038">
        <v>5</v>
      </c>
      <c r="U1038">
        <v>5</v>
      </c>
      <c r="V1038" t="s">
        <v>82</v>
      </c>
      <c r="W1038">
        <v>180</v>
      </c>
      <c r="X1038" s="5">
        <v>1</v>
      </c>
      <c r="Y1038" t="s">
        <v>48</v>
      </c>
      <c r="Z1038" t="s">
        <v>55</v>
      </c>
      <c r="AA1038" t="s">
        <v>895</v>
      </c>
      <c r="AB1038" s="5">
        <v>0</v>
      </c>
      <c r="AC1038" t="s">
        <v>1430</v>
      </c>
      <c r="AD1038" t="s">
        <v>1430</v>
      </c>
      <c r="AE1038" t="s">
        <v>1431</v>
      </c>
    </row>
    <row r="1039" spans="1:31" ht="14.25" customHeight="1" x14ac:dyDescent="0.3">
      <c r="A1039">
        <v>12</v>
      </c>
      <c r="B1039" t="s">
        <v>24</v>
      </c>
      <c r="C1039" t="s">
        <v>244</v>
      </c>
      <c r="D1039" t="s">
        <v>245</v>
      </c>
      <c r="E1039">
        <v>2005</v>
      </c>
      <c r="F1039" t="s">
        <v>246</v>
      </c>
      <c r="G1039" s="8" t="s">
        <v>247</v>
      </c>
      <c r="H1039" s="16" t="s">
        <v>248</v>
      </c>
      <c r="I1039" s="8">
        <v>-7.6067169999999997</v>
      </c>
      <c r="J1039" s="8">
        <v>-34.982083000000003</v>
      </c>
      <c r="K1039">
        <v>4760000</v>
      </c>
      <c r="L1039" t="s">
        <v>1071</v>
      </c>
      <c r="M1039" t="s">
        <v>250</v>
      </c>
      <c r="N1039" t="s">
        <v>251</v>
      </c>
      <c r="O1039">
        <v>2002</v>
      </c>
      <c r="P1039">
        <v>11</v>
      </c>
      <c r="Q1039">
        <v>2003</v>
      </c>
      <c r="R1039">
        <v>8</v>
      </c>
      <c r="S1039" s="7">
        <v>10</v>
      </c>
      <c r="T1039">
        <v>5</v>
      </c>
      <c r="U1039">
        <v>5</v>
      </c>
      <c r="V1039" t="s">
        <v>82</v>
      </c>
      <c r="W1039">
        <v>180</v>
      </c>
      <c r="X1039" s="5">
        <v>1</v>
      </c>
      <c r="Y1039" t="s">
        <v>48</v>
      </c>
      <c r="Z1039" t="s">
        <v>55</v>
      </c>
      <c r="AA1039" t="s">
        <v>1073</v>
      </c>
      <c r="AB1039" s="5">
        <v>1</v>
      </c>
      <c r="AC1039" t="s">
        <v>1430</v>
      </c>
      <c r="AD1039" t="s">
        <v>1430</v>
      </c>
      <c r="AE1039" t="s">
        <v>1431</v>
      </c>
    </row>
    <row r="1040" spans="1:31" ht="14.25" customHeight="1" x14ac:dyDescent="0.3">
      <c r="A1040">
        <v>12</v>
      </c>
      <c r="B1040" t="s">
        <v>24</v>
      </c>
      <c r="C1040" t="s">
        <v>244</v>
      </c>
      <c r="D1040" t="s">
        <v>245</v>
      </c>
      <c r="E1040">
        <v>2005</v>
      </c>
      <c r="F1040" t="s">
        <v>246</v>
      </c>
      <c r="G1040" s="8" t="s">
        <v>247</v>
      </c>
      <c r="H1040" s="16" t="s">
        <v>248</v>
      </c>
      <c r="I1040" s="8">
        <v>-7.6067169999999997</v>
      </c>
      <c r="J1040" s="8">
        <v>-34.982083000000003</v>
      </c>
      <c r="K1040">
        <v>4760000</v>
      </c>
      <c r="L1040" t="s">
        <v>1071</v>
      </c>
      <c r="M1040" t="s">
        <v>250</v>
      </c>
      <c r="N1040" t="s">
        <v>251</v>
      </c>
      <c r="O1040">
        <v>2002</v>
      </c>
      <c r="P1040">
        <v>11</v>
      </c>
      <c r="Q1040">
        <v>2003</v>
      </c>
      <c r="R1040">
        <v>8</v>
      </c>
      <c r="S1040" s="7">
        <v>10</v>
      </c>
      <c r="T1040">
        <v>5</v>
      </c>
      <c r="U1040">
        <v>5</v>
      </c>
      <c r="V1040" t="s">
        <v>82</v>
      </c>
      <c r="W1040">
        <v>180</v>
      </c>
      <c r="X1040" s="5">
        <v>1</v>
      </c>
      <c r="Y1040" t="s">
        <v>48</v>
      </c>
      <c r="Z1040" t="s">
        <v>55</v>
      </c>
      <c r="AA1040" t="s">
        <v>1074</v>
      </c>
      <c r="AB1040" s="5">
        <v>1</v>
      </c>
      <c r="AC1040" t="s">
        <v>1430</v>
      </c>
      <c r="AD1040" t="s">
        <v>1430</v>
      </c>
      <c r="AE1040" t="s">
        <v>1431</v>
      </c>
    </row>
    <row r="1041" spans="1:31" ht="14.25" customHeight="1" x14ac:dyDescent="0.3">
      <c r="A1041">
        <v>12</v>
      </c>
      <c r="B1041" t="s">
        <v>24</v>
      </c>
      <c r="C1041" t="s">
        <v>244</v>
      </c>
      <c r="D1041" t="s">
        <v>245</v>
      </c>
      <c r="E1041">
        <v>2005</v>
      </c>
      <c r="F1041" t="s">
        <v>246</v>
      </c>
      <c r="G1041" s="8" t="s">
        <v>247</v>
      </c>
      <c r="H1041" s="16" t="s">
        <v>248</v>
      </c>
      <c r="I1041" s="8">
        <v>-7.6067169999999997</v>
      </c>
      <c r="J1041" s="8">
        <v>-34.982083000000003</v>
      </c>
      <c r="K1041">
        <v>4760000</v>
      </c>
      <c r="L1041" t="s">
        <v>1071</v>
      </c>
      <c r="M1041" t="s">
        <v>250</v>
      </c>
      <c r="N1041" t="s">
        <v>251</v>
      </c>
      <c r="O1041">
        <v>2002</v>
      </c>
      <c r="P1041">
        <v>11</v>
      </c>
      <c r="Q1041">
        <v>2003</v>
      </c>
      <c r="R1041">
        <v>8</v>
      </c>
      <c r="S1041" s="7">
        <v>10</v>
      </c>
      <c r="T1041">
        <v>5</v>
      </c>
      <c r="U1041">
        <v>5</v>
      </c>
      <c r="V1041" t="s">
        <v>82</v>
      </c>
      <c r="W1041">
        <v>180</v>
      </c>
      <c r="X1041" s="5">
        <v>1</v>
      </c>
      <c r="Y1041" t="s">
        <v>48</v>
      </c>
      <c r="Z1041" t="s">
        <v>83</v>
      </c>
      <c r="AA1041" t="s">
        <v>84</v>
      </c>
      <c r="AB1041" s="5">
        <v>53</v>
      </c>
      <c r="AC1041" t="s">
        <v>1430</v>
      </c>
      <c r="AD1041" t="s">
        <v>1430</v>
      </c>
      <c r="AE1041" t="s">
        <v>1431</v>
      </c>
    </row>
    <row r="1042" spans="1:31" ht="14.25" customHeight="1" x14ac:dyDescent="0.3">
      <c r="A1042">
        <v>12</v>
      </c>
      <c r="B1042" t="s">
        <v>24</v>
      </c>
      <c r="C1042" t="s">
        <v>244</v>
      </c>
      <c r="D1042" t="s">
        <v>245</v>
      </c>
      <c r="E1042">
        <v>2005</v>
      </c>
      <c r="F1042" t="s">
        <v>246</v>
      </c>
      <c r="G1042" s="8" t="s">
        <v>247</v>
      </c>
      <c r="H1042" s="16" t="s">
        <v>248</v>
      </c>
      <c r="I1042" s="8">
        <v>-7.6067169999999997</v>
      </c>
      <c r="J1042" s="8">
        <v>-34.982083000000003</v>
      </c>
      <c r="K1042">
        <v>4760000</v>
      </c>
      <c r="L1042" t="s">
        <v>1071</v>
      </c>
      <c r="M1042" t="s">
        <v>250</v>
      </c>
      <c r="N1042" t="s">
        <v>251</v>
      </c>
      <c r="O1042">
        <v>2002</v>
      </c>
      <c r="P1042">
        <v>11</v>
      </c>
      <c r="Q1042">
        <v>2003</v>
      </c>
      <c r="R1042">
        <v>8</v>
      </c>
      <c r="S1042" s="7">
        <v>10</v>
      </c>
      <c r="T1042">
        <v>5</v>
      </c>
      <c r="U1042">
        <v>5</v>
      </c>
      <c r="V1042" t="s">
        <v>82</v>
      </c>
      <c r="W1042">
        <v>180</v>
      </c>
      <c r="X1042" s="5">
        <v>1</v>
      </c>
      <c r="Y1042" t="s">
        <v>48</v>
      </c>
      <c r="Z1042" t="s">
        <v>83</v>
      </c>
      <c r="AA1042" t="s">
        <v>128</v>
      </c>
      <c r="AB1042" s="5">
        <v>8</v>
      </c>
      <c r="AC1042" t="s">
        <v>1430</v>
      </c>
      <c r="AD1042" t="s">
        <v>1430</v>
      </c>
      <c r="AE1042" t="s">
        <v>1431</v>
      </c>
    </row>
    <row r="1043" spans="1:31" ht="14.25" customHeight="1" x14ac:dyDescent="0.3">
      <c r="A1043">
        <v>12</v>
      </c>
      <c r="B1043" t="s">
        <v>24</v>
      </c>
      <c r="C1043" t="s">
        <v>244</v>
      </c>
      <c r="D1043" t="s">
        <v>245</v>
      </c>
      <c r="E1043">
        <v>2005</v>
      </c>
      <c r="F1043" t="s">
        <v>246</v>
      </c>
      <c r="G1043" s="8" t="s">
        <v>247</v>
      </c>
      <c r="H1043" s="16" t="s">
        <v>248</v>
      </c>
      <c r="I1043" s="8">
        <v>-7.6067169999999997</v>
      </c>
      <c r="J1043" s="8">
        <v>-34.982083000000003</v>
      </c>
      <c r="K1043">
        <v>4760000</v>
      </c>
      <c r="L1043" t="s">
        <v>1071</v>
      </c>
      <c r="M1043" t="s">
        <v>250</v>
      </c>
      <c r="N1043" t="s">
        <v>251</v>
      </c>
      <c r="O1043">
        <v>2002</v>
      </c>
      <c r="P1043">
        <v>11</v>
      </c>
      <c r="Q1043">
        <v>2003</v>
      </c>
      <c r="R1043">
        <v>8</v>
      </c>
      <c r="S1043" s="7">
        <v>10</v>
      </c>
      <c r="T1043">
        <v>5</v>
      </c>
      <c r="U1043">
        <v>5</v>
      </c>
      <c r="V1043" t="s">
        <v>82</v>
      </c>
      <c r="W1043">
        <v>180</v>
      </c>
      <c r="X1043" s="5">
        <v>1</v>
      </c>
      <c r="Y1043" t="s">
        <v>48</v>
      </c>
      <c r="Z1043" t="s">
        <v>83</v>
      </c>
      <c r="AA1043" t="s">
        <v>663</v>
      </c>
      <c r="AB1043" s="5">
        <v>6</v>
      </c>
      <c r="AC1043" t="s">
        <v>1430</v>
      </c>
      <c r="AD1043" t="s">
        <v>1430</v>
      </c>
      <c r="AE1043" t="s">
        <v>1431</v>
      </c>
    </row>
    <row r="1044" spans="1:31" ht="14.25" customHeight="1" x14ac:dyDescent="0.3">
      <c r="A1044">
        <v>12</v>
      </c>
      <c r="B1044" t="s">
        <v>24</v>
      </c>
      <c r="C1044" t="s">
        <v>244</v>
      </c>
      <c r="D1044" t="s">
        <v>245</v>
      </c>
      <c r="E1044">
        <v>2005</v>
      </c>
      <c r="F1044" t="s">
        <v>246</v>
      </c>
      <c r="G1044" s="8" t="s">
        <v>247</v>
      </c>
      <c r="H1044" s="16" t="s">
        <v>248</v>
      </c>
      <c r="I1044" s="8">
        <v>-7.6067169999999997</v>
      </c>
      <c r="J1044" s="8">
        <v>-34.982083000000003</v>
      </c>
      <c r="K1044">
        <v>4760000</v>
      </c>
      <c r="L1044" t="s">
        <v>1071</v>
      </c>
      <c r="M1044" t="s">
        <v>250</v>
      </c>
      <c r="N1044" t="s">
        <v>251</v>
      </c>
      <c r="O1044">
        <v>2002</v>
      </c>
      <c r="P1044">
        <v>11</v>
      </c>
      <c r="Q1044">
        <v>2003</v>
      </c>
      <c r="R1044">
        <v>8</v>
      </c>
      <c r="S1044" s="7">
        <v>10</v>
      </c>
      <c r="T1044">
        <v>5</v>
      </c>
      <c r="U1044">
        <v>5</v>
      </c>
      <c r="V1044" t="s">
        <v>82</v>
      </c>
      <c r="W1044">
        <v>180</v>
      </c>
      <c r="X1044" s="5">
        <v>1</v>
      </c>
      <c r="Y1044" t="s">
        <v>48</v>
      </c>
      <c r="Z1044" t="s">
        <v>83</v>
      </c>
      <c r="AA1044" t="s">
        <v>87</v>
      </c>
      <c r="AB1044" s="5">
        <v>47</v>
      </c>
      <c r="AC1044" t="s">
        <v>1430</v>
      </c>
      <c r="AD1044" t="s">
        <v>1430</v>
      </c>
      <c r="AE1044" t="s">
        <v>1431</v>
      </c>
    </row>
    <row r="1045" spans="1:31" ht="14.25" customHeight="1" x14ac:dyDescent="0.3">
      <c r="A1045">
        <v>12</v>
      </c>
      <c r="B1045" t="s">
        <v>24</v>
      </c>
      <c r="C1045" t="s">
        <v>244</v>
      </c>
      <c r="D1045" t="s">
        <v>245</v>
      </c>
      <c r="E1045">
        <v>2005</v>
      </c>
      <c r="F1045" t="s">
        <v>246</v>
      </c>
      <c r="G1045" s="8" t="s">
        <v>247</v>
      </c>
      <c r="H1045" s="16" t="s">
        <v>248</v>
      </c>
      <c r="I1045" s="8">
        <v>-7.6067169999999997</v>
      </c>
      <c r="J1045" s="8">
        <v>-34.982083000000003</v>
      </c>
      <c r="K1045">
        <v>4760000</v>
      </c>
      <c r="L1045" t="s">
        <v>1071</v>
      </c>
      <c r="M1045" t="s">
        <v>250</v>
      </c>
      <c r="N1045" t="s">
        <v>251</v>
      </c>
      <c r="O1045">
        <v>2002</v>
      </c>
      <c r="P1045">
        <v>11</v>
      </c>
      <c r="Q1045">
        <v>2003</v>
      </c>
      <c r="R1045">
        <v>8</v>
      </c>
      <c r="S1045" s="7">
        <v>10</v>
      </c>
      <c r="T1045">
        <v>5</v>
      </c>
      <c r="U1045">
        <v>5</v>
      </c>
      <c r="V1045" t="s">
        <v>82</v>
      </c>
      <c r="W1045">
        <v>180</v>
      </c>
      <c r="X1045" s="5">
        <v>1</v>
      </c>
      <c r="Y1045" t="s">
        <v>48</v>
      </c>
      <c r="Z1045" t="s">
        <v>90</v>
      </c>
      <c r="AA1045" t="s">
        <v>666</v>
      </c>
      <c r="AB1045" s="5">
        <v>4</v>
      </c>
      <c r="AC1045" t="s">
        <v>1430</v>
      </c>
      <c r="AD1045" t="s">
        <v>1430</v>
      </c>
      <c r="AE1045" t="s">
        <v>1431</v>
      </c>
    </row>
    <row r="1046" spans="1:31" ht="14.25" customHeight="1" x14ac:dyDescent="0.3">
      <c r="A1046">
        <v>12</v>
      </c>
      <c r="B1046" t="s">
        <v>24</v>
      </c>
      <c r="C1046" t="s">
        <v>244</v>
      </c>
      <c r="D1046" t="s">
        <v>245</v>
      </c>
      <c r="E1046">
        <v>2005</v>
      </c>
      <c r="F1046" t="s">
        <v>246</v>
      </c>
      <c r="G1046" s="8" t="s">
        <v>247</v>
      </c>
      <c r="H1046" s="16" t="s">
        <v>248</v>
      </c>
      <c r="I1046" s="8">
        <v>-7.6067169999999997</v>
      </c>
      <c r="J1046" s="8">
        <v>-34.982083000000003</v>
      </c>
      <c r="K1046">
        <v>4760000</v>
      </c>
      <c r="L1046" t="s">
        <v>1071</v>
      </c>
      <c r="M1046" t="s">
        <v>250</v>
      </c>
      <c r="N1046" t="s">
        <v>251</v>
      </c>
      <c r="O1046">
        <v>2002</v>
      </c>
      <c r="P1046">
        <v>11</v>
      </c>
      <c r="Q1046">
        <v>2003</v>
      </c>
      <c r="R1046">
        <v>8</v>
      </c>
      <c r="S1046" s="7">
        <v>10</v>
      </c>
      <c r="T1046">
        <v>5</v>
      </c>
      <c r="U1046">
        <v>5</v>
      </c>
      <c r="V1046" t="s">
        <v>82</v>
      </c>
      <c r="W1046">
        <v>180</v>
      </c>
      <c r="X1046" s="5">
        <v>1</v>
      </c>
      <c r="Y1046" t="s">
        <v>48</v>
      </c>
      <c r="Z1046" t="s">
        <v>90</v>
      </c>
      <c r="AA1046" t="s">
        <v>91</v>
      </c>
      <c r="AB1046" s="5">
        <v>0</v>
      </c>
      <c r="AC1046" t="s">
        <v>1430</v>
      </c>
      <c r="AD1046" t="s">
        <v>1430</v>
      </c>
      <c r="AE1046" t="s">
        <v>1431</v>
      </c>
    </row>
    <row r="1047" spans="1:31" ht="14.25" customHeight="1" x14ac:dyDescent="0.3">
      <c r="A1047">
        <v>12</v>
      </c>
      <c r="B1047" t="s">
        <v>24</v>
      </c>
      <c r="C1047" t="s">
        <v>244</v>
      </c>
      <c r="D1047" t="s">
        <v>245</v>
      </c>
      <c r="E1047">
        <v>2005</v>
      </c>
      <c r="F1047" t="s">
        <v>246</v>
      </c>
      <c r="G1047" s="8" t="s">
        <v>252</v>
      </c>
      <c r="H1047" s="16" t="s">
        <v>253</v>
      </c>
      <c r="I1047" s="8">
        <v>-7.6070099999999998</v>
      </c>
      <c r="J1047" s="8">
        <v>-34.981791000000001</v>
      </c>
      <c r="K1047">
        <v>4760000</v>
      </c>
      <c r="L1047" t="s">
        <v>1071</v>
      </c>
      <c r="M1047" t="s">
        <v>254</v>
      </c>
      <c r="N1047" t="s">
        <v>251</v>
      </c>
      <c r="O1047">
        <v>2002</v>
      </c>
      <c r="P1047">
        <v>11</v>
      </c>
      <c r="Q1047">
        <v>2003</v>
      </c>
      <c r="R1047">
        <v>8</v>
      </c>
      <c r="S1047" s="7">
        <v>10</v>
      </c>
      <c r="T1047">
        <v>5</v>
      </c>
      <c r="U1047">
        <v>5</v>
      </c>
      <c r="V1047" t="s">
        <v>82</v>
      </c>
      <c r="W1047">
        <v>180</v>
      </c>
      <c r="X1047" s="5">
        <v>1</v>
      </c>
      <c r="Y1047" t="s">
        <v>48</v>
      </c>
      <c r="Z1047" s="13" t="s">
        <v>49</v>
      </c>
      <c r="AA1047" t="s">
        <v>1068</v>
      </c>
      <c r="AB1047" s="5">
        <v>0</v>
      </c>
      <c r="AC1047" t="s">
        <v>1430</v>
      </c>
      <c r="AD1047" t="s">
        <v>1430</v>
      </c>
      <c r="AE1047" t="s">
        <v>1431</v>
      </c>
    </row>
    <row r="1048" spans="1:31" ht="14.25" customHeight="1" x14ac:dyDescent="0.3">
      <c r="A1048">
        <v>12</v>
      </c>
      <c r="B1048" t="s">
        <v>24</v>
      </c>
      <c r="C1048" t="s">
        <v>244</v>
      </c>
      <c r="D1048" t="s">
        <v>245</v>
      </c>
      <c r="E1048">
        <v>2005</v>
      </c>
      <c r="F1048" t="s">
        <v>246</v>
      </c>
      <c r="G1048" s="8" t="s">
        <v>252</v>
      </c>
      <c r="H1048" s="16" t="s">
        <v>253</v>
      </c>
      <c r="I1048" s="8">
        <v>-7.6070099999999998</v>
      </c>
      <c r="J1048" s="8">
        <v>-34.981791000000001</v>
      </c>
      <c r="K1048">
        <v>4760000</v>
      </c>
      <c r="L1048" t="s">
        <v>1071</v>
      </c>
      <c r="M1048" t="s">
        <v>254</v>
      </c>
      <c r="N1048" t="s">
        <v>251</v>
      </c>
      <c r="O1048">
        <v>2002</v>
      </c>
      <c r="P1048">
        <v>11</v>
      </c>
      <c r="Q1048">
        <v>2003</v>
      </c>
      <c r="R1048">
        <v>8</v>
      </c>
      <c r="S1048" s="7">
        <v>10</v>
      </c>
      <c r="T1048">
        <v>5</v>
      </c>
      <c r="U1048">
        <v>5</v>
      </c>
      <c r="V1048" t="s">
        <v>82</v>
      </c>
      <c r="W1048">
        <v>180</v>
      </c>
      <c r="X1048" s="5">
        <v>1</v>
      </c>
      <c r="Y1048" t="s">
        <v>48</v>
      </c>
      <c r="Z1048" s="13" t="s">
        <v>55</v>
      </c>
      <c r="AA1048" t="s">
        <v>56</v>
      </c>
      <c r="AB1048" s="5">
        <v>181</v>
      </c>
      <c r="AC1048" t="s">
        <v>1430</v>
      </c>
      <c r="AD1048" t="s">
        <v>1430</v>
      </c>
      <c r="AE1048" t="s">
        <v>1431</v>
      </c>
    </row>
    <row r="1049" spans="1:31" ht="14.25" customHeight="1" x14ac:dyDescent="0.3">
      <c r="A1049">
        <v>12</v>
      </c>
      <c r="B1049" t="s">
        <v>24</v>
      </c>
      <c r="C1049" t="s">
        <v>244</v>
      </c>
      <c r="D1049" t="s">
        <v>245</v>
      </c>
      <c r="E1049">
        <v>2005</v>
      </c>
      <c r="F1049" t="s">
        <v>246</v>
      </c>
      <c r="G1049" s="8" t="s">
        <v>252</v>
      </c>
      <c r="H1049" s="16" t="s">
        <v>253</v>
      </c>
      <c r="I1049" s="8">
        <v>-7.6070099999999998</v>
      </c>
      <c r="J1049" s="8">
        <v>-34.981791000000001</v>
      </c>
      <c r="K1049">
        <v>4760000</v>
      </c>
      <c r="L1049" t="s">
        <v>1071</v>
      </c>
      <c r="M1049" t="s">
        <v>254</v>
      </c>
      <c r="N1049" t="s">
        <v>251</v>
      </c>
      <c r="O1049">
        <v>2002</v>
      </c>
      <c r="P1049">
        <v>11</v>
      </c>
      <c r="Q1049">
        <v>2003</v>
      </c>
      <c r="R1049">
        <v>8</v>
      </c>
      <c r="S1049" s="7">
        <v>10</v>
      </c>
      <c r="T1049">
        <v>5</v>
      </c>
      <c r="U1049">
        <v>5</v>
      </c>
      <c r="V1049" t="s">
        <v>82</v>
      </c>
      <c r="W1049">
        <v>180</v>
      </c>
      <c r="X1049" s="5">
        <v>1</v>
      </c>
      <c r="Y1049" t="s">
        <v>48</v>
      </c>
      <c r="Z1049" s="13" t="s">
        <v>55</v>
      </c>
      <c r="AA1049" t="s">
        <v>655</v>
      </c>
      <c r="AB1049" s="5">
        <v>3</v>
      </c>
      <c r="AC1049" t="s">
        <v>1430</v>
      </c>
      <c r="AD1049" t="s">
        <v>1430</v>
      </c>
      <c r="AE1049" t="s">
        <v>1431</v>
      </c>
    </row>
    <row r="1050" spans="1:31" ht="14.25" customHeight="1" x14ac:dyDescent="0.3">
      <c r="A1050">
        <v>12</v>
      </c>
      <c r="B1050" t="s">
        <v>24</v>
      </c>
      <c r="C1050" t="s">
        <v>244</v>
      </c>
      <c r="D1050" t="s">
        <v>245</v>
      </c>
      <c r="E1050">
        <v>2005</v>
      </c>
      <c r="F1050" t="s">
        <v>246</v>
      </c>
      <c r="G1050" s="8" t="s">
        <v>252</v>
      </c>
      <c r="H1050" s="16" t="s">
        <v>253</v>
      </c>
      <c r="I1050" s="8">
        <v>-7.6070099999999998</v>
      </c>
      <c r="J1050" s="8">
        <v>-34.981791000000001</v>
      </c>
      <c r="K1050">
        <v>4760000</v>
      </c>
      <c r="L1050" t="s">
        <v>1071</v>
      </c>
      <c r="M1050" t="s">
        <v>254</v>
      </c>
      <c r="N1050" t="s">
        <v>251</v>
      </c>
      <c r="O1050">
        <v>2002</v>
      </c>
      <c r="P1050">
        <v>11</v>
      </c>
      <c r="Q1050">
        <v>2003</v>
      </c>
      <c r="R1050">
        <v>8</v>
      </c>
      <c r="S1050" s="7">
        <v>10</v>
      </c>
      <c r="T1050">
        <v>5</v>
      </c>
      <c r="U1050">
        <v>5</v>
      </c>
      <c r="V1050" t="s">
        <v>82</v>
      </c>
      <c r="W1050">
        <v>180</v>
      </c>
      <c r="X1050" s="5">
        <v>1</v>
      </c>
      <c r="Y1050" t="s">
        <v>48</v>
      </c>
      <c r="Z1050" s="13" t="s">
        <v>55</v>
      </c>
      <c r="AA1050" t="s">
        <v>1072</v>
      </c>
      <c r="AB1050" s="5">
        <v>0</v>
      </c>
      <c r="AC1050" t="s">
        <v>1430</v>
      </c>
      <c r="AD1050" t="s">
        <v>1430</v>
      </c>
      <c r="AE1050" t="s">
        <v>1431</v>
      </c>
    </row>
    <row r="1051" spans="1:31" ht="14.25" customHeight="1" x14ac:dyDescent="0.3">
      <c r="A1051">
        <v>12</v>
      </c>
      <c r="B1051" t="s">
        <v>24</v>
      </c>
      <c r="C1051" t="s">
        <v>244</v>
      </c>
      <c r="D1051" t="s">
        <v>245</v>
      </c>
      <c r="E1051">
        <v>2005</v>
      </c>
      <c r="F1051" t="s">
        <v>246</v>
      </c>
      <c r="G1051" s="8" t="s">
        <v>252</v>
      </c>
      <c r="H1051" s="16" t="s">
        <v>253</v>
      </c>
      <c r="I1051" s="8">
        <v>-7.6070099999999998</v>
      </c>
      <c r="J1051" s="8">
        <v>-34.981791000000001</v>
      </c>
      <c r="K1051">
        <v>4760000</v>
      </c>
      <c r="L1051" t="s">
        <v>1071</v>
      </c>
      <c r="M1051" t="s">
        <v>254</v>
      </c>
      <c r="N1051" t="s">
        <v>251</v>
      </c>
      <c r="O1051">
        <v>2002</v>
      </c>
      <c r="P1051">
        <v>11</v>
      </c>
      <c r="Q1051">
        <v>2003</v>
      </c>
      <c r="R1051">
        <v>8</v>
      </c>
      <c r="S1051" s="7">
        <v>10</v>
      </c>
      <c r="T1051">
        <v>5</v>
      </c>
      <c r="U1051">
        <v>5</v>
      </c>
      <c r="V1051" t="s">
        <v>82</v>
      </c>
      <c r="W1051">
        <v>180</v>
      </c>
      <c r="X1051" s="5">
        <v>1</v>
      </c>
      <c r="Y1051" t="s">
        <v>48</v>
      </c>
      <c r="Z1051" s="13" t="s">
        <v>55</v>
      </c>
      <c r="AA1051" t="s">
        <v>73</v>
      </c>
      <c r="AB1051" s="5">
        <v>2</v>
      </c>
      <c r="AC1051" t="s">
        <v>1430</v>
      </c>
      <c r="AD1051" t="s">
        <v>1430</v>
      </c>
      <c r="AE1051" t="s">
        <v>1431</v>
      </c>
    </row>
    <row r="1052" spans="1:31" ht="14.25" customHeight="1" x14ac:dyDescent="0.3">
      <c r="A1052">
        <v>12</v>
      </c>
      <c r="B1052" t="s">
        <v>24</v>
      </c>
      <c r="C1052" t="s">
        <v>244</v>
      </c>
      <c r="D1052" t="s">
        <v>245</v>
      </c>
      <c r="E1052">
        <v>2005</v>
      </c>
      <c r="F1052" t="s">
        <v>246</v>
      </c>
      <c r="G1052" s="8" t="s">
        <v>252</v>
      </c>
      <c r="H1052" s="16" t="s">
        <v>253</v>
      </c>
      <c r="I1052" s="8">
        <v>-7.6070099999999998</v>
      </c>
      <c r="J1052" s="8">
        <v>-34.981791000000001</v>
      </c>
      <c r="K1052">
        <v>4760000</v>
      </c>
      <c r="L1052" t="s">
        <v>1071</v>
      </c>
      <c r="M1052" t="s">
        <v>254</v>
      </c>
      <c r="N1052" t="s">
        <v>251</v>
      </c>
      <c r="O1052">
        <v>2002</v>
      </c>
      <c r="P1052">
        <v>11</v>
      </c>
      <c r="Q1052">
        <v>2003</v>
      </c>
      <c r="R1052">
        <v>8</v>
      </c>
      <c r="S1052" s="7">
        <v>10</v>
      </c>
      <c r="T1052">
        <v>5</v>
      </c>
      <c r="U1052">
        <v>5</v>
      </c>
      <c r="V1052" t="s">
        <v>82</v>
      </c>
      <c r="W1052">
        <v>180</v>
      </c>
      <c r="X1052" s="5">
        <v>1</v>
      </c>
      <c r="Y1052" t="s">
        <v>48</v>
      </c>
      <c r="Z1052" s="13" t="s">
        <v>55</v>
      </c>
      <c r="AA1052" t="s">
        <v>890</v>
      </c>
      <c r="AB1052" s="5">
        <v>3</v>
      </c>
      <c r="AC1052" t="s">
        <v>1430</v>
      </c>
      <c r="AD1052" t="s">
        <v>1430</v>
      </c>
      <c r="AE1052" t="s">
        <v>1431</v>
      </c>
    </row>
    <row r="1053" spans="1:31" ht="14.25" customHeight="1" x14ac:dyDescent="0.3">
      <c r="A1053">
        <v>12</v>
      </c>
      <c r="B1053" t="s">
        <v>24</v>
      </c>
      <c r="C1053" t="s">
        <v>244</v>
      </c>
      <c r="D1053" t="s">
        <v>245</v>
      </c>
      <c r="E1053">
        <v>2005</v>
      </c>
      <c r="F1053" t="s">
        <v>246</v>
      </c>
      <c r="G1053" s="8" t="s">
        <v>252</v>
      </c>
      <c r="H1053" s="16" t="s">
        <v>253</v>
      </c>
      <c r="I1053" s="8">
        <v>-7.6070099999999998</v>
      </c>
      <c r="J1053" s="8">
        <v>-34.981791000000001</v>
      </c>
      <c r="K1053">
        <v>4760000</v>
      </c>
      <c r="L1053" t="s">
        <v>1071</v>
      </c>
      <c r="M1053" t="s">
        <v>254</v>
      </c>
      <c r="N1053" t="s">
        <v>251</v>
      </c>
      <c r="O1053">
        <v>2002</v>
      </c>
      <c r="P1053">
        <v>11</v>
      </c>
      <c r="Q1053">
        <v>2003</v>
      </c>
      <c r="R1053">
        <v>8</v>
      </c>
      <c r="S1053" s="7">
        <v>10</v>
      </c>
      <c r="T1053">
        <v>5</v>
      </c>
      <c r="U1053">
        <v>5</v>
      </c>
      <c r="V1053" t="s">
        <v>82</v>
      </c>
      <c r="W1053">
        <v>180</v>
      </c>
      <c r="X1053" s="5">
        <v>1</v>
      </c>
      <c r="Y1053" t="s">
        <v>48</v>
      </c>
      <c r="Z1053" t="s">
        <v>55</v>
      </c>
      <c r="AA1053" t="s">
        <v>113</v>
      </c>
      <c r="AB1053" s="5">
        <v>1</v>
      </c>
      <c r="AC1053" t="s">
        <v>1430</v>
      </c>
      <c r="AD1053" t="s">
        <v>1430</v>
      </c>
      <c r="AE1053" t="s">
        <v>1431</v>
      </c>
    </row>
    <row r="1054" spans="1:31" ht="14.25" customHeight="1" x14ac:dyDescent="0.3">
      <c r="A1054">
        <v>12</v>
      </c>
      <c r="B1054" t="s">
        <v>24</v>
      </c>
      <c r="C1054" t="s">
        <v>244</v>
      </c>
      <c r="D1054" t="s">
        <v>245</v>
      </c>
      <c r="E1054">
        <v>2005</v>
      </c>
      <c r="F1054" t="s">
        <v>246</v>
      </c>
      <c r="G1054" s="8" t="s">
        <v>252</v>
      </c>
      <c r="H1054" s="16" t="s">
        <v>253</v>
      </c>
      <c r="I1054" s="8">
        <v>-7.6070099999999998</v>
      </c>
      <c r="J1054" s="8">
        <v>-34.981791000000001</v>
      </c>
      <c r="K1054">
        <v>4760000</v>
      </c>
      <c r="L1054" t="s">
        <v>1071</v>
      </c>
      <c r="M1054" t="s">
        <v>254</v>
      </c>
      <c r="N1054" t="s">
        <v>251</v>
      </c>
      <c r="O1054">
        <v>2002</v>
      </c>
      <c r="P1054">
        <v>11</v>
      </c>
      <c r="Q1054">
        <v>2003</v>
      </c>
      <c r="R1054">
        <v>8</v>
      </c>
      <c r="S1054" s="7">
        <v>10</v>
      </c>
      <c r="T1054">
        <v>5</v>
      </c>
      <c r="U1054">
        <v>5</v>
      </c>
      <c r="V1054" t="s">
        <v>82</v>
      </c>
      <c r="W1054">
        <v>180</v>
      </c>
      <c r="X1054" s="5">
        <v>1</v>
      </c>
      <c r="Y1054" t="s">
        <v>48</v>
      </c>
      <c r="Z1054" t="s">
        <v>55</v>
      </c>
      <c r="AA1054" t="s">
        <v>895</v>
      </c>
      <c r="AB1054" s="5">
        <v>1</v>
      </c>
      <c r="AC1054" t="s">
        <v>1430</v>
      </c>
      <c r="AD1054" t="s">
        <v>1430</v>
      </c>
      <c r="AE1054" t="s">
        <v>1431</v>
      </c>
    </row>
    <row r="1055" spans="1:31" ht="14.25" customHeight="1" x14ac:dyDescent="0.3">
      <c r="A1055">
        <v>12</v>
      </c>
      <c r="B1055" t="s">
        <v>24</v>
      </c>
      <c r="C1055" t="s">
        <v>244</v>
      </c>
      <c r="D1055" t="s">
        <v>245</v>
      </c>
      <c r="E1055">
        <v>2005</v>
      </c>
      <c r="F1055" t="s">
        <v>246</v>
      </c>
      <c r="G1055" s="8" t="s">
        <v>252</v>
      </c>
      <c r="H1055" s="16" t="s">
        <v>253</v>
      </c>
      <c r="I1055" s="8">
        <v>-7.6070099999999998</v>
      </c>
      <c r="J1055" s="8">
        <v>-34.981791000000001</v>
      </c>
      <c r="K1055">
        <v>4760000</v>
      </c>
      <c r="L1055" t="s">
        <v>1071</v>
      </c>
      <c r="M1055" t="s">
        <v>254</v>
      </c>
      <c r="N1055" t="s">
        <v>251</v>
      </c>
      <c r="O1055">
        <v>2002</v>
      </c>
      <c r="P1055">
        <v>11</v>
      </c>
      <c r="Q1055">
        <v>2003</v>
      </c>
      <c r="R1055">
        <v>8</v>
      </c>
      <c r="S1055" s="7">
        <v>10</v>
      </c>
      <c r="T1055">
        <v>5</v>
      </c>
      <c r="U1055">
        <v>5</v>
      </c>
      <c r="V1055" t="s">
        <v>82</v>
      </c>
      <c r="W1055">
        <v>180</v>
      </c>
      <c r="X1055" s="5">
        <v>1</v>
      </c>
      <c r="Y1055" t="s">
        <v>48</v>
      </c>
      <c r="Z1055" t="s">
        <v>55</v>
      </c>
      <c r="AA1055" t="s">
        <v>1073</v>
      </c>
      <c r="AB1055" s="5">
        <v>6</v>
      </c>
      <c r="AC1055" t="s">
        <v>1430</v>
      </c>
      <c r="AD1055" t="s">
        <v>1430</v>
      </c>
      <c r="AE1055" t="s">
        <v>1431</v>
      </c>
    </row>
    <row r="1056" spans="1:31" ht="14.25" customHeight="1" x14ac:dyDescent="0.3">
      <c r="A1056">
        <v>12</v>
      </c>
      <c r="B1056" t="s">
        <v>24</v>
      </c>
      <c r="C1056" t="s">
        <v>244</v>
      </c>
      <c r="D1056" t="s">
        <v>245</v>
      </c>
      <c r="E1056">
        <v>2005</v>
      </c>
      <c r="F1056" t="s">
        <v>246</v>
      </c>
      <c r="G1056" s="8" t="s">
        <v>252</v>
      </c>
      <c r="H1056" s="16" t="s">
        <v>253</v>
      </c>
      <c r="I1056" s="8">
        <v>-7.6070099999999998</v>
      </c>
      <c r="J1056" s="8">
        <v>-34.981791000000001</v>
      </c>
      <c r="K1056">
        <v>4760000</v>
      </c>
      <c r="L1056" t="s">
        <v>1071</v>
      </c>
      <c r="M1056" t="s">
        <v>254</v>
      </c>
      <c r="N1056" t="s">
        <v>251</v>
      </c>
      <c r="O1056">
        <v>2002</v>
      </c>
      <c r="P1056">
        <v>11</v>
      </c>
      <c r="Q1056">
        <v>2003</v>
      </c>
      <c r="R1056">
        <v>8</v>
      </c>
      <c r="S1056" s="7">
        <v>10</v>
      </c>
      <c r="T1056">
        <v>5</v>
      </c>
      <c r="U1056">
        <v>5</v>
      </c>
      <c r="V1056" t="s">
        <v>82</v>
      </c>
      <c r="W1056">
        <v>180</v>
      </c>
      <c r="X1056" s="5">
        <v>1</v>
      </c>
      <c r="Y1056" t="s">
        <v>48</v>
      </c>
      <c r="Z1056" t="s">
        <v>55</v>
      </c>
      <c r="AA1056" t="s">
        <v>1074</v>
      </c>
      <c r="AB1056" s="5">
        <v>0</v>
      </c>
      <c r="AC1056" t="s">
        <v>1430</v>
      </c>
      <c r="AD1056" t="s">
        <v>1430</v>
      </c>
      <c r="AE1056" t="s">
        <v>1431</v>
      </c>
    </row>
    <row r="1057" spans="1:31" ht="14.25" customHeight="1" x14ac:dyDescent="0.3">
      <c r="A1057">
        <v>12</v>
      </c>
      <c r="B1057" t="s">
        <v>24</v>
      </c>
      <c r="C1057" t="s">
        <v>244</v>
      </c>
      <c r="D1057" t="s">
        <v>245</v>
      </c>
      <c r="E1057">
        <v>2005</v>
      </c>
      <c r="F1057" t="s">
        <v>246</v>
      </c>
      <c r="G1057" s="8" t="s">
        <v>252</v>
      </c>
      <c r="H1057" s="16" t="s">
        <v>253</v>
      </c>
      <c r="I1057" s="8">
        <v>-7.6070099999999998</v>
      </c>
      <c r="J1057" s="8">
        <v>-34.981791000000001</v>
      </c>
      <c r="K1057">
        <v>4760000</v>
      </c>
      <c r="L1057" t="s">
        <v>1071</v>
      </c>
      <c r="M1057" t="s">
        <v>254</v>
      </c>
      <c r="N1057" t="s">
        <v>251</v>
      </c>
      <c r="O1057">
        <v>2002</v>
      </c>
      <c r="P1057">
        <v>11</v>
      </c>
      <c r="Q1057">
        <v>2003</v>
      </c>
      <c r="R1057">
        <v>8</v>
      </c>
      <c r="S1057" s="7">
        <v>10</v>
      </c>
      <c r="T1057">
        <v>5</v>
      </c>
      <c r="U1057">
        <v>5</v>
      </c>
      <c r="V1057" t="s">
        <v>82</v>
      </c>
      <c r="W1057">
        <v>180</v>
      </c>
      <c r="X1057" s="5">
        <v>1</v>
      </c>
      <c r="Y1057" t="s">
        <v>48</v>
      </c>
      <c r="Z1057" t="s">
        <v>83</v>
      </c>
      <c r="AA1057" t="s">
        <v>84</v>
      </c>
      <c r="AB1057" s="5">
        <v>50</v>
      </c>
      <c r="AC1057" t="s">
        <v>1430</v>
      </c>
      <c r="AD1057" t="s">
        <v>1430</v>
      </c>
      <c r="AE1057" t="s">
        <v>1431</v>
      </c>
    </row>
    <row r="1058" spans="1:31" ht="14.25" customHeight="1" x14ac:dyDescent="0.3">
      <c r="A1058">
        <v>12</v>
      </c>
      <c r="B1058" t="s">
        <v>24</v>
      </c>
      <c r="C1058" t="s">
        <v>244</v>
      </c>
      <c r="D1058" t="s">
        <v>245</v>
      </c>
      <c r="E1058">
        <v>2005</v>
      </c>
      <c r="F1058" t="s">
        <v>246</v>
      </c>
      <c r="G1058" s="8" t="s">
        <v>252</v>
      </c>
      <c r="H1058" s="16" t="s">
        <v>253</v>
      </c>
      <c r="I1058" s="8">
        <v>-7.6070099999999998</v>
      </c>
      <c r="J1058" s="8">
        <v>-34.981791000000001</v>
      </c>
      <c r="K1058">
        <v>4760000</v>
      </c>
      <c r="L1058" t="s">
        <v>1071</v>
      </c>
      <c r="M1058" t="s">
        <v>254</v>
      </c>
      <c r="N1058" t="s">
        <v>251</v>
      </c>
      <c r="O1058">
        <v>2002</v>
      </c>
      <c r="P1058">
        <v>11</v>
      </c>
      <c r="Q1058">
        <v>2003</v>
      </c>
      <c r="R1058">
        <v>8</v>
      </c>
      <c r="S1058" s="7">
        <v>10</v>
      </c>
      <c r="T1058">
        <v>5</v>
      </c>
      <c r="U1058">
        <v>5</v>
      </c>
      <c r="V1058" t="s">
        <v>82</v>
      </c>
      <c r="W1058">
        <v>180</v>
      </c>
      <c r="X1058" s="5">
        <v>1</v>
      </c>
      <c r="Y1058" t="s">
        <v>48</v>
      </c>
      <c r="Z1058" t="s">
        <v>83</v>
      </c>
      <c r="AA1058" t="s">
        <v>128</v>
      </c>
      <c r="AB1058" s="5">
        <v>0</v>
      </c>
      <c r="AC1058" t="s">
        <v>1430</v>
      </c>
      <c r="AD1058" t="s">
        <v>1430</v>
      </c>
      <c r="AE1058" t="s">
        <v>1431</v>
      </c>
    </row>
    <row r="1059" spans="1:31" ht="14.25" customHeight="1" x14ac:dyDescent="0.3">
      <c r="A1059">
        <v>12</v>
      </c>
      <c r="B1059" t="s">
        <v>24</v>
      </c>
      <c r="C1059" t="s">
        <v>244</v>
      </c>
      <c r="D1059" t="s">
        <v>245</v>
      </c>
      <c r="E1059">
        <v>2005</v>
      </c>
      <c r="F1059" t="s">
        <v>246</v>
      </c>
      <c r="G1059" s="8" t="s">
        <v>252</v>
      </c>
      <c r="H1059" s="16" t="s">
        <v>253</v>
      </c>
      <c r="I1059" s="8">
        <v>-7.6070099999999998</v>
      </c>
      <c r="J1059" s="8">
        <v>-34.981791000000001</v>
      </c>
      <c r="K1059">
        <v>4760000</v>
      </c>
      <c r="L1059" t="s">
        <v>1071</v>
      </c>
      <c r="M1059" t="s">
        <v>254</v>
      </c>
      <c r="N1059" t="s">
        <v>251</v>
      </c>
      <c r="O1059">
        <v>2002</v>
      </c>
      <c r="P1059">
        <v>11</v>
      </c>
      <c r="Q1059">
        <v>2003</v>
      </c>
      <c r="R1059">
        <v>8</v>
      </c>
      <c r="S1059" s="7">
        <v>10</v>
      </c>
      <c r="T1059">
        <v>5</v>
      </c>
      <c r="U1059">
        <v>5</v>
      </c>
      <c r="V1059" t="s">
        <v>82</v>
      </c>
      <c r="W1059">
        <v>180</v>
      </c>
      <c r="X1059" s="5">
        <v>1</v>
      </c>
      <c r="Y1059" t="s">
        <v>48</v>
      </c>
      <c r="Z1059" t="s">
        <v>83</v>
      </c>
      <c r="AA1059" t="s">
        <v>663</v>
      </c>
      <c r="AB1059" s="5">
        <v>6</v>
      </c>
      <c r="AC1059" t="s">
        <v>1430</v>
      </c>
      <c r="AD1059" t="s">
        <v>1430</v>
      </c>
      <c r="AE1059" t="s">
        <v>1431</v>
      </c>
    </row>
    <row r="1060" spans="1:31" ht="14.25" customHeight="1" x14ac:dyDescent="0.3">
      <c r="A1060">
        <v>12</v>
      </c>
      <c r="B1060" t="s">
        <v>24</v>
      </c>
      <c r="C1060" t="s">
        <v>244</v>
      </c>
      <c r="D1060" t="s">
        <v>245</v>
      </c>
      <c r="E1060">
        <v>2005</v>
      </c>
      <c r="F1060" t="s">
        <v>246</v>
      </c>
      <c r="G1060" s="8" t="s">
        <v>252</v>
      </c>
      <c r="H1060" s="16" t="s">
        <v>253</v>
      </c>
      <c r="I1060" s="8">
        <v>-7.6070099999999998</v>
      </c>
      <c r="J1060" s="8">
        <v>-34.981791000000001</v>
      </c>
      <c r="K1060">
        <v>4760000</v>
      </c>
      <c r="L1060" t="s">
        <v>1071</v>
      </c>
      <c r="M1060" t="s">
        <v>254</v>
      </c>
      <c r="N1060" t="s">
        <v>251</v>
      </c>
      <c r="O1060">
        <v>2002</v>
      </c>
      <c r="P1060">
        <v>11</v>
      </c>
      <c r="Q1060">
        <v>2003</v>
      </c>
      <c r="R1060">
        <v>8</v>
      </c>
      <c r="S1060" s="7">
        <v>10</v>
      </c>
      <c r="T1060">
        <v>5</v>
      </c>
      <c r="U1060">
        <v>5</v>
      </c>
      <c r="V1060" t="s">
        <v>82</v>
      </c>
      <c r="W1060">
        <v>180</v>
      </c>
      <c r="X1060" s="5">
        <v>1</v>
      </c>
      <c r="Y1060" t="s">
        <v>48</v>
      </c>
      <c r="Z1060" t="s">
        <v>83</v>
      </c>
      <c r="AA1060" t="s">
        <v>87</v>
      </c>
      <c r="AB1060" s="5">
        <v>43</v>
      </c>
      <c r="AC1060" t="s">
        <v>1430</v>
      </c>
      <c r="AD1060" t="s">
        <v>1430</v>
      </c>
      <c r="AE1060" t="s">
        <v>1431</v>
      </c>
    </row>
    <row r="1061" spans="1:31" ht="14.25" customHeight="1" x14ac:dyDescent="0.3">
      <c r="A1061">
        <v>12</v>
      </c>
      <c r="B1061" t="s">
        <v>24</v>
      </c>
      <c r="C1061" t="s">
        <v>244</v>
      </c>
      <c r="D1061" t="s">
        <v>245</v>
      </c>
      <c r="E1061">
        <v>2005</v>
      </c>
      <c r="F1061" t="s">
        <v>246</v>
      </c>
      <c r="G1061" s="8" t="s">
        <v>252</v>
      </c>
      <c r="H1061" s="16" t="s">
        <v>253</v>
      </c>
      <c r="I1061" s="8">
        <v>-7.6070099999999998</v>
      </c>
      <c r="J1061" s="8">
        <v>-34.981791000000001</v>
      </c>
      <c r="K1061">
        <v>4760000</v>
      </c>
      <c r="L1061" t="s">
        <v>1071</v>
      </c>
      <c r="M1061" t="s">
        <v>254</v>
      </c>
      <c r="N1061" t="s">
        <v>251</v>
      </c>
      <c r="O1061">
        <v>2002</v>
      </c>
      <c r="P1061">
        <v>11</v>
      </c>
      <c r="Q1061">
        <v>2003</v>
      </c>
      <c r="R1061">
        <v>8</v>
      </c>
      <c r="S1061" s="7">
        <v>10</v>
      </c>
      <c r="T1061">
        <v>5</v>
      </c>
      <c r="U1061">
        <v>5</v>
      </c>
      <c r="V1061" t="s">
        <v>82</v>
      </c>
      <c r="W1061">
        <v>180</v>
      </c>
      <c r="X1061" s="5">
        <v>1</v>
      </c>
      <c r="Y1061" t="s">
        <v>48</v>
      </c>
      <c r="Z1061" t="s">
        <v>90</v>
      </c>
      <c r="AA1061" t="s">
        <v>666</v>
      </c>
      <c r="AB1061" s="5">
        <v>0</v>
      </c>
      <c r="AC1061" t="s">
        <v>1430</v>
      </c>
      <c r="AD1061" t="s">
        <v>1430</v>
      </c>
      <c r="AE1061" t="s">
        <v>1431</v>
      </c>
    </row>
    <row r="1062" spans="1:31" ht="14.25" customHeight="1" x14ac:dyDescent="0.3">
      <c r="A1062">
        <v>12</v>
      </c>
      <c r="B1062" t="s">
        <v>24</v>
      </c>
      <c r="C1062" t="s">
        <v>244</v>
      </c>
      <c r="D1062" t="s">
        <v>245</v>
      </c>
      <c r="E1062">
        <v>2005</v>
      </c>
      <c r="F1062" t="s">
        <v>246</v>
      </c>
      <c r="G1062" s="8" t="s">
        <v>252</v>
      </c>
      <c r="H1062" s="16" t="s">
        <v>253</v>
      </c>
      <c r="I1062" s="8">
        <v>-7.6070099999999998</v>
      </c>
      <c r="J1062" s="8">
        <v>-34.981791000000001</v>
      </c>
      <c r="K1062">
        <v>4760000</v>
      </c>
      <c r="L1062" t="s">
        <v>1071</v>
      </c>
      <c r="M1062" t="s">
        <v>254</v>
      </c>
      <c r="N1062" t="s">
        <v>251</v>
      </c>
      <c r="O1062">
        <v>2002</v>
      </c>
      <c r="P1062">
        <v>11</v>
      </c>
      <c r="Q1062">
        <v>2003</v>
      </c>
      <c r="R1062">
        <v>8</v>
      </c>
      <c r="S1062" s="7">
        <v>10</v>
      </c>
      <c r="T1062">
        <v>5</v>
      </c>
      <c r="U1062">
        <v>5</v>
      </c>
      <c r="V1062" t="s">
        <v>82</v>
      </c>
      <c r="W1062">
        <v>180</v>
      </c>
      <c r="X1062" s="5">
        <v>1</v>
      </c>
      <c r="Y1062" t="s">
        <v>48</v>
      </c>
      <c r="Z1062" t="s">
        <v>90</v>
      </c>
      <c r="AA1062" t="s">
        <v>91</v>
      </c>
      <c r="AB1062" s="5">
        <v>1</v>
      </c>
      <c r="AC1062" t="s">
        <v>1430</v>
      </c>
      <c r="AD1062" t="s">
        <v>1430</v>
      </c>
      <c r="AE1062" t="s">
        <v>1431</v>
      </c>
    </row>
    <row r="1063" spans="1:31" ht="14.25" customHeight="1" x14ac:dyDescent="0.3">
      <c r="A1063">
        <v>12</v>
      </c>
      <c r="B1063" t="s">
        <v>24</v>
      </c>
      <c r="C1063" t="s">
        <v>244</v>
      </c>
      <c r="D1063" t="s">
        <v>245</v>
      </c>
      <c r="E1063">
        <v>2005</v>
      </c>
      <c r="F1063" t="s">
        <v>246</v>
      </c>
      <c r="G1063" s="8" t="s">
        <v>255</v>
      </c>
      <c r="H1063" s="16" t="s">
        <v>256</v>
      </c>
      <c r="I1063" s="8">
        <v>-7.607075</v>
      </c>
      <c r="J1063" s="8">
        <v>-34.981766999999998</v>
      </c>
      <c r="K1063">
        <v>4760000</v>
      </c>
      <c r="L1063" t="s">
        <v>120</v>
      </c>
      <c r="M1063" t="s">
        <v>257</v>
      </c>
      <c r="N1063" t="s">
        <v>251</v>
      </c>
      <c r="O1063">
        <v>2002</v>
      </c>
      <c r="P1063">
        <v>11</v>
      </c>
      <c r="Q1063">
        <v>2003</v>
      </c>
      <c r="R1063">
        <v>8</v>
      </c>
      <c r="S1063" s="7">
        <v>10</v>
      </c>
      <c r="T1063">
        <v>5</v>
      </c>
      <c r="U1063">
        <v>5</v>
      </c>
      <c r="V1063" t="s">
        <v>82</v>
      </c>
      <c r="W1063">
        <v>180</v>
      </c>
      <c r="X1063" s="5">
        <v>1</v>
      </c>
      <c r="Y1063" t="s">
        <v>48</v>
      </c>
      <c r="Z1063" s="13" t="s">
        <v>49</v>
      </c>
      <c r="AA1063" t="s">
        <v>1068</v>
      </c>
      <c r="AB1063" s="5">
        <v>0</v>
      </c>
      <c r="AC1063" t="s">
        <v>1430</v>
      </c>
      <c r="AD1063" t="s">
        <v>1430</v>
      </c>
      <c r="AE1063" t="s">
        <v>1431</v>
      </c>
    </row>
    <row r="1064" spans="1:31" ht="14.25" customHeight="1" x14ac:dyDescent="0.3">
      <c r="A1064">
        <v>12</v>
      </c>
      <c r="B1064" t="s">
        <v>24</v>
      </c>
      <c r="C1064" t="s">
        <v>244</v>
      </c>
      <c r="D1064" t="s">
        <v>245</v>
      </c>
      <c r="E1064">
        <v>2005</v>
      </c>
      <c r="F1064" t="s">
        <v>246</v>
      </c>
      <c r="G1064" s="8" t="s">
        <v>255</v>
      </c>
      <c r="H1064" s="16" t="s">
        <v>256</v>
      </c>
      <c r="I1064" s="8">
        <v>-7.607075</v>
      </c>
      <c r="J1064" s="8">
        <v>-34.981766999999998</v>
      </c>
      <c r="K1064">
        <v>4760000</v>
      </c>
      <c r="L1064" t="s">
        <v>120</v>
      </c>
      <c r="M1064" t="s">
        <v>257</v>
      </c>
      <c r="N1064" t="s">
        <v>251</v>
      </c>
      <c r="O1064">
        <v>2002</v>
      </c>
      <c r="P1064">
        <v>11</v>
      </c>
      <c r="Q1064">
        <v>2003</v>
      </c>
      <c r="R1064">
        <v>8</v>
      </c>
      <c r="S1064" s="7">
        <v>10</v>
      </c>
      <c r="T1064">
        <v>5</v>
      </c>
      <c r="U1064">
        <v>5</v>
      </c>
      <c r="V1064" t="s">
        <v>82</v>
      </c>
      <c r="W1064">
        <v>180</v>
      </c>
      <c r="X1064" s="5">
        <v>1</v>
      </c>
      <c r="Y1064" t="s">
        <v>48</v>
      </c>
      <c r="Z1064" s="13" t="s">
        <v>55</v>
      </c>
      <c r="AA1064" t="s">
        <v>56</v>
      </c>
      <c r="AB1064" s="5">
        <v>140</v>
      </c>
      <c r="AC1064" t="s">
        <v>1430</v>
      </c>
      <c r="AD1064" t="s">
        <v>1430</v>
      </c>
      <c r="AE1064" t="s">
        <v>1431</v>
      </c>
    </row>
    <row r="1065" spans="1:31" ht="14.25" customHeight="1" x14ac:dyDescent="0.3">
      <c r="A1065">
        <v>12</v>
      </c>
      <c r="B1065" t="s">
        <v>24</v>
      </c>
      <c r="C1065" t="s">
        <v>244</v>
      </c>
      <c r="D1065" t="s">
        <v>245</v>
      </c>
      <c r="E1065">
        <v>2005</v>
      </c>
      <c r="F1065" t="s">
        <v>246</v>
      </c>
      <c r="G1065" s="8" t="s">
        <v>255</v>
      </c>
      <c r="H1065" s="16" t="s">
        <v>256</v>
      </c>
      <c r="I1065" s="8">
        <v>-7.607075</v>
      </c>
      <c r="J1065" s="8">
        <v>-34.981766999999998</v>
      </c>
      <c r="K1065">
        <v>4760000</v>
      </c>
      <c r="L1065" t="s">
        <v>120</v>
      </c>
      <c r="M1065" t="s">
        <v>257</v>
      </c>
      <c r="N1065" t="s">
        <v>251</v>
      </c>
      <c r="O1065">
        <v>2002</v>
      </c>
      <c r="P1065">
        <v>11</v>
      </c>
      <c r="Q1065">
        <v>2003</v>
      </c>
      <c r="R1065">
        <v>8</v>
      </c>
      <c r="S1065" s="7">
        <v>10</v>
      </c>
      <c r="T1065">
        <v>5</v>
      </c>
      <c r="U1065">
        <v>5</v>
      </c>
      <c r="V1065" t="s">
        <v>82</v>
      </c>
      <c r="W1065">
        <v>180</v>
      </c>
      <c r="X1065" s="5">
        <v>1</v>
      </c>
      <c r="Y1065" t="s">
        <v>48</v>
      </c>
      <c r="Z1065" s="13" t="s">
        <v>55</v>
      </c>
      <c r="AA1065" t="s">
        <v>655</v>
      </c>
      <c r="AB1065" s="5">
        <v>0</v>
      </c>
      <c r="AC1065" t="s">
        <v>1430</v>
      </c>
      <c r="AD1065" t="s">
        <v>1430</v>
      </c>
      <c r="AE1065" t="s">
        <v>1431</v>
      </c>
    </row>
    <row r="1066" spans="1:31" ht="14.25" customHeight="1" x14ac:dyDescent="0.3">
      <c r="A1066">
        <v>12</v>
      </c>
      <c r="B1066" t="s">
        <v>24</v>
      </c>
      <c r="C1066" t="s">
        <v>244</v>
      </c>
      <c r="D1066" t="s">
        <v>245</v>
      </c>
      <c r="E1066">
        <v>2005</v>
      </c>
      <c r="F1066" t="s">
        <v>246</v>
      </c>
      <c r="G1066" s="8" t="s">
        <v>255</v>
      </c>
      <c r="H1066" s="16" t="s">
        <v>256</v>
      </c>
      <c r="I1066" s="8">
        <v>-7.607075</v>
      </c>
      <c r="J1066" s="8">
        <v>-34.981766999999998</v>
      </c>
      <c r="K1066">
        <v>4760000</v>
      </c>
      <c r="L1066" t="s">
        <v>120</v>
      </c>
      <c r="M1066" t="s">
        <v>257</v>
      </c>
      <c r="N1066" t="s">
        <v>251</v>
      </c>
      <c r="O1066">
        <v>2002</v>
      </c>
      <c r="P1066">
        <v>11</v>
      </c>
      <c r="Q1066">
        <v>2003</v>
      </c>
      <c r="R1066">
        <v>8</v>
      </c>
      <c r="S1066" s="7">
        <v>10</v>
      </c>
      <c r="T1066">
        <v>5</v>
      </c>
      <c r="U1066">
        <v>5</v>
      </c>
      <c r="V1066" t="s">
        <v>82</v>
      </c>
      <c r="W1066">
        <v>180</v>
      </c>
      <c r="X1066" s="5">
        <v>1</v>
      </c>
      <c r="Y1066" t="s">
        <v>48</v>
      </c>
      <c r="Z1066" s="13" t="s">
        <v>55</v>
      </c>
      <c r="AA1066" t="s">
        <v>1072</v>
      </c>
      <c r="AB1066" s="5">
        <v>0</v>
      </c>
      <c r="AC1066" t="s">
        <v>1430</v>
      </c>
      <c r="AD1066" t="s">
        <v>1430</v>
      </c>
      <c r="AE1066" t="s">
        <v>1431</v>
      </c>
    </row>
    <row r="1067" spans="1:31" ht="14.25" customHeight="1" x14ac:dyDescent="0.3">
      <c r="A1067">
        <v>12</v>
      </c>
      <c r="B1067" t="s">
        <v>24</v>
      </c>
      <c r="C1067" t="s">
        <v>244</v>
      </c>
      <c r="D1067" t="s">
        <v>245</v>
      </c>
      <c r="E1067">
        <v>2005</v>
      </c>
      <c r="F1067" t="s">
        <v>246</v>
      </c>
      <c r="G1067" s="8" t="s">
        <v>255</v>
      </c>
      <c r="H1067" s="16" t="s">
        <v>256</v>
      </c>
      <c r="I1067" s="8">
        <v>-7.607075</v>
      </c>
      <c r="J1067" s="8">
        <v>-34.981766999999998</v>
      </c>
      <c r="K1067">
        <v>4760000</v>
      </c>
      <c r="L1067" t="s">
        <v>120</v>
      </c>
      <c r="M1067" t="s">
        <v>257</v>
      </c>
      <c r="N1067" t="s">
        <v>251</v>
      </c>
      <c r="O1067">
        <v>2002</v>
      </c>
      <c r="P1067">
        <v>11</v>
      </c>
      <c r="Q1067">
        <v>2003</v>
      </c>
      <c r="R1067">
        <v>8</v>
      </c>
      <c r="S1067" s="7">
        <v>10</v>
      </c>
      <c r="T1067">
        <v>5</v>
      </c>
      <c r="U1067">
        <v>5</v>
      </c>
      <c r="V1067" t="s">
        <v>82</v>
      </c>
      <c r="W1067">
        <v>180</v>
      </c>
      <c r="X1067" s="5">
        <v>1</v>
      </c>
      <c r="Y1067" t="s">
        <v>48</v>
      </c>
      <c r="Z1067" s="13" t="s">
        <v>55</v>
      </c>
      <c r="AA1067" t="s">
        <v>73</v>
      </c>
      <c r="AB1067" s="5">
        <v>0</v>
      </c>
      <c r="AC1067" t="s">
        <v>1430</v>
      </c>
      <c r="AD1067" t="s">
        <v>1430</v>
      </c>
      <c r="AE1067" t="s">
        <v>1431</v>
      </c>
    </row>
    <row r="1068" spans="1:31" ht="14.25" customHeight="1" x14ac:dyDescent="0.3">
      <c r="A1068">
        <v>12</v>
      </c>
      <c r="B1068" t="s">
        <v>24</v>
      </c>
      <c r="C1068" t="s">
        <v>244</v>
      </c>
      <c r="D1068" t="s">
        <v>245</v>
      </c>
      <c r="E1068">
        <v>2005</v>
      </c>
      <c r="F1068" t="s">
        <v>246</v>
      </c>
      <c r="G1068" s="8" t="s">
        <v>255</v>
      </c>
      <c r="H1068" s="16" t="s">
        <v>256</v>
      </c>
      <c r="I1068" s="8">
        <v>-7.607075</v>
      </c>
      <c r="J1068" s="8">
        <v>-34.981766999999998</v>
      </c>
      <c r="K1068">
        <v>4760000</v>
      </c>
      <c r="L1068" t="s">
        <v>120</v>
      </c>
      <c r="M1068" t="s">
        <v>257</v>
      </c>
      <c r="N1068" t="s">
        <v>251</v>
      </c>
      <c r="O1068">
        <v>2002</v>
      </c>
      <c r="P1068">
        <v>11</v>
      </c>
      <c r="Q1068">
        <v>2003</v>
      </c>
      <c r="R1068">
        <v>8</v>
      </c>
      <c r="S1068" s="7">
        <v>10</v>
      </c>
      <c r="T1068">
        <v>5</v>
      </c>
      <c r="U1068">
        <v>5</v>
      </c>
      <c r="V1068" t="s">
        <v>82</v>
      </c>
      <c r="W1068">
        <v>180</v>
      </c>
      <c r="X1068" s="5">
        <v>1</v>
      </c>
      <c r="Y1068" t="s">
        <v>48</v>
      </c>
      <c r="Z1068" s="13" t="s">
        <v>55</v>
      </c>
      <c r="AA1068" t="s">
        <v>890</v>
      </c>
      <c r="AB1068" s="5">
        <v>0</v>
      </c>
      <c r="AC1068" t="s">
        <v>1430</v>
      </c>
      <c r="AD1068" t="s">
        <v>1430</v>
      </c>
      <c r="AE1068" t="s">
        <v>1431</v>
      </c>
    </row>
    <row r="1069" spans="1:31" ht="14.25" customHeight="1" x14ac:dyDescent="0.3">
      <c r="A1069">
        <v>12</v>
      </c>
      <c r="B1069" t="s">
        <v>24</v>
      </c>
      <c r="C1069" t="s">
        <v>244</v>
      </c>
      <c r="D1069" t="s">
        <v>245</v>
      </c>
      <c r="E1069">
        <v>2005</v>
      </c>
      <c r="F1069" t="s">
        <v>246</v>
      </c>
      <c r="G1069" s="8" t="s">
        <v>255</v>
      </c>
      <c r="H1069" s="16" t="s">
        <v>256</v>
      </c>
      <c r="I1069" s="8">
        <v>-7.607075</v>
      </c>
      <c r="J1069" s="8">
        <v>-34.981766999999998</v>
      </c>
      <c r="K1069">
        <v>4760000</v>
      </c>
      <c r="L1069" t="s">
        <v>120</v>
      </c>
      <c r="M1069" t="s">
        <v>257</v>
      </c>
      <c r="N1069" t="s">
        <v>251</v>
      </c>
      <c r="O1069">
        <v>2002</v>
      </c>
      <c r="P1069">
        <v>11</v>
      </c>
      <c r="Q1069">
        <v>2003</v>
      </c>
      <c r="R1069">
        <v>8</v>
      </c>
      <c r="S1069" s="7">
        <v>10</v>
      </c>
      <c r="T1069">
        <v>5</v>
      </c>
      <c r="U1069">
        <v>5</v>
      </c>
      <c r="V1069" t="s">
        <v>82</v>
      </c>
      <c r="W1069">
        <v>180</v>
      </c>
      <c r="X1069" s="5">
        <v>1</v>
      </c>
      <c r="Y1069" t="s">
        <v>48</v>
      </c>
      <c r="Z1069" t="s">
        <v>55</v>
      </c>
      <c r="AA1069" t="s">
        <v>113</v>
      </c>
      <c r="AB1069" s="5">
        <v>0</v>
      </c>
      <c r="AC1069" t="s">
        <v>1430</v>
      </c>
      <c r="AD1069" t="s">
        <v>1430</v>
      </c>
      <c r="AE1069" t="s">
        <v>1431</v>
      </c>
    </row>
    <row r="1070" spans="1:31" ht="14.25" customHeight="1" x14ac:dyDescent="0.3">
      <c r="A1070">
        <v>12</v>
      </c>
      <c r="B1070" t="s">
        <v>24</v>
      </c>
      <c r="C1070" t="s">
        <v>244</v>
      </c>
      <c r="D1070" t="s">
        <v>245</v>
      </c>
      <c r="E1070">
        <v>2005</v>
      </c>
      <c r="F1070" t="s">
        <v>246</v>
      </c>
      <c r="G1070" s="8" t="s">
        <v>255</v>
      </c>
      <c r="H1070" s="16" t="s">
        <v>256</v>
      </c>
      <c r="I1070" s="8">
        <v>-7.607075</v>
      </c>
      <c r="J1070" s="8">
        <v>-34.981766999999998</v>
      </c>
      <c r="K1070">
        <v>4760000</v>
      </c>
      <c r="L1070" t="s">
        <v>120</v>
      </c>
      <c r="M1070" t="s">
        <v>257</v>
      </c>
      <c r="N1070" t="s">
        <v>251</v>
      </c>
      <c r="O1070">
        <v>2002</v>
      </c>
      <c r="P1070">
        <v>11</v>
      </c>
      <c r="Q1070">
        <v>2003</v>
      </c>
      <c r="R1070">
        <v>8</v>
      </c>
      <c r="S1070" s="7">
        <v>10</v>
      </c>
      <c r="T1070">
        <v>5</v>
      </c>
      <c r="U1070">
        <v>5</v>
      </c>
      <c r="V1070" t="s">
        <v>82</v>
      </c>
      <c r="W1070">
        <v>180</v>
      </c>
      <c r="X1070" s="5">
        <v>1</v>
      </c>
      <c r="Y1070" t="s">
        <v>48</v>
      </c>
      <c r="Z1070" t="s">
        <v>55</v>
      </c>
      <c r="AA1070" t="s">
        <v>895</v>
      </c>
      <c r="AB1070" s="5">
        <v>0</v>
      </c>
      <c r="AC1070" t="s">
        <v>1430</v>
      </c>
      <c r="AD1070" t="s">
        <v>1430</v>
      </c>
      <c r="AE1070" t="s">
        <v>1431</v>
      </c>
    </row>
    <row r="1071" spans="1:31" ht="14.25" customHeight="1" x14ac:dyDescent="0.3">
      <c r="A1071">
        <v>12</v>
      </c>
      <c r="B1071" t="s">
        <v>24</v>
      </c>
      <c r="C1071" t="s">
        <v>244</v>
      </c>
      <c r="D1071" t="s">
        <v>245</v>
      </c>
      <c r="E1071">
        <v>2005</v>
      </c>
      <c r="F1071" t="s">
        <v>246</v>
      </c>
      <c r="G1071" s="8" t="s">
        <v>255</v>
      </c>
      <c r="H1071" s="16" t="s">
        <v>256</v>
      </c>
      <c r="I1071" s="8">
        <v>-7.607075</v>
      </c>
      <c r="J1071" s="8">
        <v>-34.981766999999998</v>
      </c>
      <c r="K1071">
        <v>4760000</v>
      </c>
      <c r="L1071" t="s">
        <v>120</v>
      </c>
      <c r="M1071" t="s">
        <v>257</v>
      </c>
      <c r="N1071" t="s">
        <v>251</v>
      </c>
      <c r="O1071">
        <v>2002</v>
      </c>
      <c r="P1071">
        <v>11</v>
      </c>
      <c r="Q1071">
        <v>2003</v>
      </c>
      <c r="R1071">
        <v>8</v>
      </c>
      <c r="S1071" s="7">
        <v>10</v>
      </c>
      <c r="T1071">
        <v>5</v>
      </c>
      <c r="U1071">
        <v>5</v>
      </c>
      <c r="V1071" t="s">
        <v>82</v>
      </c>
      <c r="W1071">
        <v>180</v>
      </c>
      <c r="X1071" s="5">
        <v>1</v>
      </c>
      <c r="Y1071" t="s">
        <v>48</v>
      </c>
      <c r="Z1071" t="s">
        <v>55</v>
      </c>
      <c r="AA1071" t="s">
        <v>1073</v>
      </c>
      <c r="AB1071" s="5">
        <v>0</v>
      </c>
      <c r="AC1071" t="s">
        <v>1430</v>
      </c>
      <c r="AD1071" t="s">
        <v>1430</v>
      </c>
      <c r="AE1071" t="s">
        <v>1431</v>
      </c>
    </row>
    <row r="1072" spans="1:31" ht="14.25" customHeight="1" x14ac:dyDescent="0.3">
      <c r="A1072">
        <v>12</v>
      </c>
      <c r="B1072" t="s">
        <v>24</v>
      </c>
      <c r="C1072" t="s">
        <v>244</v>
      </c>
      <c r="D1072" t="s">
        <v>245</v>
      </c>
      <c r="E1072">
        <v>2005</v>
      </c>
      <c r="F1072" t="s">
        <v>246</v>
      </c>
      <c r="G1072" s="8" t="s">
        <v>255</v>
      </c>
      <c r="H1072" s="16" t="s">
        <v>256</v>
      </c>
      <c r="I1072" s="8">
        <v>-7.607075</v>
      </c>
      <c r="J1072" s="8">
        <v>-34.981766999999998</v>
      </c>
      <c r="K1072">
        <v>4760000</v>
      </c>
      <c r="L1072" t="s">
        <v>120</v>
      </c>
      <c r="M1072" t="s">
        <v>257</v>
      </c>
      <c r="N1072" t="s">
        <v>251</v>
      </c>
      <c r="O1072">
        <v>2002</v>
      </c>
      <c r="P1072">
        <v>11</v>
      </c>
      <c r="Q1072">
        <v>2003</v>
      </c>
      <c r="R1072">
        <v>8</v>
      </c>
      <c r="S1072" s="7">
        <v>10</v>
      </c>
      <c r="T1072">
        <v>5</v>
      </c>
      <c r="U1072">
        <v>5</v>
      </c>
      <c r="V1072" t="s">
        <v>82</v>
      </c>
      <c r="W1072">
        <v>180</v>
      </c>
      <c r="X1072" s="5">
        <v>1</v>
      </c>
      <c r="Y1072" t="s">
        <v>48</v>
      </c>
      <c r="Z1072" t="s">
        <v>55</v>
      </c>
      <c r="AA1072" t="s">
        <v>1074</v>
      </c>
      <c r="AB1072" s="5">
        <v>0</v>
      </c>
      <c r="AC1072" t="s">
        <v>1430</v>
      </c>
      <c r="AD1072" t="s">
        <v>1430</v>
      </c>
      <c r="AE1072" t="s">
        <v>1431</v>
      </c>
    </row>
    <row r="1073" spans="1:31" ht="14.25" customHeight="1" x14ac:dyDescent="0.3">
      <c r="A1073">
        <v>12</v>
      </c>
      <c r="B1073" t="s">
        <v>24</v>
      </c>
      <c r="C1073" t="s">
        <v>244</v>
      </c>
      <c r="D1073" t="s">
        <v>245</v>
      </c>
      <c r="E1073">
        <v>2005</v>
      </c>
      <c r="F1073" t="s">
        <v>246</v>
      </c>
      <c r="G1073" s="8" t="s">
        <v>255</v>
      </c>
      <c r="H1073" s="16" t="s">
        <v>256</v>
      </c>
      <c r="I1073" s="8">
        <v>-7.607075</v>
      </c>
      <c r="J1073" s="8">
        <v>-34.981766999999998</v>
      </c>
      <c r="K1073">
        <v>4760000</v>
      </c>
      <c r="L1073" t="s">
        <v>120</v>
      </c>
      <c r="M1073" t="s">
        <v>257</v>
      </c>
      <c r="N1073" t="s">
        <v>251</v>
      </c>
      <c r="O1073">
        <v>2002</v>
      </c>
      <c r="P1073">
        <v>11</v>
      </c>
      <c r="Q1073">
        <v>2003</v>
      </c>
      <c r="R1073">
        <v>8</v>
      </c>
      <c r="S1073" s="7">
        <v>10</v>
      </c>
      <c r="T1073">
        <v>5</v>
      </c>
      <c r="U1073">
        <v>5</v>
      </c>
      <c r="V1073" t="s">
        <v>82</v>
      </c>
      <c r="W1073">
        <v>180</v>
      </c>
      <c r="X1073" s="5">
        <v>1</v>
      </c>
      <c r="Y1073" t="s">
        <v>48</v>
      </c>
      <c r="Z1073" t="s">
        <v>83</v>
      </c>
      <c r="AA1073" t="s">
        <v>84</v>
      </c>
      <c r="AB1073" s="5">
        <v>5</v>
      </c>
      <c r="AC1073" t="s">
        <v>1430</v>
      </c>
      <c r="AD1073" t="s">
        <v>1430</v>
      </c>
      <c r="AE1073" t="s">
        <v>1431</v>
      </c>
    </row>
    <row r="1074" spans="1:31" ht="14.25" customHeight="1" x14ac:dyDescent="0.3">
      <c r="A1074">
        <v>12</v>
      </c>
      <c r="B1074" t="s">
        <v>24</v>
      </c>
      <c r="C1074" t="s">
        <v>244</v>
      </c>
      <c r="D1074" t="s">
        <v>245</v>
      </c>
      <c r="E1074">
        <v>2005</v>
      </c>
      <c r="F1074" t="s">
        <v>246</v>
      </c>
      <c r="G1074" s="8" t="s">
        <v>255</v>
      </c>
      <c r="H1074" s="16" t="s">
        <v>256</v>
      </c>
      <c r="I1074" s="8">
        <v>-7.607075</v>
      </c>
      <c r="J1074" s="8">
        <v>-34.981766999999998</v>
      </c>
      <c r="K1074">
        <v>4760000</v>
      </c>
      <c r="L1074" t="s">
        <v>120</v>
      </c>
      <c r="M1074" t="s">
        <v>257</v>
      </c>
      <c r="N1074" t="s">
        <v>251</v>
      </c>
      <c r="O1074">
        <v>2002</v>
      </c>
      <c r="P1074">
        <v>11</v>
      </c>
      <c r="Q1074">
        <v>2003</v>
      </c>
      <c r="R1074">
        <v>8</v>
      </c>
      <c r="S1074" s="7">
        <v>10</v>
      </c>
      <c r="T1074">
        <v>5</v>
      </c>
      <c r="U1074">
        <v>5</v>
      </c>
      <c r="V1074" t="s">
        <v>82</v>
      </c>
      <c r="W1074">
        <v>180</v>
      </c>
      <c r="X1074" s="5">
        <v>1</v>
      </c>
      <c r="Y1074" t="s">
        <v>48</v>
      </c>
      <c r="Z1074" t="s">
        <v>83</v>
      </c>
      <c r="AA1074" t="s">
        <v>128</v>
      </c>
      <c r="AB1074" s="5">
        <v>0</v>
      </c>
      <c r="AC1074" t="s">
        <v>1430</v>
      </c>
      <c r="AD1074" t="s">
        <v>1430</v>
      </c>
      <c r="AE1074" t="s">
        <v>1431</v>
      </c>
    </row>
    <row r="1075" spans="1:31" ht="14.25" customHeight="1" x14ac:dyDescent="0.3">
      <c r="A1075">
        <v>12</v>
      </c>
      <c r="B1075" t="s">
        <v>24</v>
      </c>
      <c r="C1075" t="s">
        <v>244</v>
      </c>
      <c r="D1075" t="s">
        <v>245</v>
      </c>
      <c r="E1075">
        <v>2005</v>
      </c>
      <c r="F1075" t="s">
        <v>246</v>
      </c>
      <c r="G1075" s="8" t="s">
        <v>255</v>
      </c>
      <c r="H1075" s="16" t="s">
        <v>256</v>
      </c>
      <c r="I1075" s="8">
        <v>-7.607075</v>
      </c>
      <c r="J1075" s="8">
        <v>-34.981766999999998</v>
      </c>
      <c r="K1075">
        <v>4760000</v>
      </c>
      <c r="L1075" t="s">
        <v>120</v>
      </c>
      <c r="M1075" t="s">
        <v>257</v>
      </c>
      <c r="N1075" t="s">
        <v>251</v>
      </c>
      <c r="O1075">
        <v>2002</v>
      </c>
      <c r="P1075">
        <v>11</v>
      </c>
      <c r="Q1075">
        <v>2003</v>
      </c>
      <c r="R1075">
        <v>8</v>
      </c>
      <c r="S1075" s="7">
        <v>10</v>
      </c>
      <c r="T1075">
        <v>5</v>
      </c>
      <c r="U1075">
        <v>5</v>
      </c>
      <c r="V1075" t="s">
        <v>82</v>
      </c>
      <c r="W1075">
        <v>180</v>
      </c>
      <c r="X1075" s="5">
        <v>1</v>
      </c>
      <c r="Y1075" t="s">
        <v>48</v>
      </c>
      <c r="Z1075" t="s">
        <v>83</v>
      </c>
      <c r="AA1075" t="s">
        <v>663</v>
      </c>
      <c r="AB1075" s="5">
        <v>1</v>
      </c>
      <c r="AC1075" t="s">
        <v>1430</v>
      </c>
      <c r="AD1075" t="s">
        <v>1430</v>
      </c>
      <c r="AE1075" t="s">
        <v>1431</v>
      </c>
    </row>
    <row r="1076" spans="1:31" ht="14.25" customHeight="1" x14ac:dyDescent="0.3">
      <c r="A1076">
        <v>12</v>
      </c>
      <c r="B1076" t="s">
        <v>24</v>
      </c>
      <c r="C1076" t="s">
        <v>244</v>
      </c>
      <c r="D1076" t="s">
        <v>245</v>
      </c>
      <c r="E1076">
        <v>2005</v>
      </c>
      <c r="F1076" t="s">
        <v>246</v>
      </c>
      <c r="G1076" s="8" t="s">
        <v>255</v>
      </c>
      <c r="H1076" s="16" t="s">
        <v>256</v>
      </c>
      <c r="I1076" s="8">
        <v>-7.607075</v>
      </c>
      <c r="J1076" s="8">
        <v>-34.981766999999998</v>
      </c>
      <c r="K1076">
        <v>4760000</v>
      </c>
      <c r="L1076" t="s">
        <v>120</v>
      </c>
      <c r="M1076" t="s">
        <v>257</v>
      </c>
      <c r="N1076" t="s">
        <v>251</v>
      </c>
      <c r="O1076">
        <v>2002</v>
      </c>
      <c r="P1076">
        <v>11</v>
      </c>
      <c r="Q1076">
        <v>2003</v>
      </c>
      <c r="R1076">
        <v>8</v>
      </c>
      <c r="S1076" s="7">
        <v>10</v>
      </c>
      <c r="T1076">
        <v>5</v>
      </c>
      <c r="U1076">
        <v>5</v>
      </c>
      <c r="V1076" t="s">
        <v>82</v>
      </c>
      <c r="W1076">
        <v>180</v>
      </c>
      <c r="X1076" s="5">
        <v>1</v>
      </c>
      <c r="Y1076" t="s">
        <v>48</v>
      </c>
      <c r="Z1076" t="s">
        <v>83</v>
      </c>
      <c r="AA1076" t="s">
        <v>87</v>
      </c>
      <c r="AB1076" s="5">
        <v>25</v>
      </c>
      <c r="AC1076" t="s">
        <v>1430</v>
      </c>
      <c r="AD1076" t="s">
        <v>1430</v>
      </c>
      <c r="AE1076" t="s">
        <v>1431</v>
      </c>
    </row>
    <row r="1077" spans="1:31" ht="14.25" customHeight="1" x14ac:dyDescent="0.3">
      <c r="A1077">
        <v>12</v>
      </c>
      <c r="B1077" t="s">
        <v>24</v>
      </c>
      <c r="C1077" t="s">
        <v>244</v>
      </c>
      <c r="D1077" t="s">
        <v>245</v>
      </c>
      <c r="E1077">
        <v>2005</v>
      </c>
      <c r="F1077" t="s">
        <v>246</v>
      </c>
      <c r="G1077" s="8" t="s">
        <v>255</v>
      </c>
      <c r="H1077" s="16" t="s">
        <v>256</v>
      </c>
      <c r="I1077" s="8">
        <v>-7.607075</v>
      </c>
      <c r="J1077" s="8">
        <v>-34.981766999999998</v>
      </c>
      <c r="K1077">
        <v>4760000</v>
      </c>
      <c r="L1077" t="s">
        <v>120</v>
      </c>
      <c r="M1077" t="s">
        <v>257</v>
      </c>
      <c r="N1077" t="s">
        <v>251</v>
      </c>
      <c r="O1077">
        <v>2002</v>
      </c>
      <c r="P1077">
        <v>11</v>
      </c>
      <c r="Q1077">
        <v>2003</v>
      </c>
      <c r="R1077">
        <v>8</v>
      </c>
      <c r="S1077" s="7">
        <v>10</v>
      </c>
      <c r="T1077">
        <v>5</v>
      </c>
      <c r="U1077">
        <v>5</v>
      </c>
      <c r="V1077" t="s">
        <v>82</v>
      </c>
      <c r="W1077">
        <v>180</v>
      </c>
      <c r="X1077" s="5">
        <v>1</v>
      </c>
      <c r="Y1077" t="s">
        <v>48</v>
      </c>
      <c r="Z1077" t="s">
        <v>90</v>
      </c>
      <c r="AA1077" t="s">
        <v>666</v>
      </c>
      <c r="AB1077" s="5">
        <v>0</v>
      </c>
      <c r="AC1077" t="s">
        <v>1430</v>
      </c>
      <c r="AD1077" t="s">
        <v>1430</v>
      </c>
      <c r="AE1077" t="s">
        <v>1431</v>
      </c>
    </row>
    <row r="1078" spans="1:31" ht="14.25" customHeight="1" x14ac:dyDescent="0.3">
      <c r="A1078">
        <v>12</v>
      </c>
      <c r="B1078" t="s">
        <v>24</v>
      </c>
      <c r="C1078" t="s">
        <v>244</v>
      </c>
      <c r="D1078" t="s">
        <v>245</v>
      </c>
      <c r="E1078">
        <v>2005</v>
      </c>
      <c r="F1078" t="s">
        <v>246</v>
      </c>
      <c r="G1078" s="8" t="s">
        <v>255</v>
      </c>
      <c r="H1078" s="16" t="s">
        <v>256</v>
      </c>
      <c r="I1078" s="8">
        <v>-7.607075</v>
      </c>
      <c r="J1078" s="8">
        <v>-34.981766999999998</v>
      </c>
      <c r="K1078">
        <v>4760000</v>
      </c>
      <c r="L1078" t="s">
        <v>120</v>
      </c>
      <c r="M1078" t="s">
        <v>257</v>
      </c>
      <c r="N1078" t="s">
        <v>251</v>
      </c>
      <c r="O1078">
        <v>2002</v>
      </c>
      <c r="P1078">
        <v>11</v>
      </c>
      <c r="Q1078">
        <v>2003</v>
      </c>
      <c r="R1078">
        <v>8</v>
      </c>
      <c r="S1078" s="7">
        <v>10</v>
      </c>
      <c r="T1078">
        <v>5</v>
      </c>
      <c r="U1078">
        <v>5</v>
      </c>
      <c r="V1078" t="s">
        <v>82</v>
      </c>
      <c r="W1078">
        <v>180</v>
      </c>
      <c r="X1078" s="5">
        <v>1</v>
      </c>
      <c r="Y1078" t="s">
        <v>48</v>
      </c>
      <c r="Z1078" t="s">
        <v>90</v>
      </c>
      <c r="AA1078" t="s">
        <v>91</v>
      </c>
      <c r="AB1078" s="5">
        <v>0</v>
      </c>
      <c r="AC1078" t="s">
        <v>1430</v>
      </c>
      <c r="AD1078" t="s">
        <v>1430</v>
      </c>
      <c r="AE1078" t="s">
        <v>1431</v>
      </c>
    </row>
    <row r="1079" spans="1:31" ht="14.25" customHeight="1" x14ac:dyDescent="0.3">
      <c r="A1079">
        <v>12</v>
      </c>
      <c r="B1079" t="s">
        <v>24</v>
      </c>
      <c r="C1079" t="s">
        <v>244</v>
      </c>
      <c r="D1079" t="s">
        <v>245</v>
      </c>
      <c r="E1079">
        <v>2005</v>
      </c>
      <c r="F1079" t="s">
        <v>246</v>
      </c>
      <c r="G1079" s="8" t="s">
        <v>259</v>
      </c>
      <c r="H1079" s="16" t="s">
        <v>260</v>
      </c>
      <c r="I1079" s="8">
        <v>-7.6073959999999996</v>
      </c>
      <c r="J1079" s="8">
        <v>-34.981608000000001</v>
      </c>
      <c r="K1079">
        <v>4760000</v>
      </c>
      <c r="L1079" t="s">
        <v>120</v>
      </c>
      <c r="M1079" t="s">
        <v>257</v>
      </c>
      <c r="N1079" t="s">
        <v>251</v>
      </c>
      <c r="O1079">
        <v>2002</v>
      </c>
      <c r="P1079">
        <v>11</v>
      </c>
      <c r="Q1079">
        <v>2003</v>
      </c>
      <c r="R1079">
        <v>8</v>
      </c>
      <c r="S1079" s="7">
        <v>10</v>
      </c>
      <c r="T1079">
        <v>5</v>
      </c>
      <c r="U1079">
        <v>5</v>
      </c>
      <c r="V1079" t="s">
        <v>82</v>
      </c>
      <c r="W1079">
        <v>180</v>
      </c>
      <c r="X1079" s="5">
        <v>1</v>
      </c>
      <c r="Y1079" t="s">
        <v>48</v>
      </c>
      <c r="Z1079" s="13" t="s">
        <v>49</v>
      </c>
      <c r="AA1079" t="s">
        <v>1068</v>
      </c>
      <c r="AB1079" s="5">
        <v>0</v>
      </c>
      <c r="AC1079" t="s">
        <v>1430</v>
      </c>
      <c r="AD1079" t="s">
        <v>1430</v>
      </c>
      <c r="AE1079" t="s">
        <v>1431</v>
      </c>
    </row>
    <row r="1080" spans="1:31" ht="14.25" customHeight="1" x14ac:dyDescent="0.3">
      <c r="A1080">
        <v>12</v>
      </c>
      <c r="B1080" t="s">
        <v>24</v>
      </c>
      <c r="C1080" t="s">
        <v>244</v>
      </c>
      <c r="D1080" t="s">
        <v>245</v>
      </c>
      <c r="E1080">
        <v>2005</v>
      </c>
      <c r="F1080" t="s">
        <v>246</v>
      </c>
      <c r="G1080" s="8" t="s">
        <v>259</v>
      </c>
      <c r="H1080" s="16" t="s">
        <v>260</v>
      </c>
      <c r="I1080" s="8">
        <v>-7.6073959999999996</v>
      </c>
      <c r="J1080" s="8">
        <v>-34.981608000000001</v>
      </c>
      <c r="K1080">
        <v>4760000</v>
      </c>
      <c r="L1080" t="s">
        <v>120</v>
      </c>
      <c r="M1080" t="s">
        <v>257</v>
      </c>
      <c r="N1080" t="s">
        <v>251</v>
      </c>
      <c r="O1080">
        <v>2002</v>
      </c>
      <c r="P1080">
        <v>11</v>
      </c>
      <c r="Q1080">
        <v>2003</v>
      </c>
      <c r="R1080">
        <v>8</v>
      </c>
      <c r="S1080" s="7">
        <v>10</v>
      </c>
      <c r="T1080">
        <v>5</v>
      </c>
      <c r="U1080">
        <v>5</v>
      </c>
      <c r="V1080" t="s">
        <v>82</v>
      </c>
      <c r="W1080">
        <v>180</v>
      </c>
      <c r="X1080" s="5">
        <v>1</v>
      </c>
      <c r="Y1080" t="s">
        <v>48</v>
      </c>
      <c r="Z1080" s="13" t="s">
        <v>55</v>
      </c>
      <c r="AA1080" t="s">
        <v>56</v>
      </c>
      <c r="AB1080" s="5">
        <v>64</v>
      </c>
      <c r="AC1080" t="s">
        <v>1430</v>
      </c>
      <c r="AD1080" t="s">
        <v>1430</v>
      </c>
      <c r="AE1080" t="s">
        <v>1431</v>
      </c>
    </row>
    <row r="1081" spans="1:31" ht="14.25" customHeight="1" x14ac:dyDescent="0.3">
      <c r="A1081">
        <v>12</v>
      </c>
      <c r="B1081" t="s">
        <v>24</v>
      </c>
      <c r="C1081" t="s">
        <v>244</v>
      </c>
      <c r="D1081" t="s">
        <v>245</v>
      </c>
      <c r="E1081">
        <v>2005</v>
      </c>
      <c r="F1081" t="s">
        <v>246</v>
      </c>
      <c r="G1081" s="8" t="s">
        <v>259</v>
      </c>
      <c r="H1081" s="16" t="s">
        <v>260</v>
      </c>
      <c r="I1081" s="8">
        <v>-7.6073959999999996</v>
      </c>
      <c r="J1081" s="8">
        <v>-34.981608000000001</v>
      </c>
      <c r="K1081">
        <v>4760000</v>
      </c>
      <c r="L1081" t="s">
        <v>120</v>
      </c>
      <c r="M1081" t="s">
        <v>257</v>
      </c>
      <c r="N1081" t="s">
        <v>251</v>
      </c>
      <c r="O1081">
        <v>2002</v>
      </c>
      <c r="P1081">
        <v>11</v>
      </c>
      <c r="Q1081">
        <v>2003</v>
      </c>
      <c r="R1081">
        <v>8</v>
      </c>
      <c r="S1081" s="7">
        <v>10</v>
      </c>
      <c r="T1081">
        <v>5</v>
      </c>
      <c r="U1081">
        <v>5</v>
      </c>
      <c r="V1081" t="s">
        <v>82</v>
      </c>
      <c r="W1081">
        <v>180</v>
      </c>
      <c r="X1081" s="5">
        <v>1</v>
      </c>
      <c r="Y1081" t="s">
        <v>48</v>
      </c>
      <c r="Z1081" s="13" t="s">
        <v>55</v>
      </c>
      <c r="AA1081" t="s">
        <v>655</v>
      </c>
      <c r="AB1081" s="5">
        <v>0</v>
      </c>
      <c r="AC1081" t="s">
        <v>1430</v>
      </c>
      <c r="AD1081" t="s">
        <v>1430</v>
      </c>
      <c r="AE1081" t="s">
        <v>1431</v>
      </c>
    </row>
    <row r="1082" spans="1:31" ht="14.25" customHeight="1" x14ac:dyDescent="0.3">
      <c r="A1082">
        <v>12</v>
      </c>
      <c r="B1082" t="s">
        <v>24</v>
      </c>
      <c r="C1082" t="s">
        <v>244</v>
      </c>
      <c r="D1082" t="s">
        <v>245</v>
      </c>
      <c r="E1082">
        <v>2005</v>
      </c>
      <c r="F1082" t="s">
        <v>246</v>
      </c>
      <c r="G1082" s="8" t="s">
        <v>259</v>
      </c>
      <c r="H1082" s="16" t="s">
        <v>260</v>
      </c>
      <c r="I1082" s="8">
        <v>-7.6073959999999996</v>
      </c>
      <c r="J1082" s="8">
        <v>-34.981608000000001</v>
      </c>
      <c r="K1082">
        <v>4760000</v>
      </c>
      <c r="L1082" t="s">
        <v>120</v>
      </c>
      <c r="M1082" t="s">
        <v>257</v>
      </c>
      <c r="N1082" t="s">
        <v>251</v>
      </c>
      <c r="O1082">
        <v>2002</v>
      </c>
      <c r="P1082">
        <v>11</v>
      </c>
      <c r="Q1082">
        <v>2003</v>
      </c>
      <c r="R1082">
        <v>8</v>
      </c>
      <c r="S1082" s="7">
        <v>10</v>
      </c>
      <c r="T1082">
        <v>5</v>
      </c>
      <c r="U1082">
        <v>5</v>
      </c>
      <c r="V1082" t="s">
        <v>82</v>
      </c>
      <c r="W1082">
        <v>180</v>
      </c>
      <c r="X1082" s="5">
        <v>1</v>
      </c>
      <c r="Y1082" t="s">
        <v>48</v>
      </c>
      <c r="Z1082" s="13" t="s">
        <v>55</v>
      </c>
      <c r="AA1082" t="s">
        <v>1072</v>
      </c>
      <c r="AB1082" s="5">
        <v>0</v>
      </c>
      <c r="AC1082" t="s">
        <v>1430</v>
      </c>
      <c r="AD1082" t="s">
        <v>1430</v>
      </c>
      <c r="AE1082" t="s">
        <v>1431</v>
      </c>
    </row>
    <row r="1083" spans="1:31" ht="14.25" customHeight="1" x14ac:dyDescent="0.3">
      <c r="A1083">
        <v>12</v>
      </c>
      <c r="B1083" t="s">
        <v>24</v>
      </c>
      <c r="C1083" t="s">
        <v>244</v>
      </c>
      <c r="D1083" t="s">
        <v>245</v>
      </c>
      <c r="E1083">
        <v>2005</v>
      </c>
      <c r="F1083" t="s">
        <v>246</v>
      </c>
      <c r="G1083" s="8" t="s">
        <v>259</v>
      </c>
      <c r="H1083" s="16" t="s">
        <v>260</v>
      </c>
      <c r="I1083" s="8">
        <v>-7.6073959999999996</v>
      </c>
      <c r="J1083" s="8">
        <v>-34.981608000000001</v>
      </c>
      <c r="K1083">
        <v>4760000</v>
      </c>
      <c r="L1083" t="s">
        <v>120</v>
      </c>
      <c r="M1083" t="s">
        <v>257</v>
      </c>
      <c r="N1083" t="s">
        <v>251</v>
      </c>
      <c r="O1083">
        <v>2002</v>
      </c>
      <c r="P1083">
        <v>11</v>
      </c>
      <c r="Q1083">
        <v>2003</v>
      </c>
      <c r="R1083">
        <v>8</v>
      </c>
      <c r="S1083" s="7">
        <v>10</v>
      </c>
      <c r="T1083">
        <v>5</v>
      </c>
      <c r="U1083">
        <v>5</v>
      </c>
      <c r="V1083" t="s">
        <v>82</v>
      </c>
      <c r="W1083">
        <v>180</v>
      </c>
      <c r="X1083" s="5">
        <v>1</v>
      </c>
      <c r="Y1083" t="s">
        <v>48</v>
      </c>
      <c r="Z1083" s="13" t="s">
        <v>55</v>
      </c>
      <c r="AA1083" t="s">
        <v>73</v>
      </c>
      <c r="AB1083" s="5">
        <v>0</v>
      </c>
      <c r="AC1083" t="s">
        <v>1430</v>
      </c>
      <c r="AD1083" t="s">
        <v>1430</v>
      </c>
      <c r="AE1083" t="s">
        <v>1431</v>
      </c>
    </row>
    <row r="1084" spans="1:31" ht="14.25" customHeight="1" x14ac:dyDescent="0.3">
      <c r="A1084">
        <v>12</v>
      </c>
      <c r="B1084" t="s">
        <v>24</v>
      </c>
      <c r="C1084" t="s">
        <v>244</v>
      </c>
      <c r="D1084" t="s">
        <v>245</v>
      </c>
      <c r="E1084">
        <v>2005</v>
      </c>
      <c r="F1084" t="s">
        <v>246</v>
      </c>
      <c r="G1084" s="8" t="s">
        <v>259</v>
      </c>
      <c r="H1084" s="16" t="s">
        <v>260</v>
      </c>
      <c r="I1084" s="8">
        <v>-7.6073959999999996</v>
      </c>
      <c r="J1084" s="8">
        <v>-34.981608000000001</v>
      </c>
      <c r="K1084">
        <v>4760000</v>
      </c>
      <c r="L1084" t="s">
        <v>120</v>
      </c>
      <c r="M1084" t="s">
        <v>257</v>
      </c>
      <c r="N1084" t="s">
        <v>251</v>
      </c>
      <c r="O1084">
        <v>2002</v>
      </c>
      <c r="P1084">
        <v>11</v>
      </c>
      <c r="Q1084">
        <v>2003</v>
      </c>
      <c r="R1084">
        <v>8</v>
      </c>
      <c r="S1084" s="7">
        <v>10</v>
      </c>
      <c r="T1084">
        <v>5</v>
      </c>
      <c r="U1084">
        <v>5</v>
      </c>
      <c r="V1084" t="s">
        <v>82</v>
      </c>
      <c r="W1084">
        <v>180</v>
      </c>
      <c r="X1084" s="5">
        <v>1</v>
      </c>
      <c r="Y1084" t="s">
        <v>48</v>
      </c>
      <c r="Z1084" s="13" t="s">
        <v>55</v>
      </c>
      <c r="AA1084" t="s">
        <v>890</v>
      </c>
      <c r="AB1084" s="5">
        <v>0</v>
      </c>
      <c r="AC1084" t="s">
        <v>1430</v>
      </c>
      <c r="AD1084" t="s">
        <v>1430</v>
      </c>
      <c r="AE1084" t="s">
        <v>1431</v>
      </c>
    </row>
    <row r="1085" spans="1:31" ht="14.25" customHeight="1" x14ac:dyDescent="0.3">
      <c r="A1085">
        <v>12</v>
      </c>
      <c r="B1085" t="s">
        <v>24</v>
      </c>
      <c r="C1085" t="s">
        <v>244</v>
      </c>
      <c r="D1085" t="s">
        <v>245</v>
      </c>
      <c r="E1085">
        <v>2005</v>
      </c>
      <c r="F1085" t="s">
        <v>246</v>
      </c>
      <c r="G1085" s="8" t="s">
        <v>259</v>
      </c>
      <c r="H1085" s="16" t="s">
        <v>260</v>
      </c>
      <c r="I1085" s="8">
        <v>-7.6073959999999996</v>
      </c>
      <c r="J1085" s="8">
        <v>-34.981608000000001</v>
      </c>
      <c r="K1085">
        <v>4760000</v>
      </c>
      <c r="L1085" t="s">
        <v>120</v>
      </c>
      <c r="M1085" t="s">
        <v>257</v>
      </c>
      <c r="N1085" t="s">
        <v>251</v>
      </c>
      <c r="O1085">
        <v>2002</v>
      </c>
      <c r="P1085">
        <v>11</v>
      </c>
      <c r="Q1085">
        <v>2003</v>
      </c>
      <c r="R1085">
        <v>8</v>
      </c>
      <c r="S1085" s="7">
        <v>10</v>
      </c>
      <c r="T1085">
        <v>5</v>
      </c>
      <c r="U1085">
        <v>5</v>
      </c>
      <c r="V1085" t="s">
        <v>82</v>
      </c>
      <c r="W1085">
        <v>180</v>
      </c>
      <c r="X1085" s="5">
        <v>1</v>
      </c>
      <c r="Y1085" t="s">
        <v>48</v>
      </c>
      <c r="Z1085" t="s">
        <v>55</v>
      </c>
      <c r="AA1085" t="s">
        <v>113</v>
      </c>
      <c r="AB1085" s="5">
        <v>0</v>
      </c>
      <c r="AC1085" t="s">
        <v>1430</v>
      </c>
      <c r="AD1085" t="s">
        <v>1430</v>
      </c>
      <c r="AE1085" t="s">
        <v>1431</v>
      </c>
    </row>
    <row r="1086" spans="1:31" ht="14.25" customHeight="1" x14ac:dyDescent="0.3">
      <c r="A1086">
        <v>12</v>
      </c>
      <c r="B1086" t="s">
        <v>24</v>
      </c>
      <c r="C1086" t="s">
        <v>244</v>
      </c>
      <c r="D1086" t="s">
        <v>245</v>
      </c>
      <c r="E1086">
        <v>2005</v>
      </c>
      <c r="F1086" t="s">
        <v>246</v>
      </c>
      <c r="G1086" s="8" t="s">
        <v>259</v>
      </c>
      <c r="H1086" s="16" t="s">
        <v>260</v>
      </c>
      <c r="I1086" s="8">
        <v>-7.6073959999999996</v>
      </c>
      <c r="J1086" s="8">
        <v>-34.981608000000001</v>
      </c>
      <c r="K1086">
        <v>4760000</v>
      </c>
      <c r="L1086" t="s">
        <v>120</v>
      </c>
      <c r="M1086" t="s">
        <v>257</v>
      </c>
      <c r="N1086" t="s">
        <v>251</v>
      </c>
      <c r="O1086">
        <v>2002</v>
      </c>
      <c r="P1086">
        <v>11</v>
      </c>
      <c r="Q1086">
        <v>2003</v>
      </c>
      <c r="R1086">
        <v>8</v>
      </c>
      <c r="S1086" s="7">
        <v>10</v>
      </c>
      <c r="T1086">
        <v>5</v>
      </c>
      <c r="U1086">
        <v>5</v>
      </c>
      <c r="V1086" t="s">
        <v>82</v>
      </c>
      <c r="W1086">
        <v>180</v>
      </c>
      <c r="X1086" s="5">
        <v>1</v>
      </c>
      <c r="Y1086" t="s">
        <v>48</v>
      </c>
      <c r="Z1086" t="s">
        <v>55</v>
      </c>
      <c r="AA1086" t="s">
        <v>895</v>
      </c>
      <c r="AB1086" s="5">
        <v>0</v>
      </c>
      <c r="AC1086" t="s">
        <v>1430</v>
      </c>
      <c r="AD1086" t="s">
        <v>1430</v>
      </c>
      <c r="AE1086" t="s">
        <v>1431</v>
      </c>
    </row>
    <row r="1087" spans="1:31" ht="14.25" customHeight="1" x14ac:dyDescent="0.3">
      <c r="A1087">
        <v>12</v>
      </c>
      <c r="B1087" t="s">
        <v>24</v>
      </c>
      <c r="C1087" t="s">
        <v>244</v>
      </c>
      <c r="D1087" t="s">
        <v>245</v>
      </c>
      <c r="E1087">
        <v>2005</v>
      </c>
      <c r="F1087" t="s">
        <v>246</v>
      </c>
      <c r="G1087" s="8" t="s">
        <v>259</v>
      </c>
      <c r="H1087" s="16" t="s">
        <v>260</v>
      </c>
      <c r="I1087" s="8">
        <v>-7.6073959999999996</v>
      </c>
      <c r="J1087" s="8">
        <v>-34.981608000000001</v>
      </c>
      <c r="K1087">
        <v>4760000</v>
      </c>
      <c r="L1087" t="s">
        <v>120</v>
      </c>
      <c r="M1087" t="s">
        <v>257</v>
      </c>
      <c r="N1087" t="s">
        <v>251</v>
      </c>
      <c r="O1087">
        <v>2002</v>
      </c>
      <c r="P1087">
        <v>11</v>
      </c>
      <c r="Q1087">
        <v>2003</v>
      </c>
      <c r="R1087">
        <v>8</v>
      </c>
      <c r="S1087" s="7">
        <v>10</v>
      </c>
      <c r="T1087">
        <v>5</v>
      </c>
      <c r="U1087">
        <v>5</v>
      </c>
      <c r="V1087" t="s">
        <v>82</v>
      </c>
      <c r="W1087">
        <v>180</v>
      </c>
      <c r="X1087" s="5">
        <v>1</v>
      </c>
      <c r="Y1087" t="s">
        <v>48</v>
      </c>
      <c r="Z1087" t="s">
        <v>55</v>
      </c>
      <c r="AA1087" t="s">
        <v>1073</v>
      </c>
      <c r="AB1087" s="5">
        <v>0</v>
      </c>
      <c r="AC1087" t="s">
        <v>1430</v>
      </c>
      <c r="AD1087" t="s">
        <v>1430</v>
      </c>
      <c r="AE1087" t="s">
        <v>1431</v>
      </c>
    </row>
    <row r="1088" spans="1:31" ht="14.25" customHeight="1" x14ac:dyDescent="0.3">
      <c r="A1088">
        <v>12</v>
      </c>
      <c r="B1088" t="s">
        <v>24</v>
      </c>
      <c r="C1088" t="s">
        <v>244</v>
      </c>
      <c r="D1088" t="s">
        <v>245</v>
      </c>
      <c r="E1088">
        <v>2005</v>
      </c>
      <c r="F1088" t="s">
        <v>246</v>
      </c>
      <c r="G1088" s="8" t="s">
        <v>259</v>
      </c>
      <c r="H1088" s="16" t="s">
        <v>260</v>
      </c>
      <c r="I1088" s="8">
        <v>-7.6073959999999996</v>
      </c>
      <c r="J1088" s="8">
        <v>-34.981608000000001</v>
      </c>
      <c r="K1088">
        <v>4760000</v>
      </c>
      <c r="L1088" t="s">
        <v>120</v>
      </c>
      <c r="M1088" t="s">
        <v>257</v>
      </c>
      <c r="N1088" t="s">
        <v>251</v>
      </c>
      <c r="O1088">
        <v>2002</v>
      </c>
      <c r="P1088">
        <v>11</v>
      </c>
      <c r="Q1088">
        <v>2003</v>
      </c>
      <c r="R1088">
        <v>8</v>
      </c>
      <c r="S1088" s="7">
        <v>10</v>
      </c>
      <c r="T1088">
        <v>5</v>
      </c>
      <c r="U1088">
        <v>5</v>
      </c>
      <c r="V1088" t="s">
        <v>82</v>
      </c>
      <c r="W1088">
        <v>180</v>
      </c>
      <c r="X1088" s="5">
        <v>1</v>
      </c>
      <c r="Y1088" t="s">
        <v>48</v>
      </c>
      <c r="Z1088" t="s">
        <v>55</v>
      </c>
      <c r="AA1088" t="s">
        <v>1074</v>
      </c>
      <c r="AB1088" s="5">
        <v>0</v>
      </c>
      <c r="AC1088" t="s">
        <v>1430</v>
      </c>
      <c r="AD1088" t="s">
        <v>1430</v>
      </c>
      <c r="AE1088" t="s">
        <v>1431</v>
      </c>
    </row>
    <row r="1089" spans="1:31" ht="14.25" customHeight="1" x14ac:dyDescent="0.3">
      <c r="A1089">
        <v>12</v>
      </c>
      <c r="B1089" t="s">
        <v>24</v>
      </c>
      <c r="C1089" t="s">
        <v>244</v>
      </c>
      <c r="D1089" t="s">
        <v>245</v>
      </c>
      <c r="E1089">
        <v>2005</v>
      </c>
      <c r="F1089" t="s">
        <v>246</v>
      </c>
      <c r="G1089" s="8" t="s">
        <v>259</v>
      </c>
      <c r="H1089" s="16" t="s">
        <v>260</v>
      </c>
      <c r="I1089" s="8">
        <v>-7.6073959999999996</v>
      </c>
      <c r="J1089" s="8">
        <v>-34.981608000000001</v>
      </c>
      <c r="K1089">
        <v>4760000</v>
      </c>
      <c r="L1089" t="s">
        <v>120</v>
      </c>
      <c r="M1089" t="s">
        <v>257</v>
      </c>
      <c r="N1089" t="s">
        <v>251</v>
      </c>
      <c r="O1089">
        <v>2002</v>
      </c>
      <c r="P1089">
        <v>11</v>
      </c>
      <c r="Q1089">
        <v>2003</v>
      </c>
      <c r="R1089">
        <v>8</v>
      </c>
      <c r="S1089" s="7">
        <v>10</v>
      </c>
      <c r="T1089">
        <v>5</v>
      </c>
      <c r="U1089">
        <v>5</v>
      </c>
      <c r="V1089" t="s">
        <v>82</v>
      </c>
      <c r="W1089">
        <v>180</v>
      </c>
      <c r="X1089" s="5">
        <v>1</v>
      </c>
      <c r="Y1089" t="s">
        <v>48</v>
      </c>
      <c r="Z1089" t="s">
        <v>83</v>
      </c>
      <c r="AA1089" t="s">
        <v>84</v>
      </c>
      <c r="AB1089" s="5">
        <v>6</v>
      </c>
      <c r="AC1089" t="s">
        <v>1430</v>
      </c>
      <c r="AD1089" t="s">
        <v>1430</v>
      </c>
      <c r="AE1089" t="s">
        <v>1431</v>
      </c>
    </row>
    <row r="1090" spans="1:31" ht="14.25" customHeight="1" x14ac:dyDescent="0.3">
      <c r="A1090">
        <v>12</v>
      </c>
      <c r="B1090" t="s">
        <v>24</v>
      </c>
      <c r="C1090" t="s">
        <v>244</v>
      </c>
      <c r="D1090" t="s">
        <v>245</v>
      </c>
      <c r="E1090">
        <v>2005</v>
      </c>
      <c r="F1090" t="s">
        <v>246</v>
      </c>
      <c r="G1090" s="8" t="s">
        <v>259</v>
      </c>
      <c r="H1090" s="16" t="s">
        <v>260</v>
      </c>
      <c r="I1090" s="8">
        <v>-7.6073959999999996</v>
      </c>
      <c r="J1090" s="8">
        <v>-34.981608000000001</v>
      </c>
      <c r="K1090">
        <v>4760000</v>
      </c>
      <c r="L1090" t="s">
        <v>120</v>
      </c>
      <c r="M1090" t="s">
        <v>257</v>
      </c>
      <c r="N1090" t="s">
        <v>251</v>
      </c>
      <c r="O1090">
        <v>2002</v>
      </c>
      <c r="P1090">
        <v>11</v>
      </c>
      <c r="Q1090">
        <v>2003</v>
      </c>
      <c r="R1090">
        <v>8</v>
      </c>
      <c r="S1090" s="7">
        <v>10</v>
      </c>
      <c r="T1090">
        <v>5</v>
      </c>
      <c r="U1090">
        <v>5</v>
      </c>
      <c r="V1090" t="s">
        <v>82</v>
      </c>
      <c r="W1090">
        <v>180</v>
      </c>
      <c r="X1090" s="5">
        <v>1</v>
      </c>
      <c r="Y1090" t="s">
        <v>48</v>
      </c>
      <c r="Z1090" t="s">
        <v>83</v>
      </c>
      <c r="AA1090" t="s">
        <v>128</v>
      </c>
      <c r="AB1090" s="5">
        <v>0</v>
      </c>
      <c r="AC1090" t="s">
        <v>1430</v>
      </c>
      <c r="AD1090" t="s">
        <v>1430</v>
      </c>
      <c r="AE1090" t="s">
        <v>1431</v>
      </c>
    </row>
    <row r="1091" spans="1:31" ht="14.25" customHeight="1" x14ac:dyDescent="0.3">
      <c r="A1091">
        <v>12</v>
      </c>
      <c r="B1091" t="s">
        <v>24</v>
      </c>
      <c r="C1091" t="s">
        <v>244</v>
      </c>
      <c r="D1091" t="s">
        <v>245</v>
      </c>
      <c r="E1091">
        <v>2005</v>
      </c>
      <c r="F1091" t="s">
        <v>246</v>
      </c>
      <c r="G1091" s="8" t="s">
        <v>259</v>
      </c>
      <c r="H1091" s="16" t="s">
        <v>260</v>
      </c>
      <c r="I1091" s="8">
        <v>-7.6073959999999996</v>
      </c>
      <c r="J1091" s="8">
        <v>-34.981608000000001</v>
      </c>
      <c r="K1091">
        <v>4760000</v>
      </c>
      <c r="L1091" t="s">
        <v>120</v>
      </c>
      <c r="M1091" t="s">
        <v>257</v>
      </c>
      <c r="N1091" t="s">
        <v>251</v>
      </c>
      <c r="O1091">
        <v>2002</v>
      </c>
      <c r="P1091">
        <v>11</v>
      </c>
      <c r="Q1091">
        <v>2003</v>
      </c>
      <c r="R1091">
        <v>8</v>
      </c>
      <c r="S1091" s="7">
        <v>10</v>
      </c>
      <c r="T1091">
        <v>5</v>
      </c>
      <c r="U1091">
        <v>5</v>
      </c>
      <c r="V1091" t="s">
        <v>82</v>
      </c>
      <c r="W1091">
        <v>180</v>
      </c>
      <c r="X1091" s="5">
        <v>1</v>
      </c>
      <c r="Y1091" t="s">
        <v>48</v>
      </c>
      <c r="Z1091" t="s">
        <v>83</v>
      </c>
      <c r="AA1091" t="s">
        <v>663</v>
      </c>
      <c r="AB1091" s="5">
        <v>1</v>
      </c>
      <c r="AC1091" t="s">
        <v>1430</v>
      </c>
      <c r="AD1091" t="s">
        <v>1430</v>
      </c>
      <c r="AE1091" t="s">
        <v>1431</v>
      </c>
    </row>
    <row r="1092" spans="1:31" ht="14.25" customHeight="1" x14ac:dyDescent="0.3">
      <c r="A1092">
        <v>12</v>
      </c>
      <c r="B1092" t="s">
        <v>24</v>
      </c>
      <c r="C1092" t="s">
        <v>244</v>
      </c>
      <c r="D1092" t="s">
        <v>245</v>
      </c>
      <c r="E1092">
        <v>2005</v>
      </c>
      <c r="F1092" t="s">
        <v>246</v>
      </c>
      <c r="G1092" s="8" t="s">
        <v>259</v>
      </c>
      <c r="H1092" s="16" t="s">
        <v>260</v>
      </c>
      <c r="I1092" s="8">
        <v>-7.6073959999999996</v>
      </c>
      <c r="J1092" s="8">
        <v>-34.981608000000001</v>
      </c>
      <c r="K1092">
        <v>4760000</v>
      </c>
      <c r="L1092" t="s">
        <v>120</v>
      </c>
      <c r="M1092" t="s">
        <v>257</v>
      </c>
      <c r="N1092" t="s">
        <v>251</v>
      </c>
      <c r="O1092">
        <v>2002</v>
      </c>
      <c r="P1092">
        <v>11</v>
      </c>
      <c r="Q1092">
        <v>2003</v>
      </c>
      <c r="R1092">
        <v>8</v>
      </c>
      <c r="S1092" s="7">
        <v>10</v>
      </c>
      <c r="T1092">
        <v>5</v>
      </c>
      <c r="U1092">
        <v>5</v>
      </c>
      <c r="V1092" t="s">
        <v>82</v>
      </c>
      <c r="W1092">
        <v>180</v>
      </c>
      <c r="X1092" s="5">
        <v>1</v>
      </c>
      <c r="Y1092" t="s">
        <v>48</v>
      </c>
      <c r="Z1092" t="s">
        <v>83</v>
      </c>
      <c r="AA1092" t="s">
        <v>87</v>
      </c>
      <c r="AB1092" s="5">
        <v>25</v>
      </c>
      <c r="AC1092" t="s">
        <v>1430</v>
      </c>
      <c r="AD1092" t="s">
        <v>1430</v>
      </c>
      <c r="AE1092" t="s">
        <v>1431</v>
      </c>
    </row>
    <row r="1093" spans="1:31" ht="14.25" customHeight="1" x14ac:dyDescent="0.3">
      <c r="A1093">
        <v>12</v>
      </c>
      <c r="B1093" t="s">
        <v>24</v>
      </c>
      <c r="C1093" t="s">
        <v>244</v>
      </c>
      <c r="D1093" t="s">
        <v>245</v>
      </c>
      <c r="E1093">
        <v>2005</v>
      </c>
      <c r="F1093" t="s">
        <v>246</v>
      </c>
      <c r="G1093" s="8" t="s">
        <v>259</v>
      </c>
      <c r="H1093" s="16" t="s">
        <v>260</v>
      </c>
      <c r="I1093" s="8">
        <v>-7.6073959999999996</v>
      </c>
      <c r="J1093" s="8">
        <v>-34.981608000000001</v>
      </c>
      <c r="K1093">
        <v>4760000</v>
      </c>
      <c r="L1093" t="s">
        <v>120</v>
      </c>
      <c r="M1093" t="s">
        <v>257</v>
      </c>
      <c r="N1093" t="s">
        <v>251</v>
      </c>
      <c r="O1093">
        <v>2002</v>
      </c>
      <c r="P1093">
        <v>11</v>
      </c>
      <c r="Q1093">
        <v>2003</v>
      </c>
      <c r="R1093">
        <v>8</v>
      </c>
      <c r="S1093" s="7">
        <v>10</v>
      </c>
      <c r="T1093">
        <v>5</v>
      </c>
      <c r="U1093">
        <v>5</v>
      </c>
      <c r="V1093" t="s">
        <v>82</v>
      </c>
      <c r="W1093">
        <v>180</v>
      </c>
      <c r="X1093" s="5">
        <v>1</v>
      </c>
      <c r="Y1093" t="s">
        <v>48</v>
      </c>
      <c r="Z1093" t="s">
        <v>90</v>
      </c>
      <c r="AA1093" t="s">
        <v>666</v>
      </c>
      <c r="AB1093" s="5">
        <v>0</v>
      </c>
      <c r="AC1093" t="s">
        <v>1430</v>
      </c>
      <c r="AD1093" t="s">
        <v>1430</v>
      </c>
      <c r="AE1093" t="s">
        <v>1431</v>
      </c>
    </row>
    <row r="1094" spans="1:31" ht="14.25" customHeight="1" x14ac:dyDescent="0.3">
      <c r="A1094">
        <v>12</v>
      </c>
      <c r="B1094" t="s">
        <v>24</v>
      </c>
      <c r="C1094" t="s">
        <v>244</v>
      </c>
      <c r="D1094" t="s">
        <v>245</v>
      </c>
      <c r="E1094">
        <v>2005</v>
      </c>
      <c r="F1094" t="s">
        <v>246</v>
      </c>
      <c r="G1094" s="8" t="s">
        <v>259</v>
      </c>
      <c r="H1094" s="16" t="s">
        <v>260</v>
      </c>
      <c r="I1094" s="8">
        <v>-7.6073959999999996</v>
      </c>
      <c r="J1094" s="8">
        <v>-34.981608000000001</v>
      </c>
      <c r="K1094">
        <v>4760000</v>
      </c>
      <c r="L1094" t="s">
        <v>120</v>
      </c>
      <c r="M1094" t="s">
        <v>257</v>
      </c>
      <c r="N1094" t="s">
        <v>251</v>
      </c>
      <c r="O1094">
        <v>2002</v>
      </c>
      <c r="P1094">
        <v>11</v>
      </c>
      <c r="Q1094">
        <v>2003</v>
      </c>
      <c r="R1094">
        <v>8</v>
      </c>
      <c r="S1094" s="7">
        <v>10</v>
      </c>
      <c r="T1094">
        <v>5</v>
      </c>
      <c r="U1094">
        <v>5</v>
      </c>
      <c r="V1094" t="s">
        <v>82</v>
      </c>
      <c r="W1094">
        <v>180</v>
      </c>
      <c r="X1094" s="5">
        <v>1</v>
      </c>
      <c r="Y1094" t="s">
        <v>48</v>
      </c>
      <c r="Z1094" t="s">
        <v>90</v>
      </c>
      <c r="AA1094" t="s">
        <v>91</v>
      </c>
      <c r="AB1094" s="5">
        <v>0</v>
      </c>
      <c r="AC1094" t="s">
        <v>1430</v>
      </c>
      <c r="AD1094" t="s">
        <v>1430</v>
      </c>
      <c r="AE1094" t="s">
        <v>1431</v>
      </c>
    </row>
    <row r="1095" spans="1:31" ht="14.25" customHeight="1" x14ac:dyDescent="0.3">
      <c r="A1095">
        <v>12</v>
      </c>
      <c r="B1095" t="s">
        <v>24</v>
      </c>
      <c r="C1095" t="s">
        <v>244</v>
      </c>
      <c r="D1095" t="s">
        <v>245</v>
      </c>
      <c r="E1095">
        <v>2005</v>
      </c>
      <c r="F1095" t="s">
        <v>246</v>
      </c>
      <c r="G1095" s="8" t="s">
        <v>261</v>
      </c>
      <c r="H1095" s="16" t="s">
        <v>262</v>
      </c>
      <c r="I1095" s="8">
        <v>-7.6077649999999997</v>
      </c>
      <c r="J1095" s="8">
        <v>-34.981456000000001</v>
      </c>
      <c r="K1095">
        <v>4760000</v>
      </c>
      <c r="L1095" t="s">
        <v>120</v>
      </c>
      <c r="M1095" t="s">
        <v>257</v>
      </c>
      <c r="N1095" t="s">
        <v>251</v>
      </c>
      <c r="O1095">
        <v>2002</v>
      </c>
      <c r="P1095">
        <v>11</v>
      </c>
      <c r="Q1095">
        <v>2003</v>
      </c>
      <c r="R1095">
        <v>8</v>
      </c>
      <c r="S1095" s="7">
        <v>10</v>
      </c>
      <c r="T1095">
        <v>5</v>
      </c>
      <c r="U1095">
        <v>5</v>
      </c>
      <c r="V1095" t="s">
        <v>82</v>
      </c>
      <c r="W1095">
        <v>180</v>
      </c>
      <c r="X1095" s="5">
        <v>1</v>
      </c>
      <c r="Y1095" t="s">
        <v>48</v>
      </c>
      <c r="Z1095" s="13" t="s">
        <v>49</v>
      </c>
      <c r="AA1095" t="s">
        <v>1068</v>
      </c>
      <c r="AB1095" s="5">
        <v>0</v>
      </c>
      <c r="AC1095" t="s">
        <v>1430</v>
      </c>
      <c r="AD1095" t="s">
        <v>1430</v>
      </c>
      <c r="AE1095" t="s">
        <v>1431</v>
      </c>
    </row>
    <row r="1096" spans="1:31" ht="14.25" customHeight="1" x14ac:dyDescent="0.3">
      <c r="A1096">
        <v>12</v>
      </c>
      <c r="B1096" t="s">
        <v>24</v>
      </c>
      <c r="C1096" t="s">
        <v>244</v>
      </c>
      <c r="D1096" t="s">
        <v>245</v>
      </c>
      <c r="E1096">
        <v>2005</v>
      </c>
      <c r="F1096" t="s">
        <v>246</v>
      </c>
      <c r="G1096" s="8" t="s">
        <v>261</v>
      </c>
      <c r="H1096" s="16" t="s">
        <v>262</v>
      </c>
      <c r="I1096" s="8">
        <v>-7.6077649999999997</v>
      </c>
      <c r="J1096" s="8">
        <v>-34.981456000000001</v>
      </c>
      <c r="K1096">
        <v>4760000</v>
      </c>
      <c r="L1096" t="s">
        <v>120</v>
      </c>
      <c r="M1096" t="s">
        <v>257</v>
      </c>
      <c r="N1096" t="s">
        <v>251</v>
      </c>
      <c r="O1096">
        <v>2002</v>
      </c>
      <c r="P1096">
        <v>11</v>
      </c>
      <c r="Q1096">
        <v>2003</v>
      </c>
      <c r="R1096">
        <v>8</v>
      </c>
      <c r="S1096" s="7">
        <v>10</v>
      </c>
      <c r="T1096">
        <v>5</v>
      </c>
      <c r="U1096">
        <v>5</v>
      </c>
      <c r="V1096" t="s">
        <v>82</v>
      </c>
      <c r="W1096">
        <v>180</v>
      </c>
      <c r="X1096" s="5">
        <v>1</v>
      </c>
      <c r="Y1096" t="s">
        <v>48</v>
      </c>
      <c r="Z1096" s="13" t="s">
        <v>55</v>
      </c>
      <c r="AA1096" t="s">
        <v>56</v>
      </c>
      <c r="AB1096" s="5">
        <v>36</v>
      </c>
      <c r="AC1096" t="s">
        <v>1430</v>
      </c>
      <c r="AD1096" t="s">
        <v>1430</v>
      </c>
      <c r="AE1096" t="s">
        <v>1431</v>
      </c>
    </row>
    <row r="1097" spans="1:31" ht="14.25" customHeight="1" x14ac:dyDescent="0.3">
      <c r="A1097">
        <v>12</v>
      </c>
      <c r="B1097" t="s">
        <v>24</v>
      </c>
      <c r="C1097" t="s">
        <v>244</v>
      </c>
      <c r="D1097" t="s">
        <v>245</v>
      </c>
      <c r="E1097">
        <v>2005</v>
      </c>
      <c r="F1097" t="s">
        <v>246</v>
      </c>
      <c r="G1097" s="8" t="s">
        <v>261</v>
      </c>
      <c r="H1097" s="16" t="s">
        <v>262</v>
      </c>
      <c r="I1097" s="8">
        <v>-7.6077649999999997</v>
      </c>
      <c r="J1097" s="8">
        <v>-34.981456000000001</v>
      </c>
      <c r="K1097">
        <v>4760000</v>
      </c>
      <c r="L1097" t="s">
        <v>120</v>
      </c>
      <c r="M1097" t="s">
        <v>257</v>
      </c>
      <c r="N1097" t="s">
        <v>251</v>
      </c>
      <c r="O1097">
        <v>2002</v>
      </c>
      <c r="P1097">
        <v>11</v>
      </c>
      <c r="Q1097">
        <v>2003</v>
      </c>
      <c r="R1097">
        <v>8</v>
      </c>
      <c r="S1097" s="7">
        <v>10</v>
      </c>
      <c r="T1097">
        <v>5</v>
      </c>
      <c r="U1097">
        <v>5</v>
      </c>
      <c r="V1097" t="s">
        <v>82</v>
      </c>
      <c r="W1097">
        <v>180</v>
      </c>
      <c r="X1097" s="5">
        <v>1</v>
      </c>
      <c r="Y1097" t="s">
        <v>48</v>
      </c>
      <c r="Z1097" s="13" t="s">
        <v>55</v>
      </c>
      <c r="AA1097" t="s">
        <v>655</v>
      </c>
      <c r="AB1097" s="5">
        <v>0</v>
      </c>
      <c r="AC1097" t="s">
        <v>1430</v>
      </c>
      <c r="AD1097" t="s">
        <v>1430</v>
      </c>
      <c r="AE1097" t="s">
        <v>1431</v>
      </c>
    </row>
    <row r="1098" spans="1:31" ht="14.25" customHeight="1" x14ac:dyDescent="0.3">
      <c r="A1098">
        <v>12</v>
      </c>
      <c r="B1098" t="s">
        <v>24</v>
      </c>
      <c r="C1098" t="s">
        <v>244</v>
      </c>
      <c r="D1098" t="s">
        <v>245</v>
      </c>
      <c r="E1098">
        <v>2005</v>
      </c>
      <c r="F1098" t="s">
        <v>246</v>
      </c>
      <c r="G1098" s="8" t="s">
        <v>261</v>
      </c>
      <c r="H1098" s="16" t="s">
        <v>262</v>
      </c>
      <c r="I1098" s="8">
        <v>-7.6077649999999997</v>
      </c>
      <c r="J1098" s="8">
        <v>-34.981456000000001</v>
      </c>
      <c r="K1098">
        <v>4760000</v>
      </c>
      <c r="L1098" t="s">
        <v>120</v>
      </c>
      <c r="M1098" t="s">
        <v>257</v>
      </c>
      <c r="N1098" t="s">
        <v>251</v>
      </c>
      <c r="O1098">
        <v>2002</v>
      </c>
      <c r="P1098">
        <v>11</v>
      </c>
      <c r="Q1098">
        <v>2003</v>
      </c>
      <c r="R1098">
        <v>8</v>
      </c>
      <c r="S1098" s="7">
        <v>10</v>
      </c>
      <c r="T1098">
        <v>5</v>
      </c>
      <c r="U1098">
        <v>5</v>
      </c>
      <c r="V1098" t="s">
        <v>82</v>
      </c>
      <c r="W1098">
        <v>180</v>
      </c>
      <c r="X1098" s="5">
        <v>1</v>
      </c>
      <c r="Y1098" t="s">
        <v>48</v>
      </c>
      <c r="Z1098" s="13" t="s">
        <v>55</v>
      </c>
      <c r="AA1098" t="s">
        <v>1072</v>
      </c>
      <c r="AB1098" s="5">
        <v>0</v>
      </c>
      <c r="AC1098" t="s">
        <v>1430</v>
      </c>
      <c r="AD1098" t="s">
        <v>1430</v>
      </c>
      <c r="AE1098" t="s">
        <v>1431</v>
      </c>
    </row>
    <row r="1099" spans="1:31" ht="14.25" customHeight="1" x14ac:dyDescent="0.3">
      <c r="A1099">
        <v>12</v>
      </c>
      <c r="B1099" t="s">
        <v>24</v>
      </c>
      <c r="C1099" t="s">
        <v>244</v>
      </c>
      <c r="D1099" t="s">
        <v>245</v>
      </c>
      <c r="E1099">
        <v>2005</v>
      </c>
      <c r="F1099" t="s">
        <v>246</v>
      </c>
      <c r="G1099" s="8" t="s">
        <v>261</v>
      </c>
      <c r="H1099" s="16" t="s">
        <v>262</v>
      </c>
      <c r="I1099" s="8">
        <v>-7.6077649999999997</v>
      </c>
      <c r="J1099" s="8">
        <v>-34.981456000000001</v>
      </c>
      <c r="K1099">
        <v>4760000</v>
      </c>
      <c r="L1099" t="s">
        <v>120</v>
      </c>
      <c r="M1099" t="s">
        <v>257</v>
      </c>
      <c r="N1099" t="s">
        <v>251</v>
      </c>
      <c r="O1099">
        <v>2002</v>
      </c>
      <c r="P1099">
        <v>11</v>
      </c>
      <c r="Q1099">
        <v>2003</v>
      </c>
      <c r="R1099">
        <v>8</v>
      </c>
      <c r="S1099" s="7">
        <v>10</v>
      </c>
      <c r="T1099">
        <v>5</v>
      </c>
      <c r="U1099">
        <v>5</v>
      </c>
      <c r="V1099" t="s">
        <v>82</v>
      </c>
      <c r="W1099">
        <v>180</v>
      </c>
      <c r="X1099" s="5">
        <v>1</v>
      </c>
      <c r="Y1099" t="s">
        <v>48</v>
      </c>
      <c r="Z1099" s="13" t="s">
        <v>55</v>
      </c>
      <c r="AA1099" t="s">
        <v>73</v>
      </c>
      <c r="AB1099" s="5">
        <v>0</v>
      </c>
      <c r="AC1099" t="s">
        <v>1430</v>
      </c>
      <c r="AD1099" t="s">
        <v>1430</v>
      </c>
      <c r="AE1099" t="s">
        <v>1431</v>
      </c>
    </row>
    <row r="1100" spans="1:31" ht="14.25" customHeight="1" x14ac:dyDescent="0.3">
      <c r="A1100">
        <v>12</v>
      </c>
      <c r="B1100" t="s">
        <v>24</v>
      </c>
      <c r="C1100" t="s">
        <v>244</v>
      </c>
      <c r="D1100" t="s">
        <v>245</v>
      </c>
      <c r="E1100">
        <v>2005</v>
      </c>
      <c r="F1100" t="s">
        <v>246</v>
      </c>
      <c r="G1100" s="8" t="s">
        <v>261</v>
      </c>
      <c r="H1100" s="16" t="s">
        <v>262</v>
      </c>
      <c r="I1100" s="8">
        <v>-7.6077649999999997</v>
      </c>
      <c r="J1100" s="8">
        <v>-34.981456000000001</v>
      </c>
      <c r="K1100">
        <v>4760000</v>
      </c>
      <c r="L1100" t="s">
        <v>120</v>
      </c>
      <c r="M1100" t="s">
        <v>257</v>
      </c>
      <c r="N1100" t="s">
        <v>251</v>
      </c>
      <c r="O1100">
        <v>2002</v>
      </c>
      <c r="P1100">
        <v>11</v>
      </c>
      <c r="Q1100">
        <v>2003</v>
      </c>
      <c r="R1100">
        <v>8</v>
      </c>
      <c r="S1100" s="7">
        <v>10</v>
      </c>
      <c r="T1100">
        <v>5</v>
      </c>
      <c r="U1100">
        <v>5</v>
      </c>
      <c r="V1100" t="s">
        <v>82</v>
      </c>
      <c r="W1100">
        <v>180</v>
      </c>
      <c r="X1100" s="5">
        <v>1</v>
      </c>
      <c r="Y1100" t="s">
        <v>48</v>
      </c>
      <c r="Z1100" s="13" t="s">
        <v>55</v>
      </c>
      <c r="AA1100" t="s">
        <v>890</v>
      </c>
      <c r="AB1100" s="5">
        <v>0</v>
      </c>
      <c r="AC1100" t="s">
        <v>1430</v>
      </c>
      <c r="AD1100" t="s">
        <v>1430</v>
      </c>
      <c r="AE1100" t="s">
        <v>1431</v>
      </c>
    </row>
    <row r="1101" spans="1:31" ht="14.25" customHeight="1" x14ac:dyDescent="0.3">
      <c r="A1101">
        <v>12</v>
      </c>
      <c r="B1101" t="s">
        <v>24</v>
      </c>
      <c r="C1101" t="s">
        <v>244</v>
      </c>
      <c r="D1101" t="s">
        <v>245</v>
      </c>
      <c r="E1101">
        <v>2005</v>
      </c>
      <c r="F1101" t="s">
        <v>246</v>
      </c>
      <c r="G1101" s="8" t="s">
        <v>261</v>
      </c>
      <c r="H1101" s="16" t="s">
        <v>262</v>
      </c>
      <c r="I1101" s="8">
        <v>-7.6077649999999997</v>
      </c>
      <c r="J1101" s="8">
        <v>-34.981456000000001</v>
      </c>
      <c r="K1101">
        <v>4760000</v>
      </c>
      <c r="L1101" t="s">
        <v>120</v>
      </c>
      <c r="M1101" t="s">
        <v>257</v>
      </c>
      <c r="N1101" t="s">
        <v>251</v>
      </c>
      <c r="O1101">
        <v>2002</v>
      </c>
      <c r="P1101">
        <v>11</v>
      </c>
      <c r="Q1101">
        <v>2003</v>
      </c>
      <c r="R1101">
        <v>8</v>
      </c>
      <c r="S1101" s="7">
        <v>10</v>
      </c>
      <c r="T1101">
        <v>5</v>
      </c>
      <c r="U1101">
        <v>5</v>
      </c>
      <c r="V1101" t="s">
        <v>82</v>
      </c>
      <c r="W1101">
        <v>180</v>
      </c>
      <c r="X1101" s="5">
        <v>1</v>
      </c>
      <c r="Y1101" t="s">
        <v>48</v>
      </c>
      <c r="Z1101" t="s">
        <v>55</v>
      </c>
      <c r="AA1101" t="s">
        <v>113</v>
      </c>
      <c r="AB1101" s="5">
        <v>0</v>
      </c>
      <c r="AC1101" t="s">
        <v>1430</v>
      </c>
      <c r="AD1101" t="s">
        <v>1430</v>
      </c>
      <c r="AE1101" t="s">
        <v>1431</v>
      </c>
    </row>
    <row r="1102" spans="1:31" ht="14.25" customHeight="1" x14ac:dyDescent="0.3">
      <c r="A1102">
        <v>12</v>
      </c>
      <c r="B1102" t="s">
        <v>24</v>
      </c>
      <c r="C1102" t="s">
        <v>244</v>
      </c>
      <c r="D1102" t="s">
        <v>245</v>
      </c>
      <c r="E1102">
        <v>2005</v>
      </c>
      <c r="F1102" t="s">
        <v>246</v>
      </c>
      <c r="G1102" s="8" t="s">
        <v>261</v>
      </c>
      <c r="H1102" s="16" t="s">
        <v>262</v>
      </c>
      <c r="I1102" s="8">
        <v>-7.6077649999999997</v>
      </c>
      <c r="J1102" s="8">
        <v>-34.981456000000001</v>
      </c>
      <c r="K1102">
        <v>4760000</v>
      </c>
      <c r="L1102" t="s">
        <v>120</v>
      </c>
      <c r="M1102" t="s">
        <v>257</v>
      </c>
      <c r="N1102" t="s">
        <v>251</v>
      </c>
      <c r="O1102">
        <v>2002</v>
      </c>
      <c r="P1102">
        <v>11</v>
      </c>
      <c r="Q1102">
        <v>2003</v>
      </c>
      <c r="R1102">
        <v>8</v>
      </c>
      <c r="S1102" s="7">
        <v>10</v>
      </c>
      <c r="T1102">
        <v>5</v>
      </c>
      <c r="U1102">
        <v>5</v>
      </c>
      <c r="V1102" t="s">
        <v>82</v>
      </c>
      <c r="W1102">
        <v>180</v>
      </c>
      <c r="X1102" s="5">
        <v>1</v>
      </c>
      <c r="Y1102" t="s">
        <v>48</v>
      </c>
      <c r="Z1102" t="s">
        <v>55</v>
      </c>
      <c r="AA1102" t="s">
        <v>895</v>
      </c>
      <c r="AB1102" s="5">
        <v>0</v>
      </c>
      <c r="AC1102" t="s">
        <v>1430</v>
      </c>
      <c r="AD1102" t="s">
        <v>1430</v>
      </c>
      <c r="AE1102" t="s">
        <v>1431</v>
      </c>
    </row>
    <row r="1103" spans="1:31" ht="14.25" customHeight="1" x14ac:dyDescent="0.3">
      <c r="A1103">
        <v>12</v>
      </c>
      <c r="B1103" t="s">
        <v>24</v>
      </c>
      <c r="C1103" t="s">
        <v>244</v>
      </c>
      <c r="D1103" t="s">
        <v>245</v>
      </c>
      <c r="E1103">
        <v>2005</v>
      </c>
      <c r="F1103" t="s">
        <v>246</v>
      </c>
      <c r="G1103" s="8" t="s">
        <v>261</v>
      </c>
      <c r="H1103" s="16" t="s">
        <v>262</v>
      </c>
      <c r="I1103" s="8">
        <v>-7.6077649999999997</v>
      </c>
      <c r="J1103" s="8">
        <v>-34.981456000000001</v>
      </c>
      <c r="K1103">
        <v>4760000</v>
      </c>
      <c r="L1103" t="s">
        <v>120</v>
      </c>
      <c r="M1103" t="s">
        <v>257</v>
      </c>
      <c r="N1103" t="s">
        <v>251</v>
      </c>
      <c r="O1103">
        <v>2002</v>
      </c>
      <c r="P1103">
        <v>11</v>
      </c>
      <c r="Q1103">
        <v>2003</v>
      </c>
      <c r="R1103">
        <v>8</v>
      </c>
      <c r="S1103" s="7">
        <v>10</v>
      </c>
      <c r="T1103">
        <v>5</v>
      </c>
      <c r="U1103">
        <v>5</v>
      </c>
      <c r="V1103" t="s">
        <v>82</v>
      </c>
      <c r="W1103">
        <v>180</v>
      </c>
      <c r="X1103" s="5">
        <v>1</v>
      </c>
      <c r="Y1103" t="s">
        <v>48</v>
      </c>
      <c r="Z1103" t="s">
        <v>55</v>
      </c>
      <c r="AA1103" t="s">
        <v>1073</v>
      </c>
      <c r="AB1103" s="5">
        <v>1</v>
      </c>
      <c r="AC1103" t="s">
        <v>1430</v>
      </c>
      <c r="AD1103" t="s">
        <v>1430</v>
      </c>
      <c r="AE1103" t="s">
        <v>1431</v>
      </c>
    </row>
    <row r="1104" spans="1:31" ht="14.25" customHeight="1" x14ac:dyDescent="0.3">
      <c r="A1104">
        <v>12</v>
      </c>
      <c r="B1104" t="s">
        <v>24</v>
      </c>
      <c r="C1104" t="s">
        <v>244</v>
      </c>
      <c r="D1104" t="s">
        <v>245</v>
      </c>
      <c r="E1104">
        <v>2005</v>
      </c>
      <c r="F1104" t="s">
        <v>246</v>
      </c>
      <c r="G1104" s="8" t="s">
        <v>261</v>
      </c>
      <c r="H1104" s="16" t="s">
        <v>262</v>
      </c>
      <c r="I1104" s="8">
        <v>-7.6077649999999997</v>
      </c>
      <c r="J1104" s="8">
        <v>-34.981456000000001</v>
      </c>
      <c r="K1104">
        <v>4760000</v>
      </c>
      <c r="L1104" t="s">
        <v>120</v>
      </c>
      <c r="M1104" t="s">
        <v>257</v>
      </c>
      <c r="N1104" t="s">
        <v>251</v>
      </c>
      <c r="O1104">
        <v>2002</v>
      </c>
      <c r="P1104">
        <v>11</v>
      </c>
      <c r="Q1104">
        <v>2003</v>
      </c>
      <c r="R1104">
        <v>8</v>
      </c>
      <c r="S1104" s="7">
        <v>10</v>
      </c>
      <c r="T1104">
        <v>5</v>
      </c>
      <c r="U1104">
        <v>5</v>
      </c>
      <c r="V1104" t="s">
        <v>82</v>
      </c>
      <c r="W1104">
        <v>180</v>
      </c>
      <c r="X1104" s="5">
        <v>1</v>
      </c>
      <c r="Y1104" t="s">
        <v>48</v>
      </c>
      <c r="Z1104" t="s">
        <v>55</v>
      </c>
      <c r="AA1104" t="s">
        <v>1074</v>
      </c>
      <c r="AB1104" s="5">
        <v>0</v>
      </c>
      <c r="AC1104" t="s">
        <v>1430</v>
      </c>
      <c r="AD1104" t="s">
        <v>1430</v>
      </c>
      <c r="AE1104" t="s">
        <v>1431</v>
      </c>
    </row>
    <row r="1105" spans="1:31" ht="14.25" customHeight="1" x14ac:dyDescent="0.3">
      <c r="A1105">
        <v>12</v>
      </c>
      <c r="B1105" t="s">
        <v>24</v>
      </c>
      <c r="C1105" t="s">
        <v>244</v>
      </c>
      <c r="D1105" t="s">
        <v>245</v>
      </c>
      <c r="E1105">
        <v>2005</v>
      </c>
      <c r="F1105" t="s">
        <v>246</v>
      </c>
      <c r="G1105" s="8" t="s">
        <v>261</v>
      </c>
      <c r="H1105" s="16" t="s">
        <v>262</v>
      </c>
      <c r="I1105" s="8">
        <v>-7.6077649999999997</v>
      </c>
      <c r="J1105" s="8">
        <v>-34.981456000000001</v>
      </c>
      <c r="K1105">
        <v>4760000</v>
      </c>
      <c r="L1105" t="s">
        <v>120</v>
      </c>
      <c r="M1105" t="s">
        <v>257</v>
      </c>
      <c r="N1105" t="s">
        <v>251</v>
      </c>
      <c r="O1105">
        <v>2002</v>
      </c>
      <c r="P1105">
        <v>11</v>
      </c>
      <c r="Q1105">
        <v>2003</v>
      </c>
      <c r="R1105">
        <v>8</v>
      </c>
      <c r="S1105" s="7">
        <v>10</v>
      </c>
      <c r="T1105">
        <v>5</v>
      </c>
      <c r="U1105">
        <v>5</v>
      </c>
      <c r="V1105" t="s">
        <v>82</v>
      </c>
      <c r="W1105">
        <v>180</v>
      </c>
      <c r="X1105" s="5">
        <v>1</v>
      </c>
      <c r="Y1105" t="s">
        <v>48</v>
      </c>
      <c r="Z1105" t="s">
        <v>83</v>
      </c>
      <c r="AA1105" t="s">
        <v>84</v>
      </c>
      <c r="AB1105" s="5">
        <v>1</v>
      </c>
      <c r="AC1105" t="s">
        <v>1430</v>
      </c>
      <c r="AD1105" t="s">
        <v>1430</v>
      </c>
      <c r="AE1105" t="s">
        <v>1431</v>
      </c>
    </row>
    <row r="1106" spans="1:31" ht="14.25" customHeight="1" x14ac:dyDescent="0.3">
      <c r="A1106">
        <v>12</v>
      </c>
      <c r="B1106" t="s">
        <v>24</v>
      </c>
      <c r="C1106" t="s">
        <v>244</v>
      </c>
      <c r="D1106" t="s">
        <v>245</v>
      </c>
      <c r="E1106">
        <v>2005</v>
      </c>
      <c r="F1106" t="s">
        <v>246</v>
      </c>
      <c r="G1106" s="8" t="s">
        <v>261</v>
      </c>
      <c r="H1106" s="16" t="s">
        <v>262</v>
      </c>
      <c r="I1106" s="8">
        <v>-7.6077649999999997</v>
      </c>
      <c r="J1106" s="8">
        <v>-34.981456000000001</v>
      </c>
      <c r="K1106">
        <v>4760000</v>
      </c>
      <c r="L1106" t="s">
        <v>120</v>
      </c>
      <c r="M1106" t="s">
        <v>257</v>
      </c>
      <c r="N1106" t="s">
        <v>251</v>
      </c>
      <c r="O1106">
        <v>2002</v>
      </c>
      <c r="P1106">
        <v>11</v>
      </c>
      <c r="Q1106">
        <v>2003</v>
      </c>
      <c r="R1106">
        <v>8</v>
      </c>
      <c r="S1106" s="7">
        <v>10</v>
      </c>
      <c r="T1106">
        <v>5</v>
      </c>
      <c r="U1106">
        <v>5</v>
      </c>
      <c r="V1106" t="s">
        <v>82</v>
      </c>
      <c r="W1106">
        <v>180</v>
      </c>
      <c r="X1106" s="5">
        <v>1</v>
      </c>
      <c r="Y1106" t="s">
        <v>48</v>
      </c>
      <c r="Z1106" t="s">
        <v>83</v>
      </c>
      <c r="AA1106" t="s">
        <v>128</v>
      </c>
      <c r="AB1106" s="5">
        <v>0</v>
      </c>
      <c r="AC1106" t="s">
        <v>1430</v>
      </c>
      <c r="AD1106" t="s">
        <v>1430</v>
      </c>
      <c r="AE1106" t="s">
        <v>1431</v>
      </c>
    </row>
    <row r="1107" spans="1:31" ht="14.25" customHeight="1" x14ac:dyDescent="0.3">
      <c r="A1107">
        <v>12</v>
      </c>
      <c r="B1107" t="s">
        <v>24</v>
      </c>
      <c r="C1107" t="s">
        <v>244</v>
      </c>
      <c r="D1107" t="s">
        <v>245</v>
      </c>
      <c r="E1107">
        <v>2005</v>
      </c>
      <c r="F1107" t="s">
        <v>246</v>
      </c>
      <c r="G1107" s="8" t="s">
        <v>261</v>
      </c>
      <c r="H1107" s="16" t="s">
        <v>262</v>
      </c>
      <c r="I1107" s="8">
        <v>-7.6077649999999997</v>
      </c>
      <c r="J1107" s="8">
        <v>-34.981456000000001</v>
      </c>
      <c r="K1107">
        <v>4760000</v>
      </c>
      <c r="L1107" t="s">
        <v>120</v>
      </c>
      <c r="M1107" t="s">
        <v>257</v>
      </c>
      <c r="N1107" t="s">
        <v>251</v>
      </c>
      <c r="O1107">
        <v>2002</v>
      </c>
      <c r="P1107">
        <v>11</v>
      </c>
      <c r="Q1107">
        <v>2003</v>
      </c>
      <c r="R1107">
        <v>8</v>
      </c>
      <c r="S1107" s="7">
        <v>10</v>
      </c>
      <c r="T1107">
        <v>5</v>
      </c>
      <c r="U1107">
        <v>5</v>
      </c>
      <c r="V1107" t="s">
        <v>82</v>
      </c>
      <c r="W1107">
        <v>180</v>
      </c>
      <c r="X1107" s="5">
        <v>1</v>
      </c>
      <c r="Y1107" t="s">
        <v>48</v>
      </c>
      <c r="Z1107" t="s">
        <v>83</v>
      </c>
      <c r="AA1107" t="s">
        <v>663</v>
      </c>
      <c r="AB1107" s="5">
        <v>0</v>
      </c>
      <c r="AC1107" t="s">
        <v>1430</v>
      </c>
      <c r="AD1107" t="s">
        <v>1430</v>
      </c>
      <c r="AE1107" t="s">
        <v>1431</v>
      </c>
    </row>
    <row r="1108" spans="1:31" ht="14.25" customHeight="1" x14ac:dyDescent="0.3">
      <c r="A1108">
        <v>12</v>
      </c>
      <c r="B1108" t="s">
        <v>24</v>
      </c>
      <c r="C1108" t="s">
        <v>244</v>
      </c>
      <c r="D1108" t="s">
        <v>245</v>
      </c>
      <c r="E1108">
        <v>2005</v>
      </c>
      <c r="F1108" t="s">
        <v>246</v>
      </c>
      <c r="G1108" s="8" t="s">
        <v>261</v>
      </c>
      <c r="H1108" s="16" t="s">
        <v>262</v>
      </c>
      <c r="I1108" s="8">
        <v>-7.6077649999999997</v>
      </c>
      <c r="J1108" s="8">
        <v>-34.981456000000001</v>
      </c>
      <c r="K1108">
        <v>4760000</v>
      </c>
      <c r="L1108" t="s">
        <v>120</v>
      </c>
      <c r="M1108" t="s">
        <v>257</v>
      </c>
      <c r="N1108" t="s">
        <v>251</v>
      </c>
      <c r="O1108">
        <v>2002</v>
      </c>
      <c r="P1108">
        <v>11</v>
      </c>
      <c r="Q1108">
        <v>2003</v>
      </c>
      <c r="R1108">
        <v>8</v>
      </c>
      <c r="S1108" s="7">
        <v>10</v>
      </c>
      <c r="T1108">
        <v>5</v>
      </c>
      <c r="U1108">
        <v>5</v>
      </c>
      <c r="V1108" t="s">
        <v>82</v>
      </c>
      <c r="W1108">
        <v>180</v>
      </c>
      <c r="X1108" s="5">
        <v>1</v>
      </c>
      <c r="Y1108" t="s">
        <v>48</v>
      </c>
      <c r="Z1108" t="s">
        <v>83</v>
      </c>
      <c r="AA1108" t="s">
        <v>87</v>
      </c>
      <c r="AB1108" s="5">
        <v>7</v>
      </c>
      <c r="AC1108" t="s">
        <v>1430</v>
      </c>
      <c r="AD1108" t="s">
        <v>1430</v>
      </c>
      <c r="AE1108" t="s">
        <v>1431</v>
      </c>
    </row>
    <row r="1109" spans="1:31" ht="14.25" customHeight="1" x14ac:dyDescent="0.3">
      <c r="A1109">
        <v>12</v>
      </c>
      <c r="B1109" t="s">
        <v>24</v>
      </c>
      <c r="C1109" t="s">
        <v>244</v>
      </c>
      <c r="D1109" t="s">
        <v>245</v>
      </c>
      <c r="E1109">
        <v>2005</v>
      </c>
      <c r="F1109" t="s">
        <v>246</v>
      </c>
      <c r="G1109" s="8" t="s">
        <v>261</v>
      </c>
      <c r="H1109" s="16" t="s">
        <v>262</v>
      </c>
      <c r="I1109" s="8">
        <v>-7.6077649999999997</v>
      </c>
      <c r="J1109" s="8">
        <v>-34.981456000000001</v>
      </c>
      <c r="K1109">
        <v>4760000</v>
      </c>
      <c r="L1109" t="s">
        <v>120</v>
      </c>
      <c r="M1109" t="s">
        <v>257</v>
      </c>
      <c r="N1109" t="s">
        <v>251</v>
      </c>
      <c r="O1109">
        <v>2002</v>
      </c>
      <c r="P1109">
        <v>11</v>
      </c>
      <c r="Q1109">
        <v>2003</v>
      </c>
      <c r="R1109">
        <v>8</v>
      </c>
      <c r="S1109" s="7">
        <v>10</v>
      </c>
      <c r="T1109">
        <v>5</v>
      </c>
      <c r="U1109">
        <v>5</v>
      </c>
      <c r="V1109" t="s">
        <v>82</v>
      </c>
      <c r="W1109">
        <v>180</v>
      </c>
      <c r="X1109" s="5">
        <v>1</v>
      </c>
      <c r="Y1109" t="s">
        <v>48</v>
      </c>
      <c r="Z1109" t="s">
        <v>90</v>
      </c>
      <c r="AA1109" t="s">
        <v>666</v>
      </c>
      <c r="AB1109" s="5">
        <v>0</v>
      </c>
      <c r="AC1109" t="s">
        <v>1430</v>
      </c>
      <c r="AD1109" t="s">
        <v>1430</v>
      </c>
      <c r="AE1109" t="s">
        <v>1431</v>
      </c>
    </row>
    <row r="1110" spans="1:31" ht="14.25" customHeight="1" x14ac:dyDescent="0.3">
      <c r="A1110">
        <v>12</v>
      </c>
      <c r="B1110" t="s">
        <v>24</v>
      </c>
      <c r="C1110" t="s">
        <v>244</v>
      </c>
      <c r="D1110" t="s">
        <v>245</v>
      </c>
      <c r="E1110">
        <v>2005</v>
      </c>
      <c r="F1110" t="s">
        <v>246</v>
      </c>
      <c r="G1110" s="8" t="s">
        <v>261</v>
      </c>
      <c r="H1110" s="16" t="s">
        <v>262</v>
      </c>
      <c r="I1110" s="8">
        <v>-7.6077649999999997</v>
      </c>
      <c r="J1110" s="8">
        <v>-34.981456000000001</v>
      </c>
      <c r="K1110">
        <v>4760000</v>
      </c>
      <c r="L1110" t="s">
        <v>120</v>
      </c>
      <c r="M1110" t="s">
        <v>257</v>
      </c>
      <c r="N1110" t="s">
        <v>251</v>
      </c>
      <c r="O1110">
        <v>2002</v>
      </c>
      <c r="P1110">
        <v>11</v>
      </c>
      <c r="Q1110">
        <v>2003</v>
      </c>
      <c r="R1110">
        <v>8</v>
      </c>
      <c r="S1110" s="7">
        <v>10</v>
      </c>
      <c r="T1110">
        <v>5</v>
      </c>
      <c r="U1110">
        <v>5</v>
      </c>
      <c r="V1110" t="s">
        <v>82</v>
      </c>
      <c r="W1110">
        <v>180</v>
      </c>
      <c r="X1110" s="5">
        <v>1</v>
      </c>
      <c r="Y1110" t="s">
        <v>48</v>
      </c>
      <c r="Z1110" t="s">
        <v>90</v>
      </c>
      <c r="AA1110" t="s">
        <v>91</v>
      </c>
      <c r="AB1110" s="5">
        <v>0</v>
      </c>
      <c r="AC1110" t="s">
        <v>1430</v>
      </c>
      <c r="AD1110" t="s">
        <v>1430</v>
      </c>
      <c r="AE1110" t="s">
        <v>1431</v>
      </c>
    </row>
    <row r="1111" spans="1:31" ht="14.25" customHeight="1" x14ac:dyDescent="0.3">
      <c r="A1111">
        <v>12</v>
      </c>
      <c r="B1111" t="s">
        <v>24</v>
      </c>
      <c r="C1111" t="s">
        <v>244</v>
      </c>
      <c r="D1111" t="s">
        <v>245</v>
      </c>
      <c r="E1111">
        <v>2005</v>
      </c>
      <c r="F1111" t="s">
        <v>246</v>
      </c>
      <c r="G1111" s="8" t="s">
        <v>263</v>
      </c>
      <c r="H1111" s="16" t="s">
        <v>264</v>
      </c>
      <c r="I1111" s="8">
        <v>-7.6082910000000004</v>
      </c>
      <c r="J1111" s="8">
        <v>-34.981229999999996</v>
      </c>
      <c r="K1111">
        <v>4760000</v>
      </c>
      <c r="L1111" t="s">
        <v>120</v>
      </c>
      <c r="M1111" t="s">
        <v>257</v>
      </c>
      <c r="N1111" t="s">
        <v>251</v>
      </c>
      <c r="O1111">
        <v>2002</v>
      </c>
      <c r="P1111">
        <v>11</v>
      </c>
      <c r="Q1111">
        <v>2003</v>
      </c>
      <c r="R1111">
        <v>8</v>
      </c>
      <c r="S1111" s="7">
        <v>10</v>
      </c>
      <c r="T1111">
        <v>5</v>
      </c>
      <c r="U1111">
        <v>5</v>
      </c>
      <c r="V1111" t="s">
        <v>82</v>
      </c>
      <c r="W1111">
        <v>180</v>
      </c>
      <c r="X1111" s="5">
        <v>1</v>
      </c>
      <c r="Y1111" t="s">
        <v>48</v>
      </c>
      <c r="Z1111" s="13" t="s">
        <v>49</v>
      </c>
      <c r="AA1111" t="s">
        <v>1068</v>
      </c>
      <c r="AB1111" s="5">
        <v>0</v>
      </c>
      <c r="AC1111" t="s">
        <v>1430</v>
      </c>
      <c r="AD1111" t="s">
        <v>1430</v>
      </c>
      <c r="AE1111" t="s">
        <v>1431</v>
      </c>
    </row>
    <row r="1112" spans="1:31" ht="14.25" customHeight="1" x14ac:dyDescent="0.3">
      <c r="A1112">
        <v>12</v>
      </c>
      <c r="B1112" t="s">
        <v>24</v>
      </c>
      <c r="C1112" t="s">
        <v>244</v>
      </c>
      <c r="D1112" t="s">
        <v>245</v>
      </c>
      <c r="E1112">
        <v>2005</v>
      </c>
      <c r="F1112" t="s">
        <v>246</v>
      </c>
      <c r="G1112" s="8" t="s">
        <v>263</v>
      </c>
      <c r="H1112" s="16" t="s">
        <v>264</v>
      </c>
      <c r="I1112" s="8">
        <v>-7.6082910000000004</v>
      </c>
      <c r="J1112" s="8">
        <v>-34.981229999999996</v>
      </c>
      <c r="K1112">
        <v>4760000</v>
      </c>
      <c r="L1112" t="s">
        <v>120</v>
      </c>
      <c r="M1112" t="s">
        <v>257</v>
      </c>
      <c r="N1112" t="s">
        <v>251</v>
      </c>
      <c r="O1112">
        <v>2002</v>
      </c>
      <c r="P1112">
        <v>11</v>
      </c>
      <c r="Q1112">
        <v>2003</v>
      </c>
      <c r="R1112">
        <v>8</v>
      </c>
      <c r="S1112" s="7">
        <v>10</v>
      </c>
      <c r="T1112">
        <v>5</v>
      </c>
      <c r="U1112">
        <v>5</v>
      </c>
      <c r="V1112" t="s">
        <v>82</v>
      </c>
      <c r="W1112">
        <v>180</v>
      </c>
      <c r="X1112" s="5">
        <v>1</v>
      </c>
      <c r="Y1112" t="s">
        <v>48</v>
      </c>
      <c r="Z1112" s="13" t="s">
        <v>55</v>
      </c>
      <c r="AA1112" t="s">
        <v>56</v>
      </c>
      <c r="AB1112" s="5">
        <v>27</v>
      </c>
      <c r="AC1112" t="s">
        <v>1430</v>
      </c>
      <c r="AD1112" t="s">
        <v>1430</v>
      </c>
      <c r="AE1112" t="s">
        <v>1431</v>
      </c>
    </row>
    <row r="1113" spans="1:31" ht="14.25" customHeight="1" x14ac:dyDescent="0.3">
      <c r="A1113">
        <v>12</v>
      </c>
      <c r="B1113" t="s">
        <v>24</v>
      </c>
      <c r="C1113" t="s">
        <v>244</v>
      </c>
      <c r="D1113" t="s">
        <v>245</v>
      </c>
      <c r="E1113">
        <v>2005</v>
      </c>
      <c r="F1113" t="s">
        <v>246</v>
      </c>
      <c r="G1113" s="8" t="s">
        <v>263</v>
      </c>
      <c r="H1113" s="16" t="s">
        <v>264</v>
      </c>
      <c r="I1113" s="8">
        <v>-7.6082910000000004</v>
      </c>
      <c r="J1113" s="8">
        <v>-34.981229999999996</v>
      </c>
      <c r="K1113">
        <v>4760000</v>
      </c>
      <c r="L1113" t="s">
        <v>120</v>
      </c>
      <c r="M1113" t="s">
        <v>257</v>
      </c>
      <c r="N1113" t="s">
        <v>251</v>
      </c>
      <c r="O1113">
        <v>2002</v>
      </c>
      <c r="P1113">
        <v>11</v>
      </c>
      <c r="Q1113">
        <v>2003</v>
      </c>
      <c r="R1113">
        <v>8</v>
      </c>
      <c r="S1113" s="7">
        <v>10</v>
      </c>
      <c r="T1113">
        <v>5</v>
      </c>
      <c r="U1113">
        <v>5</v>
      </c>
      <c r="V1113" t="s">
        <v>82</v>
      </c>
      <c r="W1113">
        <v>180</v>
      </c>
      <c r="X1113" s="5">
        <v>1</v>
      </c>
      <c r="Y1113" t="s">
        <v>48</v>
      </c>
      <c r="Z1113" s="13" t="s">
        <v>55</v>
      </c>
      <c r="AA1113" t="s">
        <v>655</v>
      </c>
      <c r="AB1113" s="5">
        <v>0</v>
      </c>
      <c r="AC1113" t="s">
        <v>1430</v>
      </c>
      <c r="AD1113" t="s">
        <v>1430</v>
      </c>
      <c r="AE1113" t="s">
        <v>1431</v>
      </c>
    </row>
    <row r="1114" spans="1:31" ht="14.25" customHeight="1" x14ac:dyDescent="0.3">
      <c r="A1114">
        <v>12</v>
      </c>
      <c r="B1114" t="s">
        <v>24</v>
      </c>
      <c r="C1114" t="s">
        <v>244</v>
      </c>
      <c r="D1114" t="s">
        <v>245</v>
      </c>
      <c r="E1114">
        <v>2005</v>
      </c>
      <c r="F1114" t="s">
        <v>246</v>
      </c>
      <c r="G1114" s="8" t="s">
        <v>263</v>
      </c>
      <c r="H1114" s="16" t="s">
        <v>264</v>
      </c>
      <c r="I1114" s="8">
        <v>-7.6082910000000004</v>
      </c>
      <c r="J1114" s="8">
        <v>-34.981229999999996</v>
      </c>
      <c r="K1114">
        <v>4760000</v>
      </c>
      <c r="L1114" t="s">
        <v>120</v>
      </c>
      <c r="M1114" t="s">
        <v>257</v>
      </c>
      <c r="N1114" t="s">
        <v>251</v>
      </c>
      <c r="O1114">
        <v>2002</v>
      </c>
      <c r="P1114">
        <v>11</v>
      </c>
      <c r="Q1114">
        <v>2003</v>
      </c>
      <c r="R1114">
        <v>8</v>
      </c>
      <c r="S1114" s="7">
        <v>10</v>
      </c>
      <c r="T1114">
        <v>5</v>
      </c>
      <c r="U1114">
        <v>5</v>
      </c>
      <c r="V1114" t="s">
        <v>82</v>
      </c>
      <c r="W1114">
        <v>180</v>
      </c>
      <c r="X1114" s="5">
        <v>1</v>
      </c>
      <c r="Y1114" t="s">
        <v>48</v>
      </c>
      <c r="Z1114" s="13" t="s">
        <v>55</v>
      </c>
      <c r="AA1114" t="s">
        <v>1072</v>
      </c>
      <c r="AB1114" s="5">
        <v>0</v>
      </c>
      <c r="AC1114" t="s">
        <v>1430</v>
      </c>
      <c r="AD1114" t="s">
        <v>1430</v>
      </c>
      <c r="AE1114" t="s">
        <v>1431</v>
      </c>
    </row>
    <row r="1115" spans="1:31" ht="14.25" customHeight="1" x14ac:dyDescent="0.3">
      <c r="A1115">
        <v>12</v>
      </c>
      <c r="B1115" t="s">
        <v>24</v>
      </c>
      <c r="C1115" t="s">
        <v>244</v>
      </c>
      <c r="D1115" t="s">
        <v>245</v>
      </c>
      <c r="E1115">
        <v>2005</v>
      </c>
      <c r="F1115" t="s">
        <v>246</v>
      </c>
      <c r="G1115" s="8" t="s">
        <v>263</v>
      </c>
      <c r="H1115" s="16" t="s">
        <v>264</v>
      </c>
      <c r="I1115" s="8">
        <v>-7.6082910000000004</v>
      </c>
      <c r="J1115" s="8">
        <v>-34.981229999999996</v>
      </c>
      <c r="K1115">
        <v>4760000</v>
      </c>
      <c r="L1115" t="s">
        <v>120</v>
      </c>
      <c r="M1115" t="s">
        <v>257</v>
      </c>
      <c r="N1115" t="s">
        <v>251</v>
      </c>
      <c r="O1115">
        <v>2002</v>
      </c>
      <c r="P1115">
        <v>11</v>
      </c>
      <c r="Q1115">
        <v>2003</v>
      </c>
      <c r="R1115">
        <v>8</v>
      </c>
      <c r="S1115" s="7">
        <v>10</v>
      </c>
      <c r="T1115">
        <v>5</v>
      </c>
      <c r="U1115">
        <v>5</v>
      </c>
      <c r="V1115" t="s">
        <v>82</v>
      </c>
      <c r="W1115">
        <v>180</v>
      </c>
      <c r="X1115" s="5">
        <v>1</v>
      </c>
      <c r="Y1115" t="s">
        <v>48</v>
      </c>
      <c r="Z1115" s="13" t="s">
        <v>55</v>
      </c>
      <c r="AA1115" t="s">
        <v>73</v>
      </c>
      <c r="AB1115" s="5">
        <v>0</v>
      </c>
      <c r="AC1115" t="s">
        <v>1430</v>
      </c>
      <c r="AD1115" t="s">
        <v>1430</v>
      </c>
      <c r="AE1115" t="s">
        <v>1431</v>
      </c>
    </row>
    <row r="1116" spans="1:31" ht="14.25" customHeight="1" x14ac:dyDescent="0.3">
      <c r="A1116">
        <v>12</v>
      </c>
      <c r="B1116" t="s">
        <v>24</v>
      </c>
      <c r="C1116" t="s">
        <v>244</v>
      </c>
      <c r="D1116" t="s">
        <v>245</v>
      </c>
      <c r="E1116">
        <v>2005</v>
      </c>
      <c r="F1116" t="s">
        <v>246</v>
      </c>
      <c r="G1116" s="8" t="s">
        <v>263</v>
      </c>
      <c r="H1116" s="16" t="s">
        <v>264</v>
      </c>
      <c r="I1116" s="8">
        <v>-7.6082910000000004</v>
      </c>
      <c r="J1116" s="8">
        <v>-34.981229999999996</v>
      </c>
      <c r="K1116">
        <v>4760000</v>
      </c>
      <c r="L1116" t="s">
        <v>120</v>
      </c>
      <c r="M1116" t="s">
        <v>257</v>
      </c>
      <c r="N1116" t="s">
        <v>251</v>
      </c>
      <c r="O1116">
        <v>2002</v>
      </c>
      <c r="P1116">
        <v>11</v>
      </c>
      <c r="Q1116">
        <v>2003</v>
      </c>
      <c r="R1116">
        <v>8</v>
      </c>
      <c r="S1116" s="7">
        <v>10</v>
      </c>
      <c r="T1116">
        <v>5</v>
      </c>
      <c r="U1116">
        <v>5</v>
      </c>
      <c r="V1116" t="s">
        <v>82</v>
      </c>
      <c r="W1116">
        <v>180</v>
      </c>
      <c r="X1116" s="5">
        <v>1</v>
      </c>
      <c r="Y1116" t="s">
        <v>48</v>
      </c>
      <c r="Z1116" s="13" t="s">
        <v>55</v>
      </c>
      <c r="AA1116" t="s">
        <v>890</v>
      </c>
      <c r="AB1116" s="5">
        <v>0</v>
      </c>
      <c r="AC1116" t="s">
        <v>1430</v>
      </c>
      <c r="AD1116" t="s">
        <v>1430</v>
      </c>
      <c r="AE1116" t="s">
        <v>1431</v>
      </c>
    </row>
    <row r="1117" spans="1:31" ht="14.25" customHeight="1" x14ac:dyDescent="0.3">
      <c r="A1117">
        <v>12</v>
      </c>
      <c r="B1117" t="s">
        <v>24</v>
      </c>
      <c r="C1117" t="s">
        <v>244</v>
      </c>
      <c r="D1117" t="s">
        <v>245</v>
      </c>
      <c r="E1117">
        <v>2005</v>
      </c>
      <c r="F1117" t="s">
        <v>246</v>
      </c>
      <c r="G1117" s="8" t="s">
        <v>263</v>
      </c>
      <c r="H1117" s="16" t="s">
        <v>264</v>
      </c>
      <c r="I1117" s="8">
        <v>-7.6082910000000004</v>
      </c>
      <c r="J1117" s="8">
        <v>-34.981229999999996</v>
      </c>
      <c r="K1117">
        <v>4760000</v>
      </c>
      <c r="L1117" t="s">
        <v>120</v>
      </c>
      <c r="M1117" t="s">
        <v>257</v>
      </c>
      <c r="N1117" t="s">
        <v>251</v>
      </c>
      <c r="O1117">
        <v>2002</v>
      </c>
      <c r="P1117">
        <v>11</v>
      </c>
      <c r="Q1117">
        <v>2003</v>
      </c>
      <c r="R1117">
        <v>8</v>
      </c>
      <c r="S1117" s="7">
        <v>10</v>
      </c>
      <c r="T1117">
        <v>5</v>
      </c>
      <c r="U1117">
        <v>5</v>
      </c>
      <c r="V1117" t="s">
        <v>82</v>
      </c>
      <c r="W1117">
        <v>180</v>
      </c>
      <c r="X1117" s="5">
        <v>1</v>
      </c>
      <c r="Y1117" t="s">
        <v>48</v>
      </c>
      <c r="Z1117" t="s">
        <v>55</v>
      </c>
      <c r="AA1117" t="s">
        <v>113</v>
      </c>
      <c r="AB1117" s="5">
        <v>0</v>
      </c>
      <c r="AC1117" t="s">
        <v>1430</v>
      </c>
      <c r="AD1117" t="s">
        <v>1430</v>
      </c>
      <c r="AE1117" t="s">
        <v>1431</v>
      </c>
    </row>
    <row r="1118" spans="1:31" ht="14.25" customHeight="1" x14ac:dyDescent="0.3">
      <c r="A1118">
        <v>12</v>
      </c>
      <c r="B1118" t="s">
        <v>24</v>
      </c>
      <c r="C1118" t="s">
        <v>244</v>
      </c>
      <c r="D1118" t="s">
        <v>245</v>
      </c>
      <c r="E1118">
        <v>2005</v>
      </c>
      <c r="F1118" t="s">
        <v>246</v>
      </c>
      <c r="G1118" s="8" t="s">
        <v>263</v>
      </c>
      <c r="H1118" s="16" t="s">
        <v>264</v>
      </c>
      <c r="I1118" s="8">
        <v>-7.6082910000000004</v>
      </c>
      <c r="J1118" s="8">
        <v>-34.981229999999996</v>
      </c>
      <c r="K1118">
        <v>4760000</v>
      </c>
      <c r="L1118" t="s">
        <v>120</v>
      </c>
      <c r="M1118" t="s">
        <v>257</v>
      </c>
      <c r="N1118" t="s">
        <v>251</v>
      </c>
      <c r="O1118">
        <v>2002</v>
      </c>
      <c r="P1118">
        <v>11</v>
      </c>
      <c r="Q1118">
        <v>2003</v>
      </c>
      <c r="R1118">
        <v>8</v>
      </c>
      <c r="S1118" s="7">
        <v>10</v>
      </c>
      <c r="T1118">
        <v>5</v>
      </c>
      <c r="U1118">
        <v>5</v>
      </c>
      <c r="V1118" t="s">
        <v>82</v>
      </c>
      <c r="W1118">
        <v>180</v>
      </c>
      <c r="X1118" s="5">
        <v>1</v>
      </c>
      <c r="Y1118" t="s">
        <v>48</v>
      </c>
      <c r="Z1118" t="s">
        <v>55</v>
      </c>
      <c r="AA1118" t="s">
        <v>895</v>
      </c>
      <c r="AB1118" s="5">
        <v>0</v>
      </c>
      <c r="AC1118" t="s">
        <v>1430</v>
      </c>
      <c r="AD1118" t="s">
        <v>1430</v>
      </c>
      <c r="AE1118" t="s">
        <v>1431</v>
      </c>
    </row>
    <row r="1119" spans="1:31" ht="14.25" customHeight="1" x14ac:dyDescent="0.3">
      <c r="A1119">
        <v>12</v>
      </c>
      <c r="B1119" t="s">
        <v>24</v>
      </c>
      <c r="C1119" t="s">
        <v>244</v>
      </c>
      <c r="D1119" t="s">
        <v>245</v>
      </c>
      <c r="E1119">
        <v>2005</v>
      </c>
      <c r="F1119" t="s">
        <v>246</v>
      </c>
      <c r="G1119" s="8" t="s">
        <v>263</v>
      </c>
      <c r="H1119" s="16" t="s">
        <v>264</v>
      </c>
      <c r="I1119" s="8">
        <v>-7.6082910000000004</v>
      </c>
      <c r="J1119" s="8">
        <v>-34.981229999999996</v>
      </c>
      <c r="K1119">
        <v>4760000</v>
      </c>
      <c r="L1119" t="s">
        <v>120</v>
      </c>
      <c r="M1119" t="s">
        <v>257</v>
      </c>
      <c r="N1119" t="s">
        <v>251</v>
      </c>
      <c r="O1119">
        <v>2002</v>
      </c>
      <c r="P1119">
        <v>11</v>
      </c>
      <c r="Q1119">
        <v>2003</v>
      </c>
      <c r="R1119">
        <v>8</v>
      </c>
      <c r="S1119" s="7">
        <v>10</v>
      </c>
      <c r="T1119">
        <v>5</v>
      </c>
      <c r="U1119">
        <v>5</v>
      </c>
      <c r="V1119" t="s">
        <v>82</v>
      </c>
      <c r="W1119">
        <v>180</v>
      </c>
      <c r="X1119" s="5">
        <v>1</v>
      </c>
      <c r="Y1119" t="s">
        <v>48</v>
      </c>
      <c r="Z1119" t="s">
        <v>55</v>
      </c>
      <c r="AA1119" t="s">
        <v>1073</v>
      </c>
      <c r="AB1119" s="5">
        <v>0</v>
      </c>
      <c r="AC1119" t="s">
        <v>1430</v>
      </c>
      <c r="AD1119" t="s">
        <v>1430</v>
      </c>
      <c r="AE1119" t="s">
        <v>1431</v>
      </c>
    </row>
    <row r="1120" spans="1:31" ht="14.25" customHeight="1" x14ac:dyDescent="0.3">
      <c r="A1120">
        <v>12</v>
      </c>
      <c r="B1120" t="s">
        <v>24</v>
      </c>
      <c r="C1120" t="s">
        <v>244</v>
      </c>
      <c r="D1120" t="s">
        <v>245</v>
      </c>
      <c r="E1120">
        <v>2005</v>
      </c>
      <c r="F1120" t="s">
        <v>246</v>
      </c>
      <c r="G1120" s="8" t="s">
        <v>263</v>
      </c>
      <c r="H1120" s="16" t="s">
        <v>264</v>
      </c>
      <c r="I1120" s="8">
        <v>-7.6082910000000004</v>
      </c>
      <c r="J1120" s="8">
        <v>-34.981229999999996</v>
      </c>
      <c r="K1120">
        <v>4760000</v>
      </c>
      <c r="L1120" t="s">
        <v>120</v>
      </c>
      <c r="M1120" t="s">
        <v>257</v>
      </c>
      <c r="N1120" t="s">
        <v>251</v>
      </c>
      <c r="O1120">
        <v>2002</v>
      </c>
      <c r="P1120">
        <v>11</v>
      </c>
      <c r="Q1120">
        <v>2003</v>
      </c>
      <c r="R1120">
        <v>8</v>
      </c>
      <c r="S1120" s="7">
        <v>10</v>
      </c>
      <c r="T1120">
        <v>5</v>
      </c>
      <c r="U1120">
        <v>5</v>
      </c>
      <c r="V1120" t="s">
        <v>82</v>
      </c>
      <c r="W1120">
        <v>180</v>
      </c>
      <c r="X1120" s="5">
        <v>1</v>
      </c>
      <c r="Y1120" t="s">
        <v>48</v>
      </c>
      <c r="Z1120" t="s">
        <v>55</v>
      </c>
      <c r="AA1120" t="s">
        <v>1074</v>
      </c>
      <c r="AB1120" s="5">
        <v>0</v>
      </c>
      <c r="AC1120" t="s">
        <v>1430</v>
      </c>
      <c r="AD1120" t="s">
        <v>1430</v>
      </c>
      <c r="AE1120" t="s">
        <v>1431</v>
      </c>
    </row>
    <row r="1121" spans="1:31" ht="14.25" customHeight="1" x14ac:dyDescent="0.3">
      <c r="A1121">
        <v>12</v>
      </c>
      <c r="B1121" t="s">
        <v>24</v>
      </c>
      <c r="C1121" t="s">
        <v>244</v>
      </c>
      <c r="D1121" t="s">
        <v>245</v>
      </c>
      <c r="E1121">
        <v>2005</v>
      </c>
      <c r="F1121" t="s">
        <v>246</v>
      </c>
      <c r="G1121" s="8" t="s">
        <v>263</v>
      </c>
      <c r="H1121" s="16" t="s">
        <v>264</v>
      </c>
      <c r="I1121" s="8">
        <v>-7.6082910000000004</v>
      </c>
      <c r="J1121" s="8">
        <v>-34.981229999999996</v>
      </c>
      <c r="K1121">
        <v>4760000</v>
      </c>
      <c r="L1121" t="s">
        <v>120</v>
      </c>
      <c r="M1121" t="s">
        <v>257</v>
      </c>
      <c r="N1121" t="s">
        <v>251</v>
      </c>
      <c r="O1121">
        <v>2002</v>
      </c>
      <c r="P1121">
        <v>11</v>
      </c>
      <c r="Q1121">
        <v>2003</v>
      </c>
      <c r="R1121">
        <v>8</v>
      </c>
      <c r="S1121" s="7">
        <v>10</v>
      </c>
      <c r="T1121">
        <v>5</v>
      </c>
      <c r="U1121">
        <v>5</v>
      </c>
      <c r="V1121" t="s">
        <v>82</v>
      </c>
      <c r="W1121">
        <v>180</v>
      </c>
      <c r="X1121" s="5">
        <v>1</v>
      </c>
      <c r="Y1121" t="s">
        <v>48</v>
      </c>
      <c r="Z1121" t="s">
        <v>83</v>
      </c>
      <c r="AA1121" t="s">
        <v>84</v>
      </c>
      <c r="AB1121" s="5">
        <v>3</v>
      </c>
      <c r="AC1121" t="s">
        <v>1430</v>
      </c>
      <c r="AD1121" t="s">
        <v>1430</v>
      </c>
      <c r="AE1121" t="s">
        <v>1431</v>
      </c>
    </row>
    <row r="1122" spans="1:31" ht="14.25" customHeight="1" x14ac:dyDescent="0.3">
      <c r="A1122">
        <v>12</v>
      </c>
      <c r="B1122" t="s">
        <v>24</v>
      </c>
      <c r="C1122" t="s">
        <v>244</v>
      </c>
      <c r="D1122" t="s">
        <v>245</v>
      </c>
      <c r="E1122">
        <v>2005</v>
      </c>
      <c r="F1122" t="s">
        <v>246</v>
      </c>
      <c r="G1122" s="8" t="s">
        <v>263</v>
      </c>
      <c r="H1122" s="16" t="s">
        <v>264</v>
      </c>
      <c r="I1122" s="8">
        <v>-7.6082910000000004</v>
      </c>
      <c r="J1122" s="8">
        <v>-34.981229999999996</v>
      </c>
      <c r="K1122">
        <v>4760000</v>
      </c>
      <c r="L1122" t="s">
        <v>120</v>
      </c>
      <c r="M1122" t="s">
        <v>257</v>
      </c>
      <c r="N1122" t="s">
        <v>251</v>
      </c>
      <c r="O1122">
        <v>2002</v>
      </c>
      <c r="P1122">
        <v>11</v>
      </c>
      <c r="Q1122">
        <v>2003</v>
      </c>
      <c r="R1122">
        <v>8</v>
      </c>
      <c r="S1122" s="7">
        <v>10</v>
      </c>
      <c r="T1122">
        <v>5</v>
      </c>
      <c r="U1122">
        <v>5</v>
      </c>
      <c r="V1122" t="s">
        <v>82</v>
      </c>
      <c r="W1122">
        <v>180</v>
      </c>
      <c r="X1122" s="5">
        <v>1</v>
      </c>
      <c r="Y1122" t="s">
        <v>48</v>
      </c>
      <c r="Z1122" t="s">
        <v>83</v>
      </c>
      <c r="AA1122" t="s">
        <v>128</v>
      </c>
      <c r="AB1122" s="5">
        <v>0</v>
      </c>
      <c r="AC1122" t="s">
        <v>1430</v>
      </c>
      <c r="AD1122" t="s">
        <v>1430</v>
      </c>
      <c r="AE1122" t="s">
        <v>1431</v>
      </c>
    </row>
    <row r="1123" spans="1:31" ht="14.25" customHeight="1" x14ac:dyDescent="0.3">
      <c r="A1123">
        <v>12</v>
      </c>
      <c r="B1123" t="s">
        <v>24</v>
      </c>
      <c r="C1123" t="s">
        <v>244</v>
      </c>
      <c r="D1123" t="s">
        <v>245</v>
      </c>
      <c r="E1123">
        <v>2005</v>
      </c>
      <c r="F1123" t="s">
        <v>246</v>
      </c>
      <c r="G1123" s="8" t="s">
        <v>263</v>
      </c>
      <c r="H1123" s="16" t="s">
        <v>264</v>
      </c>
      <c r="I1123" s="8">
        <v>-7.6082910000000004</v>
      </c>
      <c r="J1123" s="8">
        <v>-34.981229999999996</v>
      </c>
      <c r="K1123">
        <v>4760000</v>
      </c>
      <c r="L1123" t="s">
        <v>120</v>
      </c>
      <c r="M1123" t="s">
        <v>257</v>
      </c>
      <c r="N1123" t="s">
        <v>251</v>
      </c>
      <c r="O1123">
        <v>2002</v>
      </c>
      <c r="P1123">
        <v>11</v>
      </c>
      <c r="Q1123">
        <v>2003</v>
      </c>
      <c r="R1123">
        <v>8</v>
      </c>
      <c r="S1123" s="7">
        <v>10</v>
      </c>
      <c r="T1123">
        <v>5</v>
      </c>
      <c r="U1123">
        <v>5</v>
      </c>
      <c r="V1123" t="s">
        <v>82</v>
      </c>
      <c r="W1123">
        <v>180</v>
      </c>
      <c r="X1123" s="5">
        <v>1</v>
      </c>
      <c r="Y1123" t="s">
        <v>48</v>
      </c>
      <c r="Z1123" t="s">
        <v>83</v>
      </c>
      <c r="AA1123" t="s">
        <v>663</v>
      </c>
      <c r="AB1123" s="5">
        <v>0</v>
      </c>
      <c r="AC1123" t="s">
        <v>1430</v>
      </c>
      <c r="AD1123" t="s">
        <v>1430</v>
      </c>
      <c r="AE1123" t="s">
        <v>1431</v>
      </c>
    </row>
    <row r="1124" spans="1:31" ht="14.25" customHeight="1" x14ac:dyDescent="0.3">
      <c r="A1124">
        <v>12</v>
      </c>
      <c r="B1124" t="s">
        <v>24</v>
      </c>
      <c r="C1124" t="s">
        <v>244</v>
      </c>
      <c r="D1124" t="s">
        <v>245</v>
      </c>
      <c r="E1124">
        <v>2005</v>
      </c>
      <c r="F1124" t="s">
        <v>246</v>
      </c>
      <c r="G1124" s="8" t="s">
        <v>263</v>
      </c>
      <c r="H1124" s="16" t="s">
        <v>264</v>
      </c>
      <c r="I1124" s="8">
        <v>-7.6082910000000004</v>
      </c>
      <c r="J1124" s="8">
        <v>-34.981229999999996</v>
      </c>
      <c r="K1124">
        <v>4760000</v>
      </c>
      <c r="L1124" t="s">
        <v>120</v>
      </c>
      <c r="M1124" t="s">
        <v>257</v>
      </c>
      <c r="N1124" t="s">
        <v>251</v>
      </c>
      <c r="O1124">
        <v>2002</v>
      </c>
      <c r="P1124">
        <v>11</v>
      </c>
      <c r="Q1124">
        <v>2003</v>
      </c>
      <c r="R1124">
        <v>8</v>
      </c>
      <c r="S1124" s="7">
        <v>10</v>
      </c>
      <c r="T1124">
        <v>5</v>
      </c>
      <c r="U1124">
        <v>5</v>
      </c>
      <c r="V1124" t="s">
        <v>82</v>
      </c>
      <c r="W1124">
        <v>180</v>
      </c>
      <c r="X1124" s="5">
        <v>1</v>
      </c>
      <c r="Y1124" t="s">
        <v>48</v>
      </c>
      <c r="Z1124" t="s">
        <v>83</v>
      </c>
      <c r="AA1124" t="s">
        <v>87</v>
      </c>
      <c r="AB1124" s="5">
        <v>19</v>
      </c>
      <c r="AC1124" t="s">
        <v>1430</v>
      </c>
      <c r="AD1124" t="s">
        <v>1430</v>
      </c>
      <c r="AE1124" t="s">
        <v>1431</v>
      </c>
    </row>
    <row r="1125" spans="1:31" ht="14.25" customHeight="1" x14ac:dyDescent="0.3">
      <c r="A1125">
        <v>12</v>
      </c>
      <c r="B1125" t="s">
        <v>24</v>
      </c>
      <c r="C1125" t="s">
        <v>244</v>
      </c>
      <c r="D1125" t="s">
        <v>245</v>
      </c>
      <c r="E1125">
        <v>2005</v>
      </c>
      <c r="F1125" t="s">
        <v>246</v>
      </c>
      <c r="G1125" s="8" t="s">
        <v>263</v>
      </c>
      <c r="H1125" s="16" t="s">
        <v>264</v>
      </c>
      <c r="I1125" s="8">
        <v>-7.6082910000000004</v>
      </c>
      <c r="J1125" s="8">
        <v>-34.981229999999996</v>
      </c>
      <c r="K1125">
        <v>4760000</v>
      </c>
      <c r="L1125" t="s">
        <v>120</v>
      </c>
      <c r="M1125" t="s">
        <v>257</v>
      </c>
      <c r="N1125" t="s">
        <v>251</v>
      </c>
      <c r="O1125">
        <v>2002</v>
      </c>
      <c r="P1125">
        <v>11</v>
      </c>
      <c r="Q1125">
        <v>2003</v>
      </c>
      <c r="R1125">
        <v>8</v>
      </c>
      <c r="S1125" s="7">
        <v>10</v>
      </c>
      <c r="T1125">
        <v>5</v>
      </c>
      <c r="U1125">
        <v>5</v>
      </c>
      <c r="V1125" t="s">
        <v>82</v>
      </c>
      <c r="W1125">
        <v>180</v>
      </c>
      <c r="X1125" s="5">
        <v>1</v>
      </c>
      <c r="Y1125" t="s">
        <v>48</v>
      </c>
      <c r="Z1125" t="s">
        <v>90</v>
      </c>
      <c r="AA1125" t="s">
        <v>666</v>
      </c>
      <c r="AB1125" s="5">
        <v>0</v>
      </c>
      <c r="AC1125" t="s">
        <v>1430</v>
      </c>
      <c r="AD1125" t="s">
        <v>1430</v>
      </c>
      <c r="AE1125" t="s">
        <v>1431</v>
      </c>
    </row>
    <row r="1126" spans="1:31" ht="14.25" customHeight="1" x14ac:dyDescent="0.3">
      <c r="A1126">
        <v>12</v>
      </c>
      <c r="B1126" t="s">
        <v>24</v>
      </c>
      <c r="C1126" t="s">
        <v>244</v>
      </c>
      <c r="D1126" t="s">
        <v>245</v>
      </c>
      <c r="E1126">
        <v>2005</v>
      </c>
      <c r="F1126" t="s">
        <v>246</v>
      </c>
      <c r="G1126" s="8" t="s">
        <v>263</v>
      </c>
      <c r="H1126" s="16" t="s">
        <v>264</v>
      </c>
      <c r="I1126" s="8">
        <v>-7.6082910000000004</v>
      </c>
      <c r="J1126" s="8">
        <v>-34.981229999999996</v>
      </c>
      <c r="K1126">
        <v>4760000</v>
      </c>
      <c r="L1126" t="s">
        <v>120</v>
      </c>
      <c r="M1126" t="s">
        <v>257</v>
      </c>
      <c r="N1126" t="s">
        <v>251</v>
      </c>
      <c r="O1126">
        <v>2002</v>
      </c>
      <c r="P1126">
        <v>11</v>
      </c>
      <c r="Q1126">
        <v>2003</v>
      </c>
      <c r="R1126">
        <v>8</v>
      </c>
      <c r="S1126" s="7">
        <v>10</v>
      </c>
      <c r="T1126">
        <v>5</v>
      </c>
      <c r="U1126">
        <v>5</v>
      </c>
      <c r="V1126" t="s">
        <v>82</v>
      </c>
      <c r="W1126">
        <v>180</v>
      </c>
      <c r="X1126" s="5">
        <v>1</v>
      </c>
      <c r="Y1126" t="s">
        <v>48</v>
      </c>
      <c r="Z1126" t="s">
        <v>90</v>
      </c>
      <c r="AA1126" t="s">
        <v>91</v>
      </c>
      <c r="AB1126" s="5">
        <v>0</v>
      </c>
      <c r="AC1126" t="s">
        <v>1430</v>
      </c>
      <c r="AD1126" t="s">
        <v>1430</v>
      </c>
      <c r="AE1126" t="s">
        <v>1431</v>
      </c>
    </row>
    <row r="1127" spans="1:31" ht="14.25" customHeight="1" x14ac:dyDescent="0.3">
      <c r="A1127">
        <v>12</v>
      </c>
      <c r="B1127" t="s">
        <v>24</v>
      </c>
      <c r="C1127" t="s">
        <v>244</v>
      </c>
      <c r="D1127" t="s">
        <v>245</v>
      </c>
      <c r="E1127">
        <v>2005</v>
      </c>
      <c r="F1127" t="s">
        <v>246</v>
      </c>
      <c r="G1127" s="8" t="s">
        <v>266</v>
      </c>
      <c r="H1127" s="16" t="s">
        <v>267</v>
      </c>
      <c r="I1127" s="8">
        <v>-7.6105320000000001</v>
      </c>
      <c r="J1127" s="8">
        <v>-34.980238</v>
      </c>
      <c r="K1127">
        <v>4760000</v>
      </c>
      <c r="L1127" t="s">
        <v>120</v>
      </c>
      <c r="M1127" t="s">
        <v>257</v>
      </c>
      <c r="N1127" t="s">
        <v>251</v>
      </c>
      <c r="O1127">
        <v>2002</v>
      </c>
      <c r="P1127">
        <v>11</v>
      </c>
      <c r="Q1127">
        <v>2003</v>
      </c>
      <c r="R1127">
        <v>8</v>
      </c>
      <c r="S1127" s="7">
        <v>10</v>
      </c>
      <c r="T1127">
        <v>5</v>
      </c>
      <c r="U1127">
        <v>5</v>
      </c>
      <c r="V1127" t="s">
        <v>82</v>
      </c>
      <c r="W1127">
        <v>180</v>
      </c>
      <c r="X1127" s="5">
        <v>1</v>
      </c>
      <c r="Y1127" t="s">
        <v>48</v>
      </c>
      <c r="Z1127" s="13" t="s">
        <v>49</v>
      </c>
      <c r="AA1127" t="s">
        <v>1068</v>
      </c>
      <c r="AB1127" s="5">
        <v>0</v>
      </c>
      <c r="AC1127" t="s">
        <v>1430</v>
      </c>
      <c r="AD1127" t="s">
        <v>1430</v>
      </c>
      <c r="AE1127" t="s">
        <v>1431</v>
      </c>
    </row>
    <row r="1128" spans="1:31" ht="14.25" customHeight="1" x14ac:dyDescent="0.3">
      <c r="A1128">
        <v>12</v>
      </c>
      <c r="B1128" t="s">
        <v>24</v>
      </c>
      <c r="C1128" t="s">
        <v>244</v>
      </c>
      <c r="D1128" t="s">
        <v>245</v>
      </c>
      <c r="E1128">
        <v>2005</v>
      </c>
      <c r="F1128" t="s">
        <v>246</v>
      </c>
      <c r="G1128" s="8" t="s">
        <v>266</v>
      </c>
      <c r="H1128" s="16" t="s">
        <v>267</v>
      </c>
      <c r="I1128" s="8">
        <v>-7.6105320000000001</v>
      </c>
      <c r="J1128" s="8">
        <v>-34.980238</v>
      </c>
      <c r="K1128">
        <v>4760000</v>
      </c>
      <c r="L1128" t="s">
        <v>120</v>
      </c>
      <c r="M1128" t="s">
        <v>257</v>
      </c>
      <c r="N1128" t="s">
        <v>251</v>
      </c>
      <c r="O1128">
        <v>2002</v>
      </c>
      <c r="P1128">
        <v>11</v>
      </c>
      <c r="Q1128">
        <v>2003</v>
      </c>
      <c r="R1128">
        <v>8</v>
      </c>
      <c r="S1128" s="7">
        <v>10</v>
      </c>
      <c r="T1128">
        <v>5</v>
      </c>
      <c r="U1128">
        <v>5</v>
      </c>
      <c r="V1128" t="s">
        <v>82</v>
      </c>
      <c r="W1128">
        <v>180</v>
      </c>
      <c r="X1128" s="5">
        <v>1</v>
      </c>
      <c r="Y1128" t="s">
        <v>48</v>
      </c>
      <c r="Z1128" s="13" t="s">
        <v>55</v>
      </c>
      <c r="AA1128" t="s">
        <v>56</v>
      </c>
      <c r="AB1128" s="5">
        <v>20</v>
      </c>
      <c r="AC1128" t="s">
        <v>1430</v>
      </c>
      <c r="AD1128" t="s">
        <v>1430</v>
      </c>
      <c r="AE1128" t="s">
        <v>1431</v>
      </c>
    </row>
    <row r="1129" spans="1:31" ht="14.25" customHeight="1" x14ac:dyDescent="0.3">
      <c r="A1129">
        <v>12</v>
      </c>
      <c r="B1129" t="s">
        <v>24</v>
      </c>
      <c r="C1129" t="s">
        <v>244</v>
      </c>
      <c r="D1129" t="s">
        <v>245</v>
      </c>
      <c r="E1129">
        <v>2005</v>
      </c>
      <c r="F1129" t="s">
        <v>246</v>
      </c>
      <c r="G1129" s="8" t="s">
        <v>266</v>
      </c>
      <c r="H1129" s="16" t="s">
        <v>267</v>
      </c>
      <c r="I1129" s="8">
        <v>-7.6105320000000001</v>
      </c>
      <c r="J1129" s="8">
        <v>-34.980238</v>
      </c>
      <c r="K1129">
        <v>4760000</v>
      </c>
      <c r="L1129" t="s">
        <v>120</v>
      </c>
      <c r="M1129" t="s">
        <v>257</v>
      </c>
      <c r="N1129" t="s">
        <v>251</v>
      </c>
      <c r="O1129">
        <v>2002</v>
      </c>
      <c r="P1129">
        <v>11</v>
      </c>
      <c r="Q1129">
        <v>2003</v>
      </c>
      <c r="R1129">
        <v>8</v>
      </c>
      <c r="S1129" s="7">
        <v>10</v>
      </c>
      <c r="T1129">
        <v>5</v>
      </c>
      <c r="U1129">
        <v>5</v>
      </c>
      <c r="V1129" t="s">
        <v>82</v>
      </c>
      <c r="W1129">
        <v>180</v>
      </c>
      <c r="X1129" s="5">
        <v>1</v>
      </c>
      <c r="Y1129" t="s">
        <v>48</v>
      </c>
      <c r="Z1129" s="13" t="s">
        <v>55</v>
      </c>
      <c r="AA1129" t="s">
        <v>655</v>
      </c>
      <c r="AB1129" s="5">
        <v>0</v>
      </c>
      <c r="AC1129" t="s">
        <v>1430</v>
      </c>
      <c r="AD1129" t="s">
        <v>1430</v>
      </c>
      <c r="AE1129" t="s">
        <v>1431</v>
      </c>
    </row>
    <row r="1130" spans="1:31" ht="14.25" customHeight="1" x14ac:dyDescent="0.3">
      <c r="A1130">
        <v>12</v>
      </c>
      <c r="B1130" t="s">
        <v>24</v>
      </c>
      <c r="C1130" t="s">
        <v>244</v>
      </c>
      <c r="D1130" t="s">
        <v>245</v>
      </c>
      <c r="E1130">
        <v>2005</v>
      </c>
      <c r="F1130" t="s">
        <v>246</v>
      </c>
      <c r="G1130" s="8" t="s">
        <v>266</v>
      </c>
      <c r="H1130" s="16" t="s">
        <v>267</v>
      </c>
      <c r="I1130" s="8">
        <v>-7.6105320000000001</v>
      </c>
      <c r="J1130" s="8">
        <v>-34.980238</v>
      </c>
      <c r="K1130">
        <v>4760000</v>
      </c>
      <c r="L1130" t="s">
        <v>120</v>
      </c>
      <c r="M1130" t="s">
        <v>257</v>
      </c>
      <c r="N1130" t="s">
        <v>251</v>
      </c>
      <c r="O1130">
        <v>2002</v>
      </c>
      <c r="P1130">
        <v>11</v>
      </c>
      <c r="Q1130">
        <v>2003</v>
      </c>
      <c r="R1130">
        <v>8</v>
      </c>
      <c r="S1130" s="7">
        <v>10</v>
      </c>
      <c r="T1130">
        <v>5</v>
      </c>
      <c r="U1130">
        <v>5</v>
      </c>
      <c r="V1130" t="s">
        <v>82</v>
      </c>
      <c r="W1130">
        <v>180</v>
      </c>
      <c r="X1130" s="5">
        <v>1</v>
      </c>
      <c r="Y1130" t="s">
        <v>48</v>
      </c>
      <c r="Z1130" s="13" t="s">
        <v>55</v>
      </c>
      <c r="AA1130" t="s">
        <v>1072</v>
      </c>
      <c r="AB1130" s="5">
        <v>0</v>
      </c>
      <c r="AC1130" t="s">
        <v>1430</v>
      </c>
      <c r="AD1130" t="s">
        <v>1430</v>
      </c>
      <c r="AE1130" t="s">
        <v>1431</v>
      </c>
    </row>
    <row r="1131" spans="1:31" ht="14.25" customHeight="1" x14ac:dyDescent="0.3">
      <c r="A1131">
        <v>12</v>
      </c>
      <c r="B1131" t="s">
        <v>24</v>
      </c>
      <c r="C1131" t="s">
        <v>244</v>
      </c>
      <c r="D1131" t="s">
        <v>245</v>
      </c>
      <c r="E1131">
        <v>2005</v>
      </c>
      <c r="F1131" t="s">
        <v>246</v>
      </c>
      <c r="G1131" s="8" t="s">
        <v>266</v>
      </c>
      <c r="H1131" s="16" t="s">
        <v>267</v>
      </c>
      <c r="I1131" s="8">
        <v>-7.6105320000000001</v>
      </c>
      <c r="J1131" s="8">
        <v>-34.980238</v>
      </c>
      <c r="K1131">
        <v>4760000</v>
      </c>
      <c r="L1131" t="s">
        <v>120</v>
      </c>
      <c r="M1131" t="s">
        <v>257</v>
      </c>
      <c r="N1131" t="s">
        <v>251</v>
      </c>
      <c r="O1131">
        <v>2002</v>
      </c>
      <c r="P1131">
        <v>11</v>
      </c>
      <c r="Q1131">
        <v>2003</v>
      </c>
      <c r="R1131">
        <v>8</v>
      </c>
      <c r="S1131" s="7">
        <v>10</v>
      </c>
      <c r="T1131">
        <v>5</v>
      </c>
      <c r="U1131">
        <v>5</v>
      </c>
      <c r="V1131" t="s">
        <v>82</v>
      </c>
      <c r="W1131">
        <v>180</v>
      </c>
      <c r="X1131" s="5">
        <v>1</v>
      </c>
      <c r="Y1131" t="s">
        <v>48</v>
      </c>
      <c r="Z1131" s="13" t="s">
        <v>55</v>
      </c>
      <c r="AA1131" t="s">
        <v>73</v>
      </c>
      <c r="AB1131" s="5">
        <v>0</v>
      </c>
      <c r="AC1131" t="s">
        <v>1430</v>
      </c>
      <c r="AD1131" t="s">
        <v>1430</v>
      </c>
      <c r="AE1131" t="s">
        <v>1431</v>
      </c>
    </row>
    <row r="1132" spans="1:31" ht="14.25" customHeight="1" x14ac:dyDescent="0.3">
      <c r="A1132">
        <v>12</v>
      </c>
      <c r="B1132" t="s">
        <v>24</v>
      </c>
      <c r="C1132" t="s">
        <v>244</v>
      </c>
      <c r="D1132" t="s">
        <v>245</v>
      </c>
      <c r="E1132">
        <v>2005</v>
      </c>
      <c r="F1132" t="s">
        <v>246</v>
      </c>
      <c r="G1132" s="8" t="s">
        <v>266</v>
      </c>
      <c r="H1132" s="16" t="s">
        <v>267</v>
      </c>
      <c r="I1132" s="8">
        <v>-7.6105320000000001</v>
      </c>
      <c r="J1132" s="8">
        <v>-34.980238</v>
      </c>
      <c r="K1132">
        <v>4760000</v>
      </c>
      <c r="L1132" t="s">
        <v>120</v>
      </c>
      <c r="M1132" t="s">
        <v>257</v>
      </c>
      <c r="N1132" t="s">
        <v>251</v>
      </c>
      <c r="O1132">
        <v>2002</v>
      </c>
      <c r="P1132">
        <v>11</v>
      </c>
      <c r="Q1132">
        <v>2003</v>
      </c>
      <c r="R1132">
        <v>8</v>
      </c>
      <c r="S1132" s="7">
        <v>10</v>
      </c>
      <c r="T1132">
        <v>5</v>
      </c>
      <c r="U1132">
        <v>5</v>
      </c>
      <c r="V1132" t="s">
        <v>82</v>
      </c>
      <c r="W1132">
        <v>180</v>
      </c>
      <c r="X1132" s="5">
        <v>1</v>
      </c>
      <c r="Y1132" t="s">
        <v>48</v>
      </c>
      <c r="Z1132" s="13" t="s">
        <v>55</v>
      </c>
      <c r="AA1132" t="s">
        <v>890</v>
      </c>
      <c r="AB1132" s="5">
        <v>0</v>
      </c>
      <c r="AC1132" t="s">
        <v>1430</v>
      </c>
      <c r="AD1132" t="s">
        <v>1430</v>
      </c>
      <c r="AE1132" t="s">
        <v>1431</v>
      </c>
    </row>
    <row r="1133" spans="1:31" ht="14.25" customHeight="1" x14ac:dyDescent="0.3">
      <c r="A1133">
        <v>12</v>
      </c>
      <c r="B1133" t="s">
        <v>24</v>
      </c>
      <c r="C1133" t="s">
        <v>244</v>
      </c>
      <c r="D1133" t="s">
        <v>245</v>
      </c>
      <c r="E1133">
        <v>2005</v>
      </c>
      <c r="F1133" t="s">
        <v>246</v>
      </c>
      <c r="G1133" s="8" t="s">
        <v>266</v>
      </c>
      <c r="H1133" s="16" t="s">
        <v>267</v>
      </c>
      <c r="I1133" s="8">
        <v>-7.6105320000000001</v>
      </c>
      <c r="J1133" s="8">
        <v>-34.980238</v>
      </c>
      <c r="K1133">
        <v>4760000</v>
      </c>
      <c r="L1133" t="s">
        <v>120</v>
      </c>
      <c r="M1133" t="s">
        <v>257</v>
      </c>
      <c r="N1133" t="s">
        <v>251</v>
      </c>
      <c r="O1133">
        <v>2002</v>
      </c>
      <c r="P1133">
        <v>11</v>
      </c>
      <c r="Q1133">
        <v>2003</v>
      </c>
      <c r="R1133">
        <v>8</v>
      </c>
      <c r="S1133" s="7">
        <v>10</v>
      </c>
      <c r="T1133">
        <v>5</v>
      </c>
      <c r="U1133">
        <v>5</v>
      </c>
      <c r="V1133" t="s">
        <v>82</v>
      </c>
      <c r="W1133">
        <v>180</v>
      </c>
      <c r="X1133" s="5">
        <v>1</v>
      </c>
      <c r="Y1133" t="s">
        <v>48</v>
      </c>
      <c r="Z1133" t="s">
        <v>55</v>
      </c>
      <c r="AA1133" t="s">
        <v>113</v>
      </c>
      <c r="AB1133" s="5">
        <v>0</v>
      </c>
      <c r="AC1133" t="s">
        <v>1430</v>
      </c>
      <c r="AD1133" t="s">
        <v>1430</v>
      </c>
      <c r="AE1133" t="s">
        <v>1431</v>
      </c>
    </row>
    <row r="1134" spans="1:31" ht="14.25" customHeight="1" x14ac:dyDescent="0.3">
      <c r="A1134">
        <v>12</v>
      </c>
      <c r="B1134" t="s">
        <v>24</v>
      </c>
      <c r="C1134" t="s">
        <v>244</v>
      </c>
      <c r="D1134" t="s">
        <v>245</v>
      </c>
      <c r="E1134">
        <v>2005</v>
      </c>
      <c r="F1134" t="s">
        <v>246</v>
      </c>
      <c r="G1134" s="8" t="s">
        <v>266</v>
      </c>
      <c r="H1134" s="16" t="s">
        <v>267</v>
      </c>
      <c r="I1134" s="8">
        <v>-7.6105320000000001</v>
      </c>
      <c r="J1134" s="8">
        <v>-34.980238</v>
      </c>
      <c r="K1134">
        <v>4760000</v>
      </c>
      <c r="L1134" t="s">
        <v>120</v>
      </c>
      <c r="M1134" t="s">
        <v>257</v>
      </c>
      <c r="N1134" t="s">
        <v>251</v>
      </c>
      <c r="O1134">
        <v>2002</v>
      </c>
      <c r="P1134">
        <v>11</v>
      </c>
      <c r="Q1134">
        <v>2003</v>
      </c>
      <c r="R1134">
        <v>8</v>
      </c>
      <c r="S1134" s="7">
        <v>10</v>
      </c>
      <c r="T1134">
        <v>5</v>
      </c>
      <c r="U1134">
        <v>5</v>
      </c>
      <c r="V1134" t="s">
        <v>82</v>
      </c>
      <c r="W1134">
        <v>180</v>
      </c>
      <c r="X1134" s="5">
        <v>1</v>
      </c>
      <c r="Y1134" t="s">
        <v>48</v>
      </c>
      <c r="Z1134" t="s">
        <v>55</v>
      </c>
      <c r="AA1134" t="s">
        <v>895</v>
      </c>
      <c r="AB1134" s="5">
        <v>0</v>
      </c>
      <c r="AC1134" t="s">
        <v>1430</v>
      </c>
      <c r="AD1134" t="s">
        <v>1430</v>
      </c>
      <c r="AE1134" t="s">
        <v>1431</v>
      </c>
    </row>
    <row r="1135" spans="1:31" ht="14.25" customHeight="1" x14ac:dyDescent="0.3">
      <c r="A1135">
        <v>12</v>
      </c>
      <c r="B1135" t="s">
        <v>24</v>
      </c>
      <c r="C1135" t="s">
        <v>244</v>
      </c>
      <c r="D1135" t="s">
        <v>245</v>
      </c>
      <c r="E1135">
        <v>2005</v>
      </c>
      <c r="F1135" t="s">
        <v>246</v>
      </c>
      <c r="G1135" s="8" t="s">
        <v>266</v>
      </c>
      <c r="H1135" s="16" t="s">
        <v>267</v>
      </c>
      <c r="I1135" s="8">
        <v>-7.6105320000000001</v>
      </c>
      <c r="J1135" s="8">
        <v>-34.980238</v>
      </c>
      <c r="K1135">
        <v>4760000</v>
      </c>
      <c r="L1135" t="s">
        <v>120</v>
      </c>
      <c r="M1135" t="s">
        <v>257</v>
      </c>
      <c r="N1135" t="s">
        <v>251</v>
      </c>
      <c r="O1135">
        <v>2002</v>
      </c>
      <c r="P1135">
        <v>11</v>
      </c>
      <c r="Q1135">
        <v>2003</v>
      </c>
      <c r="R1135">
        <v>8</v>
      </c>
      <c r="S1135" s="7">
        <v>10</v>
      </c>
      <c r="T1135">
        <v>5</v>
      </c>
      <c r="U1135">
        <v>5</v>
      </c>
      <c r="V1135" t="s">
        <v>82</v>
      </c>
      <c r="W1135">
        <v>180</v>
      </c>
      <c r="X1135" s="5">
        <v>1</v>
      </c>
      <c r="Y1135" t="s">
        <v>48</v>
      </c>
      <c r="Z1135" t="s">
        <v>55</v>
      </c>
      <c r="AA1135" t="s">
        <v>1073</v>
      </c>
      <c r="AB1135" s="5">
        <v>0</v>
      </c>
      <c r="AC1135" t="s">
        <v>1430</v>
      </c>
      <c r="AD1135" t="s">
        <v>1430</v>
      </c>
      <c r="AE1135" t="s">
        <v>1431</v>
      </c>
    </row>
    <row r="1136" spans="1:31" ht="14.25" customHeight="1" x14ac:dyDescent="0.3">
      <c r="A1136">
        <v>12</v>
      </c>
      <c r="B1136" t="s">
        <v>24</v>
      </c>
      <c r="C1136" t="s">
        <v>244</v>
      </c>
      <c r="D1136" t="s">
        <v>245</v>
      </c>
      <c r="E1136">
        <v>2005</v>
      </c>
      <c r="F1136" t="s">
        <v>246</v>
      </c>
      <c r="G1136" s="8" t="s">
        <v>266</v>
      </c>
      <c r="H1136" s="16" t="s">
        <v>267</v>
      </c>
      <c r="I1136" s="8">
        <v>-7.6105320000000001</v>
      </c>
      <c r="J1136" s="8">
        <v>-34.980238</v>
      </c>
      <c r="K1136">
        <v>4760000</v>
      </c>
      <c r="L1136" t="s">
        <v>120</v>
      </c>
      <c r="M1136" t="s">
        <v>257</v>
      </c>
      <c r="N1136" t="s">
        <v>251</v>
      </c>
      <c r="O1136">
        <v>2002</v>
      </c>
      <c r="P1136">
        <v>11</v>
      </c>
      <c r="Q1136">
        <v>2003</v>
      </c>
      <c r="R1136">
        <v>8</v>
      </c>
      <c r="S1136" s="7">
        <v>10</v>
      </c>
      <c r="T1136">
        <v>5</v>
      </c>
      <c r="U1136">
        <v>5</v>
      </c>
      <c r="V1136" t="s">
        <v>82</v>
      </c>
      <c r="W1136">
        <v>180</v>
      </c>
      <c r="X1136" s="5">
        <v>1</v>
      </c>
      <c r="Y1136" t="s">
        <v>48</v>
      </c>
      <c r="Z1136" t="s">
        <v>55</v>
      </c>
      <c r="AA1136" t="s">
        <v>1074</v>
      </c>
      <c r="AB1136" s="5">
        <v>0</v>
      </c>
      <c r="AC1136" t="s">
        <v>1430</v>
      </c>
      <c r="AD1136" t="s">
        <v>1430</v>
      </c>
      <c r="AE1136" t="s">
        <v>1431</v>
      </c>
    </row>
    <row r="1137" spans="1:31" ht="14.25" customHeight="1" x14ac:dyDescent="0.3">
      <c r="A1137">
        <v>12</v>
      </c>
      <c r="B1137" t="s">
        <v>24</v>
      </c>
      <c r="C1137" t="s">
        <v>244</v>
      </c>
      <c r="D1137" t="s">
        <v>245</v>
      </c>
      <c r="E1137">
        <v>2005</v>
      </c>
      <c r="F1137" t="s">
        <v>246</v>
      </c>
      <c r="G1137" s="8" t="s">
        <v>266</v>
      </c>
      <c r="H1137" s="16" t="s">
        <v>267</v>
      </c>
      <c r="I1137" s="8">
        <v>-7.6105320000000001</v>
      </c>
      <c r="J1137" s="8">
        <v>-34.980238</v>
      </c>
      <c r="K1137">
        <v>4760000</v>
      </c>
      <c r="L1137" t="s">
        <v>120</v>
      </c>
      <c r="M1137" t="s">
        <v>257</v>
      </c>
      <c r="N1137" t="s">
        <v>251</v>
      </c>
      <c r="O1137">
        <v>2002</v>
      </c>
      <c r="P1137">
        <v>11</v>
      </c>
      <c r="Q1137">
        <v>2003</v>
      </c>
      <c r="R1137">
        <v>8</v>
      </c>
      <c r="S1137" s="7">
        <v>10</v>
      </c>
      <c r="T1137">
        <v>5</v>
      </c>
      <c r="U1137">
        <v>5</v>
      </c>
      <c r="V1137" t="s">
        <v>82</v>
      </c>
      <c r="W1137">
        <v>180</v>
      </c>
      <c r="X1137" s="5">
        <v>1</v>
      </c>
      <c r="Y1137" t="s">
        <v>48</v>
      </c>
      <c r="Z1137" t="s">
        <v>83</v>
      </c>
      <c r="AA1137" t="s">
        <v>84</v>
      </c>
      <c r="AB1137" s="5">
        <v>1</v>
      </c>
      <c r="AC1137" t="s">
        <v>1430</v>
      </c>
      <c r="AD1137" t="s">
        <v>1430</v>
      </c>
      <c r="AE1137" t="s">
        <v>1431</v>
      </c>
    </row>
    <row r="1138" spans="1:31" ht="14.25" customHeight="1" x14ac:dyDescent="0.3">
      <c r="A1138">
        <v>12</v>
      </c>
      <c r="B1138" t="s">
        <v>24</v>
      </c>
      <c r="C1138" t="s">
        <v>244</v>
      </c>
      <c r="D1138" t="s">
        <v>245</v>
      </c>
      <c r="E1138">
        <v>2005</v>
      </c>
      <c r="F1138" t="s">
        <v>246</v>
      </c>
      <c r="G1138" s="8" t="s">
        <v>266</v>
      </c>
      <c r="H1138" s="16" t="s">
        <v>267</v>
      </c>
      <c r="I1138" s="8">
        <v>-7.6105320000000001</v>
      </c>
      <c r="J1138" s="8">
        <v>-34.980238</v>
      </c>
      <c r="K1138">
        <v>4760000</v>
      </c>
      <c r="L1138" t="s">
        <v>120</v>
      </c>
      <c r="M1138" t="s">
        <v>257</v>
      </c>
      <c r="N1138" t="s">
        <v>251</v>
      </c>
      <c r="O1138">
        <v>2002</v>
      </c>
      <c r="P1138">
        <v>11</v>
      </c>
      <c r="Q1138">
        <v>2003</v>
      </c>
      <c r="R1138">
        <v>8</v>
      </c>
      <c r="S1138" s="7">
        <v>10</v>
      </c>
      <c r="T1138">
        <v>5</v>
      </c>
      <c r="U1138">
        <v>5</v>
      </c>
      <c r="V1138" t="s">
        <v>82</v>
      </c>
      <c r="W1138">
        <v>180</v>
      </c>
      <c r="X1138" s="5">
        <v>1</v>
      </c>
      <c r="Y1138" t="s">
        <v>48</v>
      </c>
      <c r="Z1138" t="s">
        <v>83</v>
      </c>
      <c r="AA1138" t="s">
        <v>128</v>
      </c>
      <c r="AB1138" s="5">
        <v>0</v>
      </c>
      <c r="AC1138" t="s">
        <v>1430</v>
      </c>
      <c r="AD1138" t="s">
        <v>1430</v>
      </c>
      <c r="AE1138" t="s">
        <v>1431</v>
      </c>
    </row>
    <row r="1139" spans="1:31" ht="14.25" customHeight="1" x14ac:dyDescent="0.3">
      <c r="A1139">
        <v>12</v>
      </c>
      <c r="B1139" t="s">
        <v>24</v>
      </c>
      <c r="C1139" t="s">
        <v>244</v>
      </c>
      <c r="D1139" t="s">
        <v>245</v>
      </c>
      <c r="E1139">
        <v>2005</v>
      </c>
      <c r="F1139" t="s">
        <v>246</v>
      </c>
      <c r="G1139" s="8" t="s">
        <v>266</v>
      </c>
      <c r="H1139" s="16" t="s">
        <v>267</v>
      </c>
      <c r="I1139" s="8">
        <v>-7.6105320000000001</v>
      </c>
      <c r="J1139" s="8">
        <v>-34.980238</v>
      </c>
      <c r="K1139">
        <v>4760000</v>
      </c>
      <c r="L1139" t="s">
        <v>120</v>
      </c>
      <c r="M1139" t="s">
        <v>257</v>
      </c>
      <c r="N1139" t="s">
        <v>251</v>
      </c>
      <c r="O1139">
        <v>2002</v>
      </c>
      <c r="P1139">
        <v>11</v>
      </c>
      <c r="Q1139">
        <v>2003</v>
      </c>
      <c r="R1139">
        <v>8</v>
      </c>
      <c r="S1139" s="7">
        <v>10</v>
      </c>
      <c r="T1139">
        <v>5</v>
      </c>
      <c r="U1139">
        <v>5</v>
      </c>
      <c r="V1139" t="s">
        <v>82</v>
      </c>
      <c r="W1139">
        <v>180</v>
      </c>
      <c r="X1139" s="5">
        <v>1</v>
      </c>
      <c r="Y1139" t="s">
        <v>48</v>
      </c>
      <c r="Z1139" t="s">
        <v>83</v>
      </c>
      <c r="AA1139" t="s">
        <v>663</v>
      </c>
      <c r="AB1139" s="5">
        <v>0</v>
      </c>
      <c r="AC1139" t="s">
        <v>1430</v>
      </c>
      <c r="AD1139" t="s">
        <v>1430</v>
      </c>
      <c r="AE1139" t="s">
        <v>1431</v>
      </c>
    </row>
    <row r="1140" spans="1:31" ht="14.25" customHeight="1" x14ac:dyDescent="0.3">
      <c r="A1140">
        <v>12</v>
      </c>
      <c r="B1140" t="s">
        <v>24</v>
      </c>
      <c r="C1140" t="s">
        <v>244</v>
      </c>
      <c r="D1140" t="s">
        <v>245</v>
      </c>
      <c r="E1140">
        <v>2005</v>
      </c>
      <c r="F1140" t="s">
        <v>246</v>
      </c>
      <c r="G1140" s="8" t="s">
        <v>266</v>
      </c>
      <c r="H1140" s="16" t="s">
        <v>267</v>
      </c>
      <c r="I1140" s="8">
        <v>-7.6105320000000001</v>
      </c>
      <c r="J1140" s="8">
        <v>-34.980238</v>
      </c>
      <c r="K1140">
        <v>4760000</v>
      </c>
      <c r="L1140" t="s">
        <v>120</v>
      </c>
      <c r="M1140" t="s">
        <v>257</v>
      </c>
      <c r="N1140" t="s">
        <v>251</v>
      </c>
      <c r="O1140">
        <v>2002</v>
      </c>
      <c r="P1140">
        <v>11</v>
      </c>
      <c r="Q1140">
        <v>2003</v>
      </c>
      <c r="R1140">
        <v>8</v>
      </c>
      <c r="S1140" s="7">
        <v>10</v>
      </c>
      <c r="T1140">
        <v>5</v>
      </c>
      <c r="U1140">
        <v>5</v>
      </c>
      <c r="V1140" t="s">
        <v>82</v>
      </c>
      <c r="W1140">
        <v>180</v>
      </c>
      <c r="X1140" s="5">
        <v>1</v>
      </c>
      <c r="Y1140" t="s">
        <v>48</v>
      </c>
      <c r="Z1140" t="s">
        <v>83</v>
      </c>
      <c r="AA1140" t="s">
        <v>87</v>
      </c>
      <c r="AB1140" s="5">
        <v>7</v>
      </c>
      <c r="AC1140" t="s">
        <v>1430</v>
      </c>
      <c r="AD1140" t="s">
        <v>1430</v>
      </c>
      <c r="AE1140" t="s">
        <v>1431</v>
      </c>
    </row>
    <row r="1141" spans="1:31" ht="14.25" customHeight="1" x14ac:dyDescent="0.3">
      <c r="A1141">
        <v>12</v>
      </c>
      <c r="B1141" t="s">
        <v>24</v>
      </c>
      <c r="C1141" t="s">
        <v>244</v>
      </c>
      <c r="D1141" t="s">
        <v>245</v>
      </c>
      <c r="E1141">
        <v>2005</v>
      </c>
      <c r="F1141" t="s">
        <v>246</v>
      </c>
      <c r="G1141" s="8" t="s">
        <v>266</v>
      </c>
      <c r="H1141" s="16" t="s">
        <v>267</v>
      </c>
      <c r="I1141" s="8">
        <v>-7.6105320000000001</v>
      </c>
      <c r="J1141" s="8">
        <v>-34.980238</v>
      </c>
      <c r="K1141">
        <v>4760000</v>
      </c>
      <c r="L1141" t="s">
        <v>120</v>
      </c>
      <c r="M1141" t="s">
        <v>257</v>
      </c>
      <c r="N1141" t="s">
        <v>251</v>
      </c>
      <c r="O1141">
        <v>2002</v>
      </c>
      <c r="P1141">
        <v>11</v>
      </c>
      <c r="Q1141">
        <v>2003</v>
      </c>
      <c r="R1141">
        <v>8</v>
      </c>
      <c r="S1141" s="7">
        <v>10</v>
      </c>
      <c r="T1141">
        <v>5</v>
      </c>
      <c r="U1141">
        <v>5</v>
      </c>
      <c r="V1141" t="s">
        <v>82</v>
      </c>
      <c r="W1141">
        <v>180</v>
      </c>
      <c r="X1141" s="5">
        <v>1</v>
      </c>
      <c r="Y1141" t="s">
        <v>48</v>
      </c>
      <c r="Z1141" t="s">
        <v>90</v>
      </c>
      <c r="AA1141" t="s">
        <v>666</v>
      </c>
      <c r="AB1141" s="5">
        <v>0</v>
      </c>
      <c r="AC1141" t="s">
        <v>1430</v>
      </c>
      <c r="AD1141" t="s">
        <v>1430</v>
      </c>
      <c r="AE1141" t="s">
        <v>1431</v>
      </c>
    </row>
    <row r="1142" spans="1:31" ht="14.25" customHeight="1" x14ac:dyDescent="0.3">
      <c r="A1142">
        <v>12</v>
      </c>
      <c r="B1142" t="s">
        <v>24</v>
      </c>
      <c r="C1142" t="s">
        <v>244</v>
      </c>
      <c r="D1142" t="s">
        <v>245</v>
      </c>
      <c r="E1142">
        <v>2005</v>
      </c>
      <c r="F1142" t="s">
        <v>246</v>
      </c>
      <c r="G1142" s="8" t="s">
        <v>266</v>
      </c>
      <c r="H1142" s="16" t="s">
        <v>267</v>
      </c>
      <c r="I1142" s="8">
        <v>-7.6105320000000001</v>
      </c>
      <c r="J1142" s="8">
        <v>-34.980238</v>
      </c>
      <c r="K1142">
        <v>4760000</v>
      </c>
      <c r="L1142" t="s">
        <v>120</v>
      </c>
      <c r="M1142" t="s">
        <v>257</v>
      </c>
      <c r="N1142" t="s">
        <v>251</v>
      </c>
      <c r="O1142">
        <v>2002</v>
      </c>
      <c r="P1142">
        <v>11</v>
      </c>
      <c r="Q1142">
        <v>2003</v>
      </c>
      <c r="R1142">
        <v>8</v>
      </c>
      <c r="S1142" s="7">
        <v>10</v>
      </c>
      <c r="T1142">
        <v>5</v>
      </c>
      <c r="U1142">
        <v>5</v>
      </c>
      <c r="V1142" t="s">
        <v>82</v>
      </c>
      <c r="W1142">
        <v>180</v>
      </c>
      <c r="X1142" s="5">
        <v>1</v>
      </c>
      <c r="Y1142" t="s">
        <v>48</v>
      </c>
      <c r="Z1142" t="s">
        <v>90</v>
      </c>
      <c r="AA1142" t="s">
        <v>91</v>
      </c>
      <c r="AB1142" s="5">
        <v>0</v>
      </c>
      <c r="AC1142" t="s">
        <v>1430</v>
      </c>
      <c r="AD1142" t="s">
        <v>1430</v>
      </c>
      <c r="AE1142" t="s">
        <v>1431</v>
      </c>
    </row>
    <row r="1143" spans="1:31" ht="14.25" customHeight="1" x14ac:dyDescent="0.3">
      <c r="A1143">
        <v>13</v>
      </c>
      <c r="B1143" t="s">
        <v>24</v>
      </c>
      <c r="C1143" t="s">
        <v>268</v>
      </c>
      <c r="D1143" t="s">
        <v>269</v>
      </c>
      <c r="E1143">
        <v>2004</v>
      </c>
      <c r="F1143" t="s">
        <v>270</v>
      </c>
      <c r="G1143" t="s">
        <v>271</v>
      </c>
      <c r="H1143" s="16" t="s">
        <v>272</v>
      </c>
      <c r="I1143" s="8">
        <v>-18.117778000000001</v>
      </c>
      <c r="J1143" s="8">
        <v>-43.344999999999999</v>
      </c>
      <c r="K1143" s="5" t="s">
        <v>109</v>
      </c>
      <c r="L1143" t="s">
        <v>273</v>
      </c>
      <c r="M1143" t="s">
        <v>273</v>
      </c>
      <c r="N1143" s="18" t="s">
        <v>1075</v>
      </c>
      <c r="O1143" s="37">
        <v>2003</v>
      </c>
      <c r="P1143" s="37">
        <v>9</v>
      </c>
      <c r="Q1143" s="37">
        <v>2003</v>
      </c>
      <c r="R1143" s="37">
        <v>9</v>
      </c>
      <c r="S1143" s="7">
        <f t="shared" ref="S1143:S1286" si="6">1/31</f>
        <v>3.2258064516129031E-2</v>
      </c>
      <c r="T1143">
        <v>1</v>
      </c>
      <c r="U1143">
        <v>10</v>
      </c>
      <c r="V1143" t="s">
        <v>82</v>
      </c>
      <c r="W1143">
        <f t="shared" ref="W1143:W1286" si="7">5*60</f>
        <v>300</v>
      </c>
      <c r="X1143" s="5">
        <v>1</v>
      </c>
      <c r="Y1143" t="s">
        <v>1070</v>
      </c>
      <c r="Z1143" t="s">
        <v>55</v>
      </c>
      <c r="AA1143" t="s">
        <v>62</v>
      </c>
      <c r="AB1143" s="5">
        <v>16</v>
      </c>
      <c r="AC1143" t="s">
        <v>1432</v>
      </c>
      <c r="AD1143" t="s">
        <v>1676</v>
      </c>
    </row>
    <row r="1144" spans="1:31" ht="14.25" customHeight="1" x14ac:dyDescent="0.3">
      <c r="A1144">
        <v>13</v>
      </c>
      <c r="B1144" t="s">
        <v>24</v>
      </c>
      <c r="C1144" t="s">
        <v>268</v>
      </c>
      <c r="D1144" t="s">
        <v>269</v>
      </c>
      <c r="E1144">
        <v>2004</v>
      </c>
      <c r="F1144" t="s">
        <v>270</v>
      </c>
      <c r="G1144" t="s">
        <v>271</v>
      </c>
      <c r="H1144" s="16" t="s">
        <v>272</v>
      </c>
      <c r="I1144" s="8">
        <v>-18.117778000000001</v>
      </c>
      <c r="J1144" s="8">
        <v>-43.344999999999999</v>
      </c>
      <c r="K1144" s="5" t="s">
        <v>109</v>
      </c>
      <c r="L1144" t="s">
        <v>273</v>
      </c>
      <c r="M1144" t="s">
        <v>273</v>
      </c>
      <c r="N1144" s="18" t="s">
        <v>1075</v>
      </c>
      <c r="O1144" s="37">
        <v>2003</v>
      </c>
      <c r="P1144" s="37">
        <v>9</v>
      </c>
      <c r="Q1144" s="37">
        <v>2003</v>
      </c>
      <c r="R1144" s="37">
        <v>9</v>
      </c>
      <c r="S1144" s="7">
        <f t="shared" si="6"/>
        <v>3.2258064516129031E-2</v>
      </c>
      <c r="T1144">
        <v>1</v>
      </c>
      <c r="U1144">
        <v>10</v>
      </c>
      <c r="V1144" t="s">
        <v>82</v>
      </c>
      <c r="W1144">
        <f t="shared" si="7"/>
        <v>300</v>
      </c>
      <c r="X1144" s="5">
        <v>1</v>
      </c>
      <c r="Y1144" t="s">
        <v>1070</v>
      </c>
      <c r="Z1144" t="s">
        <v>55</v>
      </c>
      <c r="AA1144" t="s">
        <v>379</v>
      </c>
      <c r="AB1144" s="5">
        <v>4</v>
      </c>
      <c r="AC1144" t="s">
        <v>1432</v>
      </c>
      <c r="AD1144" t="s">
        <v>1676</v>
      </c>
    </row>
    <row r="1145" spans="1:31" ht="14.25" customHeight="1" x14ac:dyDescent="0.3">
      <c r="A1145">
        <v>13</v>
      </c>
      <c r="B1145" t="s">
        <v>24</v>
      </c>
      <c r="C1145" t="s">
        <v>268</v>
      </c>
      <c r="D1145" t="s">
        <v>269</v>
      </c>
      <c r="E1145">
        <v>2004</v>
      </c>
      <c r="F1145" t="s">
        <v>270</v>
      </c>
      <c r="G1145" t="s">
        <v>271</v>
      </c>
      <c r="H1145" s="16" t="s">
        <v>272</v>
      </c>
      <c r="I1145" s="8">
        <v>-18.117778000000001</v>
      </c>
      <c r="J1145" s="8">
        <v>-43.344999999999999</v>
      </c>
      <c r="K1145" s="5" t="s">
        <v>109</v>
      </c>
      <c r="L1145" t="s">
        <v>273</v>
      </c>
      <c r="M1145" t="s">
        <v>273</v>
      </c>
      <c r="N1145" s="18" t="s">
        <v>1075</v>
      </c>
      <c r="O1145" s="37">
        <v>2003</v>
      </c>
      <c r="P1145" s="37">
        <v>9</v>
      </c>
      <c r="Q1145" s="37">
        <v>2003</v>
      </c>
      <c r="R1145" s="37">
        <v>9</v>
      </c>
      <c r="S1145" s="7">
        <f t="shared" si="6"/>
        <v>3.2258064516129031E-2</v>
      </c>
      <c r="T1145">
        <v>1</v>
      </c>
      <c r="U1145">
        <v>10</v>
      </c>
      <c r="V1145" t="s">
        <v>82</v>
      </c>
      <c r="W1145">
        <f t="shared" si="7"/>
        <v>300</v>
      </c>
      <c r="X1145" s="5">
        <v>1</v>
      </c>
      <c r="Y1145" t="s">
        <v>1070</v>
      </c>
      <c r="Z1145" t="s">
        <v>55</v>
      </c>
      <c r="AA1145" t="s">
        <v>258</v>
      </c>
      <c r="AB1145" s="5">
        <v>21</v>
      </c>
      <c r="AC1145" t="s">
        <v>1432</v>
      </c>
      <c r="AD1145" t="s">
        <v>1676</v>
      </c>
    </row>
    <row r="1146" spans="1:31" ht="14.25" customHeight="1" x14ac:dyDescent="0.3">
      <c r="A1146">
        <v>13</v>
      </c>
      <c r="B1146" t="s">
        <v>24</v>
      </c>
      <c r="C1146" t="s">
        <v>268</v>
      </c>
      <c r="D1146" t="s">
        <v>269</v>
      </c>
      <c r="E1146">
        <v>2004</v>
      </c>
      <c r="F1146" t="s">
        <v>270</v>
      </c>
      <c r="G1146" t="s">
        <v>271</v>
      </c>
      <c r="H1146" s="16" t="s">
        <v>272</v>
      </c>
      <c r="I1146" s="8">
        <v>-18.117778000000001</v>
      </c>
      <c r="J1146" s="8">
        <v>-43.344999999999999</v>
      </c>
      <c r="K1146" s="5" t="s">
        <v>109</v>
      </c>
      <c r="L1146" t="s">
        <v>273</v>
      </c>
      <c r="M1146" t="s">
        <v>273</v>
      </c>
      <c r="N1146" s="18" t="s">
        <v>1075</v>
      </c>
      <c r="O1146" s="37">
        <v>2003</v>
      </c>
      <c r="P1146" s="37">
        <v>9</v>
      </c>
      <c r="Q1146" s="37">
        <v>2003</v>
      </c>
      <c r="R1146" s="37">
        <v>9</v>
      </c>
      <c r="S1146" s="7">
        <f t="shared" si="6"/>
        <v>3.2258064516129031E-2</v>
      </c>
      <c r="T1146">
        <v>1</v>
      </c>
      <c r="U1146">
        <v>10</v>
      </c>
      <c r="V1146" t="s">
        <v>82</v>
      </c>
      <c r="W1146">
        <f t="shared" si="7"/>
        <v>300</v>
      </c>
      <c r="X1146" s="5">
        <v>1</v>
      </c>
      <c r="Y1146" t="s">
        <v>1070</v>
      </c>
      <c r="Z1146" t="s">
        <v>55</v>
      </c>
      <c r="AA1146" t="s">
        <v>73</v>
      </c>
      <c r="AB1146" s="5">
        <v>1</v>
      </c>
      <c r="AC1146" t="s">
        <v>1432</v>
      </c>
      <c r="AD1146" t="s">
        <v>1676</v>
      </c>
    </row>
    <row r="1147" spans="1:31" ht="14.25" customHeight="1" x14ac:dyDescent="0.3">
      <c r="A1147">
        <v>13</v>
      </c>
      <c r="B1147" t="s">
        <v>24</v>
      </c>
      <c r="C1147" t="s">
        <v>268</v>
      </c>
      <c r="D1147" t="s">
        <v>269</v>
      </c>
      <c r="E1147">
        <v>2004</v>
      </c>
      <c r="F1147" t="s">
        <v>270</v>
      </c>
      <c r="G1147" t="s">
        <v>271</v>
      </c>
      <c r="H1147" s="16" t="s">
        <v>272</v>
      </c>
      <c r="I1147" s="8">
        <v>-18.117778000000001</v>
      </c>
      <c r="J1147" s="8">
        <v>-43.344999999999999</v>
      </c>
      <c r="K1147" s="5" t="s">
        <v>109</v>
      </c>
      <c r="L1147" t="s">
        <v>273</v>
      </c>
      <c r="M1147" t="s">
        <v>273</v>
      </c>
      <c r="N1147" s="18" t="s">
        <v>1075</v>
      </c>
      <c r="O1147" s="37">
        <v>2003</v>
      </c>
      <c r="P1147" s="37">
        <v>9</v>
      </c>
      <c r="Q1147" s="37">
        <v>2003</v>
      </c>
      <c r="R1147" s="37">
        <v>9</v>
      </c>
      <c r="S1147" s="7">
        <f t="shared" si="6"/>
        <v>3.2258064516129031E-2</v>
      </c>
      <c r="T1147">
        <v>1</v>
      </c>
      <c r="U1147">
        <v>10</v>
      </c>
      <c r="V1147" t="s">
        <v>82</v>
      </c>
      <c r="W1147">
        <f t="shared" si="7"/>
        <v>300</v>
      </c>
      <c r="X1147" s="5">
        <v>1</v>
      </c>
      <c r="Y1147" t="s">
        <v>1070</v>
      </c>
      <c r="Z1147" t="s">
        <v>55</v>
      </c>
      <c r="AA1147" t="s">
        <v>265</v>
      </c>
      <c r="AB1147" s="5">
        <v>1</v>
      </c>
      <c r="AC1147" t="s">
        <v>1432</v>
      </c>
      <c r="AD1147" t="s">
        <v>1676</v>
      </c>
    </row>
    <row r="1148" spans="1:31" ht="14.25" customHeight="1" x14ac:dyDescent="0.3">
      <c r="A1148">
        <v>13</v>
      </c>
      <c r="B1148" t="s">
        <v>24</v>
      </c>
      <c r="C1148" t="s">
        <v>268</v>
      </c>
      <c r="D1148" t="s">
        <v>269</v>
      </c>
      <c r="E1148">
        <v>2004</v>
      </c>
      <c r="F1148" t="s">
        <v>270</v>
      </c>
      <c r="G1148" t="s">
        <v>271</v>
      </c>
      <c r="H1148" s="16" t="s">
        <v>272</v>
      </c>
      <c r="I1148" s="8">
        <v>-18.117778000000001</v>
      </c>
      <c r="J1148" s="8">
        <v>-43.344999999999999</v>
      </c>
      <c r="K1148" s="5" t="s">
        <v>109</v>
      </c>
      <c r="L1148" t="s">
        <v>273</v>
      </c>
      <c r="M1148" t="s">
        <v>273</v>
      </c>
      <c r="N1148" s="18" t="s">
        <v>1075</v>
      </c>
      <c r="O1148" s="37">
        <v>2003</v>
      </c>
      <c r="P1148" s="37">
        <v>9</v>
      </c>
      <c r="Q1148" s="37">
        <v>2003</v>
      </c>
      <c r="R1148" s="37">
        <v>9</v>
      </c>
      <c r="S1148" s="7">
        <f t="shared" si="6"/>
        <v>3.2258064516129031E-2</v>
      </c>
      <c r="T1148">
        <v>1</v>
      </c>
      <c r="U1148">
        <v>10</v>
      </c>
      <c r="V1148" t="s">
        <v>82</v>
      </c>
      <c r="W1148">
        <f t="shared" si="7"/>
        <v>300</v>
      </c>
      <c r="X1148" s="5">
        <v>1</v>
      </c>
      <c r="Y1148" t="s">
        <v>1070</v>
      </c>
      <c r="Z1148" t="s">
        <v>55</v>
      </c>
      <c r="AA1148" t="s">
        <v>876</v>
      </c>
      <c r="AB1148" s="5">
        <v>0</v>
      </c>
      <c r="AC1148" t="s">
        <v>1432</v>
      </c>
      <c r="AD1148" t="s">
        <v>1676</v>
      </c>
    </row>
    <row r="1149" spans="1:31" ht="14.25" customHeight="1" x14ac:dyDescent="0.3">
      <c r="A1149">
        <v>13</v>
      </c>
      <c r="B1149" t="s">
        <v>24</v>
      </c>
      <c r="C1149" t="s">
        <v>268</v>
      </c>
      <c r="D1149" t="s">
        <v>269</v>
      </c>
      <c r="E1149">
        <v>2004</v>
      </c>
      <c r="F1149" t="s">
        <v>270</v>
      </c>
      <c r="G1149" t="s">
        <v>271</v>
      </c>
      <c r="H1149" s="16" t="s">
        <v>272</v>
      </c>
      <c r="I1149" s="8">
        <v>-18.117778000000001</v>
      </c>
      <c r="J1149" s="8">
        <v>-43.344999999999999</v>
      </c>
      <c r="K1149" s="5" t="s">
        <v>109</v>
      </c>
      <c r="L1149" t="s">
        <v>273</v>
      </c>
      <c r="M1149" t="s">
        <v>273</v>
      </c>
      <c r="N1149" s="18" t="s">
        <v>1075</v>
      </c>
      <c r="O1149" s="37">
        <v>2003</v>
      </c>
      <c r="P1149" s="37">
        <v>9</v>
      </c>
      <c r="Q1149" s="37">
        <v>2003</v>
      </c>
      <c r="R1149" s="37">
        <v>9</v>
      </c>
      <c r="S1149" s="7">
        <f t="shared" si="6"/>
        <v>3.2258064516129031E-2</v>
      </c>
      <c r="T1149">
        <v>1</v>
      </c>
      <c r="U1149">
        <v>10</v>
      </c>
      <c r="V1149" t="s">
        <v>82</v>
      </c>
      <c r="W1149">
        <f t="shared" si="7"/>
        <v>300</v>
      </c>
      <c r="X1149" s="5">
        <v>1</v>
      </c>
      <c r="Y1149" t="s">
        <v>1070</v>
      </c>
      <c r="Z1149" t="s">
        <v>55</v>
      </c>
      <c r="AA1149" t="s">
        <v>76</v>
      </c>
      <c r="AB1149" s="5">
        <v>0</v>
      </c>
      <c r="AC1149" t="s">
        <v>1432</v>
      </c>
      <c r="AD1149" t="s">
        <v>1676</v>
      </c>
    </row>
    <row r="1150" spans="1:31" ht="14.25" customHeight="1" x14ac:dyDescent="0.3">
      <c r="A1150">
        <v>13</v>
      </c>
      <c r="B1150" t="s">
        <v>24</v>
      </c>
      <c r="C1150" t="s">
        <v>268</v>
      </c>
      <c r="D1150" t="s">
        <v>269</v>
      </c>
      <c r="E1150">
        <v>2004</v>
      </c>
      <c r="F1150" t="s">
        <v>270</v>
      </c>
      <c r="G1150" t="s">
        <v>271</v>
      </c>
      <c r="H1150" s="16" t="s">
        <v>272</v>
      </c>
      <c r="I1150" s="8">
        <v>-18.117778000000001</v>
      </c>
      <c r="J1150" s="8">
        <v>-43.344999999999999</v>
      </c>
      <c r="K1150" s="5" t="s">
        <v>109</v>
      </c>
      <c r="L1150" t="s">
        <v>273</v>
      </c>
      <c r="M1150" t="s">
        <v>273</v>
      </c>
      <c r="N1150" s="18" t="s">
        <v>1075</v>
      </c>
      <c r="O1150" s="37">
        <v>2003</v>
      </c>
      <c r="P1150" s="37">
        <v>9</v>
      </c>
      <c r="Q1150" s="37">
        <v>2003</v>
      </c>
      <c r="R1150" s="37">
        <v>9</v>
      </c>
      <c r="S1150" s="7">
        <f t="shared" si="6"/>
        <v>3.2258064516129031E-2</v>
      </c>
      <c r="T1150">
        <v>1</v>
      </c>
      <c r="U1150">
        <v>10</v>
      </c>
      <c r="V1150" t="s">
        <v>82</v>
      </c>
      <c r="W1150">
        <f t="shared" si="7"/>
        <v>300</v>
      </c>
      <c r="X1150" s="5">
        <v>1</v>
      </c>
      <c r="Y1150" t="s">
        <v>1070</v>
      </c>
      <c r="Z1150" t="s">
        <v>83</v>
      </c>
      <c r="AA1150" t="s">
        <v>87</v>
      </c>
      <c r="AB1150" s="5">
        <v>3</v>
      </c>
      <c r="AC1150" t="s">
        <v>1432</v>
      </c>
      <c r="AD1150" t="s">
        <v>1676</v>
      </c>
    </row>
    <row r="1151" spans="1:31" ht="14.25" customHeight="1" x14ac:dyDescent="0.3">
      <c r="A1151">
        <v>13</v>
      </c>
      <c r="B1151" t="s">
        <v>24</v>
      </c>
      <c r="C1151" t="s">
        <v>268</v>
      </c>
      <c r="D1151" t="s">
        <v>269</v>
      </c>
      <c r="E1151">
        <v>2004</v>
      </c>
      <c r="F1151" t="s">
        <v>270</v>
      </c>
      <c r="G1151" t="s">
        <v>271</v>
      </c>
      <c r="H1151" s="16" t="s">
        <v>272</v>
      </c>
      <c r="I1151" s="8">
        <v>-18.117778000000001</v>
      </c>
      <c r="J1151" s="8">
        <v>-43.344999999999999</v>
      </c>
      <c r="K1151" s="5" t="s">
        <v>109</v>
      </c>
      <c r="L1151" t="s">
        <v>273</v>
      </c>
      <c r="M1151" t="s">
        <v>273</v>
      </c>
      <c r="N1151" s="18" t="s">
        <v>1075</v>
      </c>
      <c r="O1151" s="37">
        <v>2003</v>
      </c>
      <c r="P1151" s="37">
        <v>9</v>
      </c>
      <c r="Q1151" s="37">
        <v>2003</v>
      </c>
      <c r="R1151" s="37">
        <v>9</v>
      </c>
      <c r="S1151" s="7">
        <f t="shared" si="6"/>
        <v>3.2258064516129031E-2</v>
      </c>
      <c r="T1151">
        <v>1</v>
      </c>
      <c r="U1151">
        <v>10</v>
      </c>
      <c r="V1151" t="s">
        <v>82</v>
      </c>
      <c r="W1151">
        <f t="shared" si="7"/>
        <v>300</v>
      </c>
      <c r="X1151" s="5">
        <v>1</v>
      </c>
      <c r="Y1151" t="s">
        <v>20</v>
      </c>
      <c r="Z1151" t="s">
        <v>55</v>
      </c>
      <c r="AA1151" t="s">
        <v>62</v>
      </c>
      <c r="AB1151" s="5">
        <v>3</v>
      </c>
      <c r="AC1151" t="s">
        <v>1432</v>
      </c>
      <c r="AD1151" t="s">
        <v>1676</v>
      </c>
    </row>
    <row r="1152" spans="1:31" ht="14.25" customHeight="1" x14ac:dyDescent="0.3">
      <c r="A1152">
        <v>13</v>
      </c>
      <c r="B1152" t="s">
        <v>24</v>
      </c>
      <c r="C1152" t="s">
        <v>268</v>
      </c>
      <c r="D1152" t="s">
        <v>269</v>
      </c>
      <c r="E1152">
        <v>2004</v>
      </c>
      <c r="F1152" t="s">
        <v>270</v>
      </c>
      <c r="G1152" t="s">
        <v>271</v>
      </c>
      <c r="H1152" s="16" t="s">
        <v>272</v>
      </c>
      <c r="I1152" s="8">
        <v>-18.117778000000001</v>
      </c>
      <c r="J1152" s="8">
        <v>-43.344999999999999</v>
      </c>
      <c r="K1152" s="5" t="s">
        <v>109</v>
      </c>
      <c r="L1152" t="s">
        <v>273</v>
      </c>
      <c r="M1152" t="s">
        <v>273</v>
      </c>
      <c r="N1152" s="18" t="s">
        <v>1075</v>
      </c>
      <c r="O1152" s="37">
        <v>2003</v>
      </c>
      <c r="P1152" s="37">
        <v>9</v>
      </c>
      <c r="Q1152" s="37">
        <v>2003</v>
      </c>
      <c r="R1152" s="37">
        <v>9</v>
      </c>
      <c r="S1152" s="7">
        <f t="shared" si="6"/>
        <v>3.2258064516129031E-2</v>
      </c>
      <c r="T1152">
        <v>1</v>
      </c>
      <c r="U1152">
        <v>10</v>
      </c>
      <c r="V1152" t="s">
        <v>82</v>
      </c>
      <c r="W1152">
        <f t="shared" si="7"/>
        <v>300</v>
      </c>
      <c r="X1152" s="5">
        <v>1</v>
      </c>
      <c r="Y1152" t="s">
        <v>20</v>
      </c>
      <c r="Z1152" t="s">
        <v>55</v>
      </c>
      <c r="AA1152" t="s">
        <v>379</v>
      </c>
      <c r="AB1152" s="5">
        <v>0</v>
      </c>
      <c r="AC1152" t="s">
        <v>1432</v>
      </c>
      <c r="AD1152" t="s">
        <v>1676</v>
      </c>
    </row>
    <row r="1153" spans="1:30" ht="14.25" customHeight="1" x14ac:dyDescent="0.3">
      <c r="A1153">
        <v>13</v>
      </c>
      <c r="B1153" t="s">
        <v>24</v>
      </c>
      <c r="C1153" t="s">
        <v>268</v>
      </c>
      <c r="D1153" t="s">
        <v>269</v>
      </c>
      <c r="E1153">
        <v>2004</v>
      </c>
      <c r="F1153" t="s">
        <v>270</v>
      </c>
      <c r="G1153" t="s">
        <v>271</v>
      </c>
      <c r="H1153" s="16" t="s">
        <v>272</v>
      </c>
      <c r="I1153" s="8">
        <v>-18.117778000000001</v>
      </c>
      <c r="J1153" s="8">
        <v>-43.344999999999999</v>
      </c>
      <c r="K1153" s="5" t="s">
        <v>109</v>
      </c>
      <c r="L1153" t="s">
        <v>273</v>
      </c>
      <c r="M1153" t="s">
        <v>273</v>
      </c>
      <c r="N1153" s="18" t="s">
        <v>1075</v>
      </c>
      <c r="O1153" s="37">
        <v>2003</v>
      </c>
      <c r="P1153" s="37">
        <v>9</v>
      </c>
      <c r="Q1153" s="37">
        <v>2003</v>
      </c>
      <c r="R1153" s="37">
        <v>9</v>
      </c>
      <c r="S1153" s="7">
        <f t="shared" si="6"/>
        <v>3.2258064516129031E-2</v>
      </c>
      <c r="T1153">
        <v>1</v>
      </c>
      <c r="U1153">
        <v>10</v>
      </c>
      <c r="V1153" t="s">
        <v>82</v>
      </c>
      <c r="W1153">
        <f t="shared" si="7"/>
        <v>300</v>
      </c>
      <c r="X1153" s="5">
        <v>1</v>
      </c>
      <c r="Y1153" t="s">
        <v>20</v>
      </c>
      <c r="Z1153" t="s">
        <v>55</v>
      </c>
      <c r="AA1153" t="s">
        <v>258</v>
      </c>
      <c r="AB1153" s="5">
        <v>3</v>
      </c>
      <c r="AC1153" t="s">
        <v>1432</v>
      </c>
      <c r="AD1153" t="s">
        <v>1676</v>
      </c>
    </row>
    <row r="1154" spans="1:30" ht="14.25" customHeight="1" x14ac:dyDescent="0.3">
      <c r="A1154">
        <v>13</v>
      </c>
      <c r="B1154" t="s">
        <v>24</v>
      </c>
      <c r="C1154" t="s">
        <v>268</v>
      </c>
      <c r="D1154" t="s">
        <v>269</v>
      </c>
      <c r="E1154">
        <v>2004</v>
      </c>
      <c r="F1154" t="s">
        <v>270</v>
      </c>
      <c r="G1154" t="s">
        <v>271</v>
      </c>
      <c r="H1154" s="16" t="s">
        <v>272</v>
      </c>
      <c r="I1154" s="8">
        <v>-18.117778000000001</v>
      </c>
      <c r="J1154" s="8">
        <v>-43.344999999999999</v>
      </c>
      <c r="K1154" s="5" t="s">
        <v>109</v>
      </c>
      <c r="L1154" t="s">
        <v>273</v>
      </c>
      <c r="M1154" t="s">
        <v>273</v>
      </c>
      <c r="N1154" s="18" t="s">
        <v>1075</v>
      </c>
      <c r="O1154" s="37">
        <v>2003</v>
      </c>
      <c r="P1154" s="37">
        <v>9</v>
      </c>
      <c r="Q1154" s="37">
        <v>2003</v>
      </c>
      <c r="R1154" s="37">
        <v>9</v>
      </c>
      <c r="S1154" s="7">
        <f t="shared" si="6"/>
        <v>3.2258064516129031E-2</v>
      </c>
      <c r="T1154">
        <v>1</v>
      </c>
      <c r="U1154">
        <v>10</v>
      </c>
      <c r="V1154" t="s">
        <v>82</v>
      </c>
      <c r="W1154">
        <f t="shared" si="7"/>
        <v>300</v>
      </c>
      <c r="X1154" s="5">
        <v>1</v>
      </c>
      <c r="Y1154" t="s">
        <v>20</v>
      </c>
      <c r="Z1154" t="s">
        <v>55</v>
      </c>
      <c r="AA1154" t="s">
        <v>73</v>
      </c>
      <c r="AB1154" s="5">
        <v>0</v>
      </c>
      <c r="AC1154" t="s">
        <v>1432</v>
      </c>
      <c r="AD1154" t="s">
        <v>1676</v>
      </c>
    </row>
    <row r="1155" spans="1:30" ht="14.25" customHeight="1" x14ac:dyDescent="0.3">
      <c r="A1155">
        <v>13</v>
      </c>
      <c r="B1155" t="s">
        <v>24</v>
      </c>
      <c r="C1155" t="s">
        <v>268</v>
      </c>
      <c r="D1155" t="s">
        <v>269</v>
      </c>
      <c r="E1155">
        <v>2004</v>
      </c>
      <c r="F1155" t="s">
        <v>270</v>
      </c>
      <c r="G1155" t="s">
        <v>271</v>
      </c>
      <c r="H1155" s="16" t="s">
        <v>272</v>
      </c>
      <c r="I1155" s="8">
        <v>-18.117778000000001</v>
      </c>
      <c r="J1155" s="8">
        <v>-43.344999999999999</v>
      </c>
      <c r="K1155" s="5" t="s">
        <v>109</v>
      </c>
      <c r="L1155" t="s">
        <v>273</v>
      </c>
      <c r="M1155" t="s">
        <v>273</v>
      </c>
      <c r="N1155" s="18" t="s">
        <v>1075</v>
      </c>
      <c r="O1155" s="37">
        <v>2003</v>
      </c>
      <c r="P1155" s="37">
        <v>9</v>
      </c>
      <c r="Q1155" s="37">
        <v>2003</v>
      </c>
      <c r="R1155" s="37">
        <v>9</v>
      </c>
      <c r="S1155" s="7">
        <f t="shared" si="6"/>
        <v>3.2258064516129031E-2</v>
      </c>
      <c r="T1155">
        <v>1</v>
      </c>
      <c r="U1155">
        <v>10</v>
      </c>
      <c r="V1155" t="s">
        <v>82</v>
      </c>
      <c r="W1155">
        <f t="shared" si="7"/>
        <v>300</v>
      </c>
      <c r="X1155" s="5">
        <v>1</v>
      </c>
      <c r="Y1155" t="s">
        <v>20</v>
      </c>
      <c r="Z1155" t="s">
        <v>55</v>
      </c>
      <c r="AA1155" t="s">
        <v>265</v>
      </c>
      <c r="AB1155" s="5">
        <v>0</v>
      </c>
      <c r="AC1155" t="s">
        <v>1432</v>
      </c>
      <c r="AD1155" t="s">
        <v>1676</v>
      </c>
    </row>
    <row r="1156" spans="1:30" ht="14.25" customHeight="1" x14ac:dyDescent="0.3">
      <c r="A1156">
        <v>13</v>
      </c>
      <c r="B1156" t="s">
        <v>24</v>
      </c>
      <c r="C1156" t="s">
        <v>268</v>
      </c>
      <c r="D1156" t="s">
        <v>269</v>
      </c>
      <c r="E1156">
        <v>2004</v>
      </c>
      <c r="F1156" t="s">
        <v>270</v>
      </c>
      <c r="G1156" t="s">
        <v>271</v>
      </c>
      <c r="H1156" s="16" t="s">
        <v>272</v>
      </c>
      <c r="I1156" s="8">
        <v>-18.117778000000001</v>
      </c>
      <c r="J1156" s="8">
        <v>-43.344999999999999</v>
      </c>
      <c r="K1156" s="5" t="s">
        <v>109</v>
      </c>
      <c r="L1156" t="s">
        <v>273</v>
      </c>
      <c r="M1156" t="s">
        <v>273</v>
      </c>
      <c r="N1156" s="18" t="s">
        <v>1075</v>
      </c>
      <c r="O1156" s="37">
        <v>2003</v>
      </c>
      <c r="P1156" s="37">
        <v>9</v>
      </c>
      <c r="Q1156" s="37">
        <v>2003</v>
      </c>
      <c r="R1156" s="37">
        <v>9</v>
      </c>
      <c r="S1156" s="7">
        <f t="shared" si="6"/>
        <v>3.2258064516129031E-2</v>
      </c>
      <c r="T1156">
        <v>1</v>
      </c>
      <c r="U1156">
        <v>10</v>
      </c>
      <c r="V1156" t="s">
        <v>82</v>
      </c>
      <c r="W1156">
        <f t="shared" si="7"/>
        <v>300</v>
      </c>
      <c r="X1156" s="5">
        <v>1</v>
      </c>
      <c r="Y1156" t="s">
        <v>20</v>
      </c>
      <c r="Z1156" t="s">
        <v>55</v>
      </c>
      <c r="AA1156" t="s">
        <v>876</v>
      </c>
      <c r="AB1156" s="5">
        <v>0</v>
      </c>
      <c r="AC1156" t="s">
        <v>1432</v>
      </c>
      <c r="AD1156" t="s">
        <v>1676</v>
      </c>
    </row>
    <row r="1157" spans="1:30" ht="14.25" customHeight="1" x14ac:dyDescent="0.3">
      <c r="A1157">
        <v>13</v>
      </c>
      <c r="B1157" t="s">
        <v>24</v>
      </c>
      <c r="C1157" t="s">
        <v>268</v>
      </c>
      <c r="D1157" t="s">
        <v>269</v>
      </c>
      <c r="E1157">
        <v>2004</v>
      </c>
      <c r="F1157" t="s">
        <v>270</v>
      </c>
      <c r="G1157" t="s">
        <v>271</v>
      </c>
      <c r="H1157" s="16" t="s">
        <v>272</v>
      </c>
      <c r="I1157" s="8">
        <v>-18.117778000000001</v>
      </c>
      <c r="J1157" s="8">
        <v>-43.344999999999999</v>
      </c>
      <c r="K1157" s="5" t="s">
        <v>109</v>
      </c>
      <c r="L1157" t="s">
        <v>273</v>
      </c>
      <c r="M1157" t="s">
        <v>273</v>
      </c>
      <c r="N1157" s="18" t="s">
        <v>1075</v>
      </c>
      <c r="O1157" s="37">
        <v>2003</v>
      </c>
      <c r="P1157" s="37">
        <v>9</v>
      </c>
      <c r="Q1157" s="37">
        <v>2003</v>
      </c>
      <c r="R1157" s="37">
        <v>9</v>
      </c>
      <c r="S1157" s="7">
        <f t="shared" si="6"/>
        <v>3.2258064516129031E-2</v>
      </c>
      <c r="T1157">
        <v>1</v>
      </c>
      <c r="U1157">
        <v>10</v>
      </c>
      <c r="V1157" t="s">
        <v>82</v>
      </c>
      <c r="W1157">
        <f t="shared" si="7"/>
        <v>300</v>
      </c>
      <c r="X1157" s="5">
        <v>1</v>
      </c>
      <c r="Y1157" t="s">
        <v>20</v>
      </c>
      <c r="Z1157" t="s">
        <v>55</v>
      </c>
      <c r="AA1157" t="s">
        <v>76</v>
      </c>
      <c r="AB1157" s="5">
        <v>0</v>
      </c>
      <c r="AC1157" t="s">
        <v>1432</v>
      </c>
      <c r="AD1157" t="s">
        <v>1676</v>
      </c>
    </row>
    <row r="1158" spans="1:30" ht="14.25" customHeight="1" x14ac:dyDescent="0.3">
      <c r="A1158">
        <v>13</v>
      </c>
      <c r="B1158" t="s">
        <v>24</v>
      </c>
      <c r="C1158" t="s">
        <v>268</v>
      </c>
      <c r="D1158" t="s">
        <v>269</v>
      </c>
      <c r="E1158">
        <v>2004</v>
      </c>
      <c r="F1158" t="s">
        <v>270</v>
      </c>
      <c r="G1158" t="s">
        <v>271</v>
      </c>
      <c r="H1158" s="16" t="s">
        <v>272</v>
      </c>
      <c r="I1158" s="8">
        <v>-18.117778000000001</v>
      </c>
      <c r="J1158" s="8">
        <v>-43.344999999999999</v>
      </c>
      <c r="K1158" s="5" t="s">
        <v>109</v>
      </c>
      <c r="L1158" t="s">
        <v>273</v>
      </c>
      <c r="M1158" t="s">
        <v>273</v>
      </c>
      <c r="N1158" s="18" t="s">
        <v>1075</v>
      </c>
      <c r="O1158" s="37">
        <v>2003</v>
      </c>
      <c r="P1158" s="37">
        <v>9</v>
      </c>
      <c r="Q1158" s="37">
        <v>2003</v>
      </c>
      <c r="R1158" s="37">
        <v>9</v>
      </c>
      <c r="S1158" s="7">
        <f t="shared" si="6"/>
        <v>3.2258064516129031E-2</v>
      </c>
      <c r="T1158">
        <v>1</v>
      </c>
      <c r="U1158">
        <v>10</v>
      </c>
      <c r="V1158" t="s">
        <v>82</v>
      </c>
      <c r="W1158">
        <f t="shared" si="7"/>
        <v>300</v>
      </c>
      <c r="X1158" s="5">
        <v>1</v>
      </c>
      <c r="Y1158" t="s">
        <v>20</v>
      </c>
      <c r="Z1158" t="s">
        <v>83</v>
      </c>
      <c r="AA1158" t="s">
        <v>87</v>
      </c>
      <c r="AB1158" s="5">
        <v>0</v>
      </c>
      <c r="AC1158" t="s">
        <v>1432</v>
      </c>
      <c r="AD1158" t="s">
        <v>1676</v>
      </c>
    </row>
    <row r="1159" spans="1:30" ht="14.25" customHeight="1" x14ac:dyDescent="0.3">
      <c r="A1159">
        <v>13</v>
      </c>
      <c r="B1159" t="s">
        <v>24</v>
      </c>
      <c r="C1159" t="s">
        <v>268</v>
      </c>
      <c r="D1159" t="s">
        <v>269</v>
      </c>
      <c r="E1159">
        <v>2004</v>
      </c>
      <c r="F1159" t="s">
        <v>270</v>
      </c>
      <c r="G1159" t="s">
        <v>271</v>
      </c>
      <c r="H1159" s="16" t="s">
        <v>272</v>
      </c>
      <c r="I1159" s="8">
        <v>-18.117778000000001</v>
      </c>
      <c r="J1159" s="8">
        <v>-43.344999999999999</v>
      </c>
      <c r="K1159" s="5" t="s">
        <v>109</v>
      </c>
      <c r="L1159" t="s">
        <v>273</v>
      </c>
      <c r="M1159" t="s">
        <v>273</v>
      </c>
      <c r="N1159" s="18" t="s">
        <v>1075</v>
      </c>
      <c r="O1159" s="37">
        <v>2003</v>
      </c>
      <c r="P1159" s="37">
        <v>9</v>
      </c>
      <c r="Q1159" s="37">
        <v>2003</v>
      </c>
      <c r="R1159" s="37">
        <v>9</v>
      </c>
      <c r="S1159" s="7">
        <f t="shared" si="6"/>
        <v>3.2258064516129031E-2</v>
      </c>
      <c r="T1159">
        <v>1</v>
      </c>
      <c r="U1159">
        <v>10</v>
      </c>
      <c r="V1159" t="s">
        <v>82</v>
      </c>
      <c r="W1159">
        <f t="shared" si="7"/>
        <v>300</v>
      </c>
      <c r="X1159" s="5">
        <v>1</v>
      </c>
      <c r="Y1159" t="s">
        <v>1076</v>
      </c>
      <c r="Z1159" t="s">
        <v>55</v>
      </c>
      <c r="AA1159" t="s">
        <v>62</v>
      </c>
      <c r="AB1159" s="5">
        <v>6</v>
      </c>
      <c r="AC1159" t="s">
        <v>1432</v>
      </c>
      <c r="AD1159" t="s">
        <v>1676</v>
      </c>
    </row>
    <row r="1160" spans="1:30" ht="14.25" customHeight="1" x14ac:dyDescent="0.3">
      <c r="A1160">
        <v>13</v>
      </c>
      <c r="B1160" t="s">
        <v>24</v>
      </c>
      <c r="C1160" t="s">
        <v>268</v>
      </c>
      <c r="D1160" t="s">
        <v>269</v>
      </c>
      <c r="E1160">
        <v>2004</v>
      </c>
      <c r="F1160" t="s">
        <v>270</v>
      </c>
      <c r="G1160" t="s">
        <v>271</v>
      </c>
      <c r="H1160" s="16" t="s">
        <v>272</v>
      </c>
      <c r="I1160" s="8">
        <v>-18.117778000000001</v>
      </c>
      <c r="J1160" s="8">
        <v>-43.344999999999999</v>
      </c>
      <c r="K1160" s="5" t="s">
        <v>109</v>
      </c>
      <c r="L1160" t="s">
        <v>273</v>
      </c>
      <c r="M1160" t="s">
        <v>273</v>
      </c>
      <c r="N1160" s="18" t="s">
        <v>1075</v>
      </c>
      <c r="O1160" s="37">
        <v>2003</v>
      </c>
      <c r="P1160" s="37">
        <v>9</v>
      </c>
      <c r="Q1160" s="37">
        <v>2003</v>
      </c>
      <c r="R1160" s="37">
        <v>9</v>
      </c>
      <c r="S1160" s="7">
        <f t="shared" si="6"/>
        <v>3.2258064516129031E-2</v>
      </c>
      <c r="T1160">
        <v>1</v>
      </c>
      <c r="U1160">
        <v>10</v>
      </c>
      <c r="V1160" t="s">
        <v>82</v>
      </c>
      <c r="W1160">
        <f t="shared" si="7"/>
        <v>300</v>
      </c>
      <c r="X1160" s="5">
        <v>1</v>
      </c>
      <c r="Y1160" t="s">
        <v>1076</v>
      </c>
      <c r="Z1160" t="s">
        <v>55</v>
      </c>
      <c r="AA1160" t="s">
        <v>379</v>
      </c>
      <c r="AB1160" s="5">
        <v>0</v>
      </c>
      <c r="AC1160" t="s">
        <v>1432</v>
      </c>
      <c r="AD1160" t="s">
        <v>1676</v>
      </c>
    </row>
    <row r="1161" spans="1:30" ht="14.25" customHeight="1" x14ac:dyDescent="0.3">
      <c r="A1161">
        <v>13</v>
      </c>
      <c r="B1161" t="s">
        <v>24</v>
      </c>
      <c r="C1161" t="s">
        <v>268</v>
      </c>
      <c r="D1161" t="s">
        <v>269</v>
      </c>
      <c r="E1161">
        <v>2004</v>
      </c>
      <c r="F1161" t="s">
        <v>270</v>
      </c>
      <c r="G1161" t="s">
        <v>271</v>
      </c>
      <c r="H1161" s="16" t="s">
        <v>272</v>
      </c>
      <c r="I1161" s="8">
        <v>-18.117778000000001</v>
      </c>
      <c r="J1161" s="8">
        <v>-43.344999999999999</v>
      </c>
      <c r="K1161" s="5" t="s">
        <v>109</v>
      </c>
      <c r="L1161" t="s">
        <v>273</v>
      </c>
      <c r="M1161" t="s">
        <v>273</v>
      </c>
      <c r="N1161" s="18" t="s">
        <v>1075</v>
      </c>
      <c r="O1161" s="37">
        <v>2003</v>
      </c>
      <c r="P1161" s="37">
        <v>9</v>
      </c>
      <c r="Q1161" s="37">
        <v>2003</v>
      </c>
      <c r="R1161" s="37">
        <v>9</v>
      </c>
      <c r="S1161" s="7">
        <f t="shared" si="6"/>
        <v>3.2258064516129031E-2</v>
      </c>
      <c r="T1161">
        <v>1</v>
      </c>
      <c r="U1161">
        <v>10</v>
      </c>
      <c r="V1161" t="s">
        <v>82</v>
      </c>
      <c r="W1161">
        <f t="shared" si="7"/>
        <v>300</v>
      </c>
      <c r="X1161" s="5">
        <v>1</v>
      </c>
      <c r="Y1161" t="s">
        <v>1076</v>
      </c>
      <c r="Z1161" t="s">
        <v>55</v>
      </c>
      <c r="AA1161" t="s">
        <v>258</v>
      </c>
      <c r="AB1161" s="5">
        <v>3</v>
      </c>
      <c r="AC1161" t="s">
        <v>1432</v>
      </c>
      <c r="AD1161" t="s">
        <v>1676</v>
      </c>
    </row>
    <row r="1162" spans="1:30" ht="14.25" customHeight="1" x14ac:dyDescent="0.3">
      <c r="A1162">
        <v>13</v>
      </c>
      <c r="B1162" t="s">
        <v>24</v>
      </c>
      <c r="C1162" t="s">
        <v>268</v>
      </c>
      <c r="D1162" t="s">
        <v>269</v>
      </c>
      <c r="E1162">
        <v>2004</v>
      </c>
      <c r="F1162" t="s">
        <v>270</v>
      </c>
      <c r="G1162" t="s">
        <v>271</v>
      </c>
      <c r="H1162" s="16" t="s">
        <v>272</v>
      </c>
      <c r="I1162" s="8">
        <v>-18.117778000000001</v>
      </c>
      <c r="J1162" s="8">
        <v>-43.344999999999999</v>
      </c>
      <c r="K1162" s="5" t="s">
        <v>109</v>
      </c>
      <c r="L1162" t="s">
        <v>273</v>
      </c>
      <c r="M1162" t="s">
        <v>273</v>
      </c>
      <c r="N1162" s="18" t="s">
        <v>1075</v>
      </c>
      <c r="O1162" s="37">
        <v>2003</v>
      </c>
      <c r="P1162" s="37">
        <v>9</v>
      </c>
      <c r="Q1162" s="37">
        <v>2003</v>
      </c>
      <c r="R1162" s="37">
        <v>9</v>
      </c>
      <c r="S1162" s="7">
        <f t="shared" si="6"/>
        <v>3.2258064516129031E-2</v>
      </c>
      <c r="T1162">
        <v>1</v>
      </c>
      <c r="U1162">
        <v>10</v>
      </c>
      <c r="V1162" t="s">
        <v>82</v>
      </c>
      <c r="W1162">
        <f t="shared" si="7"/>
        <v>300</v>
      </c>
      <c r="X1162" s="5">
        <v>1</v>
      </c>
      <c r="Y1162" t="s">
        <v>1076</v>
      </c>
      <c r="Z1162" t="s">
        <v>55</v>
      </c>
      <c r="AA1162" t="s">
        <v>73</v>
      </c>
      <c r="AB1162" s="5">
        <v>0</v>
      </c>
      <c r="AC1162" t="s">
        <v>1432</v>
      </c>
      <c r="AD1162" t="s">
        <v>1676</v>
      </c>
    </row>
    <row r="1163" spans="1:30" ht="14.25" customHeight="1" x14ac:dyDescent="0.3">
      <c r="A1163">
        <v>13</v>
      </c>
      <c r="B1163" t="s">
        <v>24</v>
      </c>
      <c r="C1163" t="s">
        <v>268</v>
      </c>
      <c r="D1163" t="s">
        <v>269</v>
      </c>
      <c r="E1163">
        <v>2004</v>
      </c>
      <c r="F1163" t="s">
        <v>270</v>
      </c>
      <c r="G1163" t="s">
        <v>271</v>
      </c>
      <c r="H1163" s="16" t="s">
        <v>272</v>
      </c>
      <c r="I1163" s="8">
        <v>-18.117778000000001</v>
      </c>
      <c r="J1163" s="8">
        <v>-43.344999999999999</v>
      </c>
      <c r="K1163" s="5" t="s">
        <v>109</v>
      </c>
      <c r="L1163" t="s">
        <v>273</v>
      </c>
      <c r="M1163" t="s">
        <v>273</v>
      </c>
      <c r="N1163" s="18" t="s">
        <v>1075</v>
      </c>
      <c r="O1163" s="37">
        <v>2003</v>
      </c>
      <c r="P1163" s="37">
        <v>9</v>
      </c>
      <c r="Q1163" s="37">
        <v>2003</v>
      </c>
      <c r="R1163" s="37">
        <v>9</v>
      </c>
      <c r="S1163" s="7">
        <f t="shared" si="6"/>
        <v>3.2258064516129031E-2</v>
      </c>
      <c r="T1163">
        <v>1</v>
      </c>
      <c r="U1163">
        <v>10</v>
      </c>
      <c r="V1163" t="s">
        <v>82</v>
      </c>
      <c r="W1163">
        <f t="shared" si="7"/>
        <v>300</v>
      </c>
      <c r="X1163" s="5">
        <v>1</v>
      </c>
      <c r="Y1163" t="s">
        <v>1076</v>
      </c>
      <c r="Z1163" t="s">
        <v>55</v>
      </c>
      <c r="AA1163" t="s">
        <v>265</v>
      </c>
      <c r="AB1163" s="5">
        <v>0</v>
      </c>
      <c r="AC1163" t="s">
        <v>1432</v>
      </c>
      <c r="AD1163" t="s">
        <v>1676</v>
      </c>
    </row>
    <row r="1164" spans="1:30" ht="14.25" customHeight="1" x14ac:dyDescent="0.3">
      <c r="A1164">
        <v>13</v>
      </c>
      <c r="B1164" t="s">
        <v>24</v>
      </c>
      <c r="C1164" t="s">
        <v>268</v>
      </c>
      <c r="D1164" t="s">
        <v>269</v>
      </c>
      <c r="E1164">
        <v>2004</v>
      </c>
      <c r="F1164" t="s">
        <v>270</v>
      </c>
      <c r="G1164" t="s">
        <v>271</v>
      </c>
      <c r="H1164" s="16" t="s">
        <v>272</v>
      </c>
      <c r="I1164" s="8">
        <v>-18.117778000000001</v>
      </c>
      <c r="J1164" s="8">
        <v>-43.344999999999999</v>
      </c>
      <c r="K1164" s="5" t="s">
        <v>109</v>
      </c>
      <c r="L1164" t="s">
        <v>273</v>
      </c>
      <c r="M1164" t="s">
        <v>273</v>
      </c>
      <c r="N1164" s="18" t="s">
        <v>1075</v>
      </c>
      <c r="O1164" s="37">
        <v>2003</v>
      </c>
      <c r="P1164" s="37">
        <v>9</v>
      </c>
      <c r="Q1164" s="37">
        <v>2003</v>
      </c>
      <c r="R1164" s="37">
        <v>9</v>
      </c>
      <c r="S1164" s="7">
        <f t="shared" si="6"/>
        <v>3.2258064516129031E-2</v>
      </c>
      <c r="T1164">
        <v>1</v>
      </c>
      <c r="U1164">
        <v>10</v>
      </c>
      <c r="V1164" t="s">
        <v>82</v>
      </c>
      <c r="W1164">
        <f t="shared" si="7"/>
        <v>300</v>
      </c>
      <c r="X1164" s="5">
        <v>1</v>
      </c>
      <c r="Y1164" t="s">
        <v>1076</v>
      </c>
      <c r="Z1164" t="s">
        <v>55</v>
      </c>
      <c r="AA1164" t="s">
        <v>876</v>
      </c>
      <c r="AB1164" s="5">
        <v>0</v>
      </c>
      <c r="AC1164" t="s">
        <v>1432</v>
      </c>
      <c r="AD1164" t="s">
        <v>1676</v>
      </c>
    </row>
    <row r="1165" spans="1:30" ht="14.25" customHeight="1" x14ac:dyDescent="0.3">
      <c r="A1165">
        <v>13</v>
      </c>
      <c r="B1165" t="s">
        <v>24</v>
      </c>
      <c r="C1165" t="s">
        <v>268</v>
      </c>
      <c r="D1165" t="s">
        <v>269</v>
      </c>
      <c r="E1165">
        <v>2004</v>
      </c>
      <c r="F1165" t="s">
        <v>270</v>
      </c>
      <c r="G1165" t="s">
        <v>271</v>
      </c>
      <c r="H1165" s="16" t="s">
        <v>272</v>
      </c>
      <c r="I1165" s="8">
        <v>-18.117778000000001</v>
      </c>
      <c r="J1165" s="8">
        <v>-43.344999999999999</v>
      </c>
      <c r="K1165" s="5" t="s">
        <v>109</v>
      </c>
      <c r="L1165" t="s">
        <v>273</v>
      </c>
      <c r="M1165" t="s">
        <v>273</v>
      </c>
      <c r="N1165" s="18" t="s">
        <v>1075</v>
      </c>
      <c r="O1165" s="37">
        <v>2003</v>
      </c>
      <c r="P1165" s="37">
        <v>9</v>
      </c>
      <c r="Q1165" s="37">
        <v>2003</v>
      </c>
      <c r="R1165" s="37">
        <v>9</v>
      </c>
      <c r="S1165" s="7">
        <f t="shared" si="6"/>
        <v>3.2258064516129031E-2</v>
      </c>
      <c r="T1165">
        <v>1</v>
      </c>
      <c r="U1165">
        <v>10</v>
      </c>
      <c r="V1165" t="s">
        <v>82</v>
      </c>
      <c r="W1165">
        <f t="shared" si="7"/>
        <v>300</v>
      </c>
      <c r="X1165" s="5">
        <v>1</v>
      </c>
      <c r="Y1165" t="s">
        <v>1076</v>
      </c>
      <c r="Z1165" t="s">
        <v>55</v>
      </c>
      <c r="AA1165" t="s">
        <v>76</v>
      </c>
      <c r="AB1165" s="5">
        <v>0</v>
      </c>
      <c r="AC1165" t="s">
        <v>1432</v>
      </c>
      <c r="AD1165" t="s">
        <v>1676</v>
      </c>
    </row>
    <row r="1166" spans="1:30" ht="14.25" customHeight="1" x14ac:dyDescent="0.3">
      <c r="A1166">
        <v>13</v>
      </c>
      <c r="B1166" t="s">
        <v>24</v>
      </c>
      <c r="C1166" t="s">
        <v>268</v>
      </c>
      <c r="D1166" t="s">
        <v>269</v>
      </c>
      <c r="E1166">
        <v>2004</v>
      </c>
      <c r="F1166" t="s">
        <v>270</v>
      </c>
      <c r="G1166" t="s">
        <v>271</v>
      </c>
      <c r="H1166" s="16" t="s">
        <v>272</v>
      </c>
      <c r="I1166" s="8">
        <v>-18.117778000000001</v>
      </c>
      <c r="J1166" s="8">
        <v>-43.344999999999999</v>
      </c>
      <c r="K1166" s="5" t="s">
        <v>109</v>
      </c>
      <c r="L1166" t="s">
        <v>273</v>
      </c>
      <c r="M1166" t="s">
        <v>273</v>
      </c>
      <c r="N1166" s="18" t="s">
        <v>1075</v>
      </c>
      <c r="O1166" s="37">
        <v>2003</v>
      </c>
      <c r="P1166" s="37">
        <v>9</v>
      </c>
      <c r="Q1166" s="37">
        <v>2003</v>
      </c>
      <c r="R1166" s="37">
        <v>9</v>
      </c>
      <c r="S1166" s="7">
        <f t="shared" si="6"/>
        <v>3.2258064516129031E-2</v>
      </c>
      <c r="T1166">
        <v>1</v>
      </c>
      <c r="U1166">
        <v>10</v>
      </c>
      <c r="V1166" t="s">
        <v>82</v>
      </c>
      <c r="W1166">
        <f t="shared" si="7"/>
        <v>300</v>
      </c>
      <c r="X1166" s="5">
        <v>1</v>
      </c>
      <c r="Y1166" t="s">
        <v>1076</v>
      </c>
      <c r="Z1166" t="s">
        <v>83</v>
      </c>
      <c r="AA1166" t="s">
        <v>87</v>
      </c>
      <c r="AB1166" s="5">
        <v>0</v>
      </c>
      <c r="AC1166" t="s">
        <v>1432</v>
      </c>
      <c r="AD1166" t="s">
        <v>1676</v>
      </c>
    </row>
    <row r="1167" spans="1:30" ht="14.25" customHeight="1" x14ac:dyDescent="0.3">
      <c r="A1167">
        <v>13</v>
      </c>
      <c r="B1167" t="s">
        <v>24</v>
      </c>
      <c r="C1167" t="s">
        <v>268</v>
      </c>
      <c r="D1167" t="s">
        <v>269</v>
      </c>
      <c r="E1167">
        <v>2004</v>
      </c>
      <c r="F1167" t="s">
        <v>270</v>
      </c>
      <c r="G1167" t="s">
        <v>271</v>
      </c>
      <c r="H1167" s="16" t="s">
        <v>272</v>
      </c>
      <c r="I1167" s="8">
        <v>-18.117778000000001</v>
      </c>
      <c r="J1167" s="8">
        <v>-43.344999999999999</v>
      </c>
      <c r="K1167" s="5" t="s">
        <v>109</v>
      </c>
      <c r="L1167" t="s">
        <v>273</v>
      </c>
      <c r="M1167" t="s">
        <v>273</v>
      </c>
      <c r="N1167" s="18" t="s">
        <v>1075</v>
      </c>
      <c r="O1167" s="37">
        <v>2003</v>
      </c>
      <c r="P1167" s="37">
        <v>9</v>
      </c>
      <c r="Q1167" s="37">
        <v>2003</v>
      </c>
      <c r="R1167" s="37">
        <v>9</v>
      </c>
      <c r="S1167" s="7">
        <f t="shared" si="6"/>
        <v>3.2258064516129031E-2</v>
      </c>
      <c r="T1167">
        <v>1</v>
      </c>
      <c r="U1167">
        <v>10</v>
      </c>
      <c r="V1167" t="s">
        <v>82</v>
      </c>
      <c r="W1167">
        <f t="shared" si="7"/>
        <v>300</v>
      </c>
      <c r="X1167" s="5">
        <v>1</v>
      </c>
      <c r="Y1167" t="s">
        <v>669</v>
      </c>
      <c r="Z1167" t="s">
        <v>55</v>
      </c>
      <c r="AA1167" t="s">
        <v>62</v>
      </c>
      <c r="AB1167" s="5">
        <v>0</v>
      </c>
      <c r="AC1167" t="s">
        <v>1432</v>
      </c>
      <c r="AD1167" t="s">
        <v>1676</v>
      </c>
    </row>
    <row r="1168" spans="1:30" ht="14.25" customHeight="1" x14ac:dyDescent="0.3">
      <c r="A1168">
        <v>13</v>
      </c>
      <c r="B1168" t="s">
        <v>24</v>
      </c>
      <c r="C1168" t="s">
        <v>268</v>
      </c>
      <c r="D1168" t="s">
        <v>269</v>
      </c>
      <c r="E1168">
        <v>2004</v>
      </c>
      <c r="F1168" t="s">
        <v>270</v>
      </c>
      <c r="G1168" t="s">
        <v>271</v>
      </c>
      <c r="H1168" s="16" t="s">
        <v>272</v>
      </c>
      <c r="I1168" s="8">
        <v>-18.117778000000001</v>
      </c>
      <c r="J1168" s="8">
        <v>-43.344999999999999</v>
      </c>
      <c r="K1168" s="5" t="s">
        <v>109</v>
      </c>
      <c r="L1168" t="s">
        <v>273</v>
      </c>
      <c r="M1168" t="s">
        <v>273</v>
      </c>
      <c r="N1168" s="18" t="s">
        <v>1075</v>
      </c>
      <c r="O1168" s="37">
        <v>2003</v>
      </c>
      <c r="P1168" s="37">
        <v>9</v>
      </c>
      <c r="Q1168" s="37">
        <v>2003</v>
      </c>
      <c r="R1168" s="37">
        <v>9</v>
      </c>
      <c r="S1168" s="7">
        <f t="shared" si="6"/>
        <v>3.2258064516129031E-2</v>
      </c>
      <c r="T1168">
        <v>1</v>
      </c>
      <c r="U1168">
        <v>10</v>
      </c>
      <c r="V1168" t="s">
        <v>82</v>
      </c>
      <c r="W1168">
        <f t="shared" si="7"/>
        <v>300</v>
      </c>
      <c r="X1168" s="5">
        <v>1</v>
      </c>
      <c r="Y1168" t="s">
        <v>669</v>
      </c>
      <c r="Z1168" t="s">
        <v>55</v>
      </c>
      <c r="AA1168" t="s">
        <v>379</v>
      </c>
      <c r="AB1168" s="5">
        <v>0</v>
      </c>
      <c r="AC1168" t="s">
        <v>1432</v>
      </c>
      <c r="AD1168" t="s">
        <v>1676</v>
      </c>
    </row>
    <row r="1169" spans="1:30" ht="14.25" customHeight="1" x14ac:dyDescent="0.3">
      <c r="A1169">
        <v>13</v>
      </c>
      <c r="B1169" t="s">
        <v>24</v>
      </c>
      <c r="C1169" t="s">
        <v>268</v>
      </c>
      <c r="D1169" t="s">
        <v>269</v>
      </c>
      <c r="E1169">
        <v>2004</v>
      </c>
      <c r="F1169" t="s">
        <v>270</v>
      </c>
      <c r="G1169" t="s">
        <v>271</v>
      </c>
      <c r="H1169" s="16" t="s">
        <v>272</v>
      </c>
      <c r="I1169" s="8">
        <v>-18.117778000000001</v>
      </c>
      <c r="J1169" s="8">
        <v>-43.344999999999999</v>
      </c>
      <c r="K1169" s="5" t="s">
        <v>109</v>
      </c>
      <c r="L1169" t="s">
        <v>273</v>
      </c>
      <c r="M1169" t="s">
        <v>273</v>
      </c>
      <c r="N1169" s="18" t="s">
        <v>1075</v>
      </c>
      <c r="O1169" s="37">
        <v>2003</v>
      </c>
      <c r="P1169" s="37">
        <v>9</v>
      </c>
      <c r="Q1169" s="37">
        <v>2003</v>
      </c>
      <c r="R1169" s="37">
        <v>9</v>
      </c>
      <c r="S1169" s="7">
        <f t="shared" si="6"/>
        <v>3.2258064516129031E-2</v>
      </c>
      <c r="T1169">
        <v>1</v>
      </c>
      <c r="U1169">
        <v>10</v>
      </c>
      <c r="V1169" t="s">
        <v>82</v>
      </c>
      <c r="W1169">
        <f t="shared" si="7"/>
        <v>300</v>
      </c>
      <c r="X1169" s="5">
        <v>1</v>
      </c>
      <c r="Y1169" t="s">
        <v>669</v>
      </c>
      <c r="Z1169" t="s">
        <v>55</v>
      </c>
      <c r="AA1169" t="s">
        <v>258</v>
      </c>
      <c r="AB1169" s="5">
        <v>0</v>
      </c>
      <c r="AC1169" t="s">
        <v>1432</v>
      </c>
      <c r="AD1169" t="s">
        <v>1676</v>
      </c>
    </row>
    <row r="1170" spans="1:30" ht="14.25" customHeight="1" x14ac:dyDescent="0.3">
      <c r="A1170">
        <v>13</v>
      </c>
      <c r="B1170" t="s">
        <v>24</v>
      </c>
      <c r="C1170" t="s">
        <v>268</v>
      </c>
      <c r="D1170" t="s">
        <v>269</v>
      </c>
      <c r="E1170">
        <v>2004</v>
      </c>
      <c r="F1170" t="s">
        <v>270</v>
      </c>
      <c r="G1170" t="s">
        <v>271</v>
      </c>
      <c r="H1170" s="16" t="s">
        <v>272</v>
      </c>
      <c r="I1170" s="8">
        <v>-18.117778000000001</v>
      </c>
      <c r="J1170" s="8">
        <v>-43.344999999999999</v>
      </c>
      <c r="K1170" s="5" t="s">
        <v>109</v>
      </c>
      <c r="L1170" t="s">
        <v>273</v>
      </c>
      <c r="M1170" t="s">
        <v>273</v>
      </c>
      <c r="N1170" s="18" t="s">
        <v>1075</v>
      </c>
      <c r="O1170" s="37">
        <v>2003</v>
      </c>
      <c r="P1170" s="37">
        <v>9</v>
      </c>
      <c r="Q1170" s="37">
        <v>2003</v>
      </c>
      <c r="R1170" s="37">
        <v>9</v>
      </c>
      <c r="S1170" s="7">
        <f t="shared" si="6"/>
        <v>3.2258064516129031E-2</v>
      </c>
      <c r="T1170">
        <v>1</v>
      </c>
      <c r="U1170">
        <v>10</v>
      </c>
      <c r="V1170" t="s">
        <v>82</v>
      </c>
      <c r="W1170">
        <f t="shared" si="7"/>
        <v>300</v>
      </c>
      <c r="X1170" s="5">
        <v>1</v>
      </c>
      <c r="Y1170" t="s">
        <v>669</v>
      </c>
      <c r="Z1170" t="s">
        <v>55</v>
      </c>
      <c r="AA1170" t="s">
        <v>73</v>
      </c>
      <c r="AB1170" s="5">
        <v>0</v>
      </c>
      <c r="AC1170" t="s">
        <v>1432</v>
      </c>
      <c r="AD1170" t="s">
        <v>1676</v>
      </c>
    </row>
    <row r="1171" spans="1:30" ht="14.25" customHeight="1" x14ac:dyDescent="0.3">
      <c r="A1171">
        <v>13</v>
      </c>
      <c r="B1171" t="s">
        <v>24</v>
      </c>
      <c r="C1171" t="s">
        <v>268</v>
      </c>
      <c r="D1171" t="s">
        <v>269</v>
      </c>
      <c r="E1171">
        <v>2004</v>
      </c>
      <c r="F1171" t="s">
        <v>270</v>
      </c>
      <c r="G1171" t="s">
        <v>271</v>
      </c>
      <c r="H1171" s="16" t="s">
        <v>272</v>
      </c>
      <c r="I1171" s="8">
        <v>-18.117778000000001</v>
      </c>
      <c r="J1171" s="8">
        <v>-43.344999999999999</v>
      </c>
      <c r="K1171" s="5" t="s">
        <v>109</v>
      </c>
      <c r="L1171" t="s">
        <v>273</v>
      </c>
      <c r="M1171" t="s">
        <v>273</v>
      </c>
      <c r="N1171" s="18" t="s">
        <v>1075</v>
      </c>
      <c r="O1171" s="37">
        <v>2003</v>
      </c>
      <c r="P1171" s="37">
        <v>9</v>
      </c>
      <c r="Q1171" s="37">
        <v>2003</v>
      </c>
      <c r="R1171" s="37">
        <v>9</v>
      </c>
      <c r="S1171" s="7">
        <f t="shared" si="6"/>
        <v>3.2258064516129031E-2</v>
      </c>
      <c r="T1171">
        <v>1</v>
      </c>
      <c r="U1171">
        <v>10</v>
      </c>
      <c r="V1171" t="s">
        <v>82</v>
      </c>
      <c r="W1171">
        <f t="shared" si="7"/>
        <v>300</v>
      </c>
      <c r="X1171" s="5">
        <v>1</v>
      </c>
      <c r="Y1171" t="s">
        <v>669</v>
      </c>
      <c r="Z1171" t="s">
        <v>55</v>
      </c>
      <c r="AA1171" t="s">
        <v>265</v>
      </c>
      <c r="AB1171" s="5">
        <v>1</v>
      </c>
      <c r="AC1171" t="s">
        <v>1432</v>
      </c>
      <c r="AD1171" t="s">
        <v>1676</v>
      </c>
    </row>
    <row r="1172" spans="1:30" ht="14.25" customHeight="1" x14ac:dyDescent="0.3">
      <c r="A1172">
        <v>13</v>
      </c>
      <c r="B1172" t="s">
        <v>24</v>
      </c>
      <c r="C1172" t="s">
        <v>268</v>
      </c>
      <c r="D1172" t="s">
        <v>269</v>
      </c>
      <c r="E1172">
        <v>2004</v>
      </c>
      <c r="F1172" t="s">
        <v>270</v>
      </c>
      <c r="G1172" t="s">
        <v>271</v>
      </c>
      <c r="H1172" s="16" t="s">
        <v>272</v>
      </c>
      <c r="I1172" s="8">
        <v>-18.117778000000001</v>
      </c>
      <c r="J1172" s="8">
        <v>-43.344999999999999</v>
      </c>
      <c r="K1172" s="5" t="s">
        <v>109</v>
      </c>
      <c r="L1172" t="s">
        <v>273</v>
      </c>
      <c r="M1172" t="s">
        <v>273</v>
      </c>
      <c r="N1172" s="18" t="s">
        <v>1075</v>
      </c>
      <c r="O1172" s="37">
        <v>2003</v>
      </c>
      <c r="P1172" s="37">
        <v>9</v>
      </c>
      <c r="Q1172" s="37">
        <v>2003</v>
      </c>
      <c r="R1172" s="37">
        <v>9</v>
      </c>
      <c r="S1172" s="7">
        <f t="shared" si="6"/>
        <v>3.2258064516129031E-2</v>
      </c>
      <c r="T1172">
        <v>1</v>
      </c>
      <c r="U1172">
        <v>10</v>
      </c>
      <c r="V1172" t="s">
        <v>82</v>
      </c>
      <c r="W1172">
        <f t="shared" si="7"/>
        <v>300</v>
      </c>
      <c r="X1172" s="5">
        <v>1</v>
      </c>
      <c r="Y1172" t="s">
        <v>669</v>
      </c>
      <c r="Z1172" t="s">
        <v>55</v>
      </c>
      <c r="AA1172" t="s">
        <v>876</v>
      </c>
      <c r="AB1172" s="5">
        <v>0</v>
      </c>
      <c r="AC1172" t="s">
        <v>1432</v>
      </c>
      <c r="AD1172" t="s">
        <v>1676</v>
      </c>
    </row>
    <row r="1173" spans="1:30" ht="14.25" customHeight="1" x14ac:dyDescent="0.3">
      <c r="A1173">
        <v>13</v>
      </c>
      <c r="B1173" t="s">
        <v>24</v>
      </c>
      <c r="C1173" t="s">
        <v>268</v>
      </c>
      <c r="D1173" t="s">
        <v>269</v>
      </c>
      <c r="E1173">
        <v>2004</v>
      </c>
      <c r="F1173" t="s">
        <v>270</v>
      </c>
      <c r="G1173" t="s">
        <v>271</v>
      </c>
      <c r="H1173" s="16" t="s">
        <v>272</v>
      </c>
      <c r="I1173" s="8">
        <v>-18.117778000000001</v>
      </c>
      <c r="J1173" s="8">
        <v>-43.344999999999999</v>
      </c>
      <c r="K1173" s="5" t="s">
        <v>109</v>
      </c>
      <c r="L1173" t="s">
        <v>273</v>
      </c>
      <c r="M1173" t="s">
        <v>273</v>
      </c>
      <c r="N1173" s="18" t="s">
        <v>1075</v>
      </c>
      <c r="O1173" s="37">
        <v>2003</v>
      </c>
      <c r="P1173" s="37">
        <v>9</v>
      </c>
      <c r="Q1173" s="37">
        <v>2003</v>
      </c>
      <c r="R1173" s="37">
        <v>9</v>
      </c>
      <c r="S1173" s="7">
        <f t="shared" si="6"/>
        <v>3.2258064516129031E-2</v>
      </c>
      <c r="T1173">
        <v>1</v>
      </c>
      <c r="U1173">
        <v>10</v>
      </c>
      <c r="V1173" t="s">
        <v>82</v>
      </c>
      <c r="W1173">
        <f t="shared" si="7"/>
        <v>300</v>
      </c>
      <c r="X1173" s="5">
        <v>1</v>
      </c>
      <c r="Y1173" t="s">
        <v>669</v>
      </c>
      <c r="Z1173" t="s">
        <v>55</v>
      </c>
      <c r="AA1173" t="s">
        <v>76</v>
      </c>
      <c r="AB1173" s="5">
        <v>0</v>
      </c>
      <c r="AC1173" t="s">
        <v>1432</v>
      </c>
      <c r="AD1173" t="s">
        <v>1676</v>
      </c>
    </row>
    <row r="1174" spans="1:30" ht="14.25" customHeight="1" x14ac:dyDescent="0.3">
      <c r="A1174">
        <v>13</v>
      </c>
      <c r="B1174" t="s">
        <v>24</v>
      </c>
      <c r="C1174" t="s">
        <v>268</v>
      </c>
      <c r="D1174" t="s">
        <v>269</v>
      </c>
      <c r="E1174">
        <v>2004</v>
      </c>
      <c r="F1174" t="s">
        <v>270</v>
      </c>
      <c r="G1174" t="s">
        <v>271</v>
      </c>
      <c r="H1174" s="16" t="s">
        <v>272</v>
      </c>
      <c r="I1174" s="8">
        <v>-18.117778000000001</v>
      </c>
      <c r="J1174" s="8">
        <v>-43.344999999999999</v>
      </c>
      <c r="K1174" s="5" t="s">
        <v>109</v>
      </c>
      <c r="L1174" t="s">
        <v>273</v>
      </c>
      <c r="M1174" t="s">
        <v>273</v>
      </c>
      <c r="N1174" s="18" t="s">
        <v>1075</v>
      </c>
      <c r="O1174" s="37">
        <v>2003</v>
      </c>
      <c r="P1174" s="37">
        <v>9</v>
      </c>
      <c r="Q1174" s="37">
        <v>2003</v>
      </c>
      <c r="R1174" s="37">
        <v>9</v>
      </c>
      <c r="S1174" s="7">
        <f t="shared" si="6"/>
        <v>3.2258064516129031E-2</v>
      </c>
      <c r="T1174">
        <v>1</v>
      </c>
      <c r="U1174">
        <v>10</v>
      </c>
      <c r="V1174" t="s">
        <v>82</v>
      </c>
      <c r="W1174">
        <f t="shared" si="7"/>
        <v>300</v>
      </c>
      <c r="X1174" s="5">
        <v>1</v>
      </c>
      <c r="Y1174" t="s">
        <v>669</v>
      </c>
      <c r="Z1174" t="s">
        <v>83</v>
      </c>
      <c r="AA1174" t="s">
        <v>87</v>
      </c>
      <c r="AB1174" s="5">
        <v>0</v>
      </c>
      <c r="AC1174" t="s">
        <v>1432</v>
      </c>
      <c r="AD1174" t="s">
        <v>1676</v>
      </c>
    </row>
    <row r="1175" spans="1:30" ht="14.25" customHeight="1" x14ac:dyDescent="0.3">
      <c r="A1175">
        <v>13</v>
      </c>
      <c r="B1175" t="s">
        <v>24</v>
      </c>
      <c r="C1175" t="s">
        <v>268</v>
      </c>
      <c r="D1175" t="s">
        <v>269</v>
      </c>
      <c r="E1175">
        <v>2004</v>
      </c>
      <c r="F1175" t="s">
        <v>270</v>
      </c>
      <c r="G1175" t="s">
        <v>276</v>
      </c>
      <c r="H1175" s="16" t="s">
        <v>277</v>
      </c>
      <c r="I1175" s="8">
        <v>-18.137499999999999</v>
      </c>
      <c r="J1175" s="8">
        <v>-43.349722</v>
      </c>
      <c r="K1175" s="5" t="s">
        <v>109</v>
      </c>
      <c r="L1175" t="s">
        <v>278</v>
      </c>
      <c r="M1175" t="s">
        <v>278</v>
      </c>
      <c r="N1175" s="18" t="s">
        <v>1075</v>
      </c>
      <c r="O1175" s="37">
        <v>2003</v>
      </c>
      <c r="P1175" s="37">
        <v>9</v>
      </c>
      <c r="Q1175" s="37">
        <v>2003</v>
      </c>
      <c r="R1175" s="37">
        <v>9</v>
      </c>
      <c r="S1175" s="7">
        <f t="shared" si="6"/>
        <v>3.2258064516129031E-2</v>
      </c>
      <c r="T1175">
        <v>1</v>
      </c>
      <c r="U1175">
        <v>10</v>
      </c>
      <c r="V1175" t="s">
        <v>82</v>
      </c>
      <c r="W1175">
        <f t="shared" si="7"/>
        <v>300</v>
      </c>
      <c r="X1175" s="5">
        <v>1</v>
      </c>
      <c r="Y1175" t="s">
        <v>1070</v>
      </c>
      <c r="Z1175" t="s">
        <v>55</v>
      </c>
      <c r="AA1175" t="s">
        <v>62</v>
      </c>
      <c r="AB1175" s="5">
        <v>7</v>
      </c>
      <c r="AC1175" t="s">
        <v>1432</v>
      </c>
      <c r="AD1175" t="s">
        <v>1676</v>
      </c>
    </row>
    <row r="1176" spans="1:30" ht="14.25" customHeight="1" x14ac:dyDescent="0.3">
      <c r="A1176">
        <v>13</v>
      </c>
      <c r="B1176" t="s">
        <v>24</v>
      </c>
      <c r="C1176" t="s">
        <v>268</v>
      </c>
      <c r="D1176" t="s">
        <v>269</v>
      </c>
      <c r="E1176">
        <v>2004</v>
      </c>
      <c r="F1176" t="s">
        <v>270</v>
      </c>
      <c r="G1176" t="s">
        <v>276</v>
      </c>
      <c r="H1176" s="16" t="s">
        <v>277</v>
      </c>
      <c r="I1176" s="8">
        <v>-18.137499999999999</v>
      </c>
      <c r="J1176" s="8">
        <v>-43.349722</v>
      </c>
      <c r="K1176" s="5" t="s">
        <v>109</v>
      </c>
      <c r="L1176" t="s">
        <v>278</v>
      </c>
      <c r="M1176" t="s">
        <v>278</v>
      </c>
      <c r="N1176" s="18" t="s">
        <v>1075</v>
      </c>
      <c r="O1176" s="37">
        <v>2003</v>
      </c>
      <c r="P1176" s="37">
        <v>9</v>
      </c>
      <c r="Q1176" s="37">
        <v>2003</v>
      </c>
      <c r="R1176" s="37">
        <v>9</v>
      </c>
      <c r="S1176" s="7">
        <f t="shared" si="6"/>
        <v>3.2258064516129031E-2</v>
      </c>
      <c r="T1176">
        <v>1</v>
      </c>
      <c r="U1176">
        <v>10</v>
      </c>
      <c r="V1176" t="s">
        <v>82</v>
      </c>
      <c r="W1176">
        <f t="shared" si="7"/>
        <v>300</v>
      </c>
      <c r="X1176" s="5">
        <v>1</v>
      </c>
      <c r="Y1176" t="s">
        <v>1070</v>
      </c>
      <c r="Z1176" t="s">
        <v>55</v>
      </c>
      <c r="AA1176" t="s">
        <v>379</v>
      </c>
      <c r="AB1176" s="5">
        <v>1</v>
      </c>
      <c r="AC1176" t="s">
        <v>1432</v>
      </c>
      <c r="AD1176" t="s">
        <v>1676</v>
      </c>
    </row>
    <row r="1177" spans="1:30" ht="14.25" customHeight="1" x14ac:dyDescent="0.3">
      <c r="A1177">
        <v>13</v>
      </c>
      <c r="B1177" t="s">
        <v>24</v>
      </c>
      <c r="C1177" t="s">
        <v>268</v>
      </c>
      <c r="D1177" t="s">
        <v>269</v>
      </c>
      <c r="E1177">
        <v>2004</v>
      </c>
      <c r="F1177" t="s">
        <v>270</v>
      </c>
      <c r="G1177" t="s">
        <v>276</v>
      </c>
      <c r="H1177" s="16" t="s">
        <v>277</v>
      </c>
      <c r="I1177" s="8">
        <v>-18.137499999999999</v>
      </c>
      <c r="J1177" s="8">
        <v>-43.349722</v>
      </c>
      <c r="K1177" s="5" t="s">
        <v>109</v>
      </c>
      <c r="L1177" t="s">
        <v>278</v>
      </c>
      <c r="M1177" t="s">
        <v>278</v>
      </c>
      <c r="N1177" s="18" t="s">
        <v>1075</v>
      </c>
      <c r="O1177" s="37">
        <v>2003</v>
      </c>
      <c r="P1177" s="37">
        <v>9</v>
      </c>
      <c r="Q1177" s="37">
        <v>2003</v>
      </c>
      <c r="R1177" s="37">
        <v>9</v>
      </c>
      <c r="S1177" s="7">
        <f t="shared" si="6"/>
        <v>3.2258064516129031E-2</v>
      </c>
      <c r="T1177">
        <v>1</v>
      </c>
      <c r="U1177">
        <v>10</v>
      </c>
      <c r="V1177" t="s">
        <v>82</v>
      </c>
      <c r="W1177">
        <f t="shared" si="7"/>
        <v>300</v>
      </c>
      <c r="X1177" s="5">
        <v>1</v>
      </c>
      <c r="Y1177" t="s">
        <v>1070</v>
      </c>
      <c r="Z1177" t="s">
        <v>55</v>
      </c>
      <c r="AA1177" t="s">
        <v>258</v>
      </c>
      <c r="AB1177" s="5">
        <v>11</v>
      </c>
      <c r="AC1177" t="s">
        <v>1432</v>
      </c>
      <c r="AD1177" t="s">
        <v>1676</v>
      </c>
    </row>
    <row r="1178" spans="1:30" ht="14.25" customHeight="1" x14ac:dyDescent="0.3">
      <c r="A1178">
        <v>13</v>
      </c>
      <c r="B1178" t="s">
        <v>24</v>
      </c>
      <c r="C1178" t="s">
        <v>268</v>
      </c>
      <c r="D1178" t="s">
        <v>269</v>
      </c>
      <c r="E1178">
        <v>2004</v>
      </c>
      <c r="F1178" t="s">
        <v>270</v>
      </c>
      <c r="G1178" t="s">
        <v>276</v>
      </c>
      <c r="H1178" s="16" t="s">
        <v>277</v>
      </c>
      <c r="I1178" s="8">
        <v>-18.137499999999999</v>
      </c>
      <c r="J1178" s="8">
        <v>-43.349722</v>
      </c>
      <c r="K1178" s="5" t="s">
        <v>109</v>
      </c>
      <c r="L1178" t="s">
        <v>278</v>
      </c>
      <c r="M1178" t="s">
        <v>278</v>
      </c>
      <c r="N1178" s="18" t="s">
        <v>1075</v>
      </c>
      <c r="O1178" s="37">
        <v>2003</v>
      </c>
      <c r="P1178" s="37">
        <v>9</v>
      </c>
      <c r="Q1178" s="37">
        <v>2003</v>
      </c>
      <c r="R1178" s="37">
        <v>9</v>
      </c>
      <c r="S1178" s="7">
        <f t="shared" si="6"/>
        <v>3.2258064516129031E-2</v>
      </c>
      <c r="T1178">
        <v>1</v>
      </c>
      <c r="U1178">
        <v>10</v>
      </c>
      <c r="V1178" t="s">
        <v>82</v>
      </c>
      <c r="W1178">
        <f t="shared" si="7"/>
        <v>300</v>
      </c>
      <c r="X1178" s="5">
        <v>1</v>
      </c>
      <c r="Y1178" t="s">
        <v>1070</v>
      </c>
      <c r="Z1178" t="s">
        <v>55</v>
      </c>
      <c r="AA1178" t="s">
        <v>73</v>
      </c>
      <c r="AB1178" s="5">
        <v>0</v>
      </c>
      <c r="AC1178" t="s">
        <v>1432</v>
      </c>
      <c r="AD1178" t="s">
        <v>1676</v>
      </c>
    </row>
    <row r="1179" spans="1:30" ht="14.25" customHeight="1" x14ac:dyDescent="0.3">
      <c r="A1179">
        <v>13</v>
      </c>
      <c r="B1179" t="s">
        <v>24</v>
      </c>
      <c r="C1179" t="s">
        <v>268</v>
      </c>
      <c r="D1179" t="s">
        <v>269</v>
      </c>
      <c r="E1179">
        <v>2004</v>
      </c>
      <c r="F1179" t="s">
        <v>270</v>
      </c>
      <c r="G1179" t="s">
        <v>276</v>
      </c>
      <c r="H1179" s="16" t="s">
        <v>277</v>
      </c>
      <c r="I1179" s="8">
        <v>-18.137499999999999</v>
      </c>
      <c r="J1179" s="8">
        <v>-43.349722</v>
      </c>
      <c r="K1179" s="5" t="s">
        <v>109</v>
      </c>
      <c r="L1179" t="s">
        <v>278</v>
      </c>
      <c r="M1179" t="s">
        <v>278</v>
      </c>
      <c r="N1179" s="18" t="s">
        <v>1075</v>
      </c>
      <c r="O1179" s="37">
        <v>2003</v>
      </c>
      <c r="P1179" s="37">
        <v>9</v>
      </c>
      <c r="Q1179" s="37">
        <v>2003</v>
      </c>
      <c r="R1179" s="37">
        <v>9</v>
      </c>
      <c r="S1179" s="7">
        <f t="shared" si="6"/>
        <v>3.2258064516129031E-2</v>
      </c>
      <c r="T1179">
        <v>1</v>
      </c>
      <c r="U1179">
        <v>10</v>
      </c>
      <c r="V1179" t="s">
        <v>82</v>
      </c>
      <c r="W1179">
        <f t="shared" si="7"/>
        <v>300</v>
      </c>
      <c r="X1179" s="5">
        <v>1</v>
      </c>
      <c r="Y1179" t="s">
        <v>1070</v>
      </c>
      <c r="Z1179" t="s">
        <v>55</v>
      </c>
      <c r="AA1179" t="s">
        <v>265</v>
      </c>
      <c r="AB1179" s="5">
        <v>0</v>
      </c>
      <c r="AC1179" t="s">
        <v>1432</v>
      </c>
      <c r="AD1179" t="s">
        <v>1676</v>
      </c>
    </row>
    <row r="1180" spans="1:30" ht="14.25" customHeight="1" x14ac:dyDescent="0.3">
      <c r="A1180">
        <v>13</v>
      </c>
      <c r="B1180" t="s">
        <v>24</v>
      </c>
      <c r="C1180" t="s">
        <v>268</v>
      </c>
      <c r="D1180" t="s">
        <v>269</v>
      </c>
      <c r="E1180">
        <v>2004</v>
      </c>
      <c r="F1180" t="s">
        <v>270</v>
      </c>
      <c r="G1180" t="s">
        <v>276</v>
      </c>
      <c r="H1180" s="16" t="s">
        <v>277</v>
      </c>
      <c r="I1180" s="8">
        <v>-18.137499999999999</v>
      </c>
      <c r="J1180" s="8">
        <v>-43.349722</v>
      </c>
      <c r="K1180" s="5" t="s">
        <v>109</v>
      </c>
      <c r="L1180" t="s">
        <v>278</v>
      </c>
      <c r="M1180" t="s">
        <v>278</v>
      </c>
      <c r="N1180" s="18" t="s">
        <v>1075</v>
      </c>
      <c r="O1180" s="37">
        <v>2003</v>
      </c>
      <c r="P1180" s="37">
        <v>9</v>
      </c>
      <c r="Q1180" s="37">
        <v>2003</v>
      </c>
      <c r="R1180" s="37">
        <v>9</v>
      </c>
      <c r="S1180" s="7">
        <f t="shared" si="6"/>
        <v>3.2258064516129031E-2</v>
      </c>
      <c r="T1180">
        <v>1</v>
      </c>
      <c r="U1180">
        <v>10</v>
      </c>
      <c r="V1180" t="s">
        <v>82</v>
      </c>
      <c r="W1180">
        <f t="shared" si="7"/>
        <v>300</v>
      </c>
      <c r="X1180" s="5">
        <v>1</v>
      </c>
      <c r="Y1180" t="s">
        <v>1070</v>
      </c>
      <c r="Z1180" t="s">
        <v>55</v>
      </c>
      <c r="AA1180" t="s">
        <v>876</v>
      </c>
      <c r="AB1180" s="5">
        <v>0</v>
      </c>
      <c r="AC1180" t="s">
        <v>1432</v>
      </c>
      <c r="AD1180" t="s">
        <v>1676</v>
      </c>
    </row>
    <row r="1181" spans="1:30" ht="14.25" customHeight="1" x14ac:dyDescent="0.3">
      <c r="A1181">
        <v>13</v>
      </c>
      <c r="B1181" t="s">
        <v>24</v>
      </c>
      <c r="C1181" t="s">
        <v>268</v>
      </c>
      <c r="D1181" t="s">
        <v>269</v>
      </c>
      <c r="E1181">
        <v>2004</v>
      </c>
      <c r="F1181" t="s">
        <v>270</v>
      </c>
      <c r="G1181" t="s">
        <v>276</v>
      </c>
      <c r="H1181" s="16" t="s">
        <v>277</v>
      </c>
      <c r="I1181" s="8">
        <v>-18.137499999999999</v>
      </c>
      <c r="J1181" s="8">
        <v>-43.349722</v>
      </c>
      <c r="K1181" s="5" t="s">
        <v>109</v>
      </c>
      <c r="L1181" t="s">
        <v>278</v>
      </c>
      <c r="M1181" t="s">
        <v>278</v>
      </c>
      <c r="N1181" s="18" t="s">
        <v>1075</v>
      </c>
      <c r="O1181" s="37">
        <v>2003</v>
      </c>
      <c r="P1181" s="37">
        <v>9</v>
      </c>
      <c r="Q1181" s="37">
        <v>2003</v>
      </c>
      <c r="R1181" s="37">
        <v>9</v>
      </c>
      <c r="S1181" s="7">
        <f t="shared" si="6"/>
        <v>3.2258064516129031E-2</v>
      </c>
      <c r="T1181">
        <v>1</v>
      </c>
      <c r="U1181">
        <v>10</v>
      </c>
      <c r="V1181" t="s">
        <v>82</v>
      </c>
      <c r="W1181">
        <f t="shared" si="7"/>
        <v>300</v>
      </c>
      <c r="X1181" s="5">
        <v>1</v>
      </c>
      <c r="Y1181" t="s">
        <v>1070</v>
      </c>
      <c r="Z1181" t="s">
        <v>55</v>
      </c>
      <c r="AA1181" t="s">
        <v>76</v>
      </c>
      <c r="AB1181" s="5">
        <v>0</v>
      </c>
      <c r="AC1181" t="s">
        <v>1432</v>
      </c>
      <c r="AD1181" t="s">
        <v>1676</v>
      </c>
    </row>
    <row r="1182" spans="1:30" ht="14.25" customHeight="1" x14ac:dyDescent="0.3">
      <c r="A1182">
        <v>13</v>
      </c>
      <c r="B1182" t="s">
        <v>24</v>
      </c>
      <c r="C1182" t="s">
        <v>268</v>
      </c>
      <c r="D1182" t="s">
        <v>269</v>
      </c>
      <c r="E1182">
        <v>2004</v>
      </c>
      <c r="F1182" t="s">
        <v>270</v>
      </c>
      <c r="G1182" t="s">
        <v>276</v>
      </c>
      <c r="H1182" s="16" t="s">
        <v>277</v>
      </c>
      <c r="I1182" s="8">
        <v>-18.137499999999999</v>
      </c>
      <c r="J1182" s="8">
        <v>-43.349722</v>
      </c>
      <c r="K1182" s="5" t="s">
        <v>109</v>
      </c>
      <c r="L1182" t="s">
        <v>278</v>
      </c>
      <c r="M1182" t="s">
        <v>278</v>
      </c>
      <c r="N1182" s="18" t="s">
        <v>1075</v>
      </c>
      <c r="O1182" s="37">
        <v>2003</v>
      </c>
      <c r="P1182" s="37">
        <v>9</v>
      </c>
      <c r="Q1182" s="37">
        <v>2003</v>
      </c>
      <c r="R1182" s="37">
        <v>9</v>
      </c>
      <c r="S1182" s="7">
        <f t="shared" si="6"/>
        <v>3.2258064516129031E-2</v>
      </c>
      <c r="T1182">
        <v>1</v>
      </c>
      <c r="U1182">
        <v>10</v>
      </c>
      <c r="V1182" t="s">
        <v>82</v>
      </c>
      <c r="W1182">
        <f t="shared" si="7"/>
        <v>300</v>
      </c>
      <c r="X1182" s="5">
        <v>1</v>
      </c>
      <c r="Y1182" t="s">
        <v>1070</v>
      </c>
      <c r="Z1182" t="s">
        <v>83</v>
      </c>
      <c r="AA1182" t="s">
        <v>87</v>
      </c>
      <c r="AB1182" s="5">
        <v>2</v>
      </c>
      <c r="AC1182" t="s">
        <v>1432</v>
      </c>
      <c r="AD1182" t="s">
        <v>1676</v>
      </c>
    </row>
    <row r="1183" spans="1:30" ht="14.25" customHeight="1" x14ac:dyDescent="0.3">
      <c r="A1183">
        <v>13</v>
      </c>
      <c r="B1183" t="s">
        <v>24</v>
      </c>
      <c r="C1183" t="s">
        <v>268</v>
      </c>
      <c r="D1183" t="s">
        <v>269</v>
      </c>
      <c r="E1183">
        <v>2004</v>
      </c>
      <c r="F1183" t="s">
        <v>270</v>
      </c>
      <c r="G1183" t="s">
        <v>276</v>
      </c>
      <c r="H1183" s="16" t="s">
        <v>277</v>
      </c>
      <c r="I1183" s="8">
        <v>-18.137499999999999</v>
      </c>
      <c r="J1183" s="8">
        <v>-43.349722</v>
      </c>
      <c r="K1183" s="5" t="s">
        <v>109</v>
      </c>
      <c r="L1183" t="s">
        <v>278</v>
      </c>
      <c r="M1183" t="s">
        <v>278</v>
      </c>
      <c r="N1183" s="18" t="s">
        <v>1075</v>
      </c>
      <c r="O1183" s="37">
        <v>2003</v>
      </c>
      <c r="P1183" s="37">
        <v>9</v>
      </c>
      <c r="Q1183" s="37">
        <v>2003</v>
      </c>
      <c r="R1183" s="37">
        <v>9</v>
      </c>
      <c r="S1183" s="7">
        <f t="shared" si="6"/>
        <v>3.2258064516129031E-2</v>
      </c>
      <c r="T1183">
        <v>1</v>
      </c>
      <c r="U1183">
        <v>10</v>
      </c>
      <c r="V1183" t="s">
        <v>82</v>
      </c>
      <c r="W1183">
        <f t="shared" si="7"/>
        <v>300</v>
      </c>
      <c r="X1183" s="5">
        <v>1</v>
      </c>
      <c r="Y1183" t="s">
        <v>20</v>
      </c>
      <c r="Z1183" t="s">
        <v>55</v>
      </c>
      <c r="AA1183" t="s">
        <v>62</v>
      </c>
      <c r="AB1183" s="5">
        <v>4</v>
      </c>
      <c r="AC1183" t="s">
        <v>1432</v>
      </c>
      <c r="AD1183" t="s">
        <v>1676</v>
      </c>
    </row>
    <row r="1184" spans="1:30" ht="14.25" customHeight="1" x14ac:dyDescent="0.3">
      <c r="A1184">
        <v>13</v>
      </c>
      <c r="B1184" t="s">
        <v>24</v>
      </c>
      <c r="C1184" t="s">
        <v>268</v>
      </c>
      <c r="D1184" t="s">
        <v>269</v>
      </c>
      <c r="E1184">
        <v>2004</v>
      </c>
      <c r="F1184" t="s">
        <v>270</v>
      </c>
      <c r="G1184" t="s">
        <v>276</v>
      </c>
      <c r="H1184" s="16" t="s">
        <v>277</v>
      </c>
      <c r="I1184" s="8">
        <v>-18.137499999999999</v>
      </c>
      <c r="J1184" s="8">
        <v>-43.349722</v>
      </c>
      <c r="K1184" s="5" t="s">
        <v>109</v>
      </c>
      <c r="L1184" t="s">
        <v>278</v>
      </c>
      <c r="M1184" t="s">
        <v>278</v>
      </c>
      <c r="N1184" s="18" t="s">
        <v>1075</v>
      </c>
      <c r="O1184" s="37">
        <v>2003</v>
      </c>
      <c r="P1184" s="37">
        <v>9</v>
      </c>
      <c r="Q1184" s="37">
        <v>2003</v>
      </c>
      <c r="R1184" s="37">
        <v>9</v>
      </c>
      <c r="S1184" s="7">
        <f t="shared" si="6"/>
        <v>3.2258064516129031E-2</v>
      </c>
      <c r="T1184">
        <v>1</v>
      </c>
      <c r="U1184">
        <v>10</v>
      </c>
      <c r="V1184" t="s">
        <v>82</v>
      </c>
      <c r="W1184">
        <f t="shared" si="7"/>
        <v>300</v>
      </c>
      <c r="X1184" s="5">
        <v>1</v>
      </c>
      <c r="Y1184" t="s">
        <v>20</v>
      </c>
      <c r="Z1184" t="s">
        <v>55</v>
      </c>
      <c r="AA1184" t="s">
        <v>379</v>
      </c>
      <c r="AB1184" s="5">
        <v>0</v>
      </c>
      <c r="AC1184" t="s">
        <v>1432</v>
      </c>
      <c r="AD1184" t="s">
        <v>1676</v>
      </c>
    </row>
    <row r="1185" spans="1:30" ht="14.25" customHeight="1" x14ac:dyDescent="0.3">
      <c r="A1185">
        <v>13</v>
      </c>
      <c r="B1185" t="s">
        <v>24</v>
      </c>
      <c r="C1185" t="s">
        <v>268</v>
      </c>
      <c r="D1185" t="s">
        <v>269</v>
      </c>
      <c r="E1185">
        <v>2004</v>
      </c>
      <c r="F1185" t="s">
        <v>270</v>
      </c>
      <c r="G1185" t="s">
        <v>276</v>
      </c>
      <c r="H1185" s="16" t="s">
        <v>277</v>
      </c>
      <c r="I1185" s="8">
        <v>-18.137499999999999</v>
      </c>
      <c r="J1185" s="8">
        <v>-43.349722</v>
      </c>
      <c r="K1185" s="5" t="s">
        <v>109</v>
      </c>
      <c r="L1185" t="s">
        <v>278</v>
      </c>
      <c r="M1185" t="s">
        <v>278</v>
      </c>
      <c r="N1185" s="18" t="s">
        <v>1075</v>
      </c>
      <c r="O1185" s="37">
        <v>2003</v>
      </c>
      <c r="P1185" s="37">
        <v>9</v>
      </c>
      <c r="Q1185" s="37">
        <v>2003</v>
      </c>
      <c r="R1185" s="37">
        <v>9</v>
      </c>
      <c r="S1185" s="7">
        <f t="shared" si="6"/>
        <v>3.2258064516129031E-2</v>
      </c>
      <c r="T1185">
        <v>1</v>
      </c>
      <c r="U1185">
        <v>10</v>
      </c>
      <c r="V1185" t="s">
        <v>82</v>
      </c>
      <c r="W1185">
        <f t="shared" si="7"/>
        <v>300</v>
      </c>
      <c r="X1185" s="5">
        <v>1</v>
      </c>
      <c r="Y1185" t="s">
        <v>20</v>
      </c>
      <c r="Z1185" t="s">
        <v>55</v>
      </c>
      <c r="AA1185" t="s">
        <v>258</v>
      </c>
      <c r="AB1185" s="5">
        <v>4</v>
      </c>
      <c r="AC1185" t="s">
        <v>1432</v>
      </c>
      <c r="AD1185" t="s">
        <v>1676</v>
      </c>
    </row>
    <row r="1186" spans="1:30" ht="14.25" customHeight="1" x14ac:dyDescent="0.3">
      <c r="A1186">
        <v>13</v>
      </c>
      <c r="B1186" t="s">
        <v>24</v>
      </c>
      <c r="C1186" t="s">
        <v>268</v>
      </c>
      <c r="D1186" t="s">
        <v>269</v>
      </c>
      <c r="E1186">
        <v>2004</v>
      </c>
      <c r="F1186" t="s">
        <v>270</v>
      </c>
      <c r="G1186" t="s">
        <v>276</v>
      </c>
      <c r="H1186" s="16" t="s">
        <v>277</v>
      </c>
      <c r="I1186" s="8">
        <v>-18.137499999999999</v>
      </c>
      <c r="J1186" s="8">
        <v>-43.349722</v>
      </c>
      <c r="K1186" s="5" t="s">
        <v>109</v>
      </c>
      <c r="L1186" t="s">
        <v>278</v>
      </c>
      <c r="M1186" t="s">
        <v>278</v>
      </c>
      <c r="N1186" s="18" t="s">
        <v>1075</v>
      </c>
      <c r="O1186" s="37">
        <v>2003</v>
      </c>
      <c r="P1186" s="37">
        <v>9</v>
      </c>
      <c r="Q1186" s="37">
        <v>2003</v>
      </c>
      <c r="R1186" s="37">
        <v>9</v>
      </c>
      <c r="S1186" s="7">
        <f t="shared" si="6"/>
        <v>3.2258064516129031E-2</v>
      </c>
      <c r="T1186">
        <v>1</v>
      </c>
      <c r="U1186">
        <v>10</v>
      </c>
      <c r="V1186" t="s">
        <v>82</v>
      </c>
      <c r="W1186">
        <f t="shared" si="7"/>
        <v>300</v>
      </c>
      <c r="X1186" s="5">
        <v>1</v>
      </c>
      <c r="Y1186" t="s">
        <v>20</v>
      </c>
      <c r="Z1186" t="s">
        <v>55</v>
      </c>
      <c r="AA1186" t="s">
        <v>73</v>
      </c>
      <c r="AB1186" s="5">
        <v>0</v>
      </c>
      <c r="AC1186" t="s">
        <v>1432</v>
      </c>
      <c r="AD1186" t="s">
        <v>1676</v>
      </c>
    </row>
    <row r="1187" spans="1:30" ht="14.25" customHeight="1" x14ac:dyDescent="0.3">
      <c r="A1187">
        <v>13</v>
      </c>
      <c r="B1187" t="s">
        <v>24</v>
      </c>
      <c r="C1187" t="s">
        <v>268</v>
      </c>
      <c r="D1187" t="s">
        <v>269</v>
      </c>
      <c r="E1187">
        <v>2004</v>
      </c>
      <c r="F1187" t="s">
        <v>270</v>
      </c>
      <c r="G1187" t="s">
        <v>276</v>
      </c>
      <c r="H1187" s="16" t="s">
        <v>277</v>
      </c>
      <c r="I1187" s="8">
        <v>-18.137499999999999</v>
      </c>
      <c r="J1187" s="8">
        <v>-43.349722</v>
      </c>
      <c r="K1187" s="5" t="s">
        <v>109</v>
      </c>
      <c r="L1187" t="s">
        <v>278</v>
      </c>
      <c r="M1187" t="s">
        <v>278</v>
      </c>
      <c r="N1187" s="18" t="s">
        <v>1075</v>
      </c>
      <c r="O1187" s="37">
        <v>2003</v>
      </c>
      <c r="P1187" s="37">
        <v>9</v>
      </c>
      <c r="Q1187" s="37">
        <v>2003</v>
      </c>
      <c r="R1187" s="37">
        <v>9</v>
      </c>
      <c r="S1187" s="7">
        <f t="shared" si="6"/>
        <v>3.2258064516129031E-2</v>
      </c>
      <c r="T1187">
        <v>1</v>
      </c>
      <c r="U1187">
        <v>10</v>
      </c>
      <c r="V1187" t="s">
        <v>82</v>
      </c>
      <c r="W1187">
        <f t="shared" si="7"/>
        <v>300</v>
      </c>
      <c r="X1187" s="5">
        <v>1</v>
      </c>
      <c r="Y1187" t="s">
        <v>20</v>
      </c>
      <c r="Z1187" t="s">
        <v>55</v>
      </c>
      <c r="AA1187" t="s">
        <v>265</v>
      </c>
      <c r="AB1187" s="5">
        <v>0</v>
      </c>
      <c r="AC1187" t="s">
        <v>1432</v>
      </c>
      <c r="AD1187" t="s">
        <v>1676</v>
      </c>
    </row>
    <row r="1188" spans="1:30" ht="14.25" customHeight="1" x14ac:dyDescent="0.3">
      <c r="A1188">
        <v>13</v>
      </c>
      <c r="B1188" t="s">
        <v>24</v>
      </c>
      <c r="C1188" t="s">
        <v>268</v>
      </c>
      <c r="D1188" t="s">
        <v>269</v>
      </c>
      <c r="E1188">
        <v>2004</v>
      </c>
      <c r="F1188" t="s">
        <v>270</v>
      </c>
      <c r="G1188" t="s">
        <v>276</v>
      </c>
      <c r="H1188" s="16" t="s">
        <v>277</v>
      </c>
      <c r="I1188" s="8">
        <v>-18.137499999999999</v>
      </c>
      <c r="J1188" s="8">
        <v>-43.349722</v>
      </c>
      <c r="K1188" s="5" t="s">
        <v>109</v>
      </c>
      <c r="L1188" t="s">
        <v>278</v>
      </c>
      <c r="M1188" t="s">
        <v>278</v>
      </c>
      <c r="N1188" s="18" t="s">
        <v>1075</v>
      </c>
      <c r="O1188" s="37">
        <v>2003</v>
      </c>
      <c r="P1188" s="37">
        <v>9</v>
      </c>
      <c r="Q1188" s="37">
        <v>2003</v>
      </c>
      <c r="R1188" s="37">
        <v>9</v>
      </c>
      <c r="S1188" s="7">
        <f t="shared" si="6"/>
        <v>3.2258064516129031E-2</v>
      </c>
      <c r="T1188">
        <v>1</v>
      </c>
      <c r="U1188">
        <v>10</v>
      </c>
      <c r="V1188" t="s">
        <v>82</v>
      </c>
      <c r="W1188">
        <f t="shared" si="7"/>
        <v>300</v>
      </c>
      <c r="X1188" s="5">
        <v>1</v>
      </c>
      <c r="Y1188" t="s">
        <v>20</v>
      </c>
      <c r="Z1188" t="s">
        <v>55</v>
      </c>
      <c r="AA1188" t="s">
        <v>876</v>
      </c>
      <c r="AB1188" s="5">
        <v>0</v>
      </c>
      <c r="AC1188" t="s">
        <v>1432</v>
      </c>
      <c r="AD1188" t="s">
        <v>1676</v>
      </c>
    </row>
    <row r="1189" spans="1:30" ht="14.25" customHeight="1" x14ac:dyDescent="0.3">
      <c r="A1189">
        <v>13</v>
      </c>
      <c r="B1189" t="s">
        <v>24</v>
      </c>
      <c r="C1189" t="s">
        <v>268</v>
      </c>
      <c r="D1189" t="s">
        <v>269</v>
      </c>
      <c r="E1189">
        <v>2004</v>
      </c>
      <c r="F1189" t="s">
        <v>270</v>
      </c>
      <c r="G1189" t="s">
        <v>276</v>
      </c>
      <c r="H1189" s="16" t="s">
        <v>277</v>
      </c>
      <c r="I1189" s="8">
        <v>-18.137499999999999</v>
      </c>
      <c r="J1189" s="8">
        <v>-43.349722</v>
      </c>
      <c r="K1189" s="5" t="s">
        <v>109</v>
      </c>
      <c r="L1189" t="s">
        <v>278</v>
      </c>
      <c r="M1189" t="s">
        <v>278</v>
      </c>
      <c r="N1189" s="18" t="s">
        <v>1075</v>
      </c>
      <c r="O1189" s="37">
        <v>2003</v>
      </c>
      <c r="P1189" s="37">
        <v>9</v>
      </c>
      <c r="Q1189" s="37">
        <v>2003</v>
      </c>
      <c r="R1189" s="37">
        <v>9</v>
      </c>
      <c r="S1189" s="7">
        <f t="shared" si="6"/>
        <v>3.2258064516129031E-2</v>
      </c>
      <c r="T1189">
        <v>1</v>
      </c>
      <c r="U1189">
        <v>10</v>
      </c>
      <c r="V1189" t="s">
        <v>82</v>
      </c>
      <c r="W1189">
        <f t="shared" si="7"/>
        <v>300</v>
      </c>
      <c r="X1189" s="5">
        <v>1</v>
      </c>
      <c r="Y1189" t="s">
        <v>20</v>
      </c>
      <c r="Z1189" t="s">
        <v>55</v>
      </c>
      <c r="AA1189" t="s">
        <v>76</v>
      </c>
      <c r="AB1189" s="5">
        <v>1</v>
      </c>
      <c r="AC1189" t="s">
        <v>1432</v>
      </c>
      <c r="AD1189" t="s">
        <v>1676</v>
      </c>
    </row>
    <row r="1190" spans="1:30" ht="14.25" customHeight="1" x14ac:dyDescent="0.3">
      <c r="A1190">
        <v>13</v>
      </c>
      <c r="B1190" t="s">
        <v>24</v>
      </c>
      <c r="C1190" t="s">
        <v>268</v>
      </c>
      <c r="D1190" t="s">
        <v>269</v>
      </c>
      <c r="E1190">
        <v>2004</v>
      </c>
      <c r="F1190" t="s">
        <v>270</v>
      </c>
      <c r="G1190" t="s">
        <v>276</v>
      </c>
      <c r="H1190" s="16" t="s">
        <v>277</v>
      </c>
      <c r="I1190" s="8">
        <v>-18.137499999999999</v>
      </c>
      <c r="J1190" s="8">
        <v>-43.349722</v>
      </c>
      <c r="K1190" s="5" t="s">
        <v>109</v>
      </c>
      <c r="L1190" t="s">
        <v>278</v>
      </c>
      <c r="M1190" t="s">
        <v>278</v>
      </c>
      <c r="N1190" s="18" t="s">
        <v>1075</v>
      </c>
      <c r="O1190" s="37">
        <v>2003</v>
      </c>
      <c r="P1190" s="37">
        <v>9</v>
      </c>
      <c r="Q1190" s="37">
        <v>2003</v>
      </c>
      <c r="R1190" s="37">
        <v>9</v>
      </c>
      <c r="S1190" s="7">
        <f t="shared" si="6"/>
        <v>3.2258064516129031E-2</v>
      </c>
      <c r="T1190">
        <v>1</v>
      </c>
      <c r="U1190">
        <v>10</v>
      </c>
      <c r="V1190" t="s">
        <v>82</v>
      </c>
      <c r="W1190">
        <f t="shared" si="7"/>
        <v>300</v>
      </c>
      <c r="X1190" s="5">
        <v>1</v>
      </c>
      <c r="Y1190" t="s">
        <v>20</v>
      </c>
      <c r="Z1190" t="s">
        <v>83</v>
      </c>
      <c r="AA1190" t="s">
        <v>87</v>
      </c>
      <c r="AB1190" s="5">
        <v>0</v>
      </c>
      <c r="AC1190" t="s">
        <v>1432</v>
      </c>
      <c r="AD1190" t="s">
        <v>1676</v>
      </c>
    </row>
    <row r="1191" spans="1:30" ht="14.25" customHeight="1" x14ac:dyDescent="0.3">
      <c r="A1191">
        <v>13</v>
      </c>
      <c r="B1191" t="s">
        <v>24</v>
      </c>
      <c r="C1191" t="s">
        <v>268</v>
      </c>
      <c r="D1191" t="s">
        <v>269</v>
      </c>
      <c r="E1191">
        <v>2004</v>
      </c>
      <c r="F1191" t="s">
        <v>270</v>
      </c>
      <c r="G1191" t="s">
        <v>276</v>
      </c>
      <c r="H1191" s="16" t="s">
        <v>277</v>
      </c>
      <c r="I1191" s="8">
        <v>-18.137499999999999</v>
      </c>
      <c r="J1191" s="8">
        <v>-43.349722</v>
      </c>
      <c r="K1191" s="5" t="s">
        <v>109</v>
      </c>
      <c r="L1191" t="s">
        <v>278</v>
      </c>
      <c r="M1191" t="s">
        <v>278</v>
      </c>
      <c r="N1191" s="18" t="s">
        <v>1075</v>
      </c>
      <c r="O1191" s="37">
        <v>2003</v>
      </c>
      <c r="P1191" s="37">
        <v>9</v>
      </c>
      <c r="Q1191" s="37">
        <v>2003</v>
      </c>
      <c r="R1191" s="37">
        <v>9</v>
      </c>
      <c r="S1191" s="7">
        <f t="shared" si="6"/>
        <v>3.2258064516129031E-2</v>
      </c>
      <c r="T1191">
        <v>1</v>
      </c>
      <c r="U1191">
        <v>10</v>
      </c>
      <c r="V1191" t="s">
        <v>82</v>
      </c>
      <c r="W1191">
        <f t="shared" si="7"/>
        <v>300</v>
      </c>
      <c r="X1191" s="5">
        <v>1</v>
      </c>
      <c r="Y1191" t="s">
        <v>21</v>
      </c>
      <c r="Z1191" t="s">
        <v>55</v>
      </c>
      <c r="AA1191" t="s">
        <v>62</v>
      </c>
      <c r="AB1191" s="5">
        <v>0</v>
      </c>
      <c r="AC1191" t="s">
        <v>1432</v>
      </c>
      <c r="AD1191" t="s">
        <v>1676</v>
      </c>
    </row>
    <row r="1192" spans="1:30" ht="14.25" customHeight="1" x14ac:dyDescent="0.3">
      <c r="A1192">
        <v>13</v>
      </c>
      <c r="B1192" t="s">
        <v>24</v>
      </c>
      <c r="C1192" t="s">
        <v>268</v>
      </c>
      <c r="D1192" t="s">
        <v>269</v>
      </c>
      <c r="E1192">
        <v>2004</v>
      </c>
      <c r="F1192" t="s">
        <v>270</v>
      </c>
      <c r="G1192" t="s">
        <v>276</v>
      </c>
      <c r="H1192" s="16" t="s">
        <v>277</v>
      </c>
      <c r="I1192" s="8">
        <v>-18.137499999999999</v>
      </c>
      <c r="J1192" s="8">
        <v>-43.349722</v>
      </c>
      <c r="K1192" s="5" t="s">
        <v>109</v>
      </c>
      <c r="L1192" t="s">
        <v>278</v>
      </c>
      <c r="M1192" t="s">
        <v>278</v>
      </c>
      <c r="N1192" s="18" t="s">
        <v>1075</v>
      </c>
      <c r="O1192" s="37">
        <v>2003</v>
      </c>
      <c r="P1192" s="37">
        <v>9</v>
      </c>
      <c r="Q1192" s="37">
        <v>2003</v>
      </c>
      <c r="R1192" s="37">
        <v>9</v>
      </c>
      <c r="S1192" s="7">
        <f t="shared" si="6"/>
        <v>3.2258064516129031E-2</v>
      </c>
      <c r="T1192">
        <v>1</v>
      </c>
      <c r="U1192">
        <v>10</v>
      </c>
      <c r="V1192" t="s">
        <v>82</v>
      </c>
      <c r="W1192">
        <f t="shared" si="7"/>
        <v>300</v>
      </c>
      <c r="X1192" s="5">
        <v>1</v>
      </c>
      <c r="Y1192" t="s">
        <v>21</v>
      </c>
      <c r="Z1192" t="s">
        <v>55</v>
      </c>
      <c r="AA1192" t="s">
        <v>379</v>
      </c>
      <c r="AB1192" s="5">
        <v>0</v>
      </c>
      <c r="AC1192" t="s">
        <v>1432</v>
      </c>
      <c r="AD1192" t="s">
        <v>1676</v>
      </c>
    </row>
    <row r="1193" spans="1:30" ht="14.25" customHeight="1" x14ac:dyDescent="0.3">
      <c r="A1193">
        <v>13</v>
      </c>
      <c r="B1193" t="s">
        <v>24</v>
      </c>
      <c r="C1193" t="s">
        <v>268</v>
      </c>
      <c r="D1193" t="s">
        <v>269</v>
      </c>
      <c r="E1193">
        <v>2004</v>
      </c>
      <c r="F1193" t="s">
        <v>270</v>
      </c>
      <c r="G1193" t="s">
        <v>276</v>
      </c>
      <c r="H1193" s="16" t="s">
        <v>277</v>
      </c>
      <c r="I1193" s="8">
        <v>-18.137499999999999</v>
      </c>
      <c r="J1193" s="8">
        <v>-43.349722</v>
      </c>
      <c r="K1193" s="5" t="s">
        <v>109</v>
      </c>
      <c r="L1193" t="s">
        <v>278</v>
      </c>
      <c r="M1193" t="s">
        <v>278</v>
      </c>
      <c r="N1193" s="18" t="s">
        <v>1075</v>
      </c>
      <c r="O1193" s="37">
        <v>2003</v>
      </c>
      <c r="P1193" s="37">
        <v>9</v>
      </c>
      <c r="Q1193" s="37">
        <v>2003</v>
      </c>
      <c r="R1193" s="37">
        <v>9</v>
      </c>
      <c r="S1193" s="7">
        <f t="shared" si="6"/>
        <v>3.2258064516129031E-2</v>
      </c>
      <c r="T1193">
        <v>1</v>
      </c>
      <c r="U1193">
        <v>10</v>
      </c>
      <c r="V1193" t="s">
        <v>82</v>
      </c>
      <c r="W1193">
        <f t="shared" si="7"/>
        <v>300</v>
      </c>
      <c r="X1193" s="5">
        <v>1</v>
      </c>
      <c r="Y1193" t="s">
        <v>21</v>
      </c>
      <c r="Z1193" t="s">
        <v>55</v>
      </c>
      <c r="AA1193" t="s">
        <v>258</v>
      </c>
      <c r="AB1193" s="5">
        <v>0</v>
      </c>
      <c r="AC1193" t="s">
        <v>1432</v>
      </c>
      <c r="AD1193" t="s">
        <v>1676</v>
      </c>
    </row>
    <row r="1194" spans="1:30" ht="14.25" customHeight="1" x14ac:dyDescent="0.3">
      <c r="A1194">
        <v>13</v>
      </c>
      <c r="B1194" t="s">
        <v>24</v>
      </c>
      <c r="C1194" t="s">
        <v>268</v>
      </c>
      <c r="D1194" t="s">
        <v>269</v>
      </c>
      <c r="E1194">
        <v>2004</v>
      </c>
      <c r="F1194" t="s">
        <v>270</v>
      </c>
      <c r="G1194" t="s">
        <v>276</v>
      </c>
      <c r="H1194" s="16" t="s">
        <v>277</v>
      </c>
      <c r="I1194" s="8">
        <v>-18.137499999999999</v>
      </c>
      <c r="J1194" s="8">
        <v>-43.349722</v>
      </c>
      <c r="K1194" s="5" t="s">
        <v>109</v>
      </c>
      <c r="L1194" t="s">
        <v>278</v>
      </c>
      <c r="M1194" t="s">
        <v>278</v>
      </c>
      <c r="N1194" s="18" t="s">
        <v>1075</v>
      </c>
      <c r="O1194" s="37">
        <v>2003</v>
      </c>
      <c r="P1194" s="37">
        <v>9</v>
      </c>
      <c r="Q1194" s="37">
        <v>2003</v>
      </c>
      <c r="R1194" s="37">
        <v>9</v>
      </c>
      <c r="S1194" s="7">
        <f t="shared" si="6"/>
        <v>3.2258064516129031E-2</v>
      </c>
      <c r="T1194">
        <v>1</v>
      </c>
      <c r="U1194">
        <v>10</v>
      </c>
      <c r="V1194" t="s">
        <v>82</v>
      </c>
      <c r="W1194">
        <f t="shared" si="7"/>
        <v>300</v>
      </c>
      <c r="X1194" s="5">
        <v>1</v>
      </c>
      <c r="Y1194" t="s">
        <v>21</v>
      </c>
      <c r="Z1194" t="s">
        <v>55</v>
      </c>
      <c r="AA1194" t="s">
        <v>73</v>
      </c>
      <c r="AB1194" s="5">
        <v>0</v>
      </c>
      <c r="AC1194" t="s">
        <v>1432</v>
      </c>
      <c r="AD1194" t="s">
        <v>1676</v>
      </c>
    </row>
    <row r="1195" spans="1:30" ht="14.25" customHeight="1" x14ac:dyDescent="0.3">
      <c r="A1195">
        <v>13</v>
      </c>
      <c r="B1195" t="s">
        <v>24</v>
      </c>
      <c r="C1195" t="s">
        <v>268</v>
      </c>
      <c r="D1195" t="s">
        <v>269</v>
      </c>
      <c r="E1195">
        <v>2004</v>
      </c>
      <c r="F1195" t="s">
        <v>270</v>
      </c>
      <c r="G1195" t="s">
        <v>276</v>
      </c>
      <c r="H1195" s="16" t="s">
        <v>277</v>
      </c>
      <c r="I1195" s="8">
        <v>-18.137499999999999</v>
      </c>
      <c r="J1195" s="8">
        <v>-43.349722</v>
      </c>
      <c r="K1195" s="5" t="s">
        <v>109</v>
      </c>
      <c r="L1195" t="s">
        <v>278</v>
      </c>
      <c r="M1195" t="s">
        <v>278</v>
      </c>
      <c r="N1195" s="18" t="s">
        <v>1075</v>
      </c>
      <c r="O1195" s="37">
        <v>2003</v>
      </c>
      <c r="P1195" s="37">
        <v>9</v>
      </c>
      <c r="Q1195" s="37">
        <v>2003</v>
      </c>
      <c r="R1195" s="37">
        <v>9</v>
      </c>
      <c r="S1195" s="7">
        <f t="shared" si="6"/>
        <v>3.2258064516129031E-2</v>
      </c>
      <c r="T1195">
        <v>1</v>
      </c>
      <c r="U1195">
        <v>10</v>
      </c>
      <c r="V1195" t="s">
        <v>82</v>
      </c>
      <c r="W1195">
        <f t="shared" si="7"/>
        <v>300</v>
      </c>
      <c r="X1195" s="5">
        <v>1</v>
      </c>
      <c r="Y1195" t="s">
        <v>21</v>
      </c>
      <c r="Z1195" t="s">
        <v>55</v>
      </c>
      <c r="AA1195" t="s">
        <v>265</v>
      </c>
      <c r="AB1195" s="5">
        <v>0</v>
      </c>
      <c r="AC1195" t="s">
        <v>1432</v>
      </c>
      <c r="AD1195" t="s">
        <v>1676</v>
      </c>
    </row>
    <row r="1196" spans="1:30" ht="14.25" customHeight="1" x14ac:dyDescent="0.3">
      <c r="A1196">
        <v>13</v>
      </c>
      <c r="B1196" t="s">
        <v>24</v>
      </c>
      <c r="C1196" t="s">
        <v>268</v>
      </c>
      <c r="D1196" t="s">
        <v>269</v>
      </c>
      <c r="E1196">
        <v>2004</v>
      </c>
      <c r="F1196" t="s">
        <v>270</v>
      </c>
      <c r="G1196" t="s">
        <v>276</v>
      </c>
      <c r="H1196" s="16" t="s">
        <v>277</v>
      </c>
      <c r="I1196" s="8">
        <v>-18.137499999999999</v>
      </c>
      <c r="J1196" s="8">
        <v>-43.349722</v>
      </c>
      <c r="K1196" s="5" t="s">
        <v>109</v>
      </c>
      <c r="L1196" t="s">
        <v>278</v>
      </c>
      <c r="M1196" t="s">
        <v>278</v>
      </c>
      <c r="N1196" s="18" t="s">
        <v>1075</v>
      </c>
      <c r="O1196" s="37">
        <v>2003</v>
      </c>
      <c r="P1196" s="37">
        <v>9</v>
      </c>
      <c r="Q1196" s="37">
        <v>2003</v>
      </c>
      <c r="R1196" s="37">
        <v>9</v>
      </c>
      <c r="S1196" s="7">
        <f t="shared" si="6"/>
        <v>3.2258064516129031E-2</v>
      </c>
      <c r="T1196">
        <v>1</v>
      </c>
      <c r="U1196">
        <v>10</v>
      </c>
      <c r="V1196" t="s">
        <v>82</v>
      </c>
      <c r="W1196">
        <f t="shared" si="7"/>
        <v>300</v>
      </c>
      <c r="X1196" s="5">
        <v>1</v>
      </c>
      <c r="Y1196" t="s">
        <v>21</v>
      </c>
      <c r="Z1196" t="s">
        <v>55</v>
      </c>
      <c r="AA1196" t="s">
        <v>876</v>
      </c>
      <c r="AB1196" s="5">
        <v>0</v>
      </c>
      <c r="AC1196" t="s">
        <v>1432</v>
      </c>
      <c r="AD1196" t="s">
        <v>1676</v>
      </c>
    </row>
    <row r="1197" spans="1:30" ht="14.25" customHeight="1" x14ac:dyDescent="0.3">
      <c r="A1197">
        <v>13</v>
      </c>
      <c r="B1197" t="s">
        <v>24</v>
      </c>
      <c r="C1197" t="s">
        <v>268</v>
      </c>
      <c r="D1197" t="s">
        <v>269</v>
      </c>
      <c r="E1197">
        <v>2004</v>
      </c>
      <c r="F1197" t="s">
        <v>270</v>
      </c>
      <c r="G1197" t="s">
        <v>276</v>
      </c>
      <c r="H1197" s="16" t="s">
        <v>277</v>
      </c>
      <c r="I1197" s="8">
        <v>-18.137499999999999</v>
      </c>
      <c r="J1197" s="8">
        <v>-43.349722</v>
      </c>
      <c r="K1197" s="5" t="s">
        <v>109</v>
      </c>
      <c r="L1197" t="s">
        <v>278</v>
      </c>
      <c r="M1197" t="s">
        <v>278</v>
      </c>
      <c r="N1197" s="18" t="s">
        <v>1075</v>
      </c>
      <c r="O1197" s="37">
        <v>2003</v>
      </c>
      <c r="P1197" s="37">
        <v>9</v>
      </c>
      <c r="Q1197" s="37">
        <v>2003</v>
      </c>
      <c r="R1197" s="37">
        <v>9</v>
      </c>
      <c r="S1197" s="7">
        <f t="shared" si="6"/>
        <v>3.2258064516129031E-2</v>
      </c>
      <c r="T1197">
        <v>1</v>
      </c>
      <c r="U1197">
        <v>10</v>
      </c>
      <c r="V1197" t="s">
        <v>82</v>
      </c>
      <c r="W1197">
        <f t="shared" si="7"/>
        <v>300</v>
      </c>
      <c r="X1197" s="5">
        <v>1</v>
      </c>
      <c r="Y1197" t="s">
        <v>21</v>
      </c>
      <c r="Z1197" t="s">
        <v>55</v>
      </c>
      <c r="AA1197" t="s">
        <v>76</v>
      </c>
      <c r="AB1197" s="5">
        <v>0</v>
      </c>
      <c r="AC1197" t="s">
        <v>1432</v>
      </c>
      <c r="AD1197" t="s">
        <v>1676</v>
      </c>
    </row>
    <row r="1198" spans="1:30" ht="14.25" customHeight="1" x14ac:dyDescent="0.3">
      <c r="A1198">
        <v>13</v>
      </c>
      <c r="B1198" t="s">
        <v>24</v>
      </c>
      <c r="C1198" t="s">
        <v>268</v>
      </c>
      <c r="D1198" t="s">
        <v>269</v>
      </c>
      <c r="E1198">
        <v>2004</v>
      </c>
      <c r="F1198" t="s">
        <v>270</v>
      </c>
      <c r="G1198" t="s">
        <v>276</v>
      </c>
      <c r="H1198" s="16" t="s">
        <v>277</v>
      </c>
      <c r="I1198" s="8">
        <v>-18.137499999999999</v>
      </c>
      <c r="J1198" s="8">
        <v>-43.349722</v>
      </c>
      <c r="K1198" s="5" t="s">
        <v>109</v>
      </c>
      <c r="L1198" t="s">
        <v>278</v>
      </c>
      <c r="M1198" t="s">
        <v>278</v>
      </c>
      <c r="N1198" s="18" t="s">
        <v>1075</v>
      </c>
      <c r="O1198" s="37">
        <v>2003</v>
      </c>
      <c r="P1198" s="37">
        <v>9</v>
      </c>
      <c r="Q1198" s="37">
        <v>2003</v>
      </c>
      <c r="R1198" s="37">
        <v>9</v>
      </c>
      <c r="S1198" s="7">
        <f t="shared" si="6"/>
        <v>3.2258064516129031E-2</v>
      </c>
      <c r="T1198">
        <v>1</v>
      </c>
      <c r="U1198">
        <v>10</v>
      </c>
      <c r="V1198" t="s">
        <v>82</v>
      </c>
      <c r="W1198">
        <f t="shared" si="7"/>
        <v>300</v>
      </c>
      <c r="X1198" s="5">
        <v>1</v>
      </c>
      <c r="Y1198" t="s">
        <v>21</v>
      </c>
      <c r="Z1198" t="s">
        <v>83</v>
      </c>
      <c r="AA1198" t="s">
        <v>87</v>
      </c>
      <c r="AB1198" s="5">
        <v>1</v>
      </c>
      <c r="AC1198" t="s">
        <v>1432</v>
      </c>
      <c r="AD1198" t="s">
        <v>1676</v>
      </c>
    </row>
    <row r="1199" spans="1:30" ht="14.25" customHeight="1" x14ac:dyDescent="0.3">
      <c r="A1199">
        <v>13</v>
      </c>
      <c r="B1199" t="s">
        <v>24</v>
      </c>
      <c r="C1199" t="s">
        <v>268</v>
      </c>
      <c r="D1199" t="s">
        <v>269</v>
      </c>
      <c r="E1199">
        <v>2004</v>
      </c>
      <c r="F1199" t="s">
        <v>270</v>
      </c>
      <c r="G1199" t="s">
        <v>280</v>
      </c>
      <c r="H1199" s="16" t="s">
        <v>281</v>
      </c>
      <c r="I1199" s="8">
        <v>-18.090555999999999</v>
      </c>
      <c r="J1199" s="8">
        <v>-43.341667000000001</v>
      </c>
      <c r="K1199" s="5" t="s">
        <v>109</v>
      </c>
      <c r="L1199" t="s">
        <v>282</v>
      </c>
      <c r="M1199" t="s">
        <v>282</v>
      </c>
      <c r="N1199" s="18" t="s">
        <v>1075</v>
      </c>
      <c r="O1199" s="37">
        <v>2003</v>
      </c>
      <c r="P1199" s="37">
        <v>9</v>
      </c>
      <c r="Q1199" s="37">
        <v>2003</v>
      </c>
      <c r="R1199" s="37">
        <v>9</v>
      </c>
      <c r="S1199" s="7">
        <f t="shared" si="6"/>
        <v>3.2258064516129031E-2</v>
      </c>
      <c r="T1199">
        <v>1</v>
      </c>
      <c r="U1199">
        <v>10</v>
      </c>
      <c r="V1199" t="s">
        <v>82</v>
      </c>
      <c r="W1199">
        <f t="shared" si="7"/>
        <v>300</v>
      </c>
      <c r="X1199" s="5">
        <v>1</v>
      </c>
      <c r="Y1199" t="s">
        <v>1070</v>
      </c>
      <c r="Z1199" t="s">
        <v>55</v>
      </c>
      <c r="AA1199" t="s">
        <v>62</v>
      </c>
      <c r="AB1199" s="5">
        <v>17</v>
      </c>
      <c r="AC1199" t="s">
        <v>1432</v>
      </c>
      <c r="AD1199" t="s">
        <v>1676</v>
      </c>
    </row>
    <row r="1200" spans="1:30" ht="14.25" customHeight="1" x14ac:dyDescent="0.3">
      <c r="A1200">
        <v>13</v>
      </c>
      <c r="B1200" t="s">
        <v>24</v>
      </c>
      <c r="C1200" t="s">
        <v>268</v>
      </c>
      <c r="D1200" t="s">
        <v>269</v>
      </c>
      <c r="E1200">
        <v>2004</v>
      </c>
      <c r="F1200" t="s">
        <v>270</v>
      </c>
      <c r="G1200" t="s">
        <v>280</v>
      </c>
      <c r="H1200" s="16" t="s">
        <v>281</v>
      </c>
      <c r="I1200" s="8">
        <v>-18.090555999999999</v>
      </c>
      <c r="J1200" s="8">
        <v>-43.341667000000001</v>
      </c>
      <c r="K1200" s="5" t="s">
        <v>109</v>
      </c>
      <c r="L1200" t="s">
        <v>282</v>
      </c>
      <c r="M1200" t="s">
        <v>282</v>
      </c>
      <c r="N1200" s="18" t="s">
        <v>1075</v>
      </c>
      <c r="O1200" s="37">
        <v>2003</v>
      </c>
      <c r="P1200" s="37">
        <v>9</v>
      </c>
      <c r="Q1200" s="37">
        <v>2003</v>
      </c>
      <c r="R1200" s="37">
        <v>9</v>
      </c>
      <c r="S1200" s="7">
        <f t="shared" si="6"/>
        <v>3.2258064516129031E-2</v>
      </c>
      <c r="T1200">
        <v>1</v>
      </c>
      <c r="U1200">
        <v>10</v>
      </c>
      <c r="V1200" t="s">
        <v>82</v>
      </c>
      <c r="W1200">
        <f t="shared" si="7"/>
        <v>300</v>
      </c>
      <c r="X1200" s="5">
        <v>1</v>
      </c>
      <c r="Y1200" t="s">
        <v>1070</v>
      </c>
      <c r="Z1200" t="s">
        <v>55</v>
      </c>
      <c r="AA1200" t="s">
        <v>379</v>
      </c>
      <c r="AB1200" s="5">
        <v>1</v>
      </c>
      <c r="AC1200" t="s">
        <v>1432</v>
      </c>
      <c r="AD1200" t="s">
        <v>1676</v>
      </c>
    </row>
    <row r="1201" spans="1:30" ht="14.25" customHeight="1" x14ac:dyDescent="0.3">
      <c r="A1201">
        <v>13</v>
      </c>
      <c r="B1201" t="s">
        <v>24</v>
      </c>
      <c r="C1201" t="s">
        <v>268</v>
      </c>
      <c r="D1201" t="s">
        <v>269</v>
      </c>
      <c r="E1201">
        <v>2004</v>
      </c>
      <c r="F1201" t="s">
        <v>270</v>
      </c>
      <c r="G1201" t="s">
        <v>280</v>
      </c>
      <c r="H1201" s="16" t="s">
        <v>281</v>
      </c>
      <c r="I1201" s="8">
        <v>-18.090555999999999</v>
      </c>
      <c r="J1201" s="8">
        <v>-43.341667000000001</v>
      </c>
      <c r="K1201" s="5" t="s">
        <v>109</v>
      </c>
      <c r="L1201" t="s">
        <v>282</v>
      </c>
      <c r="M1201" t="s">
        <v>282</v>
      </c>
      <c r="N1201" s="18" t="s">
        <v>1075</v>
      </c>
      <c r="O1201" s="37">
        <v>2003</v>
      </c>
      <c r="P1201" s="37">
        <v>9</v>
      </c>
      <c r="Q1201" s="37">
        <v>2003</v>
      </c>
      <c r="R1201" s="37">
        <v>9</v>
      </c>
      <c r="S1201" s="7">
        <f t="shared" si="6"/>
        <v>3.2258064516129031E-2</v>
      </c>
      <c r="T1201">
        <v>1</v>
      </c>
      <c r="U1201">
        <v>10</v>
      </c>
      <c r="V1201" t="s">
        <v>82</v>
      </c>
      <c r="W1201">
        <f t="shared" si="7"/>
        <v>300</v>
      </c>
      <c r="X1201" s="5">
        <v>1</v>
      </c>
      <c r="Y1201" t="s">
        <v>1070</v>
      </c>
      <c r="Z1201" t="s">
        <v>55</v>
      </c>
      <c r="AA1201" t="s">
        <v>258</v>
      </c>
      <c r="AB1201" s="5">
        <v>20</v>
      </c>
      <c r="AC1201" t="s">
        <v>1432</v>
      </c>
      <c r="AD1201" t="s">
        <v>1676</v>
      </c>
    </row>
    <row r="1202" spans="1:30" ht="14.25" customHeight="1" x14ac:dyDescent="0.3">
      <c r="A1202">
        <v>13</v>
      </c>
      <c r="B1202" t="s">
        <v>24</v>
      </c>
      <c r="C1202" t="s">
        <v>268</v>
      </c>
      <c r="D1202" t="s">
        <v>269</v>
      </c>
      <c r="E1202">
        <v>2004</v>
      </c>
      <c r="F1202" t="s">
        <v>270</v>
      </c>
      <c r="G1202" t="s">
        <v>280</v>
      </c>
      <c r="H1202" s="16" t="s">
        <v>281</v>
      </c>
      <c r="I1202" s="8">
        <v>-18.090555999999999</v>
      </c>
      <c r="J1202" s="8">
        <v>-43.341667000000001</v>
      </c>
      <c r="K1202" s="5" t="s">
        <v>109</v>
      </c>
      <c r="L1202" t="s">
        <v>282</v>
      </c>
      <c r="M1202" t="s">
        <v>282</v>
      </c>
      <c r="N1202" s="18" t="s">
        <v>1075</v>
      </c>
      <c r="O1202" s="37">
        <v>2003</v>
      </c>
      <c r="P1202" s="37">
        <v>9</v>
      </c>
      <c r="Q1202" s="37">
        <v>2003</v>
      </c>
      <c r="R1202" s="37">
        <v>9</v>
      </c>
      <c r="S1202" s="7">
        <f t="shared" si="6"/>
        <v>3.2258064516129031E-2</v>
      </c>
      <c r="T1202">
        <v>1</v>
      </c>
      <c r="U1202">
        <v>10</v>
      </c>
      <c r="V1202" t="s">
        <v>82</v>
      </c>
      <c r="W1202">
        <f t="shared" si="7"/>
        <v>300</v>
      </c>
      <c r="X1202" s="5">
        <v>1</v>
      </c>
      <c r="Y1202" t="s">
        <v>1070</v>
      </c>
      <c r="Z1202" t="s">
        <v>55</v>
      </c>
      <c r="AA1202" t="s">
        <v>73</v>
      </c>
      <c r="AB1202" s="5">
        <v>0</v>
      </c>
      <c r="AC1202" t="s">
        <v>1432</v>
      </c>
      <c r="AD1202" t="s">
        <v>1676</v>
      </c>
    </row>
    <row r="1203" spans="1:30" ht="14.25" customHeight="1" x14ac:dyDescent="0.3">
      <c r="A1203">
        <v>13</v>
      </c>
      <c r="B1203" t="s">
        <v>24</v>
      </c>
      <c r="C1203" t="s">
        <v>268</v>
      </c>
      <c r="D1203" t="s">
        <v>269</v>
      </c>
      <c r="E1203">
        <v>2004</v>
      </c>
      <c r="F1203" t="s">
        <v>270</v>
      </c>
      <c r="G1203" t="s">
        <v>280</v>
      </c>
      <c r="H1203" s="16" t="s">
        <v>281</v>
      </c>
      <c r="I1203" s="8">
        <v>-18.090555999999999</v>
      </c>
      <c r="J1203" s="8">
        <v>-43.341667000000001</v>
      </c>
      <c r="K1203" s="5" t="s">
        <v>109</v>
      </c>
      <c r="L1203" t="s">
        <v>282</v>
      </c>
      <c r="M1203" t="s">
        <v>282</v>
      </c>
      <c r="N1203" s="18" t="s">
        <v>1075</v>
      </c>
      <c r="O1203" s="37">
        <v>2003</v>
      </c>
      <c r="P1203" s="37">
        <v>9</v>
      </c>
      <c r="Q1203" s="37">
        <v>2003</v>
      </c>
      <c r="R1203" s="37">
        <v>9</v>
      </c>
      <c r="S1203" s="7">
        <f t="shared" si="6"/>
        <v>3.2258064516129031E-2</v>
      </c>
      <c r="T1203">
        <v>1</v>
      </c>
      <c r="U1203">
        <v>10</v>
      </c>
      <c r="V1203" t="s">
        <v>82</v>
      </c>
      <c r="W1203">
        <f t="shared" si="7"/>
        <v>300</v>
      </c>
      <c r="X1203" s="5">
        <v>1</v>
      </c>
      <c r="Y1203" t="s">
        <v>1070</v>
      </c>
      <c r="Z1203" t="s">
        <v>55</v>
      </c>
      <c r="AA1203" t="s">
        <v>265</v>
      </c>
      <c r="AB1203" s="5">
        <v>0</v>
      </c>
      <c r="AC1203" t="s">
        <v>1432</v>
      </c>
      <c r="AD1203" t="s">
        <v>1676</v>
      </c>
    </row>
    <row r="1204" spans="1:30" ht="14.25" customHeight="1" x14ac:dyDescent="0.3">
      <c r="A1204">
        <v>13</v>
      </c>
      <c r="B1204" t="s">
        <v>24</v>
      </c>
      <c r="C1204" t="s">
        <v>268</v>
      </c>
      <c r="D1204" t="s">
        <v>269</v>
      </c>
      <c r="E1204">
        <v>2004</v>
      </c>
      <c r="F1204" t="s">
        <v>270</v>
      </c>
      <c r="G1204" t="s">
        <v>280</v>
      </c>
      <c r="H1204" s="16" t="s">
        <v>281</v>
      </c>
      <c r="I1204" s="8">
        <v>-18.090555999999999</v>
      </c>
      <c r="J1204" s="8">
        <v>-43.341667000000001</v>
      </c>
      <c r="K1204" s="5" t="s">
        <v>109</v>
      </c>
      <c r="L1204" t="s">
        <v>282</v>
      </c>
      <c r="M1204" t="s">
        <v>282</v>
      </c>
      <c r="N1204" s="18" t="s">
        <v>1075</v>
      </c>
      <c r="O1204" s="37">
        <v>2003</v>
      </c>
      <c r="P1204" s="37">
        <v>9</v>
      </c>
      <c r="Q1204" s="37">
        <v>2003</v>
      </c>
      <c r="R1204" s="37">
        <v>9</v>
      </c>
      <c r="S1204" s="7">
        <f t="shared" si="6"/>
        <v>3.2258064516129031E-2</v>
      </c>
      <c r="T1204">
        <v>1</v>
      </c>
      <c r="U1204">
        <v>10</v>
      </c>
      <c r="V1204" t="s">
        <v>82</v>
      </c>
      <c r="W1204">
        <f t="shared" si="7"/>
        <v>300</v>
      </c>
      <c r="X1204" s="5">
        <v>1</v>
      </c>
      <c r="Y1204" t="s">
        <v>1070</v>
      </c>
      <c r="Z1204" t="s">
        <v>55</v>
      </c>
      <c r="AA1204" t="s">
        <v>876</v>
      </c>
      <c r="AB1204" s="5">
        <v>1</v>
      </c>
      <c r="AC1204" t="s">
        <v>1432</v>
      </c>
      <c r="AD1204" t="s">
        <v>1676</v>
      </c>
    </row>
    <row r="1205" spans="1:30" ht="14.25" customHeight="1" x14ac:dyDescent="0.3">
      <c r="A1205">
        <v>13</v>
      </c>
      <c r="B1205" t="s">
        <v>24</v>
      </c>
      <c r="C1205" t="s">
        <v>268</v>
      </c>
      <c r="D1205" t="s">
        <v>269</v>
      </c>
      <c r="E1205">
        <v>2004</v>
      </c>
      <c r="F1205" t="s">
        <v>270</v>
      </c>
      <c r="G1205" t="s">
        <v>280</v>
      </c>
      <c r="H1205" s="16" t="s">
        <v>281</v>
      </c>
      <c r="I1205" s="8">
        <v>-18.090555999999999</v>
      </c>
      <c r="J1205" s="8">
        <v>-43.341667000000001</v>
      </c>
      <c r="K1205" s="5" t="s">
        <v>109</v>
      </c>
      <c r="L1205" t="s">
        <v>282</v>
      </c>
      <c r="M1205" t="s">
        <v>282</v>
      </c>
      <c r="N1205" s="18" t="s">
        <v>1075</v>
      </c>
      <c r="O1205" s="37">
        <v>2003</v>
      </c>
      <c r="P1205" s="37">
        <v>9</v>
      </c>
      <c r="Q1205" s="37">
        <v>2003</v>
      </c>
      <c r="R1205" s="37">
        <v>9</v>
      </c>
      <c r="S1205" s="7">
        <f t="shared" si="6"/>
        <v>3.2258064516129031E-2</v>
      </c>
      <c r="T1205">
        <v>1</v>
      </c>
      <c r="U1205">
        <v>10</v>
      </c>
      <c r="V1205" t="s">
        <v>82</v>
      </c>
      <c r="W1205">
        <f t="shared" si="7"/>
        <v>300</v>
      </c>
      <c r="X1205" s="5">
        <v>1</v>
      </c>
      <c r="Y1205" t="s">
        <v>1070</v>
      </c>
      <c r="Z1205" t="s">
        <v>55</v>
      </c>
      <c r="AA1205" t="s">
        <v>76</v>
      </c>
      <c r="AB1205" s="5">
        <v>0</v>
      </c>
      <c r="AC1205" t="s">
        <v>1432</v>
      </c>
      <c r="AD1205" t="s">
        <v>1676</v>
      </c>
    </row>
    <row r="1206" spans="1:30" ht="14.25" customHeight="1" x14ac:dyDescent="0.3">
      <c r="A1206">
        <v>13</v>
      </c>
      <c r="B1206" t="s">
        <v>24</v>
      </c>
      <c r="C1206" t="s">
        <v>268</v>
      </c>
      <c r="D1206" t="s">
        <v>269</v>
      </c>
      <c r="E1206">
        <v>2004</v>
      </c>
      <c r="F1206" t="s">
        <v>270</v>
      </c>
      <c r="G1206" t="s">
        <v>280</v>
      </c>
      <c r="H1206" s="16" t="s">
        <v>281</v>
      </c>
      <c r="I1206" s="8">
        <v>-18.090555999999999</v>
      </c>
      <c r="J1206" s="8">
        <v>-43.341667000000001</v>
      </c>
      <c r="K1206" s="5" t="s">
        <v>109</v>
      </c>
      <c r="L1206" t="s">
        <v>282</v>
      </c>
      <c r="M1206" t="s">
        <v>282</v>
      </c>
      <c r="N1206" s="18" t="s">
        <v>1075</v>
      </c>
      <c r="O1206" s="37">
        <v>2003</v>
      </c>
      <c r="P1206" s="37">
        <v>9</v>
      </c>
      <c r="Q1206" s="37">
        <v>2003</v>
      </c>
      <c r="R1206" s="37">
        <v>9</v>
      </c>
      <c r="S1206" s="7">
        <f t="shared" si="6"/>
        <v>3.2258064516129031E-2</v>
      </c>
      <c r="T1206">
        <v>1</v>
      </c>
      <c r="U1206">
        <v>10</v>
      </c>
      <c r="V1206" t="s">
        <v>82</v>
      </c>
      <c r="W1206">
        <f t="shared" si="7"/>
        <v>300</v>
      </c>
      <c r="X1206" s="5">
        <v>1</v>
      </c>
      <c r="Y1206" t="s">
        <v>1070</v>
      </c>
      <c r="Z1206" t="s">
        <v>83</v>
      </c>
      <c r="AA1206" t="s">
        <v>87</v>
      </c>
      <c r="AB1206" s="5">
        <v>3</v>
      </c>
      <c r="AC1206" t="s">
        <v>1432</v>
      </c>
      <c r="AD1206" t="s">
        <v>1676</v>
      </c>
    </row>
    <row r="1207" spans="1:30" ht="14.25" customHeight="1" x14ac:dyDescent="0.3">
      <c r="A1207">
        <v>13</v>
      </c>
      <c r="B1207" t="s">
        <v>24</v>
      </c>
      <c r="C1207" t="s">
        <v>268</v>
      </c>
      <c r="D1207" t="s">
        <v>269</v>
      </c>
      <c r="E1207">
        <v>2004</v>
      </c>
      <c r="F1207" t="s">
        <v>270</v>
      </c>
      <c r="G1207" t="s">
        <v>280</v>
      </c>
      <c r="H1207" s="16" t="s">
        <v>281</v>
      </c>
      <c r="I1207" s="8">
        <v>-18.090555999999999</v>
      </c>
      <c r="J1207" s="8">
        <v>-43.341667000000001</v>
      </c>
      <c r="K1207" s="5" t="s">
        <v>109</v>
      </c>
      <c r="L1207" t="s">
        <v>282</v>
      </c>
      <c r="M1207" t="s">
        <v>282</v>
      </c>
      <c r="N1207" s="18" t="s">
        <v>1075</v>
      </c>
      <c r="O1207" s="37">
        <v>2003</v>
      </c>
      <c r="P1207" s="37">
        <v>9</v>
      </c>
      <c r="Q1207" s="37">
        <v>2003</v>
      </c>
      <c r="R1207" s="37">
        <v>9</v>
      </c>
      <c r="S1207" s="7">
        <f t="shared" si="6"/>
        <v>3.2258064516129031E-2</v>
      </c>
      <c r="T1207">
        <v>1</v>
      </c>
      <c r="U1207">
        <v>10</v>
      </c>
      <c r="V1207" t="s">
        <v>82</v>
      </c>
      <c r="W1207">
        <f t="shared" si="7"/>
        <v>300</v>
      </c>
      <c r="X1207" s="5">
        <v>1</v>
      </c>
      <c r="Y1207" t="s">
        <v>20</v>
      </c>
      <c r="Z1207" t="s">
        <v>55</v>
      </c>
      <c r="AA1207" t="s">
        <v>62</v>
      </c>
      <c r="AB1207" s="5">
        <v>2</v>
      </c>
      <c r="AC1207" t="s">
        <v>1432</v>
      </c>
      <c r="AD1207" t="s">
        <v>1676</v>
      </c>
    </row>
    <row r="1208" spans="1:30" ht="14.25" customHeight="1" x14ac:dyDescent="0.3">
      <c r="A1208">
        <v>13</v>
      </c>
      <c r="B1208" t="s">
        <v>24</v>
      </c>
      <c r="C1208" t="s">
        <v>268</v>
      </c>
      <c r="D1208" t="s">
        <v>269</v>
      </c>
      <c r="E1208">
        <v>2004</v>
      </c>
      <c r="F1208" t="s">
        <v>270</v>
      </c>
      <c r="G1208" t="s">
        <v>280</v>
      </c>
      <c r="H1208" s="16" t="s">
        <v>281</v>
      </c>
      <c r="I1208" s="8">
        <v>-18.090555999999999</v>
      </c>
      <c r="J1208" s="8">
        <v>-43.341667000000001</v>
      </c>
      <c r="K1208" s="5" t="s">
        <v>109</v>
      </c>
      <c r="L1208" t="s">
        <v>282</v>
      </c>
      <c r="M1208" t="s">
        <v>282</v>
      </c>
      <c r="N1208" s="18" t="s">
        <v>1075</v>
      </c>
      <c r="O1208" s="37">
        <v>2003</v>
      </c>
      <c r="P1208" s="37">
        <v>9</v>
      </c>
      <c r="Q1208" s="37">
        <v>2003</v>
      </c>
      <c r="R1208" s="37">
        <v>9</v>
      </c>
      <c r="S1208" s="7">
        <f t="shared" si="6"/>
        <v>3.2258064516129031E-2</v>
      </c>
      <c r="T1208">
        <v>1</v>
      </c>
      <c r="U1208">
        <v>10</v>
      </c>
      <c r="V1208" t="s">
        <v>82</v>
      </c>
      <c r="W1208">
        <f t="shared" si="7"/>
        <v>300</v>
      </c>
      <c r="X1208" s="5">
        <v>1</v>
      </c>
      <c r="Y1208" t="s">
        <v>20</v>
      </c>
      <c r="Z1208" t="s">
        <v>55</v>
      </c>
      <c r="AA1208" t="s">
        <v>379</v>
      </c>
      <c r="AB1208" s="5">
        <v>0</v>
      </c>
      <c r="AC1208" t="s">
        <v>1432</v>
      </c>
      <c r="AD1208" t="s">
        <v>1676</v>
      </c>
    </row>
    <row r="1209" spans="1:30" ht="14.25" customHeight="1" x14ac:dyDescent="0.3">
      <c r="A1209">
        <v>13</v>
      </c>
      <c r="B1209" t="s">
        <v>24</v>
      </c>
      <c r="C1209" t="s">
        <v>268</v>
      </c>
      <c r="D1209" t="s">
        <v>269</v>
      </c>
      <c r="E1209">
        <v>2004</v>
      </c>
      <c r="F1209" t="s">
        <v>270</v>
      </c>
      <c r="G1209" t="s">
        <v>280</v>
      </c>
      <c r="H1209" s="16" t="s">
        <v>281</v>
      </c>
      <c r="I1209" s="8">
        <v>-18.090555999999999</v>
      </c>
      <c r="J1209" s="8">
        <v>-43.341667000000001</v>
      </c>
      <c r="K1209" s="5" t="s">
        <v>109</v>
      </c>
      <c r="L1209" t="s">
        <v>282</v>
      </c>
      <c r="M1209" t="s">
        <v>282</v>
      </c>
      <c r="N1209" s="18" t="s">
        <v>1075</v>
      </c>
      <c r="O1209" s="37">
        <v>2003</v>
      </c>
      <c r="P1209" s="37">
        <v>9</v>
      </c>
      <c r="Q1209" s="37">
        <v>2003</v>
      </c>
      <c r="R1209" s="37">
        <v>9</v>
      </c>
      <c r="S1209" s="7">
        <f t="shared" si="6"/>
        <v>3.2258064516129031E-2</v>
      </c>
      <c r="T1209">
        <v>1</v>
      </c>
      <c r="U1209">
        <v>10</v>
      </c>
      <c r="V1209" t="s">
        <v>82</v>
      </c>
      <c r="W1209">
        <f t="shared" si="7"/>
        <v>300</v>
      </c>
      <c r="X1209" s="5">
        <v>1</v>
      </c>
      <c r="Y1209" t="s">
        <v>20</v>
      </c>
      <c r="Z1209" t="s">
        <v>55</v>
      </c>
      <c r="AA1209" t="s">
        <v>258</v>
      </c>
      <c r="AB1209" s="5">
        <v>1</v>
      </c>
      <c r="AC1209" t="s">
        <v>1432</v>
      </c>
      <c r="AD1209" t="s">
        <v>1676</v>
      </c>
    </row>
    <row r="1210" spans="1:30" ht="14.25" customHeight="1" x14ac:dyDescent="0.3">
      <c r="A1210">
        <v>13</v>
      </c>
      <c r="B1210" t="s">
        <v>24</v>
      </c>
      <c r="C1210" t="s">
        <v>268</v>
      </c>
      <c r="D1210" t="s">
        <v>269</v>
      </c>
      <c r="E1210">
        <v>2004</v>
      </c>
      <c r="F1210" t="s">
        <v>270</v>
      </c>
      <c r="G1210" t="s">
        <v>280</v>
      </c>
      <c r="H1210" s="16" t="s">
        <v>281</v>
      </c>
      <c r="I1210" s="8">
        <v>-18.090555999999999</v>
      </c>
      <c r="J1210" s="8">
        <v>-43.341667000000001</v>
      </c>
      <c r="K1210" s="5" t="s">
        <v>109</v>
      </c>
      <c r="L1210" t="s">
        <v>282</v>
      </c>
      <c r="M1210" t="s">
        <v>282</v>
      </c>
      <c r="N1210" s="18" t="s">
        <v>1075</v>
      </c>
      <c r="O1210" s="37">
        <v>2003</v>
      </c>
      <c r="P1210" s="37">
        <v>9</v>
      </c>
      <c r="Q1210" s="37">
        <v>2003</v>
      </c>
      <c r="R1210" s="37">
        <v>9</v>
      </c>
      <c r="S1210" s="7">
        <f t="shared" si="6"/>
        <v>3.2258064516129031E-2</v>
      </c>
      <c r="T1210">
        <v>1</v>
      </c>
      <c r="U1210">
        <v>10</v>
      </c>
      <c r="V1210" t="s">
        <v>82</v>
      </c>
      <c r="W1210">
        <f t="shared" si="7"/>
        <v>300</v>
      </c>
      <c r="X1210" s="5">
        <v>1</v>
      </c>
      <c r="Y1210" t="s">
        <v>20</v>
      </c>
      <c r="Z1210" t="s">
        <v>55</v>
      </c>
      <c r="AA1210" t="s">
        <v>73</v>
      </c>
      <c r="AB1210" s="5">
        <v>0</v>
      </c>
      <c r="AC1210" t="s">
        <v>1432</v>
      </c>
      <c r="AD1210" t="s">
        <v>1676</v>
      </c>
    </row>
    <row r="1211" spans="1:30" ht="14.25" customHeight="1" x14ac:dyDescent="0.3">
      <c r="A1211">
        <v>13</v>
      </c>
      <c r="B1211" t="s">
        <v>24</v>
      </c>
      <c r="C1211" t="s">
        <v>268</v>
      </c>
      <c r="D1211" t="s">
        <v>269</v>
      </c>
      <c r="E1211">
        <v>2004</v>
      </c>
      <c r="F1211" t="s">
        <v>270</v>
      </c>
      <c r="G1211" t="s">
        <v>280</v>
      </c>
      <c r="H1211" s="16" t="s">
        <v>281</v>
      </c>
      <c r="I1211" s="8">
        <v>-18.090555999999999</v>
      </c>
      <c r="J1211" s="8">
        <v>-43.341667000000001</v>
      </c>
      <c r="K1211" s="5" t="s">
        <v>109</v>
      </c>
      <c r="L1211" t="s">
        <v>282</v>
      </c>
      <c r="M1211" t="s">
        <v>282</v>
      </c>
      <c r="N1211" s="18" t="s">
        <v>1075</v>
      </c>
      <c r="O1211" s="37">
        <v>2003</v>
      </c>
      <c r="P1211" s="37">
        <v>9</v>
      </c>
      <c r="Q1211" s="37">
        <v>2003</v>
      </c>
      <c r="R1211" s="37">
        <v>9</v>
      </c>
      <c r="S1211" s="7">
        <f t="shared" si="6"/>
        <v>3.2258064516129031E-2</v>
      </c>
      <c r="T1211">
        <v>1</v>
      </c>
      <c r="U1211">
        <v>10</v>
      </c>
      <c r="V1211" t="s">
        <v>82</v>
      </c>
      <c r="W1211">
        <f t="shared" si="7"/>
        <v>300</v>
      </c>
      <c r="X1211" s="5">
        <v>1</v>
      </c>
      <c r="Y1211" t="s">
        <v>20</v>
      </c>
      <c r="Z1211" t="s">
        <v>55</v>
      </c>
      <c r="AA1211" t="s">
        <v>265</v>
      </c>
      <c r="AB1211" s="5">
        <v>0</v>
      </c>
      <c r="AC1211" t="s">
        <v>1432</v>
      </c>
      <c r="AD1211" t="s">
        <v>1676</v>
      </c>
    </row>
    <row r="1212" spans="1:30" ht="14.25" customHeight="1" x14ac:dyDescent="0.3">
      <c r="A1212">
        <v>13</v>
      </c>
      <c r="B1212" t="s">
        <v>24</v>
      </c>
      <c r="C1212" t="s">
        <v>268</v>
      </c>
      <c r="D1212" t="s">
        <v>269</v>
      </c>
      <c r="E1212">
        <v>2004</v>
      </c>
      <c r="F1212" t="s">
        <v>270</v>
      </c>
      <c r="G1212" t="s">
        <v>280</v>
      </c>
      <c r="H1212" s="16" t="s">
        <v>281</v>
      </c>
      <c r="I1212" s="8">
        <v>-18.090555999999999</v>
      </c>
      <c r="J1212" s="8">
        <v>-43.341667000000001</v>
      </c>
      <c r="K1212" s="5" t="s">
        <v>109</v>
      </c>
      <c r="L1212" t="s">
        <v>282</v>
      </c>
      <c r="M1212" t="s">
        <v>282</v>
      </c>
      <c r="N1212" s="18" t="s">
        <v>1075</v>
      </c>
      <c r="O1212" s="37">
        <v>2003</v>
      </c>
      <c r="P1212" s="37">
        <v>9</v>
      </c>
      <c r="Q1212" s="37">
        <v>2003</v>
      </c>
      <c r="R1212" s="37">
        <v>9</v>
      </c>
      <c r="S1212" s="7">
        <f t="shared" si="6"/>
        <v>3.2258064516129031E-2</v>
      </c>
      <c r="T1212">
        <v>1</v>
      </c>
      <c r="U1212">
        <v>10</v>
      </c>
      <c r="V1212" t="s">
        <v>82</v>
      </c>
      <c r="W1212">
        <f t="shared" si="7"/>
        <v>300</v>
      </c>
      <c r="X1212" s="5">
        <v>1</v>
      </c>
      <c r="Y1212" t="s">
        <v>20</v>
      </c>
      <c r="Z1212" t="s">
        <v>55</v>
      </c>
      <c r="AA1212" t="s">
        <v>876</v>
      </c>
      <c r="AB1212" s="5">
        <v>0</v>
      </c>
      <c r="AC1212" t="s">
        <v>1432</v>
      </c>
      <c r="AD1212" t="s">
        <v>1676</v>
      </c>
    </row>
    <row r="1213" spans="1:30" ht="14.25" customHeight="1" x14ac:dyDescent="0.3">
      <c r="A1213">
        <v>13</v>
      </c>
      <c r="B1213" t="s">
        <v>24</v>
      </c>
      <c r="C1213" t="s">
        <v>268</v>
      </c>
      <c r="D1213" t="s">
        <v>269</v>
      </c>
      <c r="E1213">
        <v>2004</v>
      </c>
      <c r="F1213" t="s">
        <v>270</v>
      </c>
      <c r="G1213" t="s">
        <v>280</v>
      </c>
      <c r="H1213" s="16" t="s">
        <v>281</v>
      </c>
      <c r="I1213" s="8">
        <v>-18.090555999999999</v>
      </c>
      <c r="J1213" s="8">
        <v>-43.341667000000001</v>
      </c>
      <c r="K1213" s="5" t="s">
        <v>109</v>
      </c>
      <c r="L1213" t="s">
        <v>282</v>
      </c>
      <c r="M1213" t="s">
        <v>282</v>
      </c>
      <c r="N1213" s="18" t="s">
        <v>1075</v>
      </c>
      <c r="O1213" s="37">
        <v>2003</v>
      </c>
      <c r="P1213" s="37">
        <v>9</v>
      </c>
      <c r="Q1213" s="37">
        <v>2003</v>
      </c>
      <c r="R1213" s="37">
        <v>9</v>
      </c>
      <c r="S1213" s="7">
        <f t="shared" si="6"/>
        <v>3.2258064516129031E-2</v>
      </c>
      <c r="T1213">
        <v>1</v>
      </c>
      <c r="U1213">
        <v>10</v>
      </c>
      <c r="V1213" t="s">
        <v>82</v>
      </c>
      <c r="W1213">
        <f t="shared" si="7"/>
        <v>300</v>
      </c>
      <c r="X1213" s="5">
        <v>1</v>
      </c>
      <c r="Y1213" t="s">
        <v>20</v>
      </c>
      <c r="Z1213" t="s">
        <v>55</v>
      </c>
      <c r="AA1213" t="s">
        <v>76</v>
      </c>
      <c r="AB1213" s="5">
        <v>0</v>
      </c>
      <c r="AC1213" t="s">
        <v>1432</v>
      </c>
      <c r="AD1213" t="s">
        <v>1676</v>
      </c>
    </row>
    <row r="1214" spans="1:30" ht="14.25" customHeight="1" x14ac:dyDescent="0.3">
      <c r="A1214">
        <v>13</v>
      </c>
      <c r="B1214" t="s">
        <v>24</v>
      </c>
      <c r="C1214" t="s">
        <v>268</v>
      </c>
      <c r="D1214" t="s">
        <v>269</v>
      </c>
      <c r="E1214">
        <v>2004</v>
      </c>
      <c r="F1214" t="s">
        <v>270</v>
      </c>
      <c r="G1214" t="s">
        <v>280</v>
      </c>
      <c r="H1214" s="16" t="s">
        <v>281</v>
      </c>
      <c r="I1214" s="8">
        <v>-18.090555999999999</v>
      </c>
      <c r="J1214" s="8">
        <v>-43.341667000000001</v>
      </c>
      <c r="K1214" s="5" t="s">
        <v>109</v>
      </c>
      <c r="L1214" t="s">
        <v>282</v>
      </c>
      <c r="M1214" t="s">
        <v>282</v>
      </c>
      <c r="N1214" s="18" t="s">
        <v>1075</v>
      </c>
      <c r="O1214" s="37">
        <v>2003</v>
      </c>
      <c r="P1214" s="37">
        <v>9</v>
      </c>
      <c r="Q1214" s="37">
        <v>2003</v>
      </c>
      <c r="R1214" s="37">
        <v>9</v>
      </c>
      <c r="S1214" s="7">
        <f t="shared" si="6"/>
        <v>3.2258064516129031E-2</v>
      </c>
      <c r="T1214">
        <v>1</v>
      </c>
      <c r="U1214">
        <v>10</v>
      </c>
      <c r="V1214" t="s">
        <v>82</v>
      </c>
      <c r="W1214">
        <f t="shared" si="7"/>
        <v>300</v>
      </c>
      <c r="X1214" s="5">
        <v>1</v>
      </c>
      <c r="Y1214" t="s">
        <v>20</v>
      </c>
      <c r="Z1214" t="s">
        <v>83</v>
      </c>
      <c r="AA1214" t="s">
        <v>87</v>
      </c>
      <c r="AB1214" s="5">
        <v>0</v>
      </c>
      <c r="AC1214" t="s">
        <v>1432</v>
      </c>
      <c r="AD1214" t="s">
        <v>1676</v>
      </c>
    </row>
    <row r="1215" spans="1:30" ht="14.25" customHeight="1" x14ac:dyDescent="0.3">
      <c r="A1215">
        <v>13</v>
      </c>
      <c r="B1215" t="s">
        <v>24</v>
      </c>
      <c r="C1215" t="s">
        <v>268</v>
      </c>
      <c r="D1215" t="s">
        <v>269</v>
      </c>
      <c r="E1215">
        <v>2004</v>
      </c>
      <c r="F1215" t="s">
        <v>270</v>
      </c>
      <c r="G1215" t="s">
        <v>280</v>
      </c>
      <c r="H1215" s="16" t="s">
        <v>281</v>
      </c>
      <c r="I1215" s="8">
        <v>-18.090555999999999</v>
      </c>
      <c r="J1215" s="8">
        <v>-43.341667000000001</v>
      </c>
      <c r="K1215" s="5" t="s">
        <v>109</v>
      </c>
      <c r="L1215" t="s">
        <v>282</v>
      </c>
      <c r="M1215" t="s">
        <v>282</v>
      </c>
      <c r="N1215" s="18" t="s">
        <v>1075</v>
      </c>
      <c r="O1215" s="37">
        <v>2003</v>
      </c>
      <c r="P1215" s="37">
        <v>9</v>
      </c>
      <c r="Q1215" s="37">
        <v>2003</v>
      </c>
      <c r="R1215" s="37">
        <v>9</v>
      </c>
      <c r="S1215" s="7">
        <f t="shared" si="6"/>
        <v>3.2258064516129031E-2</v>
      </c>
      <c r="T1215">
        <v>1</v>
      </c>
      <c r="U1215">
        <v>10</v>
      </c>
      <c r="V1215" t="s">
        <v>82</v>
      </c>
      <c r="W1215">
        <f t="shared" si="7"/>
        <v>300</v>
      </c>
      <c r="X1215" s="5">
        <v>1</v>
      </c>
      <c r="Y1215" t="s">
        <v>1076</v>
      </c>
      <c r="Z1215" t="s">
        <v>55</v>
      </c>
      <c r="AA1215" t="s">
        <v>62</v>
      </c>
      <c r="AB1215" s="5">
        <v>1</v>
      </c>
      <c r="AC1215" t="s">
        <v>1432</v>
      </c>
      <c r="AD1215" t="s">
        <v>1676</v>
      </c>
    </row>
    <row r="1216" spans="1:30" ht="14.25" customHeight="1" x14ac:dyDescent="0.3">
      <c r="A1216">
        <v>13</v>
      </c>
      <c r="B1216" t="s">
        <v>24</v>
      </c>
      <c r="C1216" t="s">
        <v>268</v>
      </c>
      <c r="D1216" t="s">
        <v>269</v>
      </c>
      <c r="E1216">
        <v>2004</v>
      </c>
      <c r="F1216" t="s">
        <v>270</v>
      </c>
      <c r="G1216" t="s">
        <v>280</v>
      </c>
      <c r="H1216" s="16" t="s">
        <v>281</v>
      </c>
      <c r="I1216" s="8">
        <v>-18.090555999999999</v>
      </c>
      <c r="J1216" s="8">
        <v>-43.341667000000001</v>
      </c>
      <c r="K1216" s="5" t="s">
        <v>109</v>
      </c>
      <c r="L1216" t="s">
        <v>282</v>
      </c>
      <c r="M1216" t="s">
        <v>282</v>
      </c>
      <c r="N1216" s="18" t="s">
        <v>1075</v>
      </c>
      <c r="O1216" s="37">
        <v>2003</v>
      </c>
      <c r="P1216" s="37">
        <v>9</v>
      </c>
      <c r="Q1216" s="37">
        <v>2003</v>
      </c>
      <c r="R1216" s="37">
        <v>9</v>
      </c>
      <c r="S1216" s="7">
        <f t="shared" si="6"/>
        <v>3.2258064516129031E-2</v>
      </c>
      <c r="T1216">
        <v>1</v>
      </c>
      <c r="U1216">
        <v>10</v>
      </c>
      <c r="V1216" t="s">
        <v>82</v>
      </c>
      <c r="W1216">
        <f t="shared" si="7"/>
        <v>300</v>
      </c>
      <c r="X1216" s="5">
        <v>1</v>
      </c>
      <c r="Y1216" t="s">
        <v>1076</v>
      </c>
      <c r="Z1216" t="s">
        <v>55</v>
      </c>
      <c r="AA1216" t="s">
        <v>379</v>
      </c>
      <c r="AB1216" s="5">
        <v>0</v>
      </c>
      <c r="AC1216" t="s">
        <v>1432</v>
      </c>
      <c r="AD1216" t="s">
        <v>1676</v>
      </c>
    </row>
    <row r="1217" spans="1:30" ht="14.25" customHeight="1" x14ac:dyDescent="0.3">
      <c r="A1217">
        <v>13</v>
      </c>
      <c r="B1217" t="s">
        <v>24</v>
      </c>
      <c r="C1217" t="s">
        <v>268</v>
      </c>
      <c r="D1217" t="s">
        <v>269</v>
      </c>
      <c r="E1217">
        <v>2004</v>
      </c>
      <c r="F1217" t="s">
        <v>270</v>
      </c>
      <c r="G1217" t="s">
        <v>280</v>
      </c>
      <c r="H1217" s="16" t="s">
        <v>281</v>
      </c>
      <c r="I1217" s="8">
        <v>-18.090555999999999</v>
      </c>
      <c r="J1217" s="8">
        <v>-43.341667000000001</v>
      </c>
      <c r="K1217" s="5" t="s">
        <v>109</v>
      </c>
      <c r="L1217" t="s">
        <v>282</v>
      </c>
      <c r="M1217" t="s">
        <v>282</v>
      </c>
      <c r="N1217" s="18" t="s">
        <v>1075</v>
      </c>
      <c r="O1217" s="37">
        <v>2003</v>
      </c>
      <c r="P1217" s="37">
        <v>9</v>
      </c>
      <c r="Q1217" s="37">
        <v>2003</v>
      </c>
      <c r="R1217" s="37">
        <v>9</v>
      </c>
      <c r="S1217" s="7">
        <f t="shared" si="6"/>
        <v>3.2258064516129031E-2</v>
      </c>
      <c r="T1217">
        <v>1</v>
      </c>
      <c r="U1217">
        <v>10</v>
      </c>
      <c r="V1217" t="s">
        <v>82</v>
      </c>
      <c r="W1217">
        <f t="shared" si="7"/>
        <v>300</v>
      </c>
      <c r="X1217" s="5">
        <v>1</v>
      </c>
      <c r="Y1217" t="s">
        <v>1076</v>
      </c>
      <c r="Z1217" t="s">
        <v>55</v>
      </c>
      <c r="AA1217" t="s">
        <v>258</v>
      </c>
      <c r="AB1217" s="5">
        <v>1</v>
      </c>
      <c r="AC1217" t="s">
        <v>1432</v>
      </c>
      <c r="AD1217" t="s">
        <v>1676</v>
      </c>
    </row>
    <row r="1218" spans="1:30" ht="14.25" customHeight="1" x14ac:dyDescent="0.3">
      <c r="A1218">
        <v>13</v>
      </c>
      <c r="B1218" t="s">
        <v>24</v>
      </c>
      <c r="C1218" t="s">
        <v>268</v>
      </c>
      <c r="D1218" t="s">
        <v>269</v>
      </c>
      <c r="E1218">
        <v>2004</v>
      </c>
      <c r="F1218" t="s">
        <v>270</v>
      </c>
      <c r="G1218" t="s">
        <v>280</v>
      </c>
      <c r="H1218" s="16" t="s">
        <v>281</v>
      </c>
      <c r="I1218" s="8">
        <v>-18.090555999999999</v>
      </c>
      <c r="J1218" s="8">
        <v>-43.341667000000001</v>
      </c>
      <c r="K1218" s="5" t="s">
        <v>109</v>
      </c>
      <c r="L1218" t="s">
        <v>282</v>
      </c>
      <c r="M1218" t="s">
        <v>282</v>
      </c>
      <c r="N1218" s="18" t="s">
        <v>1075</v>
      </c>
      <c r="O1218" s="37">
        <v>2003</v>
      </c>
      <c r="P1218" s="37">
        <v>9</v>
      </c>
      <c r="Q1218" s="37">
        <v>2003</v>
      </c>
      <c r="R1218" s="37">
        <v>9</v>
      </c>
      <c r="S1218" s="7">
        <f t="shared" si="6"/>
        <v>3.2258064516129031E-2</v>
      </c>
      <c r="T1218">
        <v>1</v>
      </c>
      <c r="U1218">
        <v>10</v>
      </c>
      <c r="V1218" t="s">
        <v>82</v>
      </c>
      <c r="W1218">
        <f t="shared" si="7"/>
        <v>300</v>
      </c>
      <c r="X1218" s="5">
        <v>1</v>
      </c>
      <c r="Y1218" t="s">
        <v>1076</v>
      </c>
      <c r="Z1218" t="s">
        <v>55</v>
      </c>
      <c r="AA1218" t="s">
        <v>73</v>
      </c>
      <c r="AB1218" s="5">
        <v>0</v>
      </c>
      <c r="AC1218" t="s">
        <v>1432</v>
      </c>
      <c r="AD1218" t="s">
        <v>1676</v>
      </c>
    </row>
    <row r="1219" spans="1:30" ht="14.25" customHeight="1" x14ac:dyDescent="0.3">
      <c r="A1219">
        <v>13</v>
      </c>
      <c r="B1219" t="s">
        <v>24</v>
      </c>
      <c r="C1219" t="s">
        <v>268</v>
      </c>
      <c r="D1219" t="s">
        <v>269</v>
      </c>
      <c r="E1219">
        <v>2004</v>
      </c>
      <c r="F1219" t="s">
        <v>270</v>
      </c>
      <c r="G1219" t="s">
        <v>280</v>
      </c>
      <c r="H1219" s="16" t="s">
        <v>281</v>
      </c>
      <c r="I1219" s="8">
        <v>-18.090555999999999</v>
      </c>
      <c r="J1219" s="8">
        <v>-43.341667000000001</v>
      </c>
      <c r="K1219" s="5" t="s">
        <v>109</v>
      </c>
      <c r="L1219" t="s">
        <v>282</v>
      </c>
      <c r="M1219" t="s">
        <v>282</v>
      </c>
      <c r="N1219" s="18" t="s">
        <v>1075</v>
      </c>
      <c r="O1219" s="37">
        <v>2003</v>
      </c>
      <c r="P1219" s="37">
        <v>9</v>
      </c>
      <c r="Q1219" s="37">
        <v>2003</v>
      </c>
      <c r="R1219" s="37">
        <v>9</v>
      </c>
      <c r="S1219" s="7">
        <f t="shared" si="6"/>
        <v>3.2258064516129031E-2</v>
      </c>
      <c r="T1219">
        <v>1</v>
      </c>
      <c r="U1219">
        <v>10</v>
      </c>
      <c r="V1219" t="s">
        <v>82</v>
      </c>
      <c r="W1219">
        <f t="shared" si="7"/>
        <v>300</v>
      </c>
      <c r="X1219" s="5">
        <v>1</v>
      </c>
      <c r="Y1219" t="s">
        <v>1076</v>
      </c>
      <c r="Z1219" t="s">
        <v>55</v>
      </c>
      <c r="AA1219" t="s">
        <v>265</v>
      </c>
      <c r="AB1219" s="5">
        <v>0</v>
      </c>
      <c r="AC1219" t="s">
        <v>1432</v>
      </c>
      <c r="AD1219" t="s">
        <v>1676</v>
      </c>
    </row>
    <row r="1220" spans="1:30" ht="14.25" customHeight="1" x14ac:dyDescent="0.3">
      <c r="A1220">
        <v>13</v>
      </c>
      <c r="B1220" t="s">
        <v>24</v>
      </c>
      <c r="C1220" t="s">
        <v>268</v>
      </c>
      <c r="D1220" t="s">
        <v>269</v>
      </c>
      <c r="E1220">
        <v>2004</v>
      </c>
      <c r="F1220" t="s">
        <v>270</v>
      </c>
      <c r="G1220" t="s">
        <v>280</v>
      </c>
      <c r="H1220" s="16" t="s">
        <v>281</v>
      </c>
      <c r="I1220" s="8">
        <v>-18.090555999999999</v>
      </c>
      <c r="J1220" s="8">
        <v>-43.341667000000001</v>
      </c>
      <c r="K1220" s="5" t="s">
        <v>109</v>
      </c>
      <c r="L1220" t="s">
        <v>282</v>
      </c>
      <c r="M1220" t="s">
        <v>282</v>
      </c>
      <c r="N1220" s="18" t="s">
        <v>1075</v>
      </c>
      <c r="O1220" s="37">
        <v>2003</v>
      </c>
      <c r="P1220" s="37">
        <v>9</v>
      </c>
      <c r="Q1220" s="37">
        <v>2003</v>
      </c>
      <c r="R1220" s="37">
        <v>9</v>
      </c>
      <c r="S1220" s="7">
        <f t="shared" si="6"/>
        <v>3.2258064516129031E-2</v>
      </c>
      <c r="T1220">
        <v>1</v>
      </c>
      <c r="U1220">
        <v>10</v>
      </c>
      <c r="V1220" t="s">
        <v>82</v>
      </c>
      <c r="W1220">
        <f t="shared" si="7"/>
        <v>300</v>
      </c>
      <c r="X1220" s="5">
        <v>1</v>
      </c>
      <c r="Y1220" t="s">
        <v>1076</v>
      </c>
      <c r="Z1220" t="s">
        <v>55</v>
      </c>
      <c r="AA1220" t="s">
        <v>876</v>
      </c>
      <c r="AB1220" s="5">
        <v>0</v>
      </c>
      <c r="AC1220" t="s">
        <v>1432</v>
      </c>
      <c r="AD1220" t="s">
        <v>1676</v>
      </c>
    </row>
    <row r="1221" spans="1:30" ht="14.25" customHeight="1" x14ac:dyDescent="0.3">
      <c r="A1221">
        <v>13</v>
      </c>
      <c r="B1221" t="s">
        <v>24</v>
      </c>
      <c r="C1221" t="s">
        <v>268</v>
      </c>
      <c r="D1221" t="s">
        <v>269</v>
      </c>
      <c r="E1221">
        <v>2004</v>
      </c>
      <c r="F1221" t="s">
        <v>270</v>
      </c>
      <c r="G1221" t="s">
        <v>280</v>
      </c>
      <c r="H1221" s="16" t="s">
        <v>281</v>
      </c>
      <c r="I1221" s="8">
        <v>-18.090555999999999</v>
      </c>
      <c r="J1221" s="8">
        <v>-43.341667000000001</v>
      </c>
      <c r="K1221" s="5" t="s">
        <v>109</v>
      </c>
      <c r="L1221" t="s">
        <v>282</v>
      </c>
      <c r="M1221" t="s">
        <v>282</v>
      </c>
      <c r="N1221" s="18" t="s">
        <v>1075</v>
      </c>
      <c r="O1221" s="37">
        <v>2003</v>
      </c>
      <c r="P1221" s="37">
        <v>9</v>
      </c>
      <c r="Q1221" s="37">
        <v>2003</v>
      </c>
      <c r="R1221" s="37">
        <v>9</v>
      </c>
      <c r="S1221" s="7">
        <f t="shared" si="6"/>
        <v>3.2258064516129031E-2</v>
      </c>
      <c r="T1221">
        <v>1</v>
      </c>
      <c r="U1221">
        <v>10</v>
      </c>
      <c r="V1221" t="s">
        <v>82</v>
      </c>
      <c r="W1221">
        <f t="shared" si="7"/>
        <v>300</v>
      </c>
      <c r="X1221" s="5">
        <v>1</v>
      </c>
      <c r="Y1221" t="s">
        <v>1076</v>
      </c>
      <c r="Z1221" t="s">
        <v>55</v>
      </c>
      <c r="AA1221" t="s">
        <v>76</v>
      </c>
      <c r="AB1221" s="5">
        <v>0</v>
      </c>
      <c r="AC1221" t="s">
        <v>1432</v>
      </c>
      <c r="AD1221" t="s">
        <v>1676</v>
      </c>
    </row>
    <row r="1222" spans="1:30" ht="14.25" customHeight="1" x14ac:dyDescent="0.3">
      <c r="A1222">
        <v>13</v>
      </c>
      <c r="B1222" t="s">
        <v>24</v>
      </c>
      <c r="C1222" t="s">
        <v>268</v>
      </c>
      <c r="D1222" t="s">
        <v>269</v>
      </c>
      <c r="E1222">
        <v>2004</v>
      </c>
      <c r="F1222" t="s">
        <v>270</v>
      </c>
      <c r="G1222" t="s">
        <v>280</v>
      </c>
      <c r="H1222" s="16" t="s">
        <v>281</v>
      </c>
      <c r="I1222" s="8">
        <v>-18.090555999999999</v>
      </c>
      <c r="J1222" s="8">
        <v>-43.341667000000001</v>
      </c>
      <c r="K1222" s="5" t="s">
        <v>109</v>
      </c>
      <c r="L1222" t="s">
        <v>282</v>
      </c>
      <c r="M1222" t="s">
        <v>282</v>
      </c>
      <c r="N1222" s="18" t="s">
        <v>1075</v>
      </c>
      <c r="O1222" s="37">
        <v>2003</v>
      </c>
      <c r="P1222" s="37">
        <v>9</v>
      </c>
      <c r="Q1222" s="37">
        <v>2003</v>
      </c>
      <c r="R1222" s="37">
        <v>9</v>
      </c>
      <c r="S1222" s="7">
        <f t="shared" si="6"/>
        <v>3.2258064516129031E-2</v>
      </c>
      <c r="T1222">
        <v>1</v>
      </c>
      <c r="U1222">
        <v>10</v>
      </c>
      <c r="V1222" t="s">
        <v>82</v>
      </c>
      <c r="W1222">
        <f t="shared" si="7"/>
        <v>300</v>
      </c>
      <c r="X1222" s="5">
        <v>1</v>
      </c>
      <c r="Y1222" t="s">
        <v>1076</v>
      </c>
      <c r="Z1222" t="s">
        <v>83</v>
      </c>
      <c r="AA1222" t="s">
        <v>87</v>
      </c>
      <c r="AB1222" s="5">
        <v>0</v>
      </c>
      <c r="AC1222" t="s">
        <v>1432</v>
      </c>
      <c r="AD1222" t="s">
        <v>1676</v>
      </c>
    </row>
    <row r="1223" spans="1:30" ht="14.25" customHeight="1" x14ac:dyDescent="0.3">
      <c r="A1223">
        <v>13</v>
      </c>
      <c r="B1223" t="s">
        <v>24</v>
      </c>
      <c r="C1223" t="s">
        <v>268</v>
      </c>
      <c r="D1223" t="s">
        <v>269</v>
      </c>
      <c r="E1223">
        <v>2004</v>
      </c>
      <c r="F1223" t="s">
        <v>270</v>
      </c>
      <c r="G1223" t="s">
        <v>280</v>
      </c>
      <c r="H1223" s="16" t="s">
        <v>281</v>
      </c>
      <c r="I1223" s="8">
        <v>-18.090555999999999</v>
      </c>
      <c r="J1223" s="8">
        <v>-43.341667000000001</v>
      </c>
      <c r="K1223" s="5" t="s">
        <v>109</v>
      </c>
      <c r="L1223" t="s">
        <v>282</v>
      </c>
      <c r="M1223" t="s">
        <v>282</v>
      </c>
      <c r="N1223" s="18" t="s">
        <v>1075</v>
      </c>
      <c r="O1223" s="37">
        <v>2003</v>
      </c>
      <c r="P1223" s="37">
        <v>9</v>
      </c>
      <c r="Q1223" s="37">
        <v>2003</v>
      </c>
      <c r="R1223" s="37">
        <v>9</v>
      </c>
      <c r="S1223" s="7">
        <f t="shared" si="6"/>
        <v>3.2258064516129031E-2</v>
      </c>
      <c r="T1223">
        <v>1</v>
      </c>
      <c r="U1223">
        <v>10</v>
      </c>
      <c r="V1223" t="s">
        <v>82</v>
      </c>
      <c r="W1223">
        <f t="shared" si="7"/>
        <v>300</v>
      </c>
      <c r="X1223" s="5">
        <v>1</v>
      </c>
      <c r="Y1223" t="s">
        <v>1077</v>
      </c>
      <c r="Z1223" t="s">
        <v>55</v>
      </c>
      <c r="AA1223" t="s">
        <v>62</v>
      </c>
      <c r="AB1223" s="5">
        <v>0</v>
      </c>
      <c r="AC1223" t="s">
        <v>1432</v>
      </c>
      <c r="AD1223" t="s">
        <v>1676</v>
      </c>
    </row>
    <row r="1224" spans="1:30" ht="14.25" customHeight="1" x14ac:dyDescent="0.3">
      <c r="A1224">
        <v>13</v>
      </c>
      <c r="B1224" t="s">
        <v>24</v>
      </c>
      <c r="C1224" t="s">
        <v>268</v>
      </c>
      <c r="D1224" t="s">
        <v>269</v>
      </c>
      <c r="E1224">
        <v>2004</v>
      </c>
      <c r="F1224" t="s">
        <v>270</v>
      </c>
      <c r="G1224" t="s">
        <v>280</v>
      </c>
      <c r="H1224" s="16" t="s">
        <v>281</v>
      </c>
      <c r="I1224" s="8">
        <v>-18.090555999999999</v>
      </c>
      <c r="J1224" s="8">
        <v>-43.341667000000001</v>
      </c>
      <c r="K1224" s="5" t="s">
        <v>109</v>
      </c>
      <c r="L1224" t="s">
        <v>282</v>
      </c>
      <c r="M1224" t="s">
        <v>282</v>
      </c>
      <c r="N1224" s="18" t="s">
        <v>1075</v>
      </c>
      <c r="O1224" s="37">
        <v>2003</v>
      </c>
      <c r="P1224" s="37">
        <v>9</v>
      </c>
      <c r="Q1224" s="37">
        <v>2003</v>
      </c>
      <c r="R1224" s="37">
        <v>9</v>
      </c>
      <c r="S1224" s="7">
        <f t="shared" si="6"/>
        <v>3.2258064516129031E-2</v>
      </c>
      <c r="T1224">
        <v>1</v>
      </c>
      <c r="U1224">
        <v>10</v>
      </c>
      <c r="V1224" t="s">
        <v>82</v>
      </c>
      <c r="W1224">
        <f t="shared" si="7"/>
        <v>300</v>
      </c>
      <c r="X1224" s="5">
        <v>1</v>
      </c>
      <c r="Y1224" t="s">
        <v>1077</v>
      </c>
      <c r="Z1224" t="s">
        <v>55</v>
      </c>
      <c r="AA1224" t="s">
        <v>379</v>
      </c>
      <c r="AB1224" s="5">
        <v>0</v>
      </c>
      <c r="AC1224" t="s">
        <v>1432</v>
      </c>
      <c r="AD1224" t="s">
        <v>1676</v>
      </c>
    </row>
    <row r="1225" spans="1:30" ht="14.25" customHeight="1" x14ac:dyDescent="0.3">
      <c r="A1225">
        <v>13</v>
      </c>
      <c r="B1225" t="s">
        <v>24</v>
      </c>
      <c r="C1225" t="s">
        <v>268</v>
      </c>
      <c r="D1225" t="s">
        <v>269</v>
      </c>
      <c r="E1225">
        <v>2004</v>
      </c>
      <c r="F1225" t="s">
        <v>270</v>
      </c>
      <c r="G1225" t="s">
        <v>280</v>
      </c>
      <c r="H1225" s="16" t="s">
        <v>281</v>
      </c>
      <c r="I1225" s="8">
        <v>-18.090555999999999</v>
      </c>
      <c r="J1225" s="8">
        <v>-43.341667000000001</v>
      </c>
      <c r="K1225" s="5" t="s">
        <v>109</v>
      </c>
      <c r="L1225" t="s">
        <v>282</v>
      </c>
      <c r="M1225" t="s">
        <v>282</v>
      </c>
      <c r="N1225" s="18" t="s">
        <v>1075</v>
      </c>
      <c r="O1225" s="37">
        <v>2003</v>
      </c>
      <c r="P1225" s="37">
        <v>9</v>
      </c>
      <c r="Q1225" s="37">
        <v>2003</v>
      </c>
      <c r="R1225" s="37">
        <v>9</v>
      </c>
      <c r="S1225" s="7">
        <f t="shared" si="6"/>
        <v>3.2258064516129031E-2</v>
      </c>
      <c r="T1225">
        <v>1</v>
      </c>
      <c r="U1225">
        <v>10</v>
      </c>
      <c r="V1225" t="s">
        <v>82</v>
      </c>
      <c r="W1225">
        <f t="shared" si="7"/>
        <v>300</v>
      </c>
      <c r="X1225" s="5">
        <v>1</v>
      </c>
      <c r="Y1225" t="s">
        <v>1077</v>
      </c>
      <c r="Z1225" t="s">
        <v>55</v>
      </c>
      <c r="AA1225" t="s">
        <v>258</v>
      </c>
      <c r="AB1225" s="5">
        <v>0</v>
      </c>
      <c r="AC1225" t="s">
        <v>1432</v>
      </c>
      <c r="AD1225" t="s">
        <v>1676</v>
      </c>
    </row>
    <row r="1226" spans="1:30" ht="14.25" customHeight="1" x14ac:dyDescent="0.3">
      <c r="A1226">
        <v>13</v>
      </c>
      <c r="B1226" t="s">
        <v>24</v>
      </c>
      <c r="C1226" t="s">
        <v>268</v>
      </c>
      <c r="D1226" t="s">
        <v>269</v>
      </c>
      <c r="E1226">
        <v>2004</v>
      </c>
      <c r="F1226" t="s">
        <v>270</v>
      </c>
      <c r="G1226" t="s">
        <v>280</v>
      </c>
      <c r="H1226" s="16" t="s">
        <v>281</v>
      </c>
      <c r="I1226" s="8">
        <v>-18.090555999999999</v>
      </c>
      <c r="J1226" s="8">
        <v>-43.341667000000001</v>
      </c>
      <c r="K1226" s="5" t="s">
        <v>109</v>
      </c>
      <c r="L1226" t="s">
        <v>282</v>
      </c>
      <c r="M1226" t="s">
        <v>282</v>
      </c>
      <c r="N1226" s="18" t="s">
        <v>1075</v>
      </c>
      <c r="O1226" s="37">
        <v>2003</v>
      </c>
      <c r="P1226" s="37">
        <v>9</v>
      </c>
      <c r="Q1226" s="37">
        <v>2003</v>
      </c>
      <c r="R1226" s="37">
        <v>9</v>
      </c>
      <c r="S1226" s="7">
        <f t="shared" si="6"/>
        <v>3.2258064516129031E-2</v>
      </c>
      <c r="T1226">
        <v>1</v>
      </c>
      <c r="U1226">
        <v>10</v>
      </c>
      <c r="V1226" t="s">
        <v>82</v>
      </c>
      <c r="W1226">
        <f t="shared" si="7"/>
        <v>300</v>
      </c>
      <c r="X1226" s="5">
        <v>1</v>
      </c>
      <c r="Y1226" t="s">
        <v>1077</v>
      </c>
      <c r="Z1226" t="s">
        <v>55</v>
      </c>
      <c r="AA1226" t="s">
        <v>73</v>
      </c>
      <c r="AB1226" s="5">
        <v>0</v>
      </c>
      <c r="AC1226" t="s">
        <v>1432</v>
      </c>
      <c r="AD1226" t="s">
        <v>1676</v>
      </c>
    </row>
    <row r="1227" spans="1:30" ht="14.25" customHeight="1" x14ac:dyDescent="0.3">
      <c r="A1227">
        <v>13</v>
      </c>
      <c r="B1227" t="s">
        <v>24</v>
      </c>
      <c r="C1227" t="s">
        <v>268</v>
      </c>
      <c r="D1227" t="s">
        <v>269</v>
      </c>
      <c r="E1227">
        <v>2004</v>
      </c>
      <c r="F1227" t="s">
        <v>270</v>
      </c>
      <c r="G1227" t="s">
        <v>280</v>
      </c>
      <c r="H1227" s="16" t="s">
        <v>281</v>
      </c>
      <c r="I1227" s="8">
        <v>-18.090555999999999</v>
      </c>
      <c r="J1227" s="8">
        <v>-43.341667000000001</v>
      </c>
      <c r="K1227" s="5" t="s">
        <v>109</v>
      </c>
      <c r="L1227" t="s">
        <v>282</v>
      </c>
      <c r="M1227" t="s">
        <v>282</v>
      </c>
      <c r="N1227" s="18" t="s">
        <v>1075</v>
      </c>
      <c r="O1227" s="37">
        <v>2003</v>
      </c>
      <c r="P1227" s="37">
        <v>9</v>
      </c>
      <c r="Q1227" s="37">
        <v>2003</v>
      </c>
      <c r="R1227" s="37">
        <v>9</v>
      </c>
      <c r="S1227" s="7">
        <f t="shared" si="6"/>
        <v>3.2258064516129031E-2</v>
      </c>
      <c r="T1227">
        <v>1</v>
      </c>
      <c r="U1227">
        <v>10</v>
      </c>
      <c r="V1227" t="s">
        <v>82</v>
      </c>
      <c r="W1227">
        <f t="shared" si="7"/>
        <v>300</v>
      </c>
      <c r="X1227" s="5">
        <v>1</v>
      </c>
      <c r="Y1227" t="s">
        <v>1077</v>
      </c>
      <c r="Z1227" t="s">
        <v>55</v>
      </c>
      <c r="AA1227" t="s">
        <v>265</v>
      </c>
      <c r="AB1227" s="5">
        <v>0</v>
      </c>
      <c r="AC1227" t="s">
        <v>1432</v>
      </c>
      <c r="AD1227" t="s">
        <v>1676</v>
      </c>
    </row>
    <row r="1228" spans="1:30" ht="14.25" customHeight="1" x14ac:dyDescent="0.3">
      <c r="A1228">
        <v>13</v>
      </c>
      <c r="B1228" t="s">
        <v>24</v>
      </c>
      <c r="C1228" t="s">
        <v>268</v>
      </c>
      <c r="D1228" t="s">
        <v>269</v>
      </c>
      <c r="E1228">
        <v>2004</v>
      </c>
      <c r="F1228" t="s">
        <v>270</v>
      </c>
      <c r="G1228" t="s">
        <v>280</v>
      </c>
      <c r="H1228" s="16" t="s">
        <v>281</v>
      </c>
      <c r="I1228" s="8">
        <v>-18.090555999999999</v>
      </c>
      <c r="J1228" s="8">
        <v>-43.341667000000001</v>
      </c>
      <c r="K1228" s="5" t="s">
        <v>109</v>
      </c>
      <c r="L1228" t="s">
        <v>282</v>
      </c>
      <c r="M1228" t="s">
        <v>282</v>
      </c>
      <c r="N1228" s="18" t="s">
        <v>1075</v>
      </c>
      <c r="O1228" s="37">
        <v>2003</v>
      </c>
      <c r="P1228" s="37">
        <v>9</v>
      </c>
      <c r="Q1228" s="37">
        <v>2003</v>
      </c>
      <c r="R1228" s="37">
        <v>9</v>
      </c>
      <c r="S1228" s="7">
        <f t="shared" si="6"/>
        <v>3.2258064516129031E-2</v>
      </c>
      <c r="T1228">
        <v>1</v>
      </c>
      <c r="U1228">
        <v>10</v>
      </c>
      <c r="V1228" t="s">
        <v>82</v>
      </c>
      <c r="W1228">
        <f t="shared" si="7"/>
        <v>300</v>
      </c>
      <c r="X1228" s="5">
        <v>1</v>
      </c>
      <c r="Y1228" t="s">
        <v>1077</v>
      </c>
      <c r="Z1228" t="s">
        <v>55</v>
      </c>
      <c r="AA1228" t="s">
        <v>876</v>
      </c>
      <c r="AB1228" s="5">
        <v>0</v>
      </c>
      <c r="AC1228" t="s">
        <v>1432</v>
      </c>
      <c r="AD1228" t="s">
        <v>1676</v>
      </c>
    </row>
    <row r="1229" spans="1:30" ht="14.25" customHeight="1" x14ac:dyDescent="0.3">
      <c r="A1229">
        <v>13</v>
      </c>
      <c r="B1229" t="s">
        <v>24</v>
      </c>
      <c r="C1229" t="s">
        <v>268</v>
      </c>
      <c r="D1229" t="s">
        <v>269</v>
      </c>
      <c r="E1229">
        <v>2004</v>
      </c>
      <c r="F1229" t="s">
        <v>270</v>
      </c>
      <c r="G1229" t="s">
        <v>280</v>
      </c>
      <c r="H1229" s="16" t="s">
        <v>281</v>
      </c>
      <c r="I1229" s="8">
        <v>-18.090555999999999</v>
      </c>
      <c r="J1229" s="8">
        <v>-43.341667000000001</v>
      </c>
      <c r="K1229" s="5" t="s">
        <v>109</v>
      </c>
      <c r="L1229" t="s">
        <v>282</v>
      </c>
      <c r="M1229" t="s">
        <v>282</v>
      </c>
      <c r="N1229" s="18" t="s">
        <v>1075</v>
      </c>
      <c r="O1229" s="37">
        <v>2003</v>
      </c>
      <c r="P1229" s="37">
        <v>9</v>
      </c>
      <c r="Q1229" s="37">
        <v>2003</v>
      </c>
      <c r="R1229" s="37">
        <v>9</v>
      </c>
      <c r="S1229" s="7">
        <f t="shared" si="6"/>
        <v>3.2258064516129031E-2</v>
      </c>
      <c r="T1229">
        <v>1</v>
      </c>
      <c r="U1229">
        <v>10</v>
      </c>
      <c r="V1229" t="s">
        <v>82</v>
      </c>
      <c r="W1229">
        <f t="shared" si="7"/>
        <v>300</v>
      </c>
      <c r="X1229" s="5">
        <v>1</v>
      </c>
      <c r="Y1229" t="s">
        <v>1077</v>
      </c>
      <c r="Z1229" t="s">
        <v>55</v>
      </c>
      <c r="AA1229" t="s">
        <v>76</v>
      </c>
      <c r="AB1229" s="5">
        <v>0</v>
      </c>
      <c r="AC1229" t="s">
        <v>1432</v>
      </c>
      <c r="AD1229" t="s">
        <v>1676</v>
      </c>
    </row>
    <row r="1230" spans="1:30" ht="14.25" customHeight="1" x14ac:dyDescent="0.3">
      <c r="A1230">
        <v>13</v>
      </c>
      <c r="B1230" t="s">
        <v>24</v>
      </c>
      <c r="C1230" t="s">
        <v>268</v>
      </c>
      <c r="D1230" t="s">
        <v>269</v>
      </c>
      <c r="E1230">
        <v>2004</v>
      </c>
      <c r="F1230" t="s">
        <v>270</v>
      </c>
      <c r="G1230" t="s">
        <v>280</v>
      </c>
      <c r="H1230" s="16" t="s">
        <v>281</v>
      </c>
      <c r="I1230" s="8">
        <v>-18.090555999999999</v>
      </c>
      <c r="J1230" s="8">
        <v>-43.341667000000001</v>
      </c>
      <c r="K1230" s="5" t="s">
        <v>109</v>
      </c>
      <c r="L1230" t="s">
        <v>282</v>
      </c>
      <c r="M1230" t="s">
        <v>282</v>
      </c>
      <c r="N1230" s="18" t="s">
        <v>1075</v>
      </c>
      <c r="O1230" s="37">
        <v>2003</v>
      </c>
      <c r="P1230" s="37">
        <v>9</v>
      </c>
      <c r="Q1230" s="37">
        <v>2003</v>
      </c>
      <c r="R1230" s="37">
        <v>9</v>
      </c>
      <c r="S1230" s="7">
        <f t="shared" si="6"/>
        <v>3.2258064516129031E-2</v>
      </c>
      <c r="T1230">
        <v>1</v>
      </c>
      <c r="U1230">
        <v>10</v>
      </c>
      <c r="V1230" t="s">
        <v>82</v>
      </c>
      <c r="W1230">
        <f t="shared" si="7"/>
        <v>300</v>
      </c>
      <c r="X1230" s="5">
        <v>1</v>
      </c>
      <c r="Y1230" t="s">
        <v>1077</v>
      </c>
      <c r="Z1230" t="s">
        <v>83</v>
      </c>
      <c r="AA1230" t="s">
        <v>87</v>
      </c>
      <c r="AB1230" s="5">
        <v>1</v>
      </c>
      <c r="AC1230" t="s">
        <v>1432</v>
      </c>
      <c r="AD1230" t="s">
        <v>1676</v>
      </c>
    </row>
    <row r="1231" spans="1:30" ht="14.25" customHeight="1" x14ac:dyDescent="0.3">
      <c r="A1231">
        <v>13</v>
      </c>
      <c r="B1231" t="s">
        <v>24</v>
      </c>
      <c r="C1231" t="s">
        <v>268</v>
      </c>
      <c r="D1231" t="s">
        <v>269</v>
      </c>
      <c r="E1231">
        <v>2004</v>
      </c>
      <c r="F1231" t="s">
        <v>270</v>
      </c>
      <c r="G1231" t="s">
        <v>283</v>
      </c>
      <c r="H1231" s="16" t="s">
        <v>284</v>
      </c>
      <c r="I1231" s="8">
        <v>-18.136111</v>
      </c>
      <c r="J1231" s="8">
        <v>-43.337499999999999</v>
      </c>
      <c r="K1231" s="5" t="s">
        <v>109</v>
      </c>
      <c r="L1231" t="s">
        <v>282</v>
      </c>
      <c r="M1231" t="s">
        <v>282</v>
      </c>
      <c r="N1231" s="18" t="s">
        <v>1075</v>
      </c>
      <c r="O1231" s="37">
        <v>2003</v>
      </c>
      <c r="P1231" s="37">
        <v>9</v>
      </c>
      <c r="Q1231" s="37">
        <v>2003</v>
      </c>
      <c r="R1231" s="37">
        <v>9</v>
      </c>
      <c r="S1231" s="7">
        <f t="shared" si="6"/>
        <v>3.2258064516129031E-2</v>
      </c>
      <c r="T1231">
        <v>1</v>
      </c>
      <c r="U1231">
        <v>10</v>
      </c>
      <c r="V1231" t="s">
        <v>82</v>
      </c>
      <c r="W1231">
        <f t="shared" si="7"/>
        <v>300</v>
      </c>
      <c r="X1231" s="5">
        <v>1</v>
      </c>
      <c r="Y1231" t="s">
        <v>1070</v>
      </c>
      <c r="Z1231" t="s">
        <v>55</v>
      </c>
      <c r="AA1231" t="s">
        <v>62</v>
      </c>
      <c r="AB1231" s="5">
        <v>16</v>
      </c>
      <c r="AC1231" t="s">
        <v>1432</v>
      </c>
      <c r="AD1231" t="s">
        <v>1676</v>
      </c>
    </row>
    <row r="1232" spans="1:30" ht="14.25" customHeight="1" x14ac:dyDescent="0.3">
      <c r="A1232">
        <v>13</v>
      </c>
      <c r="B1232" t="s">
        <v>24</v>
      </c>
      <c r="C1232" t="s">
        <v>268</v>
      </c>
      <c r="D1232" t="s">
        <v>269</v>
      </c>
      <c r="E1232">
        <v>2004</v>
      </c>
      <c r="F1232" t="s">
        <v>270</v>
      </c>
      <c r="G1232" t="s">
        <v>283</v>
      </c>
      <c r="H1232" s="16" t="s">
        <v>284</v>
      </c>
      <c r="I1232" s="8">
        <v>-18.136111</v>
      </c>
      <c r="J1232" s="8">
        <v>-43.337499999999999</v>
      </c>
      <c r="K1232" s="5" t="s">
        <v>109</v>
      </c>
      <c r="L1232" t="s">
        <v>282</v>
      </c>
      <c r="M1232" t="s">
        <v>282</v>
      </c>
      <c r="N1232" s="18" t="s">
        <v>1075</v>
      </c>
      <c r="O1232" s="37">
        <v>2003</v>
      </c>
      <c r="P1232" s="37">
        <v>9</v>
      </c>
      <c r="Q1232" s="37">
        <v>2003</v>
      </c>
      <c r="R1232" s="37">
        <v>9</v>
      </c>
      <c r="S1232" s="7">
        <f t="shared" si="6"/>
        <v>3.2258064516129031E-2</v>
      </c>
      <c r="T1232">
        <v>1</v>
      </c>
      <c r="U1232">
        <v>10</v>
      </c>
      <c r="V1232" t="s">
        <v>82</v>
      </c>
      <c r="W1232">
        <f t="shared" si="7"/>
        <v>300</v>
      </c>
      <c r="X1232" s="5">
        <v>1</v>
      </c>
      <c r="Y1232" t="s">
        <v>1070</v>
      </c>
      <c r="Z1232" t="s">
        <v>55</v>
      </c>
      <c r="AA1232" t="s">
        <v>379</v>
      </c>
      <c r="AB1232" s="5">
        <v>6</v>
      </c>
      <c r="AC1232" t="s">
        <v>1432</v>
      </c>
      <c r="AD1232" t="s">
        <v>1676</v>
      </c>
    </row>
    <row r="1233" spans="1:30" ht="14.25" customHeight="1" x14ac:dyDescent="0.3">
      <c r="A1233">
        <v>13</v>
      </c>
      <c r="B1233" t="s">
        <v>24</v>
      </c>
      <c r="C1233" t="s">
        <v>268</v>
      </c>
      <c r="D1233" t="s">
        <v>269</v>
      </c>
      <c r="E1233">
        <v>2004</v>
      </c>
      <c r="F1233" t="s">
        <v>270</v>
      </c>
      <c r="G1233" t="s">
        <v>283</v>
      </c>
      <c r="H1233" s="16" t="s">
        <v>284</v>
      </c>
      <c r="I1233" s="8">
        <v>-18.136111</v>
      </c>
      <c r="J1233" s="8">
        <v>-43.337499999999999</v>
      </c>
      <c r="K1233" s="5" t="s">
        <v>109</v>
      </c>
      <c r="L1233" t="s">
        <v>282</v>
      </c>
      <c r="M1233" t="s">
        <v>282</v>
      </c>
      <c r="N1233" s="18" t="s">
        <v>1075</v>
      </c>
      <c r="O1233" s="37">
        <v>2003</v>
      </c>
      <c r="P1233" s="37">
        <v>9</v>
      </c>
      <c r="Q1233" s="37">
        <v>2003</v>
      </c>
      <c r="R1233" s="37">
        <v>9</v>
      </c>
      <c r="S1233" s="7">
        <f t="shared" si="6"/>
        <v>3.2258064516129031E-2</v>
      </c>
      <c r="T1233">
        <v>1</v>
      </c>
      <c r="U1233">
        <v>10</v>
      </c>
      <c r="V1233" t="s">
        <v>82</v>
      </c>
      <c r="W1233">
        <f t="shared" si="7"/>
        <v>300</v>
      </c>
      <c r="X1233" s="5">
        <v>1</v>
      </c>
      <c r="Y1233" t="s">
        <v>1070</v>
      </c>
      <c r="Z1233" t="s">
        <v>55</v>
      </c>
      <c r="AA1233" t="s">
        <v>258</v>
      </c>
      <c r="AB1233" s="5">
        <v>25</v>
      </c>
      <c r="AC1233" t="s">
        <v>1432</v>
      </c>
      <c r="AD1233" t="s">
        <v>1676</v>
      </c>
    </row>
    <row r="1234" spans="1:30" ht="14.25" customHeight="1" x14ac:dyDescent="0.3">
      <c r="A1234">
        <v>13</v>
      </c>
      <c r="B1234" t="s">
        <v>24</v>
      </c>
      <c r="C1234" t="s">
        <v>268</v>
      </c>
      <c r="D1234" t="s">
        <v>269</v>
      </c>
      <c r="E1234">
        <v>2004</v>
      </c>
      <c r="F1234" t="s">
        <v>270</v>
      </c>
      <c r="G1234" t="s">
        <v>283</v>
      </c>
      <c r="H1234" s="16" t="s">
        <v>284</v>
      </c>
      <c r="I1234" s="8">
        <v>-18.136111</v>
      </c>
      <c r="J1234" s="8">
        <v>-43.337499999999999</v>
      </c>
      <c r="K1234" s="5" t="s">
        <v>109</v>
      </c>
      <c r="L1234" t="s">
        <v>282</v>
      </c>
      <c r="M1234" t="s">
        <v>282</v>
      </c>
      <c r="N1234" s="18" t="s">
        <v>1075</v>
      </c>
      <c r="O1234" s="37">
        <v>2003</v>
      </c>
      <c r="P1234" s="37">
        <v>9</v>
      </c>
      <c r="Q1234" s="37">
        <v>2003</v>
      </c>
      <c r="R1234" s="37">
        <v>9</v>
      </c>
      <c r="S1234" s="7">
        <f t="shared" si="6"/>
        <v>3.2258064516129031E-2</v>
      </c>
      <c r="T1234">
        <v>1</v>
      </c>
      <c r="U1234">
        <v>10</v>
      </c>
      <c r="V1234" t="s">
        <v>82</v>
      </c>
      <c r="W1234">
        <f t="shared" si="7"/>
        <v>300</v>
      </c>
      <c r="X1234" s="5">
        <v>1</v>
      </c>
      <c r="Y1234" t="s">
        <v>1070</v>
      </c>
      <c r="Z1234" t="s">
        <v>55</v>
      </c>
      <c r="AA1234" t="s">
        <v>73</v>
      </c>
      <c r="AB1234" s="5">
        <v>1</v>
      </c>
      <c r="AC1234" t="s">
        <v>1432</v>
      </c>
      <c r="AD1234" t="s">
        <v>1676</v>
      </c>
    </row>
    <row r="1235" spans="1:30" ht="14.25" customHeight="1" x14ac:dyDescent="0.3">
      <c r="A1235">
        <v>13</v>
      </c>
      <c r="B1235" t="s">
        <v>24</v>
      </c>
      <c r="C1235" t="s">
        <v>268</v>
      </c>
      <c r="D1235" t="s">
        <v>269</v>
      </c>
      <c r="E1235">
        <v>2004</v>
      </c>
      <c r="F1235" t="s">
        <v>270</v>
      </c>
      <c r="G1235" t="s">
        <v>283</v>
      </c>
      <c r="H1235" s="16" t="s">
        <v>284</v>
      </c>
      <c r="I1235" s="8">
        <v>-18.136111</v>
      </c>
      <c r="J1235" s="8">
        <v>-43.337499999999999</v>
      </c>
      <c r="K1235" s="5" t="s">
        <v>109</v>
      </c>
      <c r="L1235" t="s">
        <v>282</v>
      </c>
      <c r="M1235" t="s">
        <v>282</v>
      </c>
      <c r="N1235" s="18" t="s">
        <v>1075</v>
      </c>
      <c r="O1235" s="37">
        <v>2003</v>
      </c>
      <c r="P1235" s="37">
        <v>9</v>
      </c>
      <c r="Q1235" s="37">
        <v>2003</v>
      </c>
      <c r="R1235" s="37">
        <v>9</v>
      </c>
      <c r="S1235" s="7">
        <f t="shared" si="6"/>
        <v>3.2258064516129031E-2</v>
      </c>
      <c r="T1235">
        <v>1</v>
      </c>
      <c r="U1235">
        <v>10</v>
      </c>
      <c r="V1235" t="s">
        <v>82</v>
      </c>
      <c r="W1235">
        <f t="shared" si="7"/>
        <v>300</v>
      </c>
      <c r="X1235" s="5">
        <v>1</v>
      </c>
      <c r="Y1235" t="s">
        <v>1070</v>
      </c>
      <c r="Z1235" t="s">
        <v>55</v>
      </c>
      <c r="AA1235" t="s">
        <v>265</v>
      </c>
      <c r="AB1235" s="5">
        <v>0</v>
      </c>
      <c r="AC1235" t="s">
        <v>1432</v>
      </c>
      <c r="AD1235" t="s">
        <v>1676</v>
      </c>
    </row>
    <row r="1236" spans="1:30" ht="14.25" customHeight="1" x14ac:dyDescent="0.3">
      <c r="A1236">
        <v>13</v>
      </c>
      <c r="B1236" t="s">
        <v>24</v>
      </c>
      <c r="C1236" t="s">
        <v>268</v>
      </c>
      <c r="D1236" t="s">
        <v>269</v>
      </c>
      <c r="E1236">
        <v>2004</v>
      </c>
      <c r="F1236" t="s">
        <v>270</v>
      </c>
      <c r="G1236" t="s">
        <v>283</v>
      </c>
      <c r="H1236" s="16" t="s">
        <v>284</v>
      </c>
      <c r="I1236" s="8">
        <v>-18.136111</v>
      </c>
      <c r="J1236" s="8">
        <v>-43.337499999999999</v>
      </c>
      <c r="K1236" s="5" t="s">
        <v>109</v>
      </c>
      <c r="L1236" t="s">
        <v>282</v>
      </c>
      <c r="M1236" t="s">
        <v>282</v>
      </c>
      <c r="N1236" s="18" t="s">
        <v>1075</v>
      </c>
      <c r="O1236" s="37">
        <v>2003</v>
      </c>
      <c r="P1236" s="37">
        <v>9</v>
      </c>
      <c r="Q1236" s="37">
        <v>2003</v>
      </c>
      <c r="R1236" s="37">
        <v>9</v>
      </c>
      <c r="S1236" s="7">
        <f t="shared" si="6"/>
        <v>3.2258064516129031E-2</v>
      </c>
      <c r="T1236">
        <v>1</v>
      </c>
      <c r="U1236">
        <v>10</v>
      </c>
      <c r="V1236" t="s">
        <v>82</v>
      </c>
      <c r="W1236">
        <f t="shared" si="7"/>
        <v>300</v>
      </c>
      <c r="X1236" s="5">
        <v>1</v>
      </c>
      <c r="Y1236" t="s">
        <v>1070</v>
      </c>
      <c r="Z1236" t="s">
        <v>55</v>
      </c>
      <c r="AA1236" t="s">
        <v>876</v>
      </c>
      <c r="AB1236" s="5">
        <v>0</v>
      </c>
      <c r="AC1236" t="s">
        <v>1432</v>
      </c>
      <c r="AD1236" t="s">
        <v>1676</v>
      </c>
    </row>
    <row r="1237" spans="1:30" ht="14.25" customHeight="1" x14ac:dyDescent="0.3">
      <c r="A1237">
        <v>13</v>
      </c>
      <c r="B1237" t="s">
        <v>24</v>
      </c>
      <c r="C1237" t="s">
        <v>268</v>
      </c>
      <c r="D1237" t="s">
        <v>269</v>
      </c>
      <c r="E1237">
        <v>2004</v>
      </c>
      <c r="F1237" t="s">
        <v>270</v>
      </c>
      <c r="G1237" t="s">
        <v>283</v>
      </c>
      <c r="H1237" s="16" t="s">
        <v>284</v>
      </c>
      <c r="I1237" s="8">
        <v>-18.136111</v>
      </c>
      <c r="J1237" s="8">
        <v>-43.337499999999999</v>
      </c>
      <c r="K1237" s="5" t="s">
        <v>109</v>
      </c>
      <c r="L1237" t="s">
        <v>282</v>
      </c>
      <c r="M1237" t="s">
        <v>282</v>
      </c>
      <c r="N1237" s="18" t="s">
        <v>1075</v>
      </c>
      <c r="O1237" s="37">
        <v>2003</v>
      </c>
      <c r="P1237" s="37">
        <v>9</v>
      </c>
      <c r="Q1237" s="37">
        <v>2003</v>
      </c>
      <c r="R1237" s="37">
        <v>9</v>
      </c>
      <c r="S1237" s="7">
        <f t="shared" si="6"/>
        <v>3.2258064516129031E-2</v>
      </c>
      <c r="T1237">
        <v>1</v>
      </c>
      <c r="U1237">
        <v>10</v>
      </c>
      <c r="V1237" t="s">
        <v>82</v>
      </c>
      <c r="W1237">
        <f t="shared" si="7"/>
        <v>300</v>
      </c>
      <c r="X1237" s="5">
        <v>1</v>
      </c>
      <c r="Y1237" t="s">
        <v>1070</v>
      </c>
      <c r="Z1237" t="s">
        <v>55</v>
      </c>
      <c r="AA1237" t="s">
        <v>76</v>
      </c>
      <c r="AB1237" s="5">
        <v>0</v>
      </c>
      <c r="AC1237" t="s">
        <v>1432</v>
      </c>
      <c r="AD1237" t="s">
        <v>1676</v>
      </c>
    </row>
    <row r="1238" spans="1:30" ht="14.25" customHeight="1" x14ac:dyDescent="0.3">
      <c r="A1238">
        <v>13</v>
      </c>
      <c r="B1238" t="s">
        <v>24</v>
      </c>
      <c r="C1238" t="s">
        <v>268</v>
      </c>
      <c r="D1238" t="s">
        <v>269</v>
      </c>
      <c r="E1238">
        <v>2004</v>
      </c>
      <c r="F1238" t="s">
        <v>270</v>
      </c>
      <c r="G1238" t="s">
        <v>283</v>
      </c>
      <c r="H1238" s="16" t="s">
        <v>284</v>
      </c>
      <c r="I1238" s="8">
        <v>-18.136111</v>
      </c>
      <c r="J1238" s="8">
        <v>-43.337499999999999</v>
      </c>
      <c r="K1238" s="5" t="s">
        <v>109</v>
      </c>
      <c r="L1238" t="s">
        <v>282</v>
      </c>
      <c r="M1238" t="s">
        <v>282</v>
      </c>
      <c r="N1238" s="18" t="s">
        <v>1075</v>
      </c>
      <c r="O1238" s="37">
        <v>2003</v>
      </c>
      <c r="P1238" s="37">
        <v>9</v>
      </c>
      <c r="Q1238" s="37">
        <v>2003</v>
      </c>
      <c r="R1238" s="37">
        <v>9</v>
      </c>
      <c r="S1238" s="7">
        <f t="shared" si="6"/>
        <v>3.2258064516129031E-2</v>
      </c>
      <c r="T1238">
        <v>1</v>
      </c>
      <c r="U1238">
        <v>10</v>
      </c>
      <c r="V1238" t="s">
        <v>82</v>
      </c>
      <c r="W1238">
        <f t="shared" si="7"/>
        <v>300</v>
      </c>
      <c r="X1238" s="5">
        <v>1</v>
      </c>
      <c r="Y1238" t="s">
        <v>1070</v>
      </c>
      <c r="Z1238" t="s">
        <v>83</v>
      </c>
      <c r="AA1238" t="s">
        <v>87</v>
      </c>
      <c r="AB1238" s="5">
        <v>1</v>
      </c>
      <c r="AC1238" t="s">
        <v>1432</v>
      </c>
      <c r="AD1238" t="s">
        <v>1676</v>
      </c>
    </row>
    <row r="1239" spans="1:30" ht="14.25" customHeight="1" x14ac:dyDescent="0.3">
      <c r="A1239">
        <v>13</v>
      </c>
      <c r="B1239" t="s">
        <v>24</v>
      </c>
      <c r="C1239" t="s">
        <v>268</v>
      </c>
      <c r="D1239" t="s">
        <v>269</v>
      </c>
      <c r="E1239">
        <v>2004</v>
      </c>
      <c r="F1239" t="s">
        <v>270</v>
      </c>
      <c r="G1239" t="s">
        <v>283</v>
      </c>
      <c r="H1239" s="16" t="s">
        <v>284</v>
      </c>
      <c r="I1239" s="8">
        <v>-18.136111</v>
      </c>
      <c r="J1239" s="8">
        <v>-43.337499999999999</v>
      </c>
      <c r="K1239" s="5" t="s">
        <v>109</v>
      </c>
      <c r="L1239" t="s">
        <v>282</v>
      </c>
      <c r="M1239" t="s">
        <v>282</v>
      </c>
      <c r="N1239" s="18" t="s">
        <v>1075</v>
      </c>
      <c r="O1239" s="37">
        <v>2003</v>
      </c>
      <c r="P1239" s="37">
        <v>9</v>
      </c>
      <c r="Q1239" s="37">
        <v>2003</v>
      </c>
      <c r="R1239" s="37">
        <v>9</v>
      </c>
      <c r="S1239" s="7">
        <f t="shared" si="6"/>
        <v>3.2258064516129031E-2</v>
      </c>
      <c r="T1239">
        <v>1</v>
      </c>
      <c r="U1239">
        <v>10</v>
      </c>
      <c r="V1239" t="s">
        <v>82</v>
      </c>
      <c r="W1239">
        <f t="shared" si="7"/>
        <v>300</v>
      </c>
      <c r="X1239" s="5">
        <v>1</v>
      </c>
      <c r="Y1239" t="s">
        <v>20</v>
      </c>
      <c r="Z1239" t="s">
        <v>55</v>
      </c>
      <c r="AA1239" t="s">
        <v>62</v>
      </c>
      <c r="AB1239" s="5">
        <v>1</v>
      </c>
      <c r="AC1239" t="s">
        <v>1432</v>
      </c>
      <c r="AD1239" t="s">
        <v>1676</v>
      </c>
    </row>
    <row r="1240" spans="1:30" ht="14.25" customHeight="1" x14ac:dyDescent="0.3">
      <c r="A1240">
        <v>13</v>
      </c>
      <c r="B1240" t="s">
        <v>24</v>
      </c>
      <c r="C1240" t="s">
        <v>268</v>
      </c>
      <c r="D1240" t="s">
        <v>269</v>
      </c>
      <c r="E1240">
        <v>2004</v>
      </c>
      <c r="F1240" t="s">
        <v>270</v>
      </c>
      <c r="G1240" t="s">
        <v>283</v>
      </c>
      <c r="H1240" s="16" t="s">
        <v>284</v>
      </c>
      <c r="I1240" s="8">
        <v>-18.136111</v>
      </c>
      <c r="J1240" s="8">
        <v>-43.337499999999999</v>
      </c>
      <c r="K1240" s="5" t="s">
        <v>109</v>
      </c>
      <c r="L1240" t="s">
        <v>282</v>
      </c>
      <c r="M1240" t="s">
        <v>282</v>
      </c>
      <c r="N1240" s="18" t="s">
        <v>1075</v>
      </c>
      <c r="O1240" s="37">
        <v>2003</v>
      </c>
      <c r="P1240" s="37">
        <v>9</v>
      </c>
      <c r="Q1240" s="37">
        <v>2003</v>
      </c>
      <c r="R1240" s="37">
        <v>9</v>
      </c>
      <c r="S1240" s="7">
        <f t="shared" si="6"/>
        <v>3.2258064516129031E-2</v>
      </c>
      <c r="T1240">
        <v>1</v>
      </c>
      <c r="U1240">
        <v>10</v>
      </c>
      <c r="V1240" t="s">
        <v>82</v>
      </c>
      <c r="W1240">
        <f t="shared" si="7"/>
        <v>300</v>
      </c>
      <c r="X1240" s="5">
        <v>1</v>
      </c>
      <c r="Y1240" t="s">
        <v>20</v>
      </c>
      <c r="Z1240" t="s">
        <v>55</v>
      </c>
      <c r="AA1240" t="s">
        <v>379</v>
      </c>
      <c r="AB1240" s="5">
        <v>0</v>
      </c>
      <c r="AC1240" t="s">
        <v>1432</v>
      </c>
      <c r="AD1240" t="s">
        <v>1676</v>
      </c>
    </row>
    <row r="1241" spans="1:30" ht="14.25" customHeight="1" x14ac:dyDescent="0.3">
      <c r="A1241">
        <v>13</v>
      </c>
      <c r="B1241" t="s">
        <v>24</v>
      </c>
      <c r="C1241" t="s">
        <v>268</v>
      </c>
      <c r="D1241" t="s">
        <v>269</v>
      </c>
      <c r="E1241">
        <v>2004</v>
      </c>
      <c r="F1241" t="s">
        <v>270</v>
      </c>
      <c r="G1241" t="s">
        <v>283</v>
      </c>
      <c r="H1241" s="16" t="s">
        <v>284</v>
      </c>
      <c r="I1241" s="8">
        <v>-18.136111</v>
      </c>
      <c r="J1241" s="8">
        <v>-43.337499999999999</v>
      </c>
      <c r="K1241" s="5" t="s">
        <v>109</v>
      </c>
      <c r="L1241" t="s">
        <v>282</v>
      </c>
      <c r="M1241" t="s">
        <v>282</v>
      </c>
      <c r="N1241" s="18" t="s">
        <v>1075</v>
      </c>
      <c r="O1241" s="37">
        <v>2003</v>
      </c>
      <c r="P1241" s="37">
        <v>9</v>
      </c>
      <c r="Q1241" s="37">
        <v>2003</v>
      </c>
      <c r="R1241" s="37">
        <v>9</v>
      </c>
      <c r="S1241" s="7">
        <f t="shared" si="6"/>
        <v>3.2258064516129031E-2</v>
      </c>
      <c r="T1241">
        <v>1</v>
      </c>
      <c r="U1241">
        <v>10</v>
      </c>
      <c r="V1241" t="s">
        <v>82</v>
      </c>
      <c r="W1241">
        <f t="shared" si="7"/>
        <v>300</v>
      </c>
      <c r="X1241" s="5">
        <v>1</v>
      </c>
      <c r="Y1241" t="s">
        <v>20</v>
      </c>
      <c r="Z1241" t="s">
        <v>55</v>
      </c>
      <c r="AA1241" t="s">
        <v>258</v>
      </c>
      <c r="AB1241" s="5">
        <v>1</v>
      </c>
      <c r="AC1241" t="s">
        <v>1432</v>
      </c>
      <c r="AD1241" t="s">
        <v>1676</v>
      </c>
    </row>
    <row r="1242" spans="1:30" ht="14.25" customHeight="1" x14ac:dyDescent="0.3">
      <c r="A1242">
        <v>13</v>
      </c>
      <c r="B1242" t="s">
        <v>24</v>
      </c>
      <c r="C1242" t="s">
        <v>268</v>
      </c>
      <c r="D1242" t="s">
        <v>269</v>
      </c>
      <c r="E1242">
        <v>2004</v>
      </c>
      <c r="F1242" t="s">
        <v>270</v>
      </c>
      <c r="G1242" t="s">
        <v>283</v>
      </c>
      <c r="H1242" s="16" t="s">
        <v>284</v>
      </c>
      <c r="I1242" s="8">
        <v>-18.136111</v>
      </c>
      <c r="J1242" s="8">
        <v>-43.337499999999999</v>
      </c>
      <c r="K1242" s="5" t="s">
        <v>109</v>
      </c>
      <c r="L1242" t="s">
        <v>282</v>
      </c>
      <c r="M1242" t="s">
        <v>282</v>
      </c>
      <c r="N1242" s="18" t="s">
        <v>1075</v>
      </c>
      <c r="O1242" s="37">
        <v>2003</v>
      </c>
      <c r="P1242" s="37">
        <v>9</v>
      </c>
      <c r="Q1242" s="37">
        <v>2003</v>
      </c>
      <c r="R1242" s="37">
        <v>9</v>
      </c>
      <c r="S1242" s="7">
        <f t="shared" si="6"/>
        <v>3.2258064516129031E-2</v>
      </c>
      <c r="T1242">
        <v>1</v>
      </c>
      <c r="U1242">
        <v>10</v>
      </c>
      <c r="V1242" t="s">
        <v>82</v>
      </c>
      <c r="W1242">
        <f t="shared" si="7"/>
        <v>300</v>
      </c>
      <c r="X1242" s="5">
        <v>1</v>
      </c>
      <c r="Y1242" t="s">
        <v>20</v>
      </c>
      <c r="Z1242" t="s">
        <v>55</v>
      </c>
      <c r="AA1242" t="s">
        <v>73</v>
      </c>
      <c r="AB1242" s="5">
        <v>0</v>
      </c>
      <c r="AC1242" t="s">
        <v>1432</v>
      </c>
      <c r="AD1242" t="s">
        <v>1676</v>
      </c>
    </row>
    <row r="1243" spans="1:30" ht="14.25" customHeight="1" x14ac:dyDescent="0.3">
      <c r="A1243">
        <v>13</v>
      </c>
      <c r="B1243" t="s">
        <v>24</v>
      </c>
      <c r="C1243" t="s">
        <v>268</v>
      </c>
      <c r="D1243" t="s">
        <v>269</v>
      </c>
      <c r="E1243">
        <v>2004</v>
      </c>
      <c r="F1243" t="s">
        <v>270</v>
      </c>
      <c r="G1243" t="s">
        <v>283</v>
      </c>
      <c r="H1243" s="16" t="s">
        <v>284</v>
      </c>
      <c r="I1243" s="8">
        <v>-18.136111</v>
      </c>
      <c r="J1243" s="8">
        <v>-43.337499999999999</v>
      </c>
      <c r="K1243" s="5" t="s">
        <v>109</v>
      </c>
      <c r="L1243" t="s">
        <v>282</v>
      </c>
      <c r="M1243" t="s">
        <v>282</v>
      </c>
      <c r="N1243" s="18" t="s">
        <v>1075</v>
      </c>
      <c r="O1243" s="37">
        <v>2003</v>
      </c>
      <c r="P1243" s="37">
        <v>9</v>
      </c>
      <c r="Q1243" s="37">
        <v>2003</v>
      </c>
      <c r="R1243" s="37">
        <v>9</v>
      </c>
      <c r="S1243" s="7">
        <f t="shared" si="6"/>
        <v>3.2258064516129031E-2</v>
      </c>
      <c r="T1243">
        <v>1</v>
      </c>
      <c r="U1243">
        <v>10</v>
      </c>
      <c r="V1243" t="s">
        <v>82</v>
      </c>
      <c r="W1243">
        <f t="shared" si="7"/>
        <v>300</v>
      </c>
      <c r="X1243" s="5">
        <v>1</v>
      </c>
      <c r="Y1243" t="s">
        <v>20</v>
      </c>
      <c r="Z1243" t="s">
        <v>55</v>
      </c>
      <c r="AA1243" t="s">
        <v>265</v>
      </c>
      <c r="AB1243" s="5">
        <v>0</v>
      </c>
      <c r="AC1243" t="s">
        <v>1432</v>
      </c>
      <c r="AD1243" t="s">
        <v>1676</v>
      </c>
    </row>
    <row r="1244" spans="1:30" ht="14.25" customHeight="1" x14ac:dyDescent="0.3">
      <c r="A1244">
        <v>13</v>
      </c>
      <c r="B1244" t="s">
        <v>24</v>
      </c>
      <c r="C1244" t="s">
        <v>268</v>
      </c>
      <c r="D1244" t="s">
        <v>269</v>
      </c>
      <c r="E1244">
        <v>2004</v>
      </c>
      <c r="F1244" t="s">
        <v>270</v>
      </c>
      <c r="G1244" t="s">
        <v>283</v>
      </c>
      <c r="H1244" s="16" t="s">
        <v>284</v>
      </c>
      <c r="I1244" s="8">
        <v>-18.136111</v>
      </c>
      <c r="J1244" s="8">
        <v>-43.337499999999999</v>
      </c>
      <c r="K1244" s="5" t="s">
        <v>109</v>
      </c>
      <c r="L1244" t="s">
        <v>282</v>
      </c>
      <c r="M1244" t="s">
        <v>282</v>
      </c>
      <c r="N1244" s="18" t="s">
        <v>1075</v>
      </c>
      <c r="O1244" s="37">
        <v>2003</v>
      </c>
      <c r="P1244" s="37">
        <v>9</v>
      </c>
      <c r="Q1244" s="37">
        <v>2003</v>
      </c>
      <c r="R1244" s="37">
        <v>9</v>
      </c>
      <c r="S1244" s="7">
        <f t="shared" si="6"/>
        <v>3.2258064516129031E-2</v>
      </c>
      <c r="T1244">
        <v>1</v>
      </c>
      <c r="U1244">
        <v>10</v>
      </c>
      <c r="V1244" t="s">
        <v>82</v>
      </c>
      <c r="W1244">
        <f t="shared" si="7"/>
        <v>300</v>
      </c>
      <c r="X1244" s="5">
        <v>1</v>
      </c>
      <c r="Y1244" t="s">
        <v>20</v>
      </c>
      <c r="Z1244" t="s">
        <v>55</v>
      </c>
      <c r="AA1244" t="s">
        <v>876</v>
      </c>
      <c r="AB1244" s="5">
        <v>0</v>
      </c>
      <c r="AC1244" t="s">
        <v>1432</v>
      </c>
      <c r="AD1244" t="s">
        <v>1676</v>
      </c>
    </row>
    <row r="1245" spans="1:30" ht="14.25" customHeight="1" x14ac:dyDescent="0.3">
      <c r="A1245">
        <v>13</v>
      </c>
      <c r="B1245" t="s">
        <v>24</v>
      </c>
      <c r="C1245" t="s">
        <v>268</v>
      </c>
      <c r="D1245" t="s">
        <v>269</v>
      </c>
      <c r="E1245">
        <v>2004</v>
      </c>
      <c r="F1245" t="s">
        <v>270</v>
      </c>
      <c r="G1245" t="s">
        <v>283</v>
      </c>
      <c r="H1245" s="16" t="s">
        <v>284</v>
      </c>
      <c r="I1245" s="8">
        <v>-18.136111</v>
      </c>
      <c r="J1245" s="8">
        <v>-43.337499999999999</v>
      </c>
      <c r="K1245" s="5" t="s">
        <v>109</v>
      </c>
      <c r="L1245" t="s">
        <v>282</v>
      </c>
      <c r="M1245" t="s">
        <v>282</v>
      </c>
      <c r="N1245" s="18" t="s">
        <v>1075</v>
      </c>
      <c r="O1245" s="37">
        <v>2003</v>
      </c>
      <c r="P1245" s="37">
        <v>9</v>
      </c>
      <c r="Q1245" s="37">
        <v>2003</v>
      </c>
      <c r="R1245" s="37">
        <v>9</v>
      </c>
      <c r="S1245" s="7">
        <f t="shared" si="6"/>
        <v>3.2258064516129031E-2</v>
      </c>
      <c r="T1245">
        <v>1</v>
      </c>
      <c r="U1245">
        <v>10</v>
      </c>
      <c r="V1245" t="s">
        <v>82</v>
      </c>
      <c r="W1245">
        <f t="shared" si="7"/>
        <v>300</v>
      </c>
      <c r="X1245" s="5">
        <v>1</v>
      </c>
      <c r="Y1245" t="s">
        <v>20</v>
      </c>
      <c r="Z1245" t="s">
        <v>55</v>
      </c>
      <c r="AA1245" t="s">
        <v>76</v>
      </c>
      <c r="AB1245" s="5">
        <v>0</v>
      </c>
      <c r="AC1245" t="s">
        <v>1432</v>
      </c>
      <c r="AD1245" t="s">
        <v>1676</v>
      </c>
    </row>
    <row r="1246" spans="1:30" ht="14.25" customHeight="1" x14ac:dyDescent="0.3">
      <c r="A1246">
        <v>13</v>
      </c>
      <c r="B1246" t="s">
        <v>24</v>
      </c>
      <c r="C1246" t="s">
        <v>268</v>
      </c>
      <c r="D1246" t="s">
        <v>269</v>
      </c>
      <c r="E1246">
        <v>2004</v>
      </c>
      <c r="F1246" t="s">
        <v>270</v>
      </c>
      <c r="G1246" t="s">
        <v>283</v>
      </c>
      <c r="H1246" s="16" t="s">
        <v>284</v>
      </c>
      <c r="I1246" s="8">
        <v>-18.136111</v>
      </c>
      <c r="J1246" s="8">
        <v>-43.337499999999999</v>
      </c>
      <c r="K1246" s="5" t="s">
        <v>109</v>
      </c>
      <c r="L1246" t="s">
        <v>282</v>
      </c>
      <c r="M1246" t="s">
        <v>282</v>
      </c>
      <c r="N1246" s="18" t="s">
        <v>1075</v>
      </c>
      <c r="O1246" s="37">
        <v>2003</v>
      </c>
      <c r="P1246" s="37">
        <v>9</v>
      </c>
      <c r="Q1246" s="37">
        <v>2003</v>
      </c>
      <c r="R1246" s="37">
        <v>9</v>
      </c>
      <c r="S1246" s="7">
        <f t="shared" si="6"/>
        <v>3.2258064516129031E-2</v>
      </c>
      <c r="T1246">
        <v>1</v>
      </c>
      <c r="U1246">
        <v>10</v>
      </c>
      <c r="V1246" t="s">
        <v>82</v>
      </c>
      <c r="W1246">
        <f t="shared" si="7"/>
        <v>300</v>
      </c>
      <c r="X1246" s="5">
        <v>1</v>
      </c>
      <c r="Y1246" t="s">
        <v>20</v>
      </c>
      <c r="Z1246" t="s">
        <v>83</v>
      </c>
      <c r="AA1246" t="s">
        <v>87</v>
      </c>
      <c r="AB1246" s="5">
        <v>0</v>
      </c>
      <c r="AC1246" t="s">
        <v>1432</v>
      </c>
      <c r="AD1246" t="s">
        <v>1676</v>
      </c>
    </row>
    <row r="1247" spans="1:30" ht="14.25" customHeight="1" x14ac:dyDescent="0.3">
      <c r="A1247">
        <v>13</v>
      </c>
      <c r="B1247" t="s">
        <v>24</v>
      </c>
      <c r="C1247" t="s">
        <v>268</v>
      </c>
      <c r="D1247" t="s">
        <v>269</v>
      </c>
      <c r="E1247">
        <v>2004</v>
      </c>
      <c r="F1247" t="s">
        <v>270</v>
      </c>
      <c r="G1247" t="s">
        <v>283</v>
      </c>
      <c r="H1247" s="16" t="s">
        <v>284</v>
      </c>
      <c r="I1247" s="8">
        <v>-18.136111</v>
      </c>
      <c r="J1247" s="8">
        <v>-43.337499999999999</v>
      </c>
      <c r="K1247" s="5" t="s">
        <v>109</v>
      </c>
      <c r="L1247" t="s">
        <v>282</v>
      </c>
      <c r="M1247" t="s">
        <v>282</v>
      </c>
      <c r="N1247" s="18" t="s">
        <v>1075</v>
      </c>
      <c r="O1247" s="37">
        <v>2003</v>
      </c>
      <c r="P1247" s="37">
        <v>9</v>
      </c>
      <c r="Q1247" s="37">
        <v>2003</v>
      </c>
      <c r="R1247" s="37">
        <v>9</v>
      </c>
      <c r="S1247" s="7">
        <f t="shared" si="6"/>
        <v>3.2258064516129031E-2</v>
      </c>
      <c r="T1247">
        <v>1</v>
      </c>
      <c r="U1247">
        <v>10</v>
      </c>
      <c r="V1247" t="s">
        <v>82</v>
      </c>
      <c r="W1247">
        <f t="shared" si="7"/>
        <v>300</v>
      </c>
      <c r="X1247" s="5">
        <v>1</v>
      </c>
      <c r="Y1247" t="s">
        <v>22</v>
      </c>
      <c r="Z1247" t="s">
        <v>55</v>
      </c>
      <c r="AA1247" t="s">
        <v>62</v>
      </c>
      <c r="AB1247" s="5">
        <v>2</v>
      </c>
      <c r="AC1247" t="s">
        <v>1432</v>
      </c>
      <c r="AD1247" t="s">
        <v>1676</v>
      </c>
    </row>
    <row r="1248" spans="1:30" ht="14.25" customHeight="1" x14ac:dyDescent="0.3">
      <c r="A1248">
        <v>13</v>
      </c>
      <c r="B1248" t="s">
        <v>24</v>
      </c>
      <c r="C1248" t="s">
        <v>268</v>
      </c>
      <c r="D1248" t="s">
        <v>269</v>
      </c>
      <c r="E1248">
        <v>2004</v>
      </c>
      <c r="F1248" t="s">
        <v>270</v>
      </c>
      <c r="G1248" t="s">
        <v>283</v>
      </c>
      <c r="H1248" s="16" t="s">
        <v>284</v>
      </c>
      <c r="I1248" s="8">
        <v>-18.136111</v>
      </c>
      <c r="J1248" s="8">
        <v>-43.337499999999999</v>
      </c>
      <c r="K1248" s="5" t="s">
        <v>109</v>
      </c>
      <c r="L1248" t="s">
        <v>282</v>
      </c>
      <c r="M1248" t="s">
        <v>282</v>
      </c>
      <c r="N1248" s="18" t="s">
        <v>1075</v>
      </c>
      <c r="O1248" s="37">
        <v>2003</v>
      </c>
      <c r="P1248" s="37">
        <v>9</v>
      </c>
      <c r="Q1248" s="37">
        <v>2003</v>
      </c>
      <c r="R1248" s="37">
        <v>9</v>
      </c>
      <c r="S1248" s="7">
        <f t="shared" si="6"/>
        <v>3.2258064516129031E-2</v>
      </c>
      <c r="T1248">
        <v>1</v>
      </c>
      <c r="U1248">
        <v>10</v>
      </c>
      <c r="V1248" t="s">
        <v>82</v>
      </c>
      <c r="W1248">
        <f t="shared" si="7"/>
        <v>300</v>
      </c>
      <c r="X1248" s="5">
        <v>1</v>
      </c>
      <c r="Y1248" t="s">
        <v>22</v>
      </c>
      <c r="Z1248" t="s">
        <v>55</v>
      </c>
      <c r="AA1248" t="s">
        <v>379</v>
      </c>
      <c r="AB1248" s="5">
        <v>0</v>
      </c>
      <c r="AC1248" t="s">
        <v>1432</v>
      </c>
      <c r="AD1248" t="s">
        <v>1676</v>
      </c>
    </row>
    <row r="1249" spans="1:30" ht="14.25" customHeight="1" x14ac:dyDescent="0.3">
      <c r="A1249">
        <v>13</v>
      </c>
      <c r="B1249" t="s">
        <v>24</v>
      </c>
      <c r="C1249" t="s">
        <v>268</v>
      </c>
      <c r="D1249" t="s">
        <v>269</v>
      </c>
      <c r="E1249">
        <v>2004</v>
      </c>
      <c r="F1249" t="s">
        <v>270</v>
      </c>
      <c r="G1249" t="s">
        <v>283</v>
      </c>
      <c r="H1249" s="16" t="s">
        <v>284</v>
      </c>
      <c r="I1249" s="8">
        <v>-18.136111</v>
      </c>
      <c r="J1249" s="8">
        <v>-43.337499999999999</v>
      </c>
      <c r="K1249" s="5" t="s">
        <v>109</v>
      </c>
      <c r="L1249" t="s">
        <v>282</v>
      </c>
      <c r="M1249" t="s">
        <v>282</v>
      </c>
      <c r="N1249" s="18" t="s">
        <v>1075</v>
      </c>
      <c r="O1249" s="37">
        <v>2003</v>
      </c>
      <c r="P1249" s="37">
        <v>9</v>
      </c>
      <c r="Q1249" s="37">
        <v>2003</v>
      </c>
      <c r="R1249" s="37">
        <v>9</v>
      </c>
      <c r="S1249" s="7">
        <f t="shared" si="6"/>
        <v>3.2258064516129031E-2</v>
      </c>
      <c r="T1249">
        <v>1</v>
      </c>
      <c r="U1249">
        <v>10</v>
      </c>
      <c r="V1249" t="s">
        <v>82</v>
      </c>
      <c r="W1249">
        <f t="shared" si="7"/>
        <v>300</v>
      </c>
      <c r="X1249" s="5">
        <v>1</v>
      </c>
      <c r="Y1249" t="s">
        <v>22</v>
      </c>
      <c r="Z1249" t="s">
        <v>55</v>
      </c>
      <c r="AA1249" t="s">
        <v>258</v>
      </c>
      <c r="AB1249" s="5">
        <v>0</v>
      </c>
      <c r="AC1249" t="s">
        <v>1432</v>
      </c>
      <c r="AD1249" t="s">
        <v>1676</v>
      </c>
    </row>
    <row r="1250" spans="1:30" ht="14.25" customHeight="1" x14ac:dyDescent="0.3">
      <c r="A1250">
        <v>13</v>
      </c>
      <c r="B1250" t="s">
        <v>24</v>
      </c>
      <c r="C1250" t="s">
        <v>268</v>
      </c>
      <c r="D1250" t="s">
        <v>269</v>
      </c>
      <c r="E1250">
        <v>2004</v>
      </c>
      <c r="F1250" t="s">
        <v>270</v>
      </c>
      <c r="G1250" t="s">
        <v>283</v>
      </c>
      <c r="H1250" s="16" t="s">
        <v>284</v>
      </c>
      <c r="I1250" s="8">
        <v>-18.136111</v>
      </c>
      <c r="J1250" s="8">
        <v>-43.337499999999999</v>
      </c>
      <c r="K1250" s="5" t="s">
        <v>109</v>
      </c>
      <c r="L1250" t="s">
        <v>282</v>
      </c>
      <c r="M1250" t="s">
        <v>282</v>
      </c>
      <c r="N1250" s="18" t="s">
        <v>1075</v>
      </c>
      <c r="O1250" s="37">
        <v>2003</v>
      </c>
      <c r="P1250" s="37">
        <v>9</v>
      </c>
      <c r="Q1250" s="37">
        <v>2003</v>
      </c>
      <c r="R1250" s="37">
        <v>9</v>
      </c>
      <c r="S1250" s="7">
        <f t="shared" si="6"/>
        <v>3.2258064516129031E-2</v>
      </c>
      <c r="T1250">
        <v>1</v>
      </c>
      <c r="U1250">
        <v>10</v>
      </c>
      <c r="V1250" t="s">
        <v>82</v>
      </c>
      <c r="W1250">
        <f t="shared" si="7"/>
        <v>300</v>
      </c>
      <c r="X1250" s="5">
        <v>1</v>
      </c>
      <c r="Y1250" t="s">
        <v>22</v>
      </c>
      <c r="Z1250" t="s">
        <v>55</v>
      </c>
      <c r="AA1250" t="s">
        <v>73</v>
      </c>
      <c r="AB1250" s="5">
        <v>0</v>
      </c>
      <c r="AC1250" t="s">
        <v>1432</v>
      </c>
      <c r="AD1250" t="s">
        <v>1676</v>
      </c>
    </row>
    <row r="1251" spans="1:30" ht="14.25" customHeight="1" x14ac:dyDescent="0.3">
      <c r="A1251">
        <v>13</v>
      </c>
      <c r="B1251" t="s">
        <v>24</v>
      </c>
      <c r="C1251" t="s">
        <v>268</v>
      </c>
      <c r="D1251" t="s">
        <v>269</v>
      </c>
      <c r="E1251">
        <v>2004</v>
      </c>
      <c r="F1251" t="s">
        <v>270</v>
      </c>
      <c r="G1251" t="s">
        <v>283</v>
      </c>
      <c r="H1251" s="16" t="s">
        <v>284</v>
      </c>
      <c r="I1251" s="8">
        <v>-18.136111</v>
      </c>
      <c r="J1251" s="8">
        <v>-43.337499999999999</v>
      </c>
      <c r="K1251" s="5" t="s">
        <v>109</v>
      </c>
      <c r="L1251" t="s">
        <v>282</v>
      </c>
      <c r="M1251" t="s">
        <v>282</v>
      </c>
      <c r="N1251" s="18" t="s">
        <v>1075</v>
      </c>
      <c r="O1251" s="37">
        <v>2003</v>
      </c>
      <c r="P1251" s="37">
        <v>9</v>
      </c>
      <c r="Q1251" s="37">
        <v>2003</v>
      </c>
      <c r="R1251" s="37">
        <v>9</v>
      </c>
      <c r="S1251" s="7">
        <f t="shared" si="6"/>
        <v>3.2258064516129031E-2</v>
      </c>
      <c r="T1251">
        <v>1</v>
      </c>
      <c r="U1251">
        <v>10</v>
      </c>
      <c r="V1251" t="s">
        <v>82</v>
      </c>
      <c r="W1251">
        <f t="shared" si="7"/>
        <v>300</v>
      </c>
      <c r="X1251" s="5">
        <v>1</v>
      </c>
      <c r="Y1251" t="s">
        <v>22</v>
      </c>
      <c r="Z1251" t="s">
        <v>55</v>
      </c>
      <c r="AA1251" t="s">
        <v>265</v>
      </c>
      <c r="AB1251" s="5">
        <v>0</v>
      </c>
      <c r="AC1251" t="s">
        <v>1432</v>
      </c>
      <c r="AD1251" t="s">
        <v>1676</v>
      </c>
    </row>
    <row r="1252" spans="1:30" ht="14.25" customHeight="1" x14ac:dyDescent="0.3">
      <c r="A1252">
        <v>13</v>
      </c>
      <c r="B1252" t="s">
        <v>24</v>
      </c>
      <c r="C1252" t="s">
        <v>268</v>
      </c>
      <c r="D1252" t="s">
        <v>269</v>
      </c>
      <c r="E1252">
        <v>2004</v>
      </c>
      <c r="F1252" t="s">
        <v>270</v>
      </c>
      <c r="G1252" t="s">
        <v>283</v>
      </c>
      <c r="H1252" s="16" t="s">
        <v>284</v>
      </c>
      <c r="I1252" s="8">
        <v>-18.136111</v>
      </c>
      <c r="J1252" s="8">
        <v>-43.337499999999999</v>
      </c>
      <c r="K1252" s="5" t="s">
        <v>109</v>
      </c>
      <c r="L1252" t="s">
        <v>282</v>
      </c>
      <c r="M1252" t="s">
        <v>282</v>
      </c>
      <c r="N1252" s="18" t="s">
        <v>1075</v>
      </c>
      <c r="O1252" s="37">
        <v>2003</v>
      </c>
      <c r="P1252" s="37">
        <v>9</v>
      </c>
      <c r="Q1252" s="37">
        <v>2003</v>
      </c>
      <c r="R1252" s="37">
        <v>9</v>
      </c>
      <c r="S1252" s="7">
        <f t="shared" si="6"/>
        <v>3.2258064516129031E-2</v>
      </c>
      <c r="T1252">
        <v>1</v>
      </c>
      <c r="U1252">
        <v>10</v>
      </c>
      <c r="V1252" t="s">
        <v>82</v>
      </c>
      <c r="W1252">
        <f t="shared" si="7"/>
        <v>300</v>
      </c>
      <c r="X1252" s="5">
        <v>1</v>
      </c>
      <c r="Y1252" t="s">
        <v>22</v>
      </c>
      <c r="Z1252" t="s">
        <v>55</v>
      </c>
      <c r="AA1252" t="s">
        <v>876</v>
      </c>
      <c r="AB1252" s="5">
        <v>0</v>
      </c>
      <c r="AC1252" t="s">
        <v>1432</v>
      </c>
      <c r="AD1252" t="s">
        <v>1676</v>
      </c>
    </row>
    <row r="1253" spans="1:30" ht="14.25" customHeight="1" x14ac:dyDescent="0.3">
      <c r="A1253">
        <v>13</v>
      </c>
      <c r="B1253" t="s">
        <v>24</v>
      </c>
      <c r="C1253" t="s">
        <v>268</v>
      </c>
      <c r="D1253" t="s">
        <v>269</v>
      </c>
      <c r="E1253">
        <v>2004</v>
      </c>
      <c r="F1253" t="s">
        <v>270</v>
      </c>
      <c r="G1253" t="s">
        <v>283</v>
      </c>
      <c r="H1253" s="16" t="s">
        <v>284</v>
      </c>
      <c r="I1253" s="8">
        <v>-18.136111</v>
      </c>
      <c r="J1253" s="8">
        <v>-43.337499999999999</v>
      </c>
      <c r="K1253" s="5" t="s">
        <v>109</v>
      </c>
      <c r="L1253" t="s">
        <v>282</v>
      </c>
      <c r="M1253" t="s">
        <v>282</v>
      </c>
      <c r="N1253" s="18" t="s">
        <v>1075</v>
      </c>
      <c r="O1253" s="37">
        <v>2003</v>
      </c>
      <c r="P1253" s="37">
        <v>9</v>
      </c>
      <c r="Q1253" s="37">
        <v>2003</v>
      </c>
      <c r="R1253" s="37">
        <v>9</v>
      </c>
      <c r="S1253" s="7">
        <f t="shared" si="6"/>
        <v>3.2258064516129031E-2</v>
      </c>
      <c r="T1253">
        <v>1</v>
      </c>
      <c r="U1253">
        <v>10</v>
      </c>
      <c r="V1253" t="s">
        <v>82</v>
      </c>
      <c r="W1253">
        <f t="shared" si="7"/>
        <v>300</v>
      </c>
      <c r="X1253" s="5">
        <v>1</v>
      </c>
      <c r="Y1253" t="s">
        <v>22</v>
      </c>
      <c r="Z1253" t="s">
        <v>55</v>
      </c>
      <c r="AA1253" t="s">
        <v>76</v>
      </c>
      <c r="AB1253" s="5">
        <v>0</v>
      </c>
      <c r="AC1253" t="s">
        <v>1432</v>
      </c>
      <c r="AD1253" t="s">
        <v>1676</v>
      </c>
    </row>
    <row r="1254" spans="1:30" ht="14.25" customHeight="1" x14ac:dyDescent="0.3">
      <c r="A1254">
        <v>13</v>
      </c>
      <c r="B1254" t="s">
        <v>24</v>
      </c>
      <c r="C1254" t="s">
        <v>268</v>
      </c>
      <c r="D1254" t="s">
        <v>269</v>
      </c>
      <c r="E1254">
        <v>2004</v>
      </c>
      <c r="F1254" t="s">
        <v>270</v>
      </c>
      <c r="G1254" t="s">
        <v>283</v>
      </c>
      <c r="H1254" s="16" t="s">
        <v>284</v>
      </c>
      <c r="I1254" s="8">
        <v>-18.136111</v>
      </c>
      <c r="J1254" s="8">
        <v>-43.337499999999999</v>
      </c>
      <c r="K1254" s="5" t="s">
        <v>109</v>
      </c>
      <c r="L1254" t="s">
        <v>282</v>
      </c>
      <c r="M1254" t="s">
        <v>282</v>
      </c>
      <c r="N1254" s="18" t="s">
        <v>1075</v>
      </c>
      <c r="O1254" s="37">
        <v>2003</v>
      </c>
      <c r="P1254" s="37">
        <v>9</v>
      </c>
      <c r="Q1254" s="37">
        <v>2003</v>
      </c>
      <c r="R1254" s="37">
        <v>9</v>
      </c>
      <c r="S1254" s="7">
        <f t="shared" si="6"/>
        <v>3.2258064516129031E-2</v>
      </c>
      <c r="T1254">
        <v>1</v>
      </c>
      <c r="U1254">
        <v>10</v>
      </c>
      <c r="V1254" t="s">
        <v>82</v>
      </c>
      <c r="W1254">
        <f t="shared" si="7"/>
        <v>300</v>
      </c>
      <c r="X1254" s="5">
        <v>1</v>
      </c>
      <c r="Y1254" t="s">
        <v>22</v>
      </c>
      <c r="Z1254" t="s">
        <v>83</v>
      </c>
      <c r="AA1254" t="s">
        <v>87</v>
      </c>
      <c r="AB1254" s="5">
        <v>0</v>
      </c>
      <c r="AC1254" t="s">
        <v>1432</v>
      </c>
      <c r="AD1254" t="s">
        <v>1676</v>
      </c>
    </row>
    <row r="1255" spans="1:30" ht="14.25" customHeight="1" x14ac:dyDescent="0.3">
      <c r="A1255">
        <v>13</v>
      </c>
      <c r="B1255" t="s">
        <v>24</v>
      </c>
      <c r="C1255" t="s">
        <v>268</v>
      </c>
      <c r="D1255" t="s">
        <v>269</v>
      </c>
      <c r="E1255">
        <v>2004</v>
      </c>
      <c r="F1255" t="s">
        <v>270</v>
      </c>
      <c r="G1255" t="s">
        <v>283</v>
      </c>
      <c r="H1255" s="16" t="s">
        <v>284</v>
      </c>
      <c r="I1255" s="8">
        <v>-18.136111</v>
      </c>
      <c r="J1255" s="8">
        <v>-43.337499999999999</v>
      </c>
      <c r="K1255" s="5" t="s">
        <v>109</v>
      </c>
      <c r="L1255" t="s">
        <v>282</v>
      </c>
      <c r="M1255" t="s">
        <v>282</v>
      </c>
      <c r="N1255" s="18" t="s">
        <v>1075</v>
      </c>
      <c r="O1255" s="37">
        <v>2003</v>
      </c>
      <c r="P1255" s="37">
        <v>9</v>
      </c>
      <c r="Q1255" s="37">
        <v>2003</v>
      </c>
      <c r="R1255" s="37">
        <v>9</v>
      </c>
      <c r="S1255" s="7">
        <f t="shared" si="6"/>
        <v>3.2258064516129031E-2</v>
      </c>
      <c r="T1255">
        <v>1</v>
      </c>
      <c r="U1255">
        <v>10</v>
      </c>
      <c r="V1255" t="s">
        <v>82</v>
      </c>
      <c r="W1255">
        <f t="shared" si="7"/>
        <v>300</v>
      </c>
      <c r="X1255" s="5">
        <v>1</v>
      </c>
      <c r="Y1255" t="s">
        <v>1076</v>
      </c>
      <c r="Z1255" t="s">
        <v>55</v>
      </c>
      <c r="AA1255" t="s">
        <v>62</v>
      </c>
      <c r="AB1255" s="5">
        <v>0</v>
      </c>
      <c r="AC1255" t="s">
        <v>1432</v>
      </c>
      <c r="AD1255" t="s">
        <v>1676</v>
      </c>
    </row>
    <row r="1256" spans="1:30" ht="14.25" customHeight="1" x14ac:dyDescent="0.3">
      <c r="A1256">
        <v>13</v>
      </c>
      <c r="B1256" t="s">
        <v>24</v>
      </c>
      <c r="C1256" t="s">
        <v>268</v>
      </c>
      <c r="D1256" t="s">
        <v>269</v>
      </c>
      <c r="E1256">
        <v>2004</v>
      </c>
      <c r="F1256" t="s">
        <v>270</v>
      </c>
      <c r="G1256" t="s">
        <v>283</v>
      </c>
      <c r="H1256" s="16" t="s">
        <v>284</v>
      </c>
      <c r="I1256" s="8">
        <v>-18.136111</v>
      </c>
      <c r="J1256" s="8">
        <v>-43.337499999999999</v>
      </c>
      <c r="K1256" s="5" t="s">
        <v>109</v>
      </c>
      <c r="L1256" t="s">
        <v>282</v>
      </c>
      <c r="M1256" t="s">
        <v>282</v>
      </c>
      <c r="N1256" s="18" t="s">
        <v>1075</v>
      </c>
      <c r="O1256" s="37">
        <v>2003</v>
      </c>
      <c r="P1256" s="37">
        <v>9</v>
      </c>
      <c r="Q1256" s="37">
        <v>2003</v>
      </c>
      <c r="R1256" s="37">
        <v>9</v>
      </c>
      <c r="S1256" s="7">
        <f t="shared" si="6"/>
        <v>3.2258064516129031E-2</v>
      </c>
      <c r="T1256">
        <v>1</v>
      </c>
      <c r="U1256">
        <v>10</v>
      </c>
      <c r="V1256" t="s">
        <v>82</v>
      </c>
      <c r="W1256">
        <f t="shared" si="7"/>
        <v>300</v>
      </c>
      <c r="X1256" s="5">
        <v>1</v>
      </c>
      <c r="Y1256" t="s">
        <v>1076</v>
      </c>
      <c r="Z1256" t="s">
        <v>55</v>
      </c>
      <c r="AA1256" t="s">
        <v>379</v>
      </c>
      <c r="AB1256" s="5">
        <v>1</v>
      </c>
      <c r="AC1256" t="s">
        <v>1432</v>
      </c>
      <c r="AD1256" t="s">
        <v>1676</v>
      </c>
    </row>
    <row r="1257" spans="1:30" ht="14.25" customHeight="1" x14ac:dyDescent="0.3">
      <c r="A1257">
        <v>13</v>
      </c>
      <c r="B1257" t="s">
        <v>24</v>
      </c>
      <c r="C1257" t="s">
        <v>268</v>
      </c>
      <c r="D1257" t="s">
        <v>269</v>
      </c>
      <c r="E1257">
        <v>2004</v>
      </c>
      <c r="F1257" t="s">
        <v>270</v>
      </c>
      <c r="G1257" t="s">
        <v>283</v>
      </c>
      <c r="H1257" s="16" t="s">
        <v>284</v>
      </c>
      <c r="I1257" s="8">
        <v>-18.136111</v>
      </c>
      <c r="J1257" s="8">
        <v>-43.337499999999999</v>
      </c>
      <c r="K1257" s="5" t="s">
        <v>109</v>
      </c>
      <c r="L1257" t="s">
        <v>282</v>
      </c>
      <c r="M1257" t="s">
        <v>282</v>
      </c>
      <c r="N1257" s="18" t="s">
        <v>1075</v>
      </c>
      <c r="O1257" s="37">
        <v>2003</v>
      </c>
      <c r="P1257" s="37">
        <v>9</v>
      </c>
      <c r="Q1257" s="37">
        <v>2003</v>
      </c>
      <c r="R1257" s="37">
        <v>9</v>
      </c>
      <c r="S1257" s="7">
        <f t="shared" si="6"/>
        <v>3.2258064516129031E-2</v>
      </c>
      <c r="T1257">
        <v>1</v>
      </c>
      <c r="U1257">
        <v>10</v>
      </c>
      <c r="V1257" t="s">
        <v>82</v>
      </c>
      <c r="W1257">
        <f t="shared" si="7"/>
        <v>300</v>
      </c>
      <c r="X1257" s="5">
        <v>1</v>
      </c>
      <c r="Y1257" t="s">
        <v>1076</v>
      </c>
      <c r="Z1257" t="s">
        <v>55</v>
      </c>
      <c r="AA1257" t="s">
        <v>258</v>
      </c>
      <c r="AB1257" s="5">
        <v>0</v>
      </c>
      <c r="AC1257" t="s">
        <v>1432</v>
      </c>
      <c r="AD1257" t="s">
        <v>1676</v>
      </c>
    </row>
    <row r="1258" spans="1:30" ht="14.25" customHeight="1" x14ac:dyDescent="0.3">
      <c r="A1258">
        <v>13</v>
      </c>
      <c r="B1258" t="s">
        <v>24</v>
      </c>
      <c r="C1258" t="s">
        <v>268</v>
      </c>
      <c r="D1258" t="s">
        <v>269</v>
      </c>
      <c r="E1258">
        <v>2004</v>
      </c>
      <c r="F1258" t="s">
        <v>270</v>
      </c>
      <c r="G1258" t="s">
        <v>283</v>
      </c>
      <c r="H1258" s="16" t="s">
        <v>284</v>
      </c>
      <c r="I1258" s="8">
        <v>-18.136111</v>
      </c>
      <c r="J1258" s="8">
        <v>-43.337499999999999</v>
      </c>
      <c r="K1258" s="5" t="s">
        <v>109</v>
      </c>
      <c r="L1258" t="s">
        <v>282</v>
      </c>
      <c r="M1258" t="s">
        <v>282</v>
      </c>
      <c r="N1258" s="18" t="s">
        <v>1075</v>
      </c>
      <c r="O1258" s="37">
        <v>2003</v>
      </c>
      <c r="P1258" s="37">
        <v>9</v>
      </c>
      <c r="Q1258" s="37">
        <v>2003</v>
      </c>
      <c r="R1258" s="37">
        <v>9</v>
      </c>
      <c r="S1258" s="7">
        <f t="shared" si="6"/>
        <v>3.2258064516129031E-2</v>
      </c>
      <c r="T1258">
        <v>1</v>
      </c>
      <c r="U1258">
        <v>10</v>
      </c>
      <c r="V1258" t="s">
        <v>82</v>
      </c>
      <c r="W1258">
        <f t="shared" si="7"/>
        <v>300</v>
      </c>
      <c r="X1258" s="5">
        <v>1</v>
      </c>
      <c r="Y1258" t="s">
        <v>1076</v>
      </c>
      <c r="Z1258" t="s">
        <v>55</v>
      </c>
      <c r="AA1258" t="s">
        <v>73</v>
      </c>
      <c r="AB1258" s="5">
        <v>0</v>
      </c>
      <c r="AC1258" t="s">
        <v>1432</v>
      </c>
      <c r="AD1258" t="s">
        <v>1676</v>
      </c>
    </row>
    <row r="1259" spans="1:30" ht="14.25" customHeight="1" x14ac:dyDescent="0.3">
      <c r="A1259">
        <v>13</v>
      </c>
      <c r="B1259" t="s">
        <v>24</v>
      </c>
      <c r="C1259" t="s">
        <v>268</v>
      </c>
      <c r="D1259" t="s">
        <v>269</v>
      </c>
      <c r="E1259">
        <v>2004</v>
      </c>
      <c r="F1259" t="s">
        <v>270</v>
      </c>
      <c r="G1259" t="s">
        <v>283</v>
      </c>
      <c r="H1259" s="16" t="s">
        <v>284</v>
      </c>
      <c r="I1259" s="8">
        <v>-18.136111</v>
      </c>
      <c r="J1259" s="8">
        <v>-43.337499999999999</v>
      </c>
      <c r="K1259" s="5" t="s">
        <v>109</v>
      </c>
      <c r="L1259" t="s">
        <v>282</v>
      </c>
      <c r="M1259" t="s">
        <v>282</v>
      </c>
      <c r="N1259" s="18" t="s">
        <v>1075</v>
      </c>
      <c r="O1259" s="37">
        <v>2003</v>
      </c>
      <c r="P1259" s="37">
        <v>9</v>
      </c>
      <c r="Q1259" s="37">
        <v>2003</v>
      </c>
      <c r="R1259" s="37">
        <v>9</v>
      </c>
      <c r="S1259" s="7">
        <f t="shared" si="6"/>
        <v>3.2258064516129031E-2</v>
      </c>
      <c r="T1259">
        <v>1</v>
      </c>
      <c r="U1259">
        <v>10</v>
      </c>
      <c r="V1259" t="s">
        <v>82</v>
      </c>
      <c r="W1259">
        <f t="shared" si="7"/>
        <v>300</v>
      </c>
      <c r="X1259" s="5">
        <v>1</v>
      </c>
      <c r="Y1259" t="s">
        <v>1076</v>
      </c>
      <c r="Z1259" t="s">
        <v>55</v>
      </c>
      <c r="AA1259" t="s">
        <v>265</v>
      </c>
      <c r="AB1259" s="5">
        <v>0</v>
      </c>
      <c r="AC1259" t="s">
        <v>1432</v>
      </c>
      <c r="AD1259" t="s">
        <v>1676</v>
      </c>
    </row>
    <row r="1260" spans="1:30" ht="14.25" customHeight="1" x14ac:dyDescent="0.3">
      <c r="A1260">
        <v>13</v>
      </c>
      <c r="B1260" t="s">
        <v>24</v>
      </c>
      <c r="C1260" t="s">
        <v>268</v>
      </c>
      <c r="D1260" t="s">
        <v>269</v>
      </c>
      <c r="E1260">
        <v>2004</v>
      </c>
      <c r="F1260" t="s">
        <v>270</v>
      </c>
      <c r="G1260" t="s">
        <v>283</v>
      </c>
      <c r="H1260" s="16" t="s">
        <v>284</v>
      </c>
      <c r="I1260" s="8">
        <v>-18.136111</v>
      </c>
      <c r="J1260" s="8">
        <v>-43.337499999999999</v>
      </c>
      <c r="K1260" s="5" t="s">
        <v>109</v>
      </c>
      <c r="L1260" t="s">
        <v>282</v>
      </c>
      <c r="M1260" t="s">
        <v>282</v>
      </c>
      <c r="N1260" s="18" t="s">
        <v>1075</v>
      </c>
      <c r="O1260" s="37">
        <v>2003</v>
      </c>
      <c r="P1260" s="37">
        <v>9</v>
      </c>
      <c r="Q1260" s="37">
        <v>2003</v>
      </c>
      <c r="R1260" s="37">
        <v>9</v>
      </c>
      <c r="S1260" s="7">
        <f t="shared" si="6"/>
        <v>3.2258064516129031E-2</v>
      </c>
      <c r="T1260">
        <v>1</v>
      </c>
      <c r="U1260">
        <v>10</v>
      </c>
      <c r="V1260" t="s">
        <v>82</v>
      </c>
      <c r="W1260">
        <f t="shared" si="7"/>
        <v>300</v>
      </c>
      <c r="X1260" s="5">
        <v>1</v>
      </c>
      <c r="Y1260" t="s">
        <v>1076</v>
      </c>
      <c r="Z1260" t="s">
        <v>55</v>
      </c>
      <c r="AA1260" t="s">
        <v>876</v>
      </c>
      <c r="AB1260" s="5">
        <v>0</v>
      </c>
      <c r="AC1260" t="s">
        <v>1432</v>
      </c>
      <c r="AD1260" t="s">
        <v>1676</v>
      </c>
    </row>
    <row r="1261" spans="1:30" ht="14.25" customHeight="1" x14ac:dyDescent="0.3">
      <c r="A1261">
        <v>13</v>
      </c>
      <c r="B1261" t="s">
        <v>24</v>
      </c>
      <c r="C1261" t="s">
        <v>268</v>
      </c>
      <c r="D1261" t="s">
        <v>269</v>
      </c>
      <c r="E1261">
        <v>2004</v>
      </c>
      <c r="F1261" t="s">
        <v>270</v>
      </c>
      <c r="G1261" t="s">
        <v>283</v>
      </c>
      <c r="H1261" s="16" t="s">
        <v>284</v>
      </c>
      <c r="I1261" s="8">
        <v>-18.136111</v>
      </c>
      <c r="J1261" s="8">
        <v>-43.337499999999999</v>
      </c>
      <c r="K1261" s="5" t="s">
        <v>109</v>
      </c>
      <c r="L1261" t="s">
        <v>282</v>
      </c>
      <c r="M1261" t="s">
        <v>282</v>
      </c>
      <c r="N1261" s="18" t="s">
        <v>1075</v>
      </c>
      <c r="O1261" s="37">
        <v>2003</v>
      </c>
      <c r="P1261" s="37">
        <v>9</v>
      </c>
      <c r="Q1261" s="37">
        <v>2003</v>
      </c>
      <c r="R1261" s="37">
        <v>9</v>
      </c>
      <c r="S1261" s="7">
        <f t="shared" si="6"/>
        <v>3.2258064516129031E-2</v>
      </c>
      <c r="T1261">
        <v>1</v>
      </c>
      <c r="U1261">
        <v>10</v>
      </c>
      <c r="V1261" t="s">
        <v>82</v>
      </c>
      <c r="W1261">
        <f t="shared" si="7"/>
        <v>300</v>
      </c>
      <c r="X1261" s="5">
        <v>1</v>
      </c>
      <c r="Y1261" t="s">
        <v>1076</v>
      </c>
      <c r="Z1261" t="s">
        <v>55</v>
      </c>
      <c r="AA1261" t="s">
        <v>76</v>
      </c>
      <c r="AB1261" s="5">
        <v>0</v>
      </c>
      <c r="AC1261" t="s">
        <v>1432</v>
      </c>
      <c r="AD1261" t="s">
        <v>1676</v>
      </c>
    </row>
    <row r="1262" spans="1:30" ht="14.25" customHeight="1" x14ac:dyDescent="0.3">
      <c r="A1262">
        <v>13</v>
      </c>
      <c r="B1262" t="s">
        <v>24</v>
      </c>
      <c r="C1262" t="s">
        <v>268</v>
      </c>
      <c r="D1262" t="s">
        <v>269</v>
      </c>
      <c r="E1262">
        <v>2004</v>
      </c>
      <c r="F1262" t="s">
        <v>270</v>
      </c>
      <c r="G1262" t="s">
        <v>283</v>
      </c>
      <c r="H1262" s="16" t="s">
        <v>284</v>
      </c>
      <c r="I1262" s="8">
        <v>-18.136111</v>
      </c>
      <c r="J1262" s="8">
        <v>-43.337499999999999</v>
      </c>
      <c r="K1262" s="5" t="s">
        <v>109</v>
      </c>
      <c r="L1262" t="s">
        <v>282</v>
      </c>
      <c r="M1262" t="s">
        <v>282</v>
      </c>
      <c r="N1262" s="18" t="s">
        <v>1075</v>
      </c>
      <c r="O1262" s="37">
        <v>2003</v>
      </c>
      <c r="P1262" s="37">
        <v>9</v>
      </c>
      <c r="Q1262" s="37">
        <v>2003</v>
      </c>
      <c r="R1262" s="37">
        <v>9</v>
      </c>
      <c r="S1262" s="7">
        <f t="shared" si="6"/>
        <v>3.2258064516129031E-2</v>
      </c>
      <c r="T1262">
        <v>1</v>
      </c>
      <c r="U1262">
        <v>10</v>
      </c>
      <c r="V1262" t="s">
        <v>82</v>
      </c>
      <c r="W1262">
        <f t="shared" si="7"/>
        <v>300</v>
      </c>
      <c r="X1262" s="5">
        <v>1</v>
      </c>
      <c r="Y1262" t="s">
        <v>1076</v>
      </c>
      <c r="Z1262" t="s">
        <v>83</v>
      </c>
      <c r="AA1262" t="s">
        <v>87</v>
      </c>
      <c r="AB1262" s="5">
        <v>0</v>
      </c>
      <c r="AC1262" t="s">
        <v>1432</v>
      </c>
      <c r="AD1262" t="s">
        <v>1676</v>
      </c>
    </row>
    <row r="1263" spans="1:30" ht="14.25" customHeight="1" x14ac:dyDescent="0.3">
      <c r="A1263">
        <v>13</v>
      </c>
      <c r="B1263" t="s">
        <v>24</v>
      </c>
      <c r="C1263" t="s">
        <v>268</v>
      </c>
      <c r="D1263" t="s">
        <v>269</v>
      </c>
      <c r="E1263">
        <v>2004</v>
      </c>
      <c r="F1263" t="s">
        <v>270</v>
      </c>
      <c r="G1263" t="s">
        <v>283</v>
      </c>
      <c r="H1263" s="16" t="s">
        <v>284</v>
      </c>
      <c r="I1263" s="8">
        <v>-18.136111</v>
      </c>
      <c r="J1263" s="8">
        <v>-43.337499999999999</v>
      </c>
      <c r="K1263" s="5" t="s">
        <v>109</v>
      </c>
      <c r="L1263" t="s">
        <v>282</v>
      </c>
      <c r="M1263" t="s">
        <v>282</v>
      </c>
      <c r="N1263" s="18" t="s">
        <v>1075</v>
      </c>
      <c r="O1263" s="37">
        <v>2003</v>
      </c>
      <c r="P1263" s="37">
        <v>9</v>
      </c>
      <c r="Q1263" s="37">
        <v>2003</v>
      </c>
      <c r="R1263" s="37">
        <v>9</v>
      </c>
      <c r="S1263" s="7">
        <f t="shared" si="6"/>
        <v>3.2258064516129031E-2</v>
      </c>
      <c r="T1263">
        <v>1</v>
      </c>
      <c r="U1263">
        <v>10</v>
      </c>
      <c r="V1263" t="s">
        <v>82</v>
      </c>
      <c r="W1263">
        <f t="shared" si="7"/>
        <v>300</v>
      </c>
      <c r="X1263" s="5">
        <v>1</v>
      </c>
      <c r="Y1263" t="s">
        <v>1077</v>
      </c>
      <c r="Z1263" t="s">
        <v>55</v>
      </c>
      <c r="AA1263" t="s">
        <v>62</v>
      </c>
      <c r="AB1263" s="5">
        <v>0</v>
      </c>
      <c r="AC1263" t="s">
        <v>1432</v>
      </c>
      <c r="AD1263" t="s">
        <v>1676</v>
      </c>
    </row>
    <row r="1264" spans="1:30" ht="14.25" customHeight="1" x14ac:dyDescent="0.3">
      <c r="A1264">
        <v>13</v>
      </c>
      <c r="B1264" t="s">
        <v>24</v>
      </c>
      <c r="C1264" t="s">
        <v>268</v>
      </c>
      <c r="D1264" t="s">
        <v>269</v>
      </c>
      <c r="E1264">
        <v>2004</v>
      </c>
      <c r="F1264" t="s">
        <v>270</v>
      </c>
      <c r="G1264" t="s">
        <v>283</v>
      </c>
      <c r="H1264" s="16" t="s">
        <v>284</v>
      </c>
      <c r="I1264" s="8">
        <v>-18.136111</v>
      </c>
      <c r="J1264" s="8">
        <v>-43.337499999999999</v>
      </c>
      <c r="K1264" s="5" t="s">
        <v>109</v>
      </c>
      <c r="L1264" t="s">
        <v>282</v>
      </c>
      <c r="M1264" t="s">
        <v>282</v>
      </c>
      <c r="N1264" s="18" t="s">
        <v>1075</v>
      </c>
      <c r="O1264" s="37">
        <v>2003</v>
      </c>
      <c r="P1264" s="37">
        <v>9</v>
      </c>
      <c r="Q1264" s="37">
        <v>2003</v>
      </c>
      <c r="R1264" s="37">
        <v>9</v>
      </c>
      <c r="S1264" s="7">
        <f t="shared" si="6"/>
        <v>3.2258064516129031E-2</v>
      </c>
      <c r="T1264">
        <v>1</v>
      </c>
      <c r="U1264">
        <v>10</v>
      </c>
      <c r="V1264" t="s">
        <v>82</v>
      </c>
      <c r="W1264">
        <f t="shared" si="7"/>
        <v>300</v>
      </c>
      <c r="X1264" s="5">
        <v>1</v>
      </c>
      <c r="Y1264" t="s">
        <v>1077</v>
      </c>
      <c r="Z1264" t="s">
        <v>55</v>
      </c>
      <c r="AA1264" t="s">
        <v>379</v>
      </c>
      <c r="AB1264" s="5">
        <v>0</v>
      </c>
      <c r="AC1264" t="s">
        <v>1432</v>
      </c>
      <c r="AD1264" t="s">
        <v>1676</v>
      </c>
    </row>
    <row r="1265" spans="1:30" ht="14.25" customHeight="1" x14ac:dyDescent="0.3">
      <c r="A1265">
        <v>13</v>
      </c>
      <c r="B1265" t="s">
        <v>24</v>
      </c>
      <c r="C1265" t="s">
        <v>268</v>
      </c>
      <c r="D1265" t="s">
        <v>269</v>
      </c>
      <c r="E1265">
        <v>2004</v>
      </c>
      <c r="F1265" t="s">
        <v>270</v>
      </c>
      <c r="G1265" t="s">
        <v>283</v>
      </c>
      <c r="H1265" s="16" t="s">
        <v>284</v>
      </c>
      <c r="I1265" s="8">
        <v>-18.136111</v>
      </c>
      <c r="J1265" s="8">
        <v>-43.337499999999999</v>
      </c>
      <c r="K1265" s="5" t="s">
        <v>109</v>
      </c>
      <c r="L1265" t="s">
        <v>282</v>
      </c>
      <c r="M1265" t="s">
        <v>282</v>
      </c>
      <c r="N1265" s="18" t="s">
        <v>1075</v>
      </c>
      <c r="O1265" s="37">
        <v>2003</v>
      </c>
      <c r="P1265" s="37">
        <v>9</v>
      </c>
      <c r="Q1265" s="37">
        <v>2003</v>
      </c>
      <c r="R1265" s="37">
        <v>9</v>
      </c>
      <c r="S1265" s="7">
        <f t="shared" si="6"/>
        <v>3.2258064516129031E-2</v>
      </c>
      <c r="T1265">
        <v>1</v>
      </c>
      <c r="U1265">
        <v>10</v>
      </c>
      <c r="V1265" t="s">
        <v>82</v>
      </c>
      <c r="W1265">
        <f t="shared" si="7"/>
        <v>300</v>
      </c>
      <c r="X1265" s="5">
        <v>1</v>
      </c>
      <c r="Y1265" t="s">
        <v>1077</v>
      </c>
      <c r="Z1265" t="s">
        <v>55</v>
      </c>
      <c r="AA1265" t="s">
        <v>258</v>
      </c>
      <c r="AB1265" s="5">
        <v>0</v>
      </c>
      <c r="AC1265" t="s">
        <v>1432</v>
      </c>
      <c r="AD1265" t="s">
        <v>1676</v>
      </c>
    </row>
    <row r="1266" spans="1:30" ht="14.25" customHeight="1" x14ac:dyDescent="0.3">
      <c r="A1266">
        <v>13</v>
      </c>
      <c r="B1266" t="s">
        <v>24</v>
      </c>
      <c r="C1266" t="s">
        <v>268</v>
      </c>
      <c r="D1266" t="s">
        <v>269</v>
      </c>
      <c r="E1266">
        <v>2004</v>
      </c>
      <c r="F1266" t="s">
        <v>270</v>
      </c>
      <c r="G1266" t="s">
        <v>283</v>
      </c>
      <c r="H1266" s="16" t="s">
        <v>284</v>
      </c>
      <c r="I1266" s="8">
        <v>-18.136111</v>
      </c>
      <c r="J1266" s="8">
        <v>-43.337499999999999</v>
      </c>
      <c r="K1266" s="5" t="s">
        <v>109</v>
      </c>
      <c r="L1266" t="s">
        <v>282</v>
      </c>
      <c r="M1266" t="s">
        <v>282</v>
      </c>
      <c r="N1266" s="18" t="s">
        <v>1075</v>
      </c>
      <c r="O1266" s="37">
        <v>2003</v>
      </c>
      <c r="P1266" s="37">
        <v>9</v>
      </c>
      <c r="Q1266" s="37">
        <v>2003</v>
      </c>
      <c r="R1266" s="37">
        <v>9</v>
      </c>
      <c r="S1266" s="7">
        <f t="shared" si="6"/>
        <v>3.2258064516129031E-2</v>
      </c>
      <c r="T1266">
        <v>1</v>
      </c>
      <c r="U1266">
        <v>10</v>
      </c>
      <c r="V1266" t="s">
        <v>82</v>
      </c>
      <c r="W1266">
        <f t="shared" si="7"/>
        <v>300</v>
      </c>
      <c r="X1266" s="5">
        <v>1</v>
      </c>
      <c r="Y1266" t="s">
        <v>1077</v>
      </c>
      <c r="Z1266" t="s">
        <v>55</v>
      </c>
      <c r="AA1266" t="s">
        <v>73</v>
      </c>
      <c r="AB1266" s="5">
        <v>0</v>
      </c>
      <c r="AC1266" t="s">
        <v>1432</v>
      </c>
      <c r="AD1266" t="s">
        <v>1676</v>
      </c>
    </row>
    <row r="1267" spans="1:30" ht="14.25" customHeight="1" x14ac:dyDescent="0.3">
      <c r="A1267">
        <v>13</v>
      </c>
      <c r="B1267" t="s">
        <v>24</v>
      </c>
      <c r="C1267" t="s">
        <v>268</v>
      </c>
      <c r="D1267" t="s">
        <v>269</v>
      </c>
      <c r="E1267">
        <v>2004</v>
      </c>
      <c r="F1267" t="s">
        <v>270</v>
      </c>
      <c r="G1267" t="s">
        <v>283</v>
      </c>
      <c r="H1267" s="16" t="s">
        <v>284</v>
      </c>
      <c r="I1267" s="8">
        <v>-18.136111</v>
      </c>
      <c r="J1267" s="8">
        <v>-43.337499999999999</v>
      </c>
      <c r="K1267" s="5" t="s">
        <v>109</v>
      </c>
      <c r="L1267" t="s">
        <v>282</v>
      </c>
      <c r="M1267" t="s">
        <v>282</v>
      </c>
      <c r="N1267" s="18" t="s">
        <v>1075</v>
      </c>
      <c r="O1267" s="37">
        <v>2003</v>
      </c>
      <c r="P1267" s="37">
        <v>9</v>
      </c>
      <c r="Q1267" s="37">
        <v>2003</v>
      </c>
      <c r="R1267" s="37">
        <v>9</v>
      </c>
      <c r="S1267" s="7">
        <f t="shared" si="6"/>
        <v>3.2258064516129031E-2</v>
      </c>
      <c r="T1267">
        <v>1</v>
      </c>
      <c r="U1267">
        <v>10</v>
      </c>
      <c r="V1267" t="s">
        <v>82</v>
      </c>
      <c r="W1267">
        <f t="shared" si="7"/>
        <v>300</v>
      </c>
      <c r="X1267" s="5">
        <v>1</v>
      </c>
      <c r="Y1267" t="s">
        <v>1077</v>
      </c>
      <c r="Z1267" t="s">
        <v>55</v>
      </c>
      <c r="AA1267" t="s">
        <v>265</v>
      </c>
      <c r="AB1267" s="5">
        <v>0</v>
      </c>
      <c r="AC1267" t="s">
        <v>1432</v>
      </c>
      <c r="AD1267" t="s">
        <v>1676</v>
      </c>
    </row>
    <row r="1268" spans="1:30" ht="14.25" customHeight="1" x14ac:dyDescent="0.3">
      <c r="A1268">
        <v>13</v>
      </c>
      <c r="B1268" t="s">
        <v>24</v>
      </c>
      <c r="C1268" t="s">
        <v>268</v>
      </c>
      <c r="D1268" t="s">
        <v>269</v>
      </c>
      <c r="E1268">
        <v>2004</v>
      </c>
      <c r="F1268" t="s">
        <v>270</v>
      </c>
      <c r="G1268" t="s">
        <v>283</v>
      </c>
      <c r="H1268" s="16" t="s">
        <v>284</v>
      </c>
      <c r="I1268" s="8">
        <v>-18.136111</v>
      </c>
      <c r="J1268" s="8">
        <v>-43.337499999999999</v>
      </c>
      <c r="K1268" s="5" t="s">
        <v>109</v>
      </c>
      <c r="L1268" t="s">
        <v>282</v>
      </c>
      <c r="M1268" t="s">
        <v>282</v>
      </c>
      <c r="N1268" s="18" t="s">
        <v>1075</v>
      </c>
      <c r="O1268" s="37">
        <v>2003</v>
      </c>
      <c r="P1268" s="37">
        <v>9</v>
      </c>
      <c r="Q1268" s="37">
        <v>2003</v>
      </c>
      <c r="R1268" s="37">
        <v>9</v>
      </c>
      <c r="S1268" s="7">
        <f t="shared" si="6"/>
        <v>3.2258064516129031E-2</v>
      </c>
      <c r="T1268">
        <v>1</v>
      </c>
      <c r="U1268">
        <v>10</v>
      </c>
      <c r="V1268" t="s">
        <v>82</v>
      </c>
      <c r="W1268">
        <f t="shared" si="7"/>
        <v>300</v>
      </c>
      <c r="X1268" s="5">
        <v>1</v>
      </c>
      <c r="Y1268" t="s">
        <v>1077</v>
      </c>
      <c r="Z1268" t="s">
        <v>55</v>
      </c>
      <c r="AA1268" t="s">
        <v>876</v>
      </c>
      <c r="AB1268" s="5">
        <v>0</v>
      </c>
      <c r="AC1268" t="s">
        <v>1432</v>
      </c>
      <c r="AD1268" t="s">
        <v>1676</v>
      </c>
    </row>
    <row r="1269" spans="1:30" ht="14.25" customHeight="1" x14ac:dyDescent="0.3">
      <c r="A1269">
        <v>13</v>
      </c>
      <c r="B1269" t="s">
        <v>24</v>
      </c>
      <c r="C1269" t="s">
        <v>268</v>
      </c>
      <c r="D1269" t="s">
        <v>269</v>
      </c>
      <c r="E1269">
        <v>2004</v>
      </c>
      <c r="F1269" t="s">
        <v>270</v>
      </c>
      <c r="G1269" t="s">
        <v>283</v>
      </c>
      <c r="H1269" s="16" t="s">
        <v>284</v>
      </c>
      <c r="I1269" s="8">
        <v>-18.136111</v>
      </c>
      <c r="J1269" s="8">
        <v>-43.337499999999999</v>
      </c>
      <c r="K1269" s="5" t="s">
        <v>109</v>
      </c>
      <c r="L1269" t="s">
        <v>282</v>
      </c>
      <c r="M1269" t="s">
        <v>282</v>
      </c>
      <c r="N1269" s="18" t="s">
        <v>1075</v>
      </c>
      <c r="O1269" s="37">
        <v>2003</v>
      </c>
      <c r="P1269" s="37">
        <v>9</v>
      </c>
      <c r="Q1269" s="37">
        <v>2003</v>
      </c>
      <c r="R1269" s="37">
        <v>9</v>
      </c>
      <c r="S1269" s="7">
        <f t="shared" si="6"/>
        <v>3.2258064516129031E-2</v>
      </c>
      <c r="T1269">
        <v>1</v>
      </c>
      <c r="U1269">
        <v>10</v>
      </c>
      <c r="V1269" t="s">
        <v>82</v>
      </c>
      <c r="W1269">
        <f t="shared" si="7"/>
        <v>300</v>
      </c>
      <c r="X1269" s="5">
        <v>1</v>
      </c>
      <c r="Y1269" t="s">
        <v>1077</v>
      </c>
      <c r="Z1269" t="s">
        <v>55</v>
      </c>
      <c r="AA1269" t="s">
        <v>76</v>
      </c>
      <c r="AB1269" s="5">
        <v>0</v>
      </c>
      <c r="AC1269" t="s">
        <v>1432</v>
      </c>
      <c r="AD1269" t="s">
        <v>1676</v>
      </c>
    </row>
    <row r="1270" spans="1:30" ht="14.25" customHeight="1" x14ac:dyDescent="0.3">
      <c r="A1270">
        <v>13</v>
      </c>
      <c r="B1270" t="s">
        <v>24</v>
      </c>
      <c r="C1270" t="s">
        <v>268</v>
      </c>
      <c r="D1270" t="s">
        <v>269</v>
      </c>
      <c r="E1270">
        <v>2004</v>
      </c>
      <c r="F1270" t="s">
        <v>270</v>
      </c>
      <c r="G1270" t="s">
        <v>283</v>
      </c>
      <c r="H1270" s="16" t="s">
        <v>284</v>
      </c>
      <c r="I1270" s="8">
        <v>-18.136111</v>
      </c>
      <c r="J1270" s="8">
        <v>-43.337499999999999</v>
      </c>
      <c r="K1270" s="5" t="s">
        <v>109</v>
      </c>
      <c r="L1270" t="s">
        <v>282</v>
      </c>
      <c r="M1270" t="s">
        <v>282</v>
      </c>
      <c r="N1270" s="18" t="s">
        <v>1075</v>
      </c>
      <c r="O1270" s="37">
        <v>2003</v>
      </c>
      <c r="P1270" s="37">
        <v>9</v>
      </c>
      <c r="Q1270" s="37">
        <v>2003</v>
      </c>
      <c r="R1270" s="37">
        <v>9</v>
      </c>
      <c r="S1270" s="7">
        <f t="shared" si="6"/>
        <v>3.2258064516129031E-2</v>
      </c>
      <c r="T1270">
        <v>1</v>
      </c>
      <c r="U1270">
        <v>10</v>
      </c>
      <c r="V1270" t="s">
        <v>82</v>
      </c>
      <c r="W1270">
        <f t="shared" si="7"/>
        <v>300</v>
      </c>
      <c r="X1270" s="5">
        <v>1</v>
      </c>
      <c r="Y1270" t="s">
        <v>1077</v>
      </c>
      <c r="Z1270" t="s">
        <v>83</v>
      </c>
      <c r="AA1270" t="s">
        <v>87</v>
      </c>
      <c r="AB1270" s="5">
        <v>1</v>
      </c>
      <c r="AC1270" t="s">
        <v>1432</v>
      </c>
      <c r="AD1270" t="s">
        <v>1676</v>
      </c>
    </row>
    <row r="1271" spans="1:30" ht="14.25" customHeight="1" x14ac:dyDescent="0.3">
      <c r="A1271">
        <v>13</v>
      </c>
      <c r="B1271" t="s">
        <v>24</v>
      </c>
      <c r="C1271" t="s">
        <v>268</v>
      </c>
      <c r="D1271" t="s">
        <v>269</v>
      </c>
      <c r="E1271">
        <v>2004</v>
      </c>
      <c r="F1271" t="s">
        <v>270</v>
      </c>
      <c r="G1271" t="s">
        <v>285</v>
      </c>
      <c r="H1271" s="16" t="s">
        <v>286</v>
      </c>
      <c r="I1271" s="8">
        <v>-18.129443999999999</v>
      </c>
      <c r="J1271" s="8">
        <v>-43.370832999999998</v>
      </c>
      <c r="K1271" s="5" t="s">
        <v>109</v>
      </c>
      <c r="L1271" t="s">
        <v>1078</v>
      </c>
      <c r="M1271" t="s">
        <v>1078</v>
      </c>
      <c r="N1271" s="18" t="s">
        <v>1075</v>
      </c>
      <c r="O1271" s="37">
        <v>2003</v>
      </c>
      <c r="P1271" s="37">
        <v>9</v>
      </c>
      <c r="Q1271" s="37">
        <v>2003</v>
      </c>
      <c r="R1271" s="37">
        <v>9</v>
      </c>
      <c r="S1271" s="7">
        <f t="shared" si="6"/>
        <v>3.2258064516129031E-2</v>
      </c>
      <c r="T1271">
        <v>1</v>
      </c>
      <c r="U1271">
        <v>10</v>
      </c>
      <c r="V1271" t="s">
        <v>82</v>
      </c>
      <c r="W1271">
        <f t="shared" si="7"/>
        <v>300</v>
      </c>
      <c r="X1271" s="5">
        <v>1</v>
      </c>
      <c r="Y1271" t="s">
        <v>1070</v>
      </c>
      <c r="Z1271" t="s">
        <v>55</v>
      </c>
      <c r="AA1271" t="s">
        <v>62</v>
      </c>
      <c r="AB1271" s="5">
        <v>8</v>
      </c>
      <c r="AC1271" t="s">
        <v>1432</v>
      </c>
      <c r="AD1271" t="s">
        <v>1676</v>
      </c>
    </row>
    <row r="1272" spans="1:30" ht="14.25" customHeight="1" x14ac:dyDescent="0.3">
      <c r="A1272">
        <v>13</v>
      </c>
      <c r="B1272" t="s">
        <v>24</v>
      </c>
      <c r="C1272" t="s">
        <v>268</v>
      </c>
      <c r="D1272" t="s">
        <v>269</v>
      </c>
      <c r="E1272">
        <v>2004</v>
      </c>
      <c r="F1272" t="s">
        <v>270</v>
      </c>
      <c r="G1272" t="s">
        <v>285</v>
      </c>
      <c r="H1272" s="16" t="s">
        <v>286</v>
      </c>
      <c r="I1272" s="8">
        <v>-18.129443999999999</v>
      </c>
      <c r="J1272" s="8">
        <v>-43.370832999999998</v>
      </c>
      <c r="K1272" s="5" t="s">
        <v>109</v>
      </c>
      <c r="L1272" t="s">
        <v>1078</v>
      </c>
      <c r="M1272" t="s">
        <v>1078</v>
      </c>
      <c r="N1272" s="18" t="s">
        <v>1075</v>
      </c>
      <c r="O1272" s="37">
        <v>2003</v>
      </c>
      <c r="P1272" s="37">
        <v>9</v>
      </c>
      <c r="Q1272" s="37">
        <v>2003</v>
      </c>
      <c r="R1272" s="37">
        <v>9</v>
      </c>
      <c r="S1272" s="7">
        <f t="shared" si="6"/>
        <v>3.2258064516129031E-2</v>
      </c>
      <c r="T1272">
        <v>1</v>
      </c>
      <c r="U1272">
        <v>10</v>
      </c>
      <c r="V1272" t="s">
        <v>82</v>
      </c>
      <c r="W1272">
        <f t="shared" si="7"/>
        <v>300</v>
      </c>
      <c r="X1272" s="5">
        <v>1</v>
      </c>
      <c r="Y1272" t="s">
        <v>1070</v>
      </c>
      <c r="Z1272" t="s">
        <v>55</v>
      </c>
      <c r="AA1272" t="s">
        <v>379</v>
      </c>
      <c r="AB1272" s="5">
        <v>0</v>
      </c>
      <c r="AC1272" t="s">
        <v>1432</v>
      </c>
      <c r="AD1272" t="s">
        <v>1676</v>
      </c>
    </row>
    <row r="1273" spans="1:30" ht="14.25" customHeight="1" x14ac:dyDescent="0.3">
      <c r="A1273">
        <v>13</v>
      </c>
      <c r="B1273" t="s">
        <v>24</v>
      </c>
      <c r="C1273" t="s">
        <v>268</v>
      </c>
      <c r="D1273" t="s">
        <v>269</v>
      </c>
      <c r="E1273">
        <v>2004</v>
      </c>
      <c r="F1273" t="s">
        <v>270</v>
      </c>
      <c r="G1273" t="s">
        <v>285</v>
      </c>
      <c r="H1273" s="16" t="s">
        <v>286</v>
      </c>
      <c r="I1273" s="8">
        <v>-18.129443999999999</v>
      </c>
      <c r="J1273" s="8">
        <v>-43.370832999999998</v>
      </c>
      <c r="K1273" s="5" t="s">
        <v>109</v>
      </c>
      <c r="L1273" t="s">
        <v>1078</v>
      </c>
      <c r="M1273" t="s">
        <v>1078</v>
      </c>
      <c r="N1273" s="18" t="s">
        <v>1075</v>
      </c>
      <c r="O1273" s="37">
        <v>2003</v>
      </c>
      <c r="P1273" s="37">
        <v>9</v>
      </c>
      <c r="Q1273" s="37">
        <v>2003</v>
      </c>
      <c r="R1273" s="37">
        <v>9</v>
      </c>
      <c r="S1273" s="7">
        <f t="shared" si="6"/>
        <v>3.2258064516129031E-2</v>
      </c>
      <c r="T1273">
        <v>1</v>
      </c>
      <c r="U1273">
        <v>10</v>
      </c>
      <c r="V1273" t="s">
        <v>82</v>
      </c>
      <c r="W1273">
        <f t="shared" si="7"/>
        <v>300</v>
      </c>
      <c r="X1273" s="5">
        <v>1</v>
      </c>
      <c r="Y1273" t="s">
        <v>1070</v>
      </c>
      <c r="Z1273" t="s">
        <v>55</v>
      </c>
      <c r="AA1273" t="s">
        <v>258</v>
      </c>
      <c r="AB1273" s="5">
        <v>13</v>
      </c>
      <c r="AC1273" t="s">
        <v>1432</v>
      </c>
      <c r="AD1273" t="s">
        <v>1676</v>
      </c>
    </row>
    <row r="1274" spans="1:30" ht="14.25" customHeight="1" x14ac:dyDescent="0.3">
      <c r="A1274">
        <v>13</v>
      </c>
      <c r="B1274" t="s">
        <v>24</v>
      </c>
      <c r="C1274" t="s">
        <v>268</v>
      </c>
      <c r="D1274" t="s">
        <v>269</v>
      </c>
      <c r="E1274">
        <v>2004</v>
      </c>
      <c r="F1274" t="s">
        <v>270</v>
      </c>
      <c r="G1274" t="s">
        <v>285</v>
      </c>
      <c r="H1274" s="16" t="s">
        <v>286</v>
      </c>
      <c r="I1274" s="8">
        <v>-18.129443999999999</v>
      </c>
      <c r="J1274" s="8">
        <v>-43.370832999999998</v>
      </c>
      <c r="K1274" s="5" t="s">
        <v>109</v>
      </c>
      <c r="L1274" t="s">
        <v>1078</v>
      </c>
      <c r="M1274" t="s">
        <v>1078</v>
      </c>
      <c r="N1274" s="18" t="s">
        <v>1075</v>
      </c>
      <c r="O1274" s="37">
        <v>2003</v>
      </c>
      <c r="P1274" s="37">
        <v>9</v>
      </c>
      <c r="Q1274" s="37">
        <v>2003</v>
      </c>
      <c r="R1274" s="37">
        <v>9</v>
      </c>
      <c r="S1274" s="7">
        <f t="shared" si="6"/>
        <v>3.2258064516129031E-2</v>
      </c>
      <c r="T1274">
        <v>1</v>
      </c>
      <c r="U1274">
        <v>10</v>
      </c>
      <c r="V1274" t="s">
        <v>82</v>
      </c>
      <c r="W1274">
        <f t="shared" si="7"/>
        <v>300</v>
      </c>
      <c r="X1274" s="5">
        <v>1</v>
      </c>
      <c r="Y1274" t="s">
        <v>1070</v>
      </c>
      <c r="Z1274" t="s">
        <v>55</v>
      </c>
      <c r="AA1274" t="s">
        <v>73</v>
      </c>
      <c r="AB1274" s="5">
        <v>0</v>
      </c>
      <c r="AC1274" t="s">
        <v>1432</v>
      </c>
      <c r="AD1274" t="s">
        <v>1676</v>
      </c>
    </row>
    <row r="1275" spans="1:30" ht="14.25" customHeight="1" x14ac:dyDescent="0.3">
      <c r="A1275">
        <v>13</v>
      </c>
      <c r="B1275" t="s">
        <v>24</v>
      </c>
      <c r="C1275" t="s">
        <v>268</v>
      </c>
      <c r="D1275" t="s">
        <v>269</v>
      </c>
      <c r="E1275">
        <v>2004</v>
      </c>
      <c r="F1275" t="s">
        <v>270</v>
      </c>
      <c r="G1275" t="s">
        <v>285</v>
      </c>
      <c r="H1275" s="16" t="s">
        <v>286</v>
      </c>
      <c r="I1275" s="8">
        <v>-18.129443999999999</v>
      </c>
      <c r="J1275" s="8">
        <v>-43.370832999999998</v>
      </c>
      <c r="K1275" s="5" t="s">
        <v>109</v>
      </c>
      <c r="L1275" t="s">
        <v>1078</v>
      </c>
      <c r="M1275" t="s">
        <v>1078</v>
      </c>
      <c r="N1275" s="18" t="s">
        <v>1075</v>
      </c>
      <c r="O1275" s="37">
        <v>2003</v>
      </c>
      <c r="P1275" s="37">
        <v>9</v>
      </c>
      <c r="Q1275" s="37">
        <v>2003</v>
      </c>
      <c r="R1275" s="37">
        <v>9</v>
      </c>
      <c r="S1275" s="7">
        <f t="shared" si="6"/>
        <v>3.2258064516129031E-2</v>
      </c>
      <c r="T1275">
        <v>1</v>
      </c>
      <c r="U1275">
        <v>10</v>
      </c>
      <c r="V1275" t="s">
        <v>82</v>
      </c>
      <c r="W1275">
        <f t="shared" si="7"/>
        <v>300</v>
      </c>
      <c r="X1275" s="5">
        <v>1</v>
      </c>
      <c r="Y1275" t="s">
        <v>1070</v>
      </c>
      <c r="Z1275" t="s">
        <v>55</v>
      </c>
      <c r="AA1275" t="s">
        <v>265</v>
      </c>
      <c r="AB1275" s="5">
        <v>0</v>
      </c>
      <c r="AC1275" t="s">
        <v>1432</v>
      </c>
      <c r="AD1275" t="s">
        <v>1676</v>
      </c>
    </row>
    <row r="1276" spans="1:30" ht="14.25" customHeight="1" x14ac:dyDescent="0.3">
      <c r="A1276">
        <v>13</v>
      </c>
      <c r="B1276" t="s">
        <v>24</v>
      </c>
      <c r="C1276" t="s">
        <v>268</v>
      </c>
      <c r="D1276" t="s">
        <v>269</v>
      </c>
      <c r="E1276">
        <v>2004</v>
      </c>
      <c r="F1276" t="s">
        <v>270</v>
      </c>
      <c r="G1276" t="s">
        <v>285</v>
      </c>
      <c r="H1276" s="16" t="s">
        <v>286</v>
      </c>
      <c r="I1276" s="8">
        <v>-18.129443999999999</v>
      </c>
      <c r="J1276" s="8">
        <v>-43.370832999999998</v>
      </c>
      <c r="K1276" s="5" t="s">
        <v>109</v>
      </c>
      <c r="L1276" t="s">
        <v>1078</v>
      </c>
      <c r="M1276" t="s">
        <v>1078</v>
      </c>
      <c r="N1276" s="18" t="s">
        <v>1075</v>
      </c>
      <c r="O1276" s="37">
        <v>2003</v>
      </c>
      <c r="P1276" s="37">
        <v>9</v>
      </c>
      <c r="Q1276" s="37">
        <v>2003</v>
      </c>
      <c r="R1276" s="37">
        <v>9</v>
      </c>
      <c r="S1276" s="7">
        <f t="shared" si="6"/>
        <v>3.2258064516129031E-2</v>
      </c>
      <c r="T1276">
        <v>1</v>
      </c>
      <c r="U1276">
        <v>10</v>
      </c>
      <c r="V1276" t="s">
        <v>82</v>
      </c>
      <c r="W1276">
        <f t="shared" si="7"/>
        <v>300</v>
      </c>
      <c r="X1276" s="5">
        <v>1</v>
      </c>
      <c r="Y1276" t="s">
        <v>1070</v>
      </c>
      <c r="Z1276" t="s">
        <v>55</v>
      </c>
      <c r="AA1276" t="s">
        <v>876</v>
      </c>
      <c r="AB1276" s="5">
        <v>0</v>
      </c>
      <c r="AC1276" t="s">
        <v>1432</v>
      </c>
      <c r="AD1276" t="s">
        <v>1676</v>
      </c>
    </row>
    <row r="1277" spans="1:30" ht="14.25" customHeight="1" x14ac:dyDescent="0.3">
      <c r="A1277">
        <v>13</v>
      </c>
      <c r="B1277" t="s">
        <v>24</v>
      </c>
      <c r="C1277" t="s">
        <v>268</v>
      </c>
      <c r="D1277" t="s">
        <v>269</v>
      </c>
      <c r="E1277">
        <v>2004</v>
      </c>
      <c r="F1277" t="s">
        <v>270</v>
      </c>
      <c r="G1277" t="s">
        <v>285</v>
      </c>
      <c r="H1277" s="16" t="s">
        <v>286</v>
      </c>
      <c r="I1277" s="8">
        <v>-18.129443999999999</v>
      </c>
      <c r="J1277" s="8">
        <v>-43.370832999999998</v>
      </c>
      <c r="K1277" s="5" t="s">
        <v>109</v>
      </c>
      <c r="L1277" t="s">
        <v>1078</v>
      </c>
      <c r="M1277" t="s">
        <v>1078</v>
      </c>
      <c r="N1277" s="18" t="s">
        <v>1075</v>
      </c>
      <c r="O1277" s="37">
        <v>2003</v>
      </c>
      <c r="P1277" s="37">
        <v>9</v>
      </c>
      <c r="Q1277" s="37">
        <v>2003</v>
      </c>
      <c r="R1277" s="37">
        <v>9</v>
      </c>
      <c r="S1277" s="7">
        <f t="shared" si="6"/>
        <v>3.2258064516129031E-2</v>
      </c>
      <c r="T1277">
        <v>1</v>
      </c>
      <c r="U1277">
        <v>10</v>
      </c>
      <c r="V1277" t="s">
        <v>82</v>
      </c>
      <c r="W1277">
        <f t="shared" si="7"/>
        <v>300</v>
      </c>
      <c r="X1277" s="5">
        <v>1</v>
      </c>
      <c r="Y1277" t="s">
        <v>1070</v>
      </c>
      <c r="Z1277" t="s">
        <v>55</v>
      </c>
      <c r="AA1277" t="s">
        <v>76</v>
      </c>
      <c r="AB1277" s="5">
        <v>0</v>
      </c>
      <c r="AC1277" t="s">
        <v>1432</v>
      </c>
      <c r="AD1277" t="s">
        <v>1676</v>
      </c>
    </row>
    <row r="1278" spans="1:30" ht="14.25" customHeight="1" x14ac:dyDescent="0.3">
      <c r="A1278">
        <v>13</v>
      </c>
      <c r="B1278" t="s">
        <v>24</v>
      </c>
      <c r="C1278" t="s">
        <v>268</v>
      </c>
      <c r="D1278" t="s">
        <v>269</v>
      </c>
      <c r="E1278">
        <v>2004</v>
      </c>
      <c r="F1278" t="s">
        <v>270</v>
      </c>
      <c r="G1278" t="s">
        <v>285</v>
      </c>
      <c r="H1278" s="16" t="s">
        <v>286</v>
      </c>
      <c r="I1278" s="8">
        <v>-18.129443999999999</v>
      </c>
      <c r="J1278" s="8">
        <v>-43.370832999999998</v>
      </c>
      <c r="K1278" s="5" t="s">
        <v>109</v>
      </c>
      <c r="L1278" t="s">
        <v>1078</v>
      </c>
      <c r="M1278" t="s">
        <v>1078</v>
      </c>
      <c r="N1278" s="18" t="s">
        <v>1075</v>
      </c>
      <c r="O1278" s="37">
        <v>2003</v>
      </c>
      <c r="P1278" s="37">
        <v>9</v>
      </c>
      <c r="Q1278" s="37">
        <v>2003</v>
      </c>
      <c r="R1278" s="37">
        <v>9</v>
      </c>
      <c r="S1278" s="7">
        <f t="shared" si="6"/>
        <v>3.2258064516129031E-2</v>
      </c>
      <c r="T1278">
        <v>1</v>
      </c>
      <c r="U1278">
        <v>10</v>
      </c>
      <c r="V1278" t="s">
        <v>82</v>
      </c>
      <c r="W1278">
        <f t="shared" si="7"/>
        <v>300</v>
      </c>
      <c r="X1278" s="5">
        <v>1</v>
      </c>
      <c r="Y1278" t="s">
        <v>1070</v>
      </c>
      <c r="Z1278" t="s">
        <v>83</v>
      </c>
      <c r="AA1278" t="s">
        <v>87</v>
      </c>
      <c r="AB1278" s="5">
        <v>1</v>
      </c>
      <c r="AC1278" t="s">
        <v>1432</v>
      </c>
      <c r="AD1278" t="s">
        <v>1676</v>
      </c>
    </row>
    <row r="1279" spans="1:30" ht="14.25" customHeight="1" x14ac:dyDescent="0.3">
      <c r="A1279">
        <v>13</v>
      </c>
      <c r="B1279" t="s">
        <v>24</v>
      </c>
      <c r="C1279" t="s">
        <v>268</v>
      </c>
      <c r="D1279" t="s">
        <v>269</v>
      </c>
      <c r="E1279">
        <v>2004</v>
      </c>
      <c r="F1279" t="s">
        <v>270</v>
      </c>
      <c r="G1279" t="s">
        <v>285</v>
      </c>
      <c r="H1279" s="16" t="s">
        <v>286</v>
      </c>
      <c r="I1279" s="8">
        <v>-18.129443999999999</v>
      </c>
      <c r="J1279" s="8">
        <v>-43.370832999999998</v>
      </c>
      <c r="K1279" s="5" t="s">
        <v>109</v>
      </c>
      <c r="L1279" t="s">
        <v>1078</v>
      </c>
      <c r="M1279" t="s">
        <v>1078</v>
      </c>
      <c r="N1279" s="18" t="s">
        <v>1075</v>
      </c>
      <c r="O1279" s="37">
        <v>2003</v>
      </c>
      <c r="P1279" s="37">
        <v>9</v>
      </c>
      <c r="Q1279" s="37">
        <v>2003</v>
      </c>
      <c r="R1279" s="37">
        <v>9</v>
      </c>
      <c r="S1279" s="7">
        <f t="shared" si="6"/>
        <v>3.2258064516129031E-2</v>
      </c>
      <c r="T1279">
        <v>1</v>
      </c>
      <c r="U1279">
        <v>10</v>
      </c>
      <c r="V1279" t="s">
        <v>82</v>
      </c>
      <c r="W1279">
        <f t="shared" si="7"/>
        <v>300</v>
      </c>
      <c r="X1279" s="5">
        <v>1</v>
      </c>
      <c r="Y1279" t="s">
        <v>20</v>
      </c>
      <c r="Z1279" t="s">
        <v>55</v>
      </c>
      <c r="AA1279" t="s">
        <v>62</v>
      </c>
      <c r="AB1279" s="5">
        <v>1</v>
      </c>
      <c r="AC1279" t="s">
        <v>1432</v>
      </c>
      <c r="AD1279" t="s">
        <v>1676</v>
      </c>
    </row>
    <row r="1280" spans="1:30" ht="14.25" customHeight="1" x14ac:dyDescent="0.3">
      <c r="A1280">
        <v>13</v>
      </c>
      <c r="B1280" t="s">
        <v>24</v>
      </c>
      <c r="C1280" t="s">
        <v>268</v>
      </c>
      <c r="D1280" t="s">
        <v>269</v>
      </c>
      <c r="E1280">
        <v>2004</v>
      </c>
      <c r="F1280" t="s">
        <v>270</v>
      </c>
      <c r="G1280" t="s">
        <v>285</v>
      </c>
      <c r="H1280" s="16" t="s">
        <v>286</v>
      </c>
      <c r="I1280" s="8">
        <v>-18.129443999999999</v>
      </c>
      <c r="J1280" s="8">
        <v>-43.370832999999998</v>
      </c>
      <c r="K1280" s="5" t="s">
        <v>109</v>
      </c>
      <c r="L1280" t="s">
        <v>1078</v>
      </c>
      <c r="M1280" t="s">
        <v>1078</v>
      </c>
      <c r="N1280" s="18" t="s">
        <v>1075</v>
      </c>
      <c r="O1280" s="37">
        <v>2003</v>
      </c>
      <c r="P1280" s="37">
        <v>9</v>
      </c>
      <c r="Q1280" s="37">
        <v>2003</v>
      </c>
      <c r="R1280" s="37">
        <v>9</v>
      </c>
      <c r="S1280" s="7">
        <f t="shared" si="6"/>
        <v>3.2258064516129031E-2</v>
      </c>
      <c r="T1280">
        <v>1</v>
      </c>
      <c r="U1280">
        <v>10</v>
      </c>
      <c r="V1280" t="s">
        <v>82</v>
      </c>
      <c r="W1280">
        <f t="shared" si="7"/>
        <v>300</v>
      </c>
      <c r="X1280" s="5">
        <v>1</v>
      </c>
      <c r="Y1280" t="s">
        <v>20</v>
      </c>
      <c r="Z1280" t="s">
        <v>55</v>
      </c>
      <c r="AA1280" t="s">
        <v>379</v>
      </c>
      <c r="AB1280" s="5">
        <v>0</v>
      </c>
      <c r="AC1280" t="s">
        <v>1432</v>
      </c>
      <c r="AD1280" t="s">
        <v>1676</v>
      </c>
    </row>
    <row r="1281" spans="1:30" ht="14.25" customHeight="1" x14ac:dyDescent="0.3">
      <c r="A1281">
        <v>13</v>
      </c>
      <c r="B1281" t="s">
        <v>24</v>
      </c>
      <c r="C1281" t="s">
        <v>268</v>
      </c>
      <c r="D1281" t="s">
        <v>269</v>
      </c>
      <c r="E1281">
        <v>2004</v>
      </c>
      <c r="F1281" t="s">
        <v>270</v>
      </c>
      <c r="G1281" t="s">
        <v>285</v>
      </c>
      <c r="H1281" s="16" t="s">
        <v>286</v>
      </c>
      <c r="I1281" s="8">
        <v>-18.129443999999999</v>
      </c>
      <c r="J1281" s="8">
        <v>-43.370832999999998</v>
      </c>
      <c r="K1281" s="5" t="s">
        <v>109</v>
      </c>
      <c r="L1281" t="s">
        <v>1078</v>
      </c>
      <c r="M1281" t="s">
        <v>1078</v>
      </c>
      <c r="N1281" s="18" t="s">
        <v>1075</v>
      </c>
      <c r="O1281" s="37">
        <v>2003</v>
      </c>
      <c r="P1281" s="37">
        <v>9</v>
      </c>
      <c r="Q1281" s="37">
        <v>2003</v>
      </c>
      <c r="R1281" s="37">
        <v>9</v>
      </c>
      <c r="S1281" s="7">
        <f t="shared" si="6"/>
        <v>3.2258064516129031E-2</v>
      </c>
      <c r="T1281">
        <v>1</v>
      </c>
      <c r="U1281">
        <v>10</v>
      </c>
      <c r="V1281" t="s">
        <v>82</v>
      </c>
      <c r="W1281">
        <f t="shared" si="7"/>
        <v>300</v>
      </c>
      <c r="X1281" s="5">
        <v>1</v>
      </c>
      <c r="Y1281" t="s">
        <v>20</v>
      </c>
      <c r="Z1281" t="s">
        <v>55</v>
      </c>
      <c r="AA1281" t="s">
        <v>258</v>
      </c>
      <c r="AB1281" s="5">
        <v>3</v>
      </c>
      <c r="AC1281" t="s">
        <v>1432</v>
      </c>
      <c r="AD1281" t="s">
        <v>1676</v>
      </c>
    </row>
    <row r="1282" spans="1:30" ht="14.25" customHeight="1" x14ac:dyDescent="0.3">
      <c r="A1282">
        <v>13</v>
      </c>
      <c r="B1282" t="s">
        <v>24</v>
      </c>
      <c r="C1282" t="s">
        <v>268</v>
      </c>
      <c r="D1282" t="s">
        <v>269</v>
      </c>
      <c r="E1282">
        <v>2004</v>
      </c>
      <c r="F1282" t="s">
        <v>270</v>
      </c>
      <c r="G1282" t="s">
        <v>285</v>
      </c>
      <c r="H1282" s="16" t="s">
        <v>286</v>
      </c>
      <c r="I1282" s="8">
        <v>-18.129443999999999</v>
      </c>
      <c r="J1282" s="8">
        <v>-43.370832999999998</v>
      </c>
      <c r="K1282" s="5" t="s">
        <v>109</v>
      </c>
      <c r="L1282" t="s">
        <v>1078</v>
      </c>
      <c r="M1282" t="s">
        <v>1078</v>
      </c>
      <c r="N1282" s="18" t="s">
        <v>1075</v>
      </c>
      <c r="O1282" s="37">
        <v>2003</v>
      </c>
      <c r="P1282" s="37">
        <v>9</v>
      </c>
      <c r="Q1282" s="37">
        <v>2003</v>
      </c>
      <c r="R1282" s="37">
        <v>9</v>
      </c>
      <c r="S1282" s="7">
        <f t="shared" si="6"/>
        <v>3.2258064516129031E-2</v>
      </c>
      <c r="T1282">
        <v>1</v>
      </c>
      <c r="U1282">
        <v>10</v>
      </c>
      <c r="V1282" t="s">
        <v>82</v>
      </c>
      <c r="W1282">
        <f t="shared" si="7"/>
        <v>300</v>
      </c>
      <c r="X1282" s="5">
        <v>1</v>
      </c>
      <c r="Y1282" t="s">
        <v>20</v>
      </c>
      <c r="Z1282" t="s">
        <v>55</v>
      </c>
      <c r="AA1282" t="s">
        <v>73</v>
      </c>
      <c r="AB1282" s="5">
        <v>0</v>
      </c>
      <c r="AC1282" t="s">
        <v>1432</v>
      </c>
      <c r="AD1282" t="s">
        <v>1676</v>
      </c>
    </row>
    <row r="1283" spans="1:30" ht="14.25" customHeight="1" x14ac:dyDescent="0.3">
      <c r="A1283">
        <v>13</v>
      </c>
      <c r="B1283" t="s">
        <v>24</v>
      </c>
      <c r="C1283" t="s">
        <v>268</v>
      </c>
      <c r="D1283" t="s">
        <v>269</v>
      </c>
      <c r="E1283">
        <v>2004</v>
      </c>
      <c r="F1283" t="s">
        <v>270</v>
      </c>
      <c r="G1283" t="s">
        <v>285</v>
      </c>
      <c r="H1283" s="16" t="s">
        <v>286</v>
      </c>
      <c r="I1283" s="8">
        <v>-18.129443999999999</v>
      </c>
      <c r="J1283" s="8">
        <v>-43.370832999999998</v>
      </c>
      <c r="K1283" s="5" t="s">
        <v>109</v>
      </c>
      <c r="L1283" t="s">
        <v>1078</v>
      </c>
      <c r="M1283" t="s">
        <v>1078</v>
      </c>
      <c r="N1283" s="18" t="s">
        <v>1075</v>
      </c>
      <c r="O1283" s="37">
        <v>2003</v>
      </c>
      <c r="P1283" s="37">
        <v>9</v>
      </c>
      <c r="Q1283" s="37">
        <v>2003</v>
      </c>
      <c r="R1283" s="37">
        <v>9</v>
      </c>
      <c r="S1283" s="7">
        <f t="shared" si="6"/>
        <v>3.2258064516129031E-2</v>
      </c>
      <c r="T1283">
        <v>1</v>
      </c>
      <c r="U1283">
        <v>10</v>
      </c>
      <c r="V1283" t="s">
        <v>82</v>
      </c>
      <c r="W1283">
        <f t="shared" si="7"/>
        <v>300</v>
      </c>
      <c r="X1283" s="5">
        <v>1</v>
      </c>
      <c r="Y1283" t="s">
        <v>20</v>
      </c>
      <c r="Z1283" t="s">
        <v>55</v>
      </c>
      <c r="AA1283" t="s">
        <v>265</v>
      </c>
      <c r="AB1283" s="5">
        <v>0</v>
      </c>
      <c r="AC1283" t="s">
        <v>1432</v>
      </c>
      <c r="AD1283" t="s">
        <v>1676</v>
      </c>
    </row>
    <row r="1284" spans="1:30" ht="14.25" customHeight="1" x14ac:dyDescent="0.3">
      <c r="A1284">
        <v>13</v>
      </c>
      <c r="B1284" t="s">
        <v>24</v>
      </c>
      <c r="C1284" t="s">
        <v>268</v>
      </c>
      <c r="D1284" t="s">
        <v>269</v>
      </c>
      <c r="E1284">
        <v>2004</v>
      </c>
      <c r="F1284" t="s">
        <v>270</v>
      </c>
      <c r="G1284" t="s">
        <v>285</v>
      </c>
      <c r="H1284" s="16" t="s">
        <v>286</v>
      </c>
      <c r="I1284" s="8">
        <v>-18.129443999999999</v>
      </c>
      <c r="J1284" s="8">
        <v>-43.370832999999998</v>
      </c>
      <c r="K1284" s="5" t="s">
        <v>109</v>
      </c>
      <c r="L1284" t="s">
        <v>1078</v>
      </c>
      <c r="M1284" t="s">
        <v>1078</v>
      </c>
      <c r="N1284" s="18" t="s">
        <v>1075</v>
      </c>
      <c r="O1284" s="37">
        <v>2003</v>
      </c>
      <c r="P1284" s="37">
        <v>9</v>
      </c>
      <c r="Q1284" s="37">
        <v>2003</v>
      </c>
      <c r="R1284" s="37">
        <v>9</v>
      </c>
      <c r="S1284" s="7">
        <f t="shared" si="6"/>
        <v>3.2258064516129031E-2</v>
      </c>
      <c r="T1284">
        <v>1</v>
      </c>
      <c r="U1284">
        <v>10</v>
      </c>
      <c r="V1284" t="s">
        <v>82</v>
      </c>
      <c r="W1284">
        <f t="shared" si="7"/>
        <v>300</v>
      </c>
      <c r="X1284" s="5">
        <v>1</v>
      </c>
      <c r="Y1284" t="s">
        <v>20</v>
      </c>
      <c r="Z1284" t="s">
        <v>55</v>
      </c>
      <c r="AA1284" t="s">
        <v>876</v>
      </c>
      <c r="AB1284" s="5">
        <v>0</v>
      </c>
      <c r="AC1284" t="s">
        <v>1432</v>
      </c>
      <c r="AD1284" t="s">
        <v>1676</v>
      </c>
    </row>
    <row r="1285" spans="1:30" ht="14.25" customHeight="1" x14ac:dyDescent="0.3">
      <c r="A1285">
        <v>13</v>
      </c>
      <c r="B1285" t="s">
        <v>24</v>
      </c>
      <c r="C1285" t="s">
        <v>268</v>
      </c>
      <c r="D1285" t="s">
        <v>269</v>
      </c>
      <c r="E1285">
        <v>2004</v>
      </c>
      <c r="F1285" t="s">
        <v>270</v>
      </c>
      <c r="G1285" t="s">
        <v>285</v>
      </c>
      <c r="H1285" s="16" t="s">
        <v>286</v>
      </c>
      <c r="I1285" s="8">
        <v>-18.129443999999999</v>
      </c>
      <c r="J1285" s="8">
        <v>-43.370832999999998</v>
      </c>
      <c r="K1285" s="5" t="s">
        <v>109</v>
      </c>
      <c r="L1285" t="s">
        <v>1078</v>
      </c>
      <c r="M1285" t="s">
        <v>1078</v>
      </c>
      <c r="N1285" s="18" t="s">
        <v>1075</v>
      </c>
      <c r="O1285" s="37">
        <v>2003</v>
      </c>
      <c r="P1285" s="37">
        <v>9</v>
      </c>
      <c r="Q1285" s="37">
        <v>2003</v>
      </c>
      <c r="R1285" s="37">
        <v>9</v>
      </c>
      <c r="S1285" s="7">
        <f t="shared" si="6"/>
        <v>3.2258064516129031E-2</v>
      </c>
      <c r="T1285">
        <v>1</v>
      </c>
      <c r="U1285">
        <v>10</v>
      </c>
      <c r="V1285" t="s">
        <v>82</v>
      </c>
      <c r="W1285">
        <f t="shared" si="7"/>
        <v>300</v>
      </c>
      <c r="X1285" s="5">
        <v>1</v>
      </c>
      <c r="Y1285" t="s">
        <v>20</v>
      </c>
      <c r="Z1285" t="s">
        <v>55</v>
      </c>
      <c r="AA1285" t="s">
        <v>76</v>
      </c>
      <c r="AB1285" s="5">
        <v>0</v>
      </c>
      <c r="AC1285" t="s">
        <v>1432</v>
      </c>
      <c r="AD1285" t="s">
        <v>1676</v>
      </c>
    </row>
    <row r="1286" spans="1:30" ht="14.25" customHeight="1" x14ac:dyDescent="0.3">
      <c r="A1286">
        <v>13</v>
      </c>
      <c r="B1286" t="s">
        <v>24</v>
      </c>
      <c r="C1286" t="s">
        <v>268</v>
      </c>
      <c r="D1286" t="s">
        <v>269</v>
      </c>
      <c r="E1286">
        <v>2004</v>
      </c>
      <c r="F1286" t="s">
        <v>270</v>
      </c>
      <c r="G1286" t="s">
        <v>285</v>
      </c>
      <c r="H1286" s="16" t="s">
        <v>286</v>
      </c>
      <c r="I1286" s="8">
        <v>-18.129443999999999</v>
      </c>
      <c r="J1286" s="8">
        <v>-43.370832999999998</v>
      </c>
      <c r="K1286" s="5" t="s">
        <v>109</v>
      </c>
      <c r="L1286" t="s">
        <v>1078</v>
      </c>
      <c r="M1286" t="s">
        <v>1078</v>
      </c>
      <c r="N1286" s="18" t="s">
        <v>1075</v>
      </c>
      <c r="O1286" s="37">
        <v>2003</v>
      </c>
      <c r="P1286" s="37">
        <v>9</v>
      </c>
      <c r="Q1286" s="37">
        <v>2003</v>
      </c>
      <c r="R1286" s="37">
        <v>9</v>
      </c>
      <c r="S1286" s="7">
        <f t="shared" si="6"/>
        <v>3.2258064516129031E-2</v>
      </c>
      <c r="T1286">
        <v>1</v>
      </c>
      <c r="U1286">
        <v>10</v>
      </c>
      <c r="V1286" t="s">
        <v>82</v>
      </c>
      <c r="W1286">
        <f t="shared" si="7"/>
        <v>300</v>
      </c>
      <c r="X1286" s="5">
        <v>1</v>
      </c>
      <c r="Y1286" t="s">
        <v>20</v>
      </c>
      <c r="Z1286" t="s">
        <v>83</v>
      </c>
      <c r="AA1286" t="s">
        <v>87</v>
      </c>
      <c r="AB1286" s="5">
        <v>0</v>
      </c>
      <c r="AC1286" t="s">
        <v>1432</v>
      </c>
      <c r="AD1286" t="s">
        <v>1676</v>
      </c>
    </row>
    <row r="1287" spans="1:30" ht="14.25" customHeight="1" x14ac:dyDescent="0.3">
      <c r="A1287">
        <v>14</v>
      </c>
      <c r="B1287" t="s">
        <v>24</v>
      </c>
      <c r="C1287" t="s">
        <v>287</v>
      </c>
      <c r="D1287" t="s">
        <v>269</v>
      </c>
      <c r="E1287">
        <v>2005</v>
      </c>
      <c r="F1287" t="s">
        <v>288</v>
      </c>
      <c r="G1287" t="s">
        <v>289</v>
      </c>
      <c r="H1287" s="3" t="s">
        <v>290</v>
      </c>
      <c r="I1287" s="8">
        <v>3.3905919999999998</v>
      </c>
      <c r="J1287" s="8">
        <v>-61.692386999999997</v>
      </c>
      <c r="K1287">
        <v>920000000</v>
      </c>
      <c r="L1287" t="s">
        <v>190</v>
      </c>
      <c r="M1287" t="s">
        <v>712</v>
      </c>
      <c r="N1287" s="20" t="s">
        <v>291</v>
      </c>
      <c r="O1287" s="37">
        <v>1996</v>
      </c>
      <c r="P1287" s="37">
        <v>9</v>
      </c>
      <c r="Q1287" s="37">
        <v>1996</v>
      </c>
      <c r="R1287" s="37">
        <v>9</v>
      </c>
      <c r="S1287" s="7">
        <f t="shared" ref="S1287:S1334" si="8">9/31</f>
        <v>0.29032258064516131</v>
      </c>
      <c r="T1287">
        <v>3</v>
      </c>
      <c r="U1287">
        <v>2</v>
      </c>
      <c r="V1287" t="s">
        <v>53</v>
      </c>
      <c r="W1287">
        <f t="shared" ref="W1287:W1334" si="9">8*60</f>
        <v>480</v>
      </c>
      <c r="X1287" s="5">
        <v>1</v>
      </c>
      <c r="Y1287" t="s">
        <v>1070</v>
      </c>
      <c r="Z1287" t="s">
        <v>49</v>
      </c>
      <c r="AA1287" t="s">
        <v>1079</v>
      </c>
      <c r="AB1287" s="5">
        <v>1</v>
      </c>
      <c r="AC1287" s="3" t="s">
        <v>1433</v>
      </c>
      <c r="AD1287" s="3" t="s">
        <v>1433</v>
      </c>
    </row>
    <row r="1288" spans="1:30" ht="14.25" customHeight="1" x14ac:dyDescent="0.3">
      <c r="A1288">
        <v>14</v>
      </c>
      <c r="B1288" t="s">
        <v>24</v>
      </c>
      <c r="C1288" t="s">
        <v>287</v>
      </c>
      <c r="D1288" t="s">
        <v>269</v>
      </c>
      <c r="E1288">
        <v>2005</v>
      </c>
      <c r="F1288" t="s">
        <v>288</v>
      </c>
      <c r="G1288" t="s">
        <v>289</v>
      </c>
      <c r="H1288" s="3" t="s">
        <v>290</v>
      </c>
      <c r="I1288" s="8">
        <v>3.3905919999999998</v>
      </c>
      <c r="J1288" s="8">
        <v>-61.692386999999997</v>
      </c>
      <c r="K1288">
        <v>920000000</v>
      </c>
      <c r="L1288" t="s">
        <v>190</v>
      </c>
      <c r="M1288" t="s">
        <v>712</v>
      </c>
      <c r="N1288" s="20" t="s">
        <v>291</v>
      </c>
      <c r="O1288" s="37">
        <v>1996</v>
      </c>
      <c r="P1288" s="37">
        <v>9</v>
      </c>
      <c r="Q1288" s="37">
        <v>1996</v>
      </c>
      <c r="R1288" s="37">
        <v>9</v>
      </c>
      <c r="S1288" s="7">
        <f t="shared" si="8"/>
        <v>0.29032258064516131</v>
      </c>
      <c r="T1288">
        <v>3</v>
      </c>
      <c r="U1288">
        <v>2</v>
      </c>
      <c r="V1288" t="s">
        <v>53</v>
      </c>
      <c r="W1288">
        <f t="shared" si="9"/>
        <v>480</v>
      </c>
      <c r="X1288" s="5">
        <v>1</v>
      </c>
      <c r="Y1288" t="s">
        <v>1070</v>
      </c>
      <c r="Z1288" t="s">
        <v>55</v>
      </c>
      <c r="AA1288" t="s">
        <v>1080</v>
      </c>
      <c r="AB1288" s="5">
        <v>1</v>
      </c>
      <c r="AC1288" s="3" t="s">
        <v>1433</v>
      </c>
      <c r="AD1288" s="3" t="s">
        <v>1433</v>
      </c>
    </row>
    <row r="1289" spans="1:30" ht="14.25" customHeight="1" x14ac:dyDescent="0.3">
      <c r="A1289">
        <v>14</v>
      </c>
      <c r="B1289" t="s">
        <v>24</v>
      </c>
      <c r="C1289" t="s">
        <v>287</v>
      </c>
      <c r="D1289" t="s">
        <v>269</v>
      </c>
      <c r="E1289">
        <v>2005</v>
      </c>
      <c r="F1289" t="s">
        <v>288</v>
      </c>
      <c r="G1289" t="s">
        <v>289</v>
      </c>
      <c r="H1289" s="3" t="s">
        <v>290</v>
      </c>
      <c r="I1289" s="8">
        <v>3.3905919999999998</v>
      </c>
      <c r="J1289" s="8">
        <v>-61.692386999999997</v>
      </c>
      <c r="K1289">
        <v>920000000</v>
      </c>
      <c r="L1289" t="s">
        <v>190</v>
      </c>
      <c r="M1289" t="s">
        <v>712</v>
      </c>
      <c r="N1289" s="20" t="s">
        <v>291</v>
      </c>
      <c r="O1289" s="37">
        <v>1996</v>
      </c>
      <c r="P1289" s="37">
        <v>9</v>
      </c>
      <c r="Q1289" s="37">
        <v>1996</v>
      </c>
      <c r="R1289" s="37">
        <v>9</v>
      </c>
      <c r="S1289" s="7">
        <f t="shared" si="8"/>
        <v>0.29032258064516131</v>
      </c>
      <c r="T1289">
        <v>3</v>
      </c>
      <c r="U1289">
        <v>2</v>
      </c>
      <c r="V1289" t="s">
        <v>53</v>
      </c>
      <c r="W1289">
        <f t="shared" si="9"/>
        <v>480</v>
      </c>
      <c r="X1289" s="5">
        <v>1</v>
      </c>
      <c r="Y1289" t="s">
        <v>1070</v>
      </c>
      <c r="Z1289" t="s">
        <v>55</v>
      </c>
      <c r="AA1289" t="s">
        <v>890</v>
      </c>
      <c r="AB1289" s="5">
        <v>1</v>
      </c>
      <c r="AC1289" s="3" t="s">
        <v>1433</v>
      </c>
      <c r="AD1289" s="3" t="s">
        <v>1433</v>
      </c>
    </row>
    <row r="1290" spans="1:30" ht="14.25" customHeight="1" x14ac:dyDescent="0.3">
      <c r="A1290">
        <v>14</v>
      </c>
      <c r="B1290" t="s">
        <v>24</v>
      </c>
      <c r="C1290" t="s">
        <v>287</v>
      </c>
      <c r="D1290" t="s">
        <v>269</v>
      </c>
      <c r="E1290">
        <v>2005</v>
      </c>
      <c r="F1290" t="s">
        <v>288</v>
      </c>
      <c r="G1290" t="s">
        <v>289</v>
      </c>
      <c r="H1290" s="3" t="s">
        <v>290</v>
      </c>
      <c r="I1290" s="8">
        <v>3.3905919999999998</v>
      </c>
      <c r="J1290" s="8">
        <v>-61.692386999999997</v>
      </c>
      <c r="K1290">
        <v>920000000</v>
      </c>
      <c r="L1290" t="s">
        <v>190</v>
      </c>
      <c r="M1290" t="s">
        <v>712</v>
      </c>
      <c r="N1290" s="20" t="s">
        <v>291</v>
      </c>
      <c r="O1290" s="37">
        <v>1996</v>
      </c>
      <c r="P1290" s="37">
        <v>9</v>
      </c>
      <c r="Q1290" s="37">
        <v>1996</v>
      </c>
      <c r="R1290" s="37">
        <v>9</v>
      </c>
      <c r="S1290" s="7">
        <f t="shared" si="8"/>
        <v>0.29032258064516131</v>
      </c>
      <c r="T1290">
        <v>3</v>
      </c>
      <c r="U1290">
        <v>2</v>
      </c>
      <c r="V1290" t="s">
        <v>53</v>
      </c>
      <c r="W1290">
        <f t="shared" si="9"/>
        <v>480</v>
      </c>
      <c r="X1290" s="5">
        <v>1</v>
      </c>
      <c r="Y1290" t="s">
        <v>1070</v>
      </c>
      <c r="Z1290" t="s">
        <v>55</v>
      </c>
      <c r="AA1290" t="s">
        <v>503</v>
      </c>
      <c r="AB1290" s="5">
        <v>11</v>
      </c>
      <c r="AC1290" s="3" t="s">
        <v>1433</v>
      </c>
      <c r="AD1290" s="3" t="s">
        <v>1433</v>
      </c>
    </row>
    <row r="1291" spans="1:30" ht="14.25" customHeight="1" x14ac:dyDescent="0.3">
      <c r="A1291">
        <v>14</v>
      </c>
      <c r="B1291" t="s">
        <v>24</v>
      </c>
      <c r="C1291" t="s">
        <v>287</v>
      </c>
      <c r="D1291" t="s">
        <v>269</v>
      </c>
      <c r="E1291">
        <v>2005</v>
      </c>
      <c r="F1291" t="s">
        <v>288</v>
      </c>
      <c r="G1291" t="s">
        <v>289</v>
      </c>
      <c r="H1291" s="3" t="s">
        <v>290</v>
      </c>
      <c r="I1291" s="8">
        <v>3.3905919999999998</v>
      </c>
      <c r="J1291" s="8">
        <v>-61.692386999999997</v>
      </c>
      <c r="K1291">
        <v>920000000</v>
      </c>
      <c r="L1291" t="s">
        <v>190</v>
      </c>
      <c r="M1291" t="s">
        <v>712</v>
      </c>
      <c r="N1291" s="20" t="s">
        <v>291</v>
      </c>
      <c r="O1291" s="37">
        <v>1996</v>
      </c>
      <c r="P1291" s="37">
        <v>9</v>
      </c>
      <c r="Q1291" s="37">
        <v>1996</v>
      </c>
      <c r="R1291" s="37">
        <v>9</v>
      </c>
      <c r="S1291" s="7">
        <f t="shared" si="8"/>
        <v>0.29032258064516131</v>
      </c>
      <c r="T1291">
        <v>3</v>
      </c>
      <c r="U1291">
        <v>2</v>
      </c>
      <c r="V1291" t="s">
        <v>53</v>
      </c>
      <c r="W1291">
        <f t="shared" si="9"/>
        <v>480</v>
      </c>
      <c r="X1291" s="5">
        <v>1</v>
      </c>
      <c r="Y1291" t="s">
        <v>1070</v>
      </c>
      <c r="Z1291" t="s">
        <v>55</v>
      </c>
      <c r="AA1291" t="s">
        <v>524</v>
      </c>
      <c r="AB1291" s="5">
        <v>0</v>
      </c>
      <c r="AC1291" s="3" t="s">
        <v>1433</v>
      </c>
      <c r="AD1291" s="3" t="s">
        <v>1433</v>
      </c>
    </row>
    <row r="1292" spans="1:30" ht="14.25" customHeight="1" x14ac:dyDescent="0.3">
      <c r="A1292">
        <v>14</v>
      </c>
      <c r="B1292" t="s">
        <v>24</v>
      </c>
      <c r="C1292" t="s">
        <v>287</v>
      </c>
      <c r="D1292" t="s">
        <v>269</v>
      </c>
      <c r="E1292">
        <v>2005</v>
      </c>
      <c r="F1292" t="s">
        <v>288</v>
      </c>
      <c r="G1292" t="s">
        <v>289</v>
      </c>
      <c r="H1292" s="3" t="s">
        <v>290</v>
      </c>
      <c r="I1292" s="8">
        <v>3.3905919999999998</v>
      </c>
      <c r="J1292" s="8">
        <v>-61.692386999999997</v>
      </c>
      <c r="K1292">
        <v>920000000</v>
      </c>
      <c r="L1292" t="s">
        <v>190</v>
      </c>
      <c r="M1292" t="s">
        <v>712</v>
      </c>
      <c r="N1292" s="20" t="s">
        <v>291</v>
      </c>
      <c r="O1292" s="37">
        <v>1996</v>
      </c>
      <c r="P1292" s="37">
        <v>9</v>
      </c>
      <c r="Q1292" s="37">
        <v>1996</v>
      </c>
      <c r="R1292" s="37">
        <v>9</v>
      </c>
      <c r="S1292" s="7">
        <f t="shared" si="8"/>
        <v>0.29032258064516131</v>
      </c>
      <c r="T1292">
        <v>3</v>
      </c>
      <c r="U1292">
        <v>2</v>
      </c>
      <c r="V1292" t="s">
        <v>53</v>
      </c>
      <c r="W1292">
        <f t="shared" si="9"/>
        <v>480</v>
      </c>
      <c r="X1292" s="5">
        <v>1</v>
      </c>
      <c r="Y1292" t="s">
        <v>1070</v>
      </c>
      <c r="Z1292" t="s">
        <v>55</v>
      </c>
      <c r="AA1292" t="s">
        <v>876</v>
      </c>
      <c r="AB1292" s="5">
        <v>0</v>
      </c>
      <c r="AC1292" s="3" t="s">
        <v>1433</v>
      </c>
      <c r="AD1292" s="3" t="s">
        <v>1433</v>
      </c>
    </row>
    <row r="1293" spans="1:30" ht="14.25" customHeight="1" x14ac:dyDescent="0.3">
      <c r="A1293">
        <v>14</v>
      </c>
      <c r="B1293" t="s">
        <v>24</v>
      </c>
      <c r="C1293" t="s">
        <v>287</v>
      </c>
      <c r="D1293" t="s">
        <v>269</v>
      </c>
      <c r="E1293">
        <v>2005</v>
      </c>
      <c r="F1293" t="s">
        <v>288</v>
      </c>
      <c r="G1293" t="s">
        <v>289</v>
      </c>
      <c r="H1293" s="3" t="s">
        <v>290</v>
      </c>
      <c r="I1293" s="8">
        <v>3.3905919999999998</v>
      </c>
      <c r="J1293" s="8">
        <v>-61.692386999999997</v>
      </c>
      <c r="K1293">
        <v>920000000</v>
      </c>
      <c r="L1293" t="s">
        <v>190</v>
      </c>
      <c r="M1293" t="s">
        <v>712</v>
      </c>
      <c r="N1293" s="20" t="s">
        <v>291</v>
      </c>
      <c r="O1293" s="37">
        <v>1996</v>
      </c>
      <c r="P1293" s="37">
        <v>9</v>
      </c>
      <c r="Q1293" s="37">
        <v>1996</v>
      </c>
      <c r="R1293" s="37">
        <v>9</v>
      </c>
      <c r="S1293" s="7">
        <f t="shared" si="8"/>
        <v>0.29032258064516131</v>
      </c>
      <c r="T1293">
        <v>3</v>
      </c>
      <c r="U1293">
        <v>2</v>
      </c>
      <c r="V1293" t="s">
        <v>53</v>
      </c>
      <c r="W1293">
        <f t="shared" si="9"/>
        <v>480</v>
      </c>
      <c r="X1293" s="5">
        <v>1</v>
      </c>
      <c r="Y1293" t="s">
        <v>1070</v>
      </c>
      <c r="Z1293" t="s">
        <v>55</v>
      </c>
      <c r="AA1293" t="s">
        <v>275</v>
      </c>
      <c r="AB1293" s="5">
        <v>1</v>
      </c>
      <c r="AC1293" s="3" t="s">
        <v>1433</v>
      </c>
      <c r="AD1293" s="3" t="s">
        <v>1433</v>
      </c>
    </row>
    <row r="1294" spans="1:30" ht="14.25" customHeight="1" x14ac:dyDescent="0.3">
      <c r="A1294">
        <v>14</v>
      </c>
      <c r="B1294" t="s">
        <v>24</v>
      </c>
      <c r="C1294" t="s">
        <v>287</v>
      </c>
      <c r="D1294" t="s">
        <v>269</v>
      </c>
      <c r="E1294">
        <v>2005</v>
      </c>
      <c r="F1294" t="s">
        <v>288</v>
      </c>
      <c r="G1294" t="s">
        <v>289</v>
      </c>
      <c r="H1294" s="3" t="s">
        <v>290</v>
      </c>
      <c r="I1294" s="8">
        <v>3.3905919999999998</v>
      </c>
      <c r="J1294" s="8">
        <v>-61.692386999999997</v>
      </c>
      <c r="K1294">
        <v>920000000</v>
      </c>
      <c r="L1294" t="s">
        <v>190</v>
      </c>
      <c r="M1294" t="s">
        <v>712</v>
      </c>
      <c r="N1294" s="20" t="s">
        <v>291</v>
      </c>
      <c r="O1294" s="37">
        <v>1996</v>
      </c>
      <c r="P1294" s="37">
        <v>9</v>
      </c>
      <c r="Q1294" s="37">
        <v>1996</v>
      </c>
      <c r="R1294" s="37">
        <v>9</v>
      </c>
      <c r="S1294" s="7">
        <f t="shared" si="8"/>
        <v>0.29032258064516131</v>
      </c>
      <c r="T1294">
        <v>3</v>
      </c>
      <c r="U1294">
        <v>2</v>
      </c>
      <c r="V1294" t="s">
        <v>53</v>
      </c>
      <c r="W1294">
        <f t="shared" si="9"/>
        <v>480</v>
      </c>
      <c r="X1294" s="5">
        <v>1</v>
      </c>
      <c r="Y1294" t="s">
        <v>1070</v>
      </c>
      <c r="Z1294" t="s">
        <v>83</v>
      </c>
      <c r="AA1294" t="s">
        <v>84</v>
      </c>
      <c r="AB1294" s="5">
        <v>0</v>
      </c>
      <c r="AC1294" s="3" t="s">
        <v>1433</v>
      </c>
      <c r="AD1294" s="3" t="s">
        <v>1433</v>
      </c>
    </row>
    <row r="1295" spans="1:30" ht="14.25" customHeight="1" x14ac:dyDescent="0.3">
      <c r="A1295">
        <v>14</v>
      </c>
      <c r="B1295" t="s">
        <v>24</v>
      </c>
      <c r="C1295" t="s">
        <v>287</v>
      </c>
      <c r="D1295" t="s">
        <v>269</v>
      </c>
      <c r="E1295">
        <v>2005</v>
      </c>
      <c r="F1295" t="s">
        <v>288</v>
      </c>
      <c r="G1295" t="s">
        <v>289</v>
      </c>
      <c r="H1295" s="3" t="s">
        <v>290</v>
      </c>
      <c r="I1295" s="8">
        <v>3.3905919999999998</v>
      </c>
      <c r="J1295" s="8">
        <v>-61.692386999999997</v>
      </c>
      <c r="K1295">
        <v>920000000</v>
      </c>
      <c r="L1295" t="s">
        <v>190</v>
      </c>
      <c r="M1295" t="s">
        <v>712</v>
      </c>
      <c r="N1295" s="20" t="s">
        <v>291</v>
      </c>
      <c r="O1295" s="37">
        <v>1996</v>
      </c>
      <c r="P1295" s="37">
        <v>9</v>
      </c>
      <c r="Q1295" s="37">
        <v>1996</v>
      </c>
      <c r="R1295" s="37">
        <v>9</v>
      </c>
      <c r="S1295" s="7">
        <f t="shared" si="8"/>
        <v>0.29032258064516131</v>
      </c>
      <c r="T1295">
        <v>3</v>
      </c>
      <c r="U1295">
        <v>2</v>
      </c>
      <c r="V1295" t="s">
        <v>53</v>
      </c>
      <c r="W1295">
        <f t="shared" si="9"/>
        <v>480</v>
      </c>
      <c r="X1295" s="5">
        <v>1</v>
      </c>
      <c r="Y1295" t="s">
        <v>1070</v>
      </c>
      <c r="Z1295" t="s">
        <v>83</v>
      </c>
      <c r="AA1295" t="s">
        <v>911</v>
      </c>
      <c r="AB1295" s="5">
        <v>4</v>
      </c>
      <c r="AC1295" s="3" t="s">
        <v>1433</v>
      </c>
      <c r="AD1295" s="3" t="s">
        <v>1433</v>
      </c>
    </row>
    <row r="1296" spans="1:30" ht="14.25" customHeight="1" x14ac:dyDescent="0.3">
      <c r="A1296">
        <v>14</v>
      </c>
      <c r="B1296" t="s">
        <v>24</v>
      </c>
      <c r="C1296" t="s">
        <v>287</v>
      </c>
      <c r="D1296" t="s">
        <v>269</v>
      </c>
      <c r="E1296">
        <v>2005</v>
      </c>
      <c r="F1296" t="s">
        <v>288</v>
      </c>
      <c r="G1296" t="s">
        <v>289</v>
      </c>
      <c r="H1296" s="3" t="s">
        <v>290</v>
      </c>
      <c r="I1296" s="8">
        <v>3.3905919999999998</v>
      </c>
      <c r="J1296" s="8">
        <v>-61.692386999999997</v>
      </c>
      <c r="K1296">
        <v>920000000</v>
      </c>
      <c r="L1296" t="s">
        <v>190</v>
      </c>
      <c r="M1296" t="s">
        <v>712</v>
      </c>
      <c r="N1296" s="20" t="s">
        <v>291</v>
      </c>
      <c r="O1296" s="37">
        <v>1996</v>
      </c>
      <c r="P1296" s="37">
        <v>9</v>
      </c>
      <c r="Q1296" s="37">
        <v>1996</v>
      </c>
      <c r="R1296" s="37">
        <v>9</v>
      </c>
      <c r="S1296" s="7">
        <f t="shared" si="8"/>
        <v>0.29032258064516131</v>
      </c>
      <c r="T1296">
        <v>3</v>
      </c>
      <c r="U1296">
        <v>2</v>
      </c>
      <c r="V1296" t="s">
        <v>53</v>
      </c>
      <c r="W1296">
        <f t="shared" si="9"/>
        <v>480</v>
      </c>
      <c r="X1296" s="5">
        <v>1</v>
      </c>
      <c r="Y1296" t="s">
        <v>1070</v>
      </c>
      <c r="Z1296" t="s">
        <v>83</v>
      </c>
      <c r="AA1296" t="s">
        <v>87</v>
      </c>
      <c r="AB1296" s="5">
        <v>1</v>
      </c>
      <c r="AC1296" s="3" t="s">
        <v>1433</v>
      </c>
      <c r="AD1296" s="3" t="s">
        <v>1433</v>
      </c>
    </row>
    <row r="1297" spans="1:30" ht="14.25" customHeight="1" x14ac:dyDescent="0.3">
      <c r="A1297">
        <v>14</v>
      </c>
      <c r="B1297" t="s">
        <v>24</v>
      </c>
      <c r="C1297" t="s">
        <v>287</v>
      </c>
      <c r="D1297" t="s">
        <v>269</v>
      </c>
      <c r="E1297">
        <v>2005</v>
      </c>
      <c r="F1297" t="s">
        <v>288</v>
      </c>
      <c r="G1297" t="s">
        <v>289</v>
      </c>
      <c r="H1297" s="3" t="s">
        <v>290</v>
      </c>
      <c r="I1297" s="8">
        <v>3.3905919999999998</v>
      </c>
      <c r="J1297" s="8">
        <v>-61.692386999999997</v>
      </c>
      <c r="K1297">
        <v>920000000</v>
      </c>
      <c r="L1297" t="s">
        <v>190</v>
      </c>
      <c r="M1297" t="s">
        <v>712</v>
      </c>
      <c r="N1297" s="20" t="s">
        <v>291</v>
      </c>
      <c r="O1297" s="37">
        <v>1996</v>
      </c>
      <c r="P1297" s="37">
        <v>9</v>
      </c>
      <c r="Q1297" s="37">
        <v>1996</v>
      </c>
      <c r="R1297" s="37">
        <v>9</v>
      </c>
      <c r="S1297" s="7">
        <f t="shared" si="8"/>
        <v>0.29032258064516131</v>
      </c>
      <c r="T1297">
        <v>3</v>
      </c>
      <c r="U1297">
        <v>2</v>
      </c>
      <c r="V1297" t="s">
        <v>53</v>
      </c>
      <c r="W1297">
        <f t="shared" si="9"/>
        <v>480</v>
      </c>
      <c r="X1297" s="5">
        <v>1</v>
      </c>
      <c r="Y1297" t="s">
        <v>1070</v>
      </c>
      <c r="Z1297" t="s">
        <v>90</v>
      </c>
      <c r="AA1297" t="s">
        <v>91</v>
      </c>
      <c r="AB1297" s="5">
        <v>3</v>
      </c>
      <c r="AC1297" s="3" t="s">
        <v>1433</v>
      </c>
      <c r="AD1297" s="3" t="s">
        <v>1433</v>
      </c>
    </row>
    <row r="1298" spans="1:30" ht="14.25" customHeight="1" x14ac:dyDescent="0.3">
      <c r="A1298">
        <v>14</v>
      </c>
      <c r="B1298" t="s">
        <v>24</v>
      </c>
      <c r="C1298" t="s">
        <v>287</v>
      </c>
      <c r="D1298" t="s">
        <v>269</v>
      </c>
      <c r="E1298">
        <v>2005</v>
      </c>
      <c r="F1298" t="s">
        <v>288</v>
      </c>
      <c r="G1298" t="s">
        <v>289</v>
      </c>
      <c r="H1298" s="3" t="s">
        <v>290</v>
      </c>
      <c r="I1298" s="8">
        <v>3.3905919999999998</v>
      </c>
      <c r="J1298" s="8">
        <v>-61.692386999999997</v>
      </c>
      <c r="K1298">
        <v>920000000</v>
      </c>
      <c r="L1298" t="s">
        <v>190</v>
      </c>
      <c r="M1298" t="s">
        <v>712</v>
      </c>
      <c r="N1298" s="20" t="s">
        <v>291</v>
      </c>
      <c r="O1298" s="37">
        <v>1996</v>
      </c>
      <c r="P1298" s="37">
        <v>9</v>
      </c>
      <c r="Q1298" s="37">
        <v>1996</v>
      </c>
      <c r="R1298" s="37">
        <v>9</v>
      </c>
      <c r="S1298" s="7">
        <f t="shared" si="8"/>
        <v>0.29032258064516131</v>
      </c>
      <c r="T1298">
        <v>3</v>
      </c>
      <c r="U1298">
        <v>2</v>
      </c>
      <c r="V1298" t="s">
        <v>53</v>
      </c>
      <c r="W1298">
        <f t="shared" si="9"/>
        <v>480</v>
      </c>
      <c r="X1298" s="5">
        <v>1</v>
      </c>
      <c r="Y1298" t="s">
        <v>1070</v>
      </c>
      <c r="Z1298" t="s">
        <v>90</v>
      </c>
      <c r="AA1298" t="s">
        <v>666</v>
      </c>
      <c r="AB1298" s="5">
        <v>1</v>
      </c>
      <c r="AC1298" s="3" t="s">
        <v>1433</v>
      </c>
      <c r="AD1298" s="3" t="s">
        <v>1433</v>
      </c>
    </row>
    <row r="1299" spans="1:30" ht="14.25" customHeight="1" x14ac:dyDescent="0.3">
      <c r="A1299">
        <v>14</v>
      </c>
      <c r="B1299" t="s">
        <v>24</v>
      </c>
      <c r="C1299" t="s">
        <v>287</v>
      </c>
      <c r="D1299" t="s">
        <v>269</v>
      </c>
      <c r="E1299">
        <v>2005</v>
      </c>
      <c r="F1299" t="s">
        <v>288</v>
      </c>
      <c r="G1299" t="s">
        <v>289</v>
      </c>
      <c r="H1299" s="3" t="s">
        <v>290</v>
      </c>
      <c r="I1299" s="8">
        <v>3.3905919999999998</v>
      </c>
      <c r="J1299" s="8">
        <v>-61.692386999999997</v>
      </c>
      <c r="K1299">
        <v>920000000</v>
      </c>
      <c r="L1299" t="s">
        <v>190</v>
      </c>
      <c r="M1299" t="s">
        <v>712</v>
      </c>
      <c r="N1299" s="20" t="s">
        <v>291</v>
      </c>
      <c r="O1299" s="37">
        <v>1996</v>
      </c>
      <c r="P1299" s="37">
        <v>9</v>
      </c>
      <c r="Q1299" s="37">
        <v>1996</v>
      </c>
      <c r="R1299" s="37">
        <v>9</v>
      </c>
      <c r="S1299" s="7">
        <f t="shared" si="8"/>
        <v>0.29032258064516131</v>
      </c>
      <c r="T1299">
        <v>3</v>
      </c>
      <c r="U1299">
        <v>2</v>
      </c>
      <c r="V1299" t="s">
        <v>53</v>
      </c>
      <c r="W1299">
        <f t="shared" si="9"/>
        <v>480</v>
      </c>
      <c r="X1299" s="5">
        <v>1</v>
      </c>
      <c r="Y1299" t="s">
        <v>21</v>
      </c>
      <c r="Z1299" t="s">
        <v>49</v>
      </c>
      <c r="AA1299" t="s">
        <v>1079</v>
      </c>
      <c r="AB1299" s="5">
        <v>6</v>
      </c>
      <c r="AC1299" s="3" t="s">
        <v>1433</v>
      </c>
      <c r="AD1299" s="3" t="s">
        <v>1433</v>
      </c>
    </row>
    <row r="1300" spans="1:30" ht="14.25" customHeight="1" x14ac:dyDescent="0.3">
      <c r="A1300">
        <v>14</v>
      </c>
      <c r="B1300" t="s">
        <v>24</v>
      </c>
      <c r="C1300" t="s">
        <v>287</v>
      </c>
      <c r="D1300" t="s">
        <v>269</v>
      </c>
      <c r="E1300">
        <v>2005</v>
      </c>
      <c r="F1300" t="s">
        <v>288</v>
      </c>
      <c r="G1300" t="s">
        <v>289</v>
      </c>
      <c r="H1300" s="3" t="s">
        <v>290</v>
      </c>
      <c r="I1300" s="8">
        <v>3.3905919999999998</v>
      </c>
      <c r="J1300" s="8">
        <v>-61.692386999999997</v>
      </c>
      <c r="K1300">
        <v>920000000</v>
      </c>
      <c r="L1300" t="s">
        <v>190</v>
      </c>
      <c r="M1300" t="s">
        <v>712</v>
      </c>
      <c r="N1300" s="20" t="s">
        <v>291</v>
      </c>
      <c r="O1300" s="37">
        <v>1996</v>
      </c>
      <c r="P1300" s="37">
        <v>9</v>
      </c>
      <c r="Q1300" s="37">
        <v>1996</v>
      </c>
      <c r="R1300" s="37">
        <v>9</v>
      </c>
      <c r="S1300" s="7">
        <f t="shared" si="8"/>
        <v>0.29032258064516131</v>
      </c>
      <c r="T1300">
        <v>3</v>
      </c>
      <c r="U1300">
        <v>2</v>
      </c>
      <c r="V1300" t="s">
        <v>53</v>
      </c>
      <c r="W1300">
        <f t="shared" si="9"/>
        <v>480</v>
      </c>
      <c r="X1300" s="5">
        <v>1</v>
      </c>
      <c r="Y1300" t="s">
        <v>21</v>
      </c>
      <c r="Z1300" t="s">
        <v>55</v>
      </c>
      <c r="AA1300" t="s">
        <v>1080</v>
      </c>
      <c r="AB1300" s="5">
        <v>0</v>
      </c>
      <c r="AC1300" s="3" t="s">
        <v>1433</v>
      </c>
      <c r="AD1300" s="3" t="s">
        <v>1433</v>
      </c>
    </row>
    <row r="1301" spans="1:30" ht="14.25" customHeight="1" x14ac:dyDescent="0.3">
      <c r="A1301">
        <v>14</v>
      </c>
      <c r="B1301" t="s">
        <v>24</v>
      </c>
      <c r="C1301" t="s">
        <v>287</v>
      </c>
      <c r="D1301" t="s">
        <v>269</v>
      </c>
      <c r="E1301">
        <v>2005</v>
      </c>
      <c r="F1301" t="s">
        <v>288</v>
      </c>
      <c r="G1301" t="s">
        <v>289</v>
      </c>
      <c r="H1301" s="3" t="s">
        <v>290</v>
      </c>
      <c r="I1301" s="8">
        <v>3.3905919999999998</v>
      </c>
      <c r="J1301" s="8">
        <v>-61.692386999999997</v>
      </c>
      <c r="K1301">
        <v>920000000</v>
      </c>
      <c r="L1301" t="s">
        <v>190</v>
      </c>
      <c r="M1301" t="s">
        <v>712</v>
      </c>
      <c r="N1301" s="20" t="s">
        <v>291</v>
      </c>
      <c r="O1301" s="37">
        <v>1996</v>
      </c>
      <c r="P1301" s="37">
        <v>9</v>
      </c>
      <c r="Q1301" s="37">
        <v>1996</v>
      </c>
      <c r="R1301" s="37">
        <v>9</v>
      </c>
      <c r="S1301" s="7">
        <f t="shared" si="8"/>
        <v>0.29032258064516131</v>
      </c>
      <c r="T1301">
        <v>3</v>
      </c>
      <c r="U1301">
        <v>2</v>
      </c>
      <c r="V1301" t="s">
        <v>53</v>
      </c>
      <c r="W1301">
        <f t="shared" si="9"/>
        <v>480</v>
      </c>
      <c r="X1301" s="5">
        <v>1</v>
      </c>
      <c r="Y1301" t="s">
        <v>21</v>
      </c>
      <c r="Z1301" t="s">
        <v>55</v>
      </c>
      <c r="AA1301" t="s">
        <v>890</v>
      </c>
      <c r="AB1301" s="5">
        <v>3</v>
      </c>
      <c r="AC1301" s="3" t="s">
        <v>1433</v>
      </c>
      <c r="AD1301" s="3" t="s">
        <v>1433</v>
      </c>
    </row>
    <row r="1302" spans="1:30" ht="14.25" customHeight="1" x14ac:dyDescent="0.3">
      <c r="A1302">
        <v>14</v>
      </c>
      <c r="B1302" t="s">
        <v>24</v>
      </c>
      <c r="C1302" t="s">
        <v>287</v>
      </c>
      <c r="D1302" t="s">
        <v>269</v>
      </c>
      <c r="E1302">
        <v>2005</v>
      </c>
      <c r="F1302" t="s">
        <v>288</v>
      </c>
      <c r="G1302" t="s">
        <v>289</v>
      </c>
      <c r="H1302" s="3" t="s">
        <v>290</v>
      </c>
      <c r="I1302" s="8">
        <v>3.3905919999999998</v>
      </c>
      <c r="J1302" s="8">
        <v>-61.692386999999997</v>
      </c>
      <c r="K1302">
        <v>920000000</v>
      </c>
      <c r="L1302" t="s">
        <v>190</v>
      </c>
      <c r="M1302" t="s">
        <v>712</v>
      </c>
      <c r="N1302" s="20" t="s">
        <v>291</v>
      </c>
      <c r="O1302" s="37">
        <v>1996</v>
      </c>
      <c r="P1302" s="37">
        <v>9</v>
      </c>
      <c r="Q1302" s="37">
        <v>1996</v>
      </c>
      <c r="R1302" s="37">
        <v>9</v>
      </c>
      <c r="S1302" s="7">
        <f t="shared" si="8"/>
        <v>0.29032258064516131</v>
      </c>
      <c r="T1302">
        <v>3</v>
      </c>
      <c r="U1302">
        <v>2</v>
      </c>
      <c r="V1302" t="s">
        <v>53</v>
      </c>
      <c r="W1302">
        <f t="shared" si="9"/>
        <v>480</v>
      </c>
      <c r="X1302" s="5">
        <v>1</v>
      </c>
      <c r="Y1302" t="s">
        <v>21</v>
      </c>
      <c r="Z1302" t="s">
        <v>55</v>
      </c>
      <c r="AA1302" t="s">
        <v>503</v>
      </c>
      <c r="AB1302" s="5">
        <v>1</v>
      </c>
      <c r="AC1302" s="3" t="s">
        <v>1433</v>
      </c>
      <c r="AD1302" s="3" t="s">
        <v>1433</v>
      </c>
    </row>
    <row r="1303" spans="1:30" ht="14.25" customHeight="1" x14ac:dyDescent="0.3">
      <c r="A1303">
        <v>14</v>
      </c>
      <c r="B1303" t="s">
        <v>24</v>
      </c>
      <c r="C1303" t="s">
        <v>287</v>
      </c>
      <c r="D1303" t="s">
        <v>269</v>
      </c>
      <c r="E1303">
        <v>2005</v>
      </c>
      <c r="F1303" t="s">
        <v>288</v>
      </c>
      <c r="G1303" t="s">
        <v>289</v>
      </c>
      <c r="H1303" s="3" t="s">
        <v>290</v>
      </c>
      <c r="I1303" s="8">
        <v>3.3905919999999998</v>
      </c>
      <c r="J1303" s="8">
        <v>-61.692386999999997</v>
      </c>
      <c r="K1303">
        <v>920000000</v>
      </c>
      <c r="L1303" t="s">
        <v>190</v>
      </c>
      <c r="M1303" t="s">
        <v>712</v>
      </c>
      <c r="N1303" s="20" t="s">
        <v>291</v>
      </c>
      <c r="O1303" s="37">
        <v>1996</v>
      </c>
      <c r="P1303" s="37">
        <v>9</v>
      </c>
      <c r="Q1303" s="37">
        <v>1996</v>
      </c>
      <c r="R1303" s="37">
        <v>9</v>
      </c>
      <c r="S1303" s="7">
        <f t="shared" si="8"/>
        <v>0.29032258064516131</v>
      </c>
      <c r="T1303">
        <v>3</v>
      </c>
      <c r="U1303">
        <v>2</v>
      </c>
      <c r="V1303" t="s">
        <v>53</v>
      </c>
      <c r="W1303">
        <f t="shared" si="9"/>
        <v>480</v>
      </c>
      <c r="X1303" s="5">
        <v>1</v>
      </c>
      <c r="Y1303" t="s">
        <v>21</v>
      </c>
      <c r="Z1303" t="s">
        <v>55</v>
      </c>
      <c r="AA1303" t="s">
        <v>524</v>
      </c>
      <c r="AB1303" s="5">
        <v>0</v>
      </c>
      <c r="AC1303" s="3" t="s">
        <v>1433</v>
      </c>
      <c r="AD1303" s="3" t="s">
        <v>1433</v>
      </c>
    </row>
    <row r="1304" spans="1:30" ht="14.25" customHeight="1" x14ac:dyDescent="0.3">
      <c r="A1304">
        <v>14</v>
      </c>
      <c r="B1304" t="s">
        <v>24</v>
      </c>
      <c r="C1304" t="s">
        <v>287</v>
      </c>
      <c r="D1304" t="s">
        <v>269</v>
      </c>
      <c r="E1304">
        <v>2005</v>
      </c>
      <c r="F1304" t="s">
        <v>288</v>
      </c>
      <c r="G1304" t="s">
        <v>289</v>
      </c>
      <c r="H1304" s="3" t="s">
        <v>290</v>
      </c>
      <c r="I1304" s="8">
        <v>3.3905919999999998</v>
      </c>
      <c r="J1304" s="8">
        <v>-61.692386999999997</v>
      </c>
      <c r="K1304">
        <v>920000000</v>
      </c>
      <c r="L1304" t="s">
        <v>190</v>
      </c>
      <c r="M1304" t="s">
        <v>712</v>
      </c>
      <c r="N1304" s="20" t="s">
        <v>291</v>
      </c>
      <c r="O1304" s="37">
        <v>1996</v>
      </c>
      <c r="P1304" s="37">
        <v>9</v>
      </c>
      <c r="Q1304" s="37">
        <v>1996</v>
      </c>
      <c r="R1304" s="37">
        <v>9</v>
      </c>
      <c r="S1304" s="7">
        <f t="shared" si="8"/>
        <v>0.29032258064516131</v>
      </c>
      <c r="T1304">
        <v>3</v>
      </c>
      <c r="U1304">
        <v>2</v>
      </c>
      <c r="V1304" t="s">
        <v>53</v>
      </c>
      <c r="W1304">
        <f t="shared" si="9"/>
        <v>480</v>
      </c>
      <c r="X1304" s="5">
        <v>1</v>
      </c>
      <c r="Y1304" t="s">
        <v>21</v>
      </c>
      <c r="Z1304" t="s">
        <v>55</v>
      </c>
      <c r="AA1304" t="s">
        <v>876</v>
      </c>
      <c r="AB1304" s="5">
        <v>0</v>
      </c>
      <c r="AC1304" s="3" t="s">
        <v>1433</v>
      </c>
      <c r="AD1304" s="3" t="s">
        <v>1433</v>
      </c>
    </row>
    <row r="1305" spans="1:30" ht="14.25" customHeight="1" x14ac:dyDescent="0.3">
      <c r="A1305">
        <v>14</v>
      </c>
      <c r="B1305" t="s">
        <v>24</v>
      </c>
      <c r="C1305" t="s">
        <v>287</v>
      </c>
      <c r="D1305" t="s">
        <v>269</v>
      </c>
      <c r="E1305">
        <v>2005</v>
      </c>
      <c r="F1305" t="s">
        <v>288</v>
      </c>
      <c r="G1305" t="s">
        <v>289</v>
      </c>
      <c r="H1305" s="3" t="s">
        <v>290</v>
      </c>
      <c r="I1305" s="8">
        <v>3.3905919999999998</v>
      </c>
      <c r="J1305" s="8">
        <v>-61.692386999999997</v>
      </c>
      <c r="K1305">
        <v>920000000</v>
      </c>
      <c r="L1305" t="s">
        <v>190</v>
      </c>
      <c r="M1305" t="s">
        <v>712</v>
      </c>
      <c r="N1305" s="20" t="s">
        <v>291</v>
      </c>
      <c r="O1305" s="37">
        <v>1996</v>
      </c>
      <c r="P1305" s="37">
        <v>9</v>
      </c>
      <c r="Q1305" s="37">
        <v>1996</v>
      </c>
      <c r="R1305" s="37">
        <v>9</v>
      </c>
      <c r="S1305" s="7">
        <f t="shared" si="8"/>
        <v>0.29032258064516131</v>
      </c>
      <c r="T1305">
        <v>3</v>
      </c>
      <c r="U1305">
        <v>2</v>
      </c>
      <c r="V1305" t="s">
        <v>53</v>
      </c>
      <c r="W1305">
        <f t="shared" si="9"/>
        <v>480</v>
      </c>
      <c r="X1305" s="5">
        <v>1</v>
      </c>
      <c r="Y1305" t="s">
        <v>21</v>
      </c>
      <c r="Z1305" t="s">
        <v>55</v>
      </c>
      <c r="AA1305" t="s">
        <v>275</v>
      </c>
      <c r="AB1305" s="5">
        <v>0</v>
      </c>
      <c r="AC1305" s="3" t="s">
        <v>1433</v>
      </c>
      <c r="AD1305" s="3" t="s">
        <v>1433</v>
      </c>
    </row>
    <row r="1306" spans="1:30" ht="14.25" customHeight="1" x14ac:dyDescent="0.3">
      <c r="A1306">
        <v>14</v>
      </c>
      <c r="B1306" t="s">
        <v>24</v>
      </c>
      <c r="C1306" t="s">
        <v>287</v>
      </c>
      <c r="D1306" t="s">
        <v>269</v>
      </c>
      <c r="E1306">
        <v>2005</v>
      </c>
      <c r="F1306" t="s">
        <v>288</v>
      </c>
      <c r="G1306" t="s">
        <v>289</v>
      </c>
      <c r="H1306" s="3" t="s">
        <v>290</v>
      </c>
      <c r="I1306" s="8">
        <v>3.3905919999999998</v>
      </c>
      <c r="J1306" s="8">
        <v>-61.692386999999997</v>
      </c>
      <c r="K1306">
        <v>920000000</v>
      </c>
      <c r="L1306" t="s">
        <v>190</v>
      </c>
      <c r="M1306" t="s">
        <v>712</v>
      </c>
      <c r="N1306" s="20" t="s">
        <v>291</v>
      </c>
      <c r="O1306" s="37">
        <v>1996</v>
      </c>
      <c r="P1306" s="37">
        <v>9</v>
      </c>
      <c r="Q1306" s="37">
        <v>1996</v>
      </c>
      <c r="R1306" s="37">
        <v>9</v>
      </c>
      <c r="S1306" s="7">
        <f t="shared" si="8"/>
        <v>0.29032258064516131</v>
      </c>
      <c r="T1306">
        <v>3</v>
      </c>
      <c r="U1306">
        <v>2</v>
      </c>
      <c r="V1306" t="s">
        <v>53</v>
      </c>
      <c r="W1306">
        <f t="shared" si="9"/>
        <v>480</v>
      </c>
      <c r="X1306" s="5">
        <v>1</v>
      </c>
      <c r="Y1306" t="s">
        <v>21</v>
      </c>
      <c r="Z1306" t="s">
        <v>83</v>
      </c>
      <c r="AA1306" t="s">
        <v>84</v>
      </c>
      <c r="AB1306" s="5">
        <v>0</v>
      </c>
      <c r="AC1306" s="3" t="s">
        <v>1433</v>
      </c>
      <c r="AD1306" s="3" t="s">
        <v>1433</v>
      </c>
    </row>
    <row r="1307" spans="1:30" ht="14.25" customHeight="1" x14ac:dyDescent="0.3">
      <c r="A1307">
        <v>14</v>
      </c>
      <c r="B1307" t="s">
        <v>24</v>
      </c>
      <c r="C1307" t="s">
        <v>287</v>
      </c>
      <c r="D1307" t="s">
        <v>269</v>
      </c>
      <c r="E1307">
        <v>2005</v>
      </c>
      <c r="F1307" t="s">
        <v>288</v>
      </c>
      <c r="G1307" t="s">
        <v>289</v>
      </c>
      <c r="H1307" s="3" t="s">
        <v>290</v>
      </c>
      <c r="I1307" s="8">
        <v>3.3905919999999998</v>
      </c>
      <c r="J1307" s="8">
        <v>-61.692386999999997</v>
      </c>
      <c r="K1307">
        <v>920000000</v>
      </c>
      <c r="L1307" t="s">
        <v>190</v>
      </c>
      <c r="M1307" t="s">
        <v>712</v>
      </c>
      <c r="N1307" s="20" t="s">
        <v>291</v>
      </c>
      <c r="O1307" s="37">
        <v>1996</v>
      </c>
      <c r="P1307" s="37">
        <v>9</v>
      </c>
      <c r="Q1307" s="37">
        <v>1996</v>
      </c>
      <c r="R1307" s="37">
        <v>9</v>
      </c>
      <c r="S1307" s="7">
        <f t="shared" si="8"/>
        <v>0.29032258064516131</v>
      </c>
      <c r="T1307">
        <v>3</v>
      </c>
      <c r="U1307">
        <v>2</v>
      </c>
      <c r="V1307" t="s">
        <v>53</v>
      </c>
      <c r="W1307">
        <f t="shared" si="9"/>
        <v>480</v>
      </c>
      <c r="X1307" s="5">
        <v>1</v>
      </c>
      <c r="Y1307" t="s">
        <v>21</v>
      </c>
      <c r="Z1307" t="s">
        <v>83</v>
      </c>
      <c r="AA1307" t="s">
        <v>911</v>
      </c>
      <c r="AB1307" s="5">
        <v>1</v>
      </c>
      <c r="AC1307" s="3" t="s">
        <v>1433</v>
      </c>
      <c r="AD1307" s="3" t="s">
        <v>1433</v>
      </c>
    </row>
    <row r="1308" spans="1:30" ht="14.25" customHeight="1" x14ac:dyDescent="0.3">
      <c r="A1308">
        <v>14</v>
      </c>
      <c r="B1308" t="s">
        <v>24</v>
      </c>
      <c r="C1308" t="s">
        <v>287</v>
      </c>
      <c r="D1308" t="s">
        <v>269</v>
      </c>
      <c r="E1308">
        <v>2005</v>
      </c>
      <c r="F1308" t="s">
        <v>288</v>
      </c>
      <c r="G1308" t="s">
        <v>289</v>
      </c>
      <c r="H1308" s="3" t="s">
        <v>290</v>
      </c>
      <c r="I1308" s="8">
        <v>3.3905919999999998</v>
      </c>
      <c r="J1308" s="8">
        <v>-61.692386999999997</v>
      </c>
      <c r="K1308">
        <v>920000000</v>
      </c>
      <c r="L1308" t="s">
        <v>190</v>
      </c>
      <c r="M1308" t="s">
        <v>712</v>
      </c>
      <c r="N1308" s="20" t="s">
        <v>291</v>
      </c>
      <c r="O1308" s="37">
        <v>1996</v>
      </c>
      <c r="P1308" s="37">
        <v>9</v>
      </c>
      <c r="Q1308" s="37">
        <v>1996</v>
      </c>
      <c r="R1308" s="37">
        <v>9</v>
      </c>
      <c r="S1308" s="7">
        <f t="shared" si="8"/>
        <v>0.29032258064516131</v>
      </c>
      <c r="T1308">
        <v>3</v>
      </c>
      <c r="U1308">
        <v>2</v>
      </c>
      <c r="V1308" t="s">
        <v>53</v>
      </c>
      <c r="W1308">
        <f t="shared" si="9"/>
        <v>480</v>
      </c>
      <c r="X1308" s="5">
        <v>1</v>
      </c>
      <c r="Y1308" t="s">
        <v>21</v>
      </c>
      <c r="Z1308" t="s">
        <v>83</v>
      </c>
      <c r="AA1308" t="s">
        <v>87</v>
      </c>
      <c r="AB1308" s="5">
        <v>0</v>
      </c>
      <c r="AC1308" s="3" t="s">
        <v>1433</v>
      </c>
      <c r="AD1308" s="3" t="s">
        <v>1433</v>
      </c>
    </row>
    <row r="1309" spans="1:30" ht="14.25" customHeight="1" x14ac:dyDescent="0.3">
      <c r="A1309">
        <v>14</v>
      </c>
      <c r="B1309" t="s">
        <v>24</v>
      </c>
      <c r="C1309" t="s">
        <v>287</v>
      </c>
      <c r="D1309" t="s">
        <v>269</v>
      </c>
      <c r="E1309">
        <v>2005</v>
      </c>
      <c r="F1309" t="s">
        <v>288</v>
      </c>
      <c r="G1309" t="s">
        <v>289</v>
      </c>
      <c r="H1309" s="3" t="s">
        <v>290</v>
      </c>
      <c r="I1309" s="8">
        <v>3.3905919999999998</v>
      </c>
      <c r="J1309" s="8">
        <v>-61.692386999999997</v>
      </c>
      <c r="K1309">
        <v>920000000</v>
      </c>
      <c r="L1309" t="s">
        <v>190</v>
      </c>
      <c r="M1309" t="s">
        <v>712</v>
      </c>
      <c r="N1309" s="20" t="s">
        <v>291</v>
      </c>
      <c r="O1309" s="37">
        <v>1996</v>
      </c>
      <c r="P1309" s="37">
        <v>9</v>
      </c>
      <c r="Q1309" s="37">
        <v>1996</v>
      </c>
      <c r="R1309" s="37">
        <v>9</v>
      </c>
      <c r="S1309" s="7">
        <f t="shared" si="8"/>
        <v>0.29032258064516131</v>
      </c>
      <c r="T1309">
        <v>3</v>
      </c>
      <c r="U1309">
        <v>2</v>
      </c>
      <c r="V1309" t="s">
        <v>53</v>
      </c>
      <c r="W1309">
        <f t="shared" si="9"/>
        <v>480</v>
      </c>
      <c r="X1309" s="5">
        <v>1</v>
      </c>
      <c r="Y1309" t="s">
        <v>21</v>
      </c>
      <c r="Z1309" t="s">
        <v>90</v>
      </c>
      <c r="AA1309" t="s">
        <v>91</v>
      </c>
      <c r="AB1309" s="5">
        <v>0</v>
      </c>
      <c r="AC1309" s="3" t="s">
        <v>1433</v>
      </c>
      <c r="AD1309" s="3" t="s">
        <v>1433</v>
      </c>
    </row>
    <row r="1310" spans="1:30" ht="14.25" customHeight="1" x14ac:dyDescent="0.3">
      <c r="A1310">
        <v>14</v>
      </c>
      <c r="B1310" t="s">
        <v>24</v>
      </c>
      <c r="C1310" t="s">
        <v>287</v>
      </c>
      <c r="D1310" t="s">
        <v>269</v>
      </c>
      <c r="E1310">
        <v>2005</v>
      </c>
      <c r="F1310" t="s">
        <v>288</v>
      </c>
      <c r="G1310" t="s">
        <v>289</v>
      </c>
      <c r="H1310" s="3" t="s">
        <v>290</v>
      </c>
      <c r="I1310" s="8">
        <v>3.3905919999999998</v>
      </c>
      <c r="J1310" s="8">
        <v>-61.692386999999997</v>
      </c>
      <c r="K1310">
        <v>920000000</v>
      </c>
      <c r="L1310" t="s">
        <v>190</v>
      </c>
      <c r="M1310" t="s">
        <v>712</v>
      </c>
      <c r="N1310" s="20" t="s">
        <v>291</v>
      </c>
      <c r="O1310" s="37">
        <v>1996</v>
      </c>
      <c r="P1310" s="37">
        <v>9</v>
      </c>
      <c r="Q1310" s="37">
        <v>1996</v>
      </c>
      <c r="R1310" s="37">
        <v>9</v>
      </c>
      <c r="S1310" s="7">
        <f t="shared" si="8"/>
        <v>0.29032258064516131</v>
      </c>
      <c r="T1310">
        <v>3</v>
      </c>
      <c r="U1310">
        <v>2</v>
      </c>
      <c r="V1310" t="s">
        <v>53</v>
      </c>
      <c r="W1310">
        <f t="shared" si="9"/>
        <v>480</v>
      </c>
      <c r="X1310" s="5">
        <v>1</v>
      </c>
      <c r="Y1310" t="s">
        <v>21</v>
      </c>
      <c r="Z1310" t="s">
        <v>90</v>
      </c>
      <c r="AA1310" t="s">
        <v>666</v>
      </c>
      <c r="AB1310" s="5">
        <v>0</v>
      </c>
      <c r="AC1310" s="3" t="s">
        <v>1433</v>
      </c>
      <c r="AD1310" s="3" t="s">
        <v>1433</v>
      </c>
    </row>
    <row r="1311" spans="1:30" ht="14.25" customHeight="1" x14ac:dyDescent="0.3">
      <c r="A1311">
        <v>14</v>
      </c>
      <c r="B1311" t="s">
        <v>24</v>
      </c>
      <c r="C1311" t="s">
        <v>287</v>
      </c>
      <c r="D1311" t="s">
        <v>269</v>
      </c>
      <c r="E1311">
        <v>2005</v>
      </c>
      <c r="F1311" t="s">
        <v>288</v>
      </c>
      <c r="G1311" t="s">
        <v>292</v>
      </c>
      <c r="H1311" s="3" t="s">
        <v>293</v>
      </c>
      <c r="I1311" s="8">
        <v>3.3905919999999998</v>
      </c>
      <c r="J1311" s="8">
        <v>-61.692386999999997</v>
      </c>
      <c r="K1311">
        <v>920000000</v>
      </c>
      <c r="L1311" t="s">
        <v>190</v>
      </c>
      <c r="M1311" t="s">
        <v>712</v>
      </c>
      <c r="N1311" s="20" t="s">
        <v>291</v>
      </c>
      <c r="O1311" s="37">
        <v>1996</v>
      </c>
      <c r="P1311" s="37">
        <v>9</v>
      </c>
      <c r="Q1311" s="37">
        <v>1996</v>
      </c>
      <c r="R1311" s="37">
        <v>9</v>
      </c>
      <c r="S1311" s="7">
        <f t="shared" si="8"/>
        <v>0.29032258064516131</v>
      </c>
      <c r="T1311">
        <v>3</v>
      </c>
      <c r="U1311">
        <v>2</v>
      </c>
      <c r="V1311" t="s">
        <v>53</v>
      </c>
      <c r="W1311">
        <f t="shared" si="9"/>
        <v>480</v>
      </c>
      <c r="X1311" s="5">
        <v>1</v>
      </c>
      <c r="Y1311" t="s">
        <v>1070</v>
      </c>
      <c r="Z1311" t="s">
        <v>49</v>
      </c>
      <c r="AA1311" t="s">
        <v>1079</v>
      </c>
      <c r="AB1311" s="5">
        <v>1</v>
      </c>
      <c r="AC1311" s="3" t="s">
        <v>1433</v>
      </c>
      <c r="AD1311" s="3" t="s">
        <v>1433</v>
      </c>
    </row>
    <row r="1312" spans="1:30" ht="14.25" customHeight="1" x14ac:dyDescent="0.3">
      <c r="A1312">
        <v>14</v>
      </c>
      <c r="B1312" t="s">
        <v>24</v>
      </c>
      <c r="C1312" t="s">
        <v>287</v>
      </c>
      <c r="D1312" t="s">
        <v>269</v>
      </c>
      <c r="E1312">
        <v>2005</v>
      </c>
      <c r="F1312" t="s">
        <v>288</v>
      </c>
      <c r="G1312" t="s">
        <v>292</v>
      </c>
      <c r="H1312" s="3" t="s">
        <v>293</v>
      </c>
      <c r="I1312" s="8">
        <v>3.3905919999999998</v>
      </c>
      <c r="J1312" s="8">
        <v>-61.692386999999997</v>
      </c>
      <c r="K1312">
        <v>920000000</v>
      </c>
      <c r="L1312" t="s">
        <v>190</v>
      </c>
      <c r="M1312" t="s">
        <v>712</v>
      </c>
      <c r="N1312" s="20" t="s">
        <v>291</v>
      </c>
      <c r="O1312" s="37">
        <v>1996</v>
      </c>
      <c r="P1312" s="37">
        <v>9</v>
      </c>
      <c r="Q1312" s="37">
        <v>1996</v>
      </c>
      <c r="R1312" s="37">
        <v>9</v>
      </c>
      <c r="S1312" s="7">
        <f t="shared" si="8"/>
        <v>0.29032258064516131</v>
      </c>
      <c r="T1312">
        <v>3</v>
      </c>
      <c r="U1312">
        <v>2</v>
      </c>
      <c r="V1312" t="s">
        <v>53</v>
      </c>
      <c r="W1312">
        <f t="shared" si="9"/>
        <v>480</v>
      </c>
      <c r="X1312" s="5">
        <v>1</v>
      </c>
      <c r="Y1312" t="s">
        <v>1070</v>
      </c>
      <c r="Z1312" t="s">
        <v>55</v>
      </c>
      <c r="AA1312" t="s">
        <v>1080</v>
      </c>
      <c r="AB1312" s="5">
        <v>1</v>
      </c>
      <c r="AC1312" s="3" t="s">
        <v>1433</v>
      </c>
      <c r="AD1312" s="3" t="s">
        <v>1433</v>
      </c>
    </row>
    <row r="1313" spans="1:30" ht="14.25" customHeight="1" x14ac:dyDescent="0.3">
      <c r="A1313">
        <v>14</v>
      </c>
      <c r="B1313" t="s">
        <v>24</v>
      </c>
      <c r="C1313" t="s">
        <v>287</v>
      </c>
      <c r="D1313" t="s">
        <v>269</v>
      </c>
      <c r="E1313">
        <v>2005</v>
      </c>
      <c r="F1313" t="s">
        <v>288</v>
      </c>
      <c r="G1313" t="s">
        <v>292</v>
      </c>
      <c r="H1313" s="3" t="s">
        <v>293</v>
      </c>
      <c r="I1313" s="8">
        <v>3.3905919999999998</v>
      </c>
      <c r="J1313" s="8">
        <v>-61.692386999999997</v>
      </c>
      <c r="K1313">
        <v>920000000</v>
      </c>
      <c r="L1313" t="s">
        <v>190</v>
      </c>
      <c r="M1313" t="s">
        <v>712</v>
      </c>
      <c r="N1313" s="20" t="s">
        <v>291</v>
      </c>
      <c r="O1313" s="37">
        <v>1996</v>
      </c>
      <c r="P1313" s="37">
        <v>9</v>
      </c>
      <c r="Q1313" s="37">
        <v>1996</v>
      </c>
      <c r="R1313" s="37">
        <v>9</v>
      </c>
      <c r="S1313" s="7">
        <f t="shared" si="8"/>
        <v>0.29032258064516131</v>
      </c>
      <c r="T1313">
        <v>3</v>
      </c>
      <c r="U1313">
        <v>2</v>
      </c>
      <c r="V1313" t="s">
        <v>53</v>
      </c>
      <c r="W1313">
        <f t="shared" si="9"/>
        <v>480</v>
      </c>
      <c r="X1313" s="5">
        <v>1</v>
      </c>
      <c r="Y1313" t="s">
        <v>1070</v>
      </c>
      <c r="Z1313" t="s">
        <v>55</v>
      </c>
      <c r="AA1313" t="s">
        <v>890</v>
      </c>
      <c r="AB1313" s="5">
        <v>0</v>
      </c>
      <c r="AC1313" s="3" t="s">
        <v>1433</v>
      </c>
      <c r="AD1313" s="3" t="s">
        <v>1433</v>
      </c>
    </row>
    <row r="1314" spans="1:30" ht="14.25" customHeight="1" x14ac:dyDescent="0.3">
      <c r="A1314">
        <v>14</v>
      </c>
      <c r="B1314" t="s">
        <v>24</v>
      </c>
      <c r="C1314" t="s">
        <v>287</v>
      </c>
      <c r="D1314" t="s">
        <v>269</v>
      </c>
      <c r="E1314">
        <v>2005</v>
      </c>
      <c r="F1314" t="s">
        <v>288</v>
      </c>
      <c r="G1314" t="s">
        <v>292</v>
      </c>
      <c r="H1314" s="3" t="s">
        <v>293</v>
      </c>
      <c r="I1314" s="8">
        <v>3.3905919999999998</v>
      </c>
      <c r="J1314" s="8">
        <v>-61.692386999999997</v>
      </c>
      <c r="K1314">
        <v>920000000</v>
      </c>
      <c r="L1314" t="s">
        <v>190</v>
      </c>
      <c r="M1314" t="s">
        <v>712</v>
      </c>
      <c r="N1314" s="20" t="s">
        <v>291</v>
      </c>
      <c r="O1314" s="37">
        <v>1996</v>
      </c>
      <c r="P1314" s="37">
        <v>9</v>
      </c>
      <c r="Q1314" s="37">
        <v>1996</v>
      </c>
      <c r="R1314" s="37">
        <v>9</v>
      </c>
      <c r="S1314" s="7">
        <f t="shared" si="8"/>
        <v>0.29032258064516131</v>
      </c>
      <c r="T1314">
        <v>3</v>
      </c>
      <c r="U1314">
        <v>2</v>
      </c>
      <c r="V1314" t="s">
        <v>53</v>
      </c>
      <c r="W1314">
        <f t="shared" si="9"/>
        <v>480</v>
      </c>
      <c r="X1314" s="5">
        <v>1</v>
      </c>
      <c r="Y1314" t="s">
        <v>1070</v>
      </c>
      <c r="Z1314" t="s">
        <v>55</v>
      </c>
      <c r="AA1314" t="s">
        <v>503</v>
      </c>
      <c r="AB1314" s="5">
        <v>4</v>
      </c>
      <c r="AC1314" s="3" t="s">
        <v>1433</v>
      </c>
      <c r="AD1314" s="3" t="s">
        <v>1433</v>
      </c>
    </row>
    <row r="1315" spans="1:30" ht="14.25" customHeight="1" x14ac:dyDescent="0.3">
      <c r="A1315">
        <v>14</v>
      </c>
      <c r="B1315" t="s">
        <v>24</v>
      </c>
      <c r="C1315" t="s">
        <v>287</v>
      </c>
      <c r="D1315" t="s">
        <v>269</v>
      </c>
      <c r="E1315">
        <v>2005</v>
      </c>
      <c r="F1315" t="s">
        <v>288</v>
      </c>
      <c r="G1315" t="s">
        <v>292</v>
      </c>
      <c r="H1315" s="3" t="s">
        <v>293</v>
      </c>
      <c r="I1315" s="8">
        <v>3.3905919999999998</v>
      </c>
      <c r="J1315" s="8">
        <v>-61.692386999999997</v>
      </c>
      <c r="K1315">
        <v>920000000</v>
      </c>
      <c r="L1315" t="s">
        <v>190</v>
      </c>
      <c r="M1315" t="s">
        <v>712</v>
      </c>
      <c r="N1315" s="20" t="s">
        <v>291</v>
      </c>
      <c r="O1315" s="37">
        <v>1996</v>
      </c>
      <c r="P1315" s="37">
        <v>9</v>
      </c>
      <c r="Q1315" s="37">
        <v>1996</v>
      </c>
      <c r="R1315" s="37">
        <v>9</v>
      </c>
      <c r="S1315" s="7">
        <f t="shared" si="8"/>
        <v>0.29032258064516131</v>
      </c>
      <c r="T1315">
        <v>3</v>
      </c>
      <c r="U1315">
        <v>2</v>
      </c>
      <c r="V1315" t="s">
        <v>53</v>
      </c>
      <c r="W1315">
        <f t="shared" si="9"/>
        <v>480</v>
      </c>
      <c r="X1315" s="5">
        <v>1</v>
      </c>
      <c r="Y1315" t="s">
        <v>1070</v>
      </c>
      <c r="Z1315" t="s">
        <v>55</v>
      </c>
      <c r="AA1315" t="s">
        <v>524</v>
      </c>
      <c r="AB1315" s="5">
        <v>3</v>
      </c>
      <c r="AC1315" s="3" t="s">
        <v>1433</v>
      </c>
      <c r="AD1315" s="3" t="s">
        <v>1433</v>
      </c>
    </row>
    <row r="1316" spans="1:30" ht="14.25" customHeight="1" x14ac:dyDescent="0.3">
      <c r="A1316">
        <v>14</v>
      </c>
      <c r="B1316" t="s">
        <v>24</v>
      </c>
      <c r="C1316" t="s">
        <v>287</v>
      </c>
      <c r="D1316" t="s">
        <v>269</v>
      </c>
      <c r="E1316">
        <v>2005</v>
      </c>
      <c r="F1316" t="s">
        <v>288</v>
      </c>
      <c r="G1316" t="s">
        <v>292</v>
      </c>
      <c r="H1316" s="3" t="s">
        <v>293</v>
      </c>
      <c r="I1316" s="8">
        <v>3.3905919999999998</v>
      </c>
      <c r="J1316" s="8">
        <v>-61.692386999999997</v>
      </c>
      <c r="K1316">
        <v>920000000</v>
      </c>
      <c r="L1316" t="s">
        <v>190</v>
      </c>
      <c r="M1316" t="s">
        <v>712</v>
      </c>
      <c r="N1316" s="20" t="s">
        <v>291</v>
      </c>
      <c r="O1316" s="37">
        <v>1996</v>
      </c>
      <c r="P1316" s="37">
        <v>9</v>
      </c>
      <c r="Q1316" s="37">
        <v>1996</v>
      </c>
      <c r="R1316" s="37">
        <v>9</v>
      </c>
      <c r="S1316" s="7">
        <f t="shared" si="8"/>
        <v>0.29032258064516131</v>
      </c>
      <c r="T1316">
        <v>3</v>
      </c>
      <c r="U1316">
        <v>2</v>
      </c>
      <c r="V1316" t="s">
        <v>53</v>
      </c>
      <c r="W1316">
        <f t="shared" si="9"/>
        <v>480</v>
      </c>
      <c r="X1316" s="5">
        <v>1</v>
      </c>
      <c r="Y1316" t="s">
        <v>1070</v>
      </c>
      <c r="Z1316" t="s">
        <v>55</v>
      </c>
      <c r="AA1316" t="s">
        <v>876</v>
      </c>
      <c r="AB1316" s="5">
        <v>0</v>
      </c>
      <c r="AC1316" s="3" t="s">
        <v>1433</v>
      </c>
      <c r="AD1316" s="3" t="s">
        <v>1433</v>
      </c>
    </row>
    <row r="1317" spans="1:30" ht="14.25" customHeight="1" x14ac:dyDescent="0.3">
      <c r="A1317">
        <v>14</v>
      </c>
      <c r="B1317" t="s">
        <v>24</v>
      </c>
      <c r="C1317" t="s">
        <v>287</v>
      </c>
      <c r="D1317" t="s">
        <v>269</v>
      </c>
      <c r="E1317">
        <v>2005</v>
      </c>
      <c r="F1317" t="s">
        <v>288</v>
      </c>
      <c r="G1317" t="s">
        <v>292</v>
      </c>
      <c r="H1317" s="3" t="s">
        <v>293</v>
      </c>
      <c r="I1317" s="8">
        <v>3.3905919999999998</v>
      </c>
      <c r="J1317" s="8">
        <v>-61.692386999999997</v>
      </c>
      <c r="K1317">
        <v>920000000</v>
      </c>
      <c r="L1317" t="s">
        <v>190</v>
      </c>
      <c r="M1317" t="s">
        <v>712</v>
      </c>
      <c r="N1317" s="20" t="s">
        <v>291</v>
      </c>
      <c r="O1317" s="37">
        <v>1996</v>
      </c>
      <c r="P1317" s="37">
        <v>9</v>
      </c>
      <c r="Q1317" s="37">
        <v>1996</v>
      </c>
      <c r="R1317" s="37">
        <v>9</v>
      </c>
      <c r="S1317" s="7">
        <f t="shared" si="8"/>
        <v>0.29032258064516131</v>
      </c>
      <c r="T1317">
        <v>3</v>
      </c>
      <c r="U1317">
        <v>2</v>
      </c>
      <c r="V1317" t="s">
        <v>53</v>
      </c>
      <c r="W1317">
        <f t="shared" si="9"/>
        <v>480</v>
      </c>
      <c r="X1317" s="5">
        <v>1</v>
      </c>
      <c r="Y1317" t="s">
        <v>1070</v>
      </c>
      <c r="Z1317" t="s">
        <v>55</v>
      </c>
      <c r="AA1317" t="s">
        <v>275</v>
      </c>
      <c r="AB1317" s="5">
        <v>0</v>
      </c>
      <c r="AC1317" s="3" t="s">
        <v>1433</v>
      </c>
      <c r="AD1317" s="3" t="s">
        <v>1433</v>
      </c>
    </row>
    <row r="1318" spans="1:30" ht="14.25" customHeight="1" x14ac:dyDescent="0.3">
      <c r="A1318">
        <v>14</v>
      </c>
      <c r="B1318" t="s">
        <v>24</v>
      </c>
      <c r="C1318" t="s">
        <v>287</v>
      </c>
      <c r="D1318" t="s">
        <v>269</v>
      </c>
      <c r="E1318">
        <v>2005</v>
      </c>
      <c r="F1318" t="s">
        <v>288</v>
      </c>
      <c r="G1318" t="s">
        <v>292</v>
      </c>
      <c r="H1318" s="3" t="s">
        <v>293</v>
      </c>
      <c r="I1318" s="8">
        <v>3.3905919999999998</v>
      </c>
      <c r="J1318" s="8">
        <v>-61.692386999999997</v>
      </c>
      <c r="K1318">
        <v>920000000</v>
      </c>
      <c r="L1318" t="s">
        <v>190</v>
      </c>
      <c r="M1318" t="s">
        <v>712</v>
      </c>
      <c r="N1318" s="20" t="s">
        <v>291</v>
      </c>
      <c r="O1318" s="37">
        <v>1996</v>
      </c>
      <c r="P1318" s="37">
        <v>9</v>
      </c>
      <c r="Q1318" s="37">
        <v>1996</v>
      </c>
      <c r="R1318" s="37">
        <v>9</v>
      </c>
      <c r="S1318" s="7">
        <f t="shared" si="8"/>
        <v>0.29032258064516131</v>
      </c>
      <c r="T1318">
        <v>3</v>
      </c>
      <c r="U1318">
        <v>2</v>
      </c>
      <c r="V1318" t="s">
        <v>53</v>
      </c>
      <c r="W1318">
        <f t="shared" si="9"/>
        <v>480</v>
      </c>
      <c r="X1318" s="5">
        <v>1</v>
      </c>
      <c r="Y1318" t="s">
        <v>1070</v>
      </c>
      <c r="Z1318" t="s">
        <v>83</v>
      </c>
      <c r="AA1318" t="s">
        <v>84</v>
      </c>
      <c r="AB1318" s="5">
        <v>0</v>
      </c>
      <c r="AC1318" s="3" t="s">
        <v>1433</v>
      </c>
      <c r="AD1318" s="3" t="s">
        <v>1433</v>
      </c>
    </row>
    <row r="1319" spans="1:30" ht="14.25" customHeight="1" x14ac:dyDescent="0.3">
      <c r="A1319">
        <v>14</v>
      </c>
      <c r="B1319" t="s">
        <v>24</v>
      </c>
      <c r="C1319" t="s">
        <v>287</v>
      </c>
      <c r="D1319" t="s">
        <v>269</v>
      </c>
      <c r="E1319">
        <v>2005</v>
      </c>
      <c r="F1319" t="s">
        <v>288</v>
      </c>
      <c r="G1319" t="s">
        <v>292</v>
      </c>
      <c r="H1319" s="3" t="s">
        <v>293</v>
      </c>
      <c r="I1319" s="8">
        <v>3.3905919999999998</v>
      </c>
      <c r="J1319" s="8">
        <v>-61.692386999999997</v>
      </c>
      <c r="K1319">
        <v>920000000</v>
      </c>
      <c r="L1319" t="s">
        <v>190</v>
      </c>
      <c r="M1319" t="s">
        <v>712</v>
      </c>
      <c r="N1319" s="20" t="s">
        <v>291</v>
      </c>
      <c r="O1319" s="37">
        <v>1996</v>
      </c>
      <c r="P1319" s="37">
        <v>9</v>
      </c>
      <c r="Q1319" s="37">
        <v>1996</v>
      </c>
      <c r="R1319" s="37">
        <v>9</v>
      </c>
      <c r="S1319" s="7">
        <f t="shared" si="8"/>
        <v>0.29032258064516131</v>
      </c>
      <c r="T1319">
        <v>3</v>
      </c>
      <c r="U1319">
        <v>2</v>
      </c>
      <c r="V1319" t="s">
        <v>53</v>
      </c>
      <c r="W1319">
        <f t="shared" si="9"/>
        <v>480</v>
      </c>
      <c r="X1319" s="5">
        <v>1</v>
      </c>
      <c r="Y1319" t="s">
        <v>1070</v>
      </c>
      <c r="Z1319" t="s">
        <v>83</v>
      </c>
      <c r="AA1319" t="s">
        <v>911</v>
      </c>
      <c r="AB1319" s="5">
        <v>7</v>
      </c>
      <c r="AC1319" s="3" t="s">
        <v>1433</v>
      </c>
      <c r="AD1319" s="3" t="s">
        <v>1433</v>
      </c>
    </row>
    <row r="1320" spans="1:30" ht="14.25" customHeight="1" x14ac:dyDescent="0.3">
      <c r="A1320">
        <v>14</v>
      </c>
      <c r="B1320" t="s">
        <v>24</v>
      </c>
      <c r="C1320" t="s">
        <v>287</v>
      </c>
      <c r="D1320" t="s">
        <v>269</v>
      </c>
      <c r="E1320">
        <v>2005</v>
      </c>
      <c r="F1320" t="s">
        <v>288</v>
      </c>
      <c r="G1320" t="s">
        <v>292</v>
      </c>
      <c r="H1320" s="3" t="s">
        <v>293</v>
      </c>
      <c r="I1320" s="8">
        <v>3.3905919999999998</v>
      </c>
      <c r="J1320" s="8">
        <v>-61.692386999999997</v>
      </c>
      <c r="K1320">
        <v>920000000</v>
      </c>
      <c r="L1320" t="s">
        <v>190</v>
      </c>
      <c r="M1320" t="s">
        <v>712</v>
      </c>
      <c r="N1320" s="20" t="s">
        <v>291</v>
      </c>
      <c r="O1320" s="37">
        <v>1996</v>
      </c>
      <c r="P1320" s="37">
        <v>9</v>
      </c>
      <c r="Q1320" s="37">
        <v>1996</v>
      </c>
      <c r="R1320" s="37">
        <v>9</v>
      </c>
      <c r="S1320" s="7">
        <f t="shared" si="8"/>
        <v>0.29032258064516131</v>
      </c>
      <c r="T1320">
        <v>3</v>
      </c>
      <c r="U1320">
        <v>2</v>
      </c>
      <c r="V1320" t="s">
        <v>53</v>
      </c>
      <c r="W1320">
        <f t="shared" si="9"/>
        <v>480</v>
      </c>
      <c r="X1320" s="5">
        <v>1</v>
      </c>
      <c r="Y1320" t="s">
        <v>1070</v>
      </c>
      <c r="Z1320" t="s">
        <v>83</v>
      </c>
      <c r="AA1320" t="s">
        <v>87</v>
      </c>
      <c r="AB1320" s="5">
        <v>1</v>
      </c>
      <c r="AC1320" s="3" t="s">
        <v>1433</v>
      </c>
      <c r="AD1320" s="3" t="s">
        <v>1433</v>
      </c>
    </row>
    <row r="1321" spans="1:30" ht="14.25" customHeight="1" x14ac:dyDescent="0.3">
      <c r="A1321">
        <v>14</v>
      </c>
      <c r="B1321" t="s">
        <v>24</v>
      </c>
      <c r="C1321" t="s">
        <v>287</v>
      </c>
      <c r="D1321" t="s">
        <v>269</v>
      </c>
      <c r="E1321">
        <v>2005</v>
      </c>
      <c r="F1321" t="s">
        <v>288</v>
      </c>
      <c r="G1321" t="s">
        <v>292</v>
      </c>
      <c r="H1321" s="3" t="s">
        <v>293</v>
      </c>
      <c r="I1321" s="8">
        <v>3.3905919999999998</v>
      </c>
      <c r="J1321" s="8">
        <v>-61.692386999999997</v>
      </c>
      <c r="K1321">
        <v>920000000</v>
      </c>
      <c r="L1321" t="s">
        <v>190</v>
      </c>
      <c r="M1321" t="s">
        <v>712</v>
      </c>
      <c r="N1321" s="20" t="s">
        <v>291</v>
      </c>
      <c r="O1321" s="37">
        <v>1996</v>
      </c>
      <c r="P1321" s="37">
        <v>9</v>
      </c>
      <c r="Q1321" s="37">
        <v>1996</v>
      </c>
      <c r="R1321" s="37">
        <v>9</v>
      </c>
      <c r="S1321" s="7">
        <f t="shared" si="8"/>
        <v>0.29032258064516131</v>
      </c>
      <c r="T1321">
        <v>3</v>
      </c>
      <c r="U1321">
        <v>2</v>
      </c>
      <c r="V1321" t="s">
        <v>53</v>
      </c>
      <c r="W1321">
        <f t="shared" si="9"/>
        <v>480</v>
      </c>
      <c r="X1321" s="5">
        <v>1</v>
      </c>
      <c r="Y1321" t="s">
        <v>1070</v>
      </c>
      <c r="Z1321" t="s">
        <v>90</v>
      </c>
      <c r="AA1321" t="s">
        <v>91</v>
      </c>
      <c r="AB1321" s="5">
        <v>4</v>
      </c>
      <c r="AC1321" s="3" t="s">
        <v>1433</v>
      </c>
      <c r="AD1321" s="3" t="s">
        <v>1433</v>
      </c>
    </row>
    <row r="1322" spans="1:30" ht="14.25" customHeight="1" x14ac:dyDescent="0.3">
      <c r="A1322">
        <v>14</v>
      </c>
      <c r="B1322" t="s">
        <v>24</v>
      </c>
      <c r="C1322" t="s">
        <v>287</v>
      </c>
      <c r="D1322" t="s">
        <v>269</v>
      </c>
      <c r="E1322">
        <v>2005</v>
      </c>
      <c r="F1322" t="s">
        <v>288</v>
      </c>
      <c r="G1322" t="s">
        <v>292</v>
      </c>
      <c r="H1322" s="3" t="s">
        <v>293</v>
      </c>
      <c r="I1322" s="8">
        <v>3.3905919999999998</v>
      </c>
      <c r="J1322" s="8">
        <v>-61.692386999999997</v>
      </c>
      <c r="K1322">
        <v>920000000</v>
      </c>
      <c r="L1322" t="s">
        <v>190</v>
      </c>
      <c r="M1322" t="s">
        <v>712</v>
      </c>
      <c r="N1322" s="20" t="s">
        <v>291</v>
      </c>
      <c r="O1322" s="37">
        <v>1996</v>
      </c>
      <c r="P1322" s="37">
        <v>9</v>
      </c>
      <c r="Q1322" s="37">
        <v>1996</v>
      </c>
      <c r="R1322" s="37">
        <v>9</v>
      </c>
      <c r="S1322" s="7">
        <f t="shared" si="8"/>
        <v>0.29032258064516131</v>
      </c>
      <c r="T1322">
        <v>3</v>
      </c>
      <c r="U1322">
        <v>2</v>
      </c>
      <c r="V1322" t="s">
        <v>53</v>
      </c>
      <c r="W1322">
        <f t="shared" si="9"/>
        <v>480</v>
      </c>
      <c r="X1322" s="5">
        <v>1</v>
      </c>
      <c r="Y1322" t="s">
        <v>1070</v>
      </c>
      <c r="Z1322" t="s">
        <v>90</v>
      </c>
      <c r="AA1322" t="s">
        <v>666</v>
      </c>
      <c r="AB1322" s="5">
        <v>2</v>
      </c>
      <c r="AC1322" s="3" t="s">
        <v>1433</v>
      </c>
      <c r="AD1322" s="3" t="s">
        <v>1433</v>
      </c>
    </row>
    <row r="1323" spans="1:30" ht="14.25" customHeight="1" x14ac:dyDescent="0.3">
      <c r="A1323">
        <v>14</v>
      </c>
      <c r="B1323" t="s">
        <v>24</v>
      </c>
      <c r="C1323" t="s">
        <v>287</v>
      </c>
      <c r="D1323" t="s">
        <v>269</v>
      </c>
      <c r="E1323">
        <v>2005</v>
      </c>
      <c r="F1323" t="s">
        <v>288</v>
      </c>
      <c r="G1323" t="s">
        <v>292</v>
      </c>
      <c r="H1323" s="3" t="s">
        <v>293</v>
      </c>
      <c r="I1323" s="8">
        <v>3.3905919999999998</v>
      </c>
      <c r="J1323" s="8">
        <v>-61.692386999999997</v>
      </c>
      <c r="K1323">
        <v>920000000</v>
      </c>
      <c r="L1323" t="s">
        <v>190</v>
      </c>
      <c r="M1323" t="s">
        <v>712</v>
      </c>
      <c r="N1323" s="20" t="s">
        <v>291</v>
      </c>
      <c r="O1323" s="37">
        <v>1996</v>
      </c>
      <c r="P1323" s="37">
        <v>9</v>
      </c>
      <c r="Q1323" s="37">
        <v>1996</v>
      </c>
      <c r="R1323" s="37">
        <v>9</v>
      </c>
      <c r="S1323" s="7">
        <f t="shared" si="8"/>
        <v>0.29032258064516131</v>
      </c>
      <c r="T1323">
        <v>3</v>
      </c>
      <c r="U1323">
        <v>2</v>
      </c>
      <c r="V1323" t="s">
        <v>53</v>
      </c>
      <c r="W1323">
        <f t="shared" si="9"/>
        <v>480</v>
      </c>
      <c r="X1323" s="5">
        <v>1</v>
      </c>
      <c r="Y1323" t="s">
        <v>21</v>
      </c>
      <c r="Z1323" t="s">
        <v>49</v>
      </c>
      <c r="AA1323" t="s">
        <v>1079</v>
      </c>
      <c r="AB1323" s="5">
        <v>11</v>
      </c>
      <c r="AC1323" s="3" t="s">
        <v>1433</v>
      </c>
      <c r="AD1323" s="3" t="s">
        <v>1433</v>
      </c>
    </row>
    <row r="1324" spans="1:30" ht="14.25" customHeight="1" x14ac:dyDescent="0.3">
      <c r="A1324">
        <v>14</v>
      </c>
      <c r="B1324" t="s">
        <v>24</v>
      </c>
      <c r="C1324" t="s">
        <v>287</v>
      </c>
      <c r="D1324" t="s">
        <v>269</v>
      </c>
      <c r="E1324">
        <v>2005</v>
      </c>
      <c r="F1324" t="s">
        <v>288</v>
      </c>
      <c r="G1324" t="s">
        <v>292</v>
      </c>
      <c r="H1324" s="3" t="s">
        <v>293</v>
      </c>
      <c r="I1324" s="8">
        <v>3.3905919999999998</v>
      </c>
      <c r="J1324" s="8">
        <v>-61.692386999999997</v>
      </c>
      <c r="K1324">
        <v>920000000</v>
      </c>
      <c r="L1324" t="s">
        <v>190</v>
      </c>
      <c r="M1324" t="s">
        <v>712</v>
      </c>
      <c r="N1324" s="20" t="s">
        <v>291</v>
      </c>
      <c r="O1324" s="37">
        <v>1996</v>
      </c>
      <c r="P1324" s="37">
        <v>9</v>
      </c>
      <c r="Q1324" s="37">
        <v>1996</v>
      </c>
      <c r="R1324" s="37">
        <v>9</v>
      </c>
      <c r="S1324" s="7">
        <f t="shared" si="8"/>
        <v>0.29032258064516131</v>
      </c>
      <c r="T1324">
        <v>3</v>
      </c>
      <c r="U1324">
        <v>2</v>
      </c>
      <c r="V1324" t="s">
        <v>53</v>
      </c>
      <c r="W1324">
        <f t="shared" si="9"/>
        <v>480</v>
      </c>
      <c r="X1324" s="5">
        <v>1</v>
      </c>
      <c r="Y1324" t="s">
        <v>21</v>
      </c>
      <c r="Z1324" t="s">
        <v>55</v>
      </c>
      <c r="AA1324" t="s">
        <v>1080</v>
      </c>
      <c r="AB1324" s="5">
        <v>0</v>
      </c>
      <c r="AC1324" s="3" t="s">
        <v>1433</v>
      </c>
      <c r="AD1324" s="3" t="s">
        <v>1433</v>
      </c>
    </row>
    <row r="1325" spans="1:30" ht="14.25" customHeight="1" x14ac:dyDescent="0.3">
      <c r="A1325">
        <v>14</v>
      </c>
      <c r="B1325" t="s">
        <v>24</v>
      </c>
      <c r="C1325" t="s">
        <v>287</v>
      </c>
      <c r="D1325" t="s">
        <v>269</v>
      </c>
      <c r="E1325">
        <v>2005</v>
      </c>
      <c r="F1325" t="s">
        <v>288</v>
      </c>
      <c r="G1325" t="s">
        <v>292</v>
      </c>
      <c r="H1325" s="3" t="s">
        <v>293</v>
      </c>
      <c r="I1325" s="8">
        <v>3.3905919999999998</v>
      </c>
      <c r="J1325" s="8">
        <v>-61.692386999999997</v>
      </c>
      <c r="K1325">
        <v>920000000</v>
      </c>
      <c r="L1325" t="s">
        <v>190</v>
      </c>
      <c r="M1325" t="s">
        <v>712</v>
      </c>
      <c r="N1325" s="20" t="s">
        <v>291</v>
      </c>
      <c r="O1325" s="37">
        <v>1996</v>
      </c>
      <c r="P1325" s="37">
        <v>9</v>
      </c>
      <c r="Q1325" s="37">
        <v>1996</v>
      </c>
      <c r="R1325" s="37">
        <v>9</v>
      </c>
      <c r="S1325" s="7">
        <f t="shared" si="8"/>
        <v>0.29032258064516131</v>
      </c>
      <c r="T1325">
        <v>3</v>
      </c>
      <c r="U1325">
        <v>2</v>
      </c>
      <c r="V1325" t="s">
        <v>53</v>
      </c>
      <c r="W1325">
        <f t="shared" si="9"/>
        <v>480</v>
      </c>
      <c r="X1325" s="5">
        <v>1</v>
      </c>
      <c r="Y1325" t="s">
        <v>21</v>
      </c>
      <c r="Z1325" t="s">
        <v>55</v>
      </c>
      <c r="AA1325" t="s">
        <v>890</v>
      </c>
      <c r="AB1325" s="5">
        <v>6</v>
      </c>
      <c r="AC1325" s="3" t="s">
        <v>1433</v>
      </c>
      <c r="AD1325" s="3" t="s">
        <v>1433</v>
      </c>
    </row>
    <row r="1326" spans="1:30" ht="14.25" customHeight="1" x14ac:dyDescent="0.3">
      <c r="A1326">
        <v>14</v>
      </c>
      <c r="B1326" t="s">
        <v>24</v>
      </c>
      <c r="C1326" t="s">
        <v>287</v>
      </c>
      <c r="D1326" t="s">
        <v>269</v>
      </c>
      <c r="E1326">
        <v>2005</v>
      </c>
      <c r="F1326" t="s">
        <v>288</v>
      </c>
      <c r="G1326" t="s">
        <v>292</v>
      </c>
      <c r="H1326" s="3" t="s">
        <v>293</v>
      </c>
      <c r="I1326" s="8">
        <v>3.3905919999999998</v>
      </c>
      <c r="J1326" s="8">
        <v>-61.692386999999997</v>
      </c>
      <c r="K1326">
        <v>920000000</v>
      </c>
      <c r="L1326" t="s">
        <v>190</v>
      </c>
      <c r="M1326" t="s">
        <v>712</v>
      </c>
      <c r="N1326" s="20" t="s">
        <v>291</v>
      </c>
      <c r="O1326" s="37">
        <v>1996</v>
      </c>
      <c r="P1326" s="37">
        <v>9</v>
      </c>
      <c r="Q1326" s="37">
        <v>1996</v>
      </c>
      <c r="R1326" s="37">
        <v>9</v>
      </c>
      <c r="S1326" s="7">
        <f t="shared" si="8"/>
        <v>0.29032258064516131</v>
      </c>
      <c r="T1326">
        <v>3</v>
      </c>
      <c r="U1326">
        <v>2</v>
      </c>
      <c r="V1326" t="s">
        <v>53</v>
      </c>
      <c r="W1326">
        <f t="shared" si="9"/>
        <v>480</v>
      </c>
      <c r="X1326" s="5">
        <v>1</v>
      </c>
      <c r="Y1326" t="s">
        <v>21</v>
      </c>
      <c r="Z1326" t="s">
        <v>55</v>
      </c>
      <c r="AA1326" t="s">
        <v>503</v>
      </c>
      <c r="AB1326" s="5">
        <v>0</v>
      </c>
      <c r="AC1326" s="3" t="s">
        <v>1433</v>
      </c>
      <c r="AD1326" s="3" t="s">
        <v>1433</v>
      </c>
    </row>
    <row r="1327" spans="1:30" ht="14.25" customHeight="1" x14ac:dyDescent="0.3">
      <c r="A1327">
        <v>14</v>
      </c>
      <c r="B1327" t="s">
        <v>24</v>
      </c>
      <c r="C1327" t="s">
        <v>287</v>
      </c>
      <c r="D1327" t="s">
        <v>269</v>
      </c>
      <c r="E1327">
        <v>2005</v>
      </c>
      <c r="F1327" t="s">
        <v>288</v>
      </c>
      <c r="G1327" t="s">
        <v>292</v>
      </c>
      <c r="H1327" s="3" t="s">
        <v>293</v>
      </c>
      <c r="I1327" s="8">
        <v>3.3905919999999998</v>
      </c>
      <c r="J1327" s="8">
        <v>-61.692386999999997</v>
      </c>
      <c r="K1327">
        <v>920000000</v>
      </c>
      <c r="L1327" t="s">
        <v>190</v>
      </c>
      <c r="M1327" t="s">
        <v>712</v>
      </c>
      <c r="N1327" s="20" t="s">
        <v>291</v>
      </c>
      <c r="O1327" s="37">
        <v>1996</v>
      </c>
      <c r="P1327" s="37">
        <v>9</v>
      </c>
      <c r="Q1327" s="37">
        <v>1996</v>
      </c>
      <c r="R1327" s="37">
        <v>9</v>
      </c>
      <c r="S1327" s="7">
        <f t="shared" si="8"/>
        <v>0.29032258064516131</v>
      </c>
      <c r="T1327">
        <v>3</v>
      </c>
      <c r="U1327">
        <v>2</v>
      </c>
      <c r="V1327" t="s">
        <v>53</v>
      </c>
      <c r="W1327">
        <f t="shared" si="9"/>
        <v>480</v>
      </c>
      <c r="X1327" s="5">
        <v>1</v>
      </c>
      <c r="Y1327" t="s">
        <v>21</v>
      </c>
      <c r="Z1327" t="s">
        <v>55</v>
      </c>
      <c r="AA1327" t="s">
        <v>524</v>
      </c>
      <c r="AB1327" s="5">
        <v>0</v>
      </c>
      <c r="AC1327" s="3" t="s">
        <v>1433</v>
      </c>
      <c r="AD1327" s="3" t="s">
        <v>1433</v>
      </c>
    </row>
    <row r="1328" spans="1:30" ht="14.25" customHeight="1" x14ac:dyDescent="0.3">
      <c r="A1328">
        <v>14</v>
      </c>
      <c r="B1328" t="s">
        <v>24</v>
      </c>
      <c r="C1328" t="s">
        <v>287</v>
      </c>
      <c r="D1328" t="s">
        <v>269</v>
      </c>
      <c r="E1328">
        <v>2005</v>
      </c>
      <c r="F1328" t="s">
        <v>288</v>
      </c>
      <c r="G1328" t="s">
        <v>292</v>
      </c>
      <c r="H1328" s="3" t="s">
        <v>293</v>
      </c>
      <c r="I1328" s="8">
        <v>3.3905919999999998</v>
      </c>
      <c r="J1328" s="8">
        <v>-61.692386999999997</v>
      </c>
      <c r="K1328">
        <v>920000000</v>
      </c>
      <c r="L1328" t="s">
        <v>190</v>
      </c>
      <c r="M1328" t="s">
        <v>712</v>
      </c>
      <c r="N1328" s="20" t="s">
        <v>291</v>
      </c>
      <c r="O1328" s="37">
        <v>1996</v>
      </c>
      <c r="P1328" s="37">
        <v>9</v>
      </c>
      <c r="Q1328" s="37">
        <v>1996</v>
      </c>
      <c r="R1328" s="37">
        <v>9</v>
      </c>
      <c r="S1328" s="7">
        <f t="shared" si="8"/>
        <v>0.29032258064516131</v>
      </c>
      <c r="T1328">
        <v>3</v>
      </c>
      <c r="U1328">
        <v>2</v>
      </c>
      <c r="V1328" t="s">
        <v>53</v>
      </c>
      <c r="W1328">
        <f t="shared" si="9"/>
        <v>480</v>
      </c>
      <c r="X1328" s="5">
        <v>1</v>
      </c>
      <c r="Y1328" t="s">
        <v>21</v>
      </c>
      <c r="Z1328" t="s">
        <v>55</v>
      </c>
      <c r="AA1328" t="s">
        <v>876</v>
      </c>
      <c r="AB1328" s="5">
        <v>1</v>
      </c>
      <c r="AC1328" s="3" t="s">
        <v>1433</v>
      </c>
      <c r="AD1328" s="3" t="s">
        <v>1433</v>
      </c>
    </row>
    <row r="1329" spans="1:30" ht="14.25" customHeight="1" x14ac:dyDescent="0.3">
      <c r="A1329">
        <v>14</v>
      </c>
      <c r="B1329" t="s">
        <v>24</v>
      </c>
      <c r="C1329" t="s">
        <v>287</v>
      </c>
      <c r="D1329" t="s">
        <v>269</v>
      </c>
      <c r="E1329">
        <v>2005</v>
      </c>
      <c r="F1329" t="s">
        <v>288</v>
      </c>
      <c r="G1329" t="s">
        <v>292</v>
      </c>
      <c r="H1329" s="3" t="s">
        <v>293</v>
      </c>
      <c r="I1329" s="8">
        <v>3.3905919999999998</v>
      </c>
      <c r="J1329" s="8">
        <v>-61.692386999999997</v>
      </c>
      <c r="K1329">
        <v>920000000</v>
      </c>
      <c r="L1329" t="s">
        <v>190</v>
      </c>
      <c r="M1329" t="s">
        <v>712</v>
      </c>
      <c r="N1329" s="20" t="s">
        <v>291</v>
      </c>
      <c r="O1329" s="37">
        <v>1996</v>
      </c>
      <c r="P1329" s="37">
        <v>9</v>
      </c>
      <c r="Q1329" s="37">
        <v>1996</v>
      </c>
      <c r="R1329" s="37">
        <v>9</v>
      </c>
      <c r="S1329" s="7">
        <f t="shared" si="8"/>
        <v>0.29032258064516131</v>
      </c>
      <c r="T1329">
        <v>3</v>
      </c>
      <c r="U1329">
        <v>2</v>
      </c>
      <c r="V1329" t="s">
        <v>53</v>
      </c>
      <c r="W1329">
        <f t="shared" si="9"/>
        <v>480</v>
      </c>
      <c r="X1329" s="5">
        <v>1</v>
      </c>
      <c r="Y1329" t="s">
        <v>21</v>
      </c>
      <c r="Z1329" t="s">
        <v>55</v>
      </c>
      <c r="AA1329" t="s">
        <v>275</v>
      </c>
      <c r="AB1329" s="5">
        <v>0</v>
      </c>
      <c r="AC1329" s="3" t="s">
        <v>1433</v>
      </c>
      <c r="AD1329" s="3" t="s">
        <v>1433</v>
      </c>
    </row>
    <row r="1330" spans="1:30" ht="14.25" customHeight="1" x14ac:dyDescent="0.3">
      <c r="A1330">
        <v>14</v>
      </c>
      <c r="B1330" t="s">
        <v>24</v>
      </c>
      <c r="C1330" t="s">
        <v>287</v>
      </c>
      <c r="D1330" t="s">
        <v>269</v>
      </c>
      <c r="E1330">
        <v>2005</v>
      </c>
      <c r="F1330" t="s">
        <v>288</v>
      </c>
      <c r="G1330" t="s">
        <v>292</v>
      </c>
      <c r="H1330" s="3" t="s">
        <v>293</v>
      </c>
      <c r="I1330" s="8">
        <v>3.3905919999999998</v>
      </c>
      <c r="J1330" s="8">
        <v>-61.692386999999997</v>
      </c>
      <c r="K1330">
        <v>920000000</v>
      </c>
      <c r="L1330" t="s">
        <v>190</v>
      </c>
      <c r="M1330" t="s">
        <v>712</v>
      </c>
      <c r="N1330" s="20" t="s">
        <v>291</v>
      </c>
      <c r="O1330" s="37">
        <v>1996</v>
      </c>
      <c r="P1330" s="37">
        <v>9</v>
      </c>
      <c r="Q1330" s="37">
        <v>1996</v>
      </c>
      <c r="R1330" s="37">
        <v>9</v>
      </c>
      <c r="S1330" s="7">
        <f t="shared" si="8"/>
        <v>0.29032258064516131</v>
      </c>
      <c r="T1330">
        <v>3</v>
      </c>
      <c r="U1330">
        <v>2</v>
      </c>
      <c r="V1330" t="s">
        <v>53</v>
      </c>
      <c r="W1330">
        <f t="shared" si="9"/>
        <v>480</v>
      </c>
      <c r="X1330" s="5">
        <v>1</v>
      </c>
      <c r="Y1330" t="s">
        <v>21</v>
      </c>
      <c r="Z1330" t="s">
        <v>83</v>
      </c>
      <c r="AA1330" t="s">
        <v>84</v>
      </c>
      <c r="AB1330" s="5">
        <v>10</v>
      </c>
      <c r="AC1330" s="3" t="s">
        <v>1433</v>
      </c>
      <c r="AD1330" s="3" t="s">
        <v>1433</v>
      </c>
    </row>
    <row r="1331" spans="1:30" ht="14.25" customHeight="1" x14ac:dyDescent="0.3">
      <c r="A1331">
        <v>14</v>
      </c>
      <c r="B1331" t="s">
        <v>24</v>
      </c>
      <c r="C1331" t="s">
        <v>287</v>
      </c>
      <c r="D1331" t="s">
        <v>269</v>
      </c>
      <c r="E1331">
        <v>2005</v>
      </c>
      <c r="F1331" t="s">
        <v>288</v>
      </c>
      <c r="G1331" t="s">
        <v>292</v>
      </c>
      <c r="H1331" s="3" t="s">
        <v>293</v>
      </c>
      <c r="I1331" s="8">
        <v>3.3905919999999998</v>
      </c>
      <c r="J1331" s="8">
        <v>-61.692386999999997</v>
      </c>
      <c r="K1331">
        <v>920000000</v>
      </c>
      <c r="L1331" t="s">
        <v>190</v>
      </c>
      <c r="M1331" t="s">
        <v>712</v>
      </c>
      <c r="N1331" s="20" t="s">
        <v>291</v>
      </c>
      <c r="O1331" s="37">
        <v>1996</v>
      </c>
      <c r="P1331" s="37">
        <v>9</v>
      </c>
      <c r="Q1331" s="37">
        <v>1996</v>
      </c>
      <c r="R1331" s="37">
        <v>9</v>
      </c>
      <c r="S1331" s="7">
        <f t="shared" si="8"/>
        <v>0.29032258064516131</v>
      </c>
      <c r="T1331">
        <v>3</v>
      </c>
      <c r="U1331">
        <v>2</v>
      </c>
      <c r="V1331" t="s">
        <v>53</v>
      </c>
      <c r="W1331">
        <f t="shared" si="9"/>
        <v>480</v>
      </c>
      <c r="X1331" s="5">
        <v>1</v>
      </c>
      <c r="Y1331" t="s">
        <v>21</v>
      </c>
      <c r="Z1331" t="s">
        <v>83</v>
      </c>
      <c r="AA1331" t="s">
        <v>911</v>
      </c>
      <c r="AB1331" s="5">
        <v>2</v>
      </c>
      <c r="AC1331" s="3" t="s">
        <v>1433</v>
      </c>
      <c r="AD1331" s="3" t="s">
        <v>1433</v>
      </c>
    </row>
    <row r="1332" spans="1:30" ht="14.25" customHeight="1" x14ac:dyDescent="0.3">
      <c r="A1332">
        <v>14</v>
      </c>
      <c r="B1332" t="s">
        <v>24</v>
      </c>
      <c r="C1332" t="s">
        <v>287</v>
      </c>
      <c r="D1332" t="s">
        <v>269</v>
      </c>
      <c r="E1332">
        <v>2005</v>
      </c>
      <c r="F1332" t="s">
        <v>288</v>
      </c>
      <c r="G1332" t="s">
        <v>292</v>
      </c>
      <c r="H1332" s="3" t="s">
        <v>293</v>
      </c>
      <c r="I1332" s="8">
        <v>3.3905919999999998</v>
      </c>
      <c r="J1332" s="8">
        <v>-61.692386999999997</v>
      </c>
      <c r="K1332">
        <v>920000000</v>
      </c>
      <c r="L1332" t="s">
        <v>190</v>
      </c>
      <c r="M1332" t="s">
        <v>712</v>
      </c>
      <c r="N1332" s="20" t="s">
        <v>291</v>
      </c>
      <c r="O1332" s="37">
        <v>1996</v>
      </c>
      <c r="P1332" s="37">
        <v>9</v>
      </c>
      <c r="Q1332" s="37">
        <v>1996</v>
      </c>
      <c r="R1332" s="37">
        <v>9</v>
      </c>
      <c r="S1332" s="7">
        <f t="shared" si="8"/>
        <v>0.29032258064516131</v>
      </c>
      <c r="T1332">
        <v>3</v>
      </c>
      <c r="U1332">
        <v>2</v>
      </c>
      <c r="V1332" t="s">
        <v>53</v>
      </c>
      <c r="W1332">
        <f t="shared" si="9"/>
        <v>480</v>
      </c>
      <c r="X1332" s="5">
        <v>1</v>
      </c>
      <c r="Y1332" t="s">
        <v>21</v>
      </c>
      <c r="Z1332" t="s">
        <v>83</v>
      </c>
      <c r="AA1332" t="s">
        <v>87</v>
      </c>
      <c r="AB1332" s="5">
        <v>2</v>
      </c>
      <c r="AC1332" s="3" t="s">
        <v>1433</v>
      </c>
      <c r="AD1332" s="3" t="s">
        <v>1433</v>
      </c>
    </row>
    <row r="1333" spans="1:30" ht="14.25" customHeight="1" x14ac:dyDescent="0.3">
      <c r="A1333">
        <v>14</v>
      </c>
      <c r="B1333" t="s">
        <v>24</v>
      </c>
      <c r="C1333" t="s">
        <v>287</v>
      </c>
      <c r="D1333" t="s">
        <v>269</v>
      </c>
      <c r="E1333">
        <v>2005</v>
      </c>
      <c r="F1333" t="s">
        <v>288</v>
      </c>
      <c r="G1333" t="s">
        <v>292</v>
      </c>
      <c r="H1333" s="3" t="s">
        <v>293</v>
      </c>
      <c r="I1333" s="8">
        <v>3.3905919999999998</v>
      </c>
      <c r="J1333" s="8">
        <v>-61.692386999999997</v>
      </c>
      <c r="K1333">
        <v>920000000</v>
      </c>
      <c r="L1333" t="s">
        <v>190</v>
      </c>
      <c r="M1333" t="s">
        <v>712</v>
      </c>
      <c r="N1333" s="20" t="s">
        <v>291</v>
      </c>
      <c r="O1333" s="37">
        <v>1996</v>
      </c>
      <c r="P1333" s="37">
        <v>9</v>
      </c>
      <c r="Q1333" s="37">
        <v>1996</v>
      </c>
      <c r="R1333" s="37">
        <v>9</v>
      </c>
      <c r="S1333" s="7">
        <f t="shared" si="8"/>
        <v>0.29032258064516131</v>
      </c>
      <c r="T1333">
        <v>3</v>
      </c>
      <c r="U1333">
        <v>2</v>
      </c>
      <c r="V1333" t="s">
        <v>53</v>
      </c>
      <c r="W1333">
        <f t="shared" si="9"/>
        <v>480</v>
      </c>
      <c r="X1333" s="5">
        <v>1</v>
      </c>
      <c r="Y1333" t="s">
        <v>21</v>
      </c>
      <c r="Z1333" t="s">
        <v>90</v>
      </c>
      <c r="AA1333" t="s">
        <v>91</v>
      </c>
      <c r="AB1333" s="5">
        <v>0</v>
      </c>
      <c r="AC1333" s="3" t="s">
        <v>1433</v>
      </c>
      <c r="AD1333" s="3" t="s">
        <v>1433</v>
      </c>
    </row>
    <row r="1334" spans="1:30" ht="14.25" customHeight="1" x14ac:dyDescent="0.3">
      <c r="A1334">
        <v>14</v>
      </c>
      <c r="B1334" t="s">
        <v>24</v>
      </c>
      <c r="C1334" t="s">
        <v>287</v>
      </c>
      <c r="D1334" t="s">
        <v>269</v>
      </c>
      <c r="E1334">
        <v>2005</v>
      </c>
      <c r="F1334" t="s">
        <v>288</v>
      </c>
      <c r="G1334" t="s">
        <v>292</v>
      </c>
      <c r="H1334" s="3" t="s">
        <v>293</v>
      </c>
      <c r="I1334" s="8">
        <v>3.3905919999999998</v>
      </c>
      <c r="J1334" s="8">
        <v>-61.692386999999997</v>
      </c>
      <c r="K1334">
        <v>920000000</v>
      </c>
      <c r="L1334" t="s">
        <v>190</v>
      </c>
      <c r="M1334" t="s">
        <v>712</v>
      </c>
      <c r="N1334" s="20" t="s">
        <v>291</v>
      </c>
      <c r="O1334" s="37">
        <v>1996</v>
      </c>
      <c r="P1334" s="37">
        <v>9</v>
      </c>
      <c r="Q1334" s="37">
        <v>1996</v>
      </c>
      <c r="R1334" s="37">
        <v>9</v>
      </c>
      <c r="S1334" s="7">
        <f t="shared" si="8"/>
        <v>0.29032258064516131</v>
      </c>
      <c r="T1334">
        <v>3</v>
      </c>
      <c r="U1334">
        <v>2</v>
      </c>
      <c r="V1334" t="s">
        <v>53</v>
      </c>
      <c r="W1334">
        <f t="shared" si="9"/>
        <v>480</v>
      </c>
      <c r="X1334" s="5">
        <v>1</v>
      </c>
      <c r="Y1334" t="s">
        <v>21</v>
      </c>
      <c r="Z1334" t="s">
        <v>90</v>
      </c>
      <c r="AA1334" t="s">
        <v>666</v>
      </c>
      <c r="AB1334" s="5">
        <v>0</v>
      </c>
      <c r="AC1334" s="3" t="s">
        <v>1433</v>
      </c>
      <c r="AD1334" s="3" t="s">
        <v>1433</v>
      </c>
    </row>
    <row r="1335" spans="1:30" ht="14.25" customHeight="1" x14ac:dyDescent="0.3">
      <c r="A1335">
        <v>15</v>
      </c>
      <c r="B1335" t="s">
        <v>24</v>
      </c>
      <c r="C1335" t="s">
        <v>294</v>
      </c>
      <c r="D1335" t="s">
        <v>37</v>
      </c>
      <c r="E1335">
        <v>2006</v>
      </c>
      <c r="F1335" t="s">
        <v>295</v>
      </c>
      <c r="G1335" t="s">
        <v>296</v>
      </c>
      <c r="H1335" s="3" t="s">
        <v>297</v>
      </c>
      <c r="I1335" s="8">
        <v>-19.651111</v>
      </c>
      <c r="J1335" s="8">
        <v>-42.584721999999999</v>
      </c>
      <c r="K1335">
        <v>359730000</v>
      </c>
      <c r="L1335" t="s">
        <v>67</v>
      </c>
      <c r="M1335" t="s">
        <v>298</v>
      </c>
      <c r="N1335" s="20" t="s">
        <v>299</v>
      </c>
      <c r="O1335" s="37">
        <v>1999</v>
      </c>
      <c r="P1335" s="37">
        <v>6</v>
      </c>
      <c r="Q1335" s="37">
        <v>2000</v>
      </c>
      <c r="R1335" s="37">
        <v>4</v>
      </c>
      <c r="S1335" s="7">
        <v>10</v>
      </c>
      <c r="T1335">
        <v>10</v>
      </c>
      <c r="U1335">
        <v>13</v>
      </c>
      <c r="V1335" t="s">
        <v>82</v>
      </c>
      <c r="W1335">
        <f t="shared" ref="W1335:W1442" si="10">12*60</f>
        <v>720</v>
      </c>
      <c r="X1335" s="5">
        <v>1</v>
      </c>
      <c r="Y1335" t="s">
        <v>48</v>
      </c>
      <c r="Z1335" t="s">
        <v>49</v>
      </c>
      <c r="AA1335" t="s">
        <v>1067</v>
      </c>
      <c r="AB1335" s="5">
        <v>1</v>
      </c>
      <c r="AC1335" t="s">
        <v>1435</v>
      </c>
      <c r="AD1335" t="s">
        <v>1677</v>
      </c>
    </row>
    <row r="1336" spans="1:30" ht="14.25" customHeight="1" x14ac:dyDescent="0.3">
      <c r="A1336">
        <v>15</v>
      </c>
      <c r="B1336" t="s">
        <v>24</v>
      </c>
      <c r="C1336" t="s">
        <v>294</v>
      </c>
      <c r="D1336" t="s">
        <v>37</v>
      </c>
      <c r="E1336">
        <v>2006</v>
      </c>
      <c r="F1336" t="s">
        <v>295</v>
      </c>
      <c r="G1336" t="s">
        <v>296</v>
      </c>
      <c r="H1336" s="3" t="s">
        <v>297</v>
      </c>
      <c r="I1336" s="8">
        <v>-19.651111</v>
      </c>
      <c r="J1336" s="8">
        <v>-42.584721999999999</v>
      </c>
      <c r="K1336">
        <v>359730000</v>
      </c>
      <c r="L1336" t="s">
        <v>67</v>
      </c>
      <c r="M1336" t="s">
        <v>298</v>
      </c>
      <c r="N1336" s="20" t="s">
        <v>299</v>
      </c>
      <c r="O1336" s="37">
        <v>1999</v>
      </c>
      <c r="P1336" s="37">
        <v>6</v>
      </c>
      <c r="Q1336" s="37">
        <v>2000</v>
      </c>
      <c r="R1336" s="37">
        <v>4</v>
      </c>
      <c r="S1336" s="7">
        <v>10</v>
      </c>
      <c r="T1336">
        <v>10</v>
      </c>
      <c r="U1336">
        <v>13</v>
      </c>
      <c r="V1336" t="s">
        <v>82</v>
      </c>
      <c r="W1336">
        <f t="shared" si="10"/>
        <v>720</v>
      </c>
      <c r="X1336" s="5">
        <v>1</v>
      </c>
      <c r="Y1336" t="s">
        <v>48</v>
      </c>
      <c r="Z1336" t="s">
        <v>49</v>
      </c>
      <c r="AA1336" t="s">
        <v>1081</v>
      </c>
      <c r="AB1336" s="5">
        <v>1</v>
      </c>
      <c r="AC1336" t="s">
        <v>1435</v>
      </c>
      <c r="AD1336" t="s">
        <v>1677</v>
      </c>
    </row>
    <row r="1337" spans="1:30" ht="14.25" customHeight="1" x14ac:dyDescent="0.3">
      <c r="A1337">
        <v>15</v>
      </c>
      <c r="B1337" t="s">
        <v>24</v>
      </c>
      <c r="C1337" t="s">
        <v>294</v>
      </c>
      <c r="D1337" t="s">
        <v>37</v>
      </c>
      <c r="E1337">
        <v>2006</v>
      </c>
      <c r="F1337" t="s">
        <v>295</v>
      </c>
      <c r="G1337" t="s">
        <v>296</v>
      </c>
      <c r="H1337" s="3" t="s">
        <v>297</v>
      </c>
      <c r="I1337" s="8">
        <v>-19.651111</v>
      </c>
      <c r="J1337" s="8">
        <v>-42.584721999999999</v>
      </c>
      <c r="K1337">
        <v>359730000</v>
      </c>
      <c r="L1337" t="s">
        <v>67</v>
      </c>
      <c r="M1337" t="s">
        <v>298</v>
      </c>
      <c r="N1337" s="20" t="s">
        <v>299</v>
      </c>
      <c r="O1337" s="37">
        <v>1999</v>
      </c>
      <c r="P1337" s="37">
        <v>6</v>
      </c>
      <c r="Q1337" s="37">
        <v>2000</v>
      </c>
      <c r="R1337" s="37">
        <v>4</v>
      </c>
      <c r="S1337" s="7">
        <v>10</v>
      </c>
      <c r="T1337">
        <v>10</v>
      </c>
      <c r="U1337">
        <v>13</v>
      </c>
      <c r="V1337" t="s">
        <v>82</v>
      </c>
      <c r="W1337">
        <f t="shared" si="10"/>
        <v>720</v>
      </c>
      <c r="X1337" s="5">
        <v>1</v>
      </c>
      <c r="Y1337" t="s">
        <v>48</v>
      </c>
      <c r="Z1337" t="s">
        <v>49</v>
      </c>
      <c r="AA1337" t="s">
        <v>50</v>
      </c>
      <c r="AB1337" s="5">
        <v>1</v>
      </c>
      <c r="AC1337" t="s">
        <v>1435</v>
      </c>
      <c r="AD1337" t="s">
        <v>1677</v>
      </c>
    </row>
    <row r="1338" spans="1:30" ht="14.25" customHeight="1" x14ac:dyDescent="0.3">
      <c r="A1338">
        <v>15</v>
      </c>
      <c r="B1338" t="s">
        <v>24</v>
      </c>
      <c r="C1338" t="s">
        <v>294</v>
      </c>
      <c r="D1338" t="s">
        <v>37</v>
      </c>
      <c r="E1338">
        <v>2006</v>
      </c>
      <c r="F1338" t="s">
        <v>295</v>
      </c>
      <c r="G1338" t="s">
        <v>296</v>
      </c>
      <c r="H1338" s="3" t="s">
        <v>297</v>
      </c>
      <c r="I1338" s="8">
        <v>-19.651111</v>
      </c>
      <c r="J1338" s="8">
        <v>-42.584721999999999</v>
      </c>
      <c r="K1338">
        <v>359730000</v>
      </c>
      <c r="L1338" t="s">
        <v>67</v>
      </c>
      <c r="M1338" t="s">
        <v>298</v>
      </c>
      <c r="N1338" s="20" t="s">
        <v>299</v>
      </c>
      <c r="O1338" s="37">
        <v>1999</v>
      </c>
      <c r="P1338" s="37">
        <v>6</v>
      </c>
      <c r="Q1338" s="37">
        <v>2000</v>
      </c>
      <c r="R1338" s="37">
        <v>4</v>
      </c>
      <c r="S1338" s="7">
        <v>10</v>
      </c>
      <c r="T1338">
        <v>10</v>
      </c>
      <c r="U1338">
        <v>13</v>
      </c>
      <c r="V1338" t="s">
        <v>82</v>
      </c>
      <c r="W1338">
        <f t="shared" si="10"/>
        <v>720</v>
      </c>
      <c r="X1338" s="5">
        <v>1</v>
      </c>
      <c r="Y1338" t="s">
        <v>48</v>
      </c>
      <c r="Z1338" t="s">
        <v>49</v>
      </c>
      <c r="AA1338" t="s">
        <v>483</v>
      </c>
      <c r="AB1338" s="5">
        <v>1</v>
      </c>
      <c r="AC1338" t="s">
        <v>1435</v>
      </c>
      <c r="AD1338" t="s">
        <v>1677</v>
      </c>
    </row>
    <row r="1339" spans="1:30" ht="14.25" customHeight="1" x14ac:dyDescent="0.3">
      <c r="A1339">
        <v>15</v>
      </c>
      <c r="B1339" t="s">
        <v>24</v>
      </c>
      <c r="C1339" t="s">
        <v>294</v>
      </c>
      <c r="D1339" t="s">
        <v>37</v>
      </c>
      <c r="E1339">
        <v>2006</v>
      </c>
      <c r="F1339" t="s">
        <v>295</v>
      </c>
      <c r="G1339" t="s">
        <v>296</v>
      </c>
      <c r="H1339" s="3" t="s">
        <v>297</v>
      </c>
      <c r="I1339" s="8">
        <v>-19.651111</v>
      </c>
      <c r="J1339" s="8">
        <v>-42.584721999999999</v>
      </c>
      <c r="K1339">
        <v>359730000</v>
      </c>
      <c r="L1339" t="s">
        <v>67</v>
      </c>
      <c r="M1339" t="s">
        <v>298</v>
      </c>
      <c r="N1339" s="20" t="s">
        <v>299</v>
      </c>
      <c r="O1339" s="37">
        <v>1999</v>
      </c>
      <c r="P1339" s="37">
        <v>6</v>
      </c>
      <c r="Q1339" s="37">
        <v>2000</v>
      </c>
      <c r="R1339" s="37">
        <v>4</v>
      </c>
      <c r="S1339" s="7">
        <v>10</v>
      </c>
      <c r="T1339">
        <v>10</v>
      </c>
      <c r="U1339">
        <v>13</v>
      </c>
      <c r="V1339" t="s">
        <v>82</v>
      </c>
      <c r="W1339">
        <f t="shared" si="10"/>
        <v>720</v>
      </c>
      <c r="X1339" s="5">
        <v>1</v>
      </c>
      <c r="Y1339" t="s">
        <v>48</v>
      </c>
      <c r="Z1339" t="s">
        <v>55</v>
      </c>
      <c r="AA1339" t="s">
        <v>1054</v>
      </c>
      <c r="AB1339" s="5">
        <v>36</v>
      </c>
      <c r="AC1339" t="s">
        <v>1435</v>
      </c>
      <c r="AD1339" t="s">
        <v>1677</v>
      </c>
    </row>
    <row r="1340" spans="1:30" ht="14.25" customHeight="1" x14ac:dyDescent="0.3">
      <c r="A1340">
        <v>15</v>
      </c>
      <c r="B1340" t="s">
        <v>24</v>
      </c>
      <c r="C1340" t="s">
        <v>294</v>
      </c>
      <c r="D1340" t="s">
        <v>37</v>
      </c>
      <c r="E1340">
        <v>2006</v>
      </c>
      <c r="F1340" t="s">
        <v>295</v>
      </c>
      <c r="G1340" t="s">
        <v>296</v>
      </c>
      <c r="H1340" s="3" t="s">
        <v>297</v>
      </c>
      <c r="I1340" s="8">
        <v>-19.651111</v>
      </c>
      <c r="J1340" s="8">
        <v>-42.584721999999999</v>
      </c>
      <c r="K1340">
        <v>359730000</v>
      </c>
      <c r="L1340" t="s">
        <v>67</v>
      </c>
      <c r="M1340" t="s">
        <v>298</v>
      </c>
      <c r="N1340" s="20" t="s">
        <v>299</v>
      </c>
      <c r="O1340" s="37">
        <v>1999</v>
      </c>
      <c r="P1340" s="37">
        <v>6</v>
      </c>
      <c r="Q1340" s="37">
        <v>2000</v>
      </c>
      <c r="R1340" s="37">
        <v>4</v>
      </c>
      <c r="S1340" s="7">
        <v>10</v>
      </c>
      <c r="T1340">
        <v>10</v>
      </c>
      <c r="U1340">
        <v>13</v>
      </c>
      <c r="V1340" t="s">
        <v>82</v>
      </c>
      <c r="W1340">
        <f t="shared" si="10"/>
        <v>720</v>
      </c>
      <c r="X1340" s="5">
        <v>1</v>
      </c>
      <c r="Y1340" t="s">
        <v>48</v>
      </c>
      <c r="Z1340" t="s">
        <v>55</v>
      </c>
      <c r="AA1340" t="s">
        <v>861</v>
      </c>
      <c r="AB1340" s="5">
        <v>2</v>
      </c>
      <c r="AC1340" t="s">
        <v>1435</v>
      </c>
      <c r="AD1340" t="s">
        <v>1677</v>
      </c>
    </row>
    <row r="1341" spans="1:30" ht="14.25" customHeight="1" x14ac:dyDescent="0.3">
      <c r="A1341">
        <v>15</v>
      </c>
      <c r="B1341" t="s">
        <v>24</v>
      </c>
      <c r="C1341" t="s">
        <v>294</v>
      </c>
      <c r="D1341" t="s">
        <v>37</v>
      </c>
      <c r="E1341">
        <v>2006</v>
      </c>
      <c r="F1341" t="s">
        <v>295</v>
      </c>
      <c r="G1341" t="s">
        <v>296</v>
      </c>
      <c r="H1341" s="3" t="s">
        <v>297</v>
      </c>
      <c r="I1341" s="8">
        <v>-19.651111</v>
      </c>
      <c r="J1341" s="8">
        <v>-42.584721999999999</v>
      </c>
      <c r="K1341">
        <v>359730000</v>
      </c>
      <c r="L1341" t="s">
        <v>67</v>
      </c>
      <c r="M1341" t="s">
        <v>298</v>
      </c>
      <c r="N1341" s="20" t="s">
        <v>299</v>
      </c>
      <c r="O1341" s="37">
        <v>1999</v>
      </c>
      <c r="P1341" s="37">
        <v>6</v>
      </c>
      <c r="Q1341" s="37">
        <v>2000</v>
      </c>
      <c r="R1341" s="37">
        <v>4</v>
      </c>
      <c r="S1341" s="7">
        <v>10</v>
      </c>
      <c r="T1341">
        <v>10</v>
      </c>
      <c r="U1341">
        <v>13</v>
      </c>
      <c r="V1341" t="s">
        <v>82</v>
      </c>
      <c r="W1341">
        <f t="shared" si="10"/>
        <v>720</v>
      </c>
      <c r="X1341" s="5">
        <v>1</v>
      </c>
      <c r="Y1341" t="s">
        <v>48</v>
      </c>
      <c r="Z1341" t="s">
        <v>55</v>
      </c>
      <c r="AA1341" t="s">
        <v>56</v>
      </c>
      <c r="AB1341" s="5">
        <v>0</v>
      </c>
      <c r="AC1341" t="s">
        <v>1435</v>
      </c>
      <c r="AD1341" t="s">
        <v>1677</v>
      </c>
    </row>
    <row r="1342" spans="1:30" ht="14.25" customHeight="1" x14ac:dyDescent="0.3">
      <c r="A1342">
        <v>15</v>
      </c>
      <c r="B1342" t="s">
        <v>24</v>
      </c>
      <c r="C1342" t="s">
        <v>294</v>
      </c>
      <c r="D1342" t="s">
        <v>37</v>
      </c>
      <c r="E1342">
        <v>2006</v>
      </c>
      <c r="F1342" t="s">
        <v>295</v>
      </c>
      <c r="G1342" t="s">
        <v>296</v>
      </c>
      <c r="H1342" s="3" t="s">
        <v>297</v>
      </c>
      <c r="I1342" s="8">
        <v>-19.651111</v>
      </c>
      <c r="J1342" s="8">
        <v>-42.584721999999999</v>
      </c>
      <c r="K1342">
        <v>359730000</v>
      </c>
      <c r="L1342" t="s">
        <v>67</v>
      </c>
      <c r="M1342" t="s">
        <v>298</v>
      </c>
      <c r="N1342" s="20" t="s">
        <v>299</v>
      </c>
      <c r="O1342" s="37">
        <v>1999</v>
      </c>
      <c r="P1342" s="37">
        <v>6</v>
      </c>
      <c r="Q1342" s="37">
        <v>2000</v>
      </c>
      <c r="R1342" s="37">
        <v>4</v>
      </c>
      <c r="S1342" s="7">
        <v>10</v>
      </c>
      <c r="T1342">
        <v>10</v>
      </c>
      <c r="U1342">
        <v>13</v>
      </c>
      <c r="V1342" t="s">
        <v>82</v>
      </c>
      <c r="W1342">
        <f t="shared" si="10"/>
        <v>720</v>
      </c>
      <c r="X1342" s="5">
        <v>1</v>
      </c>
      <c r="Y1342" t="s">
        <v>48</v>
      </c>
      <c r="Z1342" t="s">
        <v>55</v>
      </c>
      <c r="AA1342" t="s">
        <v>59</v>
      </c>
      <c r="AB1342" s="5">
        <v>15</v>
      </c>
      <c r="AC1342" t="s">
        <v>1435</v>
      </c>
      <c r="AD1342" t="s">
        <v>1677</v>
      </c>
    </row>
    <row r="1343" spans="1:30" ht="14.25" customHeight="1" x14ac:dyDescent="0.3">
      <c r="A1343">
        <v>15</v>
      </c>
      <c r="B1343" t="s">
        <v>24</v>
      </c>
      <c r="C1343" t="s">
        <v>294</v>
      </c>
      <c r="D1343" t="s">
        <v>37</v>
      </c>
      <c r="E1343">
        <v>2006</v>
      </c>
      <c r="F1343" t="s">
        <v>295</v>
      </c>
      <c r="G1343" t="s">
        <v>296</v>
      </c>
      <c r="H1343" s="3" t="s">
        <v>297</v>
      </c>
      <c r="I1343" s="8">
        <v>-19.651111</v>
      </c>
      <c r="J1343" s="8">
        <v>-42.584721999999999</v>
      </c>
      <c r="K1343">
        <v>359730000</v>
      </c>
      <c r="L1343" t="s">
        <v>67</v>
      </c>
      <c r="M1343" t="s">
        <v>298</v>
      </c>
      <c r="N1343" s="20" t="s">
        <v>299</v>
      </c>
      <c r="O1343" s="37">
        <v>1999</v>
      </c>
      <c r="P1343" s="37">
        <v>6</v>
      </c>
      <c r="Q1343" s="37">
        <v>2000</v>
      </c>
      <c r="R1343" s="37">
        <v>4</v>
      </c>
      <c r="S1343" s="7">
        <v>10</v>
      </c>
      <c r="T1343">
        <v>10</v>
      </c>
      <c r="U1343">
        <v>13</v>
      </c>
      <c r="V1343" t="s">
        <v>82</v>
      </c>
      <c r="W1343">
        <f t="shared" si="10"/>
        <v>720</v>
      </c>
      <c r="X1343" s="5">
        <v>1</v>
      </c>
      <c r="Y1343" t="s">
        <v>48</v>
      </c>
      <c r="Z1343" t="s">
        <v>55</v>
      </c>
      <c r="AA1343" t="s">
        <v>62</v>
      </c>
      <c r="AB1343" s="5">
        <v>2</v>
      </c>
      <c r="AC1343" t="s">
        <v>1435</v>
      </c>
      <c r="AD1343" t="s">
        <v>1677</v>
      </c>
    </row>
    <row r="1344" spans="1:30" ht="14.25" customHeight="1" x14ac:dyDescent="0.3">
      <c r="A1344">
        <v>15</v>
      </c>
      <c r="B1344" t="s">
        <v>24</v>
      </c>
      <c r="C1344" t="s">
        <v>294</v>
      </c>
      <c r="D1344" t="s">
        <v>37</v>
      </c>
      <c r="E1344">
        <v>2006</v>
      </c>
      <c r="F1344" t="s">
        <v>295</v>
      </c>
      <c r="G1344" t="s">
        <v>296</v>
      </c>
      <c r="H1344" s="3" t="s">
        <v>297</v>
      </c>
      <c r="I1344" s="8">
        <v>-19.651111</v>
      </c>
      <c r="J1344" s="8">
        <v>-42.584721999999999</v>
      </c>
      <c r="K1344">
        <v>359730000</v>
      </c>
      <c r="L1344" t="s">
        <v>67</v>
      </c>
      <c r="M1344" t="s">
        <v>298</v>
      </c>
      <c r="N1344" s="20" t="s">
        <v>299</v>
      </c>
      <c r="O1344" s="37">
        <v>1999</v>
      </c>
      <c r="P1344" s="37">
        <v>6</v>
      </c>
      <c r="Q1344" s="37">
        <v>2000</v>
      </c>
      <c r="R1344" s="37">
        <v>4</v>
      </c>
      <c r="S1344" s="7">
        <v>10</v>
      </c>
      <c r="T1344">
        <v>10</v>
      </c>
      <c r="U1344">
        <v>13</v>
      </c>
      <c r="V1344" t="s">
        <v>82</v>
      </c>
      <c r="W1344">
        <f t="shared" si="10"/>
        <v>720</v>
      </c>
      <c r="X1344" s="5">
        <v>1</v>
      </c>
      <c r="Y1344" t="s">
        <v>48</v>
      </c>
      <c r="Z1344" t="s">
        <v>55</v>
      </c>
      <c r="AA1344" t="s">
        <v>1082</v>
      </c>
      <c r="AB1344" s="5">
        <v>0</v>
      </c>
      <c r="AC1344" t="s">
        <v>1435</v>
      </c>
      <c r="AD1344" t="s">
        <v>1677</v>
      </c>
    </row>
    <row r="1345" spans="1:30" ht="14.25" customHeight="1" x14ac:dyDescent="0.3">
      <c r="A1345">
        <v>15</v>
      </c>
      <c r="B1345" t="s">
        <v>24</v>
      </c>
      <c r="C1345" t="s">
        <v>294</v>
      </c>
      <c r="D1345" t="s">
        <v>37</v>
      </c>
      <c r="E1345">
        <v>2006</v>
      </c>
      <c r="F1345" t="s">
        <v>295</v>
      </c>
      <c r="G1345" t="s">
        <v>296</v>
      </c>
      <c r="H1345" s="3" t="s">
        <v>297</v>
      </c>
      <c r="I1345" s="8">
        <v>-19.651111</v>
      </c>
      <c r="J1345" s="8">
        <v>-42.584721999999999</v>
      </c>
      <c r="K1345">
        <v>359730000</v>
      </c>
      <c r="L1345" t="s">
        <v>67</v>
      </c>
      <c r="M1345" t="s">
        <v>298</v>
      </c>
      <c r="N1345" s="20" t="s">
        <v>299</v>
      </c>
      <c r="O1345" s="37">
        <v>1999</v>
      </c>
      <c r="P1345" s="37">
        <v>6</v>
      </c>
      <c r="Q1345" s="37">
        <v>2000</v>
      </c>
      <c r="R1345" s="37">
        <v>4</v>
      </c>
      <c r="S1345" s="7">
        <v>10</v>
      </c>
      <c r="T1345">
        <v>10</v>
      </c>
      <c r="U1345">
        <v>13</v>
      </c>
      <c r="V1345" t="s">
        <v>82</v>
      </c>
      <c r="W1345">
        <f t="shared" si="10"/>
        <v>720</v>
      </c>
      <c r="X1345" s="5">
        <v>1</v>
      </c>
      <c r="Y1345" t="s">
        <v>48</v>
      </c>
      <c r="Z1345" t="s">
        <v>55</v>
      </c>
      <c r="AA1345" t="s">
        <v>70</v>
      </c>
      <c r="AB1345" s="5">
        <v>17</v>
      </c>
      <c r="AC1345" t="s">
        <v>1435</v>
      </c>
      <c r="AD1345" t="s">
        <v>1677</v>
      </c>
    </row>
    <row r="1346" spans="1:30" ht="14.25" customHeight="1" x14ac:dyDescent="0.3">
      <c r="A1346">
        <v>15</v>
      </c>
      <c r="B1346" t="s">
        <v>24</v>
      </c>
      <c r="C1346" t="s">
        <v>294</v>
      </c>
      <c r="D1346" t="s">
        <v>37</v>
      </c>
      <c r="E1346">
        <v>2006</v>
      </c>
      <c r="F1346" t="s">
        <v>295</v>
      </c>
      <c r="G1346" t="s">
        <v>296</v>
      </c>
      <c r="H1346" s="3" t="s">
        <v>297</v>
      </c>
      <c r="I1346" s="8">
        <v>-19.651111</v>
      </c>
      <c r="J1346" s="8">
        <v>-42.584721999999999</v>
      </c>
      <c r="K1346">
        <v>359730000</v>
      </c>
      <c r="L1346" t="s">
        <v>67</v>
      </c>
      <c r="M1346" t="s">
        <v>298</v>
      </c>
      <c r="N1346" s="20" t="s">
        <v>299</v>
      </c>
      <c r="O1346" s="37">
        <v>1999</v>
      </c>
      <c r="P1346" s="37">
        <v>6</v>
      </c>
      <c r="Q1346" s="37">
        <v>2000</v>
      </c>
      <c r="R1346" s="37">
        <v>4</v>
      </c>
      <c r="S1346" s="7">
        <v>10</v>
      </c>
      <c r="T1346">
        <v>10</v>
      </c>
      <c r="U1346">
        <v>13</v>
      </c>
      <c r="V1346" t="s">
        <v>82</v>
      </c>
      <c r="W1346">
        <f t="shared" si="10"/>
        <v>720</v>
      </c>
      <c r="X1346" s="5">
        <v>1</v>
      </c>
      <c r="Y1346" t="s">
        <v>48</v>
      </c>
      <c r="Z1346" t="s">
        <v>55</v>
      </c>
      <c r="AA1346" t="s">
        <v>1053</v>
      </c>
      <c r="AB1346" s="5">
        <v>2</v>
      </c>
      <c r="AC1346" t="s">
        <v>1435</v>
      </c>
      <c r="AD1346" t="s">
        <v>1677</v>
      </c>
    </row>
    <row r="1347" spans="1:30" ht="14.25" customHeight="1" x14ac:dyDescent="0.3">
      <c r="A1347">
        <v>15</v>
      </c>
      <c r="B1347" t="s">
        <v>24</v>
      </c>
      <c r="C1347" t="s">
        <v>294</v>
      </c>
      <c r="D1347" t="s">
        <v>37</v>
      </c>
      <c r="E1347">
        <v>2006</v>
      </c>
      <c r="F1347" t="s">
        <v>295</v>
      </c>
      <c r="G1347" t="s">
        <v>296</v>
      </c>
      <c r="H1347" s="3" t="s">
        <v>297</v>
      </c>
      <c r="I1347" s="8">
        <v>-19.651111</v>
      </c>
      <c r="J1347" s="8">
        <v>-42.584721999999999</v>
      </c>
      <c r="K1347">
        <v>359730000</v>
      </c>
      <c r="L1347" t="s">
        <v>67</v>
      </c>
      <c r="M1347" t="s">
        <v>298</v>
      </c>
      <c r="N1347" s="20" t="s">
        <v>299</v>
      </c>
      <c r="O1347" s="37">
        <v>1999</v>
      </c>
      <c r="P1347" s="37">
        <v>6</v>
      </c>
      <c r="Q1347" s="37">
        <v>2000</v>
      </c>
      <c r="R1347" s="37">
        <v>4</v>
      </c>
      <c r="S1347" s="7">
        <v>10</v>
      </c>
      <c r="T1347">
        <v>10</v>
      </c>
      <c r="U1347">
        <v>13</v>
      </c>
      <c r="V1347" t="s">
        <v>82</v>
      </c>
      <c r="W1347">
        <f t="shared" si="10"/>
        <v>720</v>
      </c>
      <c r="X1347" s="5">
        <v>1</v>
      </c>
      <c r="Y1347" t="s">
        <v>48</v>
      </c>
      <c r="Z1347" t="s">
        <v>55</v>
      </c>
      <c r="AA1347" t="s">
        <v>73</v>
      </c>
      <c r="AB1347" s="5">
        <v>13</v>
      </c>
      <c r="AC1347" t="s">
        <v>1435</v>
      </c>
      <c r="AD1347" t="s">
        <v>1677</v>
      </c>
    </row>
    <row r="1348" spans="1:30" ht="14.25" customHeight="1" x14ac:dyDescent="0.3">
      <c r="A1348">
        <v>15</v>
      </c>
      <c r="B1348" t="s">
        <v>24</v>
      </c>
      <c r="C1348" t="s">
        <v>294</v>
      </c>
      <c r="D1348" t="s">
        <v>37</v>
      </c>
      <c r="E1348">
        <v>2006</v>
      </c>
      <c r="F1348" t="s">
        <v>295</v>
      </c>
      <c r="G1348" t="s">
        <v>296</v>
      </c>
      <c r="H1348" s="3" t="s">
        <v>297</v>
      </c>
      <c r="I1348" s="8">
        <v>-19.651111</v>
      </c>
      <c r="J1348" s="8">
        <v>-42.584721999999999</v>
      </c>
      <c r="K1348">
        <v>359730000</v>
      </c>
      <c r="L1348" t="s">
        <v>67</v>
      </c>
      <c r="M1348" t="s">
        <v>298</v>
      </c>
      <c r="N1348" s="20" t="s">
        <v>299</v>
      </c>
      <c r="O1348" s="37">
        <v>1999</v>
      </c>
      <c r="P1348" s="37">
        <v>6</v>
      </c>
      <c r="Q1348" s="37">
        <v>2000</v>
      </c>
      <c r="R1348" s="37">
        <v>4</v>
      </c>
      <c r="S1348" s="7">
        <v>10</v>
      </c>
      <c r="T1348">
        <v>10</v>
      </c>
      <c r="U1348">
        <v>13</v>
      </c>
      <c r="V1348" t="s">
        <v>82</v>
      </c>
      <c r="W1348">
        <f t="shared" si="10"/>
        <v>720</v>
      </c>
      <c r="X1348" s="5">
        <v>1</v>
      </c>
      <c r="Y1348" t="s">
        <v>48</v>
      </c>
      <c r="Z1348" t="s">
        <v>55</v>
      </c>
      <c r="AA1348" t="s">
        <v>76</v>
      </c>
      <c r="AB1348" s="5">
        <v>5</v>
      </c>
      <c r="AC1348" t="s">
        <v>1435</v>
      </c>
      <c r="AD1348" t="s">
        <v>1677</v>
      </c>
    </row>
    <row r="1349" spans="1:30" ht="14.25" customHeight="1" x14ac:dyDescent="0.3">
      <c r="A1349">
        <v>15</v>
      </c>
      <c r="B1349" t="s">
        <v>24</v>
      </c>
      <c r="C1349" t="s">
        <v>294</v>
      </c>
      <c r="D1349" t="s">
        <v>37</v>
      </c>
      <c r="E1349">
        <v>2006</v>
      </c>
      <c r="F1349" t="s">
        <v>295</v>
      </c>
      <c r="G1349" t="s">
        <v>296</v>
      </c>
      <c r="H1349" s="3" t="s">
        <v>297</v>
      </c>
      <c r="I1349" s="8">
        <v>-19.651111</v>
      </c>
      <c r="J1349" s="8">
        <v>-42.584721999999999</v>
      </c>
      <c r="K1349">
        <v>359730000</v>
      </c>
      <c r="L1349" t="s">
        <v>67</v>
      </c>
      <c r="M1349" t="s">
        <v>298</v>
      </c>
      <c r="N1349" s="20" t="s">
        <v>299</v>
      </c>
      <c r="O1349" s="37">
        <v>1999</v>
      </c>
      <c r="P1349" s="37">
        <v>6</v>
      </c>
      <c r="Q1349" s="37">
        <v>2000</v>
      </c>
      <c r="R1349" s="37">
        <v>4</v>
      </c>
      <c r="S1349" s="7">
        <v>10</v>
      </c>
      <c r="T1349">
        <v>10</v>
      </c>
      <c r="U1349">
        <v>13</v>
      </c>
      <c r="V1349" t="s">
        <v>82</v>
      </c>
      <c r="W1349">
        <f t="shared" si="10"/>
        <v>720</v>
      </c>
      <c r="X1349" s="5">
        <v>1</v>
      </c>
      <c r="Y1349" t="s">
        <v>48</v>
      </c>
      <c r="Z1349" t="s">
        <v>55</v>
      </c>
      <c r="AA1349" t="s">
        <v>275</v>
      </c>
      <c r="AB1349" s="5">
        <v>0</v>
      </c>
      <c r="AC1349" t="s">
        <v>1435</v>
      </c>
      <c r="AD1349" t="s">
        <v>1677</v>
      </c>
    </row>
    <row r="1350" spans="1:30" ht="14.25" customHeight="1" x14ac:dyDescent="0.3">
      <c r="A1350">
        <v>15</v>
      </c>
      <c r="B1350" t="s">
        <v>24</v>
      </c>
      <c r="C1350" t="s">
        <v>294</v>
      </c>
      <c r="D1350" t="s">
        <v>37</v>
      </c>
      <c r="E1350">
        <v>2006</v>
      </c>
      <c r="F1350" t="s">
        <v>295</v>
      </c>
      <c r="G1350" t="s">
        <v>296</v>
      </c>
      <c r="H1350" s="3" t="s">
        <v>297</v>
      </c>
      <c r="I1350" s="8">
        <v>-19.651111</v>
      </c>
      <c r="J1350" s="8">
        <v>-42.584721999999999</v>
      </c>
      <c r="K1350">
        <v>359730000</v>
      </c>
      <c r="L1350" t="s">
        <v>67</v>
      </c>
      <c r="M1350" t="s">
        <v>298</v>
      </c>
      <c r="N1350" s="20" t="s">
        <v>299</v>
      </c>
      <c r="O1350" s="37">
        <v>1999</v>
      </c>
      <c r="P1350" s="37">
        <v>6</v>
      </c>
      <c r="Q1350" s="37">
        <v>2000</v>
      </c>
      <c r="R1350" s="37">
        <v>4</v>
      </c>
      <c r="S1350" s="7">
        <v>10</v>
      </c>
      <c r="T1350">
        <v>10</v>
      </c>
      <c r="U1350">
        <v>13</v>
      </c>
      <c r="V1350" t="s">
        <v>82</v>
      </c>
      <c r="W1350">
        <f t="shared" si="10"/>
        <v>720</v>
      </c>
      <c r="X1350" s="5">
        <v>1</v>
      </c>
      <c r="Y1350" t="s">
        <v>48</v>
      </c>
      <c r="Z1350" t="s">
        <v>83</v>
      </c>
      <c r="AA1350" t="s">
        <v>84</v>
      </c>
      <c r="AB1350" s="5">
        <v>87</v>
      </c>
      <c r="AC1350" t="s">
        <v>1435</v>
      </c>
      <c r="AD1350" t="s">
        <v>1677</v>
      </c>
    </row>
    <row r="1351" spans="1:30" ht="14.25" customHeight="1" x14ac:dyDescent="0.3">
      <c r="A1351">
        <v>15</v>
      </c>
      <c r="B1351" t="s">
        <v>24</v>
      </c>
      <c r="C1351" t="s">
        <v>294</v>
      </c>
      <c r="D1351" t="s">
        <v>37</v>
      </c>
      <c r="E1351">
        <v>2006</v>
      </c>
      <c r="F1351" t="s">
        <v>295</v>
      </c>
      <c r="G1351" t="s">
        <v>296</v>
      </c>
      <c r="H1351" s="3" t="s">
        <v>297</v>
      </c>
      <c r="I1351" s="8">
        <v>-19.651111</v>
      </c>
      <c r="J1351" s="8">
        <v>-42.584721999999999</v>
      </c>
      <c r="K1351">
        <v>359730000</v>
      </c>
      <c r="L1351" t="s">
        <v>67</v>
      </c>
      <c r="M1351" t="s">
        <v>298</v>
      </c>
      <c r="N1351" s="20" t="s">
        <v>299</v>
      </c>
      <c r="O1351" s="37">
        <v>1999</v>
      </c>
      <c r="P1351" s="37">
        <v>6</v>
      </c>
      <c r="Q1351" s="37">
        <v>2000</v>
      </c>
      <c r="R1351" s="37">
        <v>4</v>
      </c>
      <c r="S1351" s="7">
        <v>10</v>
      </c>
      <c r="T1351">
        <v>10</v>
      </c>
      <c r="U1351">
        <v>13</v>
      </c>
      <c r="V1351" t="s">
        <v>82</v>
      </c>
      <c r="W1351">
        <f t="shared" si="10"/>
        <v>720</v>
      </c>
      <c r="X1351" s="5">
        <v>1</v>
      </c>
      <c r="Y1351" t="s">
        <v>48</v>
      </c>
      <c r="Z1351" t="s">
        <v>83</v>
      </c>
      <c r="AA1351" t="s">
        <v>87</v>
      </c>
      <c r="AB1351" s="5">
        <v>43</v>
      </c>
      <c r="AC1351" t="s">
        <v>1435</v>
      </c>
      <c r="AD1351" t="s">
        <v>1677</v>
      </c>
    </row>
    <row r="1352" spans="1:30" ht="14.25" customHeight="1" x14ac:dyDescent="0.3">
      <c r="A1352">
        <v>15</v>
      </c>
      <c r="B1352" t="s">
        <v>24</v>
      </c>
      <c r="C1352" t="s">
        <v>294</v>
      </c>
      <c r="D1352" t="s">
        <v>37</v>
      </c>
      <c r="E1352">
        <v>2006</v>
      </c>
      <c r="F1352" t="s">
        <v>295</v>
      </c>
      <c r="G1352" t="s">
        <v>296</v>
      </c>
      <c r="H1352" s="3" t="s">
        <v>297</v>
      </c>
      <c r="I1352" s="8">
        <v>-19.651111</v>
      </c>
      <c r="J1352" s="8">
        <v>-42.584721999999999</v>
      </c>
      <c r="K1352">
        <v>359730000</v>
      </c>
      <c r="L1352" t="s">
        <v>67</v>
      </c>
      <c r="M1352" t="s">
        <v>298</v>
      </c>
      <c r="N1352" s="20" t="s">
        <v>299</v>
      </c>
      <c r="O1352" s="37">
        <v>1999</v>
      </c>
      <c r="P1352" s="37">
        <v>6</v>
      </c>
      <c r="Q1352" s="37">
        <v>2000</v>
      </c>
      <c r="R1352" s="37">
        <v>4</v>
      </c>
      <c r="S1352" s="7">
        <v>10</v>
      </c>
      <c r="T1352">
        <v>10</v>
      </c>
      <c r="U1352">
        <v>13</v>
      </c>
      <c r="V1352" t="s">
        <v>82</v>
      </c>
      <c r="W1352">
        <f t="shared" si="10"/>
        <v>720</v>
      </c>
      <c r="X1352" s="5">
        <v>1</v>
      </c>
      <c r="Y1352" t="s">
        <v>48</v>
      </c>
      <c r="Z1352" t="s">
        <v>90</v>
      </c>
      <c r="AA1352" t="s">
        <v>91</v>
      </c>
      <c r="AB1352" s="5">
        <v>1</v>
      </c>
      <c r="AC1352" t="s">
        <v>1435</v>
      </c>
      <c r="AD1352" t="s">
        <v>1677</v>
      </c>
    </row>
    <row r="1353" spans="1:30" ht="14.25" customHeight="1" x14ac:dyDescent="0.3">
      <c r="A1353">
        <v>15</v>
      </c>
      <c r="B1353" t="s">
        <v>24</v>
      </c>
      <c r="C1353" t="s">
        <v>294</v>
      </c>
      <c r="D1353" t="s">
        <v>37</v>
      </c>
      <c r="E1353">
        <v>2006</v>
      </c>
      <c r="F1353" t="s">
        <v>295</v>
      </c>
      <c r="G1353" t="s">
        <v>300</v>
      </c>
      <c r="H1353" s="3" t="s">
        <v>301</v>
      </c>
      <c r="I1353" s="8">
        <v>-19.651111</v>
      </c>
      <c r="J1353" s="8">
        <v>-42.584443999999998</v>
      </c>
      <c r="K1353">
        <v>359730000</v>
      </c>
      <c r="L1353" t="s">
        <v>67</v>
      </c>
      <c r="M1353" t="s">
        <v>31</v>
      </c>
      <c r="N1353" s="20" t="s">
        <v>299</v>
      </c>
      <c r="O1353" s="37">
        <v>1999</v>
      </c>
      <c r="P1353" s="37">
        <v>6</v>
      </c>
      <c r="Q1353" s="37">
        <v>2000</v>
      </c>
      <c r="R1353" s="37">
        <v>4</v>
      </c>
      <c r="S1353" s="7">
        <v>10</v>
      </c>
      <c r="T1353">
        <v>10</v>
      </c>
      <c r="U1353">
        <v>13</v>
      </c>
      <c r="V1353" t="s">
        <v>82</v>
      </c>
      <c r="W1353">
        <f t="shared" si="10"/>
        <v>720</v>
      </c>
      <c r="X1353" s="5">
        <v>1</v>
      </c>
      <c r="Y1353" t="s">
        <v>48</v>
      </c>
      <c r="Z1353" t="s">
        <v>49</v>
      </c>
      <c r="AA1353" t="s">
        <v>1067</v>
      </c>
      <c r="AB1353" s="5">
        <v>0</v>
      </c>
      <c r="AC1353" t="s">
        <v>1435</v>
      </c>
      <c r="AD1353" t="s">
        <v>1677</v>
      </c>
    </row>
    <row r="1354" spans="1:30" ht="14.25" customHeight="1" x14ac:dyDescent="0.3">
      <c r="A1354">
        <v>15</v>
      </c>
      <c r="B1354" t="s">
        <v>24</v>
      </c>
      <c r="C1354" t="s">
        <v>294</v>
      </c>
      <c r="D1354" t="s">
        <v>37</v>
      </c>
      <c r="E1354">
        <v>2006</v>
      </c>
      <c r="F1354" t="s">
        <v>295</v>
      </c>
      <c r="G1354" t="s">
        <v>300</v>
      </c>
      <c r="H1354" s="3" t="s">
        <v>301</v>
      </c>
      <c r="I1354" s="8">
        <v>-19.651111</v>
      </c>
      <c r="J1354" s="8">
        <v>-42.584443999999998</v>
      </c>
      <c r="K1354">
        <v>359730000</v>
      </c>
      <c r="L1354" t="s">
        <v>67</v>
      </c>
      <c r="M1354" t="s">
        <v>31</v>
      </c>
      <c r="N1354" s="20" t="s">
        <v>299</v>
      </c>
      <c r="O1354" s="37">
        <v>1999</v>
      </c>
      <c r="P1354" s="37">
        <v>6</v>
      </c>
      <c r="Q1354" s="37">
        <v>2000</v>
      </c>
      <c r="R1354" s="37">
        <v>4</v>
      </c>
      <c r="S1354" s="7">
        <v>10</v>
      </c>
      <c r="T1354">
        <v>10</v>
      </c>
      <c r="U1354">
        <v>13</v>
      </c>
      <c r="V1354" t="s">
        <v>82</v>
      </c>
      <c r="W1354">
        <f t="shared" si="10"/>
        <v>720</v>
      </c>
      <c r="X1354" s="5">
        <v>1</v>
      </c>
      <c r="Y1354" t="s">
        <v>48</v>
      </c>
      <c r="Z1354" t="s">
        <v>49</v>
      </c>
      <c r="AA1354" t="s">
        <v>1081</v>
      </c>
      <c r="AB1354" s="5">
        <v>0</v>
      </c>
      <c r="AC1354" t="s">
        <v>1435</v>
      </c>
      <c r="AD1354" t="s">
        <v>1677</v>
      </c>
    </row>
    <row r="1355" spans="1:30" ht="14.25" customHeight="1" x14ac:dyDescent="0.3">
      <c r="A1355">
        <v>15</v>
      </c>
      <c r="B1355" t="s">
        <v>24</v>
      </c>
      <c r="C1355" t="s">
        <v>294</v>
      </c>
      <c r="D1355" t="s">
        <v>37</v>
      </c>
      <c r="E1355">
        <v>2006</v>
      </c>
      <c r="F1355" t="s">
        <v>295</v>
      </c>
      <c r="G1355" t="s">
        <v>300</v>
      </c>
      <c r="H1355" s="3" t="s">
        <v>301</v>
      </c>
      <c r="I1355" s="8">
        <v>-19.651111</v>
      </c>
      <c r="J1355" s="8">
        <v>-42.584443999999998</v>
      </c>
      <c r="K1355">
        <v>359730000</v>
      </c>
      <c r="L1355" t="s">
        <v>67</v>
      </c>
      <c r="M1355" t="s">
        <v>31</v>
      </c>
      <c r="N1355" s="20" t="s">
        <v>299</v>
      </c>
      <c r="O1355" s="37">
        <v>1999</v>
      </c>
      <c r="P1355" s="37">
        <v>6</v>
      </c>
      <c r="Q1355" s="37">
        <v>2000</v>
      </c>
      <c r="R1355" s="37">
        <v>4</v>
      </c>
      <c r="S1355" s="7">
        <v>10</v>
      </c>
      <c r="T1355">
        <v>10</v>
      </c>
      <c r="U1355">
        <v>13</v>
      </c>
      <c r="V1355" t="s">
        <v>82</v>
      </c>
      <c r="W1355">
        <f t="shared" si="10"/>
        <v>720</v>
      </c>
      <c r="X1355" s="5">
        <v>1</v>
      </c>
      <c r="Y1355" t="s">
        <v>48</v>
      </c>
      <c r="Z1355" t="s">
        <v>49</v>
      </c>
      <c r="AA1355" t="s">
        <v>50</v>
      </c>
      <c r="AB1355" s="5">
        <v>0</v>
      </c>
      <c r="AC1355" t="s">
        <v>1435</v>
      </c>
      <c r="AD1355" t="s">
        <v>1677</v>
      </c>
    </row>
    <row r="1356" spans="1:30" ht="14.25" customHeight="1" x14ac:dyDescent="0.3">
      <c r="A1356">
        <v>15</v>
      </c>
      <c r="B1356" t="s">
        <v>24</v>
      </c>
      <c r="C1356" t="s">
        <v>294</v>
      </c>
      <c r="D1356" t="s">
        <v>37</v>
      </c>
      <c r="E1356">
        <v>2006</v>
      </c>
      <c r="F1356" t="s">
        <v>295</v>
      </c>
      <c r="G1356" t="s">
        <v>300</v>
      </c>
      <c r="H1356" s="3" t="s">
        <v>301</v>
      </c>
      <c r="I1356" s="8">
        <v>-19.651111</v>
      </c>
      <c r="J1356" s="8">
        <v>-42.584443999999998</v>
      </c>
      <c r="K1356">
        <v>359730000</v>
      </c>
      <c r="L1356" t="s">
        <v>67</v>
      </c>
      <c r="M1356" t="s">
        <v>31</v>
      </c>
      <c r="N1356" s="20" t="s">
        <v>299</v>
      </c>
      <c r="O1356" s="37">
        <v>1999</v>
      </c>
      <c r="P1356" s="37">
        <v>6</v>
      </c>
      <c r="Q1356" s="37">
        <v>2000</v>
      </c>
      <c r="R1356" s="37">
        <v>4</v>
      </c>
      <c r="S1356" s="7">
        <v>10</v>
      </c>
      <c r="T1356">
        <v>10</v>
      </c>
      <c r="U1356">
        <v>13</v>
      </c>
      <c r="V1356" t="s">
        <v>82</v>
      </c>
      <c r="W1356">
        <f t="shared" si="10"/>
        <v>720</v>
      </c>
      <c r="X1356" s="5">
        <v>1</v>
      </c>
      <c r="Y1356" t="s">
        <v>48</v>
      </c>
      <c r="Z1356" t="s">
        <v>49</v>
      </c>
      <c r="AA1356" t="s">
        <v>483</v>
      </c>
      <c r="AB1356" s="5">
        <v>0</v>
      </c>
      <c r="AC1356" t="s">
        <v>1435</v>
      </c>
      <c r="AD1356" t="s">
        <v>1677</v>
      </c>
    </row>
    <row r="1357" spans="1:30" ht="14.25" customHeight="1" x14ac:dyDescent="0.3">
      <c r="A1357">
        <v>15</v>
      </c>
      <c r="B1357" t="s">
        <v>24</v>
      </c>
      <c r="C1357" t="s">
        <v>294</v>
      </c>
      <c r="D1357" t="s">
        <v>37</v>
      </c>
      <c r="E1357">
        <v>2006</v>
      </c>
      <c r="F1357" t="s">
        <v>295</v>
      </c>
      <c r="G1357" t="s">
        <v>300</v>
      </c>
      <c r="H1357" s="3" t="s">
        <v>301</v>
      </c>
      <c r="I1357" s="8">
        <v>-19.651111</v>
      </c>
      <c r="J1357" s="8">
        <v>-42.584443999999998</v>
      </c>
      <c r="K1357">
        <v>359730000</v>
      </c>
      <c r="L1357" t="s">
        <v>67</v>
      </c>
      <c r="M1357" t="s">
        <v>31</v>
      </c>
      <c r="N1357" s="20" t="s">
        <v>299</v>
      </c>
      <c r="O1357" s="37">
        <v>1999</v>
      </c>
      <c r="P1357" s="37">
        <v>6</v>
      </c>
      <c r="Q1357" s="37">
        <v>2000</v>
      </c>
      <c r="R1357" s="37">
        <v>4</v>
      </c>
      <c r="S1357" s="7">
        <v>10</v>
      </c>
      <c r="T1357">
        <v>10</v>
      </c>
      <c r="U1357">
        <v>13</v>
      </c>
      <c r="V1357" t="s">
        <v>82</v>
      </c>
      <c r="W1357">
        <f t="shared" si="10"/>
        <v>720</v>
      </c>
      <c r="X1357" s="5">
        <v>1</v>
      </c>
      <c r="Y1357" t="s">
        <v>48</v>
      </c>
      <c r="Z1357" t="s">
        <v>55</v>
      </c>
      <c r="AA1357" t="s">
        <v>1054</v>
      </c>
      <c r="AB1357" s="5">
        <v>33</v>
      </c>
      <c r="AC1357" t="s">
        <v>1435</v>
      </c>
      <c r="AD1357" t="s">
        <v>1677</v>
      </c>
    </row>
    <row r="1358" spans="1:30" ht="14.25" customHeight="1" x14ac:dyDescent="0.3">
      <c r="A1358">
        <v>15</v>
      </c>
      <c r="B1358" t="s">
        <v>24</v>
      </c>
      <c r="C1358" t="s">
        <v>294</v>
      </c>
      <c r="D1358" t="s">
        <v>37</v>
      </c>
      <c r="E1358">
        <v>2006</v>
      </c>
      <c r="F1358" t="s">
        <v>295</v>
      </c>
      <c r="G1358" t="s">
        <v>300</v>
      </c>
      <c r="H1358" s="3" t="s">
        <v>301</v>
      </c>
      <c r="I1358" s="8">
        <v>-19.651111</v>
      </c>
      <c r="J1358" s="8">
        <v>-42.584443999999998</v>
      </c>
      <c r="K1358">
        <v>359730000</v>
      </c>
      <c r="L1358" t="s">
        <v>67</v>
      </c>
      <c r="M1358" t="s">
        <v>31</v>
      </c>
      <c r="N1358" s="20" t="s">
        <v>299</v>
      </c>
      <c r="O1358" s="37">
        <v>1999</v>
      </c>
      <c r="P1358" s="37">
        <v>6</v>
      </c>
      <c r="Q1358" s="37">
        <v>2000</v>
      </c>
      <c r="R1358" s="37">
        <v>4</v>
      </c>
      <c r="S1358" s="7">
        <v>10</v>
      </c>
      <c r="T1358">
        <v>10</v>
      </c>
      <c r="U1358">
        <v>13</v>
      </c>
      <c r="V1358" t="s">
        <v>82</v>
      </c>
      <c r="W1358">
        <f t="shared" si="10"/>
        <v>720</v>
      </c>
      <c r="X1358" s="5">
        <v>1</v>
      </c>
      <c r="Y1358" t="s">
        <v>48</v>
      </c>
      <c r="Z1358" t="s">
        <v>55</v>
      </c>
      <c r="AA1358" t="s">
        <v>861</v>
      </c>
      <c r="AB1358" s="5">
        <v>0</v>
      </c>
      <c r="AC1358" t="s">
        <v>1435</v>
      </c>
      <c r="AD1358" t="s">
        <v>1677</v>
      </c>
    </row>
    <row r="1359" spans="1:30" ht="14.25" customHeight="1" x14ac:dyDescent="0.3">
      <c r="A1359">
        <v>15</v>
      </c>
      <c r="B1359" t="s">
        <v>24</v>
      </c>
      <c r="C1359" t="s">
        <v>294</v>
      </c>
      <c r="D1359" t="s">
        <v>37</v>
      </c>
      <c r="E1359">
        <v>2006</v>
      </c>
      <c r="F1359" t="s">
        <v>295</v>
      </c>
      <c r="G1359" t="s">
        <v>300</v>
      </c>
      <c r="H1359" s="3" t="s">
        <v>301</v>
      </c>
      <c r="I1359" s="8">
        <v>-19.651111</v>
      </c>
      <c r="J1359" s="8">
        <v>-42.584443999999998</v>
      </c>
      <c r="K1359">
        <v>359730000</v>
      </c>
      <c r="L1359" t="s">
        <v>67</v>
      </c>
      <c r="M1359" t="s">
        <v>31</v>
      </c>
      <c r="N1359" s="20" t="s">
        <v>299</v>
      </c>
      <c r="O1359" s="37">
        <v>1999</v>
      </c>
      <c r="P1359" s="37">
        <v>6</v>
      </c>
      <c r="Q1359" s="37">
        <v>2000</v>
      </c>
      <c r="R1359" s="37">
        <v>4</v>
      </c>
      <c r="S1359" s="7">
        <v>10</v>
      </c>
      <c r="T1359">
        <v>10</v>
      </c>
      <c r="U1359">
        <v>13</v>
      </c>
      <c r="V1359" t="s">
        <v>82</v>
      </c>
      <c r="W1359">
        <f t="shared" si="10"/>
        <v>720</v>
      </c>
      <c r="X1359" s="5">
        <v>1</v>
      </c>
      <c r="Y1359" t="s">
        <v>48</v>
      </c>
      <c r="Z1359" t="s">
        <v>55</v>
      </c>
      <c r="AA1359" t="s">
        <v>56</v>
      </c>
      <c r="AB1359" s="5">
        <v>1</v>
      </c>
      <c r="AC1359" t="s">
        <v>1435</v>
      </c>
      <c r="AD1359" t="s">
        <v>1677</v>
      </c>
    </row>
    <row r="1360" spans="1:30" ht="14.25" customHeight="1" x14ac:dyDescent="0.3">
      <c r="A1360">
        <v>15</v>
      </c>
      <c r="B1360" t="s">
        <v>24</v>
      </c>
      <c r="C1360" t="s">
        <v>294</v>
      </c>
      <c r="D1360" t="s">
        <v>37</v>
      </c>
      <c r="E1360">
        <v>2006</v>
      </c>
      <c r="F1360" t="s">
        <v>295</v>
      </c>
      <c r="G1360" t="s">
        <v>300</v>
      </c>
      <c r="H1360" s="3" t="s">
        <v>301</v>
      </c>
      <c r="I1360" s="8">
        <v>-19.651111</v>
      </c>
      <c r="J1360" s="8">
        <v>-42.584443999999998</v>
      </c>
      <c r="K1360">
        <v>359730000</v>
      </c>
      <c r="L1360" t="s">
        <v>67</v>
      </c>
      <c r="M1360" t="s">
        <v>31</v>
      </c>
      <c r="N1360" s="20" t="s">
        <v>299</v>
      </c>
      <c r="O1360" s="37">
        <v>1999</v>
      </c>
      <c r="P1360" s="37">
        <v>6</v>
      </c>
      <c r="Q1360" s="37">
        <v>2000</v>
      </c>
      <c r="R1360" s="37">
        <v>4</v>
      </c>
      <c r="S1360" s="7">
        <v>10</v>
      </c>
      <c r="T1360">
        <v>10</v>
      </c>
      <c r="U1360">
        <v>13</v>
      </c>
      <c r="V1360" t="s">
        <v>82</v>
      </c>
      <c r="W1360">
        <f t="shared" si="10"/>
        <v>720</v>
      </c>
      <c r="X1360" s="5">
        <v>1</v>
      </c>
      <c r="Y1360" t="s">
        <v>48</v>
      </c>
      <c r="Z1360" t="s">
        <v>55</v>
      </c>
      <c r="AA1360" t="s">
        <v>59</v>
      </c>
      <c r="AB1360" s="5">
        <v>10</v>
      </c>
      <c r="AC1360" t="s">
        <v>1435</v>
      </c>
      <c r="AD1360" t="s">
        <v>1677</v>
      </c>
    </row>
    <row r="1361" spans="1:30" ht="14.25" customHeight="1" x14ac:dyDescent="0.3">
      <c r="A1361">
        <v>15</v>
      </c>
      <c r="B1361" t="s">
        <v>24</v>
      </c>
      <c r="C1361" t="s">
        <v>294</v>
      </c>
      <c r="D1361" t="s">
        <v>37</v>
      </c>
      <c r="E1361">
        <v>2006</v>
      </c>
      <c r="F1361" t="s">
        <v>295</v>
      </c>
      <c r="G1361" t="s">
        <v>300</v>
      </c>
      <c r="H1361" s="3" t="s">
        <v>301</v>
      </c>
      <c r="I1361" s="8">
        <v>-19.651111</v>
      </c>
      <c r="J1361" s="8">
        <v>-42.584443999999998</v>
      </c>
      <c r="K1361">
        <v>359730000</v>
      </c>
      <c r="L1361" t="s">
        <v>67</v>
      </c>
      <c r="M1361" t="s">
        <v>31</v>
      </c>
      <c r="N1361" s="20" t="s">
        <v>299</v>
      </c>
      <c r="O1361" s="37">
        <v>1999</v>
      </c>
      <c r="P1361" s="37">
        <v>6</v>
      </c>
      <c r="Q1361" s="37">
        <v>2000</v>
      </c>
      <c r="R1361" s="37">
        <v>4</v>
      </c>
      <c r="S1361" s="7">
        <v>10</v>
      </c>
      <c r="T1361">
        <v>10</v>
      </c>
      <c r="U1361">
        <v>13</v>
      </c>
      <c r="V1361" t="s">
        <v>82</v>
      </c>
      <c r="W1361">
        <f t="shared" si="10"/>
        <v>720</v>
      </c>
      <c r="X1361" s="5">
        <v>1</v>
      </c>
      <c r="Y1361" t="s">
        <v>48</v>
      </c>
      <c r="Z1361" t="s">
        <v>55</v>
      </c>
      <c r="AA1361" t="s">
        <v>62</v>
      </c>
      <c r="AB1361" s="5">
        <v>1</v>
      </c>
      <c r="AC1361" t="s">
        <v>1435</v>
      </c>
      <c r="AD1361" t="s">
        <v>1677</v>
      </c>
    </row>
    <row r="1362" spans="1:30" ht="14.25" customHeight="1" x14ac:dyDescent="0.3">
      <c r="A1362">
        <v>15</v>
      </c>
      <c r="B1362" t="s">
        <v>24</v>
      </c>
      <c r="C1362" t="s">
        <v>294</v>
      </c>
      <c r="D1362" t="s">
        <v>37</v>
      </c>
      <c r="E1362">
        <v>2006</v>
      </c>
      <c r="F1362" t="s">
        <v>295</v>
      </c>
      <c r="G1362" t="s">
        <v>300</v>
      </c>
      <c r="H1362" s="3" t="s">
        <v>301</v>
      </c>
      <c r="I1362" s="8">
        <v>-19.651111</v>
      </c>
      <c r="J1362" s="8">
        <v>-42.584443999999998</v>
      </c>
      <c r="K1362">
        <v>359730000</v>
      </c>
      <c r="L1362" t="s">
        <v>67</v>
      </c>
      <c r="M1362" t="s">
        <v>31</v>
      </c>
      <c r="N1362" s="20" t="s">
        <v>299</v>
      </c>
      <c r="O1362" s="37">
        <v>1999</v>
      </c>
      <c r="P1362" s="37">
        <v>6</v>
      </c>
      <c r="Q1362" s="37">
        <v>2000</v>
      </c>
      <c r="R1362" s="37">
        <v>4</v>
      </c>
      <c r="S1362" s="7">
        <v>10</v>
      </c>
      <c r="T1362">
        <v>10</v>
      </c>
      <c r="U1362">
        <v>13</v>
      </c>
      <c r="V1362" t="s">
        <v>82</v>
      </c>
      <c r="W1362">
        <f t="shared" si="10"/>
        <v>720</v>
      </c>
      <c r="X1362" s="5">
        <v>1</v>
      </c>
      <c r="Y1362" t="s">
        <v>48</v>
      </c>
      <c r="Z1362" t="s">
        <v>55</v>
      </c>
      <c r="AA1362" t="s">
        <v>1082</v>
      </c>
      <c r="AB1362" s="5">
        <v>0</v>
      </c>
      <c r="AC1362" t="s">
        <v>1435</v>
      </c>
      <c r="AD1362" t="s">
        <v>1677</v>
      </c>
    </row>
    <row r="1363" spans="1:30" ht="14.25" customHeight="1" x14ac:dyDescent="0.3">
      <c r="A1363">
        <v>15</v>
      </c>
      <c r="B1363" t="s">
        <v>24</v>
      </c>
      <c r="C1363" t="s">
        <v>294</v>
      </c>
      <c r="D1363" t="s">
        <v>37</v>
      </c>
      <c r="E1363">
        <v>2006</v>
      </c>
      <c r="F1363" t="s">
        <v>295</v>
      </c>
      <c r="G1363" t="s">
        <v>300</v>
      </c>
      <c r="H1363" s="3" t="s">
        <v>301</v>
      </c>
      <c r="I1363" s="8">
        <v>-19.651111</v>
      </c>
      <c r="J1363" s="8">
        <v>-42.584443999999998</v>
      </c>
      <c r="K1363">
        <v>359730000</v>
      </c>
      <c r="L1363" t="s">
        <v>67</v>
      </c>
      <c r="M1363" t="s">
        <v>31</v>
      </c>
      <c r="N1363" s="20" t="s">
        <v>299</v>
      </c>
      <c r="O1363" s="37">
        <v>1999</v>
      </c>
      <c r="P1363" s="37">
        <v>6</v>
      </c>
      <c r="Q1363" s="37">
        <v>2000</v>
      </c>
      <c r="R1363" s="37">
        <v>4</v>
      </c>
      <c r="S1363" s="7">
        <v>10</v>
      </c>
      <c r="T1363">
        <v>10</v>
      </c>
      <c r="U1363">
        <v>13</v>
      </c>
      <c r="V1363" t="s">
        <v>82</v>
      </c>
      <c r="W1363">
        <f t="shared" si="10"/>
        <v>720</v>
      </c>
      <c r="X1363" s="5">
        <v>1</v>
      </c>
      <c r="Y1363" t="s">
        <v>48</v>
      </c>
      <c r="Z1363" t="s">
        <v>55</v>
      </c>
      <c r="AA1363" t="s">
        <v>70</v>
      </c>
      <c r="AB1363" s="5">
        <v>11</v>
      </c>
      <c r="AC1363" t="s">
        <v>1435</v>
      </c>
      <c r="AD1363" t="s">
        <v>1677</v>
      </c>
    </row>
    <row r="1364" spans="1:30" ht="14.25" customHeight="1" x14ac:dyDescent="0.3">
      <c r="A1364">
        <v>15</v>
      </c>
      <c r="B1364" t="s">
        <v>24</v>
      </c>
      <c r="C1364" t="s">
        <v>294</v>
      </c>
      <c r="D1364" t="s">
        <v>37</v>
      </c>
      <c r="E1364">
        <v>2006</v>
      </c>
      <c r="F1364" t="s">
        <v>295</v>
      </c>
      <c r="G1364" t="s">
        <v>300</v>
      </c>
      <c r="H1364" s="3" t="s">
        <v>301</v>
      </c>
      <c r="I1364" s="8">
        <v>-19.651111</v>
      </c>
      <c r="J1364" s="8">
        <v>-42.584443999999998</v>
      </c>
      <c r="K1364">
        <v>359730000</v>
      </c>
      <c r="L1364" t="s">
        <v>67</v>
      </c>
      <c r="M1364" t="s">
        <v>31</v>
      </c>
      <c r="N1364" s="20" t="s">
        <v>299</v>
      </c>
      <c r="O1364" s="37">
        <v>1999</v>
      </c>
      <c r="P1364" s="37">
        <v>6</v>
      </c>
      <c r="Q1364" s="37">
        <v>2000</v>
      </c>
      <c r="R1364" s="37">
        <v>4</v>
      </c>
      <c r="S1364" s="7">
        <v>10</v>
      </c>
      <c r="T1364">
        <v>10</v>
      </c>
      <c r="U1364">
        <v>13</v>
      </c>
      <c r="V1364" t="s">
        <v>82</v>
      </c>
      <c r="W1364">
        <f t="shared" si="10"/>
        <v>720</v>
      </c>
      <c r="X1364" s="5">
        <v>1</v>
      </c>
      <c r="Y1364" t="s">
        <v>48</v>
      </c>
      <c r="Z1364" t="s">
        <v>55</v>
      </c>
      <c r="AA1364" t="s">
        <v>1053</v>
      </c>
      <c r="AB1364" s="5">
        <v>3</v>
      </c>
      <c r="AC1364" t="s">
        <v>1435</v>
      </c>
      <c r="AD1364" t="s">
        <v>1677</v>
      </c>
    </row>
    <row r="1365" spans="1:30" ht="14.25" customHeight="1" x14ac:dyDescent="0.3">
      <c r="A1365">
        <v>15</v>
      </c>
      <c r="B1365" t="s">
        <v>24</v>
      </c>
      <c r="C1365" t="s">
        <v>294</v>
      </c>
      <c r="D1365" t="s">
        <v>37</v>
      </c>
      <c r="E1365">
        <v>2006</v>
      </c>
      <c r="F1365" t="s">
        <v>295</v>
      </c>
      <c r="G1365" t="s">
        <v>300</v>
      </c>
      <c r="H1365" s="3" t="s">
        <v>301</v>
      </c>
      <c r="I1365" s="8">
        <v>-19.651111</v>
      </c>
      <c r="J1365" s="8">
        <v>-42.584443999999998</v>
      </c>
      <c r="K1365">
        <v>359730000</v>
      </c>
      <c r="L1365" t="s">
        <v>67</v>
      </c>
      <c r="M1365" t="s">
        <v>31</v>
      </c>
      <c r="N1365" s="20" t="s">
        <v>299</v>
      </c>
      <c r="O1365" s="37">
        <v>1999</v>
      </c>
      <c r="P1365" s="37">
        <v>6</v>
      </c>
      <c r="Q1365" s="37">
        <v>2000</v>
      </c>
      <c r="R1365" s="37">
        <v>4</v>
      </c>
      <c r="S1365" s="7">
        <v>10</v>
      </c>
      <c r="T1365">
        <v>10</v>
      </c>
      <c r="U1365">
        <v>13</v>
      </c>
      <c r="V1365" t="s">
        <v>82</v>
      </c>
      <c r="W1365">
        <f t="shared" si="10"/>
        <v>720</v>
      </c>
      <c r="X1365" s="5">
        <v>1</v>
      </c>
      <c r="Y1365" t="s">
        <v>48</v>
      </c>
      <c r="Z1365" t="s">
        <v>55</v>
      </c>
      <c r="AA1365" t="s">
        <v>73</v>
      </c>
      <c r="AB1365" s="5">
        <v>2</v>
      </c>
      <c r="AC1365" t="s">
        <v>1435</v>
      </c>
      <c r="AD1365" t="s">
        <v>1677</v>
      </c>
    </row>
    <row r="1366" spans="1:30" ht="14.25" customHeight="1" x14ac:dyDescent="0.3">
      <c r="A1366">
        <v>15</v>
      </c>
      <c r="B1366" t="s">
        <v>24</v>
      </c>
      <c r="C1366" t="s">
        <v>294</v>
      </c>
      <c r="D1366" t="s">
        <v>37</v>
      </c>
      <c r="E1366">
        <v>2006</v>
      </c>
      <c r="F1366" t="s">
        <v>295</v>
      </c>
      <c r="G1366" t="s">
        <v>300</v>
      </c>
      <c r="H1366" s="3" t="s">
        <v>301</v>
      </c>
      <c r="I1366" s="8">
        <v>-19.651111</v>
      </c>
      <c r="J1366" s="8">
        <v>-42.584443999999998</v>
      </c>
      <c r="K1366">
        <v>359730000</v>
      </c>
      <c r="L1366" t="s">
        <v>67</v>
      </c>
      <c r="M1366" t="s">
        <v>31</v>
      </c>
      <c r="N1366" s="20" t="s">
        <v>299</v>
      </c>
      <c r="O1366" s="37">
        <v>1999</v>
      </c>
      <c r="P1366" s="37">
        <v>6</v>
      </c>
      <c r="Q1366" s="37">
        <v>2000</v>
      </c>
      <c r="R1366" s="37">
        <v>4</v>
      </c>
      <c r="S1366" s="7">
        <v>10</v>
      </c>
      <c r="T1366">
        <v>10</v>
      </c>
      <c r="U1366">
        <v>13</v>
      </c>
      <c r="V1366" t="s">
        <v>82</v>
      </c>
      <c r="W1366">
        <f t="shared" si="10"/>
        <v>720</v>
      </c>
      <c r="X1366" s="5">
        <v>1</v>
      </c>
      <c r="Y1366" t="s">
        <v>48</v>
      </c>
      <c r="Z1366" t="s">
        <v>55</v>
      </c>
      <c r="AA1366" t="s">
        <v>76</v>
      </c>
      <c r="AB1366" s="5">
        <v>3</v>
      </c>
      <c r="AC1366" t="s">
        <v>1435</v>
      </c>
      <c r="AD1366" t="s">
        <v>1677</v>
      </c>
    </row>
    <row r="1367" spans="1:30" ht="14.25" customHeight="1" x14ac:dyDescent="0.3">
      <c r="A1367">
        <v>15</v>
      </c>
      <c r="B1367" t="s">
        <v>24</v>
      </c>
      <c r="C1367" t="s">
        <v>294</v>
      </c>
      <c r="D1367" t="s">
        <v>37</v>
      </c>
      <c r="E1367">
        <v>2006</v>
      </c>
      <c r="F1367" t="s">
        <v>295</v>
      </c>
      <c r="G1367" t="s">
        <v>300</v>
      </c>
      <c r="H1367" s="3" t="s">
        <v>301</v>
      </c>
      <c r="I1367" s="8">
        <v>-19.651111</v>
      </c>
      <c r="J1367" s="8">
        <v>-42.584443999999998</v>
      </c>
      <c r="K1367">
        <v>359730000</v>
      </c>
      <c r="L1367" t="s">
        <v>67</v>
      </c>
      <c r="M1367" t="s">
        <v>31</v>
      </c>
      <c r="N1367" s="20" t="s">
        <v>299</v>
      </c>
      <c r="O1367" s="37">
        <v>1999</v>
      </c>
      <c r="P1367" s="37">
        <v>6</v>
      </c>
      <c r="Q1367" s="37">
        <v>2000</v>
      </c>
      <c r="R1367" s="37">
        <v>4</v>
      </c>
      <c r="S1367" s="7">
        <v>10</v>
      </c>
      <c r="T1367">
        <v>10</v>
      </c>
      <c r="U1367">
        <v>13</v>
      </c>
      <c r="V1367" t="s">
        <v>82</v>
      </c>
      <c r="W1367">
        <f t="shared" si="10"/>
        <v>720</v>
      </c>
      <c r="X1367" s="5">
        <v>1</v>
      </c>
      <c r="Y1367" t="s">
        <v>48</v>
      </c>
      <c r="Z1367" t="s">
        <v>55</v>
      </c>
      <c r="AA1367" t="s">
        <v>275</v>
      </c>
      <c r="AB1367" s="5">
        <v>0</v>
      </c>
      <c r="AC1367" t="s">
        <v>1435</v>
      </c>
      <c r="AD1367" t="s">
        <v>1677</v>
      </c>
    </row>
    <row r="1368" spans="1:30" ht="14.25" customHeight="1" x14ac:dyDescent="0.3">
      <c r="A1368">
        <v>15</v>
      </c>
      <c r="B1368" t="s">
        <v>24</v>
      </c>
      <c r="C1368" t="s">
        <v>294</v>
      </c>
      <c r="D1368" t="s">
        <v>37</v>
      </c>
      <c r="E1368">
        <v>2006</v>
      </c>
      <c r="F1368" t="s">
        <v>295</v>
      </c>
      <c r="G1368" t="s">
        <v>300</v>
      </c>
      <c r="H1368" s="3" t="s">
        <v>301</v>
      </c>
      <c r="I1368" s="8">
        <v>-19.651111</v>
      </c>
      <c r="J1368" s="8">
        <v>-42.584443999999998</v>
      </c>
      <c r="K1368">
        <v>359730000</v>
      </c>
      <c r="L1368" t="s">
        <v>67</v>
      </c>
      <c r="M1368" t="s">
        <v>31</v>
      </c>
      <c r="N1368" s="20" t="s">
        <v>299</v>
      </c>
      <c r="O1368" s="37">
        <v>1999</v>
      </c>
      <c r="P1368" s="37">
        <v>6</v>
      </c>
      <c r="Q1368" s="37">
        <v>2000</v>
      </c>
      <c r="R1368" s="37">
        <v>4</v>
      </c>
      <c r="S1368" s="7">
        <v>10</v>
      </c>
      <c r="T1368">
        <v>10</v>
      </c>
      <c r="U1368">
        <v>13</v>
      </c>
      <c r="V1368" t="s">
        <v>82</v>
      </c>
      <c r="W1368">
        <f t="shared" si="10"/>
        <v>720</v>
      </c>
      <c r="X1368" s="5">
        <v>1</v>
      </c>
      <c r="Y1368" t="s">
        <v>48</v>
      </c>
      <c r="Z1368" t="s">
        <v>83</v>
      </c>
      <c r="AA1368" t="s">
        <v>84</v>
      </c>
      <c r="AB1368" s="5">
        <v>39</v>
      </c>
      <c r="AC1368" t="s">
        <v>1435</v>
      </c>
      <c r="AD1368" t="s">
        <v>1677</v>
      </c>
    </row>
    <row r="1369" spans="1:30" ht="14.25" customHeight="1" x14ac:dyDescent="0.3">
      <c r="A1369">
        <v>15</v>
      </c>
      <c r="B1369" t="s">
        <v>24</v>
      </c>
      <c r="C1369" t="s">
        <v>294</v>
      </c>
      <c r="D1369" t="s">
        <v>37</v>
      </c>
      <c r="E1369">
        <v>2006</v>
      </c>
      <c r="F1369" t="s">
        <v>295</v>
      </c>
      <c r="G1369" t="s">
        <v>300</v>
      </c>
      <c r="H1369" s="3" t="s">
        <v>301</v>
      </c>
      <c r="I1369" s="8">
        <v>-19.651111</v>
      </c>
      <c r="J1369" s="8">
        <v>-42.584443999999998</v>
      </c>
      <c r="K1369">
        <v>359730000</v>
      </c>
      <c r="L1369" t="s">
        <v>67</v>
      </c>
      <c r="M1369" t="s">
        <v>31</v>
      </c>
      <c r="N1369" s="20" t="s">
        <v>299</v>
      </c>
      <c r="O1369" s="37">
        <v>1999</v>
      </c>
      <c r="P1369" s="37">
        <v>6</v>
      </c>
      <c r="Q1369" s="37">
        <v>2000</v>
      </c>
      <c r="R1369" s="37">
        <v>4</v>
      </c>
      <c r="S1369" s="7">
        <v>10</v>
      </c>
      <c r="T1369">
        <v>10</v>
      </c>
      <c r="U1369">
        <v>13</v>
      </c>
      <c r="V1369" t="s">
        <v>82</v>
      </c>
      <c r="W1369">
        <f t="shared" si="10"/>
        <v>720</v>
      </c>
      <c r="X1369" s="5">
        <v>1</v>
      </c>
      <c r="Y1369" t="s">
        <v>48</v>
      </c>
      <c r="Z1369" t="s">
        <v>83</v>
      </c>
      <c r="AA1369" t="s">
        <v>87</v>
      </c>
      <c r="AB1369" s="5">
        <v>25</v>
      </c>
      <c r="AC1369" t="s">
        <v>1435</v>
      </c>
      <c r="AD1369" t="s">
        <v>1677</v>
      </c>
    </row>
    <row r="1370" spans="1:30" ht="14.25" customHeight="1" x14ac:dyDescent="0.3">
      <c r="A1370">
        <v>15</v>
      </c>
      <c r="B1370" t="s">
        <v>24</v>
      </c>
      <c r="C1370" t="s">
        <v>294</v>
      </c>
      <c r="D1370" t="s">
        <v>37</v>
      </c>
      <c r="E1370">
        <v>2006</v>
      </c>
      <c r="F1370" t="s">
        <v>295</v>
      </c>
      <c r="G1370" t="s">
        <v>300</v>
      </c>
      <c r="H1370" s="3" t="s">
        <v>301</v>
      </c>
      <c r="I1370" s="8">
        <v>-19.651111</v>
      </c>
      <c r="J1370" s="8">
        <v>-42.584443999999998</v>
      </c>
      <c r="K1370">
        <v>359730000</v>
      </c>
      <c r="L1370" t="s">
        <v>67</v>
      </c>
      <c r="M1370" t="s">
        <v>31</v>
      </c>
      <c r="N1370" s="20" t="s">
        <v>299</v>
      </c>
      <c r="O1370" s="37">
        <v>1999</v>
      </c>
      <c r="P1370" s="37">
        <v>6</v>
      </c>
      <c r="Q1370" s="37">
        <v>2000</v>
      </c>
      <c r="R1370" s="37">
        <v>4</v>
      </c>
      <c r="S1370" s="7">
        <v>10</v>
      </c>
      <c r="T1370">
        <v>10</v>
      </c>
      <c r="U1370">
        <v>13</v>
      </c>
      <c r="V1370" t="s">
        <v>82</v>
      </c>
      <c r="W1370">
        <f t="shared" si="10"/>
        <v>720</v>
      </c>
      <c r="X1370" s="5">
        <v>1</v>
      </c>
      <c r="Y1370" t="s">
        <v>48</v>
      </c>
      <c r="Z1370" t="s">
        <v>90</v>
      </c>
      <c r="AA1370" t="s">
        <v>91</v>
      </c>
      <c r="AB1370" s="5">
        <v>0</v>
      </c>
      <c r="AC1370" t="s">
        <v>1435</v>
      </c>
      <c r="AD1370" t="s">
        <v>1677</v>
      </c>
    </row>
    <row r="1371" spans="1:30" ht="14.25" customHeight="1" x14ac:dyDescent="0.3">
      <c r="A1371">
        <v>15</v>
      </c>
      <c r="B1371" t="s">
        <v>24</v>
      </c>
      <c r="C1371" t="s">
        <v>294</v>
      </c>
      <c r="D1371" t="s">
        <v>37</v>
      </c>
      <c r="E1371">
        <v>2006</v>
      </c>
      <c r="F1371" t="s">
        <v>295</v>
      </c>
      <c r="G1371" t="s">
        <v>302</v>
      </c>
      <c r="H1371" s="3" t="s">
        <v>303</v>
      </c>
      <c r="I1371" s="8">
        <v>-19.654444000000002</v>
      </c>
      <c r="J1371" s="8">
        <v>-42.583055999999999</v>
      </c>
      <c r="K1371">
        <v>359730000</v>
      </c>
      <c r="L1371" t="s">
        <v>67</v>
      </c>
      <c r="M1371" t="s">
        <v>31</v>
      </c>
      <c r="N1371" s="20" t="s">
        <v>299</v>
      </c>
      <c r="O1371" s="37">
        <v>1999</v>
      </c>
      <c r="P1371" s="37">
        <v>6</v>
      </c>
      <c r="Q1371" s="37">
        <v>2000</v>
      </c>
      <c r="R1371" s="37">
        <v>4</v>
      </c>
      <c r="S1371" s="7">
        <v>10</v>
      </c>
      <c r="T1371">
        <v>10</v>
      </c>
      <c r="U1371">
        <v>13</v>
      </c>
      <c r="V1371" t="s">
        <v>82</v>
      </c>
      <c r="W1371">
        <f t="shared" si="10"/>
        <v>720</v>
      </c>
      <c r="X1371" s="5">
        <v>1</v>
      </c>
      <c r="Y1371" t="s">
        <v>48</v>
      </c>
      <c r="Z1371" t="s">
        <v>49</v>
      </c>
      <c r="AA1371" t="s">
        <v>1067</v>
      </c>
      <c r="AB1371" s="5">
        <v>0</v>
      </c>
      <c r="AC1371" t="s">
        <v>1435</v>
      </c>
      <c r="AD1371" t="s">
        <v>1677</v>
      </c>
    </row>
    <row r="1372" spans="1:30" ht="14.25" customHeight="1" x14ac:dyDescent="0.3">
      <c r="A1372">
        <v>15</v>
      </c>
      <c r="B1372" t="s">
        <v>24</v>
      </c>
      <c r="C1372" t="s">
        <v>294</v>
      </c>
      <c r="D1372" t="s">
        <v>37</v>
      </c>
      <c r="E1372">
        <v>2006</v>
      </c>
      <c r="F1372" t="s">
        <v>295</v>
      </c>
      <c r="G1372" t="s">
        <v>302</v>
      </c>
      <c r="H1372" s="3" t="s">
        <v>303</v>
      </c>
      <c r="I1372" s="8">
        <v>-19.654444000000002</v>
      </c>
      <c r="J1372" s="8">
        <v>-42.583055999999999</v>
      </c>
      <c r="K1372">
        <v>359730000</v>
      </c>
      <c r="L1372" t="s">
        <v>67</v>
      </c>
      <c r="M1372" t="s">
        <v>31</v>
      </c>
      <c r="N1372" s="20" t="s">
        <v>299</v>
      </c>
      <c r="O1372" s="37">
        <v>1999</v>
      </c>
      <c r="P1372" s="37">
        <v>6</v>
      </c>
      <c r="Q1372" s="37">
        <v>2000</v>
      </c>
      <c r="R1372" s="37">
        <v>4</v>
      </c>
      <c r="S1372" s="7">
        <v>10</v>
      </c>
      <c r="T1372">
        <v>10</v>
      </c>
      <c r="U1372">
        <v>13</v>
      </c>
      <c r="V1372" t="s">
        <v>82</v>
      </c>
      <c r="W1372">
        <f t="shared" si="10"/>
        <v>720</v>
      </c>
      <c r="X1372" s="5">
        <v>1</v>
      </c>
      <c r="Y1372" t="s">
        <v>48</v>
      </c>
      <c r="Z1372" t="s">
        <v>49</v>
      </c>
      <c r="AA1372" t="s">
        <v>1081</v>
      </c>
      <c r="AB1372" s="5">
        <v>0</v>
      </c>
      <c r="AC1372" t="s">
        <v>1435</v>
      </c>
      <c r="AD1372" t="s">
        <v>1677</v>
      </c>
    </row>
    <row r="1373" spans="1:30" ht="14.25" customHeight="1" x14ac:dyDescent="0.3">
      <c r="A1373">
        <v>15</v>
      </c>
      <c r="B1373" t="s">
        <v>24</v>
      </c>
      <c r="C1373" t="s">
        <v>294</v>
      </c>
      <c r="D1373" t="s">
        <v>37</v>
      </c>
      <c r="E1373">
        <v>2006</v>
      </c>
      <c r="F1373" t="s">
        <v>295</v>
      </c>
      <c r="G1373" t="s">
        <v>302</v>
      </c>
      <c r="H1373" s="3" t="s">
        <v>303</v>
      </c>
      <c r="I1373" s="8">
        <v>-19.654444000000002</v>
      </c>
      <c r="J1373" s="8">
        <v>-42.583055999999999</v>
      </c>
      <c r="K1373">
        <v>359730000</v>
      </c>
      <c r="L1373" t="s">
        <v>67</v>
      </c>
      <c r="M1373" t="s">
        <v>31</v>
      </c>
      <c r="N1373" s="20" t="s">
        <v>299</v>
      </c>
      <c r="O1373" s="37">
        <v>1999</v>
      </c>
      <c r="P1373" s="37">
        <v>6</v>
      </c>
      <c r="Q1373" s="37">
        <v>2000</v>
      </c>
      <c r="R1373" s="37">
        <v>4</v>
      </c>
      <c r="S1373" s="7">
        <v>10</v>
      </c>
      <c r="T1373">
        <v>10</v>
      </c>
      <c r="U1373">
        <v>13</v>
      </c>
      <c r="V1373" t="s">
        <v>82</v>
      </c>
      <c r="W1373">
        <f t="shared" si="10"/>
        <v>720</v>
      </c>
      <c r="X1373" s="5">
        <v>1</v>
      </c>
      <c r="Y1373" t="s">
        <v>48</v>
      </c>
      <c r="Z1373" t="s">
        <v>49</v>
      </c>
      <c r="AA1373" t="s">
        <v>50</v>
      </c>
      <c r="AB1373" s="5">
        <v>0</v>
      </c>
      <c r="AC1373" t="s">
        <v>1435</v>
      </c>
      <c r="AD1373" t="s">
        <v>1677</v>
      </c>
    </row>
    <row r="1374" spans="1:30" ht="14.25" customHeight="1" x14ac:dyDescent="0.3">
      <c r="A1374">
        <v>15</v>
      </c>
      <c r="B1374" t="s">
        <v>24</v>
      </c>
      <c r="C1374" t="s">
        <v>294</v>
      </c>
      <c r="D1374" t="s">
        <v>37</v>
      </c>
      <c r="E1374">
        <v>2006</v>
      </c>
      <c r="F1374" t="s">
        <v>295</v>
      </c>
      <c r="G1374" t="s">
        <v>302</v>
      </c>
      <c r="H1374" s="3" t="s">
        <v>303</v>
      </c>
      <c r="I1374" s="8">
        <v>-19.654444000000002</v>
      </c>
      <c r="J1374" s="8">
        <v>-42.583055999999999</v>
      </c>
      <c r="K1374">
        <v>359730000</v>
      </c>
      <c r="L1374" t="s">
        <v>67</v>
      </c>
      <c r="M1374" t="s">
        <v>31</v>
      </c>
      <c r="N1374" s="20" t="s">
        <v>299</v>
      </c>
      <c r="O1374" s="37">
        <v>1999</v>
      </c>
      <c r="P1374" s="37">
        <v>6</v>
      </c>
      <c r="Q1374" s="37">
        <v>2000</v>
      </c>
      <c r="R1374" s="37">
        <v>4</v>
      </c>
      <c r="S1374" s="7">
        <v>10</v>
      </c>
      <c r="T1374">
        <v>10</v>
      </c>
      <c r="U1374">
        <v>13</v>
      </c>
      <c r="V1374" t="s">
        <v>82</v>
      </c>
      <c r="W1374">
        <f t="shared" si="10"/>
        <v>720</v>
      </c>
      <c r="X1374" s="5">
        <v>1</v>
      </c>
      <c r="Y1374" t="s">
        <v>48</v>
      </c>
      <c r="Z1374" t="s">
        <v>49</v>
      </c>
      <c r="AA1374" t="s">
        <v>483</v>
      </c>
      <c r="AB1374" s="5">
        <v>0</v>
      </c>
      <c r="AC1374" t="s">
        <v>1435</v>
      </c>
      <c r="AD1374" t="s">
        <v>1677</v>
      </c>
    </row>
    <row r="1375" spans="1:30" ht="14.25" customHeight="1" x14ac:dyDescent="0.3">
      <c r="A1375">
        <v>15</v>
      </c>
      <c r="B1375" t="s">
        <v>24</v>
      </c>
      <c r="C1375" t="s">
        <v>294</v>
      </c>
      <c r="D1375" t="s">
        <v>37</v>
      </c>
      <c r="E1375">
        <v>2006</v>
      </c>
      <c r="F1375" t="s">
        <v>295</v>
      </c>
      <c r="G1375" t="s">
        <v>302</v>
      </c>
      <c r="H1375" s="3" t="s">
        <v>303</v>
      </c>
      <c r="I1375" s="8">
        <v>-19.654444000000002</v>
      </c>
      <c r="J1375" s="8">
        <v>-42.583055999999999</v>
      </c>
      <c r="K1375">
        <v>359730000</v>
      </c>
      <c r="L1375" t="s">
        <v>67</v>
      </c>
      <c r="M1375" t="s">
        <v>31</v>
      </c>
      <c r="N1375" s="20" t="s">
        <v>299</v>
      </c>
      <c r="O1375" s="37">
        <v>1999</v>
      </c>
      <c r="P1375" s="37">
        <v>6</v>
      </c>
      <c r="Q1375" s="37">
        <v>2000</v>
      </c>
      <c r="R1375" s="37">
        <v>4</v>
      </c>
      <c r="S1375" s="7">
        <v>10</v>
      </c>
      <c r="T1375">
        <v>10</v>
      </c>
      <c r="U1375">
        <v>13</v>
      </c>
      <c r="V1375" t="s">
        <v>82</v>
      </c>
      <c r="W1375">
        <f t="shared" si="10"/>
        <v>720</v>
      </c>
      <c r="X1375" s="5">
        <v>1</v>
      </c>
      <c r="Y1375" t="s">
        <v>48</v>
      </c>
      <c r="Z1375" t="s">
        <v>55</v>
      </c>
      <c r="AA1375" t="s">
        <v>1054</v>
      </c>
      <c r="AB1375" s="5">
        <v>55</v>
      </c>
      <c r="AC1375" t="s">
        <v>1435</v>
      </c>
      <c r="AD1375" t="s">
        <v>1677</v>
      </c>
    </row>
    <row r="1376" spans="1:30" ht="14.25" customHeight="1" x14ac:dyDescent="0.3">
      <c r="A1376">
        <v>15</v>
      </c>
      <c r="B1376" t="s">
        <v>24</v>
      </c>
      <c r="C1376" t="s">
        <v>294</v>
      </c>
      <c r="D1376" t="s">
        <v>37</v>
      </c>
      <c r="E1376">
        <v>2006</v>
      </c>
      <c r="F1376" t="s">
        <v>295</v>
      </c>
      <c r="G1376" t="s">
        <v>302</v>
      </c>
      <c r="H1376" s="3" t="s">
        <v>303</v>
      </c>
      <c r="I1376" s="8">
        <v>-19.654444000000002</v>
      </c>
      <c r="J1376" s="8">
        <v>-42.583055999999999</v>
      </c>
      <c r="K1376">
        <v>359730000</v>
      </c>
      <c r="L1376" t="s">
        <v>67</v>
      </c>
      <c r="M1376" t="s">
        <v>31</v>
      </c>
      <c r="N1376" s="20" t="s">
        <v>299</v>
      </c>
      <c r="O1376" s="37">
        <v>1999</v>
      </c>
      <c r="P1376" s="37">
        <v>6</v>
      </c>
      <c r="Q1376" s="37">
        <v>2000</v>
      </c>
      <c r="R1376" s="37">
        <v>4</v>
      </c>
      <c r="S1376" s="7">
        <v>10</v>
      </c>
      <c r="T1376">
        <v>10</v>
      </c>
      <c r="U1376">
        <v>13</v>
      </c>
      <c r="V1376" t="s">
        <v>82</v>
      </c>
      <c r="W1376">
        <f t="shared" si="10"/>
        <v>720</v>
      </c>
      <c r="X1376" s="5">
        <v>1</v>
      </c>
      <c r="Y1376" t="s">
        <v>48</v>
      </c>
      <c r="Z1376" t="s">
        <v>55</v>
      </c>
      <c r="AA1376" t="s">
        <v>861</v>
      </c>
      <c r="AB1376" s="5">
        <v>0</v>
      </c>
      <c r="AC1376" t="s">
        <v>1435</v>
      </c>
      <c r="AD1376" t="s">
        <v>1677</v>
      </c>
    </row>
    <row r="1377" spans="1:31" ht="14.25" customHeight="1" x14ac:dyDescent="0.3">
      <c r="A1377">
        <v>15</v>
      </c>
      <c r="B1377" t="s">
        <v>24</v>
      </c>
      <c r="C1377" t="s">
        <v>294</v>
      </c>
      <c r="D1377" t="s">
        <v>37</v>
      </c>
      <c r="E1377">
        <v>2006</v>
      </c>
      <c r="F1377" t="s">
        <v>295</v>
      </c>
      <c r="G1377" t="s">
        <v>302</v>
      </c>
      <c r="H1377" s="3" t="s">
        <v>303</v>
      </c>
      <c r="I1377" s="8">
        <v>-19.654444000000002</v>
      </c>
      <c r="J1377" s="8">
        <v>-42.583055999999999</v>
      </c>
      <c r="K1377">
        <v>359730000</v>
      </c>
      <c r="L1377" t="s">
        <v>67</v>
      </c>
      <c r="M1377" t="s">
        <v>31</v>
      </c>
      <c r="N1377" s="20" t="s">
        <v>299</v>
      </c>
      <c r="O1377" s="37">
        <v>1999</v>
      </c>
      <c r="P1377" s="37">
        <v>6</v>
      </c>
      <c r="Q1377" s="37">
        <v>2000</v>
      </c>
      <c r="R1377" s="37">
        <v>4</v>
      </c>
      <c r="S1377" s="7">
        <v>10</v>
      </c>
      <c r="T1377">
        <v>10</v>
      </c>
      <c r="U1377">
        <v>13</v>
      </c>
      <c r="V1377" t="s">
        <v>82</v>
      </c>
      <c r="W1377">
        <f t="shared" si="10"/>
        <v>720</v>
      </c>
      <c r="X1377" s="5">
        <v>1</v>
      </c>
      <c r="Y1377" t="s">
        <v>48</v>
      </c>
      <c r="Z1377" t="s">
        <v>55</v>
      </c>
      <c r="AA1377" t="s">
        <v>56</v>
      </c>
      <c r="AB1377" s="5">
        <v>1</v>
      </c>
      <c r="AC1377" t="s">
        <v>1435</v>
      </c>
      <c r="AD1377" t="s">
        <v>1677</v>
      </c>
    </row>
    <row r="1378" spans="1:31" ht="14.25" customHeight="1" x14ac:dyDescent="0.3">
      <c r="A1378">
        <v>15</v>
      </c>
      <c r="B1378" t="s">
        <v>24</v>
      </c>
      <c r="C1378" t="s">
        <v>294</v>
      </c>
      <c r="D1378" t="s">
        <v>37</v>
      </c>
      <c r="E1378">
        <v>2006</v>
      </c>
      <c r="F1378" t="s">
        <v>295</v>
      </c>
      <c r="G1378" t="s">
        <v>302</v>
      </c>
      <c r="H1378" s="3" t="s">
        <v>303</v>
      </c>
      <c r="I1378" s="8">
        <v>-19.654444000000002</v>
      </c>
      <c r="J1378" s="8">
        <v>-42.583055999999999</v>
      </c>
      <c r="K1378">
        <v>359730000</v>
      </c>
      <c r="L1378" t="s">
        <v>67</v>
      </c>
      <c r="M1378" t="s">
        <v>31</v>
      </c>
      <c r="N1378" s="20" t="s">
        <v>299</v>
      </c>
      <c r="O1378" s="37">
        <v>1999</v>
      </c>
      <c r="P1378" s="37">
        <v>6</v>
      </c>
      <c r="Q1378" s="37">
        <v>2000</v>
      </c>
      <c r="R1378" s="37">
        <v>4</v>
      </c>
      <c r="S1378" s="7">
        <v>10</v>
      </c>
      <c r="T1378">
        <v>10</v>
      </c>
      <c r="U1378">
        <v>13</v>
      </c>
      <c r="V1378" t="s">
        <v>82</v>
      </c>
      <c r="W1378">
        <f t="shared" si="10"/>
        <v>720</v>
      </c>
      <c r="X1378" s="5">
        <v>1</v>
      </c>
      <c r="Y1378" t="s">
        <v>48</v>
      </c>
      <c r="Z1378" t="s">
        <v>55</v>
      </c>
      <c r="AA1378" t="s">
        <v>59</v>
      </c>
      <c r="AB1378" s="5">
        <v>6</v>
      </c>
      <c r="AC1378" t="s">
        <v>1435</v>
      </c>
      <c r="AD1378" t="s">
        <v>1677</v>
      </c>
    </row>
    <row r="1379" spans="1:31" ht="14.25" customHeight="1" x14ac:dyDescent="0.3">
      <c r="A1379">
        <v>15</v>
      </c>
      <c r="B1379" t="s">
        <v>24</v>
      </c>
      <c r="C1379" t="s">
        <v>294</v>
      </c>
      <c r="D1379" t="s">
        <v>37</v>
      </c>
      <c r="E1379">
        <v>2006</v>
      </c>
      <c r="F1379" t="s">
        <v>295</v>
      </c>
      <c r="G1379" t="s">
        <v>302</v>
      </c>
      <c r="H1379" s="3" t="s">
        <v>303</v>
      </c>
      <c r="I1379" s="8">
        <v>-19.654444000000002</v>
      </c>
      <c r="J1379" s="8">
        <v>-42.583055999999999</v>
      </c>
      <c r="K1379">
        <v>359730000</v>
      </c>
      <c r="L1379" t="s">
        <v>67</v>
      </c>
      <c r="M1379" t="s">
        <v>31</v>
      </c>
      <c r="N1379" s="20" t="s">
        <v>299</v>
      </c>
      <c r="O1379" s="37">
        <v>1999</v>
      </c>
      <c r="P1379" s="37">
        <v>6</v>
      </c>
      <c r="Q1379" s="37">
        <v>2000</v>
      </c>
      <c r="R1379" s="37">
        <v>4</v>
      </c>
      <c r="S1379" s="7">
        <v>10</v>
      </c>
      <c r="T1379">
        <v>10</v>
      </c>
      <c r="U1379">
        <v>13</v>
      </c>
      <c r="V1379" t="s">
        <v>82</v>
      </c>
      <c r="W1379">
        <f t="shared" si="10"/>
        <v>720</v>
      </c>
      <c r="X1379" s="5">
        <v>1</v>
      </c>
      <c r="Y1379" t="s">
        <v>48</v>
      </c>
      <c r="Z1379" t="s">
        <v>55</v>
      </c>
      <c r="AA1379" t="s">
        <v>62</v>
      </c>
      <c r="AB1379" s="5">
        <v>1</v>
      </c>
      <c r="AC1379" t="s">
        <v>1435</v>
      </c>
      <c r="AD1379" t="s">
        <v>1677</v>
      </c>
    </row>
    <row r="1380" spans="1:31" ht="14.25" customHeight="1" x14ac:dyDescent="0.3">
      <c r="A1380">
        <v>15</v>
      </c>
      <c r="B1380" t="s">
        <v>24</v>
      </c>
      <c r="C1380" t="s">
        <v>294</v>
      </c>
      <c r="D1380" t="s">
        <v>37</v>
      </c>
      <c r="E1380">
        <v>2006</v>
      </c>
      <c r="F1380" t="s">
        <v>295</v>
      </c>
      <c r="G1380" t="s">
        <v>302</v>
      </c>
      <c r="H1380" s="3" t="s">
        <v>303</v>
      </c>
      <c r="I1380" s="8">
        <v>-19.654444000000002</v>
      </c>
      <c r="J1380" s="8">
        <v>-42.583055999999999</v>
      </c>
      <c r="K1380">
        <v>359730000</v>
      </c>
      <c r="L1380" t="s">
        <v>67</v>
      </c>
      <c r="M1380" t="s">
        <v>31</v>
      </c>
      <c r="N1380" s="20" t="s">
        <v>299</v>
      </c>
      <c r="O1380" s="37">
        <v>1999</v>
      </c>
      <c r="P1380" s="37">
        <v>6</v>
      </c>
      <c r="Q1380" s="37">
        <v>2000</v>
      </c>
      <c r="R1380" s="37">
        <v>4</v>
      </c>
      <c r="S1380" s="7">
        <v>10</v>
      </c>
      <c r="T1380">
        <v>10</v>
      </c>
      <c r="U1380">
        <v>13</v>
      </c>
      <c r="V1380" t="s">
        <v>82</v>
      </c>
      <c r="W1380">
        <f t="shared" si="10"/>
        <v>720</v>
      </c>
      <c r="X1380" s="5">
        <v>1</v>
      </c>
      <c r="Y1380" t="s">
        <v>48</v>
      </c>
      <c r="Z1380" t="s">
        <v>55</v>
      </c>
      <c r="AA1380" t="s">
        <v>1082</v>
      </c>
      <c r="AB1380" s="5">
        <v>0</v>
      </c>
      <c r="AC1380" t="s">
        <v>1435</v>
      </c>
      <c r="AD1380" t="s">
        <v>1677</v>
      </c>
    </row>
    <row r="1381" spans="1:31" ht="14.25" customHeight="1" x14ac:dyDescent="0.3">
      <c r="A1381">
        <v>15</v>
      </c>
      <c r="B1381" t="s">
        <v>24</v>
      </c>
      <c r="C1381" t="s">
        <v>294</v>
      </c>
      <c r="D1381" t="s">
        <v>37</v>
      </c>
      <c r="E1381">
        <v>2006</v>
      </c>
      <c r="F1381" t="s">
        <v>295</v>
      </c>
      <c r="G1381" t="s">
        <v>302</v>
      </c>
      <c r="H1381" s="3" t="s">
        <v>303</v>
      </c>
      <c r="I1381" s="8">
        <v>-19.654444000000002</v>
      </c>
      <c r="J1381" s="8">
        <v>-42.583055999999999</v>
      </c>
      <c r="K1381">
        <v>359730000</v>
      </c>
      <c r="L1381" t="s">
        <v>67</v>
      </c>
      <c r="M1381" t="s">
        <v>31</v>
      </c>
      <c r="N1381" s="20" t="s">
        <v>299</v>
      </c>
      <c r="O1381" s="37">
        <v>1999</v>
      </c>
      <c r="P1381" s="37">
        <v>6</v>
      </c>
      <c r="Q1381" s="37">
        <v>2000</v>
      </c>
      <c r="R1381" s="37">
        <v>4</v>
      </c>
      <c r="S1381" s="7">
        <v>10</v>
      </c>
      <c r="T1381">
        <v>10</v>
      </c>
      <c r="U1381">
        <v>13</v>
      </c>
      <c r="V1381" t="s">
        <v>82</v>
      </c>
      <c r="W1381">
        <f t="shared" si="10"/>
        <v>720</v>
      </c>
      <c r="X1381" s="5">
        <v>1</v>
      </c>
      <c r="Y1381" t="s">
        <v>48</v>
      </c>
      <c r="Z1381" t="s">
        <v>55</v>
      </c>
      <c r="AA1381" t="s">
        <v>70</v>
      </c>
      <c r="AB1381" s="5">
        <v>3</v>
      </c>
      <c r="AC1381" t="s">
        <v>1435</v>
      </c>
      <c r="AD1381" t="s">
        <v>1677</v>
      </c>
    </row>
    <row r="1382" spans="1:31" ht="14.25" customHeight="1" x14ac:dyDescent="0.3">
      <c r="A1382">
        <v>15</v>
      </c>
      <c r="B1382" t="s">
        <v>24</v>
      </c>
      <c r="C1382" t="s">
        <v>294</v>
      </c>
      <c r="D1382" t="s">
        <v>37</v>
      </c>
      <c r="E1382">
        <v>2006</v>
      </c>
      <c r="F1382" t="s">
        <v>295</v>
      </c>
      <c r="G1382" t="s">
        <v>302</v>
      </c>
      <c r="H1382" s="3" t="s">
        <v>303</v>
      </c>
      <c r="I1382" s="8">
        <v>-19.654444000000002</v>
      </c>
      <c r="J1382" s="8">
        <v>-42.583055999999999</v>
      </c>
      <c r="K1382">
        <v>359730000</v>
      </c>
      <c r="L1382" t="s">
        <v>67</v>
      </c>
      <c r="M1382" t="s">
        <v>31</v>
      </c>
      <c r="N1382" s="20" t="s">
        <v>299</v>
      </c>
      <c r="O1382" s="37">
        <v>1999</v>
      </c>
      <c r="P1382" s="37">
        <v>6</v>
      </c>
      <c r="Q1382" s="37">
        <v>2000</v>
      </c>
      <c r="R1382" s="37">
        <v>4</v>
      </c>
      <c r="S1382" s="7">
        <v>10</v>
      </c>
      <c r="T1382">
        <v>10</v>
      </c>
      <c r="U1382">
        <v>13</v>
      </c>
      <c r="V1382" t="s">
        <v>82</v>
      </c>
      <c r="W1382">
        <f t="shared" si="10"/>
        <v>720</v>
      </c>
      <c r="X1382" s="5">
        <v>1</v>
      </c>
      <c r="Y1382" t="s">
        <v>48</v>
      </c>
      <c r="Z1382" t="s">
        <v>55</v>
      </c>
      <c r="AA1382" t="s">
        <v>1053</v>
      </c>
      <c r="AB1382" s="5">
        <v>5</v>
      </c>
      <c r="AC1382" t="s">
        <v>1435</v>
      </c>
      <c r="AD1382" t="s">
        <v>1677</v>
      </c>
    </row>
    <row r="1383" spans="1:31" ht="14.25" customHeight="1" x14ac:dyDescent="0.3">
      <c r="A1383">
        <v>15</v>
      </c>
      <c r="B1383" t="s">
        <v>24</v>
      </c>
      <c r="C1383" t="s">
        <v>294</v>
      </c>
      <c r="D1383" t="s">
        <v>37</v>
      </c>
      <c r="E1383">
        <v>2006</v>
      </c>
      <c r="F1383" t="s">
        <v>295</v>
      </c>
      <c r="G1383" t="s">
        <v>302</v>
      </c>
      <c r="H1383" s="3" t="s">
        <v>303</v>
      </c>
      <c r="I1383" s="8">
        <v>-19.654444000000002</v>
      </c>
      <c r="J1383" s="8">
        <v>-42.583055999999999</v>
      </c>
      <c r="K1383">
        <v>359730000</v>
      </c>
      <c r="L1383" t="s">
        <v>67</v>
      </c>
      <c r="M1383" t="s">
        <v>31</v>
      </c>
      <c r="N1383" s="20" t="s">
        <v>299</v>
      </c>
      <c r="O1383" s="37">
        <v>1999</v>
      </c>
      <c r="P1383" s="37">
        <v>6</v>
      </c>
      <c r="Q1383" s="37">
        <v>2000</v>
      </c>
      <c r="R1383" s="37">
        <v>4</v>
      </c>
      <c r="S1383" s="7">
        <v>10</v>
      </c>
      <c r="T1383">
        <v>10</v>
      </c>
      <c r="U1383">
        <v>13</v>
      </c>
      <c r="V1383" t="s">
        <v>82</v>
      </c>
      <c r="W1383">
        <f t="shared" si="10"/>
        <v>720</v>
      </c>
      <c r="X1383" s="5">
        <v>1</v>
      </c>
      <c r="Y1383" t="s">
        <v>48</v>
      </c>
      <c r="Z1383" t="s">
        <v>55</v>
      </c>
      <c r="AA1383" t="s">
        <v>73</v>
      </c>
      <c r="AB1383" s="5">
        <v>1</v>
      </c>
      <c r="AC1383" t="s">
        <v>1435</v>
      </c>
      <c r="AD1383" t="s">
        <v>1677</v>
      </c>
    </row>
    <row r="1384" spans="1:31" ht="14.25" customHeight="1" x14ac:dyDescent="0.3">
      <c r="A1384">
        <v>15</v>
      </c>
      <c r="B1384" t="s">
        <v>24</v>
      </c>
      <c r="C1384" t="s">
        <v>294</v>
      </c>
      <c r="D1384" t="s">
        <v>37</v>
      </c>
      <c r="E1384">
        <v>2006</v>
      </c>
      <c r="F1384" t="s">
        <v>295</v>
      </c>
      <c r="G1384" t="s">
        <v>302</v>
      </c>
      <c r="H1384" s="3" t="s">
        <v>303</v>
      </c>
      <c r="I1384" s="8">
        <v>-19.654444000000002</v>
      </c>
      <c r="J1384" s="8">
        <v>-42.583055999999999</v>
      </c>
      <c r="K1384">
        <v>359730000</v>
      </c>
      <c r="L1384" t="s">
        <v>67</v>
      </c>
      <c r="M1384" t="s">
        <v>31</v>
      </c>
      <c r="N1384" s="20" t="s">
        <v>299</v>
      </c>
      <c r="O1384" s="37">
        <v>1999</v>
      </c>
      <c r="P1384" s="37">
        <v>6</v>
      </c>
      <c r="Q1384" s="37">
        <v>2000</v>
      </c>
      <c r="R1384" s="37">
        <v>4</v>
      </c>
      <c r="S1384" s="7">
        <v>10</v>
      </c>
      <c r="T1384">
        <v>10</v>
      </c>
      <c r="U1384">
        <v>13</v>
      </c>
      <c r="V1384" t="s">
        <v>82</v>
      </c>
      <c r="W1384">
        <f t="shared" si="10"/>
        <v>720</v>
      </c>
      <c r="X1384" s="5">
        <v>1</v>
      </c>
      <c r="Y1384" t="s">
        <v>48</v>
      </c>
      <c r="Z1384" t="s">
        <v>55</v>
      </c>
      <c r="AA1384" t="s">
        <v>76</v>
      </c>
      <c r="AB1384" s="5">
        <v>4</v>
      </c>
      <c r="AC1384" t="s">
        <v>1435</v>
      </c>
      <c r="AD1384" t="s">
        <v>1677</v>
      </c>
    </row>
    <row r="1385" spans="1:31" ht="14.25" customHeight="1" x14ac:dyDescent="0.3">
      <c r="A1385">
        <v>15</v>
      </c>
      <c r="B1385" t="s">
        <v>24</v>
      </c>
      <c r="C1385" t="s">
        <v>294</v>
      </c>
      <c r="D1385" t="s">
        <v>37</v>
      </c>
      <c r="E1385">
        <v>2006</v>
      </c>
      <c r="F1385" t="s">
        <v>295</v>
      </c>
      <c r="G1385" t="s">
        <v>302</v>
      </c>
      <c r="H1385" s="3" t="s">
        <v>303</v>
      </c>
      <c r="I1385" s="8">
        <v>-19.654444000000002</v>
      </c>
      <c r="J1385" s="8">
        <v>-42.583055999999999</v>
      </c>
      <c r="K1385">
        <v>359730000</v>
      </c>
      <c r="L1385" t="s">
        <v>67</v>
      </c>
      <c r="M1385" t="s">
        <v>31</v>
      </c>
      <c r="N1385" s="20" t="s">
        <v>299</v>
      </c>
      <c r="O1385" s="37">
        <v>1999</v>
      </c>
      <c r="P1385" s="37">
        <v>6</v>
      </c>
      <c r="Q1385" s="37">
        <v>2000</v>
      </c>
      <c r="R1385" s="37">
        <v>4</v>
      </c>
      <c r="S1385" s="7">
        <v>10</v>
      </c>
      <c r="T1385">
        <v>10</v>
      </c>
      <c r="U1385">
        <v>13</v>
      </c>
      <c r="V1385" t="s">
        <v>82</v>
      </c>
      <c r="W1385">
        <f t="shared" si="10"/>
        <v>720</v>
      </c>
      <c r="X1385" s="5">
        <v>1</v>
      </c>
      <c r="Y1385" t="s">
        <v>48</v>
      </c>
      <c r="Z1385" t="s">
        <v>55</v>
      </c>
      <c r="AA1385" t="s">
        <v>275</v>
      </c>
      <c r="AB1385" s="5">
        <v>0</v>
      </c>
      <c r="AC1385" t="s">
        <v>1435</v>
      </c>
      <c r="AD1385" t="s">
        <v>1677</v>
      </c>
    </row>
    <row r="1386" spans="1:31" ht="14.25" customHeight="1" x14ac:dyDescent="0.3">
      <c r="A1386">
        <v>15</v>
      </c>
      <c r="B1386" t="s">
        <v>24</v>
      </c>
      <c r="C1386" t="s">
        <v>294</v>
      </c>
      <c r="D1386" t="s">
        <v>37</v>
      </c>
      <c r="E1386">
        <v>2006</v>
      </c>
      <c r="F1386" t="s">
        <v>295</v>
      </c>
      <c r="G1386" t="s">
        <v>302</v>
      </c>
      <c r="H1386" s="3" t="s">
        <v>303</v>
      </c>
      <c r="I1386" s="8">
        <v>-19.654444000000002</v>
      </c>
      <c r="J1386" s="8">
        <v>-42.583055999999999</v>
      </c>
      <c r="K1386">
        <v>359730000</v>
      </c>
      <c r="L1386" t="s">
        <v>67</v>
      </c>
      <c r="M1386" t="s">
        <v>31</v>
      </c>
      <c r="N1386" s="20" t="s">
        <v>299</v>
      </c>
      <c r="O1386" s="37">
        <v>1999</v>
      </c>
      <c r="P1386" s="37">
        <v>6</v>
      </c>
      <c r="Q1386" s="37">
        <v>2000</v>
      </c>
      <c r="R1386" s="37">
        <v>4</v>
      </c>
      <c r="S1386" s="7">
        <v>10</v>
      </c>
      <c r="T1386">
        <v>10</v>
      </c>
      <c r="U1386">
        <v>13</v>
      </c>
      <c r="V1386" t="s">
        <v>82</v>
      </c>
      <c r="W1386">
        <f t="shared" si="10"/>
        <v>720</v>
      </c>
      <c r="X1386" s="5">
        <v>1</v>
      </c>
      <c r="Y1386" t="s">
        <v>48</v>
      </c>
      <c r="Z1386" t="s">
        <v>83</v>
      </c>
      <c r="AA1386" t="s">
        <v>84</v>
      </c>
      <c r="AB1386" s="5">
        <v>32</v>
      </c>
      <c r="AC1386" t="s">
        <v>1435</v>
      </c>
      <c r="AD1386" t="s">
        <v>1677</v>
      </c>
    </row>
    <row r="1387" spans="1:31" ht="14.25" customHeight="1" x14ac:dyDescent="0.3">
      <c r="A1387">
        <v>15</v>
      </c>
      <c r="B1387" t="s">
        <v>24</v>
      </c>
      <c r="C1387" t="s">
        <v>294</v>
      </c>
      <c r="D1387" t="s">
        <v>37</v>
      </c>
      <c r="E1387">
        <v>2006</v>
      </c>
      <c r="F1387" t="s">
        <v>295</v>
      </c>
      <c r="G1387" t="s">
        <v>302</v>
      </c>
      <c r="H1387" s="3" t="s">
        <v>303</v>
      </c>
      <c r="I1387" s="8">
        <v>-19.654444000000002</v>
      </c>
      <c r="J1387" s="8">
        <v>-42.583055999999999</v>
      </c>
      <c r="K1387">
        <v>359730000</v>
      </c>
      <c r="L1387" t="s">
        <v>67</v>
      </c>
      <c r="M1387" t="s">
        <v>31</v>
      </c>
      <c r="N1387" s="20" t="s">
        <v>299</v>
      </c>
      <c r="O1387" s="37">
        <v>1999</v>
      </c>
      <c r="P1387" s="37">
        <v>6</v>
      </c>
      <c r="Q1387" s="37">
        <v>2000</v>
      </c>
      <c r="R1387" s="37">
        <v>4</v>
      </c>
      <c r="S1387" s="7">
        <v>10</v>
      </c>
      <c r="T1387">
        <v>10</v>
      </c>
      <c r="U1387">
        <v>13</v>
      </c>
      <c r="V1387" t="s">
        <v>82</v>
      </c>
      <c r="W1387">
        <f t="shared" si="10"/>
        <v>720</v>
      </c>
      <c r="X1387" s="5">
        <v>1</v>
      </c>
      <c r="Y1387" t="s">
        <v>48</v>
      </c>
      <c r="Z1387" t="s">
        <v>83</v>
      </c>
      <c r="AA1387" t="s">
        <v>87</v>
      </c>
      <c r="AB1387" s="5">
        <v>19</v>
      </c>
      <c r="AC1387" t="s">
        <v>1435</v>
      </c>
      <c r="AD1387" t="s">
        <v>1677</v>
      </c>
    </row>
    <row r="1388" spans="1:31" ht="14.25" customHeight="1" x14ac:dyDescent="0.3">
      <c r="A1388">
        <v>15</v>
      </c>
      <c r="B1388" t="s">
        <v>24</v>
      </c>
      <c r="C1388" t="s">
        <v>294</v>
      </c>
      <c r="D1388" t="s">
        <v>37</v>
      </c>
      <c r="E1388">
        <v>2006</v>
      </c>
      <c r="F1388" t="s">
        <v>295</v>
      </c>
      <c r="G1388" t="s">
        <v>302</v>
      </c>
      <c r="H1388" s="3" t="s">
        <v>303</v>
      </c>
      <c r="I1388" s="8">
        <v>-19.654444000000002</v>
      </c>
      <c r="J1388" s="8">
        <v>-42.583055999999999</v>
      </c>
      <c r="K1388">
        <v>359730000</v>
      </c>
      <c r="L1388" t="s">
        <v>67</v>
      </c>
      <c r="M1388" t="s">
        <v>31</v>
      </c>
      <c r="N1388" s="20" t="s">
        <v>299</v>
      </c>
      <c r="O1388" s="37">
        <v>1999</v>
      </c>
      <c r="P1388" s="37">
        <v>6</v>
      </c>
      <c r="Q1388" s="37">
        <v>2000</v>
      </c>
      <c r="R1388" s="37">
        <v>4</v>
      </c>
      <c r="S1388" s="7">
        <v>10</v>
      </c>
      <c r="T1388">
        <v>10</v>
      </c>
      <c r="U1388">
        <v>13</v>
      </c>
      <c r="V1388" t="s">
        <v>82</v>
      </c>
      <c r="W1388">
        <f t="shared" si="10"/>
        <v>720</v>
      </c>
      <c r="X1388" s="5">
        <v>1</v>
      </c>
      <c r="Y1388" t="s">
        <v>48</v>
      </c>
      <c r="Z1388" t="s">
        <v>90</v>
      </c>
      <c r="AA1388" t="s">
        <v>91</v>
      </c>
      <c r="AB1388" s="5">
        <v>1</v>
      </c>
      <c r="AC1388" t="s">
        <v>1435</v>
      </c>
      <c r="AD1388" t="s">
        <v>1677</v>
      </c>
    </row>
    <row r="1389" spans="1:31" ht="14.25" customHeight="1" x14ac:dyDescent="0.3">
      <c r="A1389">
        <v>15</v>
      </c>
      <c r="B1389" t="s">
        <v>24</v>
      </c>
      <c r="C1389" t="s">
        <v>294</v>
      </c>
      <c r="D1389" t="s">
        <v>37</v>
      </c>
      <c r="E1389">
        <v>2006</v>
      </c>
      <c r="F1389" t="s">
        <v>295</v>
      </c>
      <c r="G1389" t="s">
        <v>304</v>
      </c>
      <c r="H1389" s="3" t="s">
        <v>305</v>
      </c>
      <c r="I1389" s="8">
        <v>-19.683889000000001</v>
      </c>
      <c r="J1389" s="8">
        <v>-42.523055999999997</v>
      </c>
      <c r="K1389">
        <v>359730000</v>
      </c>
      <c r="L1389" t="s">
        <v>67</v>
      </c>
      <c r="M1389" t="s">
        <v>31</v>
      </c>
      <c r="N1389" s="20" t="s">
        <v>299</v>
      </c>
      <c r="O1389" s="37">
        <v>1999</v>
      </c>
      <c r="P1389" s="37">
        <v>6</v>
      </c>
      <c r="Q1389" s="37">
        <v>2000</v>
      </c>
      <c r="R1389" s="37">
        <v>4</v>
      </c>
      <c r="S1389" s="7">
        <v>10</v>
      </c>
      <c r="T1389">
        <v>10</v>
      </c>
      <c r="U1389">
        <v>13</v>
      </c>
      <c r="V1389" t="s">
        <v>82</v>
      </c>
      <c r="W1389">
        <f t="shared" si="10"/>
        <v>720</v>
      </c>
      <c r="X1389" s="5">
        <v>1</v>
      </c>
      <c r="Y1389" t="s">
        <v>48</v>
      </c>
      <c r="Z1389" t="s">
        <v>49</v>
      </c>
      <c r="AA1389" t="s">
        <v>1067</v>
      </c>
      <c r="AB1389" s="5">
        <v>0</v>
      </c>
      <c r="AC1389" t="s">
        <v>1435</v>
      </c>
      <c r="AD1389" t="s">
        <v>1677</v>
      </c>
      <c r="AE1389" t="s">
        <v>1436</v>
      </c>
    </row>
    <row r="1390" spans="1:31" ht="14.25" customHeight="1" x14ac:dyDescent="0.3">
      <c r="A1390">
        <v>15</v>
      </c>
      <c r="B1390" t="s">
        <v>24</v>
      </c>
      <c r="C1390" t="s">
        <v>294</v>
      </c>
      <c r="D1390" t="s">
        <v>37</v>
      </c>
      <c r="E1390">
        <v>2006</v>
      </c>
      <c r="F1390" t="s">
        <v>295</v>
      </c>
      <c r="G1390" t="s">
        <v>304</v>
      </c>
      <c r="H1390" s="3" t="s">
        <v>305</v>
      </c>
      <c r="I1390" s="8">
        <v>-19.683889000000001</v>
      </c>
      <c r="J1390" s="8">
        <v>-42.523055999999997</v>
      </c>
      <c r="K1390">
        <v>359730000</v>
      </c>
      <c r="L1390" t="s">
        <v>67</v>
      </c>
      <c r="M1390" t="s">
        <v>31</v>
      </c>
      <c r="N1390" s="20" t="s">
        <v>299</v>
      </c>
      <c r="O1390" s="37">
        <v>1999</v>
      </c>
      <c r="P1390" s="37">
        <v>6</v>
      </c>
      <c r="Q1390" s="37">
        <v>2000</v>
      </c>
      <c r="R1390" s="37">
        <v>4</v>
      </c>
      <c r="S1390" s="7">
        <v>10</v>
      </c>
      <c r="T1390">
        <v>10</v>
      </c>
      <c r="U1390">
        <v>13</v>
      </c>
      <c r="V1390" t="s">
        <v>82</v>
      </c>
      <c r="W1390">
        <f t="shared" si="10"/>
        <v>720</v>
      </c>
      <c r="X1390" s="5">
        <v>1</v>
      </c>
      <c r="Y1390" t="s">
        <v>48</v>
      </c>
      <c r="Z1390" t="s">
        <v>49</v>
      </c>
      <c r="AA1390" t="s">
        <v>1081</v>
      </c>
      <c r="AB1390" s="5">
        <v>0</v>
      </c>
      <c r="AC1390" t="s">
        <v>1435</v>
      </c>
      <c r="AD1390" t="s">
        <v>1677</v>
      </c>
      <c r="AE1390" t="s">
        <v>1436</v>
      </c>
    </row>
    <row r="1391" spans="1:31" ht="14.25" customHeight="1" x14ac:dyDescent="0.3">
      <c r="A1391">
        <v>15</v>
      </c>
      <c r="B1391" t="s">
        <v>24</v>
      </c>
      <c r="C1391" t="s">
        <v>294</v>
      </c>
      <c r="D1391" t="s">
        <v>37</v>
      </c>
      <c r="E1391">
        <v>2006</v>
      </c>
      <c r="F1391" t="s">
        <v>295</v>
      </c>
      <c r="G1391" t="s">
        <v>304</v>
      </c>
      <c r="H1391" s="3" t="s">
        <v>305</v>
      </c>
      <c r="I1391" s="8">
        <v>-19.683889000000001</v>
      </c>
      <c r="J1391" s="8">
        <v>-42.523055999999997</v>
      </c>
      <c r="K1391">
        <v>359730000</v>
      </c>
      <c r="L1391" t="s">
        <v>67</v>
      </c>
      <c r="M1391" t="s">
        <v>31</v>
      </c>
      <c r="N1391" s="20" t="s">
        <v>299</v>
      </c>
      <c r="O1391" s="37">
        <v>1999</v>
      </c>
      <c r="P1391" s="37">
        <v>6</v>
      </c>
      <c r="Q1391" s="37">
        <v>2000</v>
      </c>
      <c r="R1391" s="37">
        <v>4</v>
      </c>
      <c r="S1391" s="7">
        <v>10</v>
      </c>
      <c r="T1391">
        <v>10</v>
      </c>
      <c r="U1391">
        <v>13</v>
      </c>
      <c r="V1391" t="s">
        <v>82</v>
      </c>
      <c r="W1391">
        <f t="shared" si="10"/>
        <v>720</v>
      </c>
      <c r="X1391" s="5">
        <v>1</v>
      </c>
      <c r="Y1391" t="s">
        <v>48</v>
      </c>
      <c r="Z1391" t="s">
        <v>49</v>
      </c>
      <c r="AA1391" t="s">
        <v>50</v>
      </c>
      <c r="AB1391" s="5">
        <v>0</v>
      </c>
      <c r="AC1391" t="s">
        <v>1435</v>
      </c>
      <c r="AD1391" t="s">
        <v>1677</v>
      </c>
      <c r="AE1391" t="s">
        <v>1436</v>
      </c>
    </row>
    <row r="1392" spans="1:31" ht="14.25" customHeight="1" x14ac:dyDescent="0.3">
      <c r="A1392">
        <v>15</v>
      </c>
      <c r="B1392" t="s">
        <v>24</v>
      </c>
      <c r="C1392" t="s">
        <v>294</v>
      </c>
      <c r="D1392" t="s">
        <v>37</v>
      </c>
      <c r="E1392">
        <v>2006</v>
      </c>
      <c r="F1392" t="s">
        <v>295</v>
      </c>
      <c r="G1392" t="s">
        <v>304</v>
      </c>
      <c r="H1392" s="3" t="s">
        <v>305</v>
      </c>
      <c r="I1392" s="8">
        <v>-19.683889000000001</v>
      </c>
      <c r="J1392" s="8">
        <v>-42.523055999999997</v>
      </c>
      <c r="K1392">
        <v>359730000</v>
      </c>
      <c r="L1392" t="s">
        <v>67</v>
      </c>
      <c r="M1392" t="s">
        <v>31</v>
      </c>
      <c r="N1392" s="20" t="s">
        <v>299</v>
      </c>
      <c r="O1392" s="37">
        <v>1999</v>
      </c>
      <c r="P1392" s="37">
        <v>6</v>
      </c>
      <c r="Q1392" s="37">
        <v>2000</v>
      </c>
      <c r="R1392" s="37">
        <v>4</v>
      </c>
      <c r="S1392" s="7">
        <v>10</v>
      </c>
      <c r="T1392">
        <v>10</v>
      </c>
      <c r="U1392">
        <v>13</v>
      </c>
      <c r="V1392" t="s">
        <v>82</v>
      </c>
      <c r="W1392">
        <f t="shared" si="10"/>
        <v>720</v>
      </c>
      <c r="X1392" s="5">
        <v>1</v>
      </c>
      <c r="Y1392" t="s">
        <v>48</v>
      </c>
      <c r="Z1392" t="s">
        <v>49</v>
      </c>
      <c r="AA1392" t="s">
        <v>483</v>
      </c>
      <c r="AB1392" s="5">
        <v>0</v>
      </c>
      <c r="AC1392" t="s">
        <v>1435</v>
      </c>
      <c r="AD1392" t="s">
        <v>1677</v>
      </c>
      <c r="AE1392" t="s">
        <v>1436</v>
      </c>
    </row>
    <row r="1393" spans="1:31" ht="14.25" customHeight="1" x14ac:dyDescent="0.3">
      <c r="A1393">
        <v>15</v>
      </c>
      <c r="B1393" t="s">
        <v>24</v>
      </c>
      <c r="C1393" t="s">
        <v>294</v>
      </c>
      <c r="D1393" t="s">
        <v>37</v>
      </c>
      <c r="E1393">
        <v>2006</v>
      </c>
      <c r="F1393" t="s">
        <v>295</v>
      </c>
      <c r="G1393" t="s">
        <v>304</v>
      </c>
      <c r="H1393" s="3" t="s">
        <v>305</v>
      </c>
      <c r="I1393" s="8">
        <v>-19.683889000000001</v>
      </c>
      <c r="J1393" s="8">
        <v>-42.523055999999997</v>
      </c>
      <c r="K1393">
        <v>359730000</v>
      </c>
      <c r="L1393" t="s">
        <v>67</v>
      </c>
      <c r="M1393" t="s">
        <v>31</v>
      </c>
      <c r="N1393" s="20" t="s">
        <v>299</v>
      </c>
      <c r="O1393" s="37">
        <v>1999</v>
      </c>
      <c r="P1393" s="37">
        <v>6</v>
      </c>
      <c r="Q1393" s="37">
        <v>2000</v>
      </c>
      <c r="R1393" s="37">
        <v>4</v>
      </c>
      <c r="S1393" s="7">
        <v>10</v>
      </c>
      <c r="T1393">
        <v>10</v>
      </c>
      <c r="U1393">
        <v>13</v>
      </c>
      <c r="V1393" t="s">
        <v>82</v>
      </c>
      <c r="W1393">
        <f t="shared" si="10"/>
        <v>720</v>
      </c>
      <c r="X1393" s="5">
        <v>1</v>
      </c>
      <c r="Y1393" t="s">
        <v>48</v>
      </c>
      <c r="Z1393" t="s">
        <v>55</v>
      </c>
      <c r="AA1393" t="s">
        <v>1054</v>
      </c>
      <c r="AB1393" s="5">
        <v>291</v>
      </c>
      <c r="AC1393" t="s">
        <v>1435</v>
      </c>
      <c r="AD1393" t="s">
        <v>1677</v>
      </c>
      <c r="AE1393" t="s">
        <v>1436</v>
      </c>
    </row>
    <row r="1394" spans="1:31" ht="14.25" customHeight="1" x14ac:dyDescent="0.3">
      <c r="A1394">
        <v>15</v>
      </c>
      <c r="B1394" t="s">
        <v>24</v>
      </c>
      <c r="C1394" t="s">
        <v>294</v>
      </c>
      <c r="D1394" t="s">
        <v>37</v>
      </c>
      <c r="E1394">
        <v>2006</v>
      </c>
      <c r="F1394" t="s">
        <v>295</v>
      </c>
      <c r="G1394" t="s">
        <v>304</v>
      </c>
      <c r="H1394" s="3" t="s">
        <v>305</v>
      </c>
      <c r="I1394" s="8">
        <v>-19.683889000000001</v>
      </c>
      <c r="J1394" s="8">
        <v>-42.523055999999997</v>
      </c>
      <c r="K1394">
        <v>359730000</v>
      </c>
      <c r="L1394" t="s">
        <v>67</v>
      </c>
      <c r="M1394" t="s">
        <v>31</v>
      </c>
      <c r="N1394" s="20" t="s">
        <v>299</v>
      </c>
      <c r="O1394" s="37">
        <v>1999</v>
      </c>
      <c r="P1394" s="37">
        <v>6</v>
      </c>
      <c r="Q1394" s="37">
        <v>2000</v>
      </c>
      <c r="R1394" s="37">
        <v>4</v>
      </c>
      <c r="S1394" s="7">
        <v>10</v>
      </c>
      <c r="T1394">
        <v>10</v>
      </c>
      <c r="U1394">
        <v>13</v>
      </c>
      <c r="V1394" t="s">
        <v>82</v>
      </c>
      <c r="W1394">
        <f t="shared" si="10"/>
        <v>720</v>
      </c>
      <c r="X1394" s="5">
        <v>1</v>
      </c>
      <c r="Y1394" t="s">
        <v>48</v>
      </c>
      <c r="Z1394" t="s">
        <v>55</v>
      </c>
      <c r="AA1394" t="s">
        <v>861</v>
      </c>
      <c r="AB1394" s="5">
        <v>4</v>
      </c>
      <c r="AC1394" t="s">
        <v>1435</v>
      </c>
      <c r="AD1394" t="s">
        <v>1677</v>
      </c>
      <c r="AE1394" t="s">
        <v>1436</v>
      </c>
    </row>
    <row r="1395" spans="1:31" ht="14.25" customHeight="1" x14ac:dyDescent="0.3">
      <c r="A1395">
        <v>15</v>
      </c>
      <c r="B1395" t="s">
        <v>24</v>
      </c>
      <c r="C1395" t="s">
        <v>294</v>
      </c>
      <c r="D1395" t="s">
        <v>37</v>
      </c>
      <c r="E1395">
        <v>2006</v>
      </c>
      <c r="F1395" t="s">
        <v>295</v>
      </c>
      <c r="G1395" t="s">
        <v>304</v>
      </c>
      <c r="H1395" s="3" t="s">
        <v>305</v>
      </c>
      <c r="I1395" s="8">
        <v>-19.683889000000001</v>
      </c>
      <c r="J1395" s="8">
        <v>-42.523055999999997</v>
      </c>
      <c r="K1395">
        <v>359730000</v>
      </c>
      <c r="L1395" t="s">
        <v>67</v>
      </c>
      <c r="M1395" t="s">
        <v>31</v>
      </c>
      <c r="N1395" s="20" t="s">
        <v>299</v>
      </c>
      <c r="O1395" s="37">
        <v>1999</v>
      </c>
      <c r="P1395" s="37">
        <v>6</v>
      </c>
      <c r="Q1395" s="37">
        <v>2000</v>
      </c>
      <c r="R1395" s="37">
        <v>4</v>
      </c>
      <c r="S1395" s="7">
        <v>10</v>
      </c>
      <c r="T1395">
        <v>10</v>
      </c>
      <c r="U1395">
        <v>13</v>
      </c>
      <c r="V1395" t="s">
        <v>82</v>
      </c>
      <c r="W1395">
        <f t="shared" si="10"/>
        <v>720</v>
      </c>
      <c r="X1395" s="5">
        <v>1</v>
      </c>
      <c r="Y1395" t="s">
        <v>48</v>
      </c>
      <c r="Z1395" t="s">
        <v>55</v>
      </c>
      <c r="AA1395" t="s">
        <v>56</v>
      </c>
      <c r="AB1395" s="5">
        <v>0</v>
      </c>
      <c r="AC1395" t="s">
        <v>1435</v>
      </c>
      <c r="AD1395" t="s">
        <v>1677</v>
      </c>
      <c r="AE1395" t="s">
        <v>1436</v>
      </c>
    </row>
    <row r="1396" spans="1:31" ht="14.25" customHeight="1" x14ac:dyDescent="0.3">
      <c r="A1396">
        <v>15</v>
      </c>
      <c r="B1396" t="s">
        <v>24</v>
      </c>
      <c r="C1396" t="s">
        <v>294</v>
      </c>
      <c r="D1396" t="s">
        <v>37</v>
      </c>
      <c r="E1396">
        <v>2006</v>
      </c>
      <c r="F1396" t="s">
        <v>295</v>
      </c>
      <c r="G1396" t="s">
        <v>304</v>
      </c>
      <c r="H1396" s="3" t="s">
        <v>305</v>
      </c>
      <c r="I1396" s="8">
        <v>-19.683889000000001</v>
      </c>
      <c r="J1396" s="8">
        <v>-42.523055999999997</v>
      </c>
      <c r="K1396">
        <v>359730000</v>
      </c>
      <c r="L1396" t="s">
        <v>67</v>
      </c>
      <c r="M1396" t="s">
        <v>31</v>
      </c>
      <c r="N1396" s="20" t="s">
        <v>299</v>
      </c>
      <c r="O1396" s="37">
        <v>1999</v>
      </c>
      <c r="P1396" s="37">
        <v>6</v>
      </c>
      <c r="Q1396" s="37">
        <v>2000</v>
      </c>
      <c r="R1396" s="37">
        <v>4</v>
      </c>
      <c r="S1396" s="7">
        <v>10</v>
      </c>
      <c r="T1396">
        <v>10</v>
      </c>
      <c r="U1396">
        <v>13</v>
      </c>
      <c r="V1396" t="s">
        <v>82</v>
      </c>
      <c r="W1396">
        <f t="shared" si="10"/>
        <v>720</v>
      </c>
      <c r="X1396" s="5">
        <v>1</v>
      </c>
      <c r="Y1396" t="s">
        <v>48</v>
      </c>
      <c r="Z1396" t="s">
        <v>55</v>
      </c>
      <c r="AA1396" t="s">
        <v>59</v>
      </c>
      <c r="AB1396" s="5">
        <v>29</v>
      </c>
      <c r="AC1396" t="s">
        <v>1435</v>
      </c>
      <c r="AD1396" t="s">
        <v>1677</v>
      </c>
      <c r="AE1396" t="s">
        <v>1436</v>
      </c>
    </row>
    <row r="1397" spans="1:31" ht="14.25" customHeight="1" x14ac:dyDescent="0.3">
      <c r="A1397">
        <v>15</v>
      </c>
      <c r="B1397" t="s">
        <v>24</v>
      </c>
      <c r="C1397" t="s">
        <v>294</v>
      </c>
      <c r="D1397" t="s">
        <v>37</v>
      </c>
      <c r="E1397">
        <v>2006</v>
      </c>
      <c r="F1397" t="s">
        <v>295</v>
      </c>
      <c r="G1397" t="s">
        <v>304</v>
      </c>
      <c r="H1397" s="3" t="s">
        <v>305</v>
      </c>
      <c r="I1397" s="8">
        <v>-19.683889000000001</v>
      </c>
      <c r="J1397" s="8">
        <v>-42.523055999999997</v>
      </c>
      <c r="K1397">
        <v>359730000</v>
      </c>
      <c r="L1397" t="s">
        <v>67</v>
      </c>
      <c r="M1397" t="s">
        <v>31</v>
      </c>
      <c r="N1397" s="20" t="s">
        <v>299</v>
      </c>
      <c r="O1397" s="37">
        <v>1999</v>
      </c>
      <c r="P1397" s="37">
        <v>6</v>
      </c>
      <c r="Q1397" s="37">
        <v>2000</v>
      </c>
      <c r="R1397" s="37">
        <v>4</v>
      </c>
      <c r="S1397" s="7">
        <v>10</v>
      </c>
      <c r="T1397">
        <v>10</v>
      </c>
      <c r="U1397">
        <v>13</v>
      </c>
      <c r="V1397" t="s">
        <v>82</v>
      </c>
      <c r="W1397">
        <f t="shared" si="10"/>
        <v>720</v>
      </c>
      <c r="X1397" s="5">
        <v>1</v>
      </c>
      <c r="Y1397" t="s">
        <v>48</v>
      </c>
      <c r="Z1397" t="s">
        <v>55</v>
      </c>
      <c r="AA1397" t="s">
        <v>62</v>
      </c>
      <c r="AB1397" s="5">
        <v>0</v>
      </c>
      <c r="AC1397" t="s">
        <v>1435</v>
      </c>
      <c r="AD1397" t="s">
        <v>1677</v>
      </c>
      <c r="AE1397" t="s">
        <v>1436</v>
      </c>
    </row>
    <row r="1398" spans="1:31" ht="14.25" customHeight="1" x14ac:dyDescent="0.3">
      <c r="A1398">
        <v>15</v>
      </c>
      <c r="B1398" t="s">
        <v>24</v>
      </c>
      <c r="C1398" t="s">
        <v>294</v>
      </c>
      <c r="D1398" t="s">
        <v>37</v>
      </c>
      <c r="E1398">
        <v>2006</v>
      </c>
      <c r="F1398" t="s">
        <v>295</v>
      </c>
      <c r="G1398" t="s">
        <v>304</v>
      </c>
      <c r="H1398" s="3" t="s">
        <v>305</v>
      </c>
      <c r="I1398" s="8">
        <v>-19.683889000000001</v>
      </c>
      <c r="J1398" s="8">
        <v>-42.523055999999997</v>
      </c>
      <c r="K1398">
        <v>359730000</v>
      </c>
      <c r="L1398" t="s">
        <v>67</v>
      </c>
      <c r="M1398" t="s">
        <v>31</v>
      </c>
      <c r="N1398" s="20" t="s">
        <v>299</v>
      </c>
      <c r="O1398" s="37">
        <v>1999</v>
      </c>
      <c r="P1398" s="37">
        <v>6</v>
      </c>
      <c r="Q1398" s="37">
        <v>2000</v>
      </c>
      <c r="R1398" s="37">
        <v>4</v>
      </c>
      <c r="S1398" s="7">
        <v>10</v>
      </c>
      <c r="T1398">
        <v>10</v>
      </c>
      <c r="U1398">
        <v>13</v>
      </c>
      <c r="V1398" t="s">
        <v>82</v>
      </c>
      <c r="W1398">
        <f t="shared" si="10"/>
        <v>720</v>
      </c>
      <c r="X1398" s="5">
        <v>1</v>
      </c>
      <c r="Y1398" t="s">
        <v>48</v>
      </c>
      <c r="Z1398" t="s">
        <v>55</v>
      </c>
      <c r="AA1398" t="s">
        <v>1082</v>
      </c>
      <c r="AB1398" s="5">
        <v>1</v>
      </c>
      <c r="AC1398" t="s">
        <v>1435</v>
      </c>
      <c r="AD1398" t="s">
        <v>1677</v>
      </c>
      <c r="AE1398" t="s">
        <v>1436</v>
      </c>
    </row>
    <row r="1399" spans="1:31" ht="14.25" customHeight="1" x14ac:dyDescent="0.3">
      <c r="A1399">
        <v>15</v>
      </c>
      <c r="B1399" t="s">
        <v>24</v>
      </c>
      <c r="C1399" t="s">
        <v>294</v>
      </c>
      <c r="D1399" t="s">
        <v>37</v>
      </c>
      <c r="E1399">
        <v>2006</v>
      </c>
      <c r="F1399" t="s">
        <v>295</v>
      </c>
      <c r="G1399" t="s">
        <v>304</v>
      </c>
      <c r="H1399" s="3" t="s">
        <v>305</v>
      </c>
      <c r="I1399" s="8">
        <v>-19.683889000000001</v>
      </c>
      <c r="J1399" s="8">
        <v>-42.523055999999997</v>
      </c>
      <c r="K1399">
        <v>359730000</v>
      </c>
      <c r="L1399" t="s">
        <v>67</v>
      </c>
      <c r="M1399" t="s">
        <v>31</v>
      </c>
      <c r="N1399" s="20" t="s">
        <v>299</v>
      </c>
      <c r="O1399" s="37">
        <v>1999</v>
      </c>
      <c r="P1399" s="37">
        <v>6</v>
      </c>
      <c r="Q1399" s="37">
        <v>2000</v>
      </c>
      <c r="R1399" s="37">
        <v>4</v>
      </c>
      <c r="S1399" s="7">
        <v>10</v>
      </c>
      <c r="T1399">
        <v>10</v>
      </c>
      <c r="U1399">
        <v>13</v>
      </c>
      <c r="V1399" t="s">
        <v>82</v>
      </c>
      <c r="W1399">
        <f t="shared" si="10"/>
        <v>720</v>
      </c>
      <c r="X1399" s="5">
        <v>1</v>
      </c>
      <c r="Y1399" t="s">
        <v>48</v>
      </c>
      <c r="Z1399" t="s">
        <v>55</v>
      </c>
      <c r="AA1399" t="s">
        <v>70</v>
      </c>
      <c r="AB1399" s="5">
        <v>13</v>
      </c>
      <c r="AC1399" t="s">
        <v>1435</v>
      </c>
      <c r="AD1399" t="s">
        <v>1677</v>
      </c>
      <c r="AE1399" t="s">
        <v>1436</v>
      </c>
    </row>
    <row r="1400" spans="1:31" ht="14.25" customHeight="1" x14ac:dyDescent="0.3">
      <c r="A1400">
        <v>15</v>
      </c>
      <c r="B1400" t="s">
        <v>24</v>
      </c>
      <c r="C1400" t="s">
        <v>294</v>
      </c>
      <c r="D1400" t="s">
        <v>37</v>
      </c>
      <c r="E1400">
        <v>2006</v>
      </c>
      <c r="F1400" t="s">
        <v>295</v>
      </c>
      <c r="G1400" t="s">
        <v>304</v>
      </c>
      <c r="H1400" s="3" t="s">
        <v>305</v>
      </c>
      <c r="I1400" s="8">
        <v>-19.683889000000001</v>
      </c>
      <c r="J1400" s="8">
        <v>-42.523055999999997</v>
      </c>
      <c r="K1400">
        <v>359730000</v>
      </c>
      <c r="L1400" t="s">
        <v>67</v>
      </c>
      <c r="M1400" t="s">
        <v>31</v>
      </c>
      <c r="N1400" s="20" t="s">
        <v>299</v>
      </c>
      <c r="O1400" s="37">
        <v>1999</v>
      </c>
      <c r="P1400" s="37">
        <v>6</v>
      </c>
      <c r="Q1400" s="37">
        <v>2000</v>
      </c>
      <c r="R1400" s="37">
        <v>4</v>
      </c>
      <c r="S1400" s="7">
        <v>10</v>
      </c>
      <c r="T1400">
        <v>10</v>
      </c>
      <c r="U1400">
        <v>13</v>
      </c>
      <c r="V1400" t="s">
        <v>82</v>
      </c>
      <c r="W1400">
        <f t="shared" si="10"/>
        <v>720</v>
      </c>
      <c r="X1400" s="5">
        <v>1</v>
      </c>
      <c r="Y1400" t="s">
        <v>48</v>
      </c>
      <c r="Z1400" t="s">
        <v>55</v>
      </c>
      <c r="AA1400" t="s">
        <v>1053</v>
      </c>
      <c r="AB1400" s="5">
        <v>31</v>
      </c>
      <c r="AC1400" t="s">
        <v>1435</v>
      </c>
      <c r="AD1400" t="s">
        <v>1677</v>
      </c>
      <c r="AE1400" t="s">
        <v>1436</v>
      </c>
    </row>
    <row r="1401" spans="1:31" ht="14.25" customHeight="1" x14ac:dyDescent="0.3">
      <c r="A1401">
        <v>15</v>
      </c>
      <c r="B1401" t="s">
        <v>24</v>
      </c>
      <c r="C1401" t="s">
        <v>294</v>
      </c>
      <c r="D1401" t="s">
        <v>37</v>
      </c>
      <c r="E1401">
        <v>2006</v>
      </c>
      <c r="F1401" t="s">
        <v>295</v>
      </c>
      <c r="G1401" t="s">
        <v>304</v>
      </c>
      <c r="H1401" s="3" t="s">
        <v>305</v>
      </c>
      <c r="I1401" s="8">
        <v>-19.683889000000001</v>
      </c>
      <c r="J1401" s="8">
        <v>-42.523055999999997</v>
      </c>
      <c r="K1401">
        <v>359730000</v>
      </c>
      <c r="L1401" t="s">
        <v>67</v>
      </c>
      <c r="M1401" t="s">
        <v>31</v>
      </c>
      <c r="N1401" s="20" t="s">
        <v>299</v>
      </c>
      <c r="O1401" s="37">
        <v>1999</v>
      </c>
      <c r="P1401" s="37">
        <v>6</v>
      </c>
      <c r="Q1401" s="37">
        <v>2000</v>
      </c>
      <c r="R1401" s="37">
        <v>4</v>
      </c>
      <c r="S1401" s="7">
        <v>10</v>
      </c>
      <c r="T1401">
        <v>10</v>
      </c>
      <c r="U1401">
        <v>13</v>
      </c>
      <c r="V1401" t="s">
        <v>82</v>
      </c>
      <c r="W1401">
        <f t="shared" si="10"/>
        <v>720</v>
      </c>
      <c r="X1401" s="5">
        <v>1</v>
      </c>
      <c r="Y1401" t="s">
        <v>48</v>
      </c>
      <c r="Z1401" t="s">
        <v>55</v>
      </c>
      <c r="AA1401" t="s">
        <v>73</v>
      </c>
      <c r="AB1401" s="5">
        <v>2</v>
      </c>
      <c r="AC1401" t="s">
        <v>1435</v>
      </c>
      <c r="AD1401" t="s">
        <v>1677</v>
      </c>
      <c r="AE1401" t="s">
        <v>1436</v>
      </c>
    </row>
    <row r="1402" spans="1:31" ht="14.25" customHeight="1" x14ac:dyDescent="0.3">
      <c r="A1402">
        <v>15</v>
      </c>
      <c r="B1402" t="s">
        <v>24</v>
      </c>
      <c r="C1402" t="s">
        <v>294</v>
      </c>
      <c r="D1402" t="s">
        <v>37</v>
      </c>
      <c r="E1402">
        <v>2006</v>
      </c>
      <c r="F1402" t="s">
        <v>295</v>
      </c>
      <c r="G1402" t="s">
        <v>304</v>
      </c>
      <c r="H1402" s="3" t="s">
        <v>305</v>
      </c>
      <c r="I1402" s="8">
        <v>-19.683889000000001</v>
      </c>
      <c r="J1402" s="8">
        <v>-42.523055999999997</v>
      </c>
      <c r="K1402">
        <v>359730000</v>
      </c>
      <c r="L1402" t="s">
        <v>67</v>
      </c>
      <c r="M1402" t="s">
        <v>31</v>
      </c>
      <c r="N1402" s="20" t="s">
        <v>299</v>
      </c>
      <c r="O1402" s="37">
        <v>1999</v>
      </c>
      <c r="P1402" s="37">
        <v>6</v>
      </c>
      <c r="Q1402" s="37">
        <v>2000</v>
      </c>
      <c r="R1402" s="37">
        <v>4</v>
      </c>
      <c r="S1402" s="7">
        <v>10</v>
      </c>
      <c r="T1402">
        <v>10</v>
      </c>
      <c r="U1402">
        <v>13</v>
      </c>
      <c r="V1402" t="s">
        <v>82</v>
      </c>
      <c r="W1402">
        <f t="shared" si="10"/>
        <v>720</v>
      </c>
      <c r="X1402" s="5">
        <v>1</v>
      </c>
      <c r="Y1402" t="s">
        <v>48</v>
      </c>
      <c r="Z1402" t="s">
        <v>55</v>
      </c>
      <c r="AA1402" t="s">
        <v>76</v>
      </c>
      <c r="AB1402" s="5">
        <v>6</v>
      </c>
      <c r="AC1402" t="s">
        <v>1435</v>
      </c>
      <c r="AD1402" t="s">
        <v>1677</v>
      </c>
      <c r="AE1402" t="s">
        <v>1436</v>
      </c>
    </row>
    <row r="1403" spans="1:31" ht="14.25" customHeight="1" x14ac:dyDescent="0.3">
      <c r="A1403">
        <v>15</v>
      </c>
      <c r="B1403" t="s">
        <v>24</v>
      </c>
      <c r="C1403" t="s">
        <v>294</v>
      </c>
      <c r="D1403" t="s">
        <v>37</v>
      </c>
      <c r="E1403">
        <v>2006</v>
      </c>
      <c r="F1403" t="s">
        <v>295</v>
      </c>
      <c r="G1403" t="s">
        <v>304</v>
      </c>
      <c r="H1403" s="3" t="s">
        <v>305</v>
      </c>
      <c r="I1403" s="8">
        <v>-19.683889000000001</v>
      </c>
      <c r="J1403" s="8">
        <v>-42.523055999999997</v>
      </c>
      <c r="K1403">
        <v>359730000</v>
      </c>
      <c r="L1403" t="s">
        <v>67</v>
      </c>
      <c r="M1403" t="s">
        <v>31</v>
      </c>
      <c r="N1403" s="20" t="s">
        <v>299</v>
      </c>
      <c r="O1403" s="37">
        <v>1999</v>
      </c>
      <c r="P1403" s="37">
        <v>6</v>
      </c>
      <c r="Q1403" s="37">
        <v>2000</v>
      </c>
      <c r="R1403" s="37">
        <v>4</v>
      </c>
      <c r="S1403" s="7">
        <v>10</v>
      </c>
      <c r="T1403">
        <v>10</v>
      </c>
      <c r="U1403">
        <v>13</v>
      </c>
      <c r="V1403" t="s">
        <v>82</v>
      </c>
      <c r="W1403">
        <f t="shared" si="10"/>
        <v>720</v>
      </c>
      <c r="X1403" s="5">
        <v>1</v>
      </c>
      <c r="Y1403" t="s">
        <v>48</v>
      </c>
      <c r="Z1403" t="s">
        <v>55</v>
      </c>
      <c r="AA1403" t="s">
        <v>275</v>
      </c>
      <c r="AB1403" s="5">
        <v>1</v>
      </c>
      <c r="AC1403" t="s">
        <v>1435</v>
      </c>
      <c r="AD1403" t="s">
        <v>1677</v>
      </c>
      <c r="AE1403" t="s">
        <v>1436</v>
      </c>
    </row>
    <row r="1404" spans="1:31" ht="14.25" customHeight="1" x14ac:dyDescent="0.3">
      <c r="A1404">
        <v>15</v>
      </c>
      <c r="B1404" t="s">
        <v>24</v>
      </c>
      <c r="C1404" t="s">
        <v>294</v>
      </c>
      <c r="D1404" t="s">
        <v>37</v>
      </c>
      <c r="E1404">
        <v>2006</v>
      </c>
      <c r="F1404" t="s">
        <v>295</v>
      </c>
      <c r="G1404" t="s">
        <v>304</v>
      </c>
      <c r="H1404" s="3" t="s">
        <v>305</v>
      </c>
      <c r="I1404" s="8">
        <v>-19.683889000000001</v>
      </c>
      <c r="J1404" s="8">
        <v>-42.523055999999997</v>
      </c>
      <c r="K1404">
        <v>359730000</v>
      </c>
      <c r="L1404" t="s">
        <v>67</v>
      </c>
      <c r="M1404" t="s">
        <v>31</v>
      </c>
      <c r="N1404" s="20" t="s">
        <v>299</v>
      </c>
      <c r="O1404" s="37">
        <v>1999</v>
      </c>
      <c r="P1404" s="37">
        <v>6</v>
      </c>
      <c r="Q1404" s="37">
        <v>2000</v>
      </c>
      <c r="R1404" s="37">
        <v>4</v>
      </c>
      <c r="S1404" s="7">
        <v>10</v>
      </c>
      <c r="T1404">
        <v>10</v>
      </c>
      <c r="U1404">
        <v>13</v>
      </c>
      <c r="V1404" t="s">
        <v>82</v>
      </c>
      <c r="W1404">
        <f t="shared" si="10"/>
        <v>720</v>
      </c>
      <c r="X1404" s="5">
        <v>1</v>
      </c>
      <c r="Y1404" t="s">
        <v>48</v>
      </c>
      <c r="Z1404" t="s">
        <v>83</v>
      </c>
      <c r="AA1404" t="s">
        <v>84</v>
      </c>
      <c r="AB1404" s="5">
        <v>52</v>
      </c>
      <c r="AC1404" t="s">
        <v>1435</v>
      </c>
      <c r="AD1404" t="s">
        <v>1677</v>
      </c>
      <c r="AE1404" t="s">
        <v>1436</v>
      </c>
    </row>
    <row r="1405" spans="1:31" ht="14.25" customHeight="1" x14ac:dyDescent="0.3">
      <c r="A1405">
        <v>15</v>
      </c>
      <c r="B1405" t="s">
        <v>24</v>
      </c>
      <c r="C1405" t="s">
        <v>294</v>
      </c>
      <c r="D1405" t="s">
        <v>37</v>
      </c>
      <c r="E1405">
        <v>2006</v>
      </c>
      <c r="F1405" t="s">
        <v>295</v>
      </c>
      <c r="G1405" t="s">
        <v>304</v>
      </c>
      <c r="H1405" s="3" t="s">
        <v>305</v>
      </c>
      <c r="I1405" s="8">
        <v>-19.683889000000001</v>
      </c>
      <c r="J1405" s="8">
        <v>-42.523055999999997</v>
      </c>
      <c r="K1405">
        <v>359730000</v>
      </c>
      <c r="L1405" t="s">
        <v>67</v>
      </c>
      <c r="M1405" t="s">
        <v>31</v>
      </c>
      <c r="N1405" s="20" t="s">
        <v>299</v>
      </c>
      <c r="O1405" s="37">
        <v>1999</v>
      </c>
      <c r="P1405" s="37">
        <v>6</v>
      </c>
      <c r="Q1405" s="37">
        <v>2000</v>
      </c>
      <c r="R1405" s="37">
        <v>4</v>
      </c>
      <c r="S1405" s="7">
        <v>10</v>
      </c>
      <c r="T1405">
        <v>10</v>
      </c>
      <c r="U1405">
        <v>13</v>
      </c>
      <c r="V1405" t="s">
        <v>82</v>
      </c>
      <c r="W1405">
        <f t="shared" si="10"/>
        <v>720</v>
      </c>
      <c r="X1405" s="5">
        <v>1</v>
      </c>
      <c r="Y1405" t="s">
        <v>48</v>
      </c>
      <c r="Z1405" t="s">
        <v>83</v>
      </c>
      <c r="AA1405" t="s">
        <v>87</v>
      </c>
      <c r="AB1405" s="5">
        <v>5</v>
      </c>
      <c r="AC1405" t="s">
        <v>1435</v>
      </c>
      <c r="AD1405" t="s">
        <v>1677</v>
      </c>
      <c r="AE1405" t="s">
        <v>1436</v>
      </c>
    </row>
    <row r="1406" spans="1:31" ht="14.25" customHeight="1" x14ac:dyDescent="0.3">
      <c r="A1406">
        <v>15</v>
      </c>
      <c r="B1406" t="s">
        <v>24</v>
      </c>
      <c r="C1406" t="s">
        <v>294</v>
      </c>
      <c r="D1406" t="s">
        <v>37</v>
      </c>
      <c r="E1406">
        <v>2006</v>
      </c>
      <c r="F1406" t="s">
        <v>295</v>
      </c>
      <c r="G1406" t="s">
        <v>304</v>
      </c>
      <c r="H1406" s="3" t="s">
        <v>305</v>
      </c>
      <c r="I1406" s="8">
        <v>-19.683889000000001</v>
      </c>
      <c r="J1406" s="8">
        <v>-42.523055999999997</v>
      </c>
      <c r="K1406">
        <v>359730000</v>
      </c>
      <c r="L1406" t="s">
        <v>67</v>
      </c>
      <c r="M1406" t="s">
        <v>31</v>
      </c>
      <c r="N1406" s="20" t="s">
        <v>299</v>
      </c>
      <c r="O1406" s="37">
        <v>1999</v>
      </c>
      <c r="P1406" s="37">
        <v>6</v>
      </c>
      <c r="Q1406" s="37">
        <v>2000</v>
      </c>
      <c r="R1406" s="37">
        <v>4</v>
      </c>
      <c r="S1406" s="7">
        <v>10</v>
      </c>
      <c r="T1406">
        <v>10</v>
      </c>
      <c r="U1406">
        <v>13</v>
      </c>
      <c r="V1406" t="s">
        <v>82</v>
      </c>
      <c r="W1406">
        <f t="shared" si="10"/>
        <v>720</v>
      </c>
      <c r="X1406" s="5">
        <v>1</v>
      </c>
      <c r="Y1406" t="s">
        <v>48</v>
      </c>
      <c r="Z1406" t="s">
        <v>90</v>
      </c>
      <c r="AA1406" t="s">
        <v>91</v>
      </c>
      <c r="AB1406" s="5">
        <v>0</v>
      </c>
      <c r="AC1406" t="s">
        <v>1435</v>
      </c>
      <c r="AD1406" t="s">
        <v>1677</v>
      </c>
      <c r="AE1406" t="s">
        <v>1436</v>
      </c>
    </row>
    <row r="1407" spans="1:31" ht="14.25" customHeight="1" x14ac:dyDescent="0.3">
      <c r="A1407">
        <v>15</v>
      </c>
      <c r="B1407" t="s">
        <v>24</v>
      </c>
      <c r="C1407" t="s">
        <v>294</v>
      </c>
      <c r="D1407" t="s">
        <v>37</v>
      </c>
      <c r="E1407">
        <v>2006</v>
      </c>
      <c r="F1407" t="s">
        <v>295</v>
      </c>
      <c r="G1407" t="s">
        <v>306</v>
      </c>
      <c r="H1407" s="3" t="s">
        <v>307</v>
      </c>
      <c r="I1407" s="8">
        <v>-19.708611000000001</v>
      </c>
      <c r="J1407" s="8">
        <v>-42.563889000000003</v>
      </c>
      <c r="K1407">
        <v>359730000</v>
      </c>
      <c r="L1407" t="s">
        <v>67</v>
      </c>
      <c r="M1407" t="s">
        <v>31</v>
      </c>
      <c r="N1407" s="20" t="s">
        <v>308</v>
      </c>
      <c r="O1407" s="37">
        <v>1999</v>
      </c>
      <c r="P1407" s="37">
        <v>8</v>
      </c>
      <c r="Q1407" s="37">
        <v>2000</v>
      </c>
      <c r="R1407" s="37">
        <v>4</v>
      </c>
      <c r="S1407" s="7">
        <v>9</v>
      </c>
      <c r="T1407">
        <v>7</v>
      </c>
      <c r="U1407">
        <v>13</v>
      </c>
      <c r="V1407" t="s">
        <v>82</v>
      </c>
      <c r="W1407">
        <f t="shared" si="10"/>
        <v>720</v>
      </c>
      <c r="X1407" s="5">
        <v>1</v>
      </c>
      <c r="Y1407" t="s">
        <v>48</v>
      </c>
      <c r="Z1407" t="s">
        <v>49</v>
      </c>
      <c r="AA1407" t="s">
        <v>1067</v>
      </c>
      <c r="AB1407" s="5">
        <v>0</v>
      </c>
      <c r="AC1407" t="s">
        <v>1435</v>
      </c>
      <c r="AD1407" t="s">
        <v>1677</v>
      </c>
      <c r="AE1407" t="s">
        <v>1436</v>
      </c>
    </row>
    <row r="1408" spans="1:31" ht="14.25" customHeight="1" x14ac:dyDescent="0.3">
      <c r="A1408">
        <v>15</v>
      </c>
      <c r="B1408" t="s">
        <v>24</v>
      </c>
      <c r="C1408" t="s">
        <v>294</v>
      </c>
      <c r="D1408" t="s">
        <v>37</v>
      </c>
      <c r="E1408">
        <v>2006</v>
      </c>
      <c r="F1408" t="s">
        <v>295</v>
      </c>
      <c r="G1408" t="s">
        <v>306</v>
      </c>
      <c r="H1408" s="3" t="s">
        <v>307</v>
      </c>
      <c r="I1408" s="8">
        <v>-19.708611000000001</v>
      </c>
      <c r="J1408" s="8">
        <v>-42.563889000000003</v>
      </c>
      <c r="K1408">
        <v>359730000</v>
      </c>
      <c r="L1408" t="s">
        <v>67</v>
      </c>
      <c r="M1408" t="s">
        <v>31</v>
      </c>
      <c r="N1408" s="20" t="s">
        <v>308</v>
      </c>
      <c r="O1408" s="37">
        <v>1999</v>
      </c>
      <c r="P1408" s="37">
        <v>8</v>
      </c>
      <c r="Q1408" s="37">
        <v>2000</v>
      </c>
      <c r="R1408" s="37">
        <v>4</v>
      </c>
      <c r="S1408" s="7">
        <v>9</v>
      </c>
      <c r="T1408">
        <v>7</v>
      </c>
      <c r="U1408">
        <v>13</v>
      </c>
      <c r="V1408" t="s">
        <v>82</v>
      </c>
      <c r="W1408">
        <f t="shared" si="10"/>
        <v>720</v>
      </c>
      <c r="X1408" s="5">
        <v>1</v>
      </c>
      <c r="Y1408" t="s">
        <v>48</v>
      </c>
      <c r="Z1408" t="s">
        <v>49</v>
      </c>
      <c r="AA1408" t="s">
        <v>1081</v>
      </c>
      <c r="AB1408" s="5">
        <v>2</v>
      </c>
      <c r="AC1408" t="s">
        <v>1435</v>
      </c>
      <c r="AD1408" t="s">
        <v>1677</v>
      </c>
      <c r="AE1408" t="s">
        <v>1436</v>
      </c>
    </row>
    <row r="1409" spans="1:31" ht="14.25" customHeight="1" x14ac:dyDescent="0.3">
      <c r="A1409">
        <v>15</v>
      </c>
      <c r="B1409" t="s">
        <v>24</v>
      </c>
      <c r="C1409" t="s">
        <v>294</v>
      </c>
      <c r="D1409" t="s">
        <v>37</v>
      </c>
      <c r="E1409">
        <v>2006</v>
      </c>
      <c r="F1409" t="s">
        <v>295</v>
      </c>
      <c r="G1409" t="s">
        <v>306</v>
      </c>
      <c r="H1409" s="3" t="s">
        <v>307</v>
      </c>
      <c r="I1409" s="8">
        <v>-19.708611000000001</v>
      </c>
      <c r="J1409" s="8">
        <v>-42.563889000000003</v>
      </c>
      <c r="K1409">
        <v>359730000</v>
      </c>
      <c r="L1409" t="s">
        <v>67</v>
      </c>
      <c r="M1409" t="s">
        <v>31</v>
      </c>
      <c r="N1409" s="20" t="s">
        <v>308</v>
      </c>
      <c r="O1409" s="37">
        <v>1999</v>
      </c>
      <c r="P1409" s="37">
        <v>8</v>
      </c>
      <c r="Q1409" s="37">
        <v>2000</v>
      </c>
      <c r="R1409" s="37">
        <v>4</v>
      </c>
      <c r="S1409" s="7">
        <v>9</v>
      </c>
      <c r="T1409">
        <v>7</v>
      </c>
      <c r="U1409">
        <v>13</v>
      </c>
      <c r="V1409" t="s">
        <v>82</v>
      </c>
      <c r="W1409">
        <f t="shared" si="10"/>
        <v>720</v>
      </c>
      <c r="X1409" s="5">
        <v>1</v>
      </c>
      <c r="Y1409" t="s">
        <v>48</v>
      </c>
      <c r="Z1409" t="s">
        <v>49</v>
      </c>
      <c r="AA1409" t="s">
        <v>50</v>
      </c>
      <c r="AB1409" s="5">
        <v>0</v>
      </c>
      <c r="AC1409" t="s">
        <v>1435</v>
      </c>
      <c r="AD1409" t="s">
        <v>1677</v>
      </c>
      <c r="AE1409" t="s">
        <v>1436</v>
      </c>
    </row>
    <row r="1410" spans="1:31" ht="14.25" customHeight="1" x14ac:dyDescent="0.3">
      <c r="A1410">
        <v>15</v>
      </c>
      <c r="B1410" t="s">
        <v>24</v>
      </c>
      <c r="C1410" t="s">
        <v>294</v>
      </c>
      <c r="D1410" t="s">
        <v>37</v>
      </c>
      <c r="E1410">
        <v>2006</v>
      </c>
      <c r="F1410" t="s">
        <v>295</v>
      </c>
      <c r="G1410" t="s">
        <v>306</v>
      </c>
      <c r="H1410" s="3" t="s">
        <v>307</v>
      </c>
      <c r="I1410" s="8">
        <v>-19.708611000000001</v>
      </c>
      <c r="J1410" s="8">
        <v>-42.563889000000003</v>
      </c>
      <c r="K1410">
        <v>359730000</v>
      </c>
      <c r="L1410" t="s">
        <v>67</v>
      </c>
      <c r="M1410" t="s">
        <v>31</v>
      </c>
      <c r="N1410" s="20" t="s">
        <v>308</v>
      </c>
      <c r="O1410" s="37">
        <v>1999</v>
      </c>
      <c r="P1410" s="37">
        <v>8</v>
      </c>
      <c r="Q1410" s="37">
        <v>2000</v>
      </c>
      <c r="R1410" s="37">
        <v>4</v>
      </c>
      <c r="S1410" s="7">
        <v>9</v>
      </c>
      <c r="T1410">
        <v>7</v>
      </c>
      <c r="U1410">
        <v>13</v>
      </c>
      <c r="V1410" t="s">
        <v>82</v>
      </c>
      <c r="W1410">
        <f t="shared" si="10"/>
        <v>720</v>
      </c>
      <c r="X1410" s="5">
        <v>1</v>
      </c>
      <c r="Y1410" t="s">
        <v>48</v>
      </c>
      <c r="Z1410" t="s">
        <v>49</v>
      </c>
      <c r="AA1410" t="s">
        <v>483</v>
      </c>
      <c r="AB1410" s="5">
        <v>2</v>
      </c>
      <c r="AC1410" t="s">
        <v>1435</v>
      </c>
      <c r="AD1410" t="s">
        <v>1677</v>
      </c>
      <c r="AE1410" t="s">
        <v>1436</v>
      </c>
    </row>
    <row r="1411" spans="1:31" ht="14.25" customHeight="1" x14ac:dyDescent="0.3">
      <c r="A1411">
        <v>15</v>
      </c>
      <c r="B1411" t="s">
        <v>24</v>
      </c>
      <c r="C1411" t="s">
        <v>294</v>
      </c>
      <c r="D1411" t="s">
        <v>37</v>
      </c>
      <c r="E1411">
        <v>2006</v>
      </c>
      <c r="F1411" t="s">
        <v>295</v>
      </c>
      <c r="G1411" t="s">
        <v>306</v>
      </c>
      <c r="H1411" s="3" t="s">
        <v>307</v>
      </c>
      <c r="I1411" s="8">
        <v>-19.708611000000001</v>
      </c>
      <c r="J1411" s="8">
        <v>-42.563889000000003</v>
      </c>
      <c r="K1411">
        <v>359730000</v>
      </c>
      <c r="L1411" t="s">
        <v>67</v>
      </c>
      <c r="M1411" t="s">
        <v>31</v>
      </c>
      <c r="N1411" s="20" t="s">
        <v>308</v>
      </c>
      <c r="O1411" s="37">
        <v>1999</v>
      </c>
      <c r="P1411" s="37">
        <v>8</v>
      </c>
      <c r="Q1411" s="37">
        <v>2000</v>
      </c>
      <c r="R1411" s="37">
        <v>4</v>
      </c>
      <c r="S1411" s="7">
        <v>9</v>
      </c>
      <c r="T1411">
        <v>7</v>
      </c>
      <c r="U1411">
        <v>13</v>
      </c>
      <c r="V1411" t="s">
        <v>82</v>
      </c>
      <c r="W1411">
        <f t="shared" si="10"/>
        <v>720</v>
      </c>
      <c r="X1411" s="5">
        <v>1</v>
      </c>
      <c r="Y1411" t="s">
        <v>48</v>
      </c>
      <c r="Z1411" t="s">
        <v>55</v>
      </c>
      <c r="AA1411" t="s">
        <v>1054</v>
      </c>
      <c r="AB1411" s="5">
        <v>74</v>
      </c>
      <c r="AC1411" t="s">
        <v>1435</v>
      </c>
      <c r="AD1411" t="s">
        <v>1677</v>
      </c>
      <c r="AE1411" t="s">
        <v>1436</v>
      </c>
    </row>
    <row r="1412" spans="1:31" ht="14.25" customHeight="1" x14ac:dyDescent="0.3">
      <c r="A1412">
        <v>15</v>
      </c>
      <c r="B1412" t="s">
        <v>24</v>
      </c>
      <c r="C1412" t="s">
        <v>294</v>
      </c>
      <c r="D1412" t="s">
        <v>37</v>
      </c>
      <c r="E1412">
        <v>2006</v>
      </c>
      <c r="F1412" t="s">
        <v>295</v>
      </c>
      <c r="G1412" t="s">
        <v>306</v>
      </c>
      <c r="H1412" s="3" t="s">
        <v>307</v>
      </c>
      <c r="I1412" s="8">
        <v>-19.708611000000001</v>
      </c>
      <c r="J1412" s="8">
        <v>-42.563889000000003</v>
      </c>
      <c r="K1412">
        <v>359730000</v>
      </c>
      <c r="L1412" t="s">
        <v>67</v>
      </c>
      <c r="M1412" t="s">
        <v>31</v>
      </c>
      <c r="N1412" s="20" t="s">
        <v>308</v>
      </c>
      <c r="O1412" s="37">
        <v>1999</v>
      </c>
      <c r="P1412" s="37">
        <v>8</v>
      </c>
      <c r="Q1412" s="37">
        <v>2000</v>
      </c>
      <c r="R1412" s="37">
        <v>4</v>
      </c>
      <c r="S1412" s="7">
        <v>9</v>
      </c>
      <c r="T1412">
        <v>7</v>
      </c>
      <c r="U1412">
        <v>13</v>
      </c>
      <c r="V1412" t="s">
        <v>82</v>
      </c>
      <c r="W1412">
        <f t="shared" si="10"/>
        <v>720</v>
      </c>
      <c r="X1412" s="5">
        <v>1</v>
      </c>
      <c r="Y1412" t="s">
        <v>48</v>
      </c>
      <c r="Z1412" t="s">
        <v>55</v>
      </c>
      <c r="AA1412" t="s">
        <v>861</v>
      </c>
      <c r="AB1412" s="5">
        <v>0</v>
      </c>
      <c r="AC1412" t="s">
        <v>1435</v>
      </c>
      <c r="AD1412" t="s">
        <v>1677</v>
      </c>
      <c r="AE1412" t="s">
        <v>1436</v>
      </c>
    </row>
    <row r="1413" spans="1:31" ht="14.25" customHeight="1" x14ac:dyDescent="0.3">
      <c r="A1413">
        <v>15</v>
      </c>
      <c r="B1413" t="s">
        <v>24</v>
      </c>
      <c r="C1413" t="s">
        <v>294</v>
      </c>
      <c r="D1413" t="s">
        <v>37</v>
      </c>
      <c r="E1413">
        <v>2006</v>
      </c>
      <c r="F1413" t="s">
        <v>295</v>
      </c>
      <c r="G1413" t="s">
        <v>306</v>
      </c>
      <c r="H1413" s="3" t="s">
        <v>307</v>
      </c>
      <c r="I1413" s="8">
        <v>-19.708611000000001</v>
      </c>
      <c r="J1413" s="8">
        <v>-42.563889000000003</v>
      </c>
      <c r="K1413">
        <v>359730000</v>
      </c>
      <c r="L1413" t="s">
        <v>67</v>
      </c>
      <c r="M1413" t="s">
        <v>31</v>
      </c>
      <c r="N1413" s="20" t="s">
        <v>308</v>
      </c>
      <c r="O1413" s="37">
        <v>1999</v>
      </c>
      <c r="P1413" s="37">
        <v>8</v>
      </c>
      <c r="Q1413" s="37">
        <v>2000</v>
      </c>
      <c r="R1413" s="37">
        <v>4</v>
      </c>
      <c r="S1413" s="7">
        <v>9</v>
      </c>
      <c r="T1413">
        <v>7</v>
      </c>
      <c r="U1413">
        <v>13</v>
      </c>
      <c r="V1413" t="s">
        <v>82</v>
      </c>
      <c r="W1413">
        <f t="shared" si="10"/>
        <v>720</v>
      </c>
      <c r="X1413" s="5">
        <v>1</v>
      </c>
      <c r="Y1413" t="s">
        <v>48</v>
      </c>
      <c r="Z1413" t="s">
        <v>55</v>
      </c>
      <c r="AA1413" t="s">
        <v>56</v>
      </c>
      <c r="AB1413" s="5">
        <v>0</v>
      </c>
      <c r="AC1413" t="s">
        <v>1435</v>
      </c>
      <c r="AD1413" t="s">
        <v>1677</v>
      </c>
      <c r="AE1413" t="s">
        <v>1436</v>
      </c>
    </row>
    <row r="1414" spans="1:31" ht="14.25" customHeight="1" x14ac:dyDescent="0.3">
      <c r="A1414">
        <v>15</v>
      </c>
      <c r="B1414" t="s">
        <v>24</v>
      </c>
      <c r="C1414" t="s">
        <v>294</v>
      </c>
      <c r="D1414" t="s">
        <v>37</v>
      </c>
      <c r="E1414">
        <v>2006</v>
      </c>
      <c r="F1414" t="s">
        <v>295</v>
      </c>
      <c r="G1414" t="s">
        <v>306</v>
      </c>
      <c r="H1414" s="3" t="s">
        <v>307</v>
      </c>
      <c r="I1414" s="8">
        <v>-19.708611000000001</v>
      </c>
      <c r="J1414" s="8">
        <v>-42.563889000000003</v>
      </c>
      <c r="K1414">
        <v>359730000</v>
      </c>
      <c r="L1414" t="s">
        <v>67</v>
      </c>
      <c r="M1414" t="s">
        <v>31</v>
      </c>
      <c r="N1414" s="20" t="s">
        <v>308</v>
      </c>
      <c r="O1414" s="37">
        <v>1999</v>
      </c>
      <c r="P1414" s="37">
        <v>8</v>
      </c>
      <c r="Q1414" s="37">
        <v>2000</v>
      </c>
      <c r="R1414" s="37">
        <v>4</v>
      </c>
      <c r="S1414" s="7">
        <v>9</v>
      </c>
      <c r="T1414">
        <v>7</v>
      </c>
      <c r="U1414">
        <v>13</v>
      </c>
      <c r="V1414" t="s">
        <v>82</v>
      </c>
      <c r="W1414">
        <f t="shared" si="10"/>
        <v>720</v>
      </c>
      <c r="X1414" s="5">
        <v>1</v>
      </c>
      <c r="Y1414" t="s">
        <v>48</v>
      </c>
      <c r="Z1414" t="s">
        <v>55</v>
      </c>
      <c r="AA1414" t="s">
        <v>59</v>
      </c>
      <c r="AB1414" s="5">
        <v>8</v>
      </c>
      <c r="AC1414" t="s">
        <v>1435</v>
      </c>
      <c r="AD1414" t="s">
        <v>1677</v>
      </c>
      <c r="AE1414" t="s">
        <v>1436</v>
      </c>
    </row>
    <row r="1415" spans="1:31" ht="14.25" customHeight="1" x14ac:dyDescent="0.3">
      <c r="A1415">
        <v>15</v>
      </c>
      <c r="B1415" t="s">
        <v>24</v>
      </c>
      <c r="C1415" t="s">
        <v>294</v>
      </c>
      <c r="D1415" t="s">
        <v>37</v>
      </c>
      <c r="E1415">
        <v>2006</v>
      </c>
      <c r="F1415" t="s">
        <v>295</v>
      </c>
      <c r="G1415" t="s">
        <v>306</v>
      </c>
      <c r="H1415" s="3" t="s">
        <v>307</v>
      </c>
      <c r="I1415" s="8">
        <v>-19.708611000000001</v>
      </c>
      <c r="J1415" s="8">
        <v>-42.563889000000003</v>
      </c>
      <c r="K1415">
        <v>359730000</v>
      </c>
      <c r="L1415" t="s">
        <v>67</v>
      </c>
      <c r="M1415" t="s">
        <v>31</v>
      </c>
      <c r="N1415" s="20" t="s">
        <v>308</v>
      </c>
      <c r="O1415" s="37">
        <v>1999</v>
      </c>
      <c r="P1415" s="37">
        <v>8</v>
      </c>
      <c r="Q1415" s="37">
        <v>2000</v>
      </c>
      <c r="R1415" s="37">
        <v>4</v>
      </c>
      <c r="S1415" s="7">
        <v>9</v>
      </c>
      <c r="T1415">
        <v>7</v>
      </c>
      <c r="U1415">
        <v>13</v>
      </c>
      <c r="V1415" t="s">
        <v>82</v>
      </c>
      <c r="W1415">
        <f t="shared" si="10"/>
        <v>720</v>
      </c>
      <c r="X1415" s="5">
        <v>1</v>
      </c>
      <c r="Y1415" t="s">
        <v>48</v>
      </c>
      <c r="Z1415" t="s">
        <v>55</v>
      </c>
      <c r="AA1415" t="s">
        <v>62</v>
      </c>
      <c r="AB1415" s="5">
        <v>0</v>
      </c>
      <c r="AC1415" t="s">
        <v>1435</v>
      </c>
      <c r="AD1415" t="s">
        <v>1677</v>
      </c>
      <c r="AE1415" t="s">
        <v>1436</v>
      </c>
    </row>
    <row r="1416" spans="1:31" ht="14.25" customHeight="1" x14ac:dyDescent="0.3">
      <c r="A1416">
        <v>15</v>
      </c>
      <c r="B1416" t="s">
        <v>24</v>
      </c>
      <c r="C1416" t="s">
        <v>294</v>
      </c>
      <c r="D1416" t="s">
        <v>37</v>
      </c>
      <c r="E1416">
        <v>2006</v>
      </c>
      <c r="F1416" t="s">
        <v>295</v>
      </c>
      <c r="G1416" t="s">
        <v>306</v>
      </c>
      <c r="H1416" s="3" t="s">
        <v>307</v>
      </c>
      <c r="I1416" s="8">
        <v>-19.708611000000001</v>
      </c>
      <c r="J1416" s="8">
        <v>-42.563889000000003</v>
      </c>
      <c r="K1416">
        <v>359730000</v>
      </c>
      <c r="L1416" t="s">
        <v>67</v>
      </c>
      <c r="M1416" t="s">
        <v>31</v>
      </c>
      <c r="N1416" s="20" t="s">
        <v>308</v>
      </c>
      <c r="O1416" s="37">
        <v>1999</v>
      </c>
      <c r="P1416" s="37">
        <v>8</v>
      </c>
      <c r="Q1416" s="37">
        <v>2000</v>
      </c>
      <c r="R1416" s="37">
        <v>4</v>
      </c>
      <c r="S1416" s="7">
        <v>9</v>
      </c>
      <c r="T1416">
        <v>7</v>
      </c>
      <c r="U1416">
        <v>13</v>
      </c>
      <c r="V1416" t="s">
        <v>82</v>
      </c>
      <c r="W1416">
        <f t="shared" si="10"/>
        <v>720</v>
      </c>
      <c r="X1416" s="5">
        <v>1</v>
      </c>
      <c r="Y1416" t="s">
        <v>48</v>
      </c>
      <c r="Z1416" t="s">
        <v>55</v>
      </c>
      <c r="AA1416" t="s">
        <v>1082</v>
      </c>
      <c r="AB1416" s="5">
        <v>1</v>
      </c>
      <c r="AC1416" t="s">
        <v>1435</v>
      </c>
      <c r="AD1416" t="s">
        <v>1677</v>
      </c>
      <c r="AE1416" t="s">
        <v>1436</v>
      </c>
    </row>
    <row r="1417" spans="1:31" ht="14.25" customHeight="1" x14ac:dyDescent="0.3">
      <c r="A1417">
        <v>15</v>
      </c>
      <c r="B1417" t="s">
        <v>24</v>
      </c>
      <c r="C1417" t="s">
        <v>294</v>
      </c>
      <c r="D1417" t="s">
        <v>37</v>
      </c>
      <c r="E1417">
        <v>2006</v>
      </c>
      <c r="F1417" t="s">
        <v>295</v>
      </c>
      <c r="G1417" t="s">
        <v>306</v>
      </c>
      <c r="H1417" s="3" t="s">
        <v>307</v>
      </c>
      <c r="I1417" s="8">
        <v>-19.708611000000001</v>
      </c>
      <c r="J1417" s="8">
        <v>-42.563889000000003</v>
      </c>
      <c r="K1417">
        <v>359730000</v>
      </c>
      <c r="L1417" t="s">
        <v>67</v>
      </c>
      <c r="M1417" t="s">
        <v>31</v>
      </c>
      <c r="N1417" s="20" t="s">
        <v>308</v>
      </c>
      <c r="O1417" s="37">
        <v>1999</v>
      </c>
      <c r="P1417" s="37">
        <v>8</v>
      </c>
      <c r="Q1417" s="37">
        <v>2000</v>
      </c>
      <c r="R1417" s="37">
        <v>4</v>
      </c>
      <c r="S1417" s="7">
        <v>9</v>
      </c>
      <c r="T1417">
        <v>7</v>
      </c>
      <c r="U1417">
        <v>13</v>
      </c>
      <c r="V1417" t="s">
        <v>82</v>
      </c>
      <c r="W1417">
        <f t="shared" si="10"/>
        <v>720</v>
      </c>
      <c r="X1417" s="5">
        <v>1</v>
      </c>
      <c r="Y1417" t="s">
        <v>48</v>
      </c>
      <c r="Z1417" t="s">
        <v>55</v>
      </c>
      <c r="AA1417" t="s">
        <v>70</v>
      </c>
      <c r="AB1417" s="5">
        <v>7</v>
      </c>
      <c r="AC1417" t="s">
        <v>1435</v>
      </c>
      <c r="AD1417" t="s">
        <v>1677</v>
      </c>
      <c r="AE1417" t="s">
        <v>1436</v>
      </c>
    </row>
    <row r="1418" spans="1:31" ht="14.25" customHeight="1" x14ac:dyDescent="0.3">
      <c r="A1418">
        <v>15</v>
      </c>
      <c r="B1418" t="s">
        <v>24</v>
      </c>
      <c r="C1418" t="s">
        <v>294</v>
      </c>
      <c r="D1418" t="s">
        <v>37</v>
      </c>
      <c r="E1418">
        <v>2006</v>
      </c>
      <c r="F1418" t="s">
        <v>295</v>
      </c>
      <c r="G1418" t="s">
        <v>306</v>
      </c>
      <c r="H1418" s="3" t="s">
        <v>307</v>
      </c>
      <c r="I1418" s="8">
        <v>-19.708611000000001</v>
      </c>
      <c r="J1418" s="8">
        <v>-42.563889000000003</v>
      </c>
      <c r="K1418">
        <v>359730000</v>
      </c>
      <c r="L1418" t="s">
        <v>67</v>
      </c>
      <c r="M1418" t="s">
        <v>31</v>
      </c>
      <c r="N1418" s="20" t="s">
        <v>308</v>
      </c>
      <c r="O1418" s="37">
        <v>1999</v>
      </c>
      <c r="P1418" s="37">
        <v>8</v>
      </c>
      <c r="Q1418" s="37">
        <v>2000</v>
      </c>
      <c r="R1418" s="37">
        <v>4</v>
      </c>
      <c r="S1418" s="7">
        <v>9</v>
      </c>
      <c r="T1418">
        <v>7</v>
      </c>
      <c r="U1418">
        <v>13</v>
      </c>
      <c r="V1418" t="s">
        <v>82</v>
      </c>
      <c r="W1418">
        <f t="shared" si="10"/>
        <v>720</v>
      </c>
      <c r="X1418" s="5">
        <v>1</v>
      </c>
      <c r="Y1418" t="s">
        <v>48</v>
      </c>
      <c r="Z1418" t="s">
        <v>55</v>
      </c>
      <c r="AA1418" t="s">
        <v>1053</v>
      </c>
      <c r="AB1418" s="5">
        <v>2</v>
      </c>
      <c r="AC1418" t="s">
        <v>1435</v>
      </c>
      <c r="AD1418" t="s">
        <v>1677</v>
      </c>
      <c r="AE1418" t="s">
        <v>1436</v>
      </c>
    </row>
    <row r="1419" spans="1:31" ht="14.25" customHeight="1" x14ac:dyDescent="0.3">
      <c r="A1419">
        <v>15</v>
      </c>
      <c r="B1419" t="s">
        <v>24</v>
      </c>
      <c r="C1419" t="s">
        <v>294</v>
      </c>
      <c r="D1419" t="s">
        <v>37</v>
      </c>
      <c r="E1419">
        <v>2006</v>
      </c>
      <c r="F1419" t="s">
        <v>295</v>
      </c>
      <c r="G1419" t="s">
        <v>306</v>
      </c>
      <c r="H1419" s="3" t="s">
        <v>307</v>
      </c>
      <c r="I1419" s="8">
        <v>-19.708611000000001</v>
      </c>
      <c r="J1419" s="8">
        <v>-42.563889000000003</v>
      </c>
      <c r="K1419">
        <v>359730000</v>
      </c>
      <c r="L1419" t="s">
        <v>67</v>
      </c>
      <c r="M1419" t="s">
        <v>31</v>
      </c>
      <c r="N1419" s="20" t="s">
        <v>308</v>
      </c>
      <c r="O1419" s="37">
        <v>1999</v>
      </c>
      <c r="P1419" s="37">
        <v>8</v>
      </c>
      <c r="Q1419" s="37">
        <v>2000</v>
      </c>
      <c r="R1419" s="37">
        <v>4</v>
      </c>
      <c r="S1419" s="7">
        <v>9</v>
      </c>
      <c r="T1419">
        <v>7</v>
      </c>
      <c r="U1419">
        <v>13</v>
      </c>
      <c r="V1419" t="s">
        <v>82</v>
      </c>
      <c r="W1419">
        <f t="shared" si="10"/>
        <v>720</v>
      </c>
      <c r="X1419" s="5">
        <v>1</v>
      </c>
      <c r="Y1419" t="s">
        <v>48</v>
      </c>
      <c r="Z1419" t="s">
        <v>55</v>
      </c>
      <c r="AA1419" t="s">
        <v>73</v>
      </c>
      <c r="AB1419" s="5">
        <v>0</v>
      </c>
      <c r="AC1419" t="s">
        <v>1435</v>
      </c>
      <c r="AD1419" t="s">
        <v>1677</v>
      </c>
      <c r="AE1419" t="s">
        <v>1436</v>
      </c>
    </row>
    <row r="1420" spans="1:31" ht="14.25" customHeight="1" x14ac:dyDescent="0.3">
      <c r="A1420">
        <v>15</v>
      </c>
      <c r="B1420" t="s">
        <v>24</v>
      </c>
      <c r="C1420" t="s">
        <v>294</v>
      </c>
      <c r="D1420" t="s">
        <v>37</v>
      </c>
      <c r="E1420">
        <v>2006</v>
      </c>
      <c r="F1420" t="s">
        <v>295</v>
      </c>
      <c r="G1420" t="s">
        <v>306</v>
      </c>
      <c r="H1420" s="3" t="s">
        <v>307</v>
      </c>
      <c r="I1420" s="8">
        <v>-19.708611000000001</v>
      </c>
      <c r="J1420" s="8">
        <v>-42.563889000000003</v>
      </c>
      <c r="K1420">
        <v>359730000</v>
      </c>
      <c r="L1420" t="s">
        <v>67</v>
      </c>
      <c r="M1420" t="s">
        <v>31</v>
      </c>
      <c r="N1420" s="20" t="s">
        <v>308</v>
      </c>
      <c r="O1420" s="37">
        <v>1999</v>
      </c>
      <c r="P1420" s="37">
        <v>8</v>
      </c>
      <c r="Q1420" s="37">
        <v>2000</v>
      </c>
      <c r="R1420" s="37">
        <v>4</v>
      </c>
      <c r="S1420" s="7">
        <v>9</v>
      </c>
      <c r="T1420">
        <v>7</v>
      </c>
      <c r="U1420">
        <v>13</v>
      </c>
      <c r="V1420" t="s">
        <v>82</v>
      </c>
      <c r="W1420">
        <f t="shared" si="10"/>
        <v>720</v>
      </c>
      <c r="X1420" s="5">
        <v>1</v>
      </c>
      <c r="Y1420" t="s">
        <v>48</v>
      </c>
      <c r="Z1420" t="s">
        <v>55</v>
      </c>
      <c r="AA1420" t="s">
        <v>76</v>
      </c>
      <c r="AB1420" s="5">
        <v>1</v>
      </c>
      <c r="AC1420" t="s">
        <v>1435</v>
      </c>
      <c r="AD1420" t="s">
        <v>1677</v>
      </c>
      <c r="AE1420" t="s">
        <v>1436</v>
      </c>
    </row>
    <row r="1421" spans="1:31" ht="14.25" customHeight="1" x14ac:dyDescent="0.3">
      <c r="A1421">
        <v>15</v>
      </c>
      <c r="B1421" t="s">
        <v>24</v>
      </c>
      <c r="C1421" t="s">
        <v>294</v>
      </c>
      <c r="D1421" t="s">
        <v>37</v>
      </c>
      <c r="E1421">
        <v>2006</v>
      </c>
      <c r="F1421" t="s">
        <v>295</v>
      </c>
      <c r="G1421" t="s">
        <v>306</v>
      </c>
      <c r="H1421" s="3" t="s">
        <v>307</v>
      </c>
      <c r="I1421" s="8">
        <v>-19.708611000000001</v>
      </c>
      <c r="J1421" s="8">
        <v>-42.563889000000003</v>
      </c>
      <c r="K1421">
        <v>359730000</v>
      </c>
      <c r="L1421" t="s">
        <v>67</v>
      </c>
      <c r="M1421" t="s">
        <v>31</v>
      </c>
      <c r="N1421" s="20" t="s">
        <v>308</v>
      </c>
      <c r="O1421" s="37">
        <v>1999</v>
      </c>
      <c r="P1421" s="37">
        <v>8</v>
      </c>
      <c r="Q1421" s="37">
        <v>2000</v>
      </c>
      <c r="R1421" s="37">
        <v>4</v>
      </c>
      <c r="S1421" s="7">
        <v>9</v>
      </c>
      <c r="T1421">
        <v>7</v>
      </c>
      <c r="U1421">
        <v>13</v>
      </c>
      <c r="V1421" t="s">
        <v>82</v>
      </c>
      <c r="W1421">
        <f t="shared" si="10"/>
        <v>720</v>
      </c>
      <c r="X1421" s="5">
        <v>1</v>
      </c>
      <c r="Y1421" t="s">
        <v>48</v>
      </c>
      <c r="Z1421" t="s">
        <v>55</v>
      </c>
      <c r="AA1421" t="s">
        <v>275</v>
      </c>
      <c r="AB1421" s="5">
        <v>6</v>
      </c>
      <c r="AC1421" t="s">
        <v>1435</v>
      </c>
      <c r="AD1421" t="s">
        <v>1677</v>
      </c>
      <c r="AE1421" t="s">
        <v>1436</v>
      </c>
    </row>
    <row r="1422" spans="1:31" ht="14.25" customHeight="1" x14ac:dyDescent="0.3">
      <c r="A1422">
        <v>15</v>
      </c>
      <c r="B1422" t="s">
        <v>24</v>
      </c>
      <c r="C1422" t="s">
        <v>294</v>
      </c>
      <c r="D1422" t="s">
        <v>37</v>
      </c>
      <c r="E1422">
        <v>2006</v>
      </c>
      <c r="F1422" t="s">
        <v>295</v>
      </c>
      <c r="G1422" t="s">
        <v>306</v>
      </c>
      <c r="H1422" s="3" t="s">
        <v>307</v>
      </c>
      <c r="I1422" s="8">
        <v>-19.708611000000001</v>
      </c>
      <c r="J1422" s="8">
        <v>-42.563889000000003</v>
      </c>
      <c r="K1422">
        <v>359730000</v>
      </c>
      <c r="L1422" t="s">
        <v>67</v>
      </c>
      <c r="M1422" t="s">
        <v>31</v>
      </c>
      <c r="N1422" s="20" t="s">
        <v>308</v>
      </c>
      <c r="O1422" s="37">
        <v>1999</v>
      </c>
      <c r="P1422" s="37">
        <v>8</v>
      </c>
      <c r="Q1422" s="37">
        <v>2000</v>
      </c>
      <c r="R1422" s="37">
        <v>4</v>
      </c>
      <c r="S1422" s="7">
        <v>9</v>
      </c>
      <c r="T1422">
        <v>7</v>
      </c>
      <c r="U1422">
        <v>13</v>
      </c>
      <c r="V1422" t="s">
        <v>82</v>
      </c>
      <c r="W1422">
        <f t="shared" si="10"/>
        <v>720</v>
      </c>
      <c r="X1422" s="5">
        <v>1</v>
      </c>
      <c r="Y1422" t="s">
        <v>48</v>
      </c>
      <c r="Z1422" t="s">
        <v>83</v>
      </c>
      <c r="AA1422" t="s">
        <v>84</v>
      </c>
      <c r="AB1422" s="5">
        <v>15</v>
      </c>
      <c r="AC1422" t="s">
        <v>1435</v>
      </c>
      <c r="AD1422" t="s">
        <v>1677</v>
      </c>
      <c r="AE1422" t="s">
        <v>1436</v>
      </c>
    </row>
    <row r="1423" spans="1:31" ht="14.25" customHeight="1" x14ac:dyDescent="0.3">
      <c r="A1423">
        <v>15</v>
      </c>
      <c r="B1423" t="s">
        <v>24</v>
      </c>
      <c r="C1423" t="s">
        <v>294</v>
      </c>
      <c r="D1423" t="s">
        <v>37</v>
      </c>
      <c r="E1423">
        <v>2006</v>
      </c>
      <c r="F1423" t="s">
        <v>295</v>
      </c>
      <c r="G1423" t="s">
        <v>306</v>
      </c>
      <c r="H1423" s="3" t="s">
        <v>307</v>
      </c>
      <c r="I1423" s="8">
        <v>-19.708611000000001</v>
      </c>
      <c r="J1423" s="8">
        <v>-42.563889000000003</v>
      </c>
      <c r="K1423">
        <v>359730000</v>
      </c>
      <c r="L1423" t="s">
        <v>67</v>
      </c>
      <c r="M1423" t="s">
        <v>31</v>
      </c>
      <c r="N1423" s="20" t="s">
        <v>308</v>
      </c>
      <c r="O1423" s="37">
        <v>1999</v>
      </c>
      <c r="P1423" s="37">
        <v>8</v>
      </c>
      <c r="Q1423" s="37">
        <v>2000</v>
      </c>
      <c r="R1423" s="37">
        <v>4</v>
      </c>
      <c r="S1423" s="7">
        <v>9</v>
      </c>
      <c r="T1423">
        <v>7</v>
      </c>
      <c r="U1423">
        <v>13</v>
      </c>
      <c r="V1423" t="s">
        <v>82</v>
      </c>
      <c r="W1423">
        <f t="shared" si="10"/>
        <v>720</v>
      </c>
      <c r="X1423" s="5">
        <v>1</v>
      </c>
      <c r="Y1423" t="s">
        <v>48</v>
      </c>
      <c r="Z1423" t="s">
        <v>83</v>
      </c>
      <c r="AA1423" t="s">
        <v>87</v>
      </c>
      <c r="AB1423" s="5">
        <v>10</v>
      </c>
      <c r="AC1423" t="s">
        <v>1435</v>
      </c>
      <c r="AD1423" t="s">
        <v>1677</v>
      </c>
      <c r="AE1423" t="s">
        <v>1436</v>
      </c>
    </row>
    <row r="1424" spans="1:31" ht="14.25" customHeight="1" x14ac:dyDescent="0.3">
      <c r="A1424">
        <v>15</v>
      </c>
      <c r="B1424" t="s">
        <v>24</v>
      </c>
      <c r="C1424" t="s">
        <v>294</v>
      </c>
      <c r="D1424" t="s">
        <v>37</v>
      </c>
      <c r="E1424">
        <v>2006</v>
      </c>
      <c r="F1424" t="s">
        <v>295</v>
      </c>
      <c r="G1424" t="s">
        <v>306</v>
      </c>
      <c r="H1424" s="3" t="s">
        <v>307</v>
      </c>
      <c r="I1424" s="8">
        <v>-19.708611000000001</v>
      </c>
      <c r="J1424" s="8">
        <v>-42.563889000000003</v>
      </c>
      <c r="K1424">
        <v>359730000</v>
      </c>
      <c r="L1424" t="s">
        <v>67</v>
      </c>
      <c r="M1424" t="s">
        <v>31</v>
      </c>
      <c r="N1424" s="20" t="s">
        <v>308</v>
      </c>
      <c r="O1424" s="37">
        <v>1999</v>
      </c>
      <c r="P1424" s="37">
        <v>8</v>
      </c>
      <c r="Q1424" s="37">
        <v>2000</v>
      </c>
      <c r="R1424" s="37">
        <v>4</v>
      </c>
      <c r="S1424" s="7">
        <v>9</v>
      </c>
      <c r="T1424">
        <v>7</v>
      </c>
      <c r="U1424">
        <v>13</v>
      </c>
      <c r="V1424" t="s">
        <v>82</v>
      </c>
      <c r="W1424">
        <f t="shared" si="10"/>
        <v>720</v>
      </c>
      <c r="X1424" s="5">
        <v>1</v>
      </c>
      <c r="Y1424" t="s">
        <v>48</v>
      </c>
      <c r="Z1424" t="s">
        <v>90</v>
      </c>
      <c r="AA1424" t="s">
        <v>91</v>
      </c>
      <c r="AB1424" s="5">
        <v>0</v>
      </c>
      <c r="AC1424" t="s">
        <v>1435</v>
      </c>
      <c r="AD1424" t="s">
        <v>1677</v>
      </c>
      <c r="AE1424" t="s">
        <v>1436</v>
      </c>
    </row>
    <row r="1425" spans="1:30" ht="14.25" customHeight="1" x14ac:dyDescent="0.3">
      <c r="A1425">
        <v>15</v>
      </c>
      <c r="B1425" t="s">
        <v>24</v>
      </c>
      <c r="C1425" t="s">
        <v>294</v>
      </c>
      <c r="D1425" t="s">
        <v>37</v>
      </c>
      <c r="E1425">
        <v>2006</v>
      </c>
      <c r="F1425" t="s">
        <v>295</v>
      </c>
      <c r="G1425" t="s">
        <v>309</v>
      </c>
      <c r="H1425" s="3" t="s">
        <v>310</v>
      </c>
      <c r="I1425" s="8">
        <v>-19.698333000000002</v>
      </c>
      <c r="J1425" s="8">
        <v>-42.504722000000001</v>
      </c>
      <c r="K1425">
        <v>359730000</v>
      </c>
      <c r="L1425" t="s">
        <v>67</v>
      </c>
      <c r="M1425" t="s">
        <v>31</v>
      </c>
      <c r="N1425" s="20" t="s">
        <v>308</v>
      </c>
      <c r="O1425" s="37">
        <v>1999</v>
      </c>
      <c r="P1425" s="37">
        <v>8</v>
      </c>
      <c r="Q1425" s="37">
        <v>2000</v>
      </c>
      <c r="R1425" s="37">
        <v>4</v>
      </c>
      <c r="S1425" s="7">
        <v>9</v>
      </c>
      <c r="T1425">
        <v>7</v>
      </c>
      <c r="U1425">
        <v>13</v>
      </c>
      <c r="V1425" t="s">
        <v>82</v>
      </c>
      <c r="W1425">
        <f t="shared" si="10"/>
        <v>720</v>
      </c>
      <c r="X1425" s="5">
        <v>1</v>
      </c>
      <c r="Y1425" t="s">
        <v>48</v>
      </c>
      <c r="Z1425" t="s">
        <v>49</v>
      </c>
      <c r="AA1425" t="s">
        <v>1067</v>
      </c>
      <c r="AB1425" s="5">
        <v>0</v>
      </c>
      <c r="AC1425" t="s">
        <v>1434</v>
      </c>
      <c r="AD1425" t="s">
        <v>1678</v>
      </c>
    </row>
    <row r="1426" spans="1:30" ht="14.25" customHeight="1" x14ac:dyDescent="0.3">
      <c r="A1426">
        <v>15</v>
      </c>
      <c r="B1426" t="s">
        <v>24</v>
      </c>
      <c r="C1426" t="s">
        <v>294</v>
      </c>
      <c r="D1426" t="s">
        <v>37</v>
      </c>
      <c r="E1426">
        <v>2006</v>
      </c>
      <c r="F1426" t="s">
        <v>295</v>
      </c>
      <c r="G1426" t="s">
        <v>309</v>
      </c>
      <c r="H1426" s="3" t="s">
        <v>310</v>
      </c>
      <c r="I1426" s="8">
        <v>-19.698333000000002</v>
      </c>
      <c r="J1426" s="8">
        <v>-42.504722000000001</v>
      </c>
      <c r="K1426">
        <v>359730000</v>
      </c>
      <c r="L1426" t="s">
        <v>67</v>
      </c>
      <c r="M1426" t="s">
        <v>31</v>
      </c>
      <c r="N1426" s="20" t="s">
        <v>308</v>
      </c>
      <c r="O1426" s="37">
        <v>1999</v>
      </c>
      <c r="P1426" s="37">
        <v>8</v>
      </c>
      <c r="Q1426" s="37">
        <v>2000</v>
      </c>
      <c r="R1426" s="37">
        <v>4</v>
      </c>
      <c r="S1426" s="7">
        <v>9</v>
      </c>
      <c r="T1426">
        <v>7</v>
      </c>
      <c r="U1426">
        <v>13</v>
      </c>
      <c r="V1426" t="s">
        <v>82</v>
      </c>
      <c r="W1426">
        <f t="shared" si="10"/>
        <v>720</v>
      </c>
      <c r="X1426" s="5">
        <v>1</v>
      </c>
      <c r="Y1426" t="s">
        <v>48</v>
      </c>
      <c r="Z1426" t="s">
        <v>49</v>
      </c>
      <c r="AA1426" t="s">
        <v>1081</v>
      </c>
      <c r="AB1426" s="5">
        <v>0</v>
      </c>
      <c r="AC1426" t="s">
        <v>1434</v>
      </c>
      <c r="AD1426" t="s">
        <v>1678</v>
      </c>
    </row>
    <row r="1427" spans="1:30" ht="14.25" customHeight="1" x14ac:dyDescent="0.3">
      <c r="A1427">
        <v>15</v>
      </c>
      <c r="B1427" t="s">
        <v>24</v>
      </c>
      <c r="C1427" t="s">
        <v>294</v>
      </c>
      <c r="D1427" t="s">
        <v>37</v>
      </c>
      <c r="E1427">
        <v>2006</v>
      </c>
      <c r="F1427" t="s">
        <v>295</v>
      </c>
      <c r="G1427" t="s">
        <v>309</v>
      </c>
      <c r="H1427" s="3" t="s">
        <v>310</v>
      </c>
      <c r="I1427" s="8">
        <v>-19.698333000000002</v>
      </c>
      <c r="J1427" s="8">
        <v>-42.504722000000001</v>
      </c>
      <c r="K1427">
        <v>359730000</v>
      </c>
      <c r="L1427" t="s">
        <v>67</v>
      </c>
      <c r="M1427" t="s">
        <v>31</v>
      </c>
      <c r="N1427" s="20" t="s">
        <v>308</v>
      </c>
      <c r="O1427" s="37">
        <v>1999</v>
      </c>
      <c r="P1427" s="37">
        <v>8</v>
      </c>
      <c r="Q1427" s="37">
        <v>2000</v>
      </c>
      <c r="R1427" s="37">
        <v>4</v>
      </c>
      <c r="S1427" s="7">
        <v>9</v>
      </c>
      <c r="T1427">
        <v>7</v>
      </c>
      <c r="U1427">
        <v>13</v>
      </c>
      <c r="V1427" t="s">
        <v>82</v>
      </c>
      <c r="W1427">
        <f t="shared" si="10"/>
        <v>720</v>
      </c>
      <c r="X1427" s="5">
        <v>1</v>
      </c>
      <c r="Y1427" t="s">
        <v>48</v>
      </c>
      <c r="Z1427" t="s">
        <v>49</v>
      </c>
      <c r="AA1427" t="s">
        <v>50</v>
      </c>
      <c r="AB1427" s="5">
        <v>0</v>
      </c>
      <c r="AC1427" t="s">
        <v>1434</v>
      </c>
      <c r="AD1427" t="s">
        <v>1678</v>
      </c>
    </row>
    <row r="1428" spans="1:30" ht="14.25" customHeight="1" x14ac:dyDescent="0.3">
      <c r="A1428">
        <v>15</v>
      </c>
      <c r="B1428" t="s">
        <v>24</v>
      </c>
      <c r="C1428" t="s">
        <v>294</v>
      </c>
      <c r="D1428" t="s">
        <v>37</v>
      </c>
      <c r="E1428">
        <v>2006</v>
      </c>
      <c r="F1428" t="s">
        <v>295</v>
      </c>
      <c r="G1428" t="s">
        <v>309</v>
      </c>
      <c r="H1428" s="3" t="s">
        <v>310</v>
      </c>
      <c r="I1428" s="8">
        <v>-19.698333000000002</v>
      </c>
      <c r="J1428" s="8">
        <v>-42.504722000000001</v>
      </c>
      <c r="K1428">
        <v>359730000</v>
      </c>
      <c r="L1428" t="s">
        <v>67</v>
      </c>
      <c r="M1428" t="s">
        <v>31</v>
      </c>
      <c r="N1428" s="20" t="s">
        <v>308</v>
      </c>
      <c r="O1428" s="37">
        <v>1999</v>
      </c>
      <c r="P1428" s="37">
        <v>8</v>
      </c>
      <c r="Q1428" s="37">
        <v>2000</v>
      </c>
      <c r="R1428" s="37">
        <v>4</v>
      </c>
      <c r="S1428" s="7">
        <v>9</v>
      </c>
      <c r="T1428">
        <v>7</v>
      </c>
      <c r="U1428">
        <v>13</v>
      </c>
      <c r="V1428" t="s">
        <v>82</v>
      </c>
      <c r="W1428">
        <f t="shared" si="10"/>
        <v>720</v>
      </c>
      <c r="X1428" s="5">
        <v>1</v>
      </c>
      <c r="Y1428" t="s">
        <v>48</v>
      </c>
      <c r="Z1428" t="s">
        <v>49</v>
      </c>
      <c r="AA1428" t="s">
        <v>483</v>
      </c>
      <c r="AB1428" s="5">
        <v>0</v>
      </c>
      <c r="AC1428" t="s">
        <v>1434</v>
      </c>
      <c r="AD1428" t="s">
        <v>1678</v>
      </c>
    </row>
    <row r="1429" spans="1:30" ht="14.25" customHeight="1" x14ac:dyDescent="0.3">
      <c r="A1429">
        <v>15</v>
      </c>
      <c r="B1429" t="s">
        <v>24</v>
      </c>
      <c r="C1429" t="s">
        <v>294</v>
      </c>
      <c r="D1429" t="s">
        <v>37</v>
      </c>
      <c r="E1429">
        <v>2006</v>
      </c>
      <c r="F1429" t="s">
        <v>295</v>
      </c>
      <c r="G1429" t="s">
        <v>309</v>
      </c>
      <c r="H1429" s="3" t="s">
        <v>310</v>
      </c>
      <c r="I1429" s="8">
        <v>-19.698333000000002</v>
      </c>
      <c r="J1429" s="8">
        <v>-42.504722000000001</v>
      </c>
      <c r="K1429">
        <v>359730000</v>
      </c>
      <c r="L1429" t="s">
        <v>67</v>
      </c>
      <c r="M1429" t="s">
        <v>31</v>
      </c>
      <c r="N1429" s="20" t="s">
        <v>308</v>
      </c>
      <c r="O1429" s="37">
        <v>1999</v>
      </c>
      <c r="P1429" s="37">
        <v>8</v>
      </c>
      <c r="Q1429" s="37">
        <v>2000</v>
      </c>
      <c r="R1429" s="37">
        <v>4</v>
      </c>
      <c r="S1429" s="7">
        <v>9</v>
      </c>
      <c r="T1429">
        <v>7</v>
      </c>
      <c r="U1429">
        <v>13</v>
      </c>
      <c r="V1429" t="s">
        <v>82</v>
      </c>
      <c r="W1429">
        <f t="shared" si="10"/>
        <v>720</v>
      </c>
      <c r="X1429" s="5">
        <v>1</v>
      </c>
      <c r="Y1429" t="s">
        <v>48</v>
      </c>
      <c r="Z1429" t="s">
        <v>55</v>
      </c>
      <c r="AA1429" t="s">
        <v>1054</v>
      </c>
      <c r="AB1429" s="5">
        <v>58</v>
      </c>
      <c r="AC1429" t="s">
        <v>1434</v>
      </c>
      <c r="AD1429" t="s">
        <v>1678</v>
      </c>
    </row>
    <row r="1430" spans="1:30" ht="14.25" customHeight="1" x14ac:dyDescent="0.3">
      <c r="A1430">
        <v>15</v>
      </c>
      <c r="B1430" t="s">
        <v>24</v>
      </c>
      <c r="C1430" t="s">
        <v>294</v>
      </c>
      <c r="D1430" t="s">
        <v>37</v>
      </c>
      <c r="E1430">
        <v>2006</v>
      </c>
      <c r="F1430" t="s">
        <v>295</v>
      </c>
      <c r="G1430" t="s">
        <v>309</v>
      </c>
      <c r="H1430" s="3" t="s">
        <v>310</v>
      </c>
      <c r="I1430" s="8">
        <v>-19.698333000000002</v>
      </c>
      <c r="J1430" s="8">
        <v>-42.504722000000001</v>
      </c>
      <c r="K1430">
        <v>359730000</v>
      </c>
      <c r="L1430" t="s">
        <v>67</v>
      </c>
      <c r="M1430" t="s">
        <v>31</v>
      </c>
      <c r="N1430" s="20" t="s">
        <v>308</v>
      </c>
      <c r="O1430" s="37">
        <v>1999</v>
      </c>
      <c r="P1430" s="37">
        <v>8</v>
      </c>
      <c r="Q1430" s="37">
        <v>2000</v>
      </c>
      <c r="R1430" s="37">
        <v>4</v>
      </c>
      <c r="S1430" s="7">
        <v>9</v>
      </c>
      <c r="T1430">
        <v>7</v>
      </c>
      <c r="U1430">
        <v>13</v>
      </c>
      <c r="V1430" t="s">
        <v>82</v>
      </c>
      <c r="W1430">
        <f t="shared" si="10"/>
        <v>720</v>
      </c>
      <c r="X1430" s="5">
        <v>1</v>
      </c>
      <c r="Y1430" t="s">
        <v>48</v>
      </c>
      <c r="Z1430" t="s">
        <v>55</v>
      </c>
      <c r="AA1430" t="s">
        <v>861</v>
      </c>
      <c r="AB1430" s="5">
        <v>2</v>
      </c>
      <c r="AC1430" t="s">
        <v>1434</v>
      </c>
      <c r="AD1430" t="s">
        <v>1678</v>
      </c>
    </row>
    <row r="1431" spans="1:30" ht="14.25" customHeight="1" x14ac:dyDescent="0.3">
      <c r="A1431">
        <v>15</v>
      </c>
      <c r="B1431" t="s">
        <v>24</v>
      </c>
      <c r="C1431" t="s">
        <v>294</v>
      </c>
      <c r="D1431" t="s">
        <v>37</v>
      </c>
      <c r="E1431">
        <v>2006</v>
      </c>
      <c r="F1431" t="s">
        <v>295</v>
      </c>
      <c r="G1431" t="s">
        <v>309</v>
      </c>
      <c r="H1431" s="3" t="s">
        <v>310</v>
      </c>
      <c r="I1431" s="8">
        <v>-19.698333000000002</v>
      </c>
      <c r="J1431" s="8">
        <v>-42.504722000000001</v>
      </c>
      <c r="K1431">
        <v>359730000</v>
      </c>
      <c r="L1431" t="s">
        <v>67</v>
      </c>
      <c r="M1431" t="s">
        <v>31</v>
      </c>
      <c r="N1431" s="20" t="s">
        <v>308</v>
      </c>
      <c r="O1431" s="37">
        <v>1999</v>
      </c>
      <c r="P1431" s="37">
        <v>8</v>
      </c>
      <c r="Q1431" s="37">
        <v>2000</v>
      </c>
      <c r="R1431" s="37">
        <v>4</v>
      </c>
      <c r="S1431" s="7">
        <v>9</v>
      </c>
      <c r="T1431">
        <v>7</v>
      </c>
      <c r="U1431">
        <v>13</v>
      </c>
      <c r="V1431" t="s">
        <v>82</v>
      </c>
      <c r="W1431">
        <f t="shared" si="10"/>
        <v>720</v>
      </c>
      <c r="X1431" s="5">
        <v>1</v>
      </c>
      <c r="Y1431" t="s">
        <v>48</v>
      </c>
      <c r="Z1431" t="s">
        <v>55</v>
      </c>
      <c r="AA1431" t="s">
        <v>56</v>
      </c>
      <c r="AB1431" s="5">
        <v>0</v>
      </c>
      <c r="AC1431" t="s">
        <v>1434</v>
      </c>
      <c r="AD1431" t="s">
        <v>1678</v>
      </c>
    </row>
    <row r="1432" spans="1:30" ht="14.25" customHeight="1" x14ac:dyDescent="0.3">
      <c r="A1432">
        <v>15</v>
      </c>
      <c r="B1432" t="s">
        <v>24</v>
      </c>
      <c r="C1432" t="s">
        <v>294</v>
      </c>
      <c r="D1432" t="s">
        <v>37</v>
      </c>
      <c r="E1432">
        <v>2006</v>
      </c>
      <c r="F1432" t="s">
        <v>295</v>
      </c>
      <c r="G1432" t="s">
        <v>309</v>
      </c>
      <c r="H1432" s="3" t="s">
        <v>310</v>
      </c>
      <c r="I1432" s="8">
        <v>-19.698333000000002</v>
      </c>
      <c r="J1432" s="8">
        <v>-42.504722000000001</v>
      </c>
      <c r="K1432">
        <v>359730000</v>
      </c>
      <c r="L1432" t="s">
        <v>67</v>
      </c>
      <c r="M1432" t="s">
        <v>31</v>
      </c>
      <c r="N1432" s="20" t="s">
        <v>308</v>
      </c>
      <c r="O1432" s="37">
        <v>1999</v>
      </c>
      <c r="P1432" s="37">
        <v>8</v>
      </c>
      <c r="Q1432" s="37">
        <v>2000</v>
      </c>
      <c r="R1432" s="37">
        <v>4</v>
      </c>
      <c r="S1432" s="7">
        <v>9</v>
      </c>
      <c r="T1432">
        <v>7</v>
      </c>
      <c r="U1432">
        <v>13</v>
      </c>
      <c r="V1432" t="s">
        <v>82</v>
      </c>
      <c r="W1432">
        <f t="shared" si="10"/>
        <v>720</v>
      </c>
      <c r="X1432" s="5">
        <v>1</v>
      </c>
      <c r="Y1432" t="s">
        <v>48</v>
      </c>
      <c r="Z1432" t="s">
        <v>55</v>
      </c>
      <c r="AA1432" t="s">
        <v>59</v>
      </c>
      <c r="AB1432" s="5">
        <v>5</v>
      </c>
      <c r="AC1432" t="s">
        <v>1434</v>
      </c>
      <c r="AD1432" t="s">
        <v>1678</v>
      </c>
    </row>
    <row r="1433" spans="1:30" ht="14.25" customHeight="1" x14ac:dyDescent="0.3">
      <c r="A1433">
        <v>15</v>
      </c>
      <c r="B1433" t="s">
        <v>24</v>
      </c>
      <c r="C1433" t="s">
        <v>294</v>
      </c>
      <c r="D1433" t="s">
        <v>37</v>
      </c>
      <c r="E1433">
        <v>2006</v>
      </c>
      <c r="F1433" t="s">
        <v>295</v>
      </c>
      <c r="G1433" t="s">
        <v>309</v>
      </c>
      <c r="H1433" s="3" t="s">
        <v>310</v>
      </c>
      <c r="I1433" s="8">
        <v>-19.698333000000002</v>
      </c>
      <c r="J1433" s="8">
        <v>-42.504722000000001</v>
      </c>
      <c r="K1433">
        <v>359730000</v>
      </c>
      <c r="L1433" t="s">
        <v>67</v>
      </c>
      <c r="M1433" t="s">
        <v>31</v>
      </c>
      <c r="N1433" s="20" t="s">
        <v>308</v>
      </c>
      <c r="O1433" s="37">
        <v>1999</v>
      </c>
      <c r="P1433" s="37">
        <v>8</v>
      </c>
      <c r="Q1433" s="37">
        <v>2000</v>
      </c>
      <c r="R1433" s="37">
        <v>4</v>
      </c>
      <c r="S1433" s="7">
        <v>9</v>
      </c>
      <c r="T1433">
        <v>7</v>
      </c>
      <c r="U1433">
        <v>13</v>
      </c>
      <c r="V1433" t="s">
        <v>82</v>
      </c>
      <c r="W1433">
        <f t="shared" si="10"/>
        <v>720</v>
      </c>
      <c r="X1433" s="5">
        <v>1</v>
      </c>
      <c r="Y1433" t="s">
        <v>48</v>
      </c>
      <c r="Z1433" t="s">
        <v>55</v>
      </c>
      <c r="AA1433" t="s">
        <v>62</v>
      </c>
      <c r="AB1433" s="5">
        <v>1</v>
      </c>
      <c r="AC1433" t="s">
        <v>1434</v>
      </c>
      <c r="AD1433" t="s">
        <v>1678</v>
      </c>
    </row>
    <row r="1434" spans="1:30" ht="14.25" customHeight="1" x14ac:dyDescent="0.3">
      <c r="A1434">
        <v>15</v>
      </c>
      <c r="B1434" t="s">
        <v>24</v>
      </c>
      <c r="C1434" t="s">
        <v>294</v>
      </c>
      <c r="D1434" t="s">
        <v>37</v>
      </c>
      <c r="E1434">
        <v>2006</v>
      </c>
      <c r="F1434" t="s">
        <v>295</v>
      </c>
      <c r="G1434" t="s">
        <v>309</v>
      </c>
      <c r="H1434" s="3" t="s">
        <v>310</v>
      </c>
      <c r="I1434" s="8">
        <v>-19.698333000000002</v>
      </c>
      <c r="J1434" s="8">
        <v>-42.504722000000001</v>
      </c>
      <c r="K1434">
        <v>359730000</v>
      </c>
      <c r="L1434" t="s">
        <v>67</v>
      </c>
      <c r="M1434" t="s">
        <v>31</v>
      </c>
      <c r="N1434" s="20" t="s">
        <v>308</v>
      </c>
      <c r="O1434" s="37">
        <v>1999</v>
      </c>
      <c r="P1434" s="37">
        <v>8</v>
      </c>
      <c r="Q1434" s="37">
        <v>2000</v>
      </c>
      <c r="R1434" s="37">
        <v>4</v>
      </c>
      <c r="S1434" s="7">
        <v>9</v>
      </c>
      <c r="T1434">
        <v>7</v>
      </c>
      <c r="U1434">
        <v>13</v>
      </c>
      <c r="V1434" t="s">
        <v>82</v>
      </c>
      <c r="W1434">
        <f t="shared" si="10"/>
        <v>720</v>
      </c>
      <c r="X1434" s="5">
        <v>1</v>
      </c>
      <c r="Y1434" t="s">
        <v>48</v>
      </c>
      <c r="Z1434" t="s">
        <v>55</v>
      </c>
      <c r="AA1434" t="s">
        <v>1082</v>
      </c>
      <c r="AB1434" s="5">
        <v>0</v>
      </c>
      <c r="AC1434" t="s">
        <v>1434</v>
      </c>
      <c r="AD1434" t="s">
        <v>1678</v>
      </c>
    </row>
    <row r="1435" spans="1:30" ht="14.25" customHeight="1" x14ac:dyDescent="0.3">
      <c r="A1435">
        <v>15</v>
      </c>
      <c r="B1435" t="s">
        <v>24</v>
      </c>
      <c r="C1435" t="s">
        <v>294</v>
      </c>
      <c r="D1435" t="s">
        <v>37</v>
      </c>
      <c r="E1435">
        <v>2006</v>
      </c>
      <c r="F1435" t="s">
        <v>295</v>
      </c>
      <c r="G1435" t="s">
        <v>309</v>
      </c>
      <c r="H1435" s="3" t="s">
        <v>310</v>
      </c>
      <c r="I1435" s="8">
        <v>-19.698333000000002</v>
      </c>
      <c r="J1435" s="8">
        <v>-42.504722000000001</v>
      </c>
      <c r="K1435">
        <v>359730000</v>
      </c>
      <c r="L1435" t="s">
        <v>67</v>
      </c>
      <c r="M1435" t="s">
        <v>31</v>
      </c>
      <c r="N1435" s="20" t="s">
        <v>308</v>
      </c>
      <c r="O1435" s="37">
        <v>1999</v>
      </c>
      <c r="P1435" s="37">
        <v>8</v>
      </c>
      <c r="Q1435" s="37">
        <v>2000</v>
      </c>
      <c r="R1435" s="37">
        <v>4</v>
      </c>
      <c r="S1435" s="7">
        <v>9</v>
      </c>
      <c r="T1435">
        <v>7</v>
      </c>
      <c r="U1435">
        <v>13</v>
      </c>
      <c r="V1435" t="s">
        <v>82</v>
      </c>
      <c r="W1435">
        <f t="shared" si="10"/>
        <v>720</v>
      </c>
      <c r="X1435" s="5">
        <v>1</v>
      </c>
      <c r="Y1435" t="s">
        <v>48</v>
      </c>
      <c r="Z1435" t="s">
        <v>55</v>
      </c>
      <c r="AA1435" t="s">
        <v>70</v>
      </c>
      <c r="AB1435" s="5">
        <v>4</v>
      </c>
      <c r="AC1435" t="s">
        <v>1434</v>
      </c>
      <c r="AD1435" t="s">
        <v>1678</v>
      </c>
    </row>
    <row r="1436" spans="1:30" ht="14.25" customHeight="1" x14ac:dyDescent="0.3">
      <c r="A1436">
        <v>15</v>
      </c>
      <c r="B1436" t="s">
        <v>24</v>
      </c>
      <c r="C1436" t="s">
        <v>294</v>
      </c>
      <c r="D1436" t="s">
        <v>37</v>
      </c>
      <c r="E1436">
        <v>2006</v>
      </c>
      <c r="F1436" t="s">
        <v>295</v>
      </c>
      <c r="G1436" t="s">
        <v>309</v>
      </c>
      <c r="H1436" s="3" t="s">
        <v>310</v>
      </c>
      <c r="I1436" s="8">
        <v>-19.698333000000002</v>
      </c>
      <c r="J1436" s="8">
        <v>-42.504722000000001</v>
      </c>
      <c r="K1436">
        <v>359730000</v>
      </c>
      <c r="L1436" t="s">
        <v>67</v>
      </c>
      <c r="M1436" t="s">
        <v>31</v>
      </c>
      <c r="N1436" s="20" t="s">
        <v>308</v>
      </c>
      <c r="O1436" s="37">
        <v>1999</v>
      </c>
      <c r="P1436" s="37">
        <v>8</v>
      </c>
      <c r="Q1436" s="37">
        <v>2000</v>
      </c>
      <c r="R1436" s="37">
        <v>4</v>
      </c>
      <c r="S1436" s="7">
        <v>9</v>
      </c>
      <c r="T1436">
        <v>7</v>
      </c>
      <c r="U1436">
        <v>13</v>
      </c>
      <c r="V1436" t="s">
        <v>82</v>
      </c>
      <c r="W1436">
        <f t="shared" si="10"/>
        <v>720</v>
      </c>
      <c r="X1436" s="5">
        <v>1</v>
      </c>
      <c r="Y1436" t="s">
        <v>48</v>
      </c>
      <c r="Z1436" t="s">
        <v>55</v>
      </c>
      <c r="AA1436" t="s">
        <v>1053</v>
      </c>
      <c r="AB1436" s="5">
        <v>10</v>
      </c>
      <c r="AC1436" t="s">
        <v>1434</v>
      </c>
      <c r="AD1436" t="s">
        <v>1678</v>
      </c>
    </row>
    <row r="1437" spans="1:30" ht="14.25" customHeight="1" x14ac:dyDescent="0.3">
      <c r="A1437">
        <v>15</v>
      </c>
      <c r="B1437" t="s">
        <v>24</v>
      </c>
      <c r="C1437" t="s">
        <v>294</v>
      </c>
      <c r="D1437" t="s">
        <v>37</v>
      </c>
      <c r="E1437">
        <v>2006</v>
      </c>
      <c r="F1437" t="s">
        <v>295</v>
      </c>
      <c r="G1437" t="s">
        <v>309</v>
      </c>
      <c r="H1437" s="3" t="s">
        <v>310</v>
      </c>
      <c r="I1437" s="8">
        <v>-19.698333000000002</v>
      </c>
      <c r="J1437" s="8">
        <v>-42.504722000000001</v>
      </c>
      <c r="K1437">
        <v>359730000</v>
      </c>
      <c r="L1437" t="s">
        <v>67</v>
      </c>
      <c r="M1437" t="s">
        <v>31</v>
      </c>
      <c r="N1437" s="20" t="s">
        <v>308</v>
      </c>
      <c r="O1437" s="37">
        <v>1999</v>
      </c>
      <c r="P1437" s="37">
        <v>8</v>
      </c>
      <c r="Q1437" s="37">
        <v>2000</v>
      </c>
      <c r="R1437" s="37">
        <v>4</v>
      </c>
      <c r="S1437" s="7">
        <v>9</v>
      </c>
      <c r="T1437">
        <v>7</v>
      </c>
      <c r="U1437">
        <v>13</v>
      </c>
      <c r="V1437" t="s">
        <v>82</v>
      </c>
      <c r="W1437">
        <f t="shared" si="10"/>
        <v>720</v>
      </c>
      <c r="X1437" s="5">
        <v>1</v>
      </c>
      <c r="Y1437" t="s">
        <v>48</v>
      </c>
      <c r="Z1437" t="s">
        <v>55</v>
      </c>
      <c r="AA1437" t="s">
        <v>73</v>
      </c>
      <c r="AB1437" s="5">
        <v>3</v>
      </c>
      <c r="AC1437" t="s">
        <v>1434</v>
      </c>
      <c r="AD1437" t="s">
        <v>1678</v>
      </c>
    </row>
    <row r="1438" spans="1:30" ht="14.25" customHeight="1" x14ac:dyDescent="0.3">
      <c r="A1438">
        <v>15</v>
      </c>
      <c r="B1438" t="s">
        <v>24</v>
      </c>
      <c r="C1438" t="s">
        <v>294</v>
      </c>
      <c r="D1438" t="s">
        <v>37</v>
      </c>
      <c r="E1438">
        <v>2006</v>
      </c>
      <c r="F1438" t="s">
        <v>295</v>
      </c>
      <c r="G1438" t="s">
        <v>309</v>
      </c>
      <c r="H1438" s="3" t="s">
        <v>310</v>
      </c>
      <c r="I1438" s="8">
        <v>-19.698333000000002</v>
      </c>
      <c r="J1438" s="8">
        <v>-42.504722000000001</v>
      </c>
      <c r="K1438">
        <v>359730000</v>
      </c>
      <c r="L1438" t="s">
        <v>67</v>
      </c>
      <c r="M1438" t="s">
        <v>31</v>
      </c>
      <c r="N1438" s="20" t="s">
        <v>308</v>
      </c>
      <c r="O1438" s="37">
        <v>1999</v>
      </c>
      <c r="P1438" s="37">
        <v>8</v>
      </c>
      <c r="Q1438" s="37">
        <v>2000</v>
      </c>
      <c r="R1438" s="37">
        <v>4</v>
      </c>
      <c r="S1438" s="7">
        <v>9</v>
      </c>
      <c r="T1438">
        <v>7</v>
      </c>
      <c r="U1438">
        <v>13</v>
      </c>
      <c r="V1438" t="s">
        <v>82</v>
      </c>
      <c r="W1438">
        <f t="shared" si="10"/>
        <v>720</v>
      </c>
      <c r="X1438" s="5">
        <v>1</v>
      </c>
      <c r="Y1438" t="s">
        <v>48</v>
      </c>
      <c r="Z1438" t="s">
        <v>55</v>
      </c>
      <c r="AA1438" t="s">
        <v>76</v>
      </c>
      <c r="AB1438" s="5">
        <v>0</v>
      </c>
      <c r="AC1438" t="s">
        <v>1434</v>
      </c>
      <c r="AD1438" t="s">
        <v>1678</v>
      </c>
    </row>
    <row r="1439" spans="1:30" ht="14.25" customHeight="1" x14ac:dyDescent="0.3">
      <c r="A1439">
        <v>15</v>
      </c>
      <c r="B1439" t="s">
        <v>24</v>
      </c>
      <c r="C1439" t="s">
        <v>294</v>
      </c>
      <c r="D1439" t="s">
        <v>37</v>
      </c>
      <c r="E1439">
        <v>2006</v>
      </c>
      <c r="F1439" t="s">
        <v>295</v>
      </c>
      <c r="G1439" t="s">
        <v>309</v>
      </c>
      <c r="H1439" s="3" t="s">
        <v>310</v>
      </c>
      <c r="I1439" s="8">
        <v>-19.698333000000002</v>
      </c>
      <c r="J1439" s="8">
        <v>-42.504722000000001</v>
      </c>
      <c r="K1439">
        <v>359730000</v>
      </c>
      <c r="L1439" t="s">
        <v>67</v>
      </c>
      <c r="M1439" t="s">
        <v>31</v>
      </c>
      <c r="N1439" s="20" t="s">
        <v>308</v>
      </c>
      <c r="O1439" s="37">
        <v>1999</v>
      </c>
      <c r="P1439" s="37">
        <v>8</v>
      </c>
      <c r="Q1439" s="37">
        <v>2000</v>
      </c>
      <c r="R1439" s="37">
        <v>4</v>
      </c>
      <c r="S1439" s="7">
        <v>9</v>
      </c>
      <c r="T1439">
        <v>7</v>
      </c>
      <c r="U1439">
        <v>13</v>
      </c>
      <c r="V1439" t="s">
        <v>82</v>
      </c>
      <c r="W1439">
        <f t="shared" si="10"/>
        <v>720</v>
      </c>
      <c r="X1439" s="5">
        <v>1</v>
      </c>
      <c r="Y1439" t="s">
        <v>48</v>
      </c>
      <c r="Z1439" t="s">
        <v>55</v>
      </c>
      <c r="AA1439" t="s">
        <v>275</v>
      </c>
      <c r="AB1439" s="5">
        <v>1</v>
      </c>
      <c r="AC1439" t="s">
        <v>1434</v>
      </c>
      <c r="AD1439" t="s">
        <v>1678</v>
      </c>
    </row>
    <row r="1440" spans="1:30" ht="14.25" customHeight="1" x14ac:dyDescent="0.3">
      <c r="A1440">
        <v>15</v>
      </c>
      <c r="B1440" t="s">
        <v>24</v>
      </c>
      <c r="C1440" t="s">
        <v>294</v>
      </c>
      <c r="D1440" t="s">
        <v>37</v>
      </c>
      <c r="E1440">
        <v>2006</v>
      </c>
      <c r="F1440" t="s">
        <v>295</v>
      </c>
      <c r="G1440" t="s">
        <v>309</v>
      </c>
      <c r="H1440" s="3" t="s">
        <v>310</v>
      </c>
      <c r="I1440" s="8">
        <v>-19.698333000000002</v>
      </c>
      <c r="J1440" s="8">
        <v>-42.504722000000001</v>
      </c>
      <c r="K1440">
        <v>359730000</v>
      </c>
      <c r="L1440" t="s">
        <v>67</v>
      </c>
      <c r="M1440" t="s">
        <v>31</v>
      </c>
      <c r="N1440" s="20" t="s">
        <v>308</v>
      </c>
      <c r="O1440" s="37">
        <v>1999</v>
      </c>
      <c r="P1440" s="37">
        <v>8</v>
      </c>
      <c r="Q1440" s="37">
        <v>2000</v>
      </c>
      <c r="R1440" s="37">
        <v>4</v>
      </c>
      <c r="S1440" s="7">
        <v>9</v>
      </c>
      <c r="T1440">
        <v>7</v>
      </c>
      <c r="U1440">
        <v>13</v>
      </c>
      <c r="V1440" t="s">
        <v>82</v>
      </c>
      <c r="W1440">
        <f t="shared" si="10"/>
        <v>720</v>
      </c>
      <c r="X1440" s="5">
        <v>1</v>
      </c>
      <c r="Y1440" t="s">
        <v>48</v>
      </c>
      <c r="Z1440" t="s">
        <v>83</v>
      </c>
      <c r="AA1440" t="s">
        <v>84</v>
      </c>
      <c r="AB1440" s="5">
        <v>16</v>
      </c>
      <c r="AC1440" t="s">
        <v>1434</v>
      </c>
      <c r="AD1440" t="s">
        <v>1678</v>
      </c>
    </row>
    <row r="1441" spans="1:30" ht="14.25" customHeight="1" x14ac:dyDescent="0.3">
      <c r="A1441">
        <v>15</v>
      </c>
      <c r="B1441" t="s">
        <v>24</v>
      </c>
      <c r="C1441" t="s">
        <v>294</v>
      </c>
      <c r="D1441" t="s">
        <v>37</v>
      </c>
      <c r="E1441">
        <v>2006</v>
      </c>
      <c r="F1441" t="s">
        <v>295</v>
      </c>
      <c r="G1441" t="s">
        <v>309</v>
      </c>
      <c r="H1441" s="3" t="s">
        <v>310</v>
      </c>
      <c r="I1441" s="8">
        <v>-19.698333000000002</v>
      </c>
      <c r="J1441" s="8">
        <v>-42.504722000000001</v>
      </c>
      <c r="K1441">
        <v>359730000</v>
      </c>
      <c r="L1441" t="s">
        <v>67</v>
      </c>
      <c r="M1441" t="s">
        <v>31</v>
      </c>
      <c r="N1441" s="20" t="s">
        <v>308</v>
      </c>
      <c r="O1441" s="37">
        <v>1999</v>
      </c>
      <c r="P1441" s="37">
        <v>8</v>
      </c>
      <c r="Q1441" s="37">
        <v>2000</v>
      </c>
      <c r="R1441" s="37">
        <v>4</v>
      </c>
      <c r="S1441" s="7">
        <v>9</v>
      </c>
      <c r="T1441">
        <v>7</v>
      </c>
      <c r="U1441">
        <v>13</v>
      </c>
      <c r="V1441" t="s">
        <v>82</v>
      </c>
      <c r="W1441">
        <f t="shared" si="10"/>
        <v>720</v>
      </c>
      <c r="X1441" s="5">
        <v>1</v>
      </c>
      <c r="Y1441" t="s">
        <v>48</v>
      </c>
      <c r="Z1441" t="s">
        <v>83</v>
      </c>
      <c r="AA1441" t="s">
        <v>87</v>
      </c>
      <c r="AB1441" s="5">
        <v>16</v>
      </c>
      <c r="AC1441" t="s">
        <v>1434</v>
      </c>
      <c r="AD1441" t="s">
        <v>1678</v>
      </c>
    </row>
    <row r="1442" spans="1:30" ht="14.25" customHeight="1" x14ac:dyDescent="0.3">
      <c r="A1442">
        <v>15</v>
      </c>
      <c r="B1442" t="s">
        <v>24</v>
      </c>
      <c r="C1442" t="s">
        <v>294</v>
      </c>
      <c r="D1442" t="s">
        <v>37</v>
      </c>
      <c r="E1442">
        <v>2006</v>
      </c>
      <c r="F1442" t="s">
        <v>295</v>
      </c>
      <c r="G1442" t="s">
        <v>309</v>
      </c>
      <c r="H1442" s="3" t="s">
        <v>310</v>
      </c>
      <c r="I1442" s="8">
        <v>-19.698333000000002</v>
      </c>
      <c r="J1442" s="8">
        <v>-42.504722000000001</v>
      </c>
      <c r="K1442">
        <v>359730000</v>
      </c>
      <c r="L1442" t="s">
        <v>67</v>
      </c>
      <c r="M1442" t="s">
        <v>31</v>
      </c>
      <c r="N1442" s="20" t="s">
        <v>308</v>
      </c>
      <c r="O1442" s="37">
        <v>1999</v>
      </c>
      <c r="P1442" s="37">
        <v>8</v>
      </c>
      <c r="Q1442" s="37">
        <v>2000</v>
      </c>
      <c r="R1442" s="37">
        <v>4</v>
      </c>
      <c r="S1442" s="7">
        <v>9</v>
      </c>
      <c r="T1442">
        <v>7</v>
      </c>
      <c r="U1442">
        <v>13</v>
      </c>
      <c r="V1442" t="s">
        <v>82</v>
      </c>
      <c r="W1442">
        <f t="shared" si="10"/>
        <v>720</v>
      </c>
      <c r="X1442" s="5">
        <v>1</v>
      </c>
      <c r="Y1442" t="s">
        <v>48</v>
      </c>
      <c r="Z1442" t="s">
        <v>90</v>
      </c>
      <c r="AA1442" t="s">
        <v>91</v>
      </c>
      <c r="AB1442" s="5">
        <v>0</v>
      </c>
      <c r="AC1442" t="s">
        <v>1434</v>
      </c>
      <c r="AD1442" t="s">
        <v>1678</v>
      </c>
    </row>
    <row r="1443" spans="1:30" ht="14.25" customHeight="1" x14ac:dyDescent="0.3">
      <c r="A1443">
        <v>16</v>
      </c>
      <c r="B1443" t="s">
        <v>24</v>
      </c>
      <c r="C1443" t="s">
        <v>311</v>
      </c>
      <c r="D1443" t="s">
        <v>245</v>
      </c>
      <c r="E1443">
        <v>2008</v>
      </c>
      <c r="F1443" t="s">
        <v>312</v>
      </c>
      <c r="G1443" t="s">
        <v>313</v>
      </c>
      <c r="H1443" s="3" t="s">
        <v>314</v>
      </c>
      <c r="I1443" s="8">
        <v>-20.043610999999999</v>
      </c>
      <c r="J1443" s="8">
        <v>-43.504722000000001</v>
      </c>
      <c r="K1443">
        <v>112330000</v>
      </c>
      <c r="L1443" t="s">
        <v>110</v>
      </c>
      <c r="M1443" t="s">
        <v>31</v>
      </c>
      <c r="N1443" s="20" t="s">
        <v>315</v>
      </c>
      <c r="O1443" s="37">
        <v>1999</v>
      </c>
      <c r="P1443" s="37">
        <v>5</v>
      </c>
      <c r="Q1443" s="37">
        <v>2000</v>
      </c>
      <c r="R1443" s="37">
        <v>4</v>
      </c>
      <c r="S1443" s="7">
        <v>12</v>
      </c>
      <c r="T1443">
        <v>12</v>
      </c>
      <c r="U1443">
        <v>5</v>
      </c>
      <c r="V1443" t="s">
        <v>82</v>
      </c>
      <c r="W1443">
        <f t="shared" ref="W1443:W1469" si="11">6*60</f>
        <v>360</v>
      </c>
      <c r="X1443" s="5">
        <v>1</v>
      </c>
      <c r="Y1443" t="s">
        <v>48</v>
      </c>
      <c r="Z1443" t="s">
        <v>49</v>
      </c>
      <c r="AA1443" t="s">
        <v>52</v>
      </c>
      <c r="AB1443" s="5">
        <v>3</v>
      </c>
      <c r="AC1443" t="s">
        <v>1437</v>
      </c>
      <c r="AD1443" t="s">
        <v>1679</v>
      </c>
    </row>
    <row r="1444" spans="1:30" ht="14.25" customHeight="1" x14ac:dyDescent="0.3">
      <c r="A1444">
        <v>16</v>
      </c>
      <c r="B1444" t="s">
        <v>24</v>
      </c>
      <c r="C1444" t="s">
        <v>311</v>
      </c>
      <c r="D1444" t="s">
        <v>245</v>
      </c>
      <c r="E1444">
        <v>2008</v>
      </c>
      <c r="F1444" t="s">
        <v>312</v>
      </c>
      <c r="G1444" t="s">
        <v>313</v>
      </c>
      <c r="H1444" s="3" t="s">
        <v>314</v>
      </c>
      <c r="I1444" s="8">
        <v>-20.043610999999999</v>
      </c>
      <c r="J1444" s="8">
        <v>-43.504722000000001</v>
      </c>
      <c r="K1444">
        <v>112330000</v>
      </c>
      <c r="L1444" t="s">
        <v>110</v>
      </c>
      <c r="M1444" t="s">
        <v>31</v>
      </c>
      <c r="N1444" s="20" t="s">
        <v>315</v>
      </c>
      <c r="O1444" s="37">
        <v>1999</v>
      </c>
      <c r="P1444" s="37">
        <v>5</v>
      </c>
      <c r="Q1444" s="37">
        <v>2000</v>
      </c>
      <c r="R1444" s="37">
        <v>4</v>
      </c>
      <c r="S1444" s="7">
        <v>12</v>
      </c>
      <c r="T1444">
        <v>12</v>
      </c>
      <c r="U1444">
        <v>5</v>
      </c>
      <c r="V1444" t="s">
        <v>82</v>
      </c>
      <c r="W1444">
        <f t="shared" si="11"/>
        <v>360</v>
      </c>
      <c r="X1444" s="5">
        <v>1</v>
      </c>
      <c r="Y1444" t="s">
        <v>48</v>
      </c>
      <c r="Z1444" t="s">
        <v>55</v>
      </c>
      <c r="AA1444" t="s">
        <v>62</v>
      </c>
      <c r="AB1444" s="5">
        <v>8</v>
      </c>
      <c r="AC1444" t="s">
        <v>1437</v>
      </c>
      <c r="AD1444" t="s">
        <v>1679</v>
      </c>
    </row>
    <row r="1445" spans="1:30" ht="14.25" customHeight="1" x14ac:dyDescent="0.3">
      <c r="A1445">
        <v>16</v>
      </c>
      <c r="B1445" t="s">
        <v>24</v>
      </c>
      <c r="C1445" t="s">
        <v>311</v>
      </c>
      <c r="D1445" t="s">
        <v>245</v>
      </c>
      <c r="E1445">
        <v>2008</v>
      </c>
      <c r="F1445" t="s">
        <v>312</v>
      </c>
      <c r="G1445" t="s">
        <v>313</v>
      </c>
      <c r="H1445" s="3" t="s">
        <v>314</v>
      </c>
      <c r="I1445" s="8">
        <v>-20.043610999999999</v>
      </c>
      <c r="J1445" s="8">
        <v>-43.504722000000001</v>
      </c>
      <c r="K1445">
        <v>112330000</v>
      </c>
      <c r="L1445" t="s">
        <v>110</v>
      </c>
      <c r="M1445" t="s">
        <v>31</v>
      </c>
      <c r="N1445" s="20" t="s">
        <v>315</v>
      </c>
      <c r="O1445" s="37">
        <v>1999</v>
      </c>
      <c r="P1445" s="37">
        <v>5</v>
      </c>
      <c r="Q1445" s="37">
        <v>2000</v>
      </c>
      <c r="R1445" s="37">
        <v>4</v>
      </c>
      <c r="S1445" s="7">
        <v>12</v>
      </c>
      <c r="T1445">
        <v>12</v>
      </c>
      <c r="U1445">
        <v>5</v>
      </c>
      <c r="V1445" t="s">
        <v>82</v>
      </c>
      <c r="W1445">
        <f t="shared" si="11"/>
        <v>360</v>
      </c>
      <c r="X1445" s="5">
        <v>1</v>
      </c>
      <c r="Y1445" t="s">
        <v>48</v>
      </c>
      <c r="Z1445" t="s">
        <v>55</v>
      </c>
      <c r="AA1445" t="s">
        <v>114</v>
      </c>
      <c r="AB1445" s="5">
        <v>0</v>
      </c>
      <c r="AC1445" t="s">
        <v>1437</v>
      </c>
      <c r="AD1445" t="s">
        <v>1679</v>
      </c>
    </row>
    <row r="1446" spans="1:30" ht="14.25" customHeight="1" x14ac:dyDescent="0.3">
      <c r="A1446">
        <v>16</v>
      </c>
      <c r="B1446" t="s">
        <v>24</v>
      </c>
      <c r="C1446" t="s">
        <v>311</v>
      </c>
      <c r="D1446" t="s">
        <v>245</v>
      </c>
      <c r="E1446">
        <v>2008</v>
      </c>
      <c r="F1446" t="s">
        <v>312</v>
      </c>
      <c r="G1446" t="s">
        <v>313</v>
      </c>
      <c r="H1446" s="3" t="s">
        <v>314</v>
      </c>
      <c r="I1446" s="8">
        <v>-20.043610999999999</v>
      </c>
      <c r="J1446" s="8">
        <v>-43.504722000000001</v>
      </c>
      <c r="K1446">
        <v>112330000</v>
      </c>
      <c r="L1446" t="s">
        <v>110</v>
      </c>
      <c r="M1446" t="s">
        <v>31</v>
      </c>
      <c r="N1446" s="20" t="s">
        <v>315</v>
      </c>
      <c r="O1446" s="37">
        <v>1999</v>
      </c>
      <c r="P1446" s="37">
        <v>5</v>
      </c>
      <c r="Q1446" s="37">
        <v>2000</v>
      </c>
      <c r="R1446" s="37">
        <v>4</v>
      </c>
      <c r="S1446" s="7">
        <v>12</v>
      </c>
      <c r="T1446">
        <v>12</v>
      </c>
      <c r="U1446">
        <v>5</v>
      </c>
      <c r="V1446" t="s">
        <v>82</v>
      </c>
      <c r="W1446">
        <f t="shared" si="11"/>
        <v>360</v>
      </c>
      <c r="X1446" s="5">
        <v>1</v>
      </c>
      <c r="Y1446" t="s">
        <v>48</v>
      </c>
      <c r="Z1446" t="s">
        <v>55</v>
      </c>
      <c r="AA1446" t="s">
        <v>258</v>
      </c>
      <c r="AB1446" s="5">
        <v>4</v>
      </c>
      <c r="AC1446" t="s">
        <v>1437</v>
      </c>
      <c r="AD1446" t="s">
        <v>1679</v>
      </c>
    </row>
    <row r="1447" spans="1:30" ht="14.25" customHeight="1" x14ac:dyDescent="0.3">
      <c r="A1447">
        <v>16</v>
      </c>
      <c r="B1447" t="s">
        <v>24</v>
      </c>
      <c r="C1447" t="s">
        <v>311</v>
      </c>
      <c r="D1447" t="s">
        <v>245</v>
      </c>
      <c r="E1447">
        <v>2008</v>
      </c>
      <c r="F1447" t="s">
        <v>312</v>
      </c>
      <c r="G1447" t="s">
        <v>313</v>
      </c>
      <c r="H1447" s="3" t="s">
        <v>314</v>
      </c>
      <c r="I1447" s="8">
        <v>-20.043610999999999</v>
      </c>
      <c r="J1447" s="8">
        <v>-43.504722000000001</v>
      </c>
      <c r="K1447">
        <v>112330000</v>
      </c>
      <c r="L1447" t="s">
        <v>110</v>
      </c>
      <c r="M1447" t="s">
        <v>31</v>
      </c>
      <c r="N1447" s="20" t="s">
        <v>315</v>
      </c>
      <c r="O1447" s="37">
        <v>1999</v>
      </c>
      <c r="P1447" s="37">
        <v>5</v>
      </c>
      <c r="Q1447" s="37">
        <v>2000</v>
      </c>
      <c r="R1447" s="37">
        <v>4</v>
      </c>
      <c r="S1447" s="7">
        <v>12</v>
      </c>
      <c r="T1447">
        <v>12</v>
      </c>
      <c r="U1447">
        <v>5</v>
      </c>
      <c r="V1447" t="s">
        <v>82</v>
      </c>
      <c r="W1447">
        <f t="shared" si="11"/>
        <v>360</v>
      </c>
      <c r="X1447" s="5">
        <v>1</v>
      </c>
      <c r="Y1447" t="s">
        <v>48</v>
      </c>
      <c r="Z1447" t="s">
        <v>55</v>
      </c>
      <c r="AA1447" t="s">
        <v>73</v>
      </c>
      <c r="AB1447" s="5">
        <v>14</v>
      </c>
      <c r="AC1447" t="s">
        <v>1437</v>
      </c>
      <c r="AD1447" t="s">
        <v>1679</v>
      </c>
    </row>
    <row r="1448" spans="1:30" ht="14.25" customHeight="1" x14ac:dyDescent="0.3">
      <c r="A1448">
        <v>16</v>
      </c>
      <c r="B1448" t="s">
        <v>24</v>
      </c>
      <c r="C1448" t="s">
        <v>311</v>
      </c>
      <c r="D1448" t="s">
        <v>245</v>
      </c>
      <c r="E1448">
        <v>2008</v>
      </c>
      <c r="F1448" t="s">
        <v>312</v>
      </c>
      <c r="G1448" t="s">
        <v>313</v>
      </c>
      <c r="H1448" s="3" t="s">
        <v>314</v>
      </c>
      <c r="I1448" s="8">
        <v>-20.043610999999999</v>
      </c>
      <c r="J1448" s="8">
        <v>-43.504722000000001</v>
      </c>
      <c r="K1448">
        <v>112330000</v>
      </c>
      <c r="L1448" t="s">
        <v>110</v>
      </c>
      <c r="M1448" t="s">
        <v>31</v>
      </c>
      <c r="N1448" s="20" t="s">
        <v>315</v>
      </c>
      <c r="O1448" s="37">
        <v>1999</v>
      </c>
      <c r="P1448" s="37">
        <v>5</v>
      </c>
      <c r="Q1448" s="37">
        <v>2000</v>
      </c>
      <c r="R1448" s="37">
        <v>4</v>
      </c>
      <c r="S1448" s="7">
        <v>12</v>
      </c>
      <c r="T1448">
        <v>12</v>
      </c>
      <c r="U1448">
        <v>5</v>
      </c>
      <c r="V1448" t="s">
        <v>82</v>
      </c>
      <c r="W1448">
        <f t="shared" si="11"/>
        <v>360</v>
      </c>
      <c r="X1448" s="5">
        <v>1</v>
      </c>
      <c r="Y1448" t="s">
        <v>48</v>
      </c>
      <c r="Z1448" t="s">
        <v>55</v>
      </c>
      <c r="AA1448" t="s">
        <v>265</v>
      </c>
      <c r="AB1448" s="5">
        <v>0</v>
      </c>
      <c r="AC1448" t="s">
        <v>1437</v>
      </c>
      <c r="AD1448" t="s">
        <v>1679</v>
      </c>
    </row>
    <row r="1449" spans="1:30" ht="14.25" customHeight="1" x14ac:dyDescent="0.3">
      <c r="A1449">
        <v>16</v>
      </c>
      <c r="B1449" t="s">
        <v>24</v>
      </c>
      <c r="C1449" t="s">
        <v>311</v>
      </c>
      <c r="D1449" t="s">
        <v>245</v>
      </c>
      <c r="E1449">
        <v>2008</v>
      </c>
      <c r="F1449" t="s">
        <v>312</v>
      </c>
      <c r="G1449" t="s">
        <v>313</v>
      </c>
      <c r="H1449" s="3" t="s">
        <v>314</v>
      </c>
      <c r="I1449" s="8">
        <v>-20.043610999999999</v>
      </c>
      <c r="J1449" s="8">
        <v>-43.504722000000001</v>
      </c>
      <c r="K1449">
        <v>112330000</v>
      </c>
      <c r="L1449" t="s">
        <v>110</v>
      </c>
      <c r="M1449" t="s">
        <v>31</v>
      </c>
      <c r="N1449" s="20" t="s">
        <v>315</v>
      </c>
      <c r="O1449" s="37">
        <v>1999</v>
      </c>
      <c r="P1449" s="37">
        <v>5</v>
      </c>
      <c r="Q1449" s="37">
        <v>2000</v>
      </c>
      <c r="R1449" s="37">
        <v>4</v>
      </c>
      <c r="S1449" s="7">
        <v>12</v>
      </c>
      <c r="T1449">
        <v>12</v>
      </c>
      <c r="U1449">
        <v>5</v>
      </c>
      <c r="V1449" t="s">
        <v>82</v>
      </c>
      <c r="W1449">
        <f t="shared" si="11"/>
        <v>360</v>
      </c>
      <c r="X1449" s="5">
        <v>1</v>
      </c>
      <c r="Y1449" t="s">
        <v>48</v>
      </c>
      <c r="Z1449" t="s">
        <v>55</v>
      </c>
      <c r="AA1449" t="s">
        <v>76</v>
      </c>
      <c r="AB1449" s="5">
        <v>102</v>
      </c>
      <c r="AC1449" t="s">
        <v>1437</v>
      </c>
      <c r="AD1449" t="s">
        <v>1679</v>
      </c>
    </row>
    <row r="1450" spans="1:30" ht="14.25" customHeight="1" x14ac:dyDescent="0.3">
      <c r="A1450">
        <v>16</v>
      </c>
      <c r="B1450" t="s">
        <v>24</v>
      </c>
      <c r="C1450" t="s">
        <v>311</v>
      </c>
      <c r="D1450" t="s">
        <v>245</v>
      </c>
      <c r="E1450">
        <v>2008</v>
      </c>
      <c r="F1450" t="s">
        <v>312</v>
      </c>
      <c r="G1450" t="s">
        <v>313</v>
      </c>
      <c r="H1450" s="3" t="s">
        <v>314</v>
      </c>
      <c r="I1450" s="8">
        <v>-20.043610999999999</v>
      </c>
      <c r="J1450" s="8">
        <v>-43.504722000000001</v>
      </c>
      <c r="K1450">
        <v>112330000</v>
      </c>
      <c r="L1450" t="s">
        <v>110</v>
      </c>
      <c r="M1450" t="s">
        <v>31</v>
      </c>
      <c r="N1450" s="20" t="s">
        <v>315</v>
      </c>
      <c r="O1450" s="37">
        <v>1999</v>
      </c>
      <c r="P1450" s="37">
        <v>5</v>
      </c>
      <c r="Q1450" s="37">
        <v>2000</v>
      </c>
      <c r="R1450" s="37">
        <v>4</v>
      </c>
      <c r="S1450" s="7">
        <v>12</v>
      </c>
      <c r="T1450">
        <v>12</v>
      </c>
      <c r="U1450">
        <v>5</v>
      </c>
      <c r="V1450" t="s">
        <v>82</v>
      </c>
      <c r="W1450">
        <f t="shared" si="11"/>
        <v>360</v>
      </c>
      <c r="X1450" s="5">
        <v>1</v>
      </c>
      <c r="Y1450" t="s">
        <v>48</v>
      </c>
      <c r="Z1450" t="s">
        <v>83</v>
      </c>
      <c r="AA1450" t="s">
        <v>274</v>
      </c>
      <c r="AB1450" s="5">
        <v>8</v>
      </c>
      <c r="AC1450" t="s">
        <v>1437</v>
      </c>
      <c r="AD1450" t="s">
        <v>1679</v>
      </c>
    </row>
    <row r="1451" spans="1:30" ht="14.25" customHeight="1" x14ac:dyDescent="0.3">
      <c r="A1451">
        <v>16</v>
      </c>
      <c r="B1451" t="s">
        <v>24</v>
      </c>
      <c r="C1451" t="s">
        <v>311</v>
      </c>
      <c r="D1451" t="s">
        <v>245</v>
      </c>
      <c r="E1451">
        <v>2008</v>
      </c>
      <c r="F1451" t="s">
        <v>312</v>
      </c>
      <c r="G1451" t="s">
        <v>313</v>
      </c>
      <c r="H1451" s="3" t="s">
        <v>314</v>
      </c>
      <c r="I1451" s="8">
        <v>-20.043610999999999</v>
      </c>
      <c r="J1451" s="8">
        <v>-43.504722000000001</v>
      </c>
      <c r="K1451">
        <v>112330000</v>
      </c>
      <c r="L1451" t="s">
        <v>110</v>
      </c>
      <c r="M1451" t="s">
        <v>31</v>
      </c>
      <c r="N1451" s="20" t="s">
        <v>315</v>
      </c>
      <c r="O1451" s="37">
        <v>1999</v>
      </c>
      <c r="P1451" s="37">
        <v>5</v>
      </c>
      <c r="Q1451" s="37">
        <v>2000</v>
      </c>
      <c r="R1451" s="37">
        <v>4</v>
      </c>
      <c r="S1451" s="7">
        <v>12</v>
      </c>
      <c r="T1451">
        <v>12</v>
      </c>
      <c r="U1451">
        <v>5</v>
      </c>
      <c r="V1451" t="s">
        <v>82</v>
      </c>
      <c r="W1451">
        <f t="shared" si="11"/>
        <v>360</v>
      </c>
      <c r="X1451" s="5">
        <v>1</v>
      </c>
      <c r="Y1451" t="s">
        <v>48</v>
      </c>
      <c r="Z1451" t="s">
        <v>83</v>
      </c>
      <c r="AA1451" t="s">
        <v>87</v>
      </c>
      <c r="AB1451" s="5">
        <v>36</v>
      </c>
      <c r="AC1451" t="s">
        <v>1437</v>
      </c>
      <c r="AD1451" t="s">
        <v>1679</v>
      </c>
    </row>
    <row r="1452" spans="1:30" ht="14.25" customHeight="1" x14ac:dyDescent="0.3">
      <c r="A1452">
        <v>16</v>
      </c>
      <c r="B1452" t="s">
        <v>24</v>
      </c>
      <c r="C1452" t="s">
        <v>311</v>
      </c>
      <c r="D1452" t="s">
        <v>245</v>
      </c>
      <c r="E1452">
        <v>2008</v>
      </c>
      <c r="F1452" t="s">
        <v>312</v>
      </c>
      <c r="G1452" t="s">
        <v>316</v>
      </c>
      <c r="H1452" s="3" t="s">
        <v>317</v>
      </c>
      <c r="I1452" s="8">
        <v>-20.075278000000001</v>
      </c>
      <c r="J1452" s="8">
        <v>-43.510278</v>
      </c>
      <c r="K1452">
        <v>112330000</v>
      </c>
      <c r="L1452" t="s">
        <v>110</v>
      </c>
      <c r="M1452" t="s">
        <v>31</v>
      </c>
      <c r="N1452" s="20" t="s">
        <v>315</v>
      </c>
      <c r="O1452" s="37">
        <v>1999</v>
      </c>
      <c r="P1452" s="37">
        <v>5</v>
      </c>
      <c r="Q1452" s="37">
        <v>2000</v>
      </c>
      <c r="R1452" s="37">
        <v>4</v>
      </c>
      <c r="S1452" s="7">
        <v>12</v>
      </c>
      <c r="T1452">
        <v>12</v>
      </c>
      <c r="U1452">
        <v>5</v>
      </c>
      <c r="V1452" t="s">
        <v>82</v>
      </c>
      <c r="W1452">
        <f t="shared" si="11"/>
        <v>360</v>
      </c>
      <c r="X1452" s="5">
        <v>1</v>
      </c>
      <c r="Y1452" t="s">
        <v>48</v>
      </c>
      <c r="Z1452" t="s">
        <v>49</v>
      </c>
      <c r="AA1452" t="s">
        <v>52</v>
      </c>
      <c r="AB1452" s="5">
        <v>0</v>
      </c>
      <c r="AC1452" t="s">
        <v>1437</v>
      </c>
      <c r="AD1452" t="s">
        <v>1679</v>
      </c>
    </row>
    <row r="1453" spans="1:30" ht="14.25" customHeight="1" x14ac:dyDescent="0.3">
      <c r="A1453">
        <v>16</v>
      </c>
      <c r="B1453" t="s">
        <v>24</v>
      </c>
      <c r="C1453" t="s">
        <v>311</v>
      </c>
      <c r="D1453" t="s">
        <v>245</v>
      </c>
      <c r="E1453">
        <v>2008</v>
      </c>
      <c r="F1453" t="s">
        <v>312</v>
      </c>
      <c r="G1453" t="s">
        <v>316</v>
      </c>
      <c r="H1453" s="3" t="s">
        <v>317</v>
      </c>
      <c r="I1453" s="8">
        <v>-20.075278000000001</v>
      </c>
      <c r="J1453" s="8">
        <v>-43.510278</v>
      </c>
      <c r="K1453">
        <v>112330000</v>
      </c>
      <c r="L1453" t="s">
        <v>110</v>
      </c>
      <c r="M1453" t="s">
        <v>31</v>
      </c>
      <c r="N1453" s="20" t="s">
        <v>315</v>
      </c>
      <c r="O1453" s="37">
        <v>1999</v>
      </c>
      <c r="P1453" s="37">
        <v>5</v>
      </c>
      <c r="Q1453" s="37">
        <v>2000</v>
      </c>
      <c r="R1453" s="37">
        <v>4</v>
      </c>
      <c r="S1453" s="7">
        <v>12</v>
      </c>
      <c r="T1453">
        <v>12</v>
      </c>
      <c r="U1453">
        <v>5</v>
      </c>
      <c r="V1453" t="s">
        <v>82</v>
      </c>
      <c r="W1453">
        <f t="shared" si="11"/>
        <v>360</v>
      </c>
      <c r="X1453" s="5">
        <v>1</v>
      </c>
      <c r="Y1453" t="s">
        <v>48</v>
      </c>
      <c r="Z1453" t="s">
        <v>55</v>
      </c>
      <c r="AA1453" t="s">
        <v>62</v>
      </c>
      <c r="AB1453" s="5">
        <v>1</v>
      </c>
      <c r="AC1453" t="s">
        <v>1437</v>
      </c>
      <c r="AD1453" t="s">
        <v>1679</v>
      </c>
    </row>
    <row r="1454" spans="1:30" ht="14.25" customHeight="1" x14ac:dyDescent="0.3">
      <c r="A1454">
        <v>16</v>
      </c>
      <c r="B1454" t="s">
        <v>24</v>
      </c>
      <c r="C1454" t="s">
        <v>311</v>
      </c>
      <c r="D1454" t="s">
        <v>245</v>
      </c>
      <c r="E1454">
        <v>2008</v>
      </c>
      <c r="F1454" t="s">
        <v>312</v>
      </c>
      <c r="G1454" t="s">
        <v>316</v>
      </c>
      <c r="H1454" s="3" t="s">
        <v>317</v>
      </c>
      <c r="I1454" s="8">
        <v>-20.075278000000001</v>
      </c>
      <c r="J1454" s="8">
        <v>-43.510278</v>
      </c>
      <c r="K1454">
        <v>112330000</v>
      </c>
      <c r="L1454" t="s">
        <v>110</v>
      </c>
      <c r="M1454" t="s">
        <v>31</v>
      </c>
      <c r="N1454" s="20" t="s">
        <v>315</v>
      </c>
      <c r="O1454" s="37">
        <v>1999</v>
      </c>
      <c r="P1454" s="37">
        <v>5</v>
      </c>
      <c r="Q1454" s="37">
        <v>2000</v>
      </c>
      <c r="R1454" s="37">
        <v>4</v>
      </c>
      <c r="S1454" s="7">
        <v>12</v>
      </c>
      <c r="T1454">
        <v>12</v>
      </c>
      <c r="U1454">
        <v>5</v>
      </c>
      <c r="V1454" t="s">
        <v>82</v>
      </c>
      <c r="W1454">
        <f t="shared" si="11"/>
        <v>360</v>
      </c>
      <c r="X1454" s="5">
        <v>1</v>
      </c>
      <c r="Y1454" t="s">
        <v>48</v>
      </c>
      <c r="Z1454" t="s">
        <v>55</v>
      </c>
      <c r="AA1454" t="s">
        <v>114</v>
      </c>
      <c r="AB1454" s="5">
        <v>1</v>
      </c>
      <c r="AC1454" t="s">
        <v>1437</v>
      </c>
      <c r="AD1454" t="s">
        <v>1679</v>
      </c>
    </row>
    <row r="1455" spans="1:30" ht="14.25" customHeight="1" x14ac:dyDescent="0.3">
      <c r="A1455">
        <v>16</v>
      </c>
      <c r="B1455" t="s">
        <v>24</v>
      </c>
      <c r="C1455" t="s">
        <v>311</v>
      </c>
      <c r="D1455" t="s">
        <v>245</v>
      </c>
      <c r="E1455">
        <v>2008</v>
      </c>
      <c r="F1455" t="s">
        <v>312</v>
      </c>
      <c r="G1455" t="s">
        <v>316</v>
      </c>
      <c r="H1455" s="3" t="s">
        <v>317</v>
      </c>
      <c r="I1455" s="8">
        <v>-20.075278000000001</v>
      </c>
      <c r="J1455" s="8">
        <v>-43.510278</v>
      </c>
      <c r="K1455">
        <v>112330000</v>
      </c>
      <c r="L1455" t="s">
        <v>110</v>
      </c>
      <c r="M1455" t="s">
        <v>31</v>
      </c>
      <c r="N1455" s="20" t="s">
        <v>315</v>
      </c>
      <c r="O1455" s="37">
        <v>1999</v>
      </c>
      <c r="P1455" s="37">
        <v>5</v>
      </c>
      <c r="Q1455" s="37">
        <v>2000</v>
      </c>
      <c r="R1455" s="37">
        <v>4</v>
      </c>
      <c r="S1455" s="7">
        <v>12</v>
      </c>
      <c r="T1455">
        <v>12</v>
      </c>
      <c r="U1455">
        <v>5</v>
      </c>
      <c r="V1455" t="s">
        <v>82</v>
      </c>
      <c r="W1455">
        <f t="shared" si="11"/>
        <v>360</v>
      </c>
      <c r="X1455" s="5">
        <v>1</v>
      </c>
      <c r="Y1455" t="s">
        <v>48</v>
      </c>
      <c r="Z1455" t="s">
        <v>55</v>
      </c>
      <c r="AA1455" t="s">
        <v>258</v>
      </c>
      <c r="AB1455" s="5">
        <v>2</v>
      </c>
      <c r="AC1455" t="s">
        <v>1437</v>
      </c>
      <c r="AD1455" t="s">
        <v>1679</v>
      </c>
    </row>
    <row r="1456" spans="1:30" ht="14.25" customHeight="1" x14ac:dyDescent="0.3">
      <c r="A1456">
        <v>16</v>
      </c>
      <c r="B1456" t="s">
        <v>24</v>
      </c>
      <c r="C1456" t="s">
        <v>311</v>
      </c>
      <c r="D1456" t="s">
        <v>245</v>
      </c>
      <c r="E1456">
        <v>2008</v>
      </c>
      <c r="F1456" t="s">
        <v>312</v>
      </c>
      <c r="G1456" t="s">
        <v>316</v>
      </c>
      <c r="H1456" s="3" t="s">
        <v>317</v>
      </c>
      <c r="I1456" s="8">
        <v>-20.075278000000001</v>
      </c>
      <c r="J1456" s="8">
        <v>-43.510278</v>
      </c>
      <c r="K1456">
        <v>112330000</v>
      </c>
      <c r="L1456" t="s">
        <v>110</v>
      </c>
      <c r="M1456" t="s">
        <v>31</v>
      </c>
      <c r="N1456" s="20" t="s">
        <v>315</v>
      </c>
      <c r="O1456" s="37">
        <v>1999</v>
      </c>
      <c r="P1456" s="37">
        <v>5</v>
      </c>
      <c r="Q1456" s="37">
        <v>2000</v>
      </c>
      <c r="R1456" s="37">
        <v>4</v>
      </c>
      <c r="S1456" s="7">
        <v>12</v>
      </c>
      <c r="T1456">
        <v>12</v>
      </c>
      <c r="U1456">
        <v>5</v>
      </c>
      <c r="V1456" t="s">
        <v>82</v>
      </c>
      <c r="W1456">
        <f t="shared" si="11"/>
        <v>360</v>
      </c>
      <c r="X1456" s="5">
        <v>1</v>
      </c>
      <c r="Y1456" t="s">
        <v>48</v>
      </c>
      <c r="Z1456" t="s">
        <v>55</v>
      </c>
      <c r="AA1456" t="s">
        <v>73</v>
      </c>
      <c r="AB1456" s="5">
        <v>1</v>
      </c>
      <c r="AC1456" t="s">
        <v>1437</v>
      </c>
      <c r="AD1456" t="s">
        <v>1679</v>
      </c>
    </row>
    <row r="1457" spans="1:30" ht="14.25" customHeight="1" x14ac:dyDescent="0.3">
      <c r="A1457">
        <v>16</v>
      </c>
      <c r="B1457" t="s">
        <v>24</v>
      </c>
      <c r="C1457" t="s">
        <v>311</v>
      </c>
      <c r="D1457" t="s">
        <v>245</v>
      </c>
      <c r="E1457">
        <v>2008</v>
      </c>
      <c r="F1457" t="s">
        <v>312</v>
      </c>
      <c r="G1457" t="s">
        <v>316</v>
      </c>
      <c r="H1457" s="3" t="s">
        <v>317</v>
      </c>
      <c r="I1457" s="8">
        <v>-20.075278000000001</v>
      </c>
      <c r="J1457" s="8">
        <v>-43.510278</v>
      </c>
      <c r="K1457">
        <v>112330000</v>
      </c>
      <c r="L1457" t="s">
        <v>110</v>
      </c>
      <c r="M1457" t="s">
        <v>31</v>
      </c>
      <c r="N1457" s="20" t="s">
        <v>315</v>
      </c>
      <c r="O1457" s="37">
        <v>1999</v>
      </c>
      <c r="P1457" s="37">
        <v>5</v>
      </c>
      <c r="Q1457" s="37">
        <v>2000</v>
      </c>
      <c r="R1457" s="37">
        <v>4</v>
      </c>
      <c r="S1457" s="7">
        <v>12</v>
      </c>
      <c r="T1457">
        <v>12</v>
      </c>
      <c r="U1457">
        <v>5</v>
      </c>
      <c r="V1457" t="s">
        <v>82</v>
      </c>
      <c r="W1457">
        <f t="shared" si="11"/>
        <v>360</v>
      </c>
      <c r="X1457" s="5">
        <v>1</v>
      </c>
      <c r="Y1457" t="s">
        <v>48</v>
      </c>
      <c r="Z1457" t="s">
        <v>55</v>
      </c>
      <c r="AA1457" t="s">
        <v>265</v>
      </c>
      <c r="AB1457" s="5">
        <v>8</v>
      </c>
      <c r="AC1457" t="s">
        <v>1437</v>
      </c>
      <c r="AD1457" t="s">
        <v>1679</v>
      </c>
    </row>
    <row r="1458" spans="1:30" ht="14.25" customHeight="1" x14ac:dyDescent="0.3">
      <c r="A1458">
        <v>16</v>
      </c>
      <c r="B1458" t="s">
        <v>24</v>
      </c>
      <c r="C1458" t="s">
        <v>311</v>
      </c>
      <c r="D1458" t="s">
        <v>245</v>
      </c>
      <c r="E1458">
        <v>2008</v>
      </c>
      <c r="F1458" t="s">
        <v>312</v>
      </c>
      <c r="G1458" t="s">
        <v>316</v>
      </c>
      <c r="H1458" s="3" t="s">
        <v>317</v>
      </c>
      <c r="I1458" s="8">
        <v>-20.075278000000001</v>
      </c>
      <c r="J1458" s="8">
        <v>-43.510278</v>
      </c>
      <c r="K1458">
        <v>112330000</v>
      </c>
      <c r="L1458" t="s">
        <v>110</v>
      </c>
      <c r="M1458" t="s">
        <v>31</v>
      </c>
      <c r="N1458" s="20" t="s">
        <v>315</v>
      </c>
      <c r="O1458" s="37">
        <v>1999</v>
      </c>
      <c r="P1458" s="37">
        <v>5</v>
      </c>
      <c r="Q1458" s="37">
        <v>2000</v>
      </c>
      <c r="R1458" s="37">
        <v>4</v>
      </c>
      <c r="S1458" s="7">
        <v>12</v>
      </c>
      <c r="T1458">
        <v>12</v>
      </c>
      <c r="U1458">
        <v>5</v>
      </c>
      <c r="V1458" t="s">
        <v>82</v>
      </c>
      <c r="W1458">
        <f t="shared" si="11"/>
        <v>360</v>
      </c>
      <c r="X1458" s="5">
        <v>1</v>
      </c>
      <c r="Y1458" t="s">
        <v>48</v>
      </c>
      <c r="Z1458" t="s">
        <v>55</v>
      </c>
      <c r="AA1458" t="s">
        <v>76</v>
      </c>
      <c r="AB1458" s="5">
        <v>8</v>
      </c>
      <c r="AC1458" t="s">
        <v>1437</v>
      </c>
      <c r="AD1458" t="s">
        <v>1679</v>
      </c>
    </row>
    <row r="1459" spans="1:30" ht="14.25" customHeight="1" x14ac:dyDescent="0.3">
      <c r="A1459">
        <v>16</v>
      </c>
      <c r="B1459" t="s">
        <v>24</v>
      </c>
      <c r="C1459" t="s">
        <v>311</v>
      </c>
      <c r="D1459" t="s">
        <v>245</v>
      </c>
      <c r="E1459">
        <v>2008</v>
      </c>
      <c r="F1459" t="s">
        <v>312</v>
      </c>
      <c r="G1459" t="s">
        <v>316</v>
      </c>
      <c r="H1459" s="3" t="s">
        <v>317</v>
      </c>
      <c r="I1459" s="8">
        <v>-20.075278000000001</v>
      </c>
      <c r="J1459" s="8">
        <v>-43.510278</v>
      </c>
      <c r="K1459">
        <v>112330000</v>
      </c>
      <c r="L1459" t="s">
        <v>110</v>
      </c>
      <c r="M1459" t="s">
        <v>31</v>
      </c>
      <c r="N1459" s="20" t="s">
        <v>315</v>
      </c>
      <c r="O1459" s="37">
        <v>1999</v>
      </c>
      <c r="P1459" s="37">
        <v>5</v>
      </c>
      <c r="Q1459" s="37">
        <v>2000</v>
      </c>
      <c r="R1459" s="37">
        <v>4</v>
      </c>
      <c r="S1459" s="7">
        <v>12</v>
      </c>
      <c r="T1459">
        <v>12</v>
      </c>
      <c r="U1459">
        <v>5</v>
      </c>
      <c r="V1459" t="s">
        <v>82</v>
      </c>
      <c r="W1459">
        <f t="shared" si="11"/>
        <v>360</v>
      </c>
      <c r="X1459" s="5">
        <v>1</v>
      </c>
      <c r="Y1459" t="s">
        <v>48</v>
      </c>
      <c r="Z1459" t="s">
        <v>83</v>
      </c>
      <c r="AA1459" t="s">
        <v>274</v>
      </c>
      <c r="AB1459" s="5">
        <v>2</v>
      </c>
      <c r="AC1459" t="s">
        <v>1437</v>
      </c>
      <c r="AD1459" t="s">
        <v>1679</v>
      </c>
    </row>
    <row r="1460" spans="1:30" ht="14.25" customHeight="1" x14ac:dyDescent="0.3">
      <c r="A1460">
        <v>16</v>
      </c>
      <c r="B1460" t="s">
        <v>24</v>
      </c>
      <c r="C1460" t="s">
        <v>311</v>
      </c>
      <c r="D1460" t="s">
        <v>245</v>
      </c>
      <c r="E1460">
        <v>2008</v>
      </c>
      <c r="F1460" t="s">
        <v>312</v>
      </c>
      <c r="G1460" t="s">
        <v>316</v>
      </c>
      <c r="H1460" s="3" t="s">
        <v>317</v>
      </c>
      <c r="I1460" s="8">
        <v>-20.075278000000001</v>
      </c>
      <c r="J1460" s="8">
        <v>-43.510278</v>
      </c>
      <c r="K1460">
        <v>112330000</v>
      </c>
      <c r="L1460" t="s">
        <v>110</v>
      </c>
      <c r="M1460" t="s">
        <v>31</v>
      </c>
      <c r="N1460" s="20" t="s">
        <v>315</v>
      </c>
      <c r="O1460" s="37">
        <v>1999</v>
      </c>
      <c r="P1460" s="37">
        <v>5</v>
      </c>
      <c r="Q1460" s="37">
        <v>2000</v>
      </c>
      <c r="R1460" s="37">
        <v>4</v>
      </c>
      <c r="S1460" s="7">
        <v>12</v>
      </c>
      <c r="T1460">
        <v>12</v>
      </c>
      <c r="U1460">
        <v>5</v>
      </c>
      <c r="V1460" t="s">
        <v>82</v>
      </c>
      <c r="W1460">
        <f t="shared" si="11"/>
        <v>360</v>
      </c>
      <c r="X1460" s="5">
        <v>1</v>
      </c>
      <c r="Y1460" t="s">
        <v>48</v>
      </c>
      <c r="Z1460" t="s">
        <v>83</v>
      </c>
      <c r="AA1460" t="s">
        <v>87</v>
      </c>
      <c r="AB1460" s="5">
        <v>17</v>
      </c>
      <c r="AC1460" t="s">
        <v>1437</v>
      </c>
      <c r="AD1460" t="s">
        <v>1679</v>
      </c>
    </row>
    <row r="1461" spans="1:30" ht="14.25" customHeight="1" x14ac:dyDescent="0.3">
      <c r="A1461">
        <v>16</v>
      </c>
      <c r="B1461" t="s">
        <v>24</v>
      </c>
      <c r="C1461" t="s">
        <v>311</v>
      </c>
      <c r="D1461" t="s">
        <v>245</v>
      </c>
      <c r="E1461">
        <v>2008</v>
      </c>
      <c r="F1461" t="s">
        <v>312</v>
      </c>
      <c r="G1461" t="s">
        <v>318</v>
      </c>
      <c r="H1461" s="3" t="s">
        <v>319</v>
      </c>
      <c r="I1461" s="8">
        <v>-20.095555999999998</v>
      </c>
      <c r="J1461" s="8">
        <v>-43.495556000000001</v>
      </c>
      <c r="K1461">
        <v>112330000</v>
      </c>
      <c r="L1461" t="s">
        <v>110</v>
      </c>
      <c r="M1461" t="s">
        <v>31</v>
      </c>
      <c r="N1461" s="20" t="s">
        <v>315</v>
      </c>
      <c r="O1461" s="37">
        <v>1999</v>
      </c>
      <c r="P1461" s="37">
        <v>5</v>
      </c>
      <c r="Q1461" s="37">
        <v>2000</v>
      </c>
      <c r="R1461" s="37">
        <v>4</v>
      </c>
      <c r="S1461" s="7">
        <v>12</v>
      </c>
      <c r="T1461">
        <v>12</v>
      </c>
      <c r="U1461">
        <v>5</v>
      </c>
      <c r="V1461" t="s">
        <v>82</v>
      </c>
      <c r="W1461">
        <f t="shared" si="11"/>
        <v>360</v>
      </c>
      <c r="X1461" s="5">
        <v>1</v>
      </c>
      <c r="Y1461" t="s">
        <v>48</v>
      </c>
      <c r="Z1461" t="s">
        <v>49</v>
      </c>
      <c r="AA1461" t="s">
        <v>52</v>
      </c>
      <c r="AB1461" s="5">
        <v>0</v>
      </c>
      <c r="AC1461" t="s">
        <v>1437</v>
      </c>
      <c r="AD1461" t="s">
        <v>1679</v>
      </c>
    </row>
    <row r="1462" spans="1:30" ht="14.25" customHeight="1" x14ac:dyDescent="0.3">
      <c r="A1462">
        <v>16</v>
      </c>
      <c r="B1462" t="s">
        <v>24</v>
      </c>
      <c r="C1462" t="s">
        <v>311</v>
      </c>
      <c r="D1462" t="s">
        <v>245</v>
      </c>
      <c r="E1462">
        <v>2008</v>
      </c>
      <c r="F1462" t="s">
        <v>312</v>
      </c>
      <c r="G1462" t="s">
        <v>318</v>
      </c>
      <c r="H1462" s="3" t="s">
        <v>319</v>
      </c>
      <c r="I1462" s="8">
        <v>-20.095555999999998</v>
      </c>
      <c r="J1462" s="8">
        <v>-43.495556000000001</v>
      </c>
      <c r="K1462">
        <v>112330000</v>
      </c>
      <c r="L1462" t="s">
        <v>110</v>
      </c>
      <c r="M1462" t="s">
        <v>31</v>
      </c>
      <c r="N1462" s="20" t="s">
        <v>315</v>
      </c>
      <c r="O1462" s="37">
        <v>1999</v>
      </c>
      <c r="P1462" s="37">
        <v>5</v>
      </c>
      <c r="Q1462" s="37">
        <v>2000</v>
      </c>
      <c r="R1462" s="37">
        <v>4</v>
      </c>
      <c r="S1462" s="7">
        <v>12</v>
      </c>
      <c r="T1462">
        <v>12</v>
      </c>
      <c r="U1462">
        <v>5</v>
      </c>
      <c r="V1462" t="s">
        <v>82</v>
      </c>
      <c r="W1462">
        <f t="shared" si="11"/>
        <v>360</v>
      </c>
      <c r="X1462" s="5">
        <v>1</v>
      </c>
      <c r="Y1462" t="s">
        <v>48</v>
      </c>
      <c r="Z1462" t="s">
        <v>55</v>
      </c>
      <c r="AA1462" t="s">
        <v>62</v>
      </c>
      <c r="AB1462" s="5">
        <v>5</v>
      </c>
      <c r="AC1462" t="s">
        <v>1437</v>
      </c>
      <c r="AD1462" t="s">
        <v>1679</v>
      </c>
    </row>
    <row r="1463" spans="1:30" ht="14.25" customHeight="1" x14ac:dyDescent="0.3">
      <c r="A1463">
        <v>16</v>
      </c>
      <c r="B1463" t="s">
        <v>24</v>
      </c>
      <c r="C1463" t="s">
        <v>311</v>
      </c>
      <c r="D1463" t="s">
        <v>245</v>
      </c>
      <c r="E1463">
        <v>2008</v>
      </c>
      <c r="F1463" t="s">
        <v>312</v>
      </c>
      <c r="G1463" t="s">
        <v>318</v>
      </c>
      <c r="H1463" s="3" t="s">
        <v>319</v>
      </c>
      <c r="I1463" s="8">
        <v>-20.095555999999998</v>
      </c>
      <c r="J1463" s="8">
        <v>-43.495556000000001</v>
      </c>
      <c r="K1463">
        <v>112330000</v>
      </c>
      <c r="L1463" t="s">
        <v>110</v>
      </c>
      <c r="M1463" t="s">
        <v>31</v>
      </c>
      <c r="N1463" s="20" t="s">
        <v>315</v>
      </c>
      <c r="O1463" s="37">
        <v>1999</v>
      </c>
      <c r="P1463" s="37">
        <v>5</v>
      </c>
      <c r="Q1463" s="37">
        <v>2000</v>
      </c>
      <c r="R1463" s="37">
        <v>4</v>
      </c>
      <c r="S1463" s="7">
        <v>12</v>
      </c>
      <c r="T1463">
        <v>12</v>
      </c>
      <c r="U1463">
        <v>5</v>
      </c>
      <c r="V1463" t="s">
        <v>82</v>
      </c>
      <c r="W1463">
        <f t="shared" si="11"/>
        <v>360</v>
      </c>
      <c r="X1463" s="5">
        <v>1</v>
      </c>
      <c r="Y1463" t="s">
        <v>48</v>
      </c>
      <c r="Z1463" t="s">
        <v>55</v>
      </c>
      <c r="AA1463" t="s">
        <v>114</v>
      </c>
      <c r="AB1463" s="5">
        <v>2</v>
      </c>
      <c r="AC1463" t="s">
        <v>1437</v>
      </c>
      <c r="AD1463" t="s">
        <v>1679</v>
      </c>
    </row>
    <row r="1464" spans="1:30" ht="14.25" customHeight="1" x14ac:dyDescent="0.3">
      <c r="A1464">
        <v>16</v>
      </c>
      <c r="B1464" t="s">
        <v>24</v>
      </c>
      <c r="C1464" t="s">
        <v>311</v>
      </c>
      <c r="D1464" t="s">
        <v>245</v>
      </c>
      <c r="E1464">
        <v>2008</v>
      </c>
      <c r="F1464" t="s">
        <v>312</v>
      </c>
      <c r="G1464" t="s">
        <v>318</v>
      </c>
      <c r="H1464" s="3" t="s">
        <v>319</v>
      </c>
      <c r="I1464" s="8">
        <v>-20.095555999999998</v>
      </c>
      <c r="J1464" s="8">
        <v>-43.495556000000001</v>
      </c>
      <c r="K1464">
        <v>112330000</v>
      </c>
      <c r="L1464" t="s">
        <v>110</v>
      </c>
      <c r="M1464" t="s">
        <v>31</v>
      </c>
      <c r="N1464" s="20" t="s">
        <v>315</v>
      </c>
      <c r="O1464" s="37">
        <v>1999</v>
      </c>
      <c r="P1464" s="37">
        <v>5</v>
      </c>
      <c r="Q1464" s="37">
        <v>2000</v>
      </c>
      <c r="R1464" s="37">
        <v>4</v>
      </c>
      <c r="S1464" s="7">
        <v>12</v>
      </c>
      <c r="T1464">
        <v>12</v>
      </c>
      <c r="U1464">
        <v>5</v>
      </c>
      <c r="V1464" t="s">
        <v>82</v>
      </c>
      <c r="W1464">
        <f t="shared" si="11"/>
        <v>360</v>
      </c>
      <c r="X1464" s="5">
        <v>1</v>
      </c>
      <c r="Y1464" t="s">
        <v>48</v>
      </c>
      <c r="Z1464" t="s">
        <v>55</v>
      </c>
      <c r="AA1464" t="s">
        <v>258</v>
      </c>
      <c r="AB1464" s="5">
        <v>2</v>
      </c>
      <c r="AC1464" t="s">
        <v>1437</v>
      </c>
      <c r="AD1464" t="s">
        <v>1679</v>
      </c>
    </row>
    <row r="1465" spans="1:30" ht="14.25" customHeight="1" x14ac:dyDescent="0.3">
      <c r="A1465">
        <v>16</v>
      </c>
      <c r="B1465" t="s">
        <v>24</v>
      </c>
      <c r="C1465" t="s">
        <v>311</v>
      </c>
      <c r="D1465" t="s">
        <v>245</v>
      </c>
      <c r="E1465">
        <v>2008</v>
      </c>
      <c r="F1465" t="s">
        <v>312</v>
      </c>
      <c r="G1465" t="s">
        <v>318</v>
      </c>
      <c r="H1465" s="3" t="s">
        <v>319</v>
      </c>
      <c r="I1465" s="8">
        <v>-20.095555999999998</v>
      </c>
      <c r="J1465" s="8">
        <v>-43.495556000000001</v>
      </c>
      <c r="K1465">
        <v>112330000</v>
      </c>
      <c r="L1465" t="s">
        <v>110</v>
      </c>
      <c r="M1465" t="s">
        <v>31</v>
      </c>
      <c r="N1465" s="20" t="s">
        <v>315</v>
      </c>
      <c r="O1465" s="37">
        <v>1999</v>
      </c>
      <c r="P1465" s="37">
        <v>5</v>
      </c>
      <c r="Q1465" s="37">
        <v>2000</v>
      </c>
      <c r="R1465" s="37">
        <v>4</v>
      </c>
      <c r="S1465" s="7">
        <v>12</v>
      </c>
      <c r="T1465">
        <v>12</v>
      </c>
      <c r="U1465">
        <v>5</v>
      </c>
      <c r="V1465" t="s">
        <v>82</v>
      </c>
      <c r="W1465">
        <f t="shared" si="11"/>
        <v>360</v>
      </c>
      <c r="X1465" s="5">
        <v>1</v>
      </c>
      <c r="Y1465" t="s">
        <v>48</v>
      </c>
      <c r="Z1465" t="s">
        <v>55</v>
      </c>
      <c r="AA1465" t="s">
        <v>73</v>
      </c>
      <c r="AB1465" s="5">
        <v>1</v>
      </c>
      <c r="AC1465" t="s">
        <v>1437</v>
      </c>
      <c r="AD1465" t="s">
        <v>1679</v>
      </c>
    </row>
    <row r="1466" spans="1:30" ht="14.25" customHeight="1" x14ac:dyDescent="0.3">
      <c r="A1466">
        <v>16</v>
      </c>
      <c r="B1466" t="s">
        <v>24</v>
      </c>
      <c r="C1466" t="s">
        <v>311</v>
      </c>
      <c r="D1466" t="s">
        <v>245</v>
      </c>
      <c r="E1466">
        <v>2008</v>
      </c>
      <c r="F1466" t="s">
        <v>312</v>
      </c>
      <c r="G1466" t="s">
        <v>318</v>
      </c>
      <c r="H1466" s="3" t="s">
        <v>319</v>
      </c>
      <c r="I1466" s="8">
        <v>-20.095555999999998</v>
      </c>
      <c r="J1466" s="8">
        <v>-43.495556000000001</v>
      </c>
      <c r="K1466">
        <v>112330000</v>
      </c>
      <c r="L1466" t="s">
        <v>110</v>
      </c>
      <c r="M1466" t="s">
        <v>31</v>
      </c>
      <c r="N1466" s="20" t="s">
        <v>315</v>
      </c>
      <c r="O1466" s="37">
        <v>1999</v>
      </c>
      <c r="P1466" s="37">
        <v>5</v>
      </c>
      <c r="Q1466" s="37">
        <v>2000</v>
      </c>
      <c r="R1466" s="37">
        <v>4</v>
      </c>
      <c r="S1466" s="7">
        <v>12</v>
      </c>
      <c r="T1466">
        <v>12</v>
      </c>
      <c r="U1466">
        <v>5</v>
      </c>
      <c r="V1466" t="s">
        <v>82</v>
      </c>
      <c r="W1466">
        <f t="shared" si="11"/>
        <v>360</v>
      </c>
      <c r="X1466" s="5">
        <v>1</v>
      </c>
      <c r="Y1466" t="s">
        <v>48</v>
      </c>
      <c r="Z1466" t="s">
        <v>55</v>
      </c>
      <c r="AA1466" t="s">
        <v>265</v>
      </c>
      <c r="AB1466" s="5">
        <v>2</v>
      </c>
      <c r="AC1466" t="s">
        <v>1437</v>
      </c>
      <c r="AD1466" t="s">
        <v>1679</v>
      </c>
    </row>
    <row r="1467" spans="1:30" ht="14.25" customHeight="1" x14ac:dyDescent="0.3">
      <c r="A1467">
        <v>16</v>
      </c>
      <c r="B1467" t="s">
        <v>24</v>
      </c>
      <c r="C1467" t="s">
        <v>311</v>
      </c>
      <c r="D1467" t="s">
        <v>245</v>
      </c>
      <c r="E1467">
        <v>2008</v>
      </c>
      <c r="F1467" t="s">
        <v>312</v>
      </c>
      <c r="G1467" t="s">
        <v>318</v>
      </c>
      <c r="H1467" s="3" t="s">
        <v>319</v>
      </c>
      <c r="I1467" s="8">
        <v>-20.095555999999998</v>
      </c>
      <c r="J1467" s="8">
        <v>-43.495556000000001</v>
      </c>
      <c r="K1467">
        <v>112330000</v>
      </c>
      <c r="L1467" t="s">
        <v>110</v>
      </c>
      <c r="M1467" t="s">
        <v>31</v>
      </c>
      <c r="N1467" s="20" t="s">
        <v>315</v>
      </c>
      <c r="O1467" s="37">
        <v>1999</v>
      </c>
      <c r="P1467" s="37">
        <v>5</v>
      </c>
      <c r="Q1467" s="37">
        <v>2000</v>
      </c>
      <c r="R1467" s="37">
        <v>4</v>
      </c>
      <c r="S1467" s="7">
        <v>12</v>
      </c>
      <c r="T1467">
        <v>12</v>
      </c>
      <c r="U1467">
        <v>5</v>
      </c>
      <c r="V1467" t="s">
        <v>82</v>
      </c>
      <c r="W1467">
        <f t="shared" si="11"/>
        <v>360</v>
      </c>
      <c r="X1467" s="5">
        <v>1</v>
      </c>
      <c r="Y1467" t="s">
        <v>48</v>
      </c>
      <c r="Z1467" t="s">
        <v>55</v>
      </c>
      <c r="AA1467" t="s">
        <v>76</v>
      </c>
      <c r="AB1467" s="5">
        <v>3</v>
      </c>
      <c r="AC1467" t="s">
        <v>1437</v>
      </c>
      <c r="AD1467" t="s">
        <v>1679</v>
      </c>
    </row>
    <row r="1468" spans="1:30" ht="14.25" customHeight="1" x14ac:dyDescent="0.3">
      <c r="A1468">
        <v>16</v>
      </c>
      <c r="B1468" t="s">
        <v>24</v>
      </c>
      <c r="C1468" t="s">
        <v>311</v>
      </c>
      <c r="D1468" t="s">
        <v>245</v>
      </c>
      <c r="E1468">
        <v>2008</v>
      </c>
      <c r="F1468" t="s">
        <v>312</v>
      </c>
      <c r="G1468" t="s">
        <v>318</v>
      </c>
      <c r="H1468" s="3" t="s">
        <v>319</v>
      </c>
      <c r="I1468" s="8">
        <v>-20.095555999999998</v>
      </c>
      <c r="J1468" s="8">
        <v>-43.495556000000001</v>
      </c>
      <c r="K1468">
        <v>112330000</v>
      </c>
      <c r="L1468" t="s">
        <v>110</v>
      </c>
      <c r="M1468" t="s">
        <v>31</v>
      </c>
      <c r="N1468" s="20" t="s">
        <v>315</v>
      </c>
      <c r="O1468" s="37">
        <v>1999</v>
      </c>
      <c r="P1468" s="37">
        <v>5</v>
      </c>
      <c r="Q1468" s="37">
        <v>2000</v>
      </c>
      <c r="R1468" s="37">
        <v>4</v>
      </c>
      <c r="S1468" s="7">
        <v>12</v>
      </c>
      <c r="T1468">
        <v>12</v>
      </c>
      <c r="U1468">
        <v>5</v>
      </c>
      <c r="V1468" t="s">
        <v>82</v>
      </c>
      <c r="W1468">
        <f t="shared" si="11"/>
        <v>360</v>
      </c>
      <c r="X1468" s="5">
        <v>1</v>
      </c>
      <c r="Y1468" t="s">
        <v>48</v>
      </c>
      <c r="Z1468" t="s">
        <v>83</v>
      </c>
      <c r="AA1468" t="s">
        <v>274</v>
      </c>
      <c r="AB1468" s="5">
        <v>0</v>
      </c>
      <c r="AC1468" t="s">
        <v>1437</v>
      </c>
      <c r="AD1468" t="s">
        <v>1679</v>
      </c>
    </row>
    <row r="1469" spans="1:30" ht="14.25" customHeight="1" x14ac:dyDescent="0.3">
      <c r="A1469">
        <v>16</v>
      </c>
      <c r="B1469" t="s">
        <v>24</v>
      </c>
      <c r="C1469" t="s">
        <v>311</v>
      </c>
      <c r="D1469" t="s">
        <v>245</v>
      </c>
      <c r="E1469">
        <v>2008</v>
      </c>
      <c r="F1469" t="s">
        <v>312</v>
      </c>
      <c r="G1469" t="s">
        <v>318</v>
      </c>
      <c r="H1469" s="3" t="s">
        <v>319</v>
      </c>
      <c r="I1469" s="8">
        <v>-20.095555999999998</v>
      </c>
      <c r="J1469" s="8">
        <v>-43.495556000000001</v>
      </c>
      <c r="K1469">
        <v>112330000</v>
      </c>
      <c r="L1469" t="s">
        <v>110</v>
      </c>
      <c r="M1469" t="s">
        <v>31</v>
      </c>
      <c r="N1469" s="20" t="s">
        <v>315</v>
      </c>
      <c r="O1469" s="37">
        <v>1999</v>
      </c>
      <c r="P1469" s="37">
        <v>5</v>
      </c>
      <c r="Q1469" s="37">
        <v>2000</v>
      </c>
      <c r="R1469" s="37">
        <v>4</v>
      </c>
      <c r="S1469" s="7">
        <v>12</v>
      </c>
      <c r="T1469">
        <v>12</v>
      </c>
      <c r="U1469">
        <v>5</v>
      </c>
      <c r="V1469" t="s">
        <v>82</v>
      </c>
      <c r="W1469">
        <f t="shared" si="11"/>
        <v>360</v>
      </c>
      <c r="X1469" s="5">
        <v>1</v>
      </c>
      <c r="Y1469" t="s">
        <v>48</v>
      </c>
      <c r="Z1469" t="s">
        <v>83</v>
      </c>
      <c r="AA1469" t="s">
        <v>87</v>
      </c>
      <c r="AB1469" s="5">
        <v>4</v>
      </c>
      <c r="AC1469" t="s">
        <v>1437</v>
      </c>
      <c r="AD1469" t="s">
        <v>1679</v>
      </c>
    </row>
    <row r="1470" spans="1:30" ht="14.25" customHeight="1" x14ac:dyDescent="0.3">
      <c r="A1470">
        <v>17</v>
      </c>
      <c r="B1470" t="s">
        <v>24</v>
      </c>
      <c r="C1470" t="s">
        <v>320</v>
      </c>
      <c r="D1470" t="s">
        <v>321</v>
      </c>
      <c r="E1470">
        <v>2012</v>
      </c>
      <c r="F1470" t="s">
        <v>322</v>
      </c>
      <c r="G1470" t="s">
        <v>323</v>
      </c>
      <c r="H1470" s="3" t="s">
        <v>324</v>
      </c>
      <c r="I1470" s="8">
        <v>-16.350833000000002</v>
      </c>
      <c r="J1470" s="8">
        <v>-40.993611000000001</v>
      </c>
      <c r="K1470">
        <v>400000000</v>
      </c>
      <c r="L1470" t="s">
        <v>110</v>
      </c>
      <c r="M1470" t="s">
        <v>325</v>
      </c>
      <c r="N1470" s="20" t="s">
        <v>326</v>
      </c>
      <c r="O1470" s="37">
        <v>2009</v>
      </c>
      <c r="P1470" s="37">
        <v>3</v>
      </c>
      <c r="Q1470" s="37">
        <v>2009</v>
      </c>
      <c r="R1470" s="37">
        <v>3</v>
      </c>
      <c r="S1470" s="7">
        <f t="shared" ref="S1470:S1482" si="12">3/31</f>
        <v>9.6774193548387094E-2</v>
      </c>
      <c r="T1470">
        <v>3</v>
      </c>
      <c r="U1470">
        <v>16</v>
      </c>
      <c r="V1470" t="s">
        <v>82</v>
      </c>
      <c r="W1470">
        <f t="shared" ref="W1470:W1550" si="13">(20/3)*60</f>
        <v>400</v>
      </c>
      <c r="X1470" s="5">
        <v>1</v>
      </c>
      <c r="Y1470" t="s">
        <v>48</v>
      </c>
      <c r="Z1470" t="s">
        <v>49</v>
      </c>
      <c r="AA1470" t="s">
        <v>235</v>
      </c>
      <c r="AB1470" s="5">
        <v>0</v>
      </c>
      <c r="AC1470" t="s">
        <v>1438</v>
      </c>
      <c r="AD1470" t="s">
        <v>1680</v>
      </c>
    </row>
    <row r="1471" spans="1:30" ht="14.25" customHeight="1" x14ac:dyDescent="0.3">
      <c r="A1471">
        <v>17</v>
      </c>
      <c r="B1471" t="s">
        <v>24</v>
      </c>
      <c r="C1471" t="s">
        <v>320</v>
      </c>
      <c r="D1471" t="s">
        <v>321</v>
      </c>
      <c r="E1471">
        <v>2012</v>
      </c>
      <c r="F1471" t="s">
        <v>322</v>
      </c>
      <c r="G1471" t="s">
        <v>323</v>
      </c>
      <c r="H1471" s="3" t="s">
        <v>324</v>
      </c>
      <c r="I1471" s="8">
        <v>-16.350833000000002</v>
      </c>
      <c r="J1471" s="8">
        <v>-40.993611000000001</v>
      </c>
      <c r="K1471">
        <v>400000000</v>
      </c>
      <c r="L1471" t="s">
        <v>110</v>
      </c>
      <c r="M1471" t="s">
        <v>325</v>
      </c>
      <c r="N1471" s="20" t="s">
        <v>326</v>
      </c>
      <c r="O1471" s="37">
        <v>2009</v>
      </c>
      <c r="P1471" s="37">
        <v>3</v>
      </c>
      <c r="Q1471" s="37">
        <v>2009</v>
      </c>
      <c r="R1471" s="37">
        <v>3</v>
      </c>
      <c r="S1471" s="7">
        <f t="shared" si="12"/>
        <v>9.6774193548387094E-2</v>
      </c>
      <c r="T1471">
        <v>3</v>
      </c>
      <c r="U1471">
        <v>16</v>
      </c>
      <c r="V1471" t="s">
        <v>82</v>
      </c>
      <c r="W1471">
        <f t="shared" si="13"/>
        <v>400</v>
      </c>
      <c r="X1471" s="5">
        <v>1</v>
      </c>
      <c r="Y1471" t="s">
        <v>48</v>
      </c>
      <c r="Z1471" t="s">
        <v>49</v>
      </c>
      <c r="AA1471" t="s">
        <v>50</v>
      </c>
      <c r="AB1471" s="5">
        <v>0</v>
      </c>
      <c r="AC1471" t="s">
        <v>1438</v>
      </c>
      <c r="AD1471" t="s">
        <v>1680</v>
      </c>
    </row>
    <row r="1472" spans="1:30" ht="14.25" customHeight="1" x14ac:dyDescent="0.3">
      <c r="A1472">
        <v>17</v>
      </c>
      <c r="B1472" t="s">
        <v>24</v>
      </c>
      <c r="C1472" t="s">
        <v>320</v>
      </c>
      <c r="D1472" t="s">
        <v>321</v>
      </c>
      <c r="E1472">
        <v>2012</v>
      </c>
      <c r="F1472" t="s">
        <v>322</v>
      </c>
      <c r="G1472" t="s">
        <v>323</v>
      </c>
      <c r="H1472" s="3" t="s">
        <v>324</v>
      </c>
      <c r="I1472" s="8">
        <v>-16.350833000000002</v>
      </c>
      <c r="J1472" s="8">
        <v>-40.993611000000001</v>
      </c>
      <c r="K1472">
        <v>400000000</v>
      </c>
      <c r="L1472" t="s">
        <v>110</v>
      </c>
      <c r="M1472" t="s">
        <v>325</v>
      </c>
      <c r="N1472" s="20" t="s">
        <v>326</v>
      </c>
      <c r="O1472" s="37">
        <v>2009</v>
      </c>
      <c r="P1472" s="37">
        <v>3</v>
      </c>
      <c r="Q1472" s="37">
        <v>2009</v>
      </c>
      <c r="R1472" s="37">
        <v>3</v>
      </c>
      <c r="S1472" s="7">
        <f t="shared" si="12"/>
        <v>9.6774193548387094E-2</v>
      </c>
      <c r="T1472">
        <v>3</v>
      </c>
      <c r="U1472">
        <v>16</v>
      </c>
      <c r="V1472" t="s">
        <v>82</v>
      </c>
      <c r="W1472">
        <f t="shared" si="13"/>
        <v>400</v>
      </c>
      <c r="X1472" s="5">
        <v>1</v>
      </c>
      <c r="Y1472" t="s">
        <v>48</v>
      </c>
      <c r="Z1472" t="s">
        <v>55</v>
      </c>
      <c r="AA1472" t="s">
        <v>238</v>
      </c>
      <c r="AB1472" s="5">
        <v>1</v>
      </c>
      <c r="AC1472" t="s">
        <v>1438</v>
      </c>
      <c r="AD1472" t="s">
        <v>1680</v>
      </c>
    </row>
    <row r="1473" spans="1:30" ht="14.25" customHeight="1" x14ac:dyDescent="0.3">
      <c r="A1473">
        <v>17</v>
      </c>
      <c r="B1473" t="s">
        <v>24</v>
      </c>
      <c r="C1473" t="s">
        <v>320</v>
      </c>
      <c r="D1473" t="s">
        <v>321</v>
      </c>
      <c r="E1473">
        <v>2012</v>
      </c>
      <c r="F1473" t="s">
        <v>322</v>
      </c>
      <c r="G1473" t="s">
        <v>323</v>
      </c>
      <c r="H1473" s="3" t="s">
        <v>324</v>
      </c>
      <c r="I1473" s="8">
        <v>-16.350833000000002</v>
      </c>
      <c r="J1473" s="8">
        <v>-40.993611000000001</v>
      </c>
      <c r="K1473">
        <v>400000000</v>
      </c>
      <c r="L1473" t="s">
        <v>110</v>
      </c>
      <c r="M1473" t="s">
        <v>325</v>
      </c>
      <c r="N1473" s="20" t="s">
        <v>326</v>
      </c>
      <c r="O1473" s="37">
        <v>2009</v>
      </c>
      <c r="P1473" s="37">
        <v>3</v>
      </c>
      <c r="Q1473" s="37">
        <v>2009</v>
      </c>
      <c r="R1473" s="37">
        <v>3</v>
      </c>
      <c r="S1473" s="7">
        <f t="shared" si="12"/>
        <v>9.6774193548387094E-2</v>
      </c>
      <c r="T1473">
        <v>3</v>
      </c>
      <c r="U1473">
        <v>16</v>
      </c>
      <c r="V1473" t="s">
        <v>82</v>
      </c>
      <c r="W1473">
        <f t="shared" si="13"/>
        <v>400</v>
      </c>
      <c r="X1473" s="5">
        <v>1</v>
      </c>
      <c r="Y1473" t="s">
        <v>48</v>
      </c>
      <c r="Z1473" t="s">
        <v>55</v>
      </c>
      <c r="AA1473" t="s">
        <v>249</v>
      </c>
      <c r="AB1473" s="5">
        <v>4</v>
      </c>
      <c r="AC1473" t="s">
        <v>1438</v>
      </c>
      <c r="AD1473" t="s">
        <v>1680</v>
      </c>
    </row>
    <row r="1474" spans="1:30" ht="14.25" customHeight="1" x14ac:dyDescent="0.3">
      <c r="A1474">
        <v>17</v>
      </c>
      <c r="B1474" t="s">
        <v>24</v>
      </c>
      <c r="C1474" t="s">
        <v>320</v>
      </c>
      <c r="D1474" t="s">
        <v>321</v>
      </c>
      <c r="E1474">
        <v>2012</v>
      </c>
      <c r="F1474" t="s">
        <v>322</v>
      </c>
      <c r="G1474" t="s">
        <v>323</v>
      </c>
      <c r="H1474" s="3" t="s">
        <v>324</v>
      </c>
      <c r="I1474" s="8">
        <v>-16.350833000000002</v>
      </c>
      <c r="J1474" s="8">
        <v>-40.993611000000001</v>
      </c>
      <c r="K1474">
        <v>400000000</v>
      </c>
      <c r="L1474" t="s">
        <v>110</v>
      </c>
      <c r="M1474" t="s">
        <v>325</v>
      </c>
      <c r="N1474" s="20" t="s">
        <v>326</v>
      </c>
      <c r="O1474" s="37">
        <v>2009</v>
      </c>
      <c r="P1474" s="37">
        <v>3</v>
      </c>
      <c r="Q1474" s="37">
        <v>2009</v>
      </c>
      <c r="R1474" s="37">
        <v>3</v>
      </c>
      <c r="S1474" s="7">
        <f t="shared" si="12"/>
        <v>9.6774193548387094E-2</v>
      </c>
      <c r="T1474">
        <v>3</v>
      </c>
      <c r="U1474">
        <v>16</v>
      </c>
      <c r="V1474" t="s">
        <v>82</v>
      </c>
      <c r="W1474">
        <f t="shared" si="13"/>
        <v>400</v>
      </c>
      <c r="X1474" s="5">
        <v>1</v>
      </c>
      <c r="Y1474" t="s">
        <v>48</v>
      </c>
      <c r="Z1474" t="s">
        <v>55</v>
      </c>
      <c r="AA1474" t="s">
        <v>895</v>
      </c>
      <c r="AB1474" s="5">
        <v>5</v>
      </c>
      <c r="AC1474" t="s">
        <v>1438</v>
      </c>
      <c r="AD1474" t="s">
        <v>1680</v>
      </c>
    </row>
    <row r="1475" spans="1:30" ht="14.25" customHeight="1" x14ac:dyDescent="0.3">
      <c r="A1475">
        <v>17</v>
      </c>
      <c r="B1475" t="s">
        <v>24</v>
      </c>
      <c r="C1475" t="s">
        <v>320</v>
      </c>
      <c r="D1475" t="s">
        <v>321</v>
      </c>
      <c r="E1475">
        <v>2012</v>
      </c>
      <c r="F1475" t="s">
        <v>322</v>
      </c>
      <c r="G1475" t="s">
        <v>323</v>
      </c>
      <c r="H1475" s="3" t="s">
        <v>324</v>
      </c>
      <c r="I1475" s="8">
        <v>-16.350833000000002</v>
      </c>
      <c r="J1475" s="8">
        <v>-40.993611000000001</v>
      </c>
      <c r="K1475">
        <v>400000000</v>
      </c>
      <c r="L1475" t="s">
        <v>110</v>
      </c>
      <c r="M1475" t="s">
        <v>325</v>
      </c>
      <c r="N1475" s="20" t="s">
        <v>326</v>
      </c>
      <c r="O1475" s="37">
        <v>2009</v>
      </c>
      <c r="P1475" s="37">
        <v>3</v>
      </c>
      <c r="Q1475" s="37">
        <v>2009</v>
      </c>
      <c r="R1475" s="37">
        <v>3</v>
      </c>
      <c r="S1475" s="7">
        <f t="shared" si="12"/>
        <v>9.6774193548387094E-2</v>
      </c>
      <c r="T1475">
        <v>3</v>
      </c>
      <c r="U1475">
        <v>16</v>
      </c>
      <c r="V1475" t="s">
        <v>82</v>
      </c>
      <c r="W1475">
        <f t="shared" si="13"/>
        <v>400</v>
      </c>
      <c r="X1475" s="5">
        <v>1</v>
      </c>
      <c r="Y1475" t="s">
        <v>48</v>
      </c>
      <c r="Z1475" t="s">
        <v>55</v>
      </c>
      <c r="AA1475" t="s">
        <v>62</v>
      </c>
      <c r="AB1475" s="5">
        <v>3</v>
      </c>
      <c r="AC1475" t="s">
        <v>1438</v>
      </c>
      <c r="AD1475" t="s">
        <v>1680</v>
      </c>
    </row>
    <row r="1476" spans="1:30" ht="14.25" customHeight="1" x14ac:dyDescent="0.3">
      <c r="A1476">
        <v>17</v>
      </c>
      <c r="B1476" t="s">
        <v>24</v>
      </c>
      <c r="C1476" t="s">
        <v>320</v>
      </c>
      <c r="D1476" t="s">
        <v>321</v>
      </c>
      <c r="E1476">
        <v>2012</v>
      </c>
      <c r="F1476" t="s">
        <v>322</v>
      </c>
      <c r="G1476" t="s">
        <v>323</v>
      </c>
      <c r="H1476" s="3" t="s">
        <v>324</v>
      </c>
      <c r="I1476" s="8">
        <v>-16.350833000000002</v>
      </c>
      <c r="J1476" s="8">
        <v>-40.993611000000001</v>
      </c>
      <c r="K1476">
        <v>400000000</v>
      </c>
      <c r="L1476" t="s">
        <v>110</v>
      </c>
      <c r="M1476" t="s">
        <v>325</v>
      </c>
      <c r="N1476" s="20" t="s">
        <v>326</v>
      </c>
      <c r="O1476" s="37">
        <v>2009</v>
      </c>
      <c r="P1476" s="37">
        <v>3</v>
      </c>
      <c r="Q1476" s="37">
        <v>2009</v>
      </c>
      <c r="R1476" s="37">
        <v>3</v>
      </c>
      <c r="S1476" s="7">
        <f t="shared" si="12"/>
        <v>9.6774193548387094E-2</v>
      </c>
      <c r="T1476">
        <v>3</v>
      </c>
      <c r="U1476">
        <v>16</v>
      </c>
      <c r="V1476" t="s">
        <v>82</v>
      </c>
      <c r="W1476">
        <f t="shared" si="13"/>
        <v>400</v>
      </c>
      <c r="X1476" s="5">
        <v>1</v>
      </c>
      <c r="Y1476" t="s">
        <v>48</v>
      </c>
      <c r="Z1476" t="s">
        <v>55</v>
      </c>
      <c r="AA1476" t="s">
        <v>114</v>
      </c>
      <c r="AB1476" s="5">
        <v>0</v>
      </c>
      <c r="AC1476" t="s">
        <v>1438</v>
      </c>
      <c r="AD1476" t="s">
        <v>1680</v>
      </c>
    </row>
    <row r="1477" spans="1:30" ht="14.25" customHeight="1" x14ac:dyDescent="0.3">
      <c r="A1477">
        <v>17</v>
      </c>
      <c r="B1477" t="s">
        <v>24</v>
      </c>
      <c r="C1477" t="s">
        <v>320</v>
      </c>
      <c r="D1477" t="s">
        <v>321</v>
      </c>
      <c r="E1477">
        <v>2012</v>
      </c>
      <c r="F1477" t="s">
        <v>322</v>
      </c>
      <c r="G1477" t="s">
        <v>323</v>
      </c>
      <c r="H1477" s="3" t="s">
        <v>324</v>
      </c>
      <c r="I1477" s="8">
        <v>-16.350833000000002</v>
      </c>
      <c r="J1477" s="8">
        <v>-40.993611000000001</v>
      </c>
      <c r="K1477">
        <v>400000000</v>
      </c>
      <c r="L1477" t="s">
        <v>110</v>
      </c>
      <c r="M1477" t="s">
        <v>325</v>
      </c>
      <c r="N1477" s="20" t="s">
        <v>326</v>
      </c>
      <c r="O1477" s="37">
        <v>2009</v>
      </c>
      <c r="P1477" s="37">
        <v>3</v>
      </c>
      <c r="Q1477" s="37">
        <v>2009</v>
      </c>
      <c r="R1477" s="37">
        <v>3</v>
      </c>
      <c r="S1477" s="7">
        <f t="shared" si="12"/>
        <v>9.6774193548387094E-2</v>
      </c>
      <c r="T1477">
        <v>3</v>
      </c>
      <c r="U1477">
        <v>16</v>
      </c>
      <c r="V1477" t="s">
        <v>82</v>
      </c>
      <c r="W1477">
        <f t="shared" si="13"/>
        <v>400</v>
      </c>
      <c r="X1477" s="5">
        <v>1</v>
      </c>
      <c r="Y1477" t="s">
        <v>48</v>
      </c>
      <c r="Z1477" t="s">
        <v>55</v>
      </c>
      <c r="AA1477" t="s">
        <v>1083</v>
      </c>
      <c r="AB1477" s="5">
        <v>1</v>
      </c>
      <c r="AC1477" t="s">
        <v>1438</v>
      </c>
      <c r="AD1477" t="s">
        <v>1680</v>
      </c>
    </row>
    <row r="1478" spans="1:30" ht="14.25" customHeight="1" x14ac:dyDescent="0.3">
      <c r="A1478">
        <v>17</v>
      </c>
      <c r="B1478" t="s">
        <v>24</v>
      </c>
      <c r="C1478" t="s">
        <v>320</v>
      </c>
      <c r="D1478" t="s">
        <v>321</v>
      </c>
      <c r="E1478">
        <v>2012</v>
      </c>
      <c r="F1478" t="s">
        <v>322</v>
      </c>
      <c r="G1478" t="s">
        <v>323</v>
      </c>
      <c r="H1478" s="3" t="s">
        <v>324</v>
      </c>
      <c r="I1478" s="8">
        <v>-16.350833000000002</v>
      </c>
      <c r="J1478" s="8">
        <v>-40.993611000000001</v>
      </c>
      <c r="K1478">
        <v>400000000</v>
      </c>
      <c r="L1478" t="s">
        <v>110</v>
      </c>
      <c r="M1478" t="s">
        <v>325</v>
      </c>
      <c r="N1478" s="20" t="s">
        <v>326</v>
      </c>
      <c r="O1478" s="37">
        <v>2009</v>
      </c>
      <c r="P1478" s="37">
        <v>3</v>
      </c>
      <c r="Q1478" s="37">
        <v>2009</v>
      </c>
      <c r="R1478" s="37">
        <v>3</v>
      </c>
      <c r="S1478" s="7">
        <f t="shared" si="12"/>
        <v>9.6774193548387094E-2</v>
      </c>
      <c r="T1478">
        <v>3</v>
      </c>
      <c r="U1478">
        <v>16</v>
      </c>
      <c r="V1478" t="s">
        <v>82</v>
      </c>
      <c r="W1478">
        <f t="shared" si="13"/>
        <v>400</v>
      </c>
      <c r="X1478" s="5">
        <v>1</v>
      </c>
      <c r="Y1478" t="s">
        <v>48</v>
      </c>
      <c r="Z1478" t="s">
        <v>55</v>
      </c>
      <c r="AA1478" t="s">
        <v>70</v>
      </c>
      <c r="AB1478" s="5">
        <v>1</v>
      </c>
      <c r="AC1478" t="s">
        <v>1438</v>
      </c>
      <c r="AD1478" t="s">
        <v>1680</v>
      </c>
    </row>
    <row r="1479" spans="1:30" ht="14.25" customHeight="1" x14ac:dyDescent="0.3">
      <c r="A1479">
        <v>17</v>
      </c>
      <c r="B1479" t="s">
        <v>24</v>
      </c>
      <c r="C1479" t="s">
        <v>320</v>
      </c>
      <c r="D1479" t="s">
        <v>321</v>
      </c>
      <c r="E1479">
        <v>2012</v>
      </c>
      <c r="F1479" t="s">
        <v>322</v>
      </c>
      <c r="G1479" t="s">
        <v>323</v>
      </c>
      <c r="H1479" s="3" t="s">
        <v>324</v>
      </c>
      <c r="I1479" s="8">
        <v>-16.350833000000002</v>
      </c>
      <c r="J1479" s="8">
        <v>-40.993611000000001</v>
      </c>
      <c r="K1479">
        <v>400000000</v>
      </c>
      <c r="L1479" t="s">
        <v>110</v>
      </c>
      <c r="M1479" t="s">
        <v>325</v>
      </c>
      <c r="N1479" s="20" t="s">
        <v>326</v>
      </c>
      <c r="O1479" s="37">
        <v>2009</v>
      </c>
      <c r="P1479" s="37">
        <v>3</v>
      </c>
      <c r="Q1479" s="37">
        <v>2009</v>
      </c>
      <c r="R1479" s="37">
        <v>3</v>
      </c>
      <c r="S1479" s="7">
        <f t="shared" si="12"/>
        <v>9.6774193548387094E-2</v>
      </c>
      <c r="T1479">
        <v>3</v>
      </c>
      <c r="U1479">
        <v>16</v>
      </c>
      <c r="V1479" t="s">
        <v>82</v>
      </c>
      <c r="W1479">
        <f t="shared" si="13"/>
        <v>400</v>
      </c>
      <c r="X1479" s="5">
        <v>1</v>
      </c>
      <c r="Y1479" t="s">
        <v>48</v>
      </c>
      <c r="Z1479" t="s">
        <v>55</v>
      </c>
      <c r="AA1479" t="s">
        <v>73</v>
      </c>
      <c r="AB1479" s="5">
        <v>5</v>
      </c>
      <c r="AC1479" t="s">
        <v>1438</v>
      </c>
      <c r="AD1479" t="s">
        <v>1680</v>
      </c>
    </row>
    <row r="1480" spans="1:30" ht="14.25" customHeight="1" x14ac:dyDescent="0.3">
      <c r="A1480">
        <v>17</v>
      </c>
      <c r="B1480" t="s">
        <v>24</v>
      </c>
      <c r="C1480" t="s">
        <v>320</v>
      </c>
      <c r="D1480" t="s">
        <v>321</v>
      </c>
      <c r="E1480">
        <v>2012</v>
      </c>
      <c r="F1480" t="s">
        <v>322</v>
      </c>
      <c r="G1480" t="s">
        <v>323</v>
      </c>
      <c r="H1480" s="3" t="s">
        <v>324</v>
      </c>
      <c r="I1480" s="8">
        <v>-16.350833000000002</v>
      </c>
      <c r="J1480" s="8">
        <v>-40.993611000000001</v>
      </c>
      <c r="K1480">
        <v>400000000</v>
      </c>
      <c r="L1480" t="s">
        <v>110</v>
      </c>
      <c r="M1480" t="s">
        <v>325</v>
      </c>
      <c r="N1480" s="20" t="s">
        <v>326</v>
      </c>
      <c r="O1480" s="37">
        <v>2009</v>
      </c>
      <c r="P1480" s="37">
        <v>3</v>
      </c>
      <c r="Q1480" s="37">
        <v>2009</v>
      </c>
      <c r="R1480" s="37">
        <v>3</v>
      </c>
      <c r="S1480" s="7">
        <f t="shared" si="12"/>
        <v>9.6774193548387094E-2</v>
      </c>
      <c r="T1480">
        <v>3</v>
      </c>
      <c r="U1480">
        <v>16</v>
      </c>
      <c r="V1480" t="s">
        <v>82</v>
      </c>
      <c r="W1480">
        <f t="shared" si="13"/>
        <v>400</v>
      </c>
      <c r="X1480" s="5">
        <v>1</v>
      </c>
      <c r="Y1480" t="s">
        <v>48</v>
      </c>
      <c r="Z1480" t="s">
        <v>55</v>
      </c>
      <c r="AA1480" t="s">
        <v>76</v>
      </c>
      <c r="AB1480" s="5">
        <v>1</v>
      </c>
      <c r="AC1480" t="s">
        <v>1438</v>
      </c>
      <c r="AD1480" t="s">
        <v>1680</v>
      </c>
    </row>
    <row r="1481" spans="1:30" ht="14.25" customHeight="1" x14ac:dyDescent="0.3">
      <c r="A1481">
        <v>17</v>
      </c>
      <c r="B1481" t="s">
        <v>24</v>
      </c>
      <c r="C1481" t="s">
        <v>320</v>
      </c>
      <c r="D1481" t="s">
        <v>321</v>
      </c>
      <c r="E1481">
        <v>2012</v>
      </c>
      <c r="F1481" t="s">
        <v>322</v>
      </c>
      <c r="G1481" t="s">
        <v>323</v>
      </c>
      <c r="H1481" s="3" t="s">
        <v>324</v>
      </c>
      <c r="I1481" s="8">
        <v>-16.350833000000002</v>
      </c>
      <c r="J1481" s="8">
        <v>-40.993611000000001</v>
      </c>
      <c r="K1481">
        <v>400000000</v>
      </c>
      <c r="L1481" t="s">
        <v>110</v>
      </c>
      <c r="M1481" t="s">
        <v>325</v>
      </c>
      <c r="N1481" s="20" t="s">
        <v>326</v>
      </c>
      <c r="O1481" s="37">
        <v>2009</v>
      </c>
      <c r="P1481" s="37">
        <v>3</v>
      </c>
      <c r="Q1481" s="37">
        <v>2009</v>
      </c>
      <c r="R1481" s="37">
        <v>3</v>
      </c>
      <c r="S1481" s="7">
        <f t="shared" si="12"/>
        <v>9.6774193548387094E-2</v>
      </c>
      <c r="T1481">
        <v>3</v>
      </c>
      <c r="U1481">
        <v>16</v>
      </c>
      <c r="V1481" t="s">
        <v>82</v>
      </c>
      <c r="W1481">
        <f t="shared" si="13"/>
        <v>400</v>
      </c>
      <c r="X1481" s="5">
        <v>1</v>
      </c>
      <c r="Y1481" t="s">
        <v>48</v>
      </c>
      <c r="Z1481" t="s">
        <v>83</v>
      </c>
      <c r="AA1481" t="s">
        <v>274</v>
      </c>
      <c r="AB1481" s="5">
        <v>11</v>
      </c>
      <c r="AC1481" t="s">
        <v>1438</v>
      </c>
      <c r="AD1481" t="s">
        <v>1680</v>
      </c>
    </row>
    <row r="1482" spans="1:30" ht="14.25" customHeight="1" x14ac:dyDescent="0.3">
      <c r="A1482">
        <v>17</v>
      </c>
      <c r="B1482" t="s">
        <v>24</v>
      </c>
      <c r="C1482" t="s">
        <v>320</v>
      </c>
      <c r="D1482" t="s">
        <v>321</v>
      </c>
      <c r="E1482">
        <v>2012</v>
      </c>
      <c r="F1482" t="s">
        <v>322</v>
      </c>
      <c r="G1482" t="s">
        <v>323</v>
      </c>
      <c r="H1482" s="3" t="s">
        <v>324</v>
      </c>
      <c r="I1482" s="8">
        <v>-16.350833000000002</v>
      </c>
      <c r="J1482" s="8">
        <v>-40.993611000000001</v>
      </c>
      <c r="K1482">
        <v>400000000</v>
      </c>
      <c r="L1482" t="s">
        <v>110</v>
      </c>
      <c r="M1482" t="s">
        <v>325</v>
      </c>
      <c r="N1482" s="20" t="s">
        <v>326</v>
      </c>
      <c r="O1482" s="37">
        <v>2009</v>
      </c>
      <c r="P1482" s="37">
        <v>3</v>
      </c>
      <c r="Q1482" s="37">
        <v>2009</v>
      </c>
      <c r="R1482" s="37">
        <v>3</v>
      </c>
      <c r="S1482" s="7">
        <f t="shared" si="12"/>
        <v>9.6774193548387094E-2</v>
      </c>
      <c r="T1482">
        <v>3</v>
      </c>
      <c r="U1482">
        <v>16</v>
      </c>
      <c r="V1482" t="s">
        <v>82</v>
      </c>
      <c r="W1482">
        <f t="shared" si="13"/>
        <v>400</v>
      </c>
      <c r="X1482" s="5">
        <v>1</v>
      </c>
      <c r="Y1482" t="s">
        <v>48</v>
      </c>
      <c r="Z1482" t="s">
        <v>83</v>
      </c>
      <c r="AA1482" t="s">
        <v>87</v>
      </c>
      <c r="AB1482" s="5">
        <v>46</v>
      </c>
      <c r="AC1482" t="s">
        <v>1438</v>
      </c>
      <c r="AD1482" t="s">
        <v>1680</v>
      </c>
    </row>
    <row r="1483" spans="1:30" ht="14.25" customHeight="1" x14ac:dyDescent="0.3">
      <c r="A1483">
        <v>17</v>
      </c>
      <c r="B1483" t="s">
        <v>24</v>
      </c>
      <c r="C1483" t="s">
        <v>320</v>
      </c>
      <c r="D1483" t="s">
        <v>321</v>
      </c>
      <c r="E1483">
        <v>2012</v>
      </c>
      <c r="F1483" t="s">
        <v>322</v>
      </c>
      <c r="G1483" t="s">
        <v>327</v>
      </c>
      <c r="H1483" s="3" t="s">
        <v>328</v>
      </c>
      <c r="I1483" s="8">
        <v>-16.389721999999999</v>
      </c>
      <c r="J1483" s="8">
        <v>-40.9925</v>
      </c>
      <c r="K1483">
        <v>400000000</v>
      </c>
      <c r="L1483" t="s">
        <v>110</v>
      </c>
      <c r="M1483" t="s">
        <v>325</v>
      </c>
      <c r="N1483" s="20" t="s">
        <v>329</v>
      </c>
      <c r="O1483" s="37">
        <v>2009</v>
      </c>
      <c r="P1483" s="37">
        <v>3</v>
      </c>
      <c r="Q1483" s="37">
        <v>2009</v>
      </c>
      <c r="R1483" s="37">
        <v>12</v>
      </c>
      <c r="S1483" s="7">
        <v>10</v>
      </c>
      <c r="T1483">
        <v>3</v>
      </c>
      <c r="U1483">
        <v>16</v>
      </c>
      <c r="V1483" t="s">
        <v>82</v>
      </c>
      <c r="W1483">
        <f t="shared" si="13"/>
        <v>400</v>
      </c>
      <c r="X1483" s="5">
        <v>1</v>
      </c>
      <c r="Y1483" t="s">
        <v>48</v>
      </c>
      <c r="Z1483" t="s">
        <v>49</v>
      </c>
      <c r="AA1483" t="s">
        <v>235</v>
      </c>
      <c r="AB1483" s="5">
        <v>0</v>
      </c>
      <c r="AC1483" t="s">
        <v>1438</v>
      </c>
      <c r="AD1483" t="s">
        <v>1680</v>
      </c>
    </row>
    <row r="1484" spans="1:30" ht="14.25" customHeight="1" x14ac:dyDescent="0.3">
      <c r="A1484">
        <v>17</v>
      </c>
      <c r="B1484" t="s">
        <v>24</v>
      </c>
      <c r="C1484" t="s">
        <v>320</v>
      </c>
      <c r="D1484" t="s">
        <v>321</v>
      </c>
      <c r="E1484">
        <v>2012</v>
      </c>
      <c r="F1484" t="s">
        <v>322</v>
      </c>
      <c r="G1484" t="s">
        <v>327</v>
      </c>
      <c r="H1484" s="3" t="s">
        <v>328</v>
      </c>
      <c r="I1484" s="8">
        <v>-16.389721999999999</v>
      </c>
      <c r="J1484" s="8">
        <v>-40.9925</v>
      </c>
      <c r="K1484">
        <v>400000000</v>
      </c>
      <c r="L1484" t="s">
        <v>110</v>
      </c>
      <c r="M1484" t="s">
        <v>325</v>
      </c>
      <c r="N1484" s="20" t="s">
        <v>329</v>
      </c>
      <c r="O1484" s="37">
        <v>2009</v>
      </c>
      <c r="P1484" s="37">
        <v>3</v>
      </c>
      <c r="Q1484" s="37">
        <v>2009</v>
      </c>
      <c r="R1484" s="37">
        <v>12</v>
      </c>
      <c r="S1484" s="7">
        <v>10</v>
      </c>
      <c r="T1484">
        <v>3</v>
      </c>
      <c r="U1484">
        <v>16</v>
      </c>
      <c r="V1484" t="s">
        <v>82</v>
      </c>
      <c r="W1484">
        <f t="shared" si="13"/>
        <v>400</v>
      </c>
      <c r="X1484" s="5">
        <v>1</v>
      </c>
      <c r="Y1484" t="s">
        <v>48</v>
      </c>
      <c r="Z1484" t="s">
        <v>49</v>
      </c>
      <c r="AA1484" t="s">
        <v>50</v>
      </c>
      <c r="AB1484" s="5">
        <v>3</v>
      </c>
      <c r="AC1484" t="s">
        <v>1438</v>
      </c>
      <c r="AD1484" t="s">
        <v>1680</v>
      </c>
    </row>
    <row r="1485" spans="1:30" ht="14.25" customHeight="1" x14ac:dyDescent="0.3">
      <c r="A1485">
        <v>17</v>
      </c>
      <c r="B1485" t="s">
        <v>24</v>
      </c>
      <c r="C1485" t="s">
        <v>320</v>
      </c>
      <c r="D1485" t="s">
        <v>321</v>
      </c>
      <c r="E1485">
        <v>2012</v>
      </c>
      <c r="F1485" t="s">
        <v>322</v>
      </c>
      <c r="G1485" t="s">
        <v>327</v>
      </c>
      <c r="H1485" s="3" t="s">
        <v>328</v>
      </c>
      <c r="I1485" s="8">
        <v>-16.389721999999999</v>
      </c>
      <c r="J1485" s="8">
        <v>-40.9925</v>
      </c>
      <c r="K1485">
        <v>400000000</v>
      </c>
      <c r="L1485" t="s">
        <v>110</v>
      </c>
      <c r="M1485" t="s">
        <v>325</v>
      </c>
      <c r="N1485" s="20" t="s">
        <v>329</v>
      </c>
      <c r="O1485" s="37">
        <v>2009</v>
      </c>
      <c r="P1485" s="37">
        <v>3</v>
      </c>
      <c r="Q1485" s="37">
        <v>2009</v>
      </c>
      <c r="R1485" s="37">
        <v>12</v>
      </c>
      <c r="S1485" s="7">
        <v>10</v>
      </c>
      <c r="T1485">
        <v>3</v>
      </c>
      <c r="U1485">
        <v>16</v>
      </c>
      <c r="V1485" t="s">
        <v>82</v>
      </c>
      <c r="W1485">
        <f t="shared" si="13"/>
        <v>400</v>
      </c>
      <c r="X1485" s="5">
        <v>1</v>
      </c>
      <c r="Y1485" t="s">
        <v>48</v>
      </c>
      <c r="Z1485" t="s">
        <v>55</v>
      </c>
      <c r="AA1485" t="s">
        <v>238</v>
      </c>
      <c r="AB1485" s="5">
        <v>2</v>
      </c>
      <c r="AC1485" t="s">
        <v>1438</v>
      </c>
      <c r="AD1485" t="s">
        <v>1680</v>
      </c>
    </row>
    <row r="1486" spans="1:30" ht="14.25" customHeight="1" x14ac:dyDescent="0.3">
      <c r="A1486">
        <v>17</v>
      </c>
      <c r="B1486" t="s">
        <v>24</v>
      </c>
      <c r="C1486" t="s">
        <v>320</v>
      </c>
      <c r="D1486" t="s">
        <v>321</v>
      </c>
      <c r="E1486">
        <v>2012</v>
      </c>
      <c r="F1486" t="s">
        <v>322</v>
      </c>
      <c r="G1486" t="s">
        <v>327</v>
      </c>
      <c r="H1486" s="3" t="s">
        <v>328</v>
      </c>
      <c r="I1486" s="8">
        <v>-16.389721999999999</v>
      </c>
      <c r="J1486" s="8">
        <v>-40.9925</v>
      </c>
      <c r="K1486">
        <v>400000000</v>
      </c>
      <c r="L1486" t="s">
        <v>110</v>
      </c>
      <c r="M1486" t="s">
        <v>325</v>
      </c>
      <c r="N1486" s="20" t="s">
        <v>329</v>
      </c>
      <c r="O1486" s="37">
        <v>2009</v>
      </c>
      <c r="P1486" s="37">
        <v>3</v>
      </c>
      <c r="Q1486" s="37">
        <v>2009</v>
      </c>
      <c r="R1486" s="37">
        <v>12</v>
      </c>
      <c r="S1486" s="7">
        <v>10</v>
      </c>
      <c r="T1486">
        <v>3</v>
      </c>
      <c r="U1486">
        <v>16</v>
      </c>
      <c r="V1486" t="s">
        <v>82</v>
      </c>
      <c r="W1486">
        <f t="shared" si="13"/>
        <v>400</v>
      </c>
      <c r="X1486" s="5">
        <v>1</v>
      </c>
      <c r="Y1486" t="s">
        <v>48</v>
      </c>
      <c r="Z1486" t="s">
        <v>55</v>
      </c>
      <c r="AA1486" t="s">
        <v>249</v>
      </c>
      <c r="AB1486" s="5">
        <v>16</v>
      </c>
      <c r="AC1486" t="s">
        <v>1438</v>
      </c>
      <c r="AD1486" t="s">
        <v>1680</v>
      </c>
    </row>
    <row r="1487" spans="1:30" ht="14.25" customHeight="1" x14ac:dyDescent="0.3">
      <c r="A1487">
        <v>17</v>
      </c>
      <c r="B1487" t="s">
        <v>24</v>
      </c>
      <c r="C1487" t="s">
        <v>320</v>
      </c>
      <c r="D1487" t="s">
        <v>321</v>
      </c>
      <c r="E1487">
        <v>2012</v>
      </c>
      <c r="F1487" t="s">
        <v>322</v>
      </c>
      <c r="G1487" t="s">
        <v>327</v>
      </c>
      <c r="H1487" s="3" t="s">
        <v>328</v>
      </c>
      <c r="I1487" s="8">
        <v>-16.389721999999999</v>
      </c>
      <c r="J1487" s="8">
        <v>-40.9925</v>
      </c>
      <c r="K1487">
        <v>400000000</v>
      </c>
      <c r="L1487" t="s">
        <v>110</v>
      </c>
      <c r="M1487" t="s">
        <v>325</v>
      </c>
      <c r="N1487" s="20" t="s">
        <v>329</v>
      </c>
      <c r="O1487" s="37">
        <v>2009</v>
      </c>
      <c r="P1487" s="37">
        <v>3</v>
      </c>
      <c r="Q1487" s="37">
        <v>2009</v>
      </c>
      <c r="R1487" s="37">
        <v>12</v>
      </c>
      <c r="S1487" s="7">
        <v>10</v>
      </c>
      <c r="T1487">
        <v>3</v>
      </c>
      <c r="U1487">
        <v>16</v>
      </c>
      <c r="V1487" t="s">
        <v>82</v>
      </c>
      <c r="W1487">
        <f t="shared" si="13"/>
        <v>400</v>
      </c>
      <c r="X1487" s="5">
        <v>1</v>
      </c>
      <c r="Y1487" t="s">
        <v>48</v>
      </c>
      <c r="Z1487" t="s">
        <v>55</v>
      </c>
      <c r="AA1487" t="s">
        <v>895</v>
      </c>
      <c r="AB1487" s="5">
        <v>3</v>
      </c>
      <c r="AC1487" t="s">
        <v>1438</v>
      </c>
      <c r="AD1487" t="s">
        <v>1680</v>
      </c>
    </row>
    <row r="1488" spans="1:30" ht="14.25" customHeight="1" x14ac:dyDescent="0.3">
      <c r="A1488">
        <v>17</v>
      </c>
      <c r="B1488" t="s">
        <v>24</v>
      </c>
      <c r="C1488" t="s">
        <v>320</v>
      </c>
      <c r="D1488" t="s">
        <v>321</v>
      </c>
      <c r="E1488">
        <v>2012</v>
      </c>
      <c r="F1488" t="s">
        <v>322</v>
      </c>
      <c r="G1488" t="s">
        <v>327</v>
      </c>
      <c r="H1488" s="3" t="s">
        <v>328</v>
      </c>
      <c r="I1488" s="8">
        <v>-16.389721999999999</v>
      </c>
      <c r="J1488" s="8">
        <v>-40.9925</v>
      </c>
      <c r="K1488">
        <v>400000000</v>
      </c>
      <c r="L1488" t="s">
        <v>110</v>
      </c>
      <c r="M1488" t="s">
        <v>325</v>
      </c>
      <c r="N1488" s="20" t="s">
        <v>329</v>
      </c>
      <c r="O1488" s="37">
        <v>2009</v>
      </c>
      <c r="P1488" s="37">
        <v>3</v>
      </c>
      <c r="Q1488" s="37">
        <v>2009</v>
      </c>
      <c r="R1488" s="37">
        <v>12</v>
      </c>
      <c r="S1488" s="7">
        <v>10</v>
      </c>
      <c r="T1488">
        <v>3</v>
      </c>
      <c r="U1488">
        <v>16</v>
      </c>
      <c r="V1488" t="s">
        <v>82</v>
      </c>
      <c r="W1488">
        <f t="shared" si="13"/>
        <v>400</v>
      </c>
      <c r="X1488" s="5">
        <v>1</v>
      </c>
      <c r="Y1488" t="s">
        <v>48</v>
      </c>
      <c r="Z1488" t="s">
        <v>55</v>
      </c>
      <c r="AA1488" t="s">
        <v>62</v>
      </c>
      <c r="AB1488" s="5">
        <v>88</v>
      </c>
      <c r="AC1488" t="s">
        <v>1438</v>
      </c>
      <c r="AD1488" t="s">
        <v>1680</v>
      </c>
    </row>
    <row r="1489" spans="1:30" ht="14.25" customHeight="1" x14ac:dyDescent="0.3">
      <c r="A1489">
        <v>17</v>
      </c>
      <c r="B1489" t="s">
        <v>24</v>
      </c>
      <c r="C1489" t="s">
        <v>320</v>
      </c>
      <c r="D1489" t="s">
        <v>321</v>
      </c>
      <c r="E1489">
        <v>2012</v>
      </c>
      <c r="F1489" t="s">
        <v>322</v>
      </c>
      <c r="G1489" t="s">
        <v>327</v>
      </c>
      <c r="H1489" s="3" t="s">
        <v>328</v>
      </c>
      <c r="I1489" s="8">
        <v>-16.389721999999999</v>
      </c>
      <c r="J1489" s="8">
        <v>-40.9925</v>
      </c>
      <c r="K1489">
        <v>400000000</v>
      </c>
      <c r="L1489" t="s">
        <v>110</v>
      </c>
      <c r="M1489" t="s">
        <v>325</v>
      </c>
      <c r="N1489" s="20" t="s">
        <v>329</v>
      </c>
      <c r="O1489" s="37">
        <v>2009</v>
      </c>
      <c r="P1489" s="37">
        <v>3</v>
      </c>
      <c r="Q1489" s="37">
        <v>2009</v>
      </c>
      <c r="R1489" s="37">
        <v>12</v>
      </c>
      <c r="S1489" s="7">
        <v>10</v>
      </c>
      <c r="T1489">
        <v>3</v>
      </c>
      <c r="U1489">
        <v>16</v>
      </c>
      <c r="V1489" t="s">
        <v>82</v>
      </c>
      <c r="W1489">
        <f t="shared" si="13"/>
        <v>400</v>
      </c>
      <c r="X1489" s="5">
        <v>1</v>
      </c>
      <c r="Y1489" t="s">
        <v>48</v>
      </c>
      <c r="Z1489" t="s">
        <v>55</v>
      </c>
      <c r="AA1489" t="s">
        <v>114</v>
      </c>
      <c r="AB1489" s="5">
        <v>1</v>
      </c>
      <c r="AC1489" t="s">
        <v>1438</v>
      </c>
      <c r="AD1489" t="s">
        <v>1680</v>
      </c>
    </row>
    <row r="1490" spans="1:30" ht="14.25" customHeight="1" x14ac:dyDescent="0.3">
      <c r="A1490">
        <v>17</v>
      </c>
      <c r="B1490" t="s">
        <v>24</v>
      </c>
      <c r="C1490" t="s">
        <v>320</v>
      </c>
      <c r="D1490" t="s">
        <v>321</v>
      </c>
      <c r="E1490">
        <v>2012</v>
      </c>
      <c r="F1490" t="s">
        <v>322</v>
      </c>
      <c r="G1490" t="s">
        <v>327</v>
      </c>
      <c r="H1490" s="3" t="s">
        <v>328</v>
      </c>
      <c r="I1490" s="8">
        <v>-16.389721999999999</v>
      </c>
      <c r="J1490" s="8">
        <v>-40.9925</v>
      </c>
      <c r="K1490">
        <v>400000000</v>
      </c>
      <c r="L1490" t="s">
        <v>110</v>
      </c>
      <c r="M1490" t="s">
        <v>325</v>
      </c>
      <c r="N1490" s="20" t="s">
        <v>329</v>
      </c>
      <c r="O1490" s="37">
        <v>2009</v>
      </c>
      <c r="P1490" s="37">
        <v>3</v>
      </c>
      <c r="Q1490" s="37">
        <v>2009</v>
      </c>
      <c r="R1490" s="37">
        <v>12</v>
      </c>
      <c r="S1490" s="7">
        <v>10</v>
      </c>
      <c r="T1490">
        <v>3</v>
      </c>
      <c r="U1490">
        <v>16</v>
      </c>
      <c r="V1490" t="s">
        <v>82</v>
      </c>
      <c r="W1490">
        <f t="shared" si="13"/>
        <v>400</v>
      </c>
      <c r="X1490" s="5">
        <v>1</v>
      </c>
      <c r="Y1490" t="s">
        <v>48</v>
      </c>
      <c r="Z1490" t="s">
        <v>55</v>
      </c>
      <c r="AA1490" t="s">
        <v>1083</v>
      </c>
      <c r="AB1490" s="5">
        <v>5</v>
      </c>
      <c r="AC1490" t="s">
        <v>1438</v>
      </c>
      <c r="AD1490" t="s">
        <v>1680</v>
      </c>
    </row>
    <row r="1491" spans="1:30" ht="14.25" customHeight="1" x14ac:dyDescent="0.3">
      <c r="A1491">
        <v>17</v>
      </c>
      <c r="B1491" t="s">
        <v>24</v>
      </c>
      <c r="C1491" t="s">
        <v>320</v>
      </c>
      <c r="D1491" t="s">
        <v>321</v>
      </c>
      <c r="E1491">
        <v>2012</v>
      </c>
      <c r="F1491" t="s">
        <v>322</v>
      </c>
      <c r="G1491" t="s">
        <v>327</v>
      </c>
      <c r="H1491" s="3" t="s">
        <v>328</v>
      </c>
      <c r="I1491" s="8">
        <v>-16.389721999999999</v>
      </c>
      <c r="J1491" s="8">
        <v>-40.9925</v>
      </c>
      <c r="K1491">
        <v>400000000</v>
      </c>
      <c r="L1491" t="s">
        <v>110</v>
      </c>
      <c r="M1491" t="s">
        <v>325</v>
      </c>
      <c r="N1491" s="20" t="s">
        <v>329</v>
      </c>
      <c r="O1491" s="37">
        <v>2009</v>
      </c>
      <c r="P1491" s="37">
        <v>3</v>
      </c>
      <c r="Q1491" s="37">
        <v>2009</v>
      </c>
      <c r="R1491" s="37">
        <v>12</v>
      </c>
      <c r="S1491" s="7">
        <v>10</v>
      </c>
      <c r="T1491">
        <v>3</v>
      </c>
      <c r="U1491">
        <v>16</v>
      </c>
      <c r="V1491" t="s">
        <v>82</v>
      </c>
      <c r="W1491">
        <f t="shared" si="13"/>
        <v>400</v>
      </c>
      <c r="X1491" s="5">
        <v>1</v>
      </c>
      <c r="Y1491" t="s">
        <v>48</v>
      </c>
      <c r="Z1491" t="s">
        <v>55</v>
      </c>
      <c r="AA1491" t="s">
        <v>70</v>
      </c>
      <c r="AB1491" s="5">
        <v>11</v>
      </c>
      <c r="AC1491" t="s">
        <v>1438</v>
      </c>
      <c r="AD1491" t="s">
        <v>1680</v>
      </c>
    </row>
    <row r="1492" spans="1:30" ht="14.25" customHeight="1" x14ac:dyDescent="0.3">
      <c r="A1492">
        <v>17</v>
      </c>
      <c r="B1492" t="s">
        <v>24</v>
      </c>
      <c r="C1492" t="s">
        <v>320</v>
      </c>
      <c r="D1492" t="s">
        <v>321</v>
      </c>
      <c r="E1492">
        <v>2012</v>
      </c>
      <c r="F1492" t="s">
        <v>322</v>
      </c>
      <c r="G1492" t="s">
        <v>327</v>
      </c>
      <c r="H1492" s="3" t="s">
        <v>328</v>
      </c>
      <c r="I1492" s="8">
        <v>-16.389721999999999</v>
      </c>
      <c r="J1492" s="8">
        <v>-40.9925</v>
      </c>
      <c r="K1492">
        <v>400000000</v>
      </c>
      <c r="L1492" t="s">
        <v>110</v>
      </c>
      <c r="M1492" t="s">
        <v>325</v>
      </c>
      <c r="N1492" s="20" t="s">
        <v>329</v>
      </c>
      <c r="O1492" s="37">
        <v>2009</v>
      </c>
      <c r="P1492" s="37">
        <v>3</v>
      </c>
      <c r="Q1492" s="37">
        <v>2009</v>
      </c>
      <c r="R1492" s="37">
        <v>12</v>
      </c>
      <c r="S1492" s="7">
        <v>10</v>
      </c>
      <c r="T1492">
        <v>3</v>
      </c>
      <c r="U1492">
        <v>16</v>
      </c>
      <c r="V1492" t="s">
        <v>82</v>
      </c>
      <c r="W1492">
        <f t="shared" si="13"/>
        <v>400</v>
      </c>
      <c r="X1492" s="5">
        <v>1</v>
      </c>
      <c r="Y1492" t="s">
        <v>48</v>
      </c>
      <c r="Z1492" t="s">
        <v>55</v>
      </c>
      <c r="AA1492" t="s">
        <v>73</v>
      </c>
      <c r="AB1492" s="5">
        <v>6</v>
      </c>
      <c r="AC1492" t="s">
        <v>1438</v>
      </c>
      <c r="AD1492" t="s">
        <v>1680</v>
      </c>
    </row>
    <row r="1493" spans="1:30" ht="14.25" customHeight="1" x14ac:dyDescent="0.3">
      <c r="A1493">
        <v>17</v>
      </c>
      <c r="B1493" t="s">
        <v>24</v>
      </c>
      <c r="C1493" t="s">
        <v>320</v>
      </c>
      <c r="D1493" t="s">
        <v>321</v>
      </c>
      <c r="E1493">
        <v>2012</v>
      </c>
      <c r="F1493" t="s">
        <v>322</v>
      </c>
      <c r="G1493" t="s">
        <v>327</v>
      </c>
      <c r="H1493" s="3" t="s">
        <v>328</v>
      </c>
      <c r="I1493" s="8">
        <v>-16.389721999999999</v>
      </c>
      <c r="J1493" s="8">
        <v>-40.9925</v>
      </c>
      <c r="K1493">
        <v>400000000</v>
      </c>
      <c r="L1493" t="s">
        <v>110</v>
      </c>
      <c r="M1493" t="s">
        <v>325</v>
      </c>
      <c r="N1493" s="20" t="s">
        <v>329</v>
      </c>
      <c r="O1493" s="37">
        <v>2009</v>
      </c>
      <c r="P1493" s="37">
        <v>3</v>
      </c>
      <c r="Q1493" s="37">
        <v>2009</v>
      </c>
      <c r="R1493" s="37">
        <v>12</v>
      </c>
      <c r="S1493" s="7">
        <v>10</v>
      </c>
      <c r="T1493">
        <v>3</v>
      </c>
      <c r="U1493">
        <v>16</v>
      </c>
      <c r="V1493" t="s">
        <v>82</v>
      </c>
      <c r="W1493">
        <f t="shared" si="13"/>
        <v>400</v>
      </c>
      <c r="X1493" s="5">
        <v>1</v>
      </c>
      <c r="Y1493" t="s">
        <v>48</v>
      </c>
      <c r="Z1493" t="s">
        <v>55</v>
      </c>
      <c r="AA1493" t="s">
        <v>76</v>
      </c>
      <c r="AB1493" s="5">
        <v>1</v>
      </c>
      <c r="AC1493" t="s">
        <v>1438</v>
      </c>
      <c r="AD1493" t="s">
        <v>1680</v>
      </c>
    </row>
    <row r="1494" spans="1:30" ht="14.25" customHeight="1" x14ac:dyDescent="0.3">
      <c r="A1494">
        <v>17</v>
      </c>
      <c r="B1494" t="s">
        <v>24</v>
      </c>
      <c r="C1494" t="s">
        <v>320</v>
      </c>
      <c r="D1494" t="s">
        <v>321</v>
      </c>
      <c r="E1494">
        <v>2012</v>
      </c>
      <c r="F1494" t="s">
        <v>322</v>
      </c>
      <c r="G1494" t="s">
        <v>327</v>
      </c>
      <c r="H1494" s="3" t="s">
        <v>328</v>
      </c>
      <c r="I1494" s="8">
        <v>-16.389721999999999</v>
      </c>
      <c r="J1494" s="8">
        <v>-40.9925</v>
      </c>
      <c r="K1494">
        <v>400000000</v>
      </c>
      <c r="L1494" t="s">
        <v>110</v>
      </c>
      <c r="M1494" t="s">
        <v>325</v>
      </c>
      <c r="N1494" s="20" t="s">
        <v>329</v>
      </c>
      <c r="O1494" s="37">
        <v>2009</v>
      </c>
      <c r="P1494" s="37">
        <v>3</v>
      </c>
      <c r="Q1494" s="37">
        <v>2009</v>
      </c>
      <c r="R1494" s="37">
        <v>12</v>
      </c>
      <c r="S1494" s="7">
        <v>10</v>
      </c>
      <c r="T1494">
        <v>3</v>
      </c>
      <c r="U1494">
        <v>16</v>
      </c>
      <c r="V1494" t="s">
        <v>82</v>
      </c>
      <c r="W1494">
        <f t="shared" si="13"/>
        <v>400</v>
      </c>
      <c r="X1494" s="5">
        <v>1</v>
      </c>
      <c r="Y1494" t="s">
        <v>48</v>
      </c>
      <c r="Z1494" t="s">
        <v>83</v>
      </c>
      <c r="AA1494" t="s">
        <v>274</v>
      </c>
      <c r="AB1494" s="5">
        <v>2</v>
      </c>
      <c r="AC1494" t="s">
        <v>1438</v>
      </c>
      <c r="AD1494" t="s">
        <v>1680</v>
      </c>
    </row>
    <row r="1495" spans="1:30" ht="14.25" customHeight="1" x14ac:dyDescent="0.3">
      <c r="A1495">
        <v>17</v>
      </c>
      <c r="B1495" t="s">
        <v>24</v>
      </c>
      <c r="C1495" t="s">
        <v>320</v>
      </c>
      <c r="D1495" t="s">
        <v>321</v>
      </c>
      <c r="E1495">
        <v>2012</v>
      </c>
      <c r="F1495" t="s">
        <v>322</v>
      </c>
      <c r="G1495" t="s">
        <v>327</v>
      </c>
      <c r="H1495" s="3" t="s">
        <v>328</v>
      </c>
      <c r="I1495" s="8">
        <v>-16.389721999999999</v>
      </c>
      <c r="J1495" s="8">
        <v>-40.9925</v>
      </c>
      <c r="K1495">
        <v>400000000</v>
      </c>
      <c r="L1495" t="s">
        <v>110</v>
      </c>
      <c r="M1495" t="s">
        <v>325</v>
      </c>
      <c r="N1495" s="20" t="s">
        <v>329</v>
      </c>
      <c r="O1495" s="37">
        <v>2009</v>
      </c>
      <c r="P1495" s="37">
        <v>3</v>
      </c>
      <c r="Q1495" s="37">
        <v>2009</v>
      </c>
      <c r="R1495" s="37">
        <v>12</v>
      </c>
      <c r="S1495" s="7">
        <v>10</v>
      </c>
      <c r="T1495">
        <v>3</v>
      </c>
      <c r="U1495">
        <v>16</v>
      </c>
      <c r="V1495" t="s">
        <v>82</v>
      </c>
      <c r="W1495">
        <f t="shared" si="13"/>
        <v>400</v>
      </c>
      <c r="X1495" s="5">
        <v>1</v>
      </c>
      <c r="Y1495" t="s">
        <v>48</v>
      </c>
      <c r="Z1495" t="s">
        <v>83</v>
      </c>
      <c r="AA1495" t="s">
        <v>87</v>
      </c>
      <c r="AB1495" s="5">
        <v>45</v>
      </c>
      <c r="AC1495" t="s">
        <v>1438</v>
      </c>
      <c r="AD1495" t="s">
        <v>1680</v>
      </c>
    </row>
    <row r="1496" spans="1:30" ht="14.25" customHeight="1" x14ac:dyDescent="0.3">
      <c r="A1496">
        <v>17</v>
      </c>
      <c r="B1496" t="s">
        <v>24</v>
      </c>
      <c r="C1496" t="s">
        <v>320</v>
      </c>
      <c r="D1496" t="s">
        <v>321</v>
      </c>
      <c r="E1496">
        <v>2012</v>
      </c>
      <c r="F1496" t="s">
        <v>322</v>
      </c>
      <c r="G1496" t="s">
        <v>330</v>
      </c>
      <c r="H1496" s="3" t="s">
        <v>331</v>
      </c>
      <c r="I1496" s="8">
        <v>-16.350000000000001</v>
      </c>
      <c r="J1496" s="8">
        <v>-41.091943999999998</v>
      </c>
      <c r="K1496">
        <v>400000000</v>
      </c>
      <c r="L1496" t="s">
        <v>110</v>
      </c>
      <c r="M1496" t="s">
        <v>325</v>
      </c>
      <c r="N1496" s="20" t="s">
        <v>332</v>
      </c>
      <c r="O1496" s="37">
        <v>2009</v>
      </c>
      <c r="P1496" s="37">
        <v>3</v>
      </c>
      <c r="Q1496" s="37">
        <v>2009</v>
      </c>
      <c r="R1496" s="37">
        <v>12</v>
      </c>
      <c r="S1496" s="7">
        <v>10</v>
      </c>
      <c r="T1496">
        <v>3</v>
      </c>
      <c r="U1496">
        <v>16</v>
      </c>
      <c r="V1496" t="s">
        <v>82</v>
      </c>
      <c r="W1496">
        <f t="shared" si="13"/>
        <v>400</v>
      </c>
      <c r="X1496" s="5">
        <v>1</v>
      </c>
      <c r="Y1496" t="s">
        <v>48</v>
      </c>
      <c r="Z1496" t="s">
        <v>49</v>
      </c>
      <c r="AA1496" t="s">
        <v>235</v>
      </c>
      <c r="AB1496" s="5">
        <v>2</v>
      </c>
      <c r="AC1496" t="s">
        <v>1438</v>
      </c>
      <c r="AD1496" t="s">
        <v>1680</v>
      </c>
    </row>
    <row r="1497" spans="1:30" ht="14.25" customHeight="1" x14ac:dyDescent="0.3">
      <c r="A1497">
        <v>17</v>
      </c>
      <c r="B1497" t="s">
        <v>24</v>
      </c>
      <c r="C1497" t="s">
        <v>320</v>
      </c>
      <c r="D1497" t="s">
        <v>321</v>
      </c>
      <c r="E1497">
        <v>2012</v>
      </c>
      <c r="F1497" t="s">
        <v>322</v>
      </c>
      <c r="G1497" t="s">
        <v>330</v>
      </c>
      <c r="H1497" s="3" t="s">
        <v>331</v>
      </c>
      <c r="I1497" s="8">
        <v>-16.350000000000001</v>
      </c>
      <c r="J1497" s="8">
        <v>-41.091943999999998</v>
      </c>
      <c r="K1497">
        <v>400000000</v>
      </c>
      <c r="L1497" t="s">
        <v>110</v>
      </c>
      <c r="M1497" t="s">
        <v>325</v>
      </c>
      <c r="N1497" s="20" t="s">
        <v>332</v>
      </c>
      <c r="O1497" s="37">
        <v>2009</v>
      </c>
      <c r="P1497" s="37">
        <v>3</v>
      </c>
      <c r="Q1497" s="37">
        <v>2009</v>
      </c>
      <c r="R1497" s="37">
        <v>12</v>
      </c>
      <c r="S1497" s="7">
        <v>10</v>
      </c>
      <c r="T1497">
        <v>3</v>
      </c>
      <c r="U1497">
        <v>16</v>
      </c>
      <c r="V1497" t="s">
        <v>82</v>
      </c>
      <c r="W1497">
        <f t="shared" si="13"/>
        <v>400</v>
      </c>
      <c r="X1497" s="5">
        <v>1</v>
      </c>
      <c r="Y1497" t="s">
        <v>48</v>
      </c>
      <c r="Z1497" t="s">
        <v>49</v>
      </c>
      <c r="AA1497" t="s">
        <v>50</v>
      </c>
      <c r="AB1497" s="5">
        <v>0</v>
      </c>
      <c r="AC1497" t="s">
        <v>1438</v>
      </c>
      <c r="AD1497" t="s">
        <v>1680</v>
      </c>
    </row>
    <row r="1498" spans="1:30" ht="14.25" customHeight="1" x14ac:dyDescent="0.3">
      <c r="A1498">
        <v>17</v>
      </c>
      <c r="B1498" t="s">
        <v>24</v>
      </c>
      <c r="C1498" t="s">
        <v>320</v>
      </c>
      <c r="D1498" t="s">
        <v>321</v>
      </c>
      <c r="E1498">
        <v>2012</v>
      </c>
      <c r="F1498" t="s">
        <v>322</v>
      </c>
      <c r="G1498" t="s">
        <v>330</v>
      </c>
      <c r="H1498" s="3" t="s">
        <v>331</v>
      </c>
      <c r="I1498" s="8">
        <v>-16.350000000000001</v>
      </c>
      <c r="J1498" s="8">
        <v>-41.091943999999998</v>
      </c>
      <c r="K1498">
        <v>400000000</v>
      </c>
      <c r="L1498" t="s">
        <v>110</v>
      </c>
      <c r="M1498" t="s">
        <v>325</v>
      </c>
      <c r="N1498" s="20" t="s">
        <v>332</v>
      </c>
      <c r="O1498" s="37">
        <v>2009</v>
      </c>
      <c r="P1498" s="37">
        <v>3</v>
      </c>
      <c r="Q1498" s="37">
        <v>2009</v>
      </c>
      <c r="R1498" s="37">
        <v>12</v>
      </c>
      <c r="S1498" s="7">
        <v>10</v>
      </c>
      <c r="T1498">
        <v>3</v>
      </c>
      <c r="U1498">
        <v>16</v>
      </c>
      <c r="V1498" t="s">
        <v>82</v>
      </c>
      <c r="W1498">
        <f t="shared" si="13"/>
        <v>400</v>
      </c>
      <c r="X1498" s="5">
        <v>1</v>
      </c>
      <c r="Y1498" t="s">
        <v>48</v>
      </c>
      <c r="Z1498" t="s">
        <v>55</v>
      </c>
      <c r="AA1498" t="s">
        <v>238</v>
      </c>
      <c r="AB1498" s="5">
        <v>0</v>
      </c>
      <c r="AC1498" t="s">
        <v>1438</v>
      </c>
      <c r="AD1498" t="s">
        <v>1680</v>
      </c>
    </row>
    <row r="1499" spans="1:30" ht="14.25" customHeight="1" x14ac:dyDescent="0.3">
      <c r="A1499">
        <v>17</v>
      </c>
      <c r="B1499" t="s">
        <v>24</v>
      </c>
      <c r="C1499" t="s">
        <v>320</v>
      </c>
      <c r="D1499" t="s">
        <v>321</v>
      </c>
      <c r="E1499">
        <v>2012</v>
      </c>
      <c r="F1499" t="s">
        <v>322</v>
      </c>
      <c r="G1499" t="s">
        <v>330</v>
      </c>
      <c r="H1499" s="3" t="s">
        <v>331</v>
      </c>
      <c r="I1499" s="8">
        <v>-16.350000000000001</v>
      </c>
      <c r="J1499" s="8">
        <v>-41.091943999999998</v>
      </c>
      <c r="K1499">
        <v>400000000</v>
      </c>
      <c r="L1499" t="s">
        <v>110</v>
      </c>
      <c r="M1499" t="s">
        <v>325</v>
      </c>
      <c r="N1499" s="20" t="s">
        <v>332</v>
      </c>
      <c r="O1499" s="37">
        <v>2009</v>
      </c>
      <c r="P1499" s="37">
        <v>3</v>
      </c>
      <c r="Q1499" s="37">
        <v>2009</v>
      </c>
      <c r="R1499" s="37">
        <v>12</v>
      </c>
      <c r="S1499" s="7">
        <v>10</v>
      </c>
      <c r="T1499">
        <v>3</v>
      </c>
      <c r="U1499">
        <v>16</v>
      </c>
      <c r="V1499" t="s">
        <v>82</v>
      </c>
      <c r="W1499">
        <f t="shared" si="13"/>
        <v>400</v>
      </c>
      <c r="X1499" s="5">
        <v>1</v>
      </c>
      <c r="Y1499" t="s">
        <v>48</v>
      </c>
      <c r="Z1499" t="s">
        <v>55</v>
      </c>
      <c r="AA1499" t="s">
        <v>249</v>
      </c>
      <c r="AB1499" s="5">
        <v>4</v>
      </c>
      <c r="AC1499" t="s">
        <v>1438</v>
      </c>
      <c r="AD1499" t="s">
        <v>1680</v>
      </c>
    </row>
    <row r="1500" spans="1:30" ht="14.25" customHeight="1" x14ac:dyDescent="0.3">
      <c r="A1500">
        <v>17</v>
      </c>
      <c r="B1500" t="s">
        <v>24</v>
      </c>
      <c r="C1500" t="s">
        <v>320</v>
      </c>
      <c r="D1500" t="s">
        <v>321</v>
      </c>
      <c r="E1500">
        <v>2012</v>
      </c>
      <c r="F1500" t="s">
        <v>322</v>
      </c>
      <c r="G1500" t="s">
        <v>330</v>
      </c>
      <c r="H1500" s="3" t="s">
        <v>331</v>
      </c>
      <c r="I1500" s="8">
        <v>-16.350000000000001</v>
      </c>
      <c r="J1500" s="8">
        <v>-41.091943999999998</v>
      </c>
      <c r="K1500">
        <v>400000000</v>
      </c>
      <c r="L1500" t="s">
        <v>110</v>
      </c>
      <c r="M1500" t="s">
        <v>325</v>
      </c>
      <c r="N1500" s="20" t="s">
        <v>332</v>
      </c>
      <c r="O1500" s="37">
        <v>2009</v>
      </c>
      <c r="P1500" s="37">
        <v>3</v>
      </c>
      <c r="Q1500" s="37">
        <v>2009</v>
      </c>
      <c r="R1500" s="37">
        <v>12</v>
      </c>
      <c r="S1500" s="7">
        <v>10</v>
      </c>
      <c r="T1500">
        <v>3</v>
      </c>
      <c r="U1500">
        <v>16</v>
      </c>
      <c r="V1500" t="s">
        <v>82</v>
      </c>
      <c r="W1500">
        <f t="shared" si="13"/>
        <v>400</v>
      </c>
      <c r="X1500" s="5">
        <v>1</v>
      </c>
      <c r="Y1500" t="s">
        <v>48</v>
      </c>
      <c r="Z1500" t="s">
        <v>55</v>
      </c>
      <c r="AA1500" t="s">
        <v>895</v>
      </c>
      <c r="AB1500" s="5">
        <v>1</v>
      </c>
      <c r="AC1500" t="s">
        <v>1438</v>
      </c>
      <c r="AD1500" t="s">
        <v>1680</v>
      </c>
    </row>
    <row r="1501" spans="1:30" ht="14.25" customHeight="1" x14ac:dyDescent="0.3">
      <c r="A1501">
        <v>17</v>
      </c>
      <c r="B1501" t="s">
        <v>24</v>
      </c>
      <c r="C1501" t="s">
        <v>320</v>
      </c>
      <c r="D1501" t="s">
        <v>321</v>
      </c>
      <c r="E1501">
        <v>2012</v>
      </c>
      <c r="F1501" t="s">
        <v>322</v>
      </c>
      <c r="G1501" t="s">
        <v>330</v>
      </c>
      <c r="H1501" s="3" t="s">
        <v>331</v>
      </c>
      <c r="I1501" s="8">
        <v>-16.350000000000001</v>
      </c>
      <c r="J1501" s="8">
        <v>-41.091943999999998</v>
      </c>
      <c r="K1501">
        <v>400000000</v>
      </c>
      <c r="L1501" t="s">
        <v>110</v>
      </c>
      <c r="M1501" t="s">
        <v>325</v>
      </c>
      <c r="N1501" s="20" t="s">
        <v>332</v>
      </c>
      <c r="O1501" s="37">
        <v>2009</v>
      </c>
      <c r="P1501" s="37">
        <v>3</v>
      </c>
      <c r="Q1501" s="37">
        <v>2009</v>
      </c>
      <c r="R1501" s="37">
        <v>12</v>
      </c>
      <c r="S1501" s="7">
        <v>10</v>
      </c>
      <c r="T1501">
        <v>3</v>
      </c>
      <c r="U1501">
        <v>16</v>
      </c>
      <c r="V1501" t="s">
        <v>82</v>
      </c>
      <c r="W1501">
        <f t="shared" si="13"/>
        <v>400</v>
      </c>
      <c r="X1501" s="5">
        <v>1</v>
      </c>
      <c r="Y1501" t="s">
        <v>48</v>
      </c>
      <c r="Z1501" t="s">
        <v>55</v>
      </c>
      <c r="AA1501" t="s">
        <v>62</v>
      </c>
      <c r="AB1501" s="5">
        <v>8</v>
      </c>
      <c r="AC1501" t="s">
        <v>1438</v>
      </c>
      <c r="AD1501" t="s">
        <v>1680</v>
      </c>
    </row>
    <row r="1502" spans="1:30" ht="14.25" customHeight="1" x14ac:dyDescent="0.3">
      <c r="A1502">
        <v>17</v>
      </c>
      <c r="B1502" t="s">
        <v>24</v>
      </c>
      <c r="C1502" t="s">
        <v>320</v>
      </c>
      <c r="D1502" t="s">
        <v>321</v>
      </c>
      <c r="E1502">
        <v>2012</v>
      </c>
      <c r="F1502" t="s">
        <v>322</v>
      </c>
      <c r="G1502" t="s">
        <v>330</v>
      </c>
      <c r="H1502" s="3" t="s">
        <v>331</v>
      </c>
      <c r="I1502" s="8">
        <v>-16.350000000000001</v>
      </c>
      <c r="J1502" s="8">
        <v>-41.091943999999998</v>
      </c>
      <c r="K1502">
        <v>400000000</v>
      </c>
      <c r="L1502" t="s">
        <v>110</v>
      </c>
      <c r="M1502" t="s">
        <v>325</v>
      </c>
      <c r="N1502" s="20" t="s">
        <v>332</v>
      </c>
      <c r="O1502" s="37">
        <v>2009</v>
      </c>
      <c r="P1502" s="37">
        <v>3</v>
      </c>
      <c r="Q1502" s="37">
        <v>2009</v>
      </c>
      <c r="R1502" s="37">
        <v>12</v>
      </c>
      <c r="S1502" s="7">
        <v>10</v>
      </c>
      <c r="T1502">
        <v>3</v>
      </c>
      <c r="U1502">
        <v>16</v>
      </c>
      <c r="V1502" t="s">
        <v>82</v>
      </c>
      <c r="W1502">
        <f t="shared" si="13"/>
        <v>400</v>
      </c>
      <c r="X1502" s="5">
        <v>1</v>
      </c>
      <c r="Y1502" t="s">
        <v>48</v>
      </c>
      <c r="Z1502" t="s">
        <v>55</v>
      </c>
      <c r="AA1502" t="s">
        <v>114</v>
      </c>
      <c r="AB1502" s="5">
        <v>0</v>
      </c>
      <c r="AC1502" t="s">
        <v>1438</v>
      </c>
      <c r="AD1502" t="s">
        <v>1680</v>
      </c>
    </row>
    <row r="1503" spans="1:30" ht="14.25" customHeight="1" x14ac:dyDescent="0.3">
      <c r="A1503">
        <v>17</v>
      </c>
      <c r="B1503" t="s">
        <v>24</v>
      </c>
      <c r="C1503" t="s">
        <v>320</v>
      </c>
      <c r="D1503" t="s">
        <v>321</v>
      </c>
      <c r="E1503">
        <v>2012</v>
      </c>
      <c r="F1503" t="s">
        <v>322</v>
      </c>
      <c r="G1503" t="s">
        <v>330</v>
      </c>
      <c r="H1503" s="3" t="s">
        <v>331</v>
      </c>
      <c r="I1503" s="8">
        <v>-16.350000000000001</v>
      </c>
      <c r="J1503" s="8">
        <v>-41.091943999999998</v>
      </c>
      <c r="K1503">
        <v>400000000</v>
      </c>
      <c r="L1503" t="s">
        <v>110</v>
      </c>
      <c r="M1503" t="s">
        <v>325</v>
      </c>
      <c r="N1503" s="20" t="s">
        <v>332</v>
      </c>
      <c r="O1503" s="37">
        <v>2009</v>
      </c>
      <c r="P1503" s="37">
        <v>3</v>
      </c>
      <c r="Q1503" s="37">
        <v>2009</v>
      </c>
      <c r="R1503" s="37">
        <v>12</v>
      </c>
      <c r="S1503" s="7">
        <v>10</v>
      </c>
      <c r="T1503">
        <v>3</v>
      </c>
      <c r="U1503">
        <v>16</v>
      </c>
      <c r="V1503" t="s">
        <v>82</v>
      </c>
      <c r="W1503">
        <f t="shared" si="13"/>
        <v>400</v>
      </c>
      <c r="X1503" s="5">
        <v>1</v>
      </c>
      <c r="Y1503" t="s">
        <v>48</v>
      </c>
      <c r="Z1503" t="s">
        <v>55</v>
      </c>
      <c r="AA1503" t="s">
        <v>1083</v>
      </c>
      <c r="AB1503" s="5">
        <v>0</v>
      </c>
      <c r="AC1503" t="s">
        <v>1438</v>
      </c>
      <c r="AD1503" t="s">
        <v>1680</v>
      </c>
    </row>
    <row r="1504" spans="1:30" ht="14.25" customHeight="1" x14ac:dyDescent="0.3">
      <c r="A1504">
        <v>17</v>
      </c>
      <c r="B1504" t="s">
        <v>24</v>
      </c>
      <c r="C1504" t="s">
        <v>320</v>
      </c>
      <c r="D1504" t="s">
        <v>321</v>
      </c>
      <c r="E1504">
        <v>2012</v>
      </c>
      <c r="F1504" t="s">
        <v>322</v>
      </c>
      <c r="G1504" t="s">
        <v>330</v>
      </c>
      <c r="H1504" s="3" t="s">
        <v>331</v>
      </c>
      <c r="I1504" s="8">
        <v>-16.350000000000001</v>
      </c>
      <c r="J1504" s="8">
        <v>-41.091943999999998</v>
      </c>
      <c r="K1504">
        <v>400000000</v>
      </c>
      <c r="L1504" t="s">
        <v>110</v>
      </c>
      <c r="M1504" t="s">
        <v>325</v>
      </c>
      <c r="N1504" s="20" t="s">
        <v>332</v>
      </c>
      <c r="O1504" s="37">
        <v>2009</v>
      </c>
      <c r="P1504" s="37">
        <v>3</v>
      </c>
      <c r="Q1504" s="37">
        <v>2009</v>
      </c>
      <c r="R1504" s="37">
        <v>12</v>
      </c>
      <c r="S1504" s="7">
        <v>10</v>
      </c>
      <c r="T1504">
        <v>3</v>
      </c>
      <c r="U1504">
        <v>16</v>
      </c>
      <c r="V1504" t="s">
        <v>82</v>
      </c>
      <c r="W1504">
        <f t="shared" si="13"/>
        <v>400</v>
      </c>
      <c r="X1504" s="5">
        <v>1</v>
      </c>
      <c r="Y1504" t="s">
        <v>48</v>
      </c>
      <c r="Z1504" t="s">
        <v>55</v>
      </c>
      <c r="AA1504" t="s">
        <v>70</v>
      </c>
      <c r="AB1504" s="5">
        <v>0</v>
      </c>
      <c r="AC1504" t="s">
        <v>1438</v>
      </c>
      <c r="AD1504" t="s">
        <v>1680</v>
      </c>
    </row>
    <row r="1505" spans="1:30" ht="14.25" customHeight="1" x14ac:dyDescent="0.3">
      <c r="A1505">
        <v>17</v>
      </c>
      <c r="B1505" t="s">
        <v>24</v>
      </c>
      <c r="C1505" t="s">
        <v>320</v>
      </c>
      <c r="D1505" t="s">
        <v>321</v>
      </c>
      <c r="E1505">
        <v>2012</v>
      </c>
      <c r="F1505" t="s">
        <v>322</v>
      </c>
      <c r="G1505" t="s">
        <v>330</v>
      </c>
      <c r="H1505" s="3" t="s">
        <v>331</v>
      </c>
      <c r="I1505" s="8">
        <v>-16.350000000000001</v>
      </c>
      <c r="J1505" s="8">
        <v>-41.091943999999998</v>
      </c>
      <c r="K1505">
        <v>400000000</v>
      </c>
      <c r="L1505" t="s">
        <v>110</v>
      </c>
      <c r="M1505" t="s">
        <v>325</v>
      </c>
      <c r="N1505" s="20" t="s">
        <v>332</v>
      </c>
      <c r="O1505" s="37">
        <v>2009</v>
      </c>
      <c r="P1505" s="37">
        <v>3</v>
      </c>
      <c r="Q1505" s="37">
        <v>2009</v>
      </c>
      <c r="R1505" s="37">
        <v>12</v>
      </c>
      <c r="S1505" s="7">
        <v>10</v>
      </c>
      <c r="T1505">
        <v>3</v>
      </c>
      <c r="U1505">
        <v>16</v>
      </c>
      <c r="V1505" t="s">
        <v>82</v>
      </c>
      <c r="W1505">
        <f t="shared" si="13"/>
        <v>400</v>
      </c>
      <c r="X1505" s="5">
        <v>1</v>
      </c>
      <c r="Y1505" t="s">
        <v>48</v>
      </c>
      <c r="Z1505" t="s">
        <v>55</v>
      </c>
      <c r="AA1505" t="s">
        <v>73</v>
      </c>
      <c r="AB1505" s="5">
        <v>1</v>
      </c>
      <c r="AC1505" t="s">
        <v>1438</v>
      </c>
      <c r="AD1505" t="s">
        <v>1680</v>
      </c>
    </row>
    <row r="1506" spans="1:30" ht="14.25" customHeight="1" x14ac:dyDescent="0.3">
      <c r="A1506">
        <v>17</v>
      </c>
      <c r="B1506" t="s">
        <v>24</v>
      </c>
      <c r="C1506" t="s">
        <v>320</v>
      </c>
      <c r="D1506" t="s">
        <v>321</v>
      </c>
      <c r="E1506">
        <v>2012</v>
      </c>
      <c r="F1506" t="s">
        <v>322</v>
      </c>
      <c r="G1506" t="s">
        <v>330</v>
      </c>
      <c r="H1506" s="3" t="s">
        <v>331</v>
      </c>
      <c r="I1506" s="8">
        <v>-16.350000000000001</v>
      </c>
      <c r="J1506" s="8">
        <v>-41.091943999999998</v>
      </c>
      <c r="K1506">
        <v>400000000</v>
      </c>
      <c r="L1506" t="s">
        <v>110</v>
      </c>
      <c r="M1506" t="s">
        <v>325</v>
      </c>
      <c r="N1506" s="20" t="s">
        <v>332</v>
      </c>
      <c r="O1506" s="37">
        <v>2009</v>
      </c>
      <c r="P1506" s="37">
        <v>3</v>
      </c>
      <c r="Q1506" s="37">
        <v>2009</v>
      </c>
      <c r="R1506" s="37">
        <v>12</v>
      </c>
      <c r="S1506" s="7">
        <v>10</v>
      </c>
      <c r="T1506">
        <v>3</v>
      </c>
      <c r="U1506">
        <v>16</v>
      </c>
      <c r="V1506" t="s">
        <v>82</v>
      </c>
      <c r="W1506">
        <f t="shared" si="13"/>
        <v>400</v>
      </c>
      <c r="X1506" s="5">
        <v>1</v>
      </c>
      <c r="Y1506" t="s">
        <v>48</v>
      </c>
      <c r="Z1506" t="s">
        <v>55</v>
      </c>
      <c r="AA1506" t="s">
        <v>76</v>
      </c>
      <c r="AB1506" s="5">
        <v>1</v>
      </c>
      <c r="AC1506" t="s">
        <v>1438</v>
      </c>
      <c r="AD1506" t="s">
        <v>1680</v>
      </c>
    </row>
    <row r="1507" spans="1:30" ht="14.25" customHeight="1" x14ac:dyDescent="0.3">
      <c r="A1507">
        <v>17</v>
      </c>
      <c r="B1507" t="s">
        <v>24</v>
      </c>
      <c r="C1507" t="s">
        <v>320</v>
      </c>
      <c r="D1507" t="s">
        <v>321</v>
      </c>
      <c r="E1507">
        <v>2012</v>
      </c>
      <c r="F1507" t="s">
        <v>322</v>
      </c>
      <c r="G1507" t="s">
        <v>330</v>
      </c>
      <c r="H1507" s="3" t="s">
        <v>331</v>
      </c>
      <c r="I1507" s="8">
        <v>-16.350000000000001</v>
      </c>
      <c r="J1507" s="8">
        <v>-41.091943999999998</v>
      </c>
      <c r="K1507">
        <v>400000000</v>
      </c>
      <c r="L1507" t="s">
        <v>110</v>
      </c>
      <c r="M1507" t="s">
        <v>325</v>
      </c>
      <c r="N1507" s="20" t="s">
        <v>332</v>
      </c>
      <c r="O1507" s="37">
        <v>2009</v>
      </c>
      <c r="P1507" s="37">
        <v>3</v>
      </c>
      <c r="Q1507" s="37">
        <v>2009</v>
      </c>
      <c r="R1507" s="37">
        <v>12</v>
      </c>
      <c r="S1507" s="7">
        <v>10</v>
      </c>
      <c r="T1507">
        <v>3</v>
      </c>
      <c r="U1507">
        <v>16</v>
      </c>
      <c r="V1507" t="s">
        <v>82</v>
      </c>
      <c r="W1507">
        <f t="shared" si="13"/>
        <v>400</v>
      </c>
      <c r="X1507" s="5">
        <v>1</v>
      </c>
      <c r="Y1507" t="s">
        <v>48</v>
      </c>
      <c r="Z1507" t="s">
        <v>83</v>
      </c>
      <c r="AA1507" t="s">
        <v>274</v>
      </c>
      <c r="AB1507" s="5">
        <v>4</v>
      </c>
      <c r="AC1507" t="s">
        <v>1438</v>
      </c>
      <c r="AD1507" t="s">
        <v>1680</v>
      </c>
    </row>
    <row r="1508" spans="1:30" ht="14.25" customHeight="1" x14ac:dyDescent="0.3">
      <c r="A1508">
        <v>17</v>
      </c>
      <c r="B1508" t="s">
        <v>24</v>
      </c>
      <c r="C1508" t="s">
        <v>320</v>
      </c>
      <c r="D1508" t="s">
        <v>321</v>
      </c>
      <c r="E1508">
        <v>2012</v>
      </c>
      <c r="F1508" t="s">
        <v>322</v>
      </c>
      <c r="G1508" t="s">
        <v>330</v>
      </c>
      <c r="H1508" s="3" t="s">
        <v>331</v>
      </c>
      <c r="I1508" s="8">
        <v>-16.350000000000001</v>
      </c>
      <c r="J1508" s="8">
        <v>-41.091943999999998</v>
      </c>
      <c r="K1508">
        <v>400000000</v>
      </c>
      <c r="L1508" t="s">
        <v>110</v>
      </c>
      <c r="M1508" t="s">
        <v>325</v>
      </c>
      <c r="N1508" s="20" t="s">
        <v>332</v>
      </c>
      <c r="O1508" s="37">
        <v>2009</v>
      </c>
      <c r="P1508" s="37">
        <v>3</v>
      </c>
      <c r="Q1508" s="37">
        <v>2009</v>
      </c>
      <c r="R1508" s="37">
        <v>12</v>
      </c>
      <c r="S1508" s="7">
        <v>10</v>
      </c>
      <c r="T1508">
        <v>3</v>
      </c>
      <c r="U1508">
        <v>16</v>
      </c>
      <c r="V1508" t="s">
        <v>82</v>
      </c>
      <c r="W1508">
        <f t="shared" si="13"/>
        <v>400</v>
      </c>
      <c r="X1508" s="5">
        <v>1</v>
      </c>
      <c r="Y1508" t="s">
        <v>48</v>
      </c>
      <c r="Z1508" t="s">
        <v>83</v>
      </c>
      <c r="AA1508" t="s">
        <v>87</v>
      </c>
      <c r="AB1508" s="5">
        <v>47</v>
      </c>
      <c r="AC1508" t="s">
        <v>1438</v>
      </c>
      <c r="AD1508" t="s">
        <v>1680</v>
      </c>
    </row>
    <row r="1509" spans="1:30" ht="14.25" customHeight="1" x14ac:dyDescent="0.3">
      <c r="A1509">
        <v>17</v>
      </c>
      <c r="B1509" t="s">
        <v>24</v>
      </c>
      <c r="C1509" t="s">
        <v>320</v>
      </c>
      <c r="D1509" t="s">
        <v>321</v>
      </c>
      <c r="E1509">
        <v>2012</v>
      </c>
      <c r="F1509" t="s">
        <v>333</v>
      </c>
      <c r="G1509" t="s">
        <v>334</v>
      </c>
      <c r="H1509" s="3" t="s">
        <v>335</v>
      </c>
      <c r="I1509" s="8">
        <v>-16.414444</v>
      </c>
      <c r="J1509" s="8">
        <v>-40.053888999999998</v>
      </c>
      <c r="K1509">
        <v>12000000</v>
      </c>
      <c r="L1509" t="s">
        <v>110</v>
      </c>
      <c r="M1509" t="s">
        <v>325</v>
      </c>
      <c r="N1509" t="s">
        <v>336</v>
      </c>
      <c r="O1509" s="37">
        <v>2009</v>
      </c>
      <c r="P1509" s="37">
        <v>1</v>
      </c>
      <c r="Q1509" s="37">
        <v>2009</v>
      </c>
      <c r="R1509" s="37">
        <v>2</v>
      </c>
      <c r="S1509" s="7">
        <f t="shared" ref="S1509:S1529" si="14">20/31</f>
        <v>0.64516129032258063</v>
      </c>
      <c r="T1509">
        <v>3</v>
      </c>
      <c r="U1509">
        <v>16</v>
      </c>
      <c r="V1509" t="s">
        <v>82</v>
      </c>
      <c r="W1509">
        <f t="shared" si="13"/>
        <v>400</v>
      </c>
      <c r="X1509" s="5">
        <v>1</v>
      </c>
      <c r="Y1509" t="s">
        <v>48</v>
      </c>
      <c r="Z1509" t="s">
        <v>49</v>
      </c>
      <c r="AA1509" t="s">
        <v>1084</v>
      </c>
      <c r="AB1509" s="5">
        <v>2</v>
      </c>
      <c r="AC1509" t="s">
        <v>1438</v>
      </c>
      <c r="AD1509" t="s">
        <v>1680</v>
      </c>
    </row>
    <row r="1510" spans="1:30" ht="14.25" customHeight="1" x14ac:dyDescent="0.3">
      <c r="A1510">
        <v>17</v>
      </c>
      <c r="B1510" t="s">
        <v>24</v>
      </c>
      <c r="C1510" t="s">
        <v>320</v>
      </c>
      <c r="D1510" t="s">
        <v>321</v>
      </c>
      <c r="E1510">
        <v>2012</v>
      </c>
      <c r="F1510" t="s">
        <v>333</v>
      </c>
      <c r="G1510" t="s">
        <v>334</v>
      </c>
      <c r="H1510" s="3" t="s">
        <v>335</v>
      </c>
      <c r="I1510" s="8">
        <v>-16.414444</v>
      </c>
      <c r="J1510" s="8">
        <v>-40.053888999999998</v>
      </c>
      <c r="K1510">
        <v>12000000</v>
      </c>
      <c r="L1510" t="s">
        <v>110</v>
      </c>
      <c r="M1510" t="s">
        <v>325</v>
      </c>
      <c r="N1510" t="s">
        <v>336</v>
      </c>
      <c r="O1510" s="37">
        <v>2009</v>
      </c>
      <c r="P1510" s="37">
        <v>1</v>
      </c>
      <c r="Q1510" s="37">
        <v>2009</v>
      </c>
      <c r="R1510" s="37">
        <v>2</v>
      </c>
      <c r="S1510" s="7">
        <f t="shared" si="14"/>
        <v>0.64516129032258063</v>
      </c>
      <c r="T1510">
        <v>3</v>
      </c>
      <c r="U1510">
        <v>16</v>
      </c>
      <c r="V1510" t="s">
        <v>82</v>
      </c>
      <c r="W1510">
        <f t="shared" si="13"/>
        <v>400</v>
      </c>
      <c r="X1510" s="5">
        <v>1</v>
      </c>
      <c r="Y1510" t="s">
        <v>48</v>
      </c>
      <c r="Z1510" t="s">
        <v>49</v>
      </c>
      <c r="AA1510" t="s">
        <v>1059</v>
      </c>
      <c r="AB1510" s="5">
        <v>0</v>
      </c>
      <c r="AC1510" t="s">
        <v>1438</v>
      </c>
      <c r="AD1510" t="s">
        <v>1680</v>
      </c>
    </row>
    <row r="1511" spans="1:30" ht="14.25" customHeight="1" x14ac:dyDescent="0.3">
      <c r="A1511">
        <v>17</v>
      </c>
      <c r="B1511" t="s">
        <v>24</v>
      </c>
      <c r="C1511" t="s">
        <v>320</v>
      </c>
      <c r="D1511" t="s">
        <v>321</v>
      </c>
      <c r="E1511">
        <v>2012</v>
      </c>
      <c r="F1511" t="s">
        <v>333</v>
      </c>
      <c r="G1511" t="s">
        <v>334</v>
      </c>
      <c r="H1511" s="3" t="s">
        <v>335</v>
      </c>
      <c r="I1511" s="8">
        <v>-16.414444</v>
      </c>
      <c r="J1511" s="8">
        <v>-40.053888999999998</v>
      </c>
      <c r="K1511">
        <v>12000000</v>
      </c>
      <c r="L1511" t="s">
        <v>110</v>
      </c>
      <c r="M1511" t="s">
        <v>325</v>
      </c>
      <c r="N1511" t="s">
        <v>336</v>
      </c>
      <c r="O1511" s="37">
        <v>2009</v>
      </c>
      <c r="P1511" s="37">
        <v>1</v>
      </c>
      <c r="Q1511" s="37">
        <v>2009</v>
      </c>
      <c r="R1511" s="37">
        <v>2</v>
      </c>
      <c r="S1511" s="7">
        <f t="shared" si="14"/>
        <v>0.64516129032258063</v>
      </c>
      <c r="T1511">
        <v>3</v>
      </c>
      <c r="U1511">
        <v>16</v>
      </c>
      <c r="V1511" t="s">
        <v>82</v>
      </c>
      <c r="W1511">
        <f t="shared" si="13"/>
        <v>400</v>
      </c>
      <c r="X1511" s="5">
        <v>1</v>
      </c>
      <c r="Y1511" t="s">
        <v>48</v>
      </c>
      <c r="Z1511" t="s">
        <v>55</v>
      </c>
      <c r="AA1511" t="s">
        <v>859</v>
      </c>
      <c r="AB1511" s="5">
        <v>0</v>
      </c>
      <c r="AC1511" t="s">
        <v>1438</v>
      </c>
      <c r="AD1511" t="s">
        <v>1680</v>
      </c>
    </row>
    <row r="1512" spans="1:30" ht="14.25" customHeight="1" x14ac:dyDescent="0.3">
      <c r="A1512">
        <v>17</v>
      </c>
      <c r="B1512" t="s">
        <v>24</v>
      </c>
      <c r="C1512" t="s">
        <v>320</v>
      </c>
      <c r="D1512" t="s">
        <v>321</v>
      </c>
      <c r="E1512">
        <v>2012</v>
      </c>
      <c r="F1512" t="s">
        <v>333</v>
      </c>
      <c r="G1512" t="s">
        <v>334</v>
      </c>
      <c r="H1512" s="3" t="s">
        <v>335</v>
      </c>
      <c r="I1512" s="8">
        <v>-16.414444</v>
      </c>
      <c r="J1512" s="8">
        <v>-40.053888999999998</v>
      </c>
      <c r="K1512">
        <v>12000000</v>
      </c>
      <c r="L1512" t="s">
        <v>110</v>
      </c>
      <c r="M1512" t="s">
        <v>325</v>
      </c>
      <c r="N1512" t="s">
        <v>336</v>
      </c>
      <c r="O1512" s="37">
        <v>2009</v>
      </c>
      <c r="P1512" s="37">
        <v>1</v>
      </c>
      <c r="Q1512" s="37">
        <v>2009</v>
      </c>
      <c r="R1512" s="37">
        <v>2</v>
      </c>
      <c r="S1512" s="7">
        <f t="shared" si="14"/>
        <v>0.64516129032258063</v>
      </c>
      <c r="T1512">
        <v>3</v>
      </c>
      <c r="U1512">
        <v>16</v>
      </c>
      <c r="V1512" t="s">
        <v>82</v>
      </c>
      <c r="W1512">
        <f t="shared" si="13"/>
        <v>400</v>
      </c>
      <c r="X1512" s="5">
        <v>1</v>
      </c>
      <c r="Y1512" t="s">
        <v>48</v>
      </c>
      <c r="Z1512" t="s">
        <v>55</v>
      </c>
      <c r="AA1512" t="s">
        <v>890</v>
      </c>
      <c r="AB1512" s="5">
        <v>0</v>
      </c>
      <c r="AC1512" t="s">
        <v>1438</v>
      </c>
      <c r="AD1512" t="s">
        <v>1680</v>
      </c>
    </row>
    <row r="1513" spans="1:30" ht="14.25" customHeight="1" x14ac:dyDescent="0.3">
      <c r="A1513">
        <v>17</v>
      </c>
      <c r="B1513" t="s">
        <v>24</v>
      </c>
      <c r="C1513" t="s">
        <v>320</v>
      </c>
      <c r="D1513" t="s">
        <v>321</v>
      </c>
      <c r="E1513">
        <v>2012</v>
      </c>
      <c r="F1513" t="s">
        <v>333</v>
      </c>
      <c r="G1513" t="s">
        <v>334</v>
      </c>
      <c r="H1513" s="3" t="s">
        <v>335</v>
      </c>
      <c r="I1513" s="8">
        <v>-16.414444</v>
      </c>
      <c r="J1513" s="8">
        <v>-40.053888999999998</v>
      </c>
      <c r="K1513">
        <v>12000000</v>
      </c>
      <c r="L1513" t="s">
        <v>110</v>
      </c>
      <c r="M1513" t="s">
        <v>325</v>
      </c>
      <c r="N1513" t="s">
        <v>336</v>
      </c>
      <c r="O1513" s="37">
        <v>2009</v>
      </c>
      <c r="P1513" s="37">
        <v>1</v>
      </c>
      <c r="Q1513" s="37">
        <v>2009</v>
      </c>
      <c r="R1513" s="37">
        <v>2</v>
      </c>
      <c r="S1513" s="7">
        <f t="shared" si="14"/>
        <v>0.64516129032258063</v>
      </c>
      <c r="T1513">
        <v>3</v>
      </c>
      <c r="U1513">
        <v>16</v>
      </c>
      <c r="V1513" t="s">
        <v>82</v>
      </c>
      <c r="W1513">
        <f t="shared" si="13"/>
        <v>400</v>
      </c>
      <c r="X1513" s="5">
        <v>1</v>
      </c>
      <c r="Y1513" t="s">
        <v>48</v>
      </c>
      <c r="Z1513" t="s">
        <v>55</v>
      </c>
      <c r="AA1513" t="s">
        <v>1085</v>
      </c>
      <c r="AB1513" s="5">
        <v>3</v>
      </c>
      <c r="AC1513" t="s">
        <v>1438</v>
      </c>
      <c r="AD1513" t="s">
        <v>1680</v>
      </c>
    </row>
    <row r="1514" spans="1:30" ht="14.25" customHeight="1" x14ac:dyDescent="0.3">
      <c r="A1514">
        <v>17</v>
      </c>
      <c r="B1514" t="s">
        <v>24</v>
      </c>
      <c r="C1514" t="s">
        <v>320</v>
      </c>
      <c r="D1514" t="s">
        <v>321</v>
      </c>
      <c r="E1514">
        <v>2012</v>
      </c>
      <c r="F1514" t="s">
        <v>333</v>
      </c>
      <c r="G1514" t="s">
        <v>334</v>
      </c>
      <c r="H1514" s="3" t="s">
        <v>335</v>
      </c>
      <c r="I1514" s="8">
        <v>-16.414444</v>
      </c>
      <c r="J1514" s="8">
        <v>-40.053888999999998</v>
      </c>
      <c r="K1514">
        <v>12000000</v>
      </c>
      <c r="L1514" t="s">
        <v>110</v>
      </c>
      <c r="M1514" t="s">
        <v>325</v>
      </c>
      <c r="N1514" t="s">
        <v>336</v>
      </c>
      <c r="O1514" s="37">
        <v>2009</v>
      </c>
      <c r="P1514" s="37">
        <v>1</v>
      </c>
      <c r="Q1514" s="37">
        <v>2009</v>
      </c>
      <c r="R1514" s="37">
        <v>2</v>
      </c>
      <c r="S1514" s="7">
        <f t="shared" si="14"/>
        <v>0.64516129032258063</v>
      </c>
      <c r="T1514">
        <v>3</v>
      </c>
      <c r="U1514">
        <v>16</v>
      </c>
      <c r="V1514" t="s">
        <v>82</v>
      </c>
      <c r="W1514">
        <f t="shared" si="13"/>
        <v>400</v>
      </c>
      <c r="X1514" s="5">
        <v>1</v>
      </c>
      <c r="Y1514" t="s">
        <v>48</v>
      </c>
      <c r="Z1514" t="s">
        <v>55</v>
      </c>
      <c r="AA1514" t="s">
        <v>249</v>
      </c>
      <c r="AB1514" s="5">
        <v>5</v>
      </c>
      <c r="AC1514" t="s">
        <v>1438</v>
      </c>
      <c r="AD1514" t="s">
        <v>1680</v>
      </c>
    </row>
    <row r="1515" spans="1:30" ht="14.25" customHeight="1" x14ac:dyDescent="0.3">
      <c r="A1515">
        <v>17</v>
      </c>
      <c r="B1515" t="s">
        <v>24</v>
      </c>
      <c r="C1515" t="s">
        <v>320</v>
      </c>
      <c r="D1515" t="s">
        <v>321</v>
      </c>
      <c r="E1515">
        <v>2012</v>
      </c>
      <c r="F1515" t="s">
        <v>333</v>
      </c>
      <c r="G1515" t="s">
        <v>334</v>
      </c>
      <c r="H1515" s="3" t="s">
        <v>335</v>
      </c>
      <c r="I1515" s="8">
        <v>-16.414444</v>
      </c>
      <c r="J1515" s="8">
        <v>-40.053888999999998</v>
      </c>
      <c r="K1515">
        <v>12000000</v>
      </c>
      <c r="L1515" t="s">
        <v>110</v>
      </c>
      <c r="M1515" t="s">
        <v>325</v>
      </c>
      <c r="N1515" t="s">
        <v>336</v>
      </c>
      <c r="O1515" s="37">
        <v>2009</v>
      </c>
      <c r="P1515" s="37">
        <v>1</v>
      </c>
      <c r="Q1515" s="37">
        <v>2009</v>
      </c>
      <c r="R1515" s="37">
        <v>2</v>
      </c>
      <c r="S1515" s="7">
        <f t="shared" si="14"/>
        <v>0.64516129032258063</v>
      </c>
      <c r="T1515">
        <v>3</v>
      </c>
      <c r="U1515">
        <v>16</v>
      </c>
      <c r="V1515" t="s">
        <v>82</v>
      </c>
      <c r="W1515">
        <f t="shared" si="13"/>
        <v>400</v>
      </c>
      <c r="X1515" s="5">
        <v>1</v>
      </c>
      <c r="Y1515" t="s">
        <v>48</v>
      </c>
      <c r="Z1515" t="s">
        <v>55</v>
      </c>
      <c r="AA1515" t="s">
        <v>895</v>
      </c>
      <c r="AB1515" s="5">
        <v>3</v>
      </c>
      <c r="AC1515" t="s">
        <v>1438</v>
      </c>
      <c r="AD1515" t="s">
        <v>1680</v>
      </c>
    </row>
    <row r="1516" spans="1:30" ht="14.25" customHeight="1" x14ac:dyDescent="0.3">
      <c r="A1516">
        <v>17</v>
      </c>
      <c r="B1516" t="s">
        <v>24</v>
      </c>
      <c r="C1516" t="s">
        <v>320</v>
      </c>
      <c r="D1516" t="s">
        <v>321</v>
      </c>
      <c r="E1516">
        <v>2012</v>
      </c>
      <c r="F1516" t="s">
        <v>333</v>
      </c>
      <c r="G1516" t="s">
        <v>334</v>
      </c>
      <c r="H1516" s="3" t="s">
        <v>335</v>
      </c>
      <c r="I1516" s="8">
        <v>-16.414444</v>
      </c>
      <c r="J1516" s="8">
        <v>-40.053888999999998</v>
      </c>
      <c r="K1516">
        <v>12000000</v>
      </c>
      <c r="L1516" t="s">
        <v>110</v>
      </c>
      <c r="M1516" t="s">
        <v>325</v>
      </c>
      <c r="N1516" t="s">
        <v>336</v>
      </c>
      <c r="O1516" s="37">
        <v>2009</v>
      </c>
      <c r="P1516" s="37">
        <v>1</v>
      </c>
      <c r="Q1516" s="37">
        <v>2009</v>
      </c>
      <c r="R1516" s="37">
        <v>2</v>
      </c>
      <c r="S1516" s="7">
        <f t="shared" si="14"/>
        <v>0.64516129032258063</v>
      </c>
      <c r="T1516">
        <v>3</v>
      </c>
      <c r="U1516">
        <v>16</v>
      </c>
      <c r="V1516" t="s">
        <v>82</v>
      </c>
      <c r="W1516">
        <f t="shared" si="13"/>
        <v>400</v>
      </c>
      <c r="X1516" s="5">
        <v>1</v>
      </c>
      <c r="Y1516" t="s">
        <v>48</v>
      </c>
      <c r="Z1516" t="s">
        <v>55</v>
      </c>
      <c r="AA1516" t="s">
        <v>62</v>
      </c>
      <c r="AB1516" s="5">
        <v>0</v>
      </c>
      <c r="AC1516" t="s">
        <v>1438</v>
      </c>
      <c r="AD1516" t="s">
        <v>1680</v>
      </c>
    </row>
    <row r="1517" spans="1:30" ht="14.25" customHeight="1" x14ac:dyDescent="0.3">
      <c r="A1517">
        <v>17</v>
      </c>
      <c r="B1517" t="s">
        <v>24</v>
      </c>
      <c r="C1517" t="s">
        <v>320</v>
      </c>
      <c r="D1517" t="s">
        <v>321</v>
      </c>
      <c r="E1517">
        <v>2012</v>
      </c>
      <c r="F1517" t="s">
        <v>333</v>
      </c>
      <c r="G1517" t="s">
        <v>334</v>
      </c>
      <c r="H1517" s="3" t="s">
        <v>335</v>
      </c>
      <c r="I1517" s="8">
        <v>-16.414444</v>
      </c>
      <c r="J1517" s="8">
        <v>-40.053888999999998</v>
      </c>
      <c r="K1517">
        <v>12000000</v>
      </c>
      <c r="L1517" t="s">
        <v>110</v>
      </c>
      <c r="M1517" t="s">
        <v>325</v>
      </c>
      <c r="N1517" t="s">
        <v>336</v>
      </c>
      <c r="O1517" s="37">
        <v>2009</v>
      </c>
      <c r="P1517" s="37">
        <v>1</v>
      </c>
      <c r="Q1517" s="37">
        <v>2009</v>
      </c>
      <c r="R1517" s="37">
        <v>2</v>
      </c>
      <c r="S1517" s="7">
        <f t="shared" si="14"/>
        <v>0.64516129032258063</v>
      </c>
      <c r="T1517">
        <v>3</v>
      </c>
      <c r="U1517">
        <v>16</v>
      </c>
      <c r="V1517" t="s">
        <v>82</v>
      </c>
      <c r="W1517">
        <f t="shared" si="13"/>
        <v>400</v>
      </c>
      <c r="X1517" s="5">
        <v>1</v>
      </c>
      <c r="Y1517" t="s">
        <v>48</v>
      </c>
      <c r="Z1517" t="s">
        <v>55</v>
      </c>
      <c r="AA1517" t="s">
        <v>655</v>
      </c>
      <c r="AB1517" s="5">
        <v>8</v>
      </c>
      <c r="AC1517" t="s">
        <v>1438</v>
      </c>
      <c r="AD1517" t="s">
        <v>1680</v>
      </c>
    </row>
    <row r="1518" spans="1:30" ht="14.25" customHeight="1" x14ac:dyDescent="0.3">
      <c r="A1518">
        <v>17</v>
      </c>
      <c r="B1518" t="s">
        <v>24</v>
      </c>
      <c r="C1518" t="s">
        <v>320</v>
      </c>
      <c r="D1518" t="s">
        <v>321</v>
      </c>
      <c r="E1518">
        <v>2012</v>
      </c>
      <c r="F1518" t="s">
        <v>333</v>
      </c>
      <c r="G1518" t="s">
        <v>334</v>
      </c>
      <c r="H1518" s="3" t="s">
        <v>335</v>
      </c>
      <c r="I1518" s="8">
        <v>-16.414444</v>
      </c>
      <c r="J1518" s="8">
        <v>-40.053888999999998</v>
      </c>
      <c r="K1518">
        <v>12000000</v>
      </c>
      <c r="L1518" t="s">
        <v>110</v>
      </c>
      <c r="M1518" t="s">
        <v>325</v>
      </c>
      <c r="N1518" t="s">
        <v>336</v>
      </c>
      <c r="O1518" s="37">
        <v>2009</v>
      </c>
      <c r="P1518" s="37">
        <v>1</v>
      </c>
      <c r="Q1518" s="37">
        <v>2009</v>
      </c>
      <c r="R1518" s="37">
        <v>2</v>
      </c>
      <c r="S1518" s="7">
        <f t="shared" si="14"/>
        <v>0.64516129032258063</v>
      </c>
      <c r="T1518">
        <v>3</v>
      </c>
      <c r="U1518">
        <v>16</v>
      </c>
      <c r="V1518" t="s">
        <v>82</v>
      </c>
      <c r="W1518">
        <f t="shared" si="13"/>
        <v>400</v>
      </c>
      <c r="X1518" s="5">
        <v>1</v>
      </c>
      <c r="Y1518" t="s">
        <v>48</v>
      </c>
      <c r="Z1518" t="s">
        <v>55</v>
      </c>
      <c r="AA1518" t="s">
        <v>114</v>
      </c>
      <c r="AB1518" s="5">
        <v>0</v>
      </c>
      <c r="AC1518" t="s">
        <v>1438</v>
      </c>
      <c r="AD1518" t="s">
        <v>1680</v>
      </c>
    </row>
    <row r="1519" spans="1:30" ht="14.25" customHeight="1" x14ac:dyDescent="0.3">
      <c r="A1519">
        <v>17</v>
      </c>
      <c r="B1519" t="s">
        <v>24</v>
      </c>
      <c r="C1519" t="s">
        <v>320</v>
      </c>
      <c r="D1519" t="s">
        <v>321</v>
      </c>
      <c r="E1519">
        <v>2012</v>
      </c>
      <c r="F1519" t="s">
        <v>333</v>
      </c>
      <c r="G1519" t="s">
        <v>334</v>
      </c>
      <c r="H1519" s="3" t="s">
        <v>335</v>
      </c>
      <c r="I1519" s="8">
        <v>-16.414444</v>
      </c>
      <c r="J1519" s="8">
        <v>-40.053888999999998</v>
      </c>
      <c r="K1519">
        <v>12000000</v>
      </c>
      <c r="L1519" t="s">
        <v>110</v>
      </c>
      <c r="M1519" t="s">
        <v>325</v>
      </c>
      <c r="N1519" t="s">
        <v>336</v>
      </c>
      <c r="O1519" s="37">
        <v>2009</v>
      </c>
      <c r="P1519" s="37">
        <v>1</v>
      </c>
      <c r="Q1519" s="37">
        <v>2009</v>
      </c>
      <c r="R1519" s="37">
        <v>2</v>
      </c>
      <c r="S1519" s="7">
        <f t="shared" si="14"/>
        <v>0.64516129032258063</v>
      </c>
      <c r="T1519">
        <v>3</v>
      </c>
      <c r="U1519">
        <v>16</v>
      </c>
      <c r="V1519" t="s">
        <v>82</v>
      </c>
      <c r="W1519">
        <f t="shared" si="13"/>
        <v>400</v>
      </c>
      <c r="X1519" s="5">
        <v>1</v>
      </c>
      <c r="Y1519" t="s">
        <v>48</v>
      </c>
      <c r="Z1519" t="s">
        <v>55</v>
      </c>
      <c r="AA1519" t="s">
        <v>1083</v>
      </c>
      <c r="AB1519" s="5">
        <v>0</v>
      </c>
      <c r="AC1519" t="s">
        <v>1438</v>
      </c>
      <c r="AD1519" t="s">
        <v>1680</v>
      </c>
    </row>
    <row r="1520" spans="1:30" ht="14.25" customHeight="1" x14ac:dyDescent="0.3">
      <c r="A1520">
        <v>17</v>
      </c>
      <c r="B1520" t="s">
        <v>24</v>
      </c>
      <c r="C1520" t="s">
        <v>320</v>
      </c>
      <c r="D1520" t="s">
        <v>321</v>
      </c>
      <c r="E1520">
        <v>2012</v>
      </c>
      <c r="F1520" t="s">
        <v>333</v>
      </c>
      <c r="G1520" t="s">
        <v>334</v>
      </c>
      <c r="H1520" s="3" t="s">
        <v>335</v>
      </c>
      <c r="I1520" s="8">
        <v>-16.414444</v>
      </c>
      <c r="J1520" s="8">
        <v>-40.053888999999998</v>
      </c>
      <c r="K1520">
        <v>12000000</v>
      </c>
      <c r="L1520" t="s">
        <v>110</v>
      </c>
      <c r="M1520" t="s">
        <v>325</v>
      </c>
      <c r="N1520" t="s">
        <v>336</v>
      </c>
      <c r="O1520" s="37">
        <v>2009</v>
      </c>
      <c r="P1520" s="37">
        <v>1</v>
      </c>
      <c r="Q1520" s="37">
        <v>2009</v>
      </c>
      <c r="R1520" s="37">
        <v>2</v>
      </c>
      <c r="S1520" s="7">
        <f t="shared" si="14"/>
        <v>0.64516129032258063</v>
      </c>
      <c r="T1520">
        <v>3</v>
      </c>
      <c r="U1520">
        <v>16</v>
      </c>
      <c r="V1520" t="s">
        <v>82</v>
      </c>
      <c r="W1520">
        <f t="shared" si="13"/>
        <v>400</v>
      </c>
      <c r="X1520" s="5">
        <v>1</v>
      </c>
      <c r="Y1520" t="s">
        <v>48</v>
      </c>
      <c r="Z1520" t="s">
        <v>55</v>
      </c>
      <c r="AA1520" t="s">
        <v>70</v>
      </c>
      <c r="AB1520" s="5">
        <v>0</v>
      </c>
      <c r="AC1520" t="s">
        <v>1438</v>
      </c>
      <c r="AD1520" t="s">
        <v>1680</v>
      </c>
    </row>
    <row r="1521" spans="1:30" ht="14.25" customHeight="1" x14ac:dyDescent="0.3">
      <c r="A1521">
        <v>17</v>
      </c>
      <c r="B1521" t="s">
        <v>24</v>
      </c>
      <c r="C1521" t="s">
        <v>320</v>
      </c>
      <c r="D1521" t="s">
        <v>321</v>
      </c>
      <c r="E1521">
        <v>2012</v>
      </c>
      <c r="F1521" t="s">
        <v>333</v>
      </c>
      <c r="G1521" t="s">
        <v>334</v>
      </c>
      <c r="H1521" s="3" t="s">
        <v>335</v>
      </c>
      <c r="I1521" s="8">
        <v>-16.414444</v>
      </c>
      <c r="J1521" s="8">
        <v>-40.053888999999998</v>
      </c>
      <c r="K1521">
        <v>12000000</v>
      </c>
      <c r="L1521" t="s">
        <v>110</v>
      </c>
      <c r="M1521" t="s">
        <v>325</v>
      </c>
      <c r="N1521" t="s">
        <v>336</v>
      </c>
      <c r="O1521" s="37">
        <v>2009</v>
      </c>
      <c r="P1521" s="37">
        <v>1</v>
      </c>
      <c r="Q1521" s="37">
        <v>2009</v>
      </c>
      <c r="R1521" s="37">
        <v>2</v>
      </c>
      <c r="S1521" s="7">
        <f t="shared" si="14"/>
        <v>0.64516129032258063</v>
      </c>
      <c r="T1521">
        <v>3</v>
      </c>
      <c r="U1521">
        <v>16</v>
      </c>
      <c r="V1521" t="s">
        <v>82</v>
      </c>
      <c r="W1521">
        <f t="shared" si="13"/>
        <v>400</v>
      </c>
      <c r="X1521" s="5">
        <v>1</v>
      </c>
      <c r="Y1521" t="s">
        <v>48</v>
      </c>
      <c r="Z1521" t="s">
        <v>55</v>
      </c>
      <c r="AA1521" t="s">
        <v>1086</v>
      </c>
      <c r="AB1521" s="5">
        <v>50</v>
      </c>
      <c r="AC1521" t="s">
        <v>1438</v>
      </c>
      <c r="AD1521" t="s">
        <v>1680</v>
      </c>
    </row>
    <row r="1522" spans="1:30" ht="14.25" customHeight="1" x14ac:dyDescent="0.3">
      <c r="A1522">
        <v>17</v>
      </c>
      <c r="B1522" t="s">
        <v>24</v>
      </c>
      <c r="C1522" t="s">
        <v>320</v>
      </c>
      <c r="D1522" t="s">
        <v>321</v>
      </c>
      <c r="E1522">
        <v>2012</v>
      </c>
      <c r="F1522" t="s">
        <v>333</v>
      </c>
      <c r="G1522" t="s">
        <v>334</v>
      </c>
      <c r="H1522" s="3" t="s">
        <v>335</v>
      </c>
      <c r="I1522" s="8">
        <v>-16.414444</v>
      </c>
      <c r="J1522" s="8">
        <v>-40.053888999999998</v>
      </c>
      <c r="K1522">
        <v>12000000</v>
      </c>
      <c r="L1522" t="s">
        <v>110</v>
      </c>
      <c r="M1522" t="s">
        <v>325</v>
      </c>
      <c r="N1522" t="s">
        <v>336</v>
      </c>
      <c r="O1522" s="37">
        <v>2009</v>
      </c>
      <c r="P1522" s="37">
        <v>1</v>
      </c>
      <c r="Q1522" s="37">
        <v>2009</v>
      </c>
      <c r="R1522" s="37">
        <v>2</v>
      </c>
      <c r="S1522" s="7">
        <f t="shared" si="14"/>
        <v>0.64516129032258063</v>
      </c>
      <c r="T1522">
        <v>3</v>
      </c>
      <c r="U1522">
        <v>16</v>
      </c>
      <c r="V1522" t="s">
        <v>82</v>
      </c>
      <c r="W1522">
        <f t="shared" si="13"/>
        <v>400</v>
      </c>
      <c r="X1522" s="5">
        <v>1</v>
      </c>
      <c r="Y1522" t="s">
        <v>48</v>
      </c>
      <c r="Z1522" t="s">
        <v>55</v>
      </c>
      <c r="AA1522" t="s">
        <v>73</v>
      </c>
      <c r="AB1522" s="5">
        <v>2</v>
      </c>
      <c r="AC1522" t="s">
        <v>1438</v>
      </c>
      <c r="AD1522" t="s">
        <v>1680</v>
      </c>
    </row>
    <row r="1523" spans="1:30" ht="14.25" customHeight="1" x14ac:dyDescent="0.3">
      <c r="A1523">
        <v>17</v>
      </c>
      <c r="B1523" t="s">
        <v>24</v>
      </c>
      <c r="C1523" t="s">
        <v>320</v>
      </c>
      <c r="D1523" t="s">
        <v>321</v>
      </c>
      <c r="E1523">
        <v>2012</v>
      </c>
      <c r="F1523" t="s">
        <v>333</v>
      </c>
      <c r="G1523" t="s">
        <v>334</v>
      </c>
      <c r="H1523" s="3" t="s">
        <v>335</v>
      </c>
      <c r="I1523" s="8">
        <v>-16.414444</v>
      </c>
      <c r="J1523" s="8">
        <v>-40.053888999999998</v>
      </c>
      <c r="K1523">
        <v>12000000</v>
      </c>
      <c r="L1523" t="s">
        <v>110</v>
      </c>
      <c r="M1523" t="s">
        <v>325</v>
      </c>
      <c r="N1523" t="s">
        <v>336</v>
      </c>
      <c r="O1523" s="37">
        <v>2009</v>
      </c>
      <c r="P1523" s="37">
        <v>1</v>
      </c>
      <c r="Q1523" s="37">
        <v>2009</v>
      </c>
      <c r="R1523" s="37">
        <v>2</v>
      </c>
      <c r="S1523" s="7">
        <f t="shared" si="14"/>
        <v>0.64516129032258063</v>
      </c>
      <c r="T1523">
        <v>3</v>
      </c>
      <c r="U1523">
        <v>16</v>
      </c>
      <c r="V1523" t="s">
        <v>82</v>
      </c>
      <c r="W1523">
        <f t="shared" si="13"/>
        <v>400</v>
      </c>
      <c r="X1523" s="5">
        <v>1</v>
      </c>
      <c r="Y1523" t="s">
        <v>48</v>
      </c>
      <c r="Z1523" t="s">
        <v>55</v>
      </c>
      <c r="AA1523" t="s">
        <v>265</v>
      </c>
      <c r="AB1523" s="5">
        <v>14</v>
      </c>
      <c r="AC1523" t="s">
        <v>1438</v>
      </c>
      <c r="AD1523" t="s">
        <v>1680</v>
      </c>
    </row>
    <row r="1524" spans="1:30" ht="14.25" customHeight="1" x14ac:dyDescent="0.3">
      <c r="A1524">
        <v>17</v>
      </c>
      <c r="B1524" t="s">
        <v>24</v>
      </c>
      <c r="C1524" t="s">
        <v>320</v>
      </c>
      <c r="D1524" t="s">
        <v>321</v>
      </c>
      <c r="E1524">
        <v>2012</v>
      </c>
      <c r="F1524" t="s">
        <v>333</v>
      </c>
      <c r="G1524" t="s">
        <v>334</v>
      </c>
      <c r="H1524" s="3" t="s">
        <v>335</v>
      </c>
      <c r="I1524" s="8">
        <v>-16.414444</v>
      </c>
      <c r="J1524" s="8">
        <v>-40.053888999999998</v>
      </c>
      <c r="K1524">
        <v>12000000</v>
      </c>
      <c r="L1524" t="s">
        <v>110</v>
      </c>
      <c r="M1524" t="s">
        <v>325</v>
      </c>
      <c r="N1524" t="s">
        <v>336</v>
      </c>
      <c r="O1524" s="37">
        <v>2009</v>
      </c>
      <c r="P1524" s="37">
        <v>1</v>
      </c>
      <c r="Q1524" s="37">
        <v>2009</v>
      </c>
      <c r="R1524" s="37">
        <v>2</v>
      </c>
      <c r="S1524" s="7">
        <f t="shared" si="14"/>
        <v>0.64516129032258063</v>
      </c>
      <c r="T1524">
        <v>3</v>
      </c>
      <c r="U1524">
        <v>16</v>
      </c>
      <c r="V1524" t="s">
        <v>82</v>
      </c>
      <c r="W1524">
        <f t="shared" si="13"/>
        <v>400</v>
      </c>
      <c r="X1524" s="5">
        <v>1</v>
      </c>
      <c r="Y1524" t="s">
        <v>48</v>
      </c>
      <c r="Z1524" t="s">
        <v>55</v>
      </c>
      <c r="AA1524" t="s">
        <v>76</v>
      </c>
      <c r="AB1524" s="5">
        <v>0</v>
      </c>
      <c r="AC1524" t="s">
        <v>1438</v>
      </c>
      <c r="AD1524" t="s">
        <v>1680</v>
      </c>
    </row>
    <row r="1525" spans="1:30" ht="14.25" customHeight="1" x14ac:dyDescent="0.3">
      <c r="A1525">
        <v>17</v>
      </c>
      <c r="B1525" t="s">
        <v>24</v>
      </c>
      <c r="C1525" t="s">
        <v>320</v>
      </c>
      <c r="D1525" t="s">
        <v>321</v>
      </c>
      <c r="E1525">
        <v>2012</v>
      </c>
      <c r="F1525" t="s">
        <v>333</v>
      </c>
      <c r="G1525" t="s">
        <v>334</v>
      </c>
      <c r="H1525" s="3" t="s">
        <v>335</v>
      </c>
      <c r="I1525" s="8">
        <v>-16.414444</v>
      </c>
      <c r="J1525" s="8">
        <v>-40.053888999999998</v>
      </c>
      <c r="K1525">
        <v>12000000</v>
      </c>
      <c r="L1525" t="s">
        <v>110</v>
      </c>
      <c r="M1525" t="s">
        <v>325</v>
      </c>
      <c r="N1525" t="s">
        <v>336</v>
      </c>
      <c r="O1525" s="37">
        <v>2009</v>
      </c>
      <c r="P1525" s="37">
        <v>1</v>
      </c>
      <c r="Q1525" s="37">
        <v>2009</v>
      </c>
      <c r="R1525" s="37">
        <v>2</v>
      </c>
      <c r="S1525" s="7">
        <f t="shared" si="14"/>
        <v>0.64516129032258063</v>
      </c>
      <c r="T1525">
        <v>3</v>
      </c>
      <c r="U1525">
        <v>16</v>
      </c>
      <c r="V1525" t="s">
        <v>82</v>
      </c>
      <c r="W1525">
        <f t="shared" si="13"/>
        <v>400</v>
      </c>
      <c r="X1525" s="5">
        <v>1</v>
      </c>
      <c r="Y1525" t="s">
        <v>48</v>
      </c>
      <c r="Z1525" t="s">
        <v>83</v>
      </c>
      <c r="AA1525" t="s">
        <v>1087</v>
      </c>
      <c r="AB1525" s="5">
        <v>0</v>
      </c>
      <c r="AC1525" t="s">
        <v>1438</v>
      </c>
      <c r="AD1525" t="s">
        <v>1680</v>
      </c>
    </row>
    <row r="1526" spans="1:30" ht="14.25" customHeight="1" x14ac:dyDescent="0.3">
      <c r="A1526">
        <v>17</v>
      </c>
      <c r="B1526" t="s">
        <v>24</v>
      </c>
      <c r="C1526" t="s">
        <v>320</v>
      </c>
      <c r="D1526" t="s">
        <v>321</v>
      </c>
      <c r="E1526">
        <v>2012</v>
      </c>
      <c r="F1526" t="s">
        <v>333</v>
      </c>
      <c r="G1526" t="s">
        <v>334</v>
      </c>
      <c r="H1526" s="3" t="s">
        <v>335</v>
      </c>
      <c r="I1526" s="8">
        <v>-16.414444</v>
      </c>
      <c r="J1526" s="8">
        <v>-40.053888999999998</v>
      </c>
      <c r="K1526">
        <v>12000000</v>
      </c>
      <c r="L1526" t="s">
        <v>110</v>
      </c>
      <c r="M1526" t="s">
        <v>325</v>
      </c>
      <c r="N1526" t="s">
        <v>336</v>
      </c>
      <c r="O1526" s="37">
        <v>2009</v>
      </c>
      <c r="P1526" s="37">
        <v>1</v>
      </c>
      <c r="Q1526" s="37">
        <v>2009</v>
      </c>
      <c r="R1526" s="37">
        <v>2</v>
      </c>
      <c r="S1526" s="7">
        <f t="shared" si="14"/>
        <v>0.64516129032258063</v>
      </c>
      <c r="T1526">
        <v>3</v>
      </c>
      <c r="U1526">
        <v>16</v>
      </c>
      <c r="V1526" t="s">
        <v>82</v>
      </c>
      <c r="W1526">
        <f t="shared" si="13"/>
        <v>400</v>
      </c>
      <c r="X1526" s="5">
        <v>1</v>
      </c>
      <c r="Y1526" t="s">
        <v>48</v>
      </c>
      <c r="Z1526" t="s">
        <v>83</v>
      </c>
      <c r="AA1526" t="s">
        <v>274</v>
      </c>
      <c r="AB1526" s="5">
        <v>32</v>
      </c>
      <c r="AC1526" t="s">
        <v>1438</v>
      </c>
      <c r="AD1526" t="s">
        <v>1680</v>
      </c>
    </row>
    <row r="1527" spans="1:30" ht="14.25" customHeight="1" x14ac:dyDescent="0.3">
      <c r="A1527">
        <v>17</v>
      </c>
      <c r="B1527" t="s">
        <v>24</v>
      </c>
      <c r="C1527" t="s">
        <v>320</v>
      </c>
      <c r="D1527" t="s">
        <v>321</v>
      </c>
      <c r="E1527">
        <v>2012</v>
      </c>
      <c r="F1527" t="s">
        <v>333</v>
      </c>
      <c r="G1527" t="s">
        <v>334</v>
      </c>
      <c r="H1527" s="3" t="s">
        <v>335</v>
      </c>
      <c r="I1527" s="8">
        <v>-16.414444</v>
      </c>
      <c r="J1527" s="8">
        <v>-40.053888999999998</v>
      </c>
      <c r="K1527">
        <v>12000000</v>
      </c>
      <c r="L1527" t="s">
        <v>110</v>
      </c>
      <c r="M1527" t="s">
        <v>325</v>
      </c>
      <c r="N1527" t="s">
        <v>336</v>
      </c>
      <c r="O1527" s="37">
        <v>2009</v>
      </c>
      <c r="P1527" s="37">
        <v>1</v>
      </c>
      <c r="Q1527" s="37">
        <v>2009</v>
      </c>
      <c r="R1527" s="37">
        <v>2</v>
      </c>
      <c r="S1527" s="7">
        <f t="shared" si="14"/>
        <v>0.64516129032258063</v>
      </c>
      <c r="T1527">
        <v>3</v>
      </c>
      <c r="U1527">
        <v>16</v>
      </c>
      <c r="V1527" t="s">
        <v>82</v>
      </c>
      <c r="W1527">
        <f t="shared" si="13"/>
        <v>400</v>
      </c>
      <c r="X1527" s="5">
        <v>1</v>
      </c>
      <c r="Y1527" t="s">
        <v>48</v>
      </c>
      <c r="Z1527" t="s">
        <v>83</v>
      </c>
      <c r="AA1527" t="s">
        <v>87</v>
      </c>
      <c r="AB1527" s="5">
        <v>38</v>
      </c>
      <c r="AC1527" t="s">
        <v>1438</v>
      </c>
      <c r="AD1527" t="s">
        <v>1680</v>
      </c>
    </row>
    <row r="1528" spans="1:30" ht="14.25" customHeight="1" x14ac:dyDescent="0.3">
      <c r="A1528">
        <v>17</v>
      </c>
      <c r="B1528" t="s">
        <v>24</v>
      </c>
      <c r="C1528" t="s">
        <v>320</v>
      </c>
      <c r="D1528" t="s">
        <v>321</v>
      </c>
      <c r="E1528">
        <v>2012</v>
      </c>
      <c r="F1528" t="s">
        <v>333</v>
      </c>
      <c r="G1528" t="s">
        <v>334</v>
      </c>
      <c r="H1528" s="3" t="s">
        <v>335</v>
      </c>
      <c r="I1528" s="8">
        <v>-16.414444</v>
      </c>
      <c r="J1528" s="8">
        <v>-40.053888999999998</v>
      </c>
      <c r="K1528">
        <v>12000000</v>
      </c>
      <c r="L1528" t="s">
        <v>110</v>
      </c>
      <c r="M1528" t="s">
        <v>325</v>
      </c>
      <c r="N1528" t="s">
        <v>336</v>
      </c>
      <c r="O1528" s="37">
        <v>2009</v>
      </c>
      <c r="P1528" s="37">
        <v>1</v>
      </c>
      <c r="Q1528" s="37">
        <v>2009</v>
      </c>
      <c r="R1528" s="37">
        <v>2</v>
      </c>
      <c r="S1528" s="7">
        <f t="shared" si="14"/>
        <v>0.64516129032258063</v>
      </c>
      <c r="T1528">
        <v>3</v>
      </c>
      <c r="U1528">
        <v>16</v>
      </c>
      <c r="V1528" t="s">
        <v>82</v>
      </c>
      <c r="W1528">
        <f t="shared" si="13"/>
        <v>400</v>
      </c>
      <c r="X1528" s="5">
        <v>1</v>
      </c>
      <c r="Y1528" t="s">
        <v>48</v>
      </c>
      <c r="Z1528" t="s">
        <v>83</v>
      </c>
      <c r="AA1528" t="s">
        <v>1088</v>
      </c>
      <c r="AB1528" s="5">
        <v>1</v>
      </c>
      <c r="AC1528" t="s">
        <v>1438</v>
      </c>
      <c r="AD1528" t="s">
        <v>1680</v>
      </c>
    </row>
    <row r="1529" spans="1:30" ht="14.25" customHeight="1" x14ac:dyDescent="0.3">
      <c r="A1529">
        <v>17</v>
      </c>
      <c r="B1529" t="s">
        <v>24</v>
      </c>
      <c r="C1529" t="s">
        <v>320</v>
      </c>
      <c r="D1529" t="s">
        <v>321</v>
      </c>
      <c r="E1529">
        <v>2012</v>
      </c>
      <c r="F1529" t="s">
        <v>333</v>
      </c>
      <c r="G1529" t="s">
        <v>334</v>
      </c>
      <c r="H1529" s="3" t="s">
        <v>335</v>
      </c>
      <c r="I1529" s="8">
        <v>-16.414444</v>
      </c>
      <c r="J1529" s="8">
        <v>-40.053888999999998</v>
      </c>
      <c r="K1529">
        <v>12000000</v>
      </c>
      <c r="L1529" t="s">
        <v>110</v>
      </c>
      <c r="M1529" t="s">
        <v>325</v>
      </c>
      <c r="N1529" t="s">
        <v>336</v>
      </c>
      <c r="O1529" s="37">
        <v>2009</v>
      </c>
      <c r="P1529" s="37">
        <v>1</v>
      </c>
      <c r="Q1529" s="37">
        <v>2009</v>
      </c>
      <c r="R1529" s="37">
        <v>2</v>
      </c>
      <c r="S1529" s="7">
        <f t="shared" si="14"/>
        <v>0.64516129032258063</v>
      </c>
      <c r="T1529">
        <v>3</v>
      </c>
      <c r="U1529">
        <v>16</v>
      </c>
      <c r="V1529" t="s">
        <v>82</v>
      </c>
      <c r="W1529">
        <f t="shared" si="13"/>
        <v>400</v>
      </c>
      <c r="X1529" s="5">
        <v>1</v>
      </c>
      <c r="Y1529" t="s">
        <v>48</v>
      </c>
      <c r="Z1529" t="s">
        <v>90</v>
      </c>
      <c r="AA1529" t="s">
        <v>1089</v>
      </c>
      <c r="AB1529" s="5">
        <v>0</v>
      </c>
      <c r="AC1529" t="s">
        <v>1438</v>
      </c>
      <c r="AD1529" t="s">
        <v>1680</v>
      </c>
    </row>
    <row r="1530" spans="1:30" ht="14.25" customHeight="1" x14ac:dyDescent="0.3">
      <c r="A1530">
        <v>17</v>
      </c>
      <c r="B1530" t="s">
        <v>24</v>
      </c>
      <c r="C1530" t="s">
        <v>320</v>
      </c>
      <c r="D1530" t="s">
        <v>321</v>
      </c>
      <c r="E1530">
        <v>2012</v>
      </c>
      <c r="F1530" t="s">
        <v>333</v>
      </c>
      <c r="G1530" t="s">
        <v>337</v>
      </c>
      <c r="H1530" s="3" t="s">
        <v>338</v>
      </c>
      <c r="I1530" s="8">
        <v>-16.414444</v>
      </c>
      <c r="J1530" s="8">
        <v>-40.053888999999998</v>
      </c>
      <c r="K1530">
        <v>12000000</v>
      </c>
      <c r="L1530" t="s">
        <v>110</v>
      </c>
      <c r="M1530" t="s">
        <v>325</v>
      </c>
      <c r="N1530" t="s">
        <v>339</v>
      </c>
      <c r="O1530" s="37">
        <v>2010</v>
      </c>
      <c r="P1530" s="37">
        <v>12</v>
      </c>
      <c r="Q1530" s="37">
        <v>2011</v>
      </c>
      <c r="R1530" s="37">
        <v>2</v>
      </c>
      <c r="S1530" s="7">
        <v>1</v>
      </c>
      <c r="T1530">
        <v>3</v>
      </c>
      <c r="U1530">
        <v>16</v>
      </c>
      <c r="V1530" t="s">
        <v>82</v>
      </c>
      <c r="W1530">
        <f t="shared" si="13"/>
        <v>400</v>
      </c>
      <c r="X1530" s="5">
        <v>1</v>
      </c>
      <c r="Y1530" t="s">
        <v>48</v>
      </c>
      <c r="Z1530" t="s">
        <v>49</v>
      </c>
      <c r="AA1530" t="s">
        <v>1084</v>
      </c>
      <c r="AB1530">
        <v>3</v>
      </c>
      <c r="AC1530" t="s">
        <v>1438</v>
      </c>
      <c r="AD1530" t="s">
        <v>1680</v>
      </c>
    </row>
    <row r="1531" spans="1:30" ht="14.25" customHeight="1" x14ac:dyDescent="0.3">
      <c r="A1531">
        <v>17</v>
      </c>
      <c r="B1531" t="s">
        <v>24</v>
      </c>
      <c r="C1531" t="s">
        <v>320</v>
      </c>
      <c r="D1531" t="s">
        <v>321</v>
      </c>
      <c r="E1531">
        <v>2012</v>
      </c>
      <c r="F1531" t="s">
        <v>333</v>
      </c>
      <c r="G1531" t="s">
        <v>337</v>
      </c>
      <c r="H1531" s="3" t="s">
        <v>338</v>
      </c>
      <c r="I1531" s="8">
        <v>-16.414444</v>
      </c>
      <c r="J1531" s="8">
        <v>-40.053888999999998</v>
      </c>
      <c r="K1531">
        <v>12000000</v>
      </c>
      <c r="L1531" t="s">
        <v>110</v>
      </c>
      <c r="M1531" t="s">
        <v>325</v>
      </c>
      <c r="N1531" t="s">
        <v>339</v>
      </c>
      <c r="O1531" s="37">
        <v>2010</v>
      </c>
      <c r="P1531" s="37">
        <v>12</v>
      </c>
      <c r="Q1531" s="37">
        <v>2011</v>
      </c>
      <c r="R1531" s="37">
        <v>2</v>
      </c>
      <c r="S1531" s="7">
        <v>1</v>
      </c>
      <c r="T1531">
        <v>3</v>
      </c>
      <c r="U1531">
        <v>16</v>
      </c>
      <c r="V1531" t="s">
        <v>82</v>
      </c>
      <c r="W1531">
        <f t="shared" si="13"/>
        <v>400</v>
      </c>
      <c r="X1531" s="5">
        <v>1</v>
      </c>
      <c r="Y1531" t="s">
        <v>48</v>
      </c>
      <c r="Z1531" t="s">
        <v>49</v>
      </c>
      <c r="AA1531" t="s">
        <v>1059</v>
      </c>
      <c r="AB1531">
        <v>3</v>
      </c>
      <c r="AC1531" t="s">
        <v>1438</v>
      </c>
      <c r="AD1531" t="s">
        <v>1680</v>
      </c>
    </row>
    <row r="1532" spans="1:30" ht="14.25" customHeight="1" x14ac:dyDescent="0.3">
      <c r="A1532">
        <v>17</v>
      </c>
      <c r="B1532" t="s">
        <v>24</v>
      </c>
      <c r="C1532" t="s">
        <v>320</v>
      </c>
      <c r="D1532" t="s">
        <v>321</v>
      </c>
      <c r="E1532">
        <v>2012</v>
      </c>
      <c r="F1532" t="s">
        <v>333</v>
      </c>
      <c r="G1532" t="s">
        <v>337</v>
      </c>
      <c r="H1532" s="3" t="s">
        <v>338</v>
      </c>
      <c r="I1532" s="8">
        <v>-16.414444</v>
      </c>
      <c r="J1532" s="8">
        <v>-40.053888999999998</v>
      </c>
      <c r="K1532">
        <v>12000000</v>
      </c>
      <c r="L1532" t="s">
        <v>110</v>
      </c>
      <c r="M1532" t="s">
        <v>325</v>
      </c>
      <c r="N1532" t="s">
        <v>339</v>
      </c>
      <c r="O1532" s="37">
        <v>2010</v>
      </c>
      <c r="P1532" s="37">
        <v>12</v>
      </c>
      <c r="Q1532" s="37">
        <v>2011</v>
      </c>
      <c r="R1532" s="37">
        <v>2</v>
      </c>
      <c r="S1532" s="7">
        <v>1</v>
      </c>
      <c r="T1532">
        <v>3</v>
      </c>
      <c r="U1532">
        <v>16</v>
      </c>
      <c r="V1532" t="s">
        <v>82</v>
      </c>
      <c r="W1532">
        <f t="shared" si="13"/>
        <v>400</v>
      </c>
      <c r="X1532" s="5">
        <v>1</v>
      </c>
      <c r="Y1532" t="s">
        <v>48</v>
      </c>
      <c r="Z1532" t="s">
        <v>55</v>
      </c>
      <c r="AA1532" t="s">
        <v>859</v>
      </c>
      <c r="AB1532">
        <v>1</v>
      </c>
      <c r="AC1532" t="s">
        <v>1438</v>
      </c>
      <c r="AD1532" t="s">
        <v>1680</v>
      </c>
    </row>
    <row r="1533" spans="1:30" ht="14.25" customHeight="1" x14ac:dyDescent="0.3">
      <c r="A1533">
        <v>17</v>
      </c>
      <c r="B1533" t="s">
        <v>24</v>
      </c>
      <c r="C1533" t="s">
        <v>320</v>
      </c>
      <c r="D1533" t="s">
        <v>321</v>
      </c>
      <c r="E1533">
        <v>2012</v>
      </c>
      <c r="F1533" t="s">
        <v>333</v>
      </c>
      <c r="G1533" t="s">
        <v>337</v>
      </c>
      <c r="H1533" s="3" t="s">
        <v>338</v>
      </c>
      <c r="I1533" s="8">
        <v>-16.414444</v>
      </c>
      <c r="J1533" s="8">
        <v>-40.053888999999998</v>
      </c>
      <c r="K1533">
        <v>12000000</v>
      </c>
      <c r="L1533" t="s">
        <v>110</v>
      </c>
      <c r="M1533" t="s">
        <v>325</v>
      </c>
      <c r="N1533" t="s">
        <v>339</v>
      </c>
      <c r="O1533" s="37">
        <v>2010</v>
      </c>
      <c r="P1533" s="37">
        <v>12</v>
      </c>
      <c r="Q1533" s="37">
        <v>2011</v>
      </c>
      <c r="R1533" s="37">
        <v>2</v>
      </c>
      <c r="S1533" s="7">
        <v>1</v>
      </c>
      <c r="T1533">
        <v>3</v>
      </c>
      <c r="U1533">
        <v>16</v>
      </c>
      <c r="V1533" t="s">
        <v>82</v>
      </c>
      <c r="W1533">
        <f t="shared" si="13"/>
        <v>400</v>
      </c>
      <c r="X1533" s="5">
        <v>1</v>
      </c>
      <c r="Y1533" t="s">
        <v>48</v>
      </c>
      <c r="Z1533" t="s">
        <v>55</v>
      </c>
      <c r="AA1533" t="s">
        <v>890</v>
      </c>
      <c r="AB1533">
        <v>13</v>
      </c>
      <c r="AC1533" t="s">
        <v>1438</v>
      </c>
      <c r="AD1533" t="s">
        <v>1680</v>
      </c>
    </row>
    <row r="1534" spans="1:30" ht="14.25" customHeight="1" x14ac:dyDescent="0.3">
      <c r="A1534">
        <v>17</v>
      </c>
      <c r="B1534" t="s">
        <v>24</v>
      </c>
      <c r="C1534" t="s">
        <v>320</v>
      </c>
      <c r="D1534" t="s">
        <v>321</v>
      </c>
      <c r="E1534">
        <v>2012</v>
      </c>
      <c r="F1534" t="s">
        <v>333</v>
      </c>
      <c r="G1534" t="s">
        <v>337</v>
      </c>
      <c r="H1534" s="3" t="s">
        <v>338</v>
      </c>
      <c r="I1534" s="8">
        <v>-16.414444</v>
      </c>
      <c r="J1534" s="8">
        <v>-40.053888999999998</v>
      </c>
      <c r="K1534">
        <v>12000000</v>
      </c>
      <c r="L1534" t="s">
        <v>110</v>
      </c>
      <c r="M1534" t="s">
        <v>325</v>
      </c>
      <c r="N1534" t="s">
        <v>339</v>
      </c>
      <c r="O1534" s="37">
        <v>2010</v>
      </c>
      <c r="P1534" s="37">
        <v>12</v>
      </c>
      <c r="Q1534" s="37">
        <v>2011</v>
      </c>
      <c r="R1534" s="37">
        <v>2</v>
      </c>
      <c r="S1534" s="7">
        <v>1</v>
      </c>
      <c r="T1534">
        <v>3</v>
      </c>
      <c r="U1534">
        <v>16</v>
      </c>
      <c r="V1534" t="s">
        <v>82</v>
      </c>
      <c r="W1534">
        <f t="shared" si="13"/>
        <v>400</v>
      </c>
      <c r="X1534" s="5">
        <v>1</v>
      </c>
      <c r="Y1534" t="s">
        <v>48</v>
      </c>
      <c r="Z1534" t="s">
        <v>55</v>
      </c>
      <c r="AA1534" t="s">
        <v>1085</v>
      </c>
      <c r="AB1534">
        <v>1</v>
      </c>
      <c r="AC1534" t="s">
        <v>1438</v>
      </c>
      <c r="AD1534" t="s">
        <v>1680</v>
      </c>
    </row>
    <row r="1535" spans="1:30" ht="14.25" customHeight="1" x14ac:dyDescent="0.3">
      <c r="A1535">
        <v>17</v>
      </c>
      <c r="B1535" t="s">
        <v>24</v>
      </c>
      <c r="C1535" t="s">
        <v>320</v>
      </c>
      <c r="D1535" t="s">
        <v>321</v>
      </c>
      <c r="E1535">
        <v>2012</v>
      </c>
      <c r="F1535" t="s">
        <v>333</v>
      </c>
      <c r="G1535" t="s">
        <v>337</v>
      </c>
      <c r="H1535" s="3" t="s">
        <v>338</v>
      </c>
      <c r="I1535" s="8">
        <v>-16.414444</v>
      </c>
      <c r="J1535" s="8">
        <v>-40.053888999999998</v>
      </c>
      <c r="K1535">
        <v>12000000</v>
      </c>
      <c r="L1535" t="s">
        <v>110</v>
      </c>
      <c r="M1535" t="s">
        <v>325</v>
      </c>
      <c r="N1535" t="s">
        <v>339</v>
      </c>
      <c r="O1535" s="37">
        <v>2010</v>
      </c>
      <c r="P1535" s="37">
        <v>12</v>
      </c>
      <c r="Q1535" s="37">
        <v>2011</v>
      </c>
      <c r="R1535" s="37">
        <v>2</v>
      </c>
      <c r="S1535" s="7">
        <v>1</v>
      </c>
      <c r="T1535">
        <v>3</v>
      </c>
      <c r="U1535">
        <v>16</v>
      </c>
      <c r="V1535" t="s">
        <v>82</v>
      </c>
      <c r="W1535">
        <f t="shared" si="13"/>
        <v>400</v>
      </c>
      <c r="X1535" s="5">
        <v>1</v>
      </c>
      <c r="Y1535" t="s">
        <v>48</v>
      </c>
      <c r="Z1535" t="s">
        <v>55</v>
      </c>
      <c r="AA1535" t="s">
        <v>249</v>
      </c>
      <c r="AB1535">
        <v>7</v>
      </c>
      <c r="AC1535" t="s">
        <v>1438</v>
      </c>
      <c r="AD1535" t="s">
        <v>1680</v>
      </c>
    </row>
    <row r="1536" spans="1:30" ht="14.25" customHeight="1" x14ac:dyDescent="0.3">
      <c r="A1536">
        <v>17</v>
      </c>
      <c r="B1536" t="s">
        <v>24</v>
      </c>
      <c r="C1536" t="s">
        <v>320</v>
      </c>
      <c r="D1536" t="s">
        <v>321</v>
      </c>
      <c r="E1536">
        <v>2012</v>
      </c>
      <c r="F1536" t="s">
        <v>333</v>
      </c>
      <c r="G1536" t="s">
        <v>337</v>
      </c>
      <c r="H1536" s="3" t="s">
        <v>338</v>
      </c>
      <c r="I1536" s="8">
        <v>-16.414444</v>
      </c>
      <c r="J1536" s="8">
        <v>-40.053888999999998</v>
      </c>
      <c r="K1536">
        <v>12000000</v>
      </c>
      <c r="L1536" t="s">
        <v>110</v>
      </c>
      <c r="M1536" t="s">
        <v>325</v>
      </c>
      <c r="N1536" t="s">
        <v>339</v>
      </c>
      <c r="O1536" s="37">
        <v>2010</v>
      </c>
      <c r="P1536" s="37">
        <v>12</v>
      </c>
      <c r="Q1536" s="37">
        <v>2011</v>
      </c>
      <c r="R1536" s="37">
        <v>2</v>
      </c>
      <c r="S1536" s="7">
        <v>1</v>
      </c>
      <c r="T1536">
        <v>3</v>
      </c>
      <c r="U1536">
        <v>16</v>
      </c>
      <c r="V1536" t="s">
        <v>82</v>
      </c>
      <c r="W1536">
        <f t="shared" si="13"/>
        <v>400</v>
      </c>
      <c r="X1536" s="5">
        <v>1</v>
      </c>
      <c r="Y1536" t="s">
        <v>48</v>
      </c>
      <c r="Z1536" t="s">
        <v>55</v>
      </c>
      <c r="AA1536" t="s">
        <v>895</v>
      </c>
      <c r="AB1536">
        <v>6</v>
      </c>
      <c r="AC1536" t="s">
        <v>1438</v>
      </c>
      <c r="AD1536" t="s">
        <v>1680</v>
      </c>
    </row>
    <row r="1537" spans="1:30" ht="14.25" customHeight="1" x14ac:dyDescent="0.3">
      <c r="A1537">
        <v>17</v>
      </c>
      <c r="B1537" t="s">
        <v>24</v>
      </c>
      <c r="C1537" t="s">
        <v>320</v>
      </c>
      <c r="D1537" t="s">
        <v>321</v>
      </c>
      <c r="E1537">
        <v>2012</v>
      </c>
      <c r="F1537" t="s">
        <v>333</v>
      </c>
      <c r="G1537" t="s">
        <v>337</v>
      </c>
      <c r="H1537" s="3" t="s">
        <v>338</v>
      </c>
      <c r="I1537" s="8">
        <v>-16.414444</v>
      </c>
      <c r="J1537" s="8">
        <v>-40.053888999999998</v>
      </c>
      <c r="K1537">
        <v>12000000</v>
      </c>
      <c r="L1537" t="s">
        <v>110</v>
      </c>
      <c r="M1537" t="s">
        <v>325</v>
      </c>
      <c r="N1537" t="s">
        <v>339</v>
      </c>
      <c r="O1537" s="37">
        <v>2010</v>
      </c>
      <c r="P1537" s="37">
        <v>12</v>
      </c>
      <c r="Q1537" s="37">
        <v>2011</v>
      </c>
      <c r="R1537" s="37">
        <v>2</v>
      </c>
      <c r="S1537" s="7">
        <v>1</v>
      </c>
      <c r="T1537">
        <v>3</v>
      </c>
      <c r="U1537">
        <v>16</v>
      </c>
      <c r="V1537" t="s">
        <v>82</v>
      </c>
      <c r="W1537">
        <f t="shared" si="13"/>
        <v>400</v>
      </c>
      <c r="X1537" s="5">
        <v>1</v>
      </c>
      <c r="Y1537" t="s">
        <v>48</v>
      </c>
      <c r="Z1537" t="s">
        <v>55</v>
      </c>
      <c r="AA1537" t="s">
        <v>62</v>
      </c>
      <c r="AB1537">
        <v>3</v>
      </c>
      <c r="AC1537" t="s">
        <v>1438</v>
      </c>
      <c r="AD1537" t="s">
        <v>1680</v>
      </c>
    </row>
    <row r="1538" spans="1:30" ht="14.25" customHeight="1" x14ac:dyDescent="0.3">
      <c r="A1538">
        <v>17</v>
      </c>
      <c r="B1538" t="s">
        <v>24</v>
      </c>
      <c r="C1538" t="s">
        <v>320</v>
      </c>
      <c r="D1538" t="s">
        <v>321</v>
      </c>
      <c r="E1538">
        <v>2012</v>
      </c>
      <c r="F1538" t="s">
        <v>333</v>
      </c>
      <c r="G1538" t="s">
        <v>337</v>
      </c>
      <c r="H1538" s="3" t="s">
        <v>338</v>
      </c>
      <c r="I1538" s="8">
        <v>-16.414444</v>
      </c>
      <c r="J1538" s="8">
        <v>-40.053888999999998</v>
      </c>
      <c r="K1538">
        <v>12000000</v>
      </c>
      <c r="L1538" t="s">
        <v>110</v>
      </c>
      <c r="M1538" t="s">
        <v>325</v>
      </c>
      <c r="N1538" t="s">
        <v>339</v>
      </c>
      <c r="O1538" s="37">
        <v>2010</v>
      </c>
      <c r="P1538" s="37">
        <v>12</v>
      </c>
      <c r="Q1538" s="37">
        <v>2011</v>
      </c>
      <c r="R1538" s="37">
        <v>2</v>
      </c>
      <c r="S1538" s="7">
        <v>1</v>
      </c>
      <c r="T1538">
        <v>3</v>
      </c>
      <c r="U1538">
        <v>16</v>
      </c>
      <c r="V1538" t="s">
        <v>82</v>
      </c>
      <c r="W1538">
        <f t="shared" si="13"/>
        <v>400</v>
      </c>
      <c r="X1538" s="5">
        <v>1</v>
      </c>
      <c r="Y1538" t="s">
        <v>48</v>
      </c>
      <c r="Z1538" t="s">
        <v>55</v>
      </c>
      <c r="AA1538" t="s">
        <v>655</v>
      </c>
      <c r="AB1538">
        <v>20</v>
      </c>
      <c r="AC1538" t="s">
        <v>1438</v>
      </c>
      <c r="AD1538" t="s">
        <v>1680</v>
      </c>
    </row>
    <row r="1539" spans="1:30" ht="14.25" customHeight="1" x14ac:dyDescent="0.3">
      <c r="A1539">
        <v>17</v>
      </c>
      <c r="B1539" t="s">
        <v>24</v>
      </c>
      <c r="C1539" t="s">
        <v>320</v>
      </c>
      <c r="D1539" t="s">
        <v>321</v>
      </c>
      <c r="E1539">
        <v>2012</v>
      </c>
      <c r="F1539" t="s">
        <v>333</v>
      </c>
      <c r="G1539" t="s">
        <v>337</v>
      </c>
      <c r="H1539" s="3" t="s">
        <v>338</v>
      </c>
      <c r="I1539" s="8">
        <v>-16.414444</v>
      </c>
      <c r="J1539" s="8">
        <v>-40.053888999999998</v>
      </c>
      <c r="K1539">
        <v>12000000</v>
      </c>
      <c r="L1539" t="s">
        <v>110</v>
      </c>
      <c r="M1539" t="s">
        <v>325</v>
      </c>
      <c r="N1539" t="s">
        <v>339</v>
      </c>
      <c r="O1539" s="37">
        <v>2010</v>
      </c>
      <c r="P1539" s="37">
        <v>12</v>
      </c>
      <c r="Q1539" s="37">
        <v>2011</v>
      </c>
      <c r="R1539" s="37">
        <v>2</v>
      </c>
      <c r="S1539" s="7">
        <v>1</v>
      </c>
      <c r="T1539">
        <v>3</v>
      </c>
      <c r="U1539">
        <v>16</v>
      </c>
      <c r="V1539" t="s">
        <v>82</v>
      </c>
      <c r="W1539">
        <f t="shared" si="13"/>
        <v>400</v>
      </c>
      <c r="X1539" s="5">
        <v>1</v>
      </c>
      <c r="Y1539" t="s">
        <v>48</v>
      </c>
      <c r="Z1539" t="s">
        <v>55</v>
      </c>
      <c r="AA1539" t="s">
        <v>114</v>
      </c>
      <c r="AB1539">
        <v>2</v>
      </c>
      <c r="AC1539" t="s">
        <v>1438</v>
      </c>
      <c r="AD1539" t="s">
        <v>1680</v>
      </c>
    </row>
    <row r="1540" spans="1:30" ht="14.25" customHeight="1" x14ac:dyDescent="0.3">
      <c r="A1540">
        <v>17</v>
      </c>
      <c r="B1540" t="s">
        <v>24</v>
      </c>
      <c r="C1540" t="s">
        <v>320</v>
      </c>
      <c r="D1540" t="s">
        <v>321</v>
      </c>
      <c r="E1540">
        <v>2012</v>
      </c>
      <c r="F1540" t="s">
        <v>333</v>
      </c>
      <c r="G1540" t="s">
        <v>337</v>
      </c>
      <c r="H1540" s="3" t="s">
        <v>338</v>
      </c>
      <c r="I1540" s="8">
        <v>-16.414444</v>
      </c>
      <c r="J1540" s="8">
        <v>-40.053888999999998</v>
      </c>
      <c r="K1540">
        <v>12000000</v>
      </c>
      <c r="L1540" t="s">
        <v>110</v>
      </c>
      <c r="M1540" t="s">
        <v>325</v>
      </c>
      <c r="N1540" t="s">
        <v>339</v>
      </c>
      <c r="O1540" s="37">
        <v>2010</v>
      </c>
      <c r="P1540" s="37">
        <v>12</v>
      </c>
      <c r="Q1540" s="37">
        <v>2011</v>
      </c>
      <c r="R1540" s="37">
        <v>2</v>
      </c>
      <c r="S1540" s="7">
        <v>1</v>
      </c>
      <c r="T1540">
        <v>3</v>
      </c>
      <c r="U1540">
        <v>16</v>
      </c>
      <c r="V1540" t="s">
        <v>82</v>
      </c>
      <c r="W1540">
        <f t="shared" si="13"/>
        <v>400</v>
      </c>
      <c r="X1540" s="5">
        <v>1</v>
      </c>
      <c r="Y1540" t="s">
        <v>48</v>
      </c>
      <c r="Z1540" t="s">
        <v>55</v>
      </c>
      <c r="AA1540" t="s">
        <v>1083</v>
      </c>
      <c r="AB1540">
        <v>1</v>
      </c>
      <c r="AC1540" t="s">
        <v>1438</v>
      </c>
      <c r="AD1540" t="s">
        <v>1680</v>
      </c>
    </row>
    <row r="1541" spans="1:30" ht="14.25" customHeight="1" x14ac:dyDescent="0.3">
      <c r="A1541">
        <v>17</v>
      </c>
      <c r="B1541" t="s">
        <v>24</v>
      </c>
      <c r="C1541" t="s">
        <v>320</v>
      </c>
      <c r="D1541" t="s">
        <v>321</v>
      </c>
      <c r="E1541">
        <v>2012</v>
      </c>
      <c r="F1541" t="s">
        <v>333</v>
      </c>
      <c r="G1541" t="s">
        <v>337</v>
      </c>
      <c r="H1541" s="3" t="s">
        <v>338</v>
      </c>
      <c r="I1541" s="8">
        <v>-16.414444</v>
      </c>
      <c r="J1541" s="8">
        <v>-40.053888999999998</v>
      </c>
      <c r="K1541">
        <v>12000000</v>
      </c>
      <c r="L1541" t="s">
        <v>110</v>
      </c>
      <c r="M1541" t="s">
        <v>325</v>
      </c>
      <c r="N1541" t="s">
        <v>339</v>
      </c>
      <c r="O1541" s="37">
        <v>2010</v>
      </c>
      <c r="P1541" s="37">
        <v>12</v>
      </c>
      <c r="Q1541" s="37">
        <v>2011</v>
      </c>
      <c r="R1541" s="37">
        <v>2</v>
      </c>
      <c r="S1541" s="7">
        <v>1</v>
      </c>
      <c r="T1541">
        <v>3</v>
      </c>
      <c r="U1541">
        <v>16</v>
      </c>
      <c r="V1541" t="s">
        <v>82</v>
      </c>
      <c r="W1541">
        <f t="shared" si="13"/>
        <v>400</v>
      </c>
      <c r="X1541" s="5">
        <v>1</v>
      </c>
      <c r="Y1541" t="s">
        <v>48</v>
      </c>
      <c r="Z1541" t="s">
        <v>55</v>
      </c>
      <c r="AA1541" t="s">
        <v>70</v>
      </c>
      <c r="AB1541">
        <v>2</v>
      </c>
      <c r="AC1541" t="s">
        <v>1438</v>
      </c>
      <c r="AD1541" t="s">
        <v>1680</v>
      </c>
    </row>
    <row r="1542" spans="1:30" ht="14.25" customHeight="1" x14ac:dyDescent="0.3">
      <c r="A1542">
        <v>17</v>
      </c>
      <c r="B1542" t="s">
        <v>24</v>
      </c>
      <c r="C1542" t="s">
        <v>320</v>
      </c>
      <c r="D1542" t="s">
        <v>321</v>
      </c>
      <c r="E1542">
        <v>2012</v>
      </c>
      <c r="F1542" t="s">
        <v>333</v>
      </c>
      <c r="G1542" t="s">
        <v>337</v>
      </c>
      <c r="H1542" s="3" t="s">
        <v>338</v>
      </c>
      <c r="I1542" s="8">
        <v>-16.414444</v>
      </c>
      <c r="J1542" s="8">
        <v>-40.053888999999998</v>
      </c>
      <c r="K1542">
        <v>12000000</v>
      </c>
      <c r="L1542" t="s">
        <v>110</v>
      </c>
      <c r="M1542" t="s">
        <v>325</v>
      </c>
      <c r="N1542" t="s">
        <v>339</v>
      </c>
      <c r="O1542" s="37">
        <v>2010</v>
      </c>
      <c r="P1542" s="37">
        <v>12</v>
      </c>
      <c r="Q1542" s="37">
        <v>2011</v>
      </c>
      <c r="R1542" s="37">
        <v>2</v>
      </c>
      <c r="S1542" s="7">
        <v>1</v>
      </c>
      <c r="T1542">
        <v>3</v>
      </c>
      <c r="U1542">
        <v>16</v>
      </c>
      <c r="V1542" t="s">
        <v>82</v>
      </c>
      <c r="W1542">
        <f t="shared" si="13"/>
        <v>400</v>
      </c>
      <c r="X1542" s="5">
        <v>1</v>
      </c>
      <c r="Y1542" t="s">
        <v>48</v>
      </c>
      <c r="Z1542" t="s">
        <v>55</v>
      </c>
      <c r="AA1542" t="s">
        <v>1086</v>
      </c>
      <c r="AB1542">
        <v>81</v>
      </c>
      <c r="AC1542" t="s">
        <v>1438</v>
      </c>
      <c r="AD1542" t="s">
        <v>1680</v>
      </c>
    </row>
    <row r="1543" spans="1:30" ht="14.25" customHeight="1" x14ac:dyDescent="0.3">
      <c r="A1543">
        <v>17</v>
      </c>
      <c r="B1543" t="s">
        <v>24</v>
      </c>
      <c r="C1543" t="s">
        <v>320</v>
      </c>
      <c r="D1543" t="s">
        <v>321</v>
      </c>
      <c r="E1543">
        <v>2012</v>
      </c>
      <c r="F1543" t="s">
        <v>333</v>
      </c>
      <c r="G1543" t="s">
        <v>337</v>
      </c>
      <c r="H1543" s="3" t="s">
        <v>338</v>
      </c>
      <c r="I1543" s="8">
        <v>-16.414444</v>
      </c>
      <c r="J1543" s="8">
        <v>-40.053888999999998</v>
      </c>
      <c r="K1543">
        <v>12000000</v>
      </c>
      <c r="L1543" t="s">
        <v>110</v>
      </c>
      <c r="M1543" t="s">
        <v>325</v>
      </c>
      <c r="N1543" t="s">
        <v>339</v>
      </c>
      <c r="O1543" s="37">
        <v>2010</v>
      </c>
      <c r="P1543" s="37">
        <v>12</v>
      </c>
      <c r="Q1543" s="37">
        <v>2011</v>
      </c>
      <c r="R1543" s="37">
        <v>2</v>
      </c>
      <c r="S1543" s="7">
        <v>1</v>
      </c>
      <c r="T1543">
        <v>3</v>
      </c>
      <c r="U1543">
        <v>16</v>
      </c>
      <c r="V1543" t="s">
        <v>82</v>
      </c>
      <c r="W1543">
        <f t="shared" si="13"/>
        <v>400</v>
      </c>
      <c r="X1543" s="5">
        <v>1</v>
      </c>
      <c r="Y1543" t="s">
        <v>48</v>
      </c>
      <c r="Z1543" t="s">
        <v>55</v>
      </c>
      <c r="AA1543" t="s">
        <v>73</v>
      </c>
      <c r="AB1543">
        <v>1</v>
      </c>
      <c r="AC1543" t="s">
        <v>1438</v>
      </c>
      <c r="AD1543" t="s">
        <v>1680</v>
      </c>
    </row>
    <row r="1544" spans="1:30" ht="14.25" customHeight="1" x14ac:dyDescent="0.3">
      <c r="A1544">
        <v>17</v>
      </c>
      <c r="B1544" t="s">
        <v>24</v>
      </c>
      <c r="C1544" t="s">
        <v>320</v>
      </c>
      <c r="D1544" t="s">
        <v>321</v>
      </c>
      <c r="E1544">
        <v>2012</v>
      </c>
      <c r="F1544" t="s">
        <v>333</v>
      </c>
      <c r="G1544" t="s">
        <v>337</v>
      </c>
      <c r="H1544" s="3" t="s">
        <v>338</v>
      </c>
      <c r="I1544" s="8">
        <v>-16.414444</v>
      </c>
      <c r="J1544" s="8">
        <v>-40.053888999999998</v>
      </c>
      <c r="K1544">
        <v>12000000</v>
      </c>
      <c r="L1544" t="s">
        <v>110</v>
      </c>
      <c r="M1544" t="s">
        <v>325</v>
      </c>
      <c r="N1544" t="s">
        <v>339</v>
      </c>
      <c r="O1544" s="37">
        <v>2010</v>
      </c>
      <c r="P1544" s="37">
        <v>12</v>
      </c>
      <c r="Q1544" s="37">
        <v>2011</v>
      </c>
      <c r="R1544" s="37">
        <v>2</v>
      </c>
      <c r="S1544" s="7">
        <v>1</v>
      </c>
      <c r="T1544">
        <v>3</v>
      </c>
      <c r="U1544">
        <v>16</v>
      </c>
      <c r="V1544" t="s">
        <v>82</v>
      </c>
      <c r="W1544">
        <f t="shared" si="13"/>
        <v>400</v>
      </c>
      <c r="X1544" s="5">
        <v>1</v>
      </c>
      <c r="Y1544" t="s">
        <v>48</v>
      </c>
      <c r="Z1544" t="s">
        <v>55</v>
      </c>
      <c r="AA1544" t="s">
        <v>265</v>
      </c>
      <c r="AB1544">
        <v>3</v>
      </c>
      <c r="AC1544" t="s">
        <v>1438</v>
      </c>
      <c r="AD1544" t="s">
        <v>1680</v>
      </c>
    </row>
    <row r="1545" spans="1:30" ht="14.25" customHeight="1" x14ac:dyDescent="0.3">
      <c r="A1545">
        <v>17</v>
      </c>
      <c r="B1545" t="s">
        <v>24</v>
      </c>
      <c r="C1545" t="s">
        <v>320</v>
      </c>
      <c r="D1545" t="s">
        <v>321</v>
      </c>
      <c r="E1545">
        <v>2012</v>
      </c>
      <c r="F1545" t="s">
        <v>333</v>
      </c>
      <c r="G1545" t="s">
        <v>337</v>
      </c>
      <c r="H1545" s="3" t="s">
        <v>338</v>
      </c>
      <c r="I1545" s="8">
        <v>-16.414444</v>
      </c>
      <c r="J1545" s="8">
        <v>-40.053888999999998</v>
      </c>
      <c r="K1545">
        <v>12000000</v>
      </c>
      <c r="L1545" t="s">
        <v>110</v>
      </c>
      <c r="M1545" t="s">
        <v>325</v>
      </c>
      <c r="N1545" t="s">
        <v>339</v>
      </c>
      <c r="O1545" s="37">
        <v>2010</v>
      </c>
      <c r="P1545" s="37">
        <v>12</v>
      </c>
      <c r="Q1545" s="37">
        <v>2011</v>
      </c>
      <c r="R1545" s="37">
        <v>2</v>
      </c>
      <c r="S1545" s="7">
        <v>1</v>
      </c>
      <c r="T1545">
        <v>3</v>
      </c>
      <c r="U1545">
        <v>16</v>
      </c>
      <c r="V1545" t="s">
        <v>82</v>
      </c>
      <c r="W1545">
        <f t="shared" si="13"/>
        <v>400</v>
      </c>
      <c r="X1545" s="5">
        <v>1</v>
      </c>
      <c r="Y1545" t="s">
        <v>48</v>
      </c>
      <c r="Z1545" t="s">
        <v>55</v>
      </c>
      <c r="AA1545" t="s">
        <v>76</v>
      </c>
      <c r="AB1545">
        <v>1</v>
      </c>
      <c r="AC1545" t="s">
        <v>1438</v>
      </c>
      <c r="AD1545" t="s">
        <v>1680</v>
      </c>
    </row>
    <row r="1546" spans="1:30" ht="14.25" customHeight="1" x14ac:dyDescent="0.3">
      <c r="A1546">
        <v>17</v>
      </c>
      <c r="B1546" t="s">
        <v>24</v>
      </c>
      <c r="C1546" t="s">
        <v>320</v>
      </c>
      <c r="D1546" t="s">
        <v>321</v>
      </c>
      <c r="E1546">
        <v>2012</v>
      </c>
      <c r="F1546" t="s">
        <v>333</v>
      </c>
      <c r="G1546" t="s">
        <v>337</v>
      </c>
      <c r="H1546" s="3" t="s">
        <v>338</v>
      </c>
      <c r="I1546" s="8">
        <v>-16.414444</v>
      </c>
      <c r="J1546" s="8">
        <v>-40.053888999999998</v>
      </c>
      <c r="K1546">
        <v>12000000</v>
      </c>
      <c r="L1546" t="s">
        <v>110</v>
      </c>
      <c r="M1546" t="s">
        <v>325</v>
      </c>
      <c r="N1546" t="s">
        <v>339</v>
      </c>
      <c r="O1546" s="37">
        <v>2010</v>
      </c>
      <c r="P1546" s="37">
        <v>12</v>
      </c>
      <c r="Q1546" s="37">
        <v>2011</v>
      </c>
      <c r="R1546" s="37">
        <v>2</v>
      </c>
      <c r="S1546" s="7">
        <v>1</v>
      </c>
      <c r="T1546">
        <v>3</v>
      </c>
      <c r="U1546">
        <v>16</v>
      </c>
      <c r="V1546" t="s">
        <v>82</v>
      </c>
      <c r="W1546">
        <f t="shared" si="13"/>
        <v>400</v>
      </c>
      <c r="X1546" s="5">
        <v>1</v>
      </c>
      <c r="Y1546" t="s">
        <v>48</v>
      </c>
      <c r="Z1546" t="s">
        <v>83</v>
      </c>
      <c r="AA1546" t="s">
        <v>1087</v>
      </c>
      <c r="AB1546">
        <v>0</v>
      </c>
      <c r="AC1546" t="s">
        <v>1438</v>
      </c>
      <c r="AD1546" t="s">
        <v>1680</v>
      </c>
    </row>
    <row r="1547" spans="1:30" ht="14.25" customHeight="1" x14ac:dyDescent="0.3">
      <c r="A1547">
        <v>17</v>
      </c>
      <c r="B1547" t="s">
        <v>24</v>
      </c>
      <c r="C1547" t="s">
        <v>320</v>
      </c>
      <c r="D1547" t="s">
        <v>321</v>
      </c>
      <c r="E1547">
        <v>2012</v>
      </c>
      <c r="F1547" t="s">
        <v>333</v>
      </c>
      <c r="G1547" t="s">
        <v>337</v>
      </c>
      <c r="H1547" s="3" t="s">
        <v>338</v>
      </c>
      <c r="I1547" s="8">
        <v>-16.414444</v>
      </c>
      <c r="J1547" s="8">
        <v>-40.053888999999998</v>
      </c>
      <c r="K1547">
        <v>12000000</v>
      </c>
      <c r="L1547" t="s">
        <v>110</v>
      </c>
      <c r="M1547" t="s">
        <v>325</v>
      </c>
      <c r="N1547" t="s">
        <v>339</v>
      </c>
      <c r="O1547" s="37">
        <v>2010</v>
      </c>
      <c r="P1547" s="37">
        <v>12</v>
      </c>
      <c r="Q1547" s="37">
        <v>2011</v>
      </c>
      <c r="R1547" s="37">
        <v>2</v>
      </c>
      <c r="S1547" s="7">
        <v>1</v>
      </c>
      <c r="T1547">
        <v>3</v>
      </c>
      <c r="U1547">
        <v>16</v>
      </c>
      <c r="V1547" t="s">
        <v>82</v>
      </c>
      <c r="W1547">
        <f t="shared" si="13"/>
        <v>400</v>
      </c>
      <c r="X1547" s="5">
        <v>1</v>
      </c>
      <c r="Y1547" t="s">
        <v>48</v>
      </c>
      <c r="Z1547" t="s">
        <v>83</v>
      </c>
      <c r="AA1547" t="s">
        <v>274</v>
      </c>
      <c r="AB1547">
        <v>31</v>
      </c>
      <c r="AC1547" t="s">
        <v>1438</v>
      </c>
      <c r="AD1547" t="s">
        <v>1680</v>
      </c>
    </row>
    <row r="1548" spans="1:30" ht="14.25" customHeight="1" x14ac:dyDescent="0.3">
      <c r="A1548">
        <v>17</v>
      </c>
      <c r="B1548" t="s">
        <v>24</v>
      </c>
      <c r="C1548" t="s">
        <v>320</v>
      </c>
      <c r="D1548" t="s">
        <v>321</v>
      </c>
      <c r="E1548">
        <v>2012</v>
      </c>
      <c r="F1548" t="s">
        <v>333</v>
      </c>
      <c r="G1548" t="s">
        <v>337</v>
      </c>
      <c r="H1548" s="3" t="s">
        <v>338</v>
      </c>
      <c r="I1548" s="8">
        <v>-16.414444</v>
      </c>
      <c r="J1548" s="8">
        <v>-40.053888999999998</v>
      </c>
      <c r="K1548">
        <v>12000000</v>
      </c>
      <c r="L1548" t="s">
        <v>110</v>
      </c>
      <c r="M1548" t="s">
        <v>325</v>
      </c>
      <c r="N1548" t="s">
        <v>339</v>
      </c>
      <c r="O1548" s="37">
        <v>2010</v>
      </c>
      <c r="P1548" s="37">
        <v>12</v>
      </c>
      <c r="Q1548" s="37">
        <v>2011</v>
      </c>
      <c r="R1548" s="37">
        <v>2</v>
      </c>
      <c r="S1548" s="7">
        <v>1</v>
      </c>
      <c r="T1548">
        <v>3</v>
      </c>
      <c r="U1548">
        <v>16</v>
      </c>
      <c r="V1548" t="s">
        <v>82</v>
      </c>
      <c r="W1548">
        <f t="shared" si="13"/>
        <v>400</v>
      </c>
      <c r="X1548" s="5">
        <v>1</v>
      </c>
      <c r="Y1548" t="s">
        <v>48</v>
      </c>
      <c r="Z1548" t="s">
        <v>83</v>
      </c>
      <c r="AA1548" t="s">
        <v>87</v>
      </c>
      <c r="AB1548">
        <v>130</v>
      </c>
      <c r="AC1548" t="s">
        <v>1438</v>
      </c>
      <c r="AD1548" t="s">
        <v>1680</v>
      </c>
    </row>
    <row r="1549" spans="1:30" ht="14.25" customHeight="1" x14ac:dyDescent="0.3">
      <c r="A1549">
        <v>17</v>
      </c>
      <c r="B1549" t="s">
        <v>24</v>
      </c>
      <c r="C1549" t="s">
        <v>320</v>
      </c>
      <c r="D1549" t="s">
        <v>321</v>
      </c>
      <c r="E1549">
        <v>2012</v>
      </c>
      <c r="F1549" t="s">
        <v>333</v>
      </c>
      <c r="G1549" t="s">
        <v>337</v>
      </c>
      <c r="H1549" s="3" t="s">
        <v>338</v>
      </c>
      <c r="I1549" s="8">
        <v>-16.414444</v>
      </c>
      <c r="J1549" s="8">
        <v>-40.053888999999998</v>
      </c>
      <c r="K1549">
        <v>12000000</v>
      </c>
      <c r="L1549" t="s">
        <v>110</v>
      </c>
      <c r="M1549" t="s">
        <v>325</v>
      </c>
      <c r="N1549" t="s">
        <v>339</v>
      </c>
      <c r="O1549" s="37">
        <v>2010</v>
      </c>
      <c r="P1549" s="37">
        <v>12</v>
      </c>
      <c r="Q1549" s="37">
        <v>2011</v>
      </c>
      <c r="R1549" s="37">
        <v>2</v>
      </c>
      <c r="S1549" s="7">
        <v>1</v>
      </c>
      <c r="T1549">
        <v>3</v>
      </c>
      <c r="U1549">
        <v>16</v>
      </c>
      <c r="V1549" t="s">
        <v>82</v>
      </c>
      <c r="W1549">
        <f t="shared" si="13"/>
        <v>400</v>
      </c>
      <c r="X1549" s="5">
        <v>1</v>
      </c>
      <c r="Y1549" t="s">
        <v>48</v>
      </c>
      <c r="Z1549" t="s">
        <v>83</v>
      </c>
      <c r="AA1549" t="s">
        <v>1088</v>
      </c>
      <c r="AB1549">
        <v>2</v>
      </c>
      <c r="AC1549" t="s">
        <v>1438</v>
      </c>
      <c r="AD1549" t="s">
        <v>1680</v>
      </c>
    </row>
    <row r="1550" spans="1:30" ht="14.25" customHeight="1" x14ac:dyDescent="0.3">
      <c r="A1550">
        <v>17</v>
      </c>
      <c r="B1550" t="s">
        <v>24</v>
      </c>
      <c r="C1550" t="s">
        <v>320</v>
      </c>
      <c r="D1550" t="s">
        <v>321</v>
      </c>
      <c r="E1550">
        <v>2012</v>
      </c>
      <c r="F1550" t="s">
        <v>333</v>
      </c>
      <c r="G1550" t="s">
        <v>337</v>
      </c>
      <c r="H1550" s="3" t="s">
        <v>338</v>
      </c>
      <c r="I1550" s="8">
        <v>-16.414444</v>
      </c>
      <c r="J1550" s="8">
        <v>-40.053888999999998</v>
      </c>
      <c r="K1550">
        <v>12000000</v>
      </c>
      <c r="L1550" t="s">
        <v>110</v>
      </c>
      <c r="M1550" t="s">
        <v>325</v>
      </c>
      <c r="N1550" t="s">
        <v>339</v>
      </c>
      <c r="O1550" s="37">
        <v>2010</v>
      </c>
      <c r="P1550" s="37">
        <v>12</v>
      </c>
      <c r="Q1550" s="37">
        <v>2011</v>
      </c>
      <c r="R1550" s="37">
        <v>2</v>
      </c>
      <c r="S1550" s="7">
        <v>1</v>
      </c>
      <c r="T1550">
        <v>3</v>
      </c>
      <c r="U1550">
        <v>16</v>
      </c>
      <c r="V1550" t="s">
        <v>82</v>
      </c>
      <c r="W1550">
        <f t="shared" si="13"/>
        <v>400</v>
      </c>
      <c r="X1550" s="5">
        <v>1</v>
      </c>
      <c r="Y1550" t="s">
        <v>48</v>
      </c>
      <c r="Z1550" t="s">
        <v>90</v>
      </c>
      <c r="AA1550" t="s">
        <v>1089</v>
      </c>
      <c r="AB1550">
        <v>1</v>
      </c>
      <c r="AC1550" t="s">
        <v>1438</v>
      </c>
      <c r="AD1550" t="s">
        <v>1680</v>
      </c>
    </row>
    <row r="1551" spans="1:30" ht="14.25" customHeight="1" x14ac:dyDescent="0.3">
      <c r="A1551">
        <v>17</v>
      </c>
      <c r="B1551" t="s">
        <v>24</v>
      </c>
      <c r="C1551" t="s">
        <v>320</v>
      </c>
      <c r="D1551" t="s">
        <v>321</v>
      </c>
      <c r="E1551">
        <v>2012</v>
      </c>
      <c r="F1551" t="s">
        <v>333</v>
      </c>
      <c r="G1551" t="s">
        <v>340</v>
      </c>
      <c r="H1551" s="3" t="s">
        <v>341</v>
      </c>
      <c r="I1551" s="8">
        <v>-16.406110999999999</v>
      </c>
      <c r="J1551" s="8">
        <v>-40.047499999999999</v>
      </c>
      <c r="K1551">
        <v>12000000</v>
      </c>
      <c r="L1551" t="s">
        <v>110</v>
      </c>
      <c r="M1551" t="s">
        <v>325</v>
      </c>
      <c r="N1551" t="s">
        <v>342</v>
      </c>
      <c r="O1551" s="12">
        <v>2009</v>
      </c>
      <c r="P1551" s="12">
        <v>2</v>
      </c>
      <c r="Q1551" s="12">
        <v>2009</v>
      </c>
      <c r="R1551" s="12">
        <v>2</v>
      </c>
      <c r="S1551" s="7">
        <f t="shared" ref="S1551:S1571" si="15">2/30</f>
        <v>6.6666666666666666E-2</v>
      </c>
      <c r="T1551">
        <v>2</v>
      </c>
      <c r="U1551">
        <v>16</v>
      </c>
      <c r="V1551" t="s">
        <v>82</v>
      </c>
      <c r="W1551">
        <f t="shared" ref="W1551:W1571" si="16">(20/2)*60</f>
        <v>600</v>
      </c>
      <c r="X1551" s="5">
        <v>1</v>
      </c>
      <c r="Y1551" t="s">
        <v>48</v>
      </c>
      <c r="Z1551" t="s">
        <v>49</v>
      </c>
      <c r="AA1551" t="s">
        <v>1084</v>
      </c>
      <c r="AB1551" s="5">
        <v>2</v>
      </c>
      <c r="AC1551" t="s">
        <v>1438</v>
      </c>
      <c r="AD1551" t="s">
        <v>1680</v>
      </c>
    </row>
    <row r="1552" spans="1:30" ht="14.25" customHeight="1" x14ac:dyDescent="0.3">
      <c r="A1552">
        <v>17</v>
      </c>
      <c r="B1552" t="s">
        <v>24</v>
      </c>
      <c r="C1552" t="s">
        <v>320</v>
      </c>
      <c r="D1552" t="s">
        <v>321</v>
      </c>
      <c r="E1552">
        <v>2012</v>
      </c>
      <c r="F1552" t="s">
        <v>333</v>
      </c>
      <c r="G1552" t="s">
        <v>340</v>
      </c>
      <c r="H1552" s="3" t="s">
        <v>341</v>
      </c>
      <c r="I1552" s="8">
        <v>-16.406110999999999</v>
      </c>
      <c r="J1552" s="8">
        <v>-40.047499999999999</v>
      </c>
      <c r="K1552">
        <v>12000000</v>
      </c>
      <c r="L1552" t="s">
        <v>110</v>
      </c>
      <c r="M1552" t="s">
        <v>325</v>
      </c>
      <c r="N1552" t="s">
        <v>342</v>
      </c>
      <c r="O1552" s="12">
        <v>2009</v>
      </c>
      <c r="P1552" s="12">
        <v>2</v>
      </c>
      <c r="Q1552" s="12">
        <v>2009</v>
      </c>
      <c r="R1552" s="12">
        <v>2</v>
      </c>
      <c r="S1552" s="7">
        <f t="shared" si="15"/>
        <v>6.6666666666666666E-2</v>
      </c>
      <c r="T1552">
        <v>2</v>
      </c>
      <c r="U1552">
        <v>16</v>
      </c>
      <c r="V1552" t="s">
        <v>82</v>
      </c>
      <c r="W1552">
        <f t="shared" si="16"/>
        <v>600</v>
      </c>
      <c r="X1552" s="5">
        <v>1</v>
      </c>
      <c r="Y1552" t="s">
        <v>48</v>
      </c>
      <c r="Z1552" t="s">
        <v>49</v>
      </c>
      <c r="AA1552" t="s">
        <v>1059</v>
      </c>
      <c r="AB1552" s="5">
        <v>0</v>
      </c>
      <c r="AC1552" t="s">
        <v>1438</v>
      </c>
      <c r="AD1552" t="s">
        <v>1680</v>
      </c>
    </row>
    <row r="1553" spans="1:30" ht="14.25" customHeight="1" x14ac:dyDescent="0.3">
      <c r="A1553">
        <v>17</v>
      </c>
      <c r="B1553" t="s">
        <v>24</v>
      </c>
      <c r="C1553" t="s">
        <v>320</v>
      </c>
      <c r="D1553" t="s">
        <v>321</v>
      </c>
      <c r="E1553">
        <v>2012</v>
      </c>
      <c r="F1553" t="s">
        <v>333</v>
      </c>
      <c r="G1553" t="s">
        <v>340</v>
      </c>
      <c r="H1553" s="3" t="s">
        <v>341</v>
      </c>
      <c r="I1553" s="8">
        <v>-16.406110999999999</v>
      </c>
      <c r="J1553" s="8">
        <v>-40.047499999999999</v>
      </c>
      <c r="K1553">
        <v>12000000</v>
      </c>
      <c r="L1553" t="s">
        <v>110</v>
      </c>
      <c r="M1553" t="s">
        <v>325</v>
      </c>
      <c r="N1553" t="s">
        <v>342</v>
      </c>
      <c r="O1553" s="12">
        <v>2009</v>
      </c>
      <c r="P1553" s="12">
        <v>2</v>
      </c>
      <c r="Q1553" s="12">
        <v>2009</v>
      </c>
      <c r="R1553" s="12">
        <v>2</v>
      </c>
      <c r="S1553" s="7">
        <f t="shared" si="15"/>
        <v>6.6666666666666666E-2</v>
      </c>
      <c r="T1553">
        <v>2</v>
      </c>
      <c r="U1553">
        <v>16</v>
      </c>
      <c r="V1553" t="s">
        <v>82</v>
      </c>
      <c r="W1553">
        <f t="shared" si="16"/>
        <v>600</v>
      </c>
      <c r="X1553" s="5">
        <v>1</v>
      </c>
      <c r="Y1553" t="s">
        <v>48</v>
      </c>
      <c r="Z1553" t="s">
        <v>55</v>
      </c>
      <c r="AA1553" t="s">
        <v>859</v>
      </c>
      <c r="AB1553" s="5">
        <v>0</v>
      </c>
      <c r="AC1553" t="s">
        <v>1438</v>
      </c>
      <c r="AD1553" t="s">
        <v>1680</v>
      </c>
    </row>
    <row r="1554" spans="1:30" ht="14.25" customHeight="1" x14ac:dyDescent="0.3">
      <c r="A1554">
        <v>17</v>
      </c>
      <c r="B1554" t="s">
        <v>24</v>
      </c>
      <c r="C1554" t="s">
        <v>320</v>
      </c>
      <c r="D1554" t="s">
        <v>321</v>
      </c>
      <c r="E1554">
        <v>2012</v>
      </c>
      <c r="F1554" t="s">
        <v>333</v>
      </c>
      <c r="G1554" t="s">
        <v>340</v>
      </c>
      <c r="H1554" s="3" t="s">
        <v>341</v>
      </c>
      <c r="I1554" s="8">
        <v>-16.406110999999999</v>
      </c>
      <c r="J1554" s="8">
        <v>-40.047499999999999</v>
      </c>
      <c r="K1554">
        <v>12000000</v>
      </c>
      <c r="L1554" t="s">
        <v>110</v>
      </c>
      <c r="M1554" t="s">
        <v>325</v>
      </c>
      <c r="N1554" t="s">
        <v>342</v>
      </c>
      <c r="O1554" s="12">
        <v>2009</v>
      </c>
      <c r="P1554" s="12">
        <v>2</v>
      </c>
      <c r="Q1554" s="12">
        <v>2009</v>
      </c>
      <c r="R1554" s="12">
        <v>2</v>
      </c>
      <c r="S1554" s="7">
        <f t="shared" si="15"/>
        <v>6.6666666666666666E-2</v>
      </c>
      <c r="T1554">
        <v>2</v>
      </c>
      <c r="U1554">
        <v>16</v>
      </c>
      <c r="V1554" t="s">
        <v>82</v>
      </c>
      <c r="W1554">
        <f t="shared" si="16"/>
        <v>600</v>
      </c>
      <c r="X1554" s="5">
        <v>1</v>
      </c>
      <c r="Y1554" t="s">
        <v>48</v>
      </c>
      <c r="Z1554" t="s">
        <v>55</v>
      </c>
      <c r="AA1554" t="s">
        <v>890</v>
      </c>
      <c r="AB1554" s="5">
        <v>0</v>
      </c>
      <c r="AC1554" t="s">
        <v>1438</v>
      </c>
      <c r="AD1554" t="s">
        <v>1680</v>
      </c>
    </row>
    <row r="1555" spans="1:30" ht="14.25" customHeight="1" x14ac:dyDescent="0.3">
      <c r="A1555">
        <v>17</v>
      </c>
      <c r="B1555" t="s">
        <v>24</v>
      </c>
      <c r="C1555" t="s">
        <v>320</v>
      </c>
      <c r="D1555" t="s">
        <v>321</v>
      </c>
      <c r="E1555">
        <v>2012</v>
      </c>
      <c r="F1555" t="s">
        <v>333</v>
      </c>
      <c r="G1555" t="s">
        <v>340</v>
      </c>
      <c r="H1555" s="3" t="s">
        <v>341</v>
      </c>
      <c r="I1555" s="8">
        <v>-16.406110999999999</v>
      </c>
      <c r="J1555" s="8">
        <v>-40.047499999999999</v>
      </c>
      <c r="K1555">
        <v>12000000</v>
      </c>
      <c r="L1555" t="s">
        <v>110</v>
      </c>
      <c r="M1555" t="s">
        <v>325</v>
      </c>
      <c r="N1555" t="s">
        <v>342</v>
      </c>
      <c r="O1555" s="12">
        <v>2009</v>
      </c>
      <c r="P1555" s="12">
        <v>2</v>
      </c>
      <c r="Q1555" s="12">
        <v>2009</v>
      </c>
      <c r="R1555" s="12">
        <v>2</v>
      </c>
      <c r="S1555" s="7">
        <f t="shared" si="15"/>
        <v>6.6666666666666666E-2</v>
      </c>
      <c r="T1555">
        <v>2</v>
      </c>
      <c r="U1555">
        <v>16</v>
      </c>
      <c r="V1555" t="s">
        <v>82</v>
      </c>
      <c r="W1555">
        <f t="shared" si="16"/>
        <v>600</v>
      </c>
      <c r="X1555" s="5">
        <v>1</v>
      </c>
      <c r="Y1555" t="s">
        <v>48</v>
      </c>
      <c r="Z1555" t="s">
        <v>55</v>
      </c>
      <c r="AA1555" t="s">
        <v>1085</v>
      </c>
      <c r="AB1555" s="5">
        <v>2</v>
      </c>
      <c r="AC1555" t="s">
        <v>1438</v>
      </c>
      <c r="AD1555" t="s">
        <v>1680</v>
      </c>
    </row>
    <row r="1556" spans="1:30" ht="14.25" customHeight="1" x14ac:dyDescent="0.3">
      <c r="A1556">
        <v>17</v>
      </c>
      <c r="B1556" t="s">
        <v>24</v>
      </c>
      <c r="C1556" t="s">
        <v>320</v>
      </c>
      <c r="D1556" t="s">
        <v>321</v>
      </c>
      <c r="E1556">
        <v>2012</v>
      </c>
      <c r="F1556" t="s">
        <v>333</v>
      </c>
      <c r="G1556" t="s">
        <v>340</v>
      </c>
      <c r="H1556" s="3" t="s">
        <v>341</v>
      </c>
      <c r="I1556" s="8">
        <v>-16.406110999999999</v>
      </c>
      <c r="J1556" s="8">
        <v>-40.047499999999999</v>
      </c>
      <c r="K1556">
        <v>12000000</v>
      </c>
      <c r="L1556" t="s">
        <v>110</v>
      </c>
      <c r="M1556" t="s">
        <v>325</v>
      </c>
      <c r="N1556" t="s">
        <v>342</v>
      </c>
      <c r="O1556" s="12">
        <v>2009</v>
      </c>
      <c r="P1556" s="12">
        <v>2</v>
      </c>
      <c r="Q1556" s="12">
        <v>2009</v>
      </c>
      <c r="R1556" s="12">
        <v>2</v>
      </c>
      <c r="S1556" s="7">
        <f t="shared" si="15"/>
        <v>6.6666666666666666E-2</v>
      </c>
      <c r="T1556">
        <v>2</v>
      </c>
      <c r="U1556">
        <v>16</v>
      </c>
      <c r="V1556" t="s">
        <v>82</v>
      </c>
      <c r="W1556">
        <f t="shared" si="16"/>
        <v>600</v>
      </c>
      <c r="X1556" s="5">
        <v>1</v>
      </c>
      <c r="Y1556" t="s">
        <v>48</v>
      </c>
      <c r="Z1556" t="s">
        <v>55</v>
      </c>
      <c r="AA1556" t="s">
        <v>249</v>
      </c>
      <c r="AB1556" s="5">
        <v>2</v>
      </c>
      <c r="AC1556" t="s">
        <v>1438</v>
      </c>
      <c r="AD1556" t="s">
        <v>1680</v>
      </c>
    </row>
    <row r="1557" spans="1:30" ht="14.25" customHeight="1" x14ac:dyDescent="0.3">
      <c r="A1557">
        <v>17</v>
      </c>
      <c r="B1557" t="s">
        <v>24</v>
      </c>
      <c r="C1557" t="s">
        <v>320</v>
      </c>
      <c r="D1557" t="s">
        <v>321</v>
      </c>
      <c r="E1557">
        <v>2012</v>
      </c>
      <c r="F1557" t="s">
        <v>333</v>
      </c>
      <c r="G1557" t="s">
        <v>340</v>
      </c>
      <c r="H1557" s="3" t="s">
        <v>341</v>
      </c>
      <c r="I1557" s="8">
        <v>-16.406110999999999</v>
      </c>
      <c r="J1557" s="8">
        <v>-40.047499999999999</v>
      </c>
      <c r="K1557">
        <v>12000000</v>
      </c>
      <c r="L1557" t="s">
        <v>110</v>
      </c>
      <c r="M1557" t="s">
        <v>325</v>
      </c>
      <c r="N1557" t="s">
        <v>342</v>
      </c>
      <c r="O1557" s="12">
        <v>2009</v>
      </c>
      <c r="P1557" s="12">
        <v>2</v>
      </c>
      <c r="Q1557" s="12">
        <v>2009</v>
      </c>
      <c r="R1557" s="12">
        <v>2</v>
      </c>
      <c r="S1557" s="7">
        <f t="shared" si="15"/>
        <v>6.6666666666666666E-2</v>
      </c>
      <c r="T1557">
        <v>2</v>
      </c>
      <c r="U1557">
        <v>16</v>
      </c>
      <c r="V1557" t="s">
        <v>82</v>
      </c>
      <c r="W1557">
        <f t="shared" si="16"/>
        <v>600</v>
      </c>
      <c r="X1557" s="5">
        <v>1</v>
      </c>
      <c r="Y1557" t="s">
        <v>48</v>
      </c>
      <c r="Z1557" t="s">
        <v>55</v>
      </c>
      <c r="AA1557" t="s">
        <v>895</v>
      </c>
      <c r="AB1557" s="5">
        <v>5</v>
      </c>
      <c r="AC1557" t="s">
        <v>1438</v>
      </c>
      <c r="AD1557" t="s">
        <v>1680</v>
      </c>
    </row>
    <row r="1558" spans="1:30" ht="14.25" customHeight="1" x14ac:dyDescent="0.3">
      <c r="A1558">
        <v>17</v>
      </c>
      <c r="B1558" t="s">
        <v>24</v>
      </c>
      <c r="C1558" t="s">
        <v>320</v>
      </c>
      <c r="D1558" t="s">
        <v>321</v>
      </c>
      <c r="E1558">
        <v>2012</v>
      </c>
      <c r="F1558" t="s">
        <v>333</v>
      </c>
      <c r="G1558" t="s">
        <v>340</v>
      </c>
      <c r="H1558" s="3" t="s">
        <v>341</v>
      </c>
      <c r="I1558" s="8">
        <v>-16.406110999999999</v>
      </c>
      <c r="J1558" s="8">
        <v>-40.047499999999999</v>
      </c>
      <c r="K1558">
        <v>12000000</v>
      </c>
      <c r="L1558" t="s">
        <v>110</v>
      </c>
      <c r="M1558" t="s">
        <v>325</v>
      </c>
      <c r="N1558" t="s">
        <v>342</v>
      </c>
      <c r="O1558" s="12">
        <v>2009</v>
      </c>
      <c r="P1558" s="12">
        <v>2</v>
      </c>
      <c r="Q1558" s="12">
        <v>2009</v>
      </c>
      <c r="R1558" s="12">
        <v>2</v>
      </c>
      <c r="S1558" s="7">
        <f t="shared" si="15"/>
        <v>6.6666666666666666E-2</v>
      </c>
      <c r="T1558">
        <v>2</v>
      </c>
      <c r="U1558">
        <v>16</v>
      </c>
      <c r="V1558" t="s">
        <v>82</v>
      </c>
      <c r="W1558">
        <f t="shared" si="16"/>
        <v>600</v>
      </c>
      <c r="X1558" s="5">
        <v>1</v>
      </c>
      <c r="Y1558" t="s">
        <v>48</v>
      </c>
      <c r="Z1558" t="s">
        <v>55</v>
      </c>
      <c r="AA1558" t="s">
        <v>62</v>
      </c>
      <c r="AB1558" s="5">
        <v>1</v>
      </c>
      <c r="AC1558" t="s">
        <v>1438</v>
      </c>
      <c r="AD1558" t="s">
        <v>1680</v>
      </c>
    </row>
    <row r="1559" spans="1:30" ht="14.25" customHeight="1" x14ac:dyDescent="0.3">
      <c r="A1559">
        <v>17</v>
      </c>
      <c r="B1559" t="s">
        <v>24</v>
      </c>
      <c r="C1559" t="s">
        <v>320</v>
      </c>
      <c r="D1559" t="s">
        <v>321</v>
      </c>
      <c r="E1559">
        <v>2012</v>
      </c>
      <c r="F1559" t="s">
        <v>333</v>
      </c>
      <c r="G1559" t="s">
        <v>340</v>
      </c>
      <c r="H1559" s="3" t="s">
        <v>341</v>
      </c>
      <c r="I1559" s="8">
        <v>-16.406110999999999</v>
      </c>
      <c r="J1559" s="8">
        <v>-40.047499999999999</v>
      </c>
      <c r="K1559">
        <v>12000000</v>
      </c>
      <c r="L1559" t="s">
        <v>110</v>
      </c>
      <c r="M1559" t="s">
        <v>325</v>
      </c>
      <c r="N1559" t="s">
        <v>342</v>
      </c>
      <c r="O1559" s="12">
        <v>2009</v>
      </c>
      <c r="P1559" s="12">
        <v>2</v>
      </c>
      <c r="Q1559" s="12">
        <v>2009</v>
      </c>
      <c r="R1559" s="12">
        <v>2</v>
      </c>
      <c r="S1559" s="7">
        <f t="shared" si="15"/>
        <v>6.6666666666666666E-2</v>
      </c>
      <c r="T1559">
        <v>2</v>
      </c>
      <c r="U1559">
        <v>16</v>
      </c>
      <c r="V1559" t="s">
        <v>82</v>
      </c>
      <c r="W1559">
        <f t="shared" si="16"/>
        <v>600</v>
      </c>
      <c r="X1559" s="5">
        <v>1</v>
      </c>
      <c r="Y1559" t="s">
        <v>48</v>
      </c>
      <c r="Z1559" t="s">
        <v>55</v>
      </c>
      <c r="AA1559" t="s">
        <v>655</v>
      </c>
      <c r="AB1559" s="5">
        <v>11</v>
      </c>
      <c r="AC1559" t="s">
        <v>1438</v>
      </c>
      <c r="AD1559" t="s">
        <v>1680</v>
      </c>
    </row>
    <row r="1560" spans="1:30" ht="14.25" customHeight="1" x14ac:dyDescent="0.3">
      <c r="A1560">
        <v>17</v>
      </c>
      <c r="B1560" t="s">
        <v>24</v>
      </c>
      <c r="C1560" t="s">
        <v>320</v>
      </c>
      <c r="D1560" t="s">
        <v>321</v>
      </c>
      <c r="E1560">
        <v>2012</v>
      </c>
      <c r="F1560" t="s">
        <v>333</v>
      </c>
      <c r="G1560" t="s">
        <v>340</v>
      </c>
      <c r="H1560" s="3" t="s">
        <v>341</v>
      </c>
      <c r="I1560" s="8">
        <v>-16.406110999999999</v>
      </c>
      <c r="J1560" s="8">
        <v>-40.047499999999999</v>
      </c>
      <c r="K1560">
        <v>12000000</v>
      </c>
      <c r="L1560" t="s">
        <v>110</v>
      </c>
      <c r="M1560" t="s">
        <v>325</v>
      </c>
      <c r="N1560" t="s">
        <v>342</v>
      </c>
      <c r="O1560" s="12">
        <v>2009</v>
      </c>
      <c r="P1560" s="12">
        <v>2</v>
      </c>
      <c r="Q1560" s="12">
        <v>2009</v>
      </c>
      <c r="R1560" s="12">
        <v>2</v>
      </c>
      <c r="S1560" s="7">
        <f t="shared" si="15"/>
        <v>6.6666666666666666E-2</v>
      </c>
      <c r="T1560">
        <v>2</v>
      </c>
      <c r="U1560">
        <v>16</v>
      </c>
      <c r="V1560" t="s">
        <v>82</v>
      </c>
      <c r="W1560">
        <f t="shared" si="16"/>
        <v>600</v>
      </c>
      <c r="X1560" s="5">
        <v>1</v>
      </c>
      <c r="Y1560" t="s">
        <v>48</v>
      </c>
      <c r="Z1560" t="s">
        <v>55</v>
      </c>
      <c r="AA1560" t="s">
        <v>114</v>
      </c>
      <c r="AB1560" s="5">
        <v>0</v>
      </c>
      <c r="AC1560" t="s">
        <v>1438</v>
      </c>
      <c r="AD1560" t="s">
        <v>1680</v>
      </c>
    </row>
    <row r="1561" spans="1:30" ht="14.25" customHeight="1" x14ac:dyDescent="0.3">
      <c r="A1561">
        <v>17</v>
      </c>
      <c r="B1561" t="s">
        <v>24</v>
      </c>
      <c r="C1561" t="s">
        <v>320</v>
      </c>
      <c r="D1561" t="s">
        <v>321</v>
      </c>
      <c r="E1561">
        <v>2012</v>
      </c>
      <c r="F1561" t="s">
        <v>333</v>
      </c>
      <c r="G1561" t="s">
        <v>340</v>
      </c>
      <c r="H1561" s="3" t="s">
        <v>341</v>
      </c>
      <c r="I1561" s="8">
        <v>-16.406110999999999</v>
      </c>
      <c r="J1561" s="8">
        <v>-40.047499999999999</v>
      </c>
      <c r="K1561">
        <v>12000000</v>
      </c>
      <c r="L1561" t="s">
        <v>110</v>
      </c>
      <c r="M1561" t="s">
        <v>325</v>
      </c>
      <c r="N1561" t="s">
        <v>342</v>
      </c>
      <c r="O1561" s="12">
        <v>2009</v>
      </c>
      <c r="P1561" s="12">
        <v>2</v>
      </c>
      <c r="Q1561" s="12">
        <v>2009</v>
      </c>
      <c r="R1561" s="12">
        <v>2</v>
      </c>
      <c r="S1561" s="7">
        <f t="shared" si="15"/>
        <v>6.6666666666666666E-2</v>
      </c>
      <c r="T1561">
        <v>2</v>
      </c>
      <c r="U1561">
        <v>16</v>
      </c>
      <c r="V1561" t="s">
        <v>82</v>
      </c>
      <c r="W1561">
        <f t="shared" si="16"/>
        <v>600</v>
      </c>
      <c r="X1561" s="5">
        <v>1</v>
      </c>
      <c r="Y1561" t="s">
        <v>48</v>
      </c>
      <c r="Z1561" t="s">
        <v>55</v>
      </c>
      <c r="AA1561" t="s">
        <v>1083</v>
      </c>
      <c r="AB1561" s="5">
        <v>0</v>
      </c>
      <c r="AC1561" t="s">
        <v>1438</v>
      </c>
      <c r="AD1561" t="s">
        <v>1680</v>
      </c>
    </row>
    <row r="1562" spans="1:30" ht="14.25" customHeight="1" x14ac:dyDescent="0.3">
      <c r="A1562">
        <v>17</v>
      </c>
      <c r="B1562" t="s">
        <v>24</v>
      </c>
      <c r="C1562" t="s">
        <v>320</v>
      </c>
      <c r="D1562" t="s">
        <v>321</v>
      </c>
      <c r="E1562">
        <v>2012</v>
      </c>
      <c r="F1562" t="s">
        <v>333</v>
      </c>
      <c r="G1562" t="s">
        <v>340</v>
      </c>
      <c r="H1562" s="3" t="s">
        <v>341</v>
      </c>
      <c r="I1562" s="8">
        <v>-16.406110999999999</v>
      </c>
      <c r="J1562" s="8">
        <v>-40.047499999999999</v>
      </c>
      <c r="K1562">
        <v>12000000</v>
      </c>
      <c r="L1562" t="s">
        <v>110</v>
      </c>
      <c r="M1562" t="s">
        <v>325</v>
      </c>
      <c r="N1562" t="s">
        <v>342</v>
      </c>
      <c r="O1562" s="12">
        <v>2009</v>
      </c>
      <c r="P1562" s="12">
        <v>2</v>
      </c>
      <c r="Q1562" s="12">
        <v>2009</v>
      </c>
      <c r="R1562" s="12">
        <v>2</v>
      </c>
      <c r="S1562" s="7">
        <f t="shared" si="15"/>
        <v>6.6666666666666666E-2</v>
      </c>
      <c r="T1562">
        <v>2</v>
      </c>
      <c r="U1562">
        <v>16</v>
      </c>
      <c r="V1562" t="s">
        <v>82</v>
      </c>
      <c r="W1562">
        <f t="shared" si="16"/>
        <v>600</v>
      </c>
      <c r="X1562" s="5">
        <v>1</v>
      </c>
      <c r="Y1562" t="s">
        <v>48</v>
      </c>
      <c r="Z1562" t="s">
        <v>55</v>
      </c>
      <c r="AA1562" t="s">
        <v>70</v>
      </c>
      <c r="AB1562" s="5">
        <v>1</v>
      </c>
      <c r="AC1562" t="s">
        <v>1438</v>
      </c>
      <c r="AD1562" t="s">
        <v>1680</v>
      </c>
    </row>
    <row r="1563" spans="1:30" ht="14.25" customHeight="1" x14ac:dyDescent="0.3">
      <c r="A1563">
        <v>17</v>
      </c>
      <c r="B1563" t="s">
        <v>24</v>
      </c>
      <c r="C1563" t="s">
        <v>320</v>
      </c>
      <c r="D1563" t="s">
        <v>321</v>
      </c>
      <c r="E1563">
        <v>2012</v>
      </c>
      <c r="F1563" t="s">
        <v>333</v>
      </c>
      <c r="G1563" t="s">
        <v>340</v>
      </c>
      <c r="H1563" s="3" t="s">
        <v>341</v>
      </c>
      <c r="I1563" s="8">
        <v>-16.406110999999999</v>
      </c>
      <c r="J1563" s="8">
        <v>-40.047499999999999</v>
      </c>
      <c r="K1563">
        <v>12000000</v>
      </c>
      <c r="L1563" t="s">
        <v>110</v>
      </c>
      <c r="M1563" t="s">
        <v>325</v>
      </c>
      <c r="N1563" t="s">
        <v>342</v>
      </c>
      <c r="O1563" s="12">
        <v>2009</v>
      </c>
      <c r="P1563" s="12">
        <v>2</v>
      </c>
      <c r="Q1563" s="12">
        <v>2009</v>
      </c>
      <c r="R1563" s="12">
        <v>2</v>
      </c>
      <c r="S1563" s="7">
        <f t="shared" si="15"/>
        <v>6.6666666666666666E-2</v>
      </c>
      <c r="T1563">
        <v>2</v>
      </c>
      <c r="U1563">
        <v>16</v>
      </c>
      <c r="V1563" t="s">
        <v>82</v>
      </c>
      <c r="W1563">
        <f t="shared" si="16"/>
        <v>600</v>
      </c>
      <c r="X1563" s="5">
        <v>1</v>
      </c>
      <c r="Y1563" t="s">
        <v>48</v>
      </c>
      <c r="Z1563" t="s">
        <v>55</v>
      </c>
      <c r="AA1563" t="s">
        <v>1086</v>
      </c>
      <c r="AB1563" s="5">
        <v>32</v>
      </c>
      <c r="AC1563" t="s">
        <v>1438</v>
      </c>
      <c r="AD1563" t="s">
        <v>1680</v>
      </c>
    </row>
    <row r="1564" spans="1:30" ht="14.25" customHeight="1" x14ac:dyDescent="0.3">
      <c r="A1564">
        <v>17</v>
      </c>
      <c r="B1564" t="s">
        <v>24</v>
      </c>
      <c r="C1564" t="s">
        <v>320</v>
      </c>
      <c r="D1564" t="s">
        <v>321</v>
      </c>
      <c r="E1564">
        <v>2012</v>
      </c>
      <c r="F1564" t="s">
        <v>333</v>
      </c>
      <c r="G1564" t="s">
        <v>340</v>
      </c>
      <c r="H1564" s="3" t="s">
        <v>341</v>
      </c>
      <c r="I1564" s="8">
        <v>-16.406110999999999</v>
      </c>
      <c r="J1564" s="8">
        <v>-40.047499999999999</v>
      </c>
      <c r="K1564">
        <v>12000000</v>
      </c>
      <c r="L1564" t="s">
        <v>110</v>
      </c>
      <c r="M1564" t="s">
        <v>325</v>
      </c>
      <c r="N1564" t="s">
        <v>342</v>
      </c>
      <c r="O1564" s="12">
        <v>2009</v>
      </c>
      <c r="P1564" s="12">
        <v>2</v>
      </c>
      <c r="Q1564" s="12">
        <v>2009</v>
      </c>
      <c r="R1564" s="12">
        <v>2</v>
      </c>
      <c r="S1564" s="7">
        <f t="shared" si="15"/>
        <v>6.6666666666666666E-2</v>
      </c>
      <c r="T1564">
        <v>2</v>
      </c>
      <c r="U1564">
        <v>16</v>
      </c>
      <c r="V1564" t="s">
        <v>82</v>
      </c>
      <c r="W1564">
        <f t="shared" si="16"/>
        <v>600</v>
      </c>
      <c r="X1564" s="5">
        <v>1</v>
      </c>
      <c r="Y1564" t="s">
        <v>48</v>
      </c>
      <c r="Z1564" t="s">
        <v>55</v>
      </c>
      <c r="AA1564" t="s">
        <v>73</v>
      </c>
      <c r="AB1564" s="5">
        <v>2</v>
      </c>
      <c r="AC1564" t="s">
        <v>1438</v>
      </c>
      <c r="AD1564" t="s">
        <v>1680</v>
      </c>
    </row>
    <row r="1565" spans="1:30" ht="14.25" customHeight="1" x14ac:dyDescent="0.3">
      <c r="A1565">
        <v>17</v>
      </c>
      <c r="B1565" t="s">
        <v>24</v>
      </c>
      <c r="C1565" t="s">
        <v>320</v>
      </c>
      <c r="D1565" t="s">
        <v>321</v>
      </c>
      <c r="E1565">
        <v>2012</v>
      </c>
      <c r="F1565" t="s">
        <v>333</v>
      </c>
      <c r="G1565" t="s">
        <v>340</v>
      </c>
      <c r="H1565" s="3" t="s">
        <v>341</v>
      </c>
      <c r="I1565" s="8">
        <v>-16.406110999999999</v>
      </c>
      <c r="J1565" s="8">
        <v>-40.047499999999999</v>
      </c>
      <c r="K1565">
        <v>12000000</v>
      </c>
      <c r="L1565" t="s">
        <v>110</v>
      </c>
      <c r="M1565" t="s">
        <v>325</v>
      </c>
      <c r="N1565" t="s">
        <v>342</v>
      </c>
      <c r="O1565" s="12">
        <v>2009</v>
      </c>
      <c r="P1565" s="12">
        <v>2</v>
      </c>
      <c r="Q1565" s="12">
        <v>2009</v>
      </c>
      <c r="R1565" s="12">
        <v>2</v>
      </c>
      <c r="S1565" s="7">
        <f t="shared" si="15"/>
        <v>6.6666666666666666E-2</v>
      </c>
      <c r="T1565">
        <v>2</v>
      </c>
      <c r="U1565">
        <v>16</v>
      </c>
      <c r="V1565" t="s">
        <v>82</v>
      </c>
      <c r="W1565">
        <f t="shared" si="16"/>
        <v>600</v>
      </c>
      <c r="X1565" s="5">
        <v>1</v>
      </c>
      <c r="Y1565" t="s">
        <v>48</v>
      </c>
      <c r="Z1565" t="s">
        <v>55</v>
      </c>
      <c r="AA1565" t="s">
        <v>265</v>
      </c>
      <c r="AB1565" s="5">
        <v>2</v>
      </c>
      <c r="AC1565" t="s">
        <v>1438</v>
      </c>
      <c r="AD1565" t="s">
        <v>1680</v>
      </c>
    </row>
    <row r="1566" spans="1:30" ht="14.25" customHeight="1" x14ac:dyDescent="0.3">
      <c r="A1566">
        <v>17</v>
      </c>
      <c r="B1566" t="s">
        <v>24</v>
      </c>
      <c r="C1566" t="s">
        <v>320</v>
      </c>
      <c r="D1566" t="s">
        <v>321</v>
      </c>
      <c r="E1566">
        <v>2012</v>
      </c>
      <c r="F1566" t="s">
        <v>333</v>
      </c>
      <c r="G1566" t="s">
        <v>340</v>
      </c>
      <c r="H1566" s="3" t="s">
        <v>341</v>
      </c>
      <c r="I1566" s="8">
        <v>-16.406110999999999</v>
      </c>
      <c r="J1566" s="8">
        <v>-40.047499999999999</v>
      </c>
      <c r="K1566">
        <v>12000000</v>
      </c>
      <c r="L1566" t="s">
        <v>110</v>
      </c>
      <c r="M1566" t="s">
        <v>325</v>
      </c>
      <c r="N1566" t="s">
        <v>342</v>
      </c>
      <c r="O1566" s="12">
        <v>2009</v>
      </c>
      <c r="P1566" s="12">
        <v>2</v>
      </c>
      <c r="Q1566" s="12">
        <v>2009</v>
      </c>
      <c r="R1566" s="12">
        <v>2</v>
      </c>
      <c r="S1566" s="7">
        <f t="shared" si="15"/>
        <v>6.6666666666666666E-2</v>
      </c>
      <c r="T1566">
        <v>2</v>
      </c>
      <c r="U1566">
        <v>16</v>
      </c>
      <c r="V1566" t="s">
        <v>82</v>
      </c>
      <c r="W1566">
        <f t="shared" si="16"/>
        <v>600</v>
      </c>
      <c r="X1566" s="5">
        <v>1</v>
      </c>
      <c r="Y1566" t="s">
        <v>48</v>
      </c>
      <c r="Z1566" t="s">
        <v>55</v>
      </c>
      <c r="AA1566" t="s">
        <v>76</v>
      </c>
      <c r="AB1566" s="5">
        <v>0</v>
      </c>
      <c r="AC1566" t="s">
        <v>1438</v>
      </c>
      <c r="AD1566" t="s">
        <v>1680</v>
      </c>
    </row>
    <row r="1567" spans="1:30" ht="14.25" customHeight="1" x14ac:dyDescent="0.3">
      <c r="A1567">
        <v>17</v>
      </c>
      <c r="B1567" t="s">
        <v>24</v>
      </c>
      <c r="C1567" t="s">
        <v>320</v>
      </c>
      <c r="D1567" t="s">
        <v>321</v>
      </c>
      <c r="E1567">
        <v>2012</v>
      </c>
      <c r="F1567" t="s">
        <v>333</v>
      </c>
      <c r="G1567" t="s">
        <v>340</v>
      </c>
      <c r="H1567" s="3" t="s">
        <v>341</v>
      </c>
      <c r="I1567" s="8">
        <v>-16.406110999999999</v>
      </c>
      <c r="J1567" s="8">
        <v>-40.047499999999999</v>
      </c>
      <c r="K1567">
        <v>12000000</v>
      </c>
      <c r="L1567" t="s">
        <v>110</v>
      </c>
      <c r="M1567" t="s">
        <v>325</v>
      </c>
      <c r="N1567" t="s">
        <v>342</v>
      </c>
      <c r="O1567" s="12">
        <v>2009</v>
      </c>
      <c r="P1567" s="12">
        <v>2</v>
      </c>
      <c r="Q1567" s="12">
        <v>2009</v>
      </c>
      <c r="R1567" s="12">
        <v>2</v>
      </c>
      <c r="S1567" s="7">
        <f t="shared" si="15"/>
        <v>6.6666666666666666E-2</v>
      </c>
      <c r="T1567">
        <v>2</v>
      </c>
      <c r="U1567">
        <v>16</v>
      </c>
      <c r="V1567" t="s">
        <v>82</v>
      </c>
      <c r="W1567">
        <f t="shared" si="16"/>
        <v>600</v>
      </c>
      <c r="X1567" s="5">
        <v>1</v>
      </c>
      <c r="Y1567" t="s">
        <v>48</v>
      </c>
      <c r="Z1567" t="s">
        <v>83</v>
      </c>
      <c r="AA1567" t="s">
        <v>1087</v>
      </c>
      <c r="AB1567" s="5">
        <v>1</v>
      </c>
      <c r="AC1567" t="s">
        <v>1438</v>
      </c>
      <c r="AD1567" t="s">
        <v>1680</v>
      </c>
    </row>
    <row r="1568" spans="1:30" ht="14.25" customHeight="1" x14ac:dyDescent="0.3">
      <c r="A1568">
        <v>17</v>
      </c>
      <c r="B1568" t="s">
        <v>24</v>
      </c>
      <c r="C1568" t="s">
        <v>320</v>
      </c>
      <c r="D1568" t="s">
        <v>321</v>
      </c>
      <c r="E1568">
        <v>2012</v>
      </c>
      <c r="F1568" t="s">
        <v>333</v>
      </c>
      <c r="G1568" t="s">
        <v>340</v>
      </c>
      <c r="H1568" s="3" t="s">
        <v>341</v>
      </c>
      <c r="I1568" s="8">
        <v>-16.406110999999999</v>
      </c>
      <c r="J1568" s="8">
        <v>-40.047499999999999</v>
      </c>
      <c r="K1568">
        <v>12000000</v>
      </c>
      <c r="L1568" t="s">
        <v>110</v>
      </c>
      <c r="M1568" t="s">
        <v>325</v>
      </c>
      <c r="N1568" t="s">
        <v>342</v>
      </c>
      <c r="O1568" s="12">
        <v>2009</v>
      </c>
      <c r="P1568" s="12">
        <v>2</v>
      </c>
      <c r="Q1568" s="12">
        <v>2009</v>
      </c>
      <c r="R1568" s="12">
        <v>2</v>
      </c>
      <c r="S1568" s="7">
        <f t="shared" si="15"/>
        <v>6.6666666666666666E-2</v>
      </c>
      <c r="T1568">
        <v>2</v>
      </c>
      <c r="U1568">
        <v>16</v>
      </c>
      <c r="V1568" t="s">
        <v>82</v>
      </c>
      <c r="W1568">
        <f t="shared" si="16"/>
        <v>600</v>
      </c>
      <c r="X1568" s="5">
        <v>1</v>
      </c>
      <c r="Y1568" t="s">
        <v>48</v>
      </c>
      <c r="Z1568" t="s">
        <v>83</v>
      </c>
      <c r="AA1568" t="s">
        <v>274</v>
      </c>
      <c r="AB1568" s="5">
        <v>13</v>
      </c>
      <c r="AC1568" t="s">
        <v>1438</v>
      </c>
      <c r="AD1568" t="s">
        <v>1680</v>
      </c>
    </row>
    <row r="1569" spans="1:30" ht="14.25" customHeight="1" x14ac:dyDescent="0.3">
      <c r="A1569">
        <v>17</v>
      </c>
      <c r="B1569" t="s">
        <v>24</v>
      </c>
      <c r="C1569" t="s">
        <v>320</v>
      </c>
      <c r="D1569" t="s">
        <v>321</v>
      </c>
      <c r="E1569">
        <v>2012</v>
      </c>
      <c r="F1569" t="s">
        <v>333</v>
      </c>
      <c r="G1569" t="s">
        <v>340</v>
      </c>
      <c r="H1569" s="3" t="s">
        <v>341</v>
      </c>
      <c r="I1569" s="8">
        <v>-16.406110999999999</v>
      </c>
      <c r="J1569" s="8">
        <v>-40.047499999999999</v>
      </c>
      <c r="K1569">
        <v>12000000</v>
      </c>
      <c r="L1569" t="s">
        <v>110</v>
      </c>
      <c r="M1569" t="s">
        <v>325</v>
      </c>
      <c r="N1569" t="s">
        <v>342</v>
      </c>
      <c r="O1569" s="12">
        <v>2009</v>
      </c>
      <c r="P1569" s="12">
        <v>2</v>
      </c>
      <c r="Q1569" s="12">
        <v>2009</v>
      </c>
      <c r="R1569" s="12">
        <v>2</v>
      </c>
      <c r="S1569" s="7">
        <f t="shared" si="15"/>
        <v>6.6666666666666666E-2</v>
      </c>
      <c r="T1569">
        <v>2</v>
      </c>
      <c r="U1569">
        <v>16</v>
      </c>
      <c r="V1569" t="s">
        <v>82</v>
      </c>
      <c r="W1569">
        <f t="shared" si="16"/>
        <v>600</v>
      </c>
      <c r="X1569" s="5">
        <v>1</v>
      </c>
      <c r="Y1569" t="s">
        <v>48</v>
      </c>
      <c r="Z1569" t="s">
        <v>83</v>
      </c>
      <c r="AA1569" t="s">
        <v>87</v>
      </c>
      <c r="AB1569" s="5">
        <v>34</v>
      </c>
      <c r="AC1569" t="s">
        <v>1438</v>
      </c>
      <c r="AD1569" t="s">
        <v>1680</v>
      </c>
    </row>
    <row r="1570" spans="1:30" ht="14.25" customHeight="1" x14ac:dyDescent="0.3">
      <c r="A1570">
        <v>17</v>
      </c>
      <c r="B1570" t="s">
        <v>24</v>
      </c>
      <c r="C1570" t="s">
        <v>320</v>
      </c>
      <c r="D1570" t="s">
        <v>321</v>
      </c>
      <c r="E1570">
        <v>2012</v>
      </c>
      <c r="F1570" t="s">
        <v>333</v>
      </c>
      <c r="G1570" t="s">
        <v>340</v>
      </c>
      <c r="H1570" s="3" t="s">
        <v>341</v>
      </c>
      <c r="I1570" s="8">
        <v>-16.406110999999999</v>
      </c>
      <c r="J1570" s="8">
        <v>-40.047499999999999</v>
      </c>
      <c r="K1570">
        <v>12000000</v>
      </c>
      <c r="L1570" t="s">
        <v>110</v>
      </c>
      <c r="M1570" t="s">
        <v>325</v>
      </c>
      <c r="N1570" t="s">
        <v>342</v>
      </c>
      <c r="O1570" s="12">
        <v>2009</v>
      </c>
      <c r="P1570" s="12">
        <v>2</v>
      </c>
      <c r="Q1570" s="12">
        <v>2009</v>
      </c>
      <c r="R1570" s="12">
        <v>2</v>
      </c>
      <c r="S1570" s="7">
        <f t="shared" si="15"/>
        <v>6.6666666666666666E-2</v>
      </c>
      <c r="T1570">
        <v>2</v>
      </c>
      <c r="U1570">
        <v>16</v>
      </c>
      <c r="V1570" t="s">
        <v>82</v>
      </c>
      <c r="W1570">
        <f t="shared" si="16"/>
        <v>600</v>
      </c>
      <c r="X1570" s="5">
        <v>1</v>
      </c>
      <c r="Y1570" t="s">
        <v>48</v>
      </c>
      <c r="Z1570" t="s">
        <v>83</v>
      </c>
      <c r="AA1570" t="s">
        <v>1088</v>
      </c>
      <c r="AB1570" s="5">
        <v>0</v>
      </c>
      <c r="AC1570" t="s">
        <v>1438</v>
      </c>
      <c r="AD1570" t="s">
        <v>1680</v>
      </c>
    </row>
    <row r="1571" spans="1:30" ht="14.25" customHeight="1" x14ac:dyDescent="0.3">
      <c r="A1571">
        <v>17</v>
      </c>
      <c r="B1571" t="s">
        <v>24</v>
      </c>
      <c r="C1571" t="s">
        <v>320</v>
      </c>
      <c r="D1571" t="s">
        <v>321</v>
      </c>
      <c r="E1571">
        <v>2012</v>
      </c>
      <c r="F1571" t="s">
        <v>333</v>
      </c>
      <c r="G1571" t="s">
        <v>340</v>
      </c>
      <c r="H1571" s="3" t="s">
        <v>341</v>
      </c>
      <c r="I1571" s="8">
        <v>-16.406110999999999</v>
      </c>
      <c r="J1571" s="8">
        <v>-40.047499999999999</v>
      </c>
      <c r="K1571">
        <v>12000000</v>
      </c>
      <c r="L1571" t="s">
        <v>110</v>
      </c>
      <c r="M1571" t="s">
        <v>325</v>
      </c>
      <c r="N1571" t="s">
        <v>342</v>
      </c>
      <c r="O1571" s="12">
        <v>2009</v>
      </c>
      <c r="P1571" s="12">
        <v>2</v>
      </c>
      <c r="Q1571" s="12">
        <v>2009</v>
      </c>
      <c r="R1571" s="12">
        <v>2</v>
      </c>
      <c r="S1571" s="7">
        <f t="shared" si="15"/>
        <v>6.6666666666666666E-2</v>
      </c>
      <c r="T1571">
        <v>2</v>
      </c>
      <c r="U1571">
        <v>16</v>
      </c>
      <c r="V1571" t="s">
        <v>82</v>
      </c>
      <c r="W1571">
        <f t="shared" si="16"/>
        <v>600</v>
      </c>
      <c r="X1571" s="5">
        <v>1</v>
      </c>
      <c r="Y1571" t="s">
        <v>48</v>
      </c>
      <c r="Z1571" t="s">
        <v>90</v>
      </c>
      <c r="AA1571" t="s">
        <v>1089</v>
      </c>
      <c r="AB1571" s="5">
        <v>0</v>
      </c>
      <c r="AC1571" t="s">
        <v>1438</v>
      </c>
      <c r="AD1571" t="s">
        <v>1680</v>
      </c>
    </row>
    <row r="1572" spans="1:30" ht="14.25" customHeight="1" x14ac:dyDescent="0.3">
      <c r="A1572">
        <v>17</v>
      </c>
      <c r="B1572" t="s">
        <v>24</v>
      </c>
      <c r="C1572" t="s">
        <v>320</v>
      </c>
      <c r="D1572" t="s">
        <v>321</v>
      </c>
      <c r="E1572">
        <v>2012</v>
      </c>
      <c r="F1572" t="s">
        <v>333</v>
      </c>
      <c r="G1572" t="s">
        <v>343</v>
      </c>
      <c r="H1572" s="3" t="s">
        <v>344</v>
      </c>
      <c r="I1572" s="8">
        <v>-16.411389</v>
      </c>
      <c r="J1572" s="8">
        <v>-40.061943999999997</v>
      </c>
      <c r="K1572">
        <v>12000000</v>
      </c>
      <c r="L1572" t="s">
        <v>110</v>
      </c>
      <c r="M1572" t="s">
        <v>325</v>
      </c>
      <c r="N1572" t="s">
        <v>345</v>
      </c>
      <c r="O1572" s="12">
        <v>2009</v>
      </c>
      <c r="P1572" s="12">
        <v>1</v>
      </c>
      <c r="Q1572" s="12">
        <v>2009</v>
      </c>
      <c r="R1572" s="12">
        <v>2</v>
      </c>
      <c r="S1572" s="7">
        <f t="shared" ref="S1572:S1592" si="17">3/30</f>
        <v>0.1</v>
      </c>
      <c r="T1572">
        <v>3</v>
      </c>
      <c r="U1572">
        <v>16</v>
      </c>
      <c r="V1572" t="s">
        <v>82</v>
      </c>
      <c r="W1572">
        <f t="shared" ref="W1572:W1632" si="18">(20/3)*60</f>
        <v>400</v>
      </c>
      <c r="X1572" s="5">
        <v>1</v>
      </c>
      <c r="Y1572" t="s">
        <v>48</v>
      </c>
      <c r="Z1572" t="s">
        <v>49</v>
      </c>
      <c r="AA1572" t="s">
        <v>1084</v>
      </c>
      <c r="AB1572">
        <v>1</v>
      </c>
      <c r="AC1572" t="s">
        <v>1438</v>
      </c>
      <c r="AD1572" t="s">
        <v>1680</v>
      </c>
    </row>
    <row r="1573" spans="1:30" ht="14.25" customHeight="1" x14ac:dyDescent="0.3">
      <c r="A1573">
        <v>17</v>
      </c>
      <c r="B1573" t="s">
        <v>24</v>
      </c>
      <c r="C1573" t="s">
        <v>320</v>
      </c>
      <c r="D1573" t="s">
        <v>321</v>
      </c>
      <c r="E1573">
        <v>2012</v>
      </c>
      <c r="F1573" t="s">
        <v>333</v>
      </c>
      <c r="G1573" t="s">
        <v>343</v>
      </c>
      <c r="H1573" s="3" t="s">
        <v>344</v>
      </c>
      <c r="I1573" s="8">
        <v>-16.411389</v>
      </c>
      <c r="J1573" s="8">
        <v>-40.061943999999997</v>
      </c>
      <c r="K1573">
        <v>12000000</v>
      </c>
      <c r="L1573" t="s">
        <v>110</v>
      </c>
      <c r="M1573" t="s">
        <v>325</v>
      </c>
      <c r="N1573" t="s">
        <v>345</v>
      </c>
      <c r="O1573" s="12">
        <v>2009</v>
      </c>
      <c r="P1573" s="12">
        <v>1</v>
      </c>
      <c r="Q1573" s="12">
        <v>2009</v>
      </c>
      <c r="R1573" s="12">
        <v>2</v>
      </c>
      <c r="S1573" s="7">
        <f t="shared" si="17"/>
        <v>0.1</v>
      </c>
      <c r="T1573">
        <v>3</v>
      </c>
      <c r="U1573">
        <v>16</v>
      </c>
      <c r="V1573" t="s">
        <v>82</v>
      </c>
      <c r="W1573">
        <f t="shared" si="18"/>
        <v>400</v>
      </c>
      <c r="X1573" s="5">
        <v>1</v>
      </c>
      <c r="Y1573" t="s">
        <v>48</v>
      </c>
      <c r="Z1573" t="s">
        <v>49</v>
      </c>
      <c r="AA1573" t="s">
        <v>1059</v>
      </c>
      <c r="AB1573">
        <v>0</v>
      </c>
      <c r="AC1573" t="s">
        <v>1438</v>
      </c>
      <c r="AD1573" t="s">
        <v>1680</v>
      </c>
    </row>
    <row r="1574" spans="1:30" ht="14.25" customHeight="1" x14ac:dyDescent="0.3">
      <c r="A1574">
        <v>17</v>
      </c>
      <c r="B1574" t="s">
        <v>24</v>
      </c>
      <c r="C1574" t="s">
        <v>320</v>
      </c>
      <c r="D1574" t="s">
        <v>321</v>
      </c>
      <c r="E1574">
        <v>2012</v>
      </c>
      <c r="F1574" t="s">
        <v>333</v>
      </c>
      <c r="G1574" t="s">
        <v>343</v>
      </c>
      <c r="H1574" s="3" t="s">
        <v>344</v>
      </c>
      <c r="I1574" s="8">
        <v>-16.411389</v>
      </c>
      <c r="J1574" s="8">
        <v>-40.061943999999997</v>
      </c>
      <c r="K1574">
        <v>12000000</v>
      </c>
      <c r="L1574" t="s">
        <v>110</v>
      </c>
      <c r="M1574" t="s">
        <v>325</v>
      </c>
      <c r="N1574" t="s">
        <v>345</v>
      </c>
      <c r="O1574" s="12">
        <v>2009</v>
      </c>
      <c r="P1574" s="12">
        <v>1</v>
      </c>
      <c r="Q1574" s="12">
        <v>2009</v>
      </c>
      <c r="R1574" s="12">
        <v>2</v>
      </c>
      <c r="S1574" s="7">
        <f t="shared" si="17"/>
        <v>0.1</v>
      </c>
      <c r="T1574">
        <v>3</v>
      </c>
      <c r="U1574">
        <v>16</v>
      </c>
      <c r="V1574" t="s">
        <v>82</v>
      </c>
      <c r="W1574">
        <f t="shared" si="18"/>
        <v>400</v>
      </c>
      <c r="X1574" s="5">
        <v>1</v>
      </c>
      <c r="Y1574" t="s">
        <v>48</v>
      </c>
      <c r="Z1574" t="s">
        <v>55</v>
      </c>
      <c r="AA1574" t="s">
        <v>859</v>
      </c>
      <c r="AB1574">
        <v>0</v>
      </c>
      <c r="AC1574" t="s">
        <v>1438</v>
      </c>
      <c r="AD1574" t="s">
        <v>1680</v>
      </c>
    </row>
    <row r="1575" spans="1:30" ht="14.25" customHeight="1" x14ac:dyDescent="0.3">
      <c r="A1575">
        <v>17</v>
      </c>
      <c r="B1575" t="s">
        <v>24</v>
      </c>
      <c r="C1575" t="s">
        <v>320</v>
      </c>
      <c r="D1575" t="s">
        <v>321</v>
      </c>
      <c r="E1575">
        <v>2012</v>
      </c>
      <c r="F1575" t="s">
        <v>333</v>
      </c>
      <c r="G1575" t="s">
        <v>343</v>
      </c>
      <c r="H1575" s="3" t="s">
        <v>344</v>
      </c>
      <c r="I1575" s="8">
        <v>-16.411389</v>
      </c>
      <c r="J1575" s="8">
        <v>-40.061943999999997</v>
      </c>
      <c r="K1575">
        <v>12000000</v>
      </c>
      <c r="L1575" t="s">
        <v>110</v>
      </c>
      <c r="M1575" t="s">
        <v>325</v>
      </c>
      <c r="N1575" t="s">
        <v>345</v>
      </c>
      <c r="O1575" s="12">
        <v>2009</v>
      </c>
      <c r="P1575" s="12">
        <v>1</v>
      </c>
      <c r="Q1575" s="12">
        <v>2009</v>
      </c>
      <c r="R1575" s="12">
        <v>2</v>
      </c>
      <c r="S1575" s="7">
        <f t="shared" si="17"/>
        <v>0.1</v>
      </c>
      <c r="T1575">
        <v>3</v>
      </c>
      <c r="U1575">
        <v>16</v>
      </c>
      <c r="V1575" t="s">
        <v>82</v>
      </c>
      <c r="W1575">
        <f t="shared" si="18"/>
        <v>400</v>
      </c>
      <c r="X1575" s="5">
        <v>1</v>
      </c>
      <c r="Y1575" t="s">
        <v>48</v>
      </c>
      <c r="Z1575" t="s">
        <v>55</v>
      </c>
      <c r="AA1575" t="s">
        <v>890</v>
      </c>
      <c r="AB1575">
        <v>2</v>
      </c>
      <c r="AC1575" t="s">
        <v>1438</v>
      </c>
      <c r="AD1575" t="s">
        <v>1680</v>
      </c>
    </row>
    <row r="1576" spans="1:30" ht="14.25" customHeight="1" x14ac:dyDescent="0.3">
      <c r="A1576">
        <v>17</v>
      </c>
      <c r="B1576" t="s">
        <v>24</v>
      </c>
      <c r="C1576" t="s">
        <v>320</v>
      </c>
      <c r="D1576" t="s">
        <v>321</v>
      </c>
      <c r="E1576">
        <v>2012</v>
      </c>
      <c r="F1576" t="s">
        <v>333</v>
      </c>
      <c r="G1576" t="s">
        <v>343</v>
      </c>
      <c r="H1576" s="3" t="s">
        <v>344</v>
      </c>
      <c r="I1576" s="8">
        <v>-16.411389</v>
      </c>
      <c r="J1576" s="8">
        <v>-40.061943999999997</v>
      </c>
      <c r="K1576">
        <v>12000000</v>
      </c>
      <c r="L1576" t="s">
        <v>110</v>
      </c>
      <c r="M1576" t="s">
        <v>325</v>
      </c>
      <c r="N1576" t="s">
        <v>345</v>
      </c>
      <c r="O1576" s="12">
        <v>2009</v>
      </c>
      <c r="P1576" s="12">
        <v>1</v>
      </c>
      <c r="Q1576" s="12">
        <v>2009</v>
      </c>
      <c r="R1576" s="12">
        <v>2</v>
      </c>
      <c r="S1576" s="7">
        <f t="shared" si="17"/>
        <v>0.1</v>
      </c>
      <c r="T1576">
        <v>3</v>
      </c>
      <c r="U1576">
        <v>16</v>
      </c>
      <c r="V1576" t="s">
        <v>82</v>
      </c>
      <c r="W1576">
        <f t="shared" si="18"/>
        <v>400</v>
      </c>
      <c r="X1576" s="5">
        <v>1</v>
      </c>
      <c r="Y1576" t="s">
        <v>48</v>
      </c>
      <c r="Z1576" t="s">
        <v>55</v>
      </c>
      <c r="AA1576" t="s">
        <v>1085</v>
      </c>
      <c r="AB1576">
        <v>2</v>
      </c>
      <c r="AC1576" t="s">
        <v>1438</v>
      </c>
      <c r="AD1576" t="s">
        <v>1680</v>
      </c>
    </row>
    <row r="1577" spans="1:30" ht="14.25" customHeight="1" x14ac:dyDescent="0.3">
      <c r="A1577">
        <v>17</v>
      </c>
      <c r="B1577" t="s">
        <v>24</v>
      </c>
      <c r="C1577" t="s">
        <v>320</v>
      </c>
      <c r="D1577" t="s">
        <v>321</v>
      </c>
      <c r="E1577">
        <v>2012</v>
      </c>
      <c r="F1577" t="s">
        <v>333</v>
      </c>
      <c r="G1577" t="s">
        <v>343</v>
      </c>
      <c r="H1577" s="3" t="s">
        <v>344</v>
      </c>
      <c r="I1577" s="8">
        <v>-16.411389</v>
      </c>
      <c r="J1577" s="8">
        <v>-40.061943999999997</v>
      </c>
      <c r="K1577">
        <v>12000000</v>
      </c>
      <c r="L1577" t="s">
        <v>110</v>
      </c>
      <c r="M1577" t="s">
        <v>325</v>
      </c>
      <c r="N1577" t="s">
        <v>345</v>
      </c>
      <c r="O1577" s="12">
        <v>2009</v>
      </c>
      <c r="P1577" s="12">
        <v>1</v>
      </c>
      <c r="Q1577" s="12">
        <v>2009</v>
      </c>
      <c r="R1577" s="12">
        <v>2</v>
      </c>
      <c r="S1577" s="7">
        <f t="shared" si="17"/>
        <v>0.1</v>
      </c>
      <c r="T1577">
        <v>3</v>
      </c>
      <c r="U1577">
        <v>16</v>
      </c>
      <c r="V1577" t="s">
        <v>82</v>
      </c>
      <c r="W1577">
        <f t="shared" si="18"/>
        <v>400</v>
      </c>
      <c r="X1577" s="5">
        <v>1</v>
      </c>
      <c r="Y1577" t="s">
        <v>48</v>
      </c>
      <c r="Z1577" t="s">
        <v>55</v>
      </c>
      <c r="AA1577" t="s">
        <v>249</v>
      </c>
      <c r="AB1577">
        <v>0</v>
      </c>
      <c r="AC1577" t="s">
        <v>1438</v>
      </c>
      <c r="AD1577" t="s">
        <v>1680</v>
      </c>
    </row>
    <row r="1578" spans="1:30" ht="14.25" customHeight="1" x14ac:dyDescent="0.3">
      <c r="A1578">
        <v>17</v>
      </c>
      <c r="B1578" t="s">
        <v>24</v>
      </c>
      <c r="C1578" t="s">
        <v>320</v>
      </c>
      <c r="D1578" t="s">
        <v>321</v>
      </c>
      <c r="E1578">
        <v>2012</v>
      </c>
      <c r="F1578" t="s">
        <v>333</v>
      </c>
      <c r="G1578" t="s">
        <v>343</v>
      </c>
      <c r="H1578" s="3" t="s">
        <v>344</v>
      </c>
      <c r="I1578" s="8">
        <v>-16.411389</v>
      </c>
      <c r="J1578" s="8">
        <v>-40.061943999999997</v>
      </c>
      <c r="K1578">
        <v>12000000</v>
      </c>
      <c r="L1578" t="s">
        <v>110</v>
      </c>
      <c r="M1578" t="s">
        <v>325</v>
      </c>
      <c r="N1578" t="s">
        <v>345</v>
      </c>
      <c r="O1578" s="12">
        <v>2009</v>
      </c>
      <c r="P1578" s="12">
        <v>1</v>
      </c>
      <c r="Q1578" s="12">
        <v>2009</v>
      </c>
      <c r="R1578" s="12">
        <v>2</v>
      </c>
      <c r="S1578" s="7">
        <f t="shared" si="17"/>
        <v>0.1</v>
      </c>
      <c r="T1578">
        <v>3</v>
      </c>
      <c r="U1578">
        <v>16</v>
      </c>
      <c r="V1578" t="s">
        <v>82</v>
      </c>
      <c r="W1578">
        <f t="shared" si="18"/>
        <v>400</v>
      </c>
      <c r="X1578" s="5">
        <v>1</v>
      </c>
      <c r="Y1578" t="s">
        <v>48</v>
      </c>
      <c r="Z1578" t="s">
        <v>55</v>
      </c>
      <c r="AA1578" t="s">
        <v>895</v>
      </c>
      <c r="AB1578">
        <v>0</v>
      </c>
      <c r="AC1578" t="s">
        <v>1438</v>
      </c>
      <c r="AD1578" t="s">
        <v>1680</v>
      </c>
    </row>
    <row r="1579" spans="1:30" ht="14.25" customHeight="1" x14ac:dyDescent="0.3">
      <c r="A1579">
        <v>17</v>
      </c>
      <c r="B1579" t="s">
        <v>24</v>
      </c>
      <c r="C1579" t="s">
        <v>320</v>
      </c>
      <c r="D1579" t="s">
        <v>321</v>
      </c>
      <c r="E1579">
        <v>2012</v>
      </c>
      <c r="F1579" t="s">
        <v>333</v>
      </c>
      <c r="G1579" t="s">
        <v>343</v>
      </c>
      <c r="H1579" s="3" t="s">
        <v>344</v>
      </c>
      <c r="I1579" s="8">
        <v>-16.411389</v>
      </c>
      <c r="J1579" s="8">
        <v>-40.061943999999997</v>
      </c>
      <c r="K1579">
        <v>12000000</v>
      </c>
      <c r="L1579" t="s">
        <v>110</v>
      </c>
      <c r="M1579" t="s">
        <v>325</v>
      </c>
      <c r="N1579" t="s">
        <v>345</v>
      </c>
      <c r="O1579" s="12">
        <v>2009</v>
      </c>
      <c r="P1579" s="12">
        <v>1</v>
      </c>
      <c r="Q1579" s="12">
        <v>2009</v>
      </c>
      <c r="R1579" s="12">
        <v>2</v>
      </c>
      <c r="S1579" s="7">
        <f t="shared" si="17"/>
        <v>0.1</v>
      </c>
      <c r="T1579">
        <v>3</v>
      </c>
      <c r="U1579">
        <v>16</v>
      </c>
      <c r="V1579" t="s">
        <v>82</v>
      </c>
      <c r="W1579">
        <f t="shared" si="18"/>
        <v>400</v>
      </c>
      <c r="X1579" s="5">
        <v>1</v>
      </c>
      <c r="Y1579" t="s">
        <v>48</v>
      </c>
      <c r="Z1579" t="s">
        <v>55</v>
      </c>
      <c r="AA1579" t="s">
        <v>62</v>
      </c>
      <c r="AB1579">
        <v>0</v>
      </c>
      <c r="AC1579" t="s">
        <v>1438</v>
      </c>
      <c r="AD1579" t="s">
        <v>1680</v>
      </c>
    </row>
    <row r="1580" spans="1:30" ht="14.25" customHeight="1" x14ac:dyDescent="0.3">
      <c r="A1580">
        <v>17</v>
      </c>
      <c r="B1580" t="s">
        <v>24</v>
      </c>
      <c r="C1580" t="s">
        <v>320</v>
      </c>
      <c r="D1580" t="s">
        <v>321</v>
      </c>
      <c r="E1580">
        <v>2012</v>
      </c>
      <c r="F1580" t="s">
        <v>333</v>
      </c>
      <c r="G1580" t="s">
        <v>343</v>
      </c>
      <c r="H1580" s="3" t="s">
        <v>344</v>
      </c>
      <c r="I1580" s="8">
        <v>-16.411389</v>
      </c>
      <c r="J1580" s="8">
        <v>-40.061943999999997</v>
      </c>
      <c r="K1580">
        <v>12000000</v>
      </c>
      <c r="L1580" t="s">
        <v>110</v>
      </c>
      <c r="M1580" t="s">
        <v>325</v>
      </c>
      <c r="N1580" t="s">
        <v>345</v>
      </c>
      <c r="O1580" s="12">
        <v>2009</v>
      </c>
      <c r="P1580" s="12">
        <v>1</v>
      </c>
      <c r="Q1580" s="12">
        <v>2009</v>
      </c>
      <c r="R1580" s="12">
        <v>2</v>
      </c>
      <c r="S1580" s="7">
        <f t="shared" si="17"/>
        <v>0.1</v>
      </c>
      <c r="T1580">
        <v>3</v>
      </c>
      <c r="U1580">
        <v>16</v>
      </c>
      <c r="V1580" t="s">
        <v>82</v>
      </c>
      <c r="W1580">
        <f t="shared" si="18"/>
        <v>400</v>
      </c>
      <c r="X1580" s="5">
        <v>1</v>
      </c>
      <c r="Y1580" t="s">
        <v>48</v>
      </c>
      <c r="Z1580" t="s">
        <v>55</v>
      </c>
      <c r="AA1580" t="s">
        <v>655</v>
      </c>
      <c r="AB1580">
        <v>4</v>
      </c>
      <c r="AC1580" t="s">
        <v>1438</v>
      </c>
      <c r="AD1580" t="s">
        <v>1680</v>
      </c>
    </row>
    <row r="1581" spans="1:30" ht="14.25" customHeight="1" x14ac:dyDescent="0.3">
      <c r="A1581">
        <v>17</v>
      </c>
      <c r="B1581" t="s">
        <v>24</v>
      </c>
      <c r="C1581" t="s">
        <v>320</v>
      </c>
      <c r="D1581" t="s">
        <v>321</v>
      </c>
      <c r="E1581">
        <v>2012</v>
      </c>
      <c r="F1581" t="s">
        <v>333</v>
      </c>
      <c r="G1581" t="s">
        <v>343</v>
      </c>
      <c r="H1581" s="3" t="s">
        <v>344</v>
      </c>
      <c r="I1581" s="8">
        <v>-16.411389</v>
      </c>
      <c r="J1581" s="8">
        <v>-40.061943999999997</v>
      </c>
      <c r="K1581">
        <v>12000000</v>
      </c>
      <c r="L1581" t="s">
        <v>110</v>
      </c>
      <c r="M1581" t="s">
        <v>325</v>
      </c>
      <c r="N1581" t="s">
        <v>345</v>
      </c>
      <c r="O1581" s="12">
        <v>2009</v>
      </c>
      <c r="P1581" s="12">
        <v>1</v>
      </c>
      <c r="Q1581" s="12">
        <v>2009</v>
      </c>
      <c r="R1581" s="12">
        <v>2</v>
      </c>
      <c r="S1581" s="7">
        <f t="shared" si="17"/>
        <v>0.1</v>
      </c>
      <c r="T1581">
        <v>3</v>
      </c>
      <c r="U1581">
        <v>16</v>
      </c>
      <c r="V1581" t="s">
        <v>82</v>
      </c>
      <c r="W1581">
        <f t="shared" si="18"/>
        <v>400</v>
      </c>
      <c r="X1581" s="5">
        <v>1</v>
      </c>
      <c r="Y1581" t="s">
        <v>48</v>
      </c>
      <c r="Z1581" t="s">
        <v>55</v>
      </c>
      <c r="AA1581" t="s">
        <v>114</v>
      </c>
      <c r="AB1581">
        <v>0</v>
      </c>
      <c r="AC1581" t="s">
        <v>1438</v>
      </c>
      <c r="AD1581" t="s">
        <v>1680</v>
      </c>
    </row>
    <row r="1582" spans="1:30" ht="14.25" customHeight="1" x14ac:dyDescent="0.3">
      <c r="A1582">
        <v>17</v>
      </c>
      <c r="B1582" t="s">
        <v>24</v>
      </c>
      <c r="C1582" t="s">
        <v>320</v>
      </c>
      <c r="D1582" t="s">
        <v>321</v>
      </c>
      <c r="E1582">
        <v>2012</v>
      </c>
      <c r="F1582" t="s">
        <v>333</v>
      </c>
      <c r="G1582" t="s">
        <v>343</v>
      </c>
      <c r="H1582" s="3" t="s">
        <v>344</v>
      </c>
      <c r="I1582" s="8">
        <v>-16.411389</v>
      </c>
      <c r="J1582" s="8">
        <v>-40.061943999999997</v>
      </c>
      <c r="K1582">
        <v>12000000</v>
      </c>
      <c r="L1582" t="s">
        <v>110</v>
      </c>
      <c r="M1582" t="s">
        <v>325</v>
      </c>
      <c r="N1582" t="s">
        <v>345</v>
      </c>
      <c r="O1582" s="12">
        <v>2009</v>
      </c>
      <c r="P1582" s="12">
        <v>1</v>
      </c>
      <c r="Q1582" s="12">
        <v>2009</v>
      </c>
      <c r="R1582" s="12">
        <v>2</v>
      </c>
      <c r="S1582" s="7">
        <f t="shared" si="17"/>
        <v>0.1</v>
      </c>
      <c r="T1582">
        <v>3</v>
      </c>
      <c r="U1582">
        <v>16</v>
      </c>
      <c r="V1582" t="s">
        <v>82</v>
      </c>
      <c r="W1582">
        <f t="shared" si="18"/>
        <v>400</v>
      </c>
      <c r="X1582" s="5">
        <v>1</v>
      </c>
      <c r="Y1582" t="s">
        <v>48</v>
      </c>
      <c r="Z1582" t="s">
        <v>55</v>
      </c>
      <c r="AA1582" t="s">
        <v>1083</v>
      </c>
      <c r="AB1582">
        <v>0</v>
      </c>
      <c r="AC1582" t="s">
        <v>1438</v>
      </c>
      <c r="AD1582" t="s">
        <v>1680</v>
      </c>
    </row>
    <row r="1583" spans="1:30" ht="14.25" customHeight="1" x14ac:dyDescent="0.3">
      <c r="A1583">
        <v>17</v>
      </c>
      <c r="B1583" t="s">
        <v>24</v>
      </c>
      <c r="C1583" t="s">
        <v>320</v>
      </c>
      <c r="D1583" t="s">
        <v>321</v>
      </c>
      <c r="E1583">
        <v>2012</v>
      </c>
      <c r="F1583" t="s">
        <v>333</v>
      </c>
      <c r="G1583" t="s">
        <v>343</v>
      </c>
      <c r="H1583" s="3" t="s">
        <v>344</v>
      </c>
      <c r="I1583" s="8">
        <v>-16.411389</v>
      </c>
      <c r="J1583" s="8">
        <v>-40.061943999999997</v>
      </c>
      <c r="K1583">
        <v>12000000</v>
      </c>
      <c r="L1583" t="s">
        <v>110</v>
      </c>
      <c r="M1583" t="s">
        <v>325</v>
      </c>
      <c r="N1583" t="s">
        <v>345</v>
      </c>
      <c r="O1583" s="12">
        <v>2009</v>
      </c>
      <c r="P1583" s="12">
        <v>1</v>
      </c>
      <c r="Q1583" s="12">
        <v>2009</v>
      </c>
      <c r="R1583" s="12">
        <v>2</v>
      </c>
      <c r="S1583" s="7">
        <f t="shared" si="17"/>
        <v>0.1</v>
      </c>
      <c r="T1583">
        <v>3</v>
      </c>
      <c r="U1583">
        <v>16</v>
      </c>
      <c r="V1583" t="s">
        <v>82</v>
      </c>
      <c r="W1583">
        <f t="shared" si="18"/>
        <v>400</v>
      </c>
      <c r="X1583" s="5">
        <v>1</v>
      </c>
      <c r="Y1583" t="s">
        <v>48</v>
      </c>
      <c r="Z1583" t="s">
        <v>55</v>
      </c>
      <c r="AA1583" t="s">
        <v>70</v>
      </c>
      <c r="AB1583">
        <v>0</v>
      </c>
      <c r="AC1583" t="s">
        <v>1438</v>
      </c>
      <c r="AD1583" t="s">
        <v>1680</v>
      </c>
    </row>
    <row r="1584" spans="1:30" ht="14.25" customHeight="1" x14ac:dyDescent="0.3">
      <c r="A1584">
        <v>17</v>
      </c>
      <c r="B1584" t="s">
        <v>24</v>
      </c>
      <c r="C1584" t="s">
        <v>320</v>
      </c>
      <c r="D1584" t="s">
        <v>321</v>
      </c>
      <c r="E1584">
        <v>2012</v>
      </c>
      <c r="F1584" t="s">
        <v>333</v>
      </c>
      <c r="G1584" t="s">
        <v>343</v>
      </c>
      <c r="H1584" s="3" t="s">
        <v>344</v>
      </c>
      <c r="I1584" s="8">
        <v>-16.411389</v>
      </c>
      <c r="J1584" s="8">
        <v>-40.061943999999997</v>
      </c>
      <c r="K1584">
        <v>12000000</v>
      </c>
      <c r="L1584" t="s">
        <v>110</v>
      </c>
      <c r="M1584" t="s">
        <v>325</v>
      </c>
      <c r="N1584" t="s">
        <v>345</v>
      </c>
      <c r="O1584" s="12">
        <v>2009</v>
      </c>
      <c r="P1584" s="12">
        <v>1</v>
      </c>
      <c r="Q1584" s="12">
        <v>2009</v>
      </c>
      <c r="R1584" s="12">
        <v>2</v>
      </c>
      <c r="S1584" s="7">
        <f t="shared" si="17"/>
        <v>0.1</v>
      </c>
      <c r="T1584">
        <v>3</v>
      </c>
      <c r="U1584">
        <v>16</v>
      </c>
      <c r="V1584" t="s">
        <v>82</v>
      </c>
      <c r="W1584">
        <f t="shared" si="18"/>
        <v>400</v>
      </c>
      <c r="X1584" s="5">
        <v>1</v>
      </c>
      <c r="Y1584" t="s">
        <v>48</v>
      </c>
      <c r="Z1584" t="s">
        <v>55</v>
      </c>
      <c r="AA1584" t="s">
        <v>1086</v>
      </c>
      <c r="AB1584">
        <v>19</v>
      </c>
      <c r="AC1584" t="s">
        <v>1438</v>
      </c>
      <c r="AD1584" t="s">
        <v>1680</v>
      </c>
    </row>
    <row r="1585" spans="1:30" ht="14.25" customHeight="1" x14ac:dyDescent="0.3">
      <c r="A1585">
        <v>17</v>
      </c>
      <c r="B1585" t="s">
        <v>24</v>
      </c>
      <c r="C1585" t="s">
        <v>320</v>
      </c>
      <c r="D1585" t="s">
        <v>321</v>
      </c>
      <c r="E1585">
        <v>2012</v>
      </c>
      <c r="F1585" t="s">
        <v>333</v>
      </c>
      <c r="G1585" t="s">
        <v>343</v>
      </c>
      <c r="H1585" s="3" t="s">
        <v>344</v>
      </c>
      <c r="I1585" s="8">
        <v>-16.411389</v>
      </c>
      <c r="J1585" s="8">
        <v>-40.061943999999997</v>
      </c>
      <c r="K1585">
        <v>12000000</v>
      </c>
      <c r="L1585" t="s">
        <v>110</v>
      </c>
      <c r="M1585" t="s">
        <v>325</v>
      </c>
      <c r="N1585" t="s">
        <v>345</v>
      </c>
      <c r="O1585" s="12">
        <v>2009</v>
      </c>
      <c r="P1585" s="12">
        <v>1</v>
      </c>
      <c r="Q1585" s="12">
        <v>2009</v>
      </c>
      <c r="R1585" s="12">
        <v>2</v>
      </c>
      <c r="S1585" s="7">
        <f t="shared" si="17"/>
        <v>0.1</v>
      </c>
      <c r="T1585">
        <v>3</v>
      </c>
      <c r="U1585">
        <v>16</v>
      </c>
      <c r="V1585" t="s">
        <v>82</v>
      </c>
      <c r="W1585">
        <f t="shared" si="18"/>
        <v>400</v>
      </c>
      <c r="X1585" s="5">
        <v>1</v>
      </c>
      <c r="Y1585" t="s">
        <v>48</v>
      </c>
      <c r="Z1585" t="s">
        <v>55</v>
      </c>
      <c r="AA1585" t="s">
        <v>73</v>
      </c>
      <c r="AB1585">
        <v>1</v>
      </c>
      <c r="AC1585" t="s">
        <v>1438</v>
      </c>
      <c r="AD1585" t="s">
        <v>1680</v>
      </c>
    </row>
    <row r="1586" spans="1:30" ht="14.25" customHeight="1" x14ac:dyDescent="0.3">
      <c r="A1586">
        <v>17</v>
      </c>
      <c r="B1586" t="s">
        <v>24</v>
      </c>
      <c r="C1586" t="s">
        <v>320</v>
      </c>
      <c r="D1586" t="s">
        <v>321</v>
      </c>
      <c r="E1586">
        <v>2012</v>
      </c>
      <c r="F1586" t="s">
        <v>333</v>
      </c>
      <c r="G1586" t="s">
        <v>343</v>
      </c>
      <c r="H1586" s="3" t="s">
        <v>344</v>
      </c>
      <c r="I1586" s="8">
        <v>-16.411389</v>
      </c>
      <c r="J1586" s="8">
        <v>-40.061943999999997</v>
      </c>
      <c r="K1586">
        <v>12000000</v>
      </c>
      <c r="L1586" t="s">
        <v>110</v>
      </c>
      <c r="M1586" t="s">
        <v>325</v>
      </c>
      <c r="N1586" t="s">
        <v>345</v>
      </c>
      <c r="O1586" s="12">
        <v>2009</v>
      </c>
      <c r="P1586" s="12">
        <v>1</v>
      </c>
      <c r="Q1586" s="12">
        <v>2009</v>
      </c>
      <c r="R1586" s="12">
        <v>2</v>
      </c>
      <c r="S1586" s="7">
        <f t="shared" si="17"/>
        <v>0.1</v>
      </c>
      <c r="T1586">
        <v>3</v>
      </c>
      <c r="U1586">
        <v>16</v>
      </c>
      <c r="V1586" t="s">
        <v>82</v>
      </c>
      <c r="W1586">
        <f t="shared" si="18"/>
        <v>400</v>
      </c>
      <c r="X1586" s="5">
        <v>1</v>
      </c>
      <c r="Y1586" t="s">
        <v>48</v>
      </c>
      <c r="Z1586" t="s">
        <v>55</v>
      </c>
      <c r="AA1586" t="s">
        <v>265</v>
      </c>
      <c r="AB1586">
        <v>1</v>
      </c>
      <c r="AC1586" t="s">
        <v>1438</v>
      </c>
      <c r="AD1586" t="s">
        <v>1680</v>
      </c>
    </row>
    <row r="1587" spans="1:30" ht="14.25" customHeight="1" x14ac:dyDescent="0.3">
      <c r="A1587">
        <v>17</v>
      </c>
      <c r="B1587" t="s">
        <v>24</v>
      </c>
      <c r="C1587" t="s">
        <v>320</v>
      </c>
      <c r="D1587" t="s">
        <v>321</v>
      </c>
      <c r="E1587">
        <v>2012</v>
      </c>
      <c r="F1587" t="s">
        <v>333</v>
      </c>
      <c r="G1587" t="s">
        <v>343</v>
      </c>
      <c r="H1587" s="3" t="s">
        <v>344</v>
      </c>
      <c r="I1587" s="8">
        <v>-16.411389</v>
      </c>
      <c r="J1587" s="8">
        <v>-40.061943999999997</v>
      </c>
      <c r="K1587">
        <v>12000000</v>
      </c>
      <c r="L1587" t="s">
        <v>110</v>
      </c>
      <c r="M1587" t="s">
        <v>325</v>
      </c>
      <c r="N1587" t="s">
        <v>345</v>
      </c>
      <c r="O1587" s="12">
        <v>2009</v>
      </c>
      <c r="P1587" s="12">
        <v>1</v>
      </c>
      <c r="Q1587" s="12">
        <v>2009</v>
      </c>
      <c r="R1587" s="12">
        <v>2</v>
      </c>
      <c r="S1587" s="7">
        <f t="shared" si="17"/>
        <v>0.1</v>
      </c>
      <c r="T1587">
        <v>3</v>
      </c>
      <c r="U1587">
        <v>16</v>
      </c>
      <c r="V1587" t="s">
        <v>82</v>
      </c>
      <c r="W1587">
        <f t="shared" si="18"/>
        <v>400</v>
      </c>
      <c r="X1587" s="5">
        <v>1</v>
      </c>
      <c r="Y1587" t="s">
        <v>48</v>
      </c>
      <c r="Z1587" t="s">
        <v>55</v>
      </c>
      <c r="AA1587" t="s">
        <v>76</v>
      </c>
      <c r="AB1587">
        <v>0</v>
      </c>
      <c r="AC1587" t="s">
        <v>1438</v>
      </c>
      <c r="AD1587" t="s">
        <v>1680</v>
      </c>
    </row>
    <row r="1588" spans="1:30" ht="14.25" customHeight="1" x14ac:dyDescent="0.3">
      <c r="A1588">
        <v>17</v>
      </c>
      <c r="B1588" t="s">
        <v>24</v>
      </c>
      <c r="C1588" t="s">
        <v>320</v>
      </c>
      <c r="D1588" t="s">
        <v>321</v>
      </c>
      <c r="E1588">
        <v>2012</v>
      </c>
      <c r="F1588" t="s">
        <v>333</v>
      </c>
      <c r="G1588" t="s">
        <v>343</v>
      </c>
      <c r="H1588" s="3" t="s">
        <v>344</v>
      </c>
      <c r="I1588" s="8">
        <v>-16.411389</v>
      </c>
      <c r="J1588" s="8">
        <v>-40.061943999999997</v>
      </c>
      <c r="K1588">
        <v>12000000</v>
      </c>
      <c r="L1588" t="s">
        <v>110</v>
      </c>
      <c r="M1588" t="s">
        <v>325</v>
      </c>
      <c r="N1588" t="s">
        <v>345</v>
      </c>
      <c r="O1588" s="12">
        <v>2009</v>
      </c>
      <c r="P1588" s="12">
        <v>1</v>
      </c>
      <c r="Q1588" s="12">
        <v>2009</v>
      </c>
      <c r="R1588" s="12">
        <v>2</v>
      </c>
      <c r="S1588" s="7">
        <f t="shared" si="17"/>
        <v>0.1</v>
      </c>
      <c r="T1588">
        <v>3</v>
      </c>
      <c r="U1588">
        <v>16</v>
      </c>
      <c r="V1588" t="s">
        <v>82</v>
      </c>
      <c r="W1588">
        <f t="shared" si="18"/>
        <v>400</v>
      </c>
      <c r="X1588" s="5">
        <v>1</v>
      </c>
      <c r="Y1588" t="s">
        <v>48</v>
      </c>
      <c r="Z1588" t="s">
        <v>83</v>
      </c>
      <c r="AA1588" t="s">
        <v>1087</v>
      </c>
      <c r="AB1588">
        <v>3</v>
      </c>
      <c r="AC1588" t="s">
        <v>1438</v>
      </c>
      <c r="AD1588" t="s">
        <v>1680</v>
      </c>
    </row>
    <row r="1589" spans="1:30" ht="14.25" customHeight="1" x14ac:dyDescent="0.3">
      <c r="A1589">
        <v>17</v>
      </c>
      <c r="B1589" t="s">
        <v>24</v>
      </c>
      <c r="C1589" t="s">
        <v>320</v>
      </c>
      <c r="D1589" t="s">
        <v>321</v>
      </c>
      <c r="E1589">
        <v>2012</v>
      </c>
      <c r="F1589" t="s">
        <v>333</v>
      </c>
      <c r="G1589" t="s">
        <v>343</v>
      </c>
      <c r="H1589" s="3" t="s">
        <v>344</v>
      </c>
      <c r="I1589" s="8">
        <v>-16.411389</v>
      </c>
      <c r="J1589" s="8">
        <v>-40.061943999999997</v>
      </c>
      <c r="K1589">
        <v>12000000</v>
      </c>
      <c r="L1589" t="s">
        <v>110</v>
      </c>
      <c r="M1589" t="s">
        <v>325</v>
      </c>
      <c r="N1589" t="s">
        <v>345</v>
      </c>
      <c r="O1589" s="12">
        <v>2009</v>
      </c>
      <c r="P1589" s="12">
        <v>1</v>
      </c>
      <c r="Q1589" s="12">
        <v>2009</v>
      </c>
      <c r="R1589" s="12">
        <v>2</v>
      </c>
      <c r="S1589" s="7">
        <f t="shared" si="17"/>
        <v>0.1</v>
      </c>
      <c r="T1589">
        <v>3</v>
      </c>
      <c r="U1589">
        <v>16</v>
      </c>
      <c r="V1589" t="s">
        <v>82</v>
      </c>
      <c r="W1589">
        <f t="shared" si="18"/>
        <v>400</v>
      </c>
      <c r="X1589" s="5">
        <v>1</v>
      </c>
      <c r="Y1589" t="s">
        <v>48</v>
      </c>
      <c r="Z1589" t="s">
        <v>83</v>
      </c>
      <c r="AA1589" t="s">
        <v>274</v>
      </c>
      <c r="AB1589">
        <v>8</v>
      </c>
      <c r="AC1589" t="s">
        <v>1438</v>
      </c>
      <c r="AD1589" t="s">
        <v>1680</v>
      </c>
    </row>
    <row r="1590" spans="1:30" ht="14.25" customHeight="1" x14ac:dyDescent="0.3">
      <c r="A1590">
        <v>17</v>
      </c>
      <c r="B1590" t="s">
        <v>24</v>
      </c>
      <c r="C1590" t="s">
        <v>320</v>
      </c>
      <c r="D1590" t="s">
        <v>321</v>
      </c>
      <c r="E1590">
        <v>2012</v>
      </c>
      <c r="F1590" t="s">
        <v>333</v>
      </c>
      <c r="G1590" t="s">
        <v>343</v>
      </c>
      <c r="H1590" s="3" t="s">
        <v>344</v>
      </c>
      <c r="I1590" s="8">
        <v>-16.411389</v>
      </c>
      <c r="J1590" s="8">
        <v>-40.061943999999997</v>
      </c>
      <c r="K1590">
        <v>12000000</v>
      </c>
      <c r="L1590" t="s">
        <v>110</v>
      </c>
      <c r="M1590" t="s">
        <v>325</v>
      </c>
      <c r="N1590" t="s">
        <v>345</v>
      </c>
      <c r="O1590" s="12">
        <v>2009</v>
      </c>
      <c r="P1590" s="12">
        <v>1</v>
      </c>
      <c r="Q1590" s="12">
        <v>2009</v>
      </c>
      <c r="R1590" s="12">
        <v>2</v>
      </c>
      <c r="S1590" s="7">
        <f t="shared" si="17"/>
        <v>0.1</v>
      </c>
      <c r="T1590">
        <v>3</v>
      </c>
      <c r="U1590">
        <v>16</v>
      </c>
      <c r="V1590" t="s">
        <v>82</v>
      </c>
      <c r="W1590">
        <f t="shared" si="18"/>
        <v>400</v>
      </c>
      <c r="X1590" s="5">
        <v>1</v>
      </c>
      <c r="Y1590" t="s">
        <v>48</v>
      </c>
      <c r="Z1590" t="s">
        <v>83</v>
      </c>
      <c r="AA1590" t="s">
        <v>87</v>
      </c>
      <c r="AB1590">
        <v>15</v>
      </c>
      <c r="AC1590" t="s">
        <v>1438</v>
      </c>
      <c r="AD1590" t="s">
        <v>1680</v>
      </c>
    </row>
    <row r="1591" spans="1:30" ht="14.25" customHeight="1" x14ac:dyDescent="0.3">
      <c r="A1591">
        <v>17</v>
      </c>
      <c r="B1591" t="s">
        <v>24</v>
      </c>
      <c r="C1591" t="s">
        <v>320</v>
      </c>
      <c r="D1591" t="s">
        <v>321</v>
      </c>
      <c r="E1591">
        <v>2012</v>
      </c>
      <c r="F1591" t="s">
        <v>333</v>
      </c>
      <c r="G1591" t="s">
        <v>343</v>
      </c>
      <c r="H1591" s="3" t="s">
        <v>344</v>
      </c>
      <c r="I1591" s="8">
        <v>-16.411389</v>
      </c>
      <c r="J1591" s="8">
        <v>-40.061943999999997</v>
      </c>
      <c r="K1591">
        <v>12000000</v>
      </c>
      <c r="L1591" t="s">
        <v>110</v>
      </c>
      <c r="M1591" t="s">
        <v>325</v>
      </c>
      <c r="N1591" t="s">
        <v>345</v>
      </c>
      <c r="O1591" s="12">
        <v>2009</v>
      </c>
      <c r="P1591" s="12">
        <v>1</v>
      </c>
      <c r="Q1591" s="12">
        <v>2009</v>
      </c>
      <c r="R1591" s="12">
        <v>2</v>
      </c>
      <c r="S1591" s="7">
        <f t="shared" si="17"/>
        <v>0.1</v>
      </c>
      <c r="T1591">
        <v>3</v>
      </c>
      <c r="U1591">
        <v>16</v>
      </c>
      <c r="V1591" t="s">
        <v>82</v>
      </c>
      <c r="W1591">
        <f t="shared" si="18"/>
        <v>400</v>
      </c>
      <c r="X1591" s="5">
        <v>1</v>
      </c>
      <c r="Y1591" t="s">
        <v>48</v>
      </c>
      <c r="Z1591" t="s">
        <v>83</v>
      </c>
      <c r="AA1591" t="s">
        <v>1088</v>
      </c>
      <c r="AB1591">
        <v>0</v>
      </c>
      <c r="AC1591" t="s">
        <v>1438</v>
      </c>
      <c r="AD1591" t="s">
        <v>1680</v>
      </c>
    </row>
    <row r="1592" spans="1:30" ht="14.25" customHeight="1" x14ac:dyDescent="0.3">
      <c r="A1592">
        <v>17</v>
      </c>
      <c r="B1592" t="s">
        <v>24</v>
      </c>
      <c r="C1592" t="s">
        <v>320</v>
      </c>
      <c r="D1592" t="s">
        <v>321</v>
      </c>
      <c r="E1592">
        <v>2012</v>
      </c>
      <c r="F1592" t="s">
        <v>333</v>
      </c>
      <c r="G1592" t="s">
        <v>343</v>
      </c>
      <c r="H1592" s="3" t="s">
        <v>344</v>
      </c>
      <c r="I1592" s="8">
        <v>-16.411389</v>
      </c>
      <c r="J1592" s="8">
        <v>-40.061943999999997</v>
      </c>
      <c r="K1592">
        <v>12000000</v>
      </c>
      <c r="L1592" t="s">
        <v>110</v>
      </c>
      <c r="M1592" t="s">
        <v>325</v>
      </c>
      <c r="N1592" t="s">
        <v>345</v>
      </c>
      <c r="O1592" s="12">
        <v>2009</v>
      </c>
      <c r="P1592" s="12">
        <v>1</v>
      </c>
      <c r="Q1592" s="12">
        <v>2009</v>
      </c>
      <c r="R1592" s="12">
        <v>2</v>
      </c>
      <c r="S1592" s="7">
        <f t="shared" si="17"/>
        <v>0.1</v>
      </c>
      <c r="T1592">
        <v>3</v>
      </c>
      <c r="U1592">
        <v>16</v>
      </c>
      <c r="V1592" t="s">
        <v>82</v>
      </c>
      <c r="W1592">
        <f t="shared" si="18"/>
        <v>400</v>
      </c>
      <c r="X1592" s="5">
        <v>1</v>
      </c>
      <c r="Y1592" t="s">
        <v>48</v>
      </c>
      <c r="Z1592" t="s">
        <v>90</v>
      </c>
      <c r="AA1592" t="s">
        <v>1089</v>
      </c>
      <c r="AB1592">
        <v>0</v>
      </c>
      <c r="AC1592" t="s">
        <v>1438</v>
      </c>
      <c r="AD1592" t="s">
        <v>1680</v>
      </c>
    </row>
    <row r="1593" spans="1:30" ht="14.25" customHeight="1" x14ac:dyDescent="0.3">
      <c r="A1593">
        <v>17</v>
      </c>
      <c r="B1593" t="s">
        <v>24</v>
      </c>
      <c r="C1593" t="s">
        <v>320</v>
      </c>
      <c r="D1593" t="s">
        <v>321</v>
      </c>
      <c r="E1593">
        <v>2012</v>
      </c>
      <c r="F1593" t="s">
        <v>346</v>
      </c>
      <c r="G1593" t="s">
        <v>347</v>
      </c>
      <c r="H1593" s="3" t="s">
        <v>348</v>
      </c>
      <c r="I1593" s="8">
        <v>-16.566110999999999</v>
      </c>
      <c r="J1593" s="8">
        <v>-39.753610999999999</v>
      </c>
      <c r="K1593">
        <v>2000000</v>
      </c>
      <c r="L1593" t="s">
        <v>67</v>
      </c>
      <c r="M1593" t="s">
        <v>325</v>
      </c>
      <c r="N1593" t="s">
        <v>349</v>
      </c>
      <c r="O1593" s="12">
        <v>2009</v>
      </c>
      <c r="P1593" s="12">
        <v>1</v>
      </c>
      <c r="Q1593" s="12">
        <v>2011</v>
      </c>
      <c r="R1593" s="12">
        <v>2</v>
      </c>
      <c r="S1593" s="7">
        <v>26</v>
      </c>
      <c r="T1593">
        <v>3</v>
      </c>
      <c r="U1593">
        <v>16</v>
      </c>
      <c r="V1593" t="s">
        <v>82</v>
      </c>
      <c r="W1593">
        <f t="shared" si="18"/>
        <v>400</v>
      </c>
      <c r="X1593" s="5">
        <v>1</v>
      </c>
      <c r="Y1593" t="s">
        <v>48</v>
      </c>
      <c r="Z1593" t="s">
        <v>55</v>
      </c>
      <c r="AA1593" t="s">
        <v>890</v>
      </c>
      <c r="AB1593" s="5">
        <v>13</v>
      </c>
      <c r="AC1593" t="s">
        <v>1438</v>
      </c>
      <c r="AD1593" t="s">
        <v>1680</v>
      </c>
    </row>
    <row r="1594" spans="1:30" ht="14.25" customHeight="1" x14ac:dyDescent="0.3">
      <c r="A1594">
        <v>17</v>
      </c>
      <c r="B1594" t="s">
        <v>24</v>
      </c>
      <c r="C1594" t="s">
        <v>320</v>
      </c>
      <c r="D1594" t="s">
        <v>321</v>
      </c>
      <c r="E1594">
        <v>2012</v>
      </c>
      <c r="F1594" t="s">
        <v>346</v>
      </c>
      <c r="G1594" t="s">
        <v>347</v>
      </c>
      <c r="H1594" s="3" t="s">
        <v>348</v>
      </c>
      <c r="I1594" s="8">
        <v>-16.566110999999999</v>
      </c>
      <c r="J1594" s="8">
        <v>-39.753610999999999</v>
      </c>
      <c r="K1594">
        <v>2000000</v>
      </c>
      <c r="L1594" t="s">
        <v>67</v>
      </c>
      <c r="M1594" t="s">
        <v>325</v>
      </c>
      <c r="N1594" t="s">
        <v>349</v>
      </c>
      <c r="O1594" s="12">
        <v>2009</v>
      </c>
      <c r="P1594" s="12">
        <v>1</v>
      </c>
      <c r="Q1594" s="12">
        <v>2011</v>
      </c>
      <c r="R1594" s="12">
        <v>2</v>
      </c>
      <c r="S1594" s="7">
        <v>26</v>
      </c>
      <c r="T1594">
        <v>3</v>
      </c>
      <c r="U1594">
        <v>16</v>
      </c>
      <c r="V1594" t="s">
        <v>82</v>
      </c>
      <c r="W1594">
        <f t="shared" si="18"/>
        <v>400</v>
      </c>
      <c r="X1594" s="5">
        <v>1</v>
      </c>
      <c r="Y1594" t="s">
        <v>48</v>
      </c>
      <c r="Z1594" t="s">
        <v>55</v>
      </c>
      <c r="AA1594" t="s">
        <v>895</v>
      </c>
      <c r="AB1594" s="5">
        <v>21</v>
      </c>
      <c r="AC1594" t="s">
        <v>1438</v>
      </c>
      <c r="AD1594" t="s">
        <v>1680</v>
      </c>
    </row>
    <row r="1595" spans="1:30" ht="14.25" customHeight="1" x14ac:dyDescent="0.3">
      <c r="A1595">
        <v>17</v>
      </c>
      <c r="B1595" t="s">
        <v>24</v>
      </c>
      <c r="C1595" t="s">
        <v>320</v>
      </c>
      <c r="D1595" t="s">
        <v>321</v>
      </c>
      <c r="E1595">
        <v>2012</v>
      </c>
      <c r="F1595" t="s">
        <v>346</v>
      </c>
      <c r="G1595" t="s">
        <v>347</v>
      </c>
      <c r="H1595" s="3" t="s">
        <v>348</v>
      </c>
      <c r="I1595" s="8">
        <v>-16.566110999999999</v>
      </c>
      <c r="J1595" s="8">
        <v>-39.753610999999999</v>
      </c>
      <c r="K1595">
        <v>2000000</v>
      </c>
      <c r="L1595" t="s">
        <v>67</v>
      </c>
      <c r="M1595" t="s">
        <v>325</v>
      </c>
      <c r="N1595" t="s">
        <v>349</v>
      </c>
      <c r="O1595" s="12">
        <v>2009</v>
      </c>
      <c r="P1595" s="12">
        <v>1</v>
      </c>
      <c r="Q1595" s="12">
        <v>2011</v>
      </c>
      <c r="R1595" s="12">
        <v>2</v>
      </c>
      <c r="S1595" s="7">
        <v>26</v>
      </c>
      <c r="T1595">
        <v>3</v>
      </c>
      <c r="U1595">
        <v>16</v>
      </c>
      <c r="V1595" t="s">
        <v>82</v>
      </c>
      <c r="W1595">
        <f t="shared" si="18"/>
        <v>400</v>
      </c>
      <c r="X1595" s="5">
        <v>1</v>
      </c>
      <c r="Y1595" t="s">
        <v>48</v>
      </c>
      <c r="Z1595" t="s">
        <v>55</v>
      </c>
      <c r="AA1595" t="s">
        <v>249</v>
      </c>
      <c r="AB1595" s="5">
        <v>28</v>
      </c>
      <c r="AC1595" t="s">
        <v>1438</v>
      </c>
      <c r="AD1595" t="s">
        <v>1680</v>
      </c>
    </row>
    <row r="1596" spans="1:30" ht="14.25" customHeight="1" x14ac:dyDescent="0.3">
      <c r="A1596">
        <v>17</v>
      </c>
      <c r="B1596" t="s">
        <v>24</v>
      </c>
      <c r="C1596" t="s">
        <v>320</v>
      </c>
      <c r="D1596" t="s">
        <v>321</v>
      </c>
      <c r="E1596">
        <v>2012</v>
      </c>
      <c r="F1596" t="s">
        <v>346</v>
      </c>
      <c r="G1596" t="s">
        <v>347</v>
      </c>
      <c r="H1596" s="3" t="s">
        <v>348</v>
      </c>
      <c r="I1596" s="8">
        <v>-16.566110999999999</v>
      </c>
      <c r="J1596" s="8">
        <v>-39.753610999999999</v>
      </c>
      <c r="K1596">
        <v>2000000</v>
      </c>
      <c r="L1596" t="s">
        <v>67</v>
      </c>
      <c r="M1596" t="s">
        <v>325</v>
      </c>
      <c r="N1596" t="s">
        <v>349</v>
      </c>
      <c r="O1596" s="12">
        <v>2009</v>
      </c>
      <c r="P1596" s="12">
        <v>1</v>
      </c>
      <c r="Q1596" s="12">
        <v>2011</v>
      </c>
      <c r="R1596" s="12">
        <v>2</v>
      </c>
      <c r="S1596" s="7">
        <v>26</v>
      </c>
      <c r="T1596">
        <v>3</v>
      </c>
      <c r="U1596">
        <v>16</v>
      </c>
      <c r="V1596" t="s">
        <v>82</v>
      </c>
      <c r="W1596">
        <f t="shared" si="18"/>
        <v>400</v>
      </c>
      <c r="X1596" s="5">
        <v>1</v>
      </c>
      <c r="Y1596" t="s">
        <v>48</v>
      </c>
      <c r="Z1596" t="s">
        <v>55</v>
      </c>
      <c r="AA1596" t="s">
        <v>861</v>
      </c>
      <c r="AB1596" s="5">
        <v>1</v>
      </c>
      <c r="AC1596" t="s">
        <v>1438</v>
      </c>
      <c r="AD1596" t="s">
        <v>1680</v>
      </c>
    </row>
    <row r="1597" spans="1:30" ht="14.25" customHeight="1" x14ac:dyDescent="0.3">
      <c r="A1597">
        <v>17</v>
      </c>
      <c r="B1597" t="s">
        <v>24</v>
      </c>
      <c r="C1597" t="s">
        <v>320</v>
      </c>
      <c r="D1597" t="s">
        <v>321</v>
      </c>
      <c r="E1597">
        <v>2012</v>
      </c>
      <c r="F1597" t="s">
        <v>346</v>
      </c>
      <c r="G1597" t="s">
        <v>347</v>
      </c>
      <c r="H1597" s="3" t="s">
        <v>348</v>
      </c>
      <c r="I1597" s="8">
        <v>-16.566110999999999</v>
      </c>
      <c r="J1597" s="8">
        <v>-39.753610999999999</v>
      </c>
      <c r="K1597">
        <v>2000000</v>
      </c>
      <c r="L1597" t="s">
        <v>67</v>
      </c>
      <c r="M1597" t="s">
        <v>325</v>
      </c>
      <c r="N1597" t="s">
        <v>349</v>
      </c>
      <c r="O1597" s="12">
        <v>2009</v>
      </c>
      <c r="P1597" s="12">
        <v>1</v>
      </c>
      <c r="Q1597" s="12">
        <v>2011</v>
      </c>
      <c r="R1597" s="12">
        <v>2</v>
      </c>
      <c r="S1597" s="7">
        <v>26</v>
      </c>
      <c r="T1597">
        <v>3</v>
      </c>
      <c r="U1597">
        <v>16</v>
      </c>
      <c r="V1597" t="s">
        <v>82</v>
      </c>
      <c r="W1597">
        <f t="shared" si="18"/>
        <v>400</v>
      </c>
      <c r="X1597" s="5">
        <v>1</v>
      </c>
      <c r="Y1597" t="s">
        <v>48</v>
      </c>
      <c r="Z1597" t="s">
        <v>55</v>
      </c>
      <c r="AA1597" t="s">
        <v>59</v>
      </c>
      <c r="AB1597" s="5">
        <v>1</v>
      </c>
      <c r="AC1597" t="s">
        <v>1438</v>
      </c>
      <c r="AD1597" t="s">
        <v>1680</v>
      </c>
    </row>
    <row r="1598" spans="1:30" ht="14.25" customHeight="1" x14ac:dyDescent="0.3">
      <c r="A1598">
        <v>17</v>
      </c>
      <c r="B1598" t="s">
        <v>24</v>
      </c>
      <c r="C1598" t="s">
        <v>320</v>
      </c>
      <c r="D1598" t="s">
        <v>321</v>
      </c>
      <c r="E1598">
        <v>2012</v>
      </c>
      <c r="F1598" t="s">
        <v>346</v>
      </c>
      <c r="G1598" t="s">
        <v>347</v>
      </c>
      <c r="H1598" s="3" t="s">
        <v>348</v>
      </c>
      <c r="I1598" s="8">
        <v>-16.566110999999999</v>
      </c>
      <c r="J1598" s="8">
        <v>-39.753610999999999</v>
      </c>
      <c r="K1598">
        <v>2000000</v>
      </c>
      <c r="L1598" t="s">
        <v>67</v>
      </c>
      <c r="M1598" t="s">
        <v>325</v>
      </c>
      <c r="N1598" t="s">
        <v>349</v>
      </c>
      <c r="O1598" s="12">
        <v>2009</v>
      </c>
      <c r="P1598" s="12">
        <v>1</v>
      </c>
      <c r="Q1598" s="12">
        <v>2011</v>
      </c>
      <c r="R1598" s="12">
        <v>2</v>
      </c>
      <c r="S1598" s="7">
        <v>26</v>
      </c>
      <c r="T1598">
        <v>3</v>
      </c>
      <c r="U1598">
        <v>16</v>
      </c>
      <c r="V1598" t="s">
        <v>82</v>
      </c>
      <c r="W1598">
        <f t="shared" si="18"/>
        <v>400</v>
      </c>
      <c r="X1598" s="5">
        <v>1</v>
      </c>
      <c r="Y1598" t="s">
        <v>48</v>
      </c>
      <c r="Z1598" t="s">
        <v>55</v>
      </c>
      <c r="AA1598" t="s">
        <v>62</v>
      </c>
      <c r="AB1598" s="5">
        <v>4</v>
      </c>
      <c r="AC1598" t="s">
        <v>1438</v>
      </c>
      <c r="AD1598" t="s">
        <v>1680</v>
      </c>
    </row>
    <row r="1599" spans="1:30" ht="14.25" customHeight="1" x14ac:dyDescent="0.3">
      <c r="A1599">
        <v>17</v>
      </c>
      <c r="B1599" t="s">
        <v>24</v>
      </c>
      <c r="C1599" t="s">
        <v>320</v>
      </c>
      <c r="D1599" t="s">
        <v>321</v>
      </c>
      <c r="E1599">
        <v>2012</v>
      </c>
      <c r="F1599" t="s">
        <v>346</v>
      </c>
      <c r="G1599" t="s">
        <v>347</v>
      </c>
      <c r="H1599" s="3" t="s">
        <v>348</v>
      </c>
      <c r="I1599" s="8">
        <v>-16.566110999999999</v>
      </c>
      <c r="J1599" s="8">
        <v>-39.753610999999999</v>
      </c>
      <c r="K1599">
        <v>2000000</v>
      </c>
      <c r="L1599" t="s">
        <v>67</v>
      </c>
      <c r="M1599" t="s">
        <v>325</v>
      </c>
      <c r="N1599" t="s">
        <v>349</v>
      </c>
      <c r="O1599" s="12">
        <v>2009</v>
      </c>
      <c r="P1599" s="12">
        <v>1</v>
      </c>
      <c r="Q1599" s="12">
        <v>2011</v>
      </c>
      <c r="R1599" s="12">
        <v>2</v>
      </c>
      <c r="S1599" s="7">
        <v>26</v>
      </c>
      <c r="T1599">
        <v>3</v>
      </c>
      <c r="U1599">
        <v>16</v>
      </c>
      <c r="V1599" t="s">
        <v>82</v>
      </c>
      <c r="W1599">
        <f t="shared" si="18"/>
        <v>400</v>
      </c>
      <c r="X1599" s="5">
        <v>1</v>
      </c>
      <c r="Y1599" t="s">
        <v>48</v>
      </c>
      <c r="Z1599" t="s">
        <v>55</v>
      </c>
      <c r="AA1599" t="s">
        <v>655</v>
      </c>
      <c r="AB1599" s="5">
        <v>12</v>
      </c>
      <c r="AC1599" t="s">
        <v>1438</v>
      </c>
      <c r="AD1599" t="s">
        <v>1680</v>
      </c>
    </row>
    <row r="1600" spans="1:30" ht="14.25" customHeight="1" x14ac:dyDescent="0.3">
      <c r="A1600">
        <v>17</v>
      </c>
      <c r="B1600" t="s">
        <v>24</v>
      </c>
      <c r="C1600" t="s">
        <v>320</v>
      </c>
      <c r="D1600" t="s">
        <v>321</v>
      </c>
      <c r="E1600">
        <v>2012</v>
      </c>
      <c r="F1600" t="s">
        <v>346</v>
      </c>
      <c r="G1600" t="s">
        <v>347</v>
      </c>
      <c r="H1600" s="3" t="s">
        <v>348</v>
      </c>
      <c r="I1600" s="8">
        <v>-16.566110999999999</v>
      </c>
      <c r="J1600" s="8">
        <v>-39.753610999999999</v>
      </c>
      <c r="K1600">
        <v>2000000</v>
      </c>
      <c r="L1600" t="s">
        <v>67</v>
      </c>
      <c r="M1600" t="s">
        <v>325</v>
      </c>
      <c r="N1600" t="s">
        <v>349</v>
      </c>
      <c r="O1600" s="12">
        <v>2009</v>
      </c>
      <c r="P1600" s="12">
        <v>1</v>
      </c>
      <c r="Q1600" s="12">
        <v>2011</v>
      </c>
      <c r="R1600" s="12">
        <v>2</v>
      </c>
      <c r="S1600" s="7">
        <v>26</v>
      </c>
      <c r="T1600">
        <v>3</v>
      </c>
      <c r="U1600">
        <v>16</v>
      </c>
      <c r="V1600" t="s">
        <v>82</v>
      </c>
      <c r="W1600">
        <f t="shared" si="18"/>
        <v>400</v>
      </c>
      <c r="X1600" s="5">
        <v>1</v>
      </c>
      <c r="Y1600" t="s">
        <v>48</v>
      </c>
      <c r="Z1600" t="s">
        <v>55</v>
      </c>
      <c r="AA1600" t="s">
        <v>1083</v>
      </c>
      <c r="AB1600" s="5">
        <v>1</v>
      </c>
      <c r="AC1600" t="s">
        <v>1438</v>
      </c>
      <c r="AD1600" t="s">
        <v>1680</v>
      </c>
    </row>
    <row r="1601" spans="1:30" ht="14.25" customHeight="1" x14ac:dyDescent="0.3">
      <c r="A1601">
        <v>17</v>
      </c>
      <c r="B1601" t="s">
        <v>24</v>
      </c>
      <c r="C1601" t="s">
        <v>320</v>
      </c>
      <c r="D1601" t="s">
        <v>321</v>
      </c>
      <c r="E1601">
        <v>2012</v>
      </c>
      <c r="F1601" t="s">
        <v>346</v>
      </c>
      <c r="G1601" t="s">
        <v>347</v>
      </c>
      <c r="H1601" s="3" t="s">
        <v>348</v>
      </c>
      <c r="I1601" s="8">
        <v>-16.566110999999999</v>
      </c>
      <c r="J1601" s="8">
        <v>-39.753610999999999</v>
      </c>
      <c r="K1601">
        <v>2000000</v>
      </c>
      <c r="L1601" t="s">
        <v>67</v>
      </c>
      <c r="M1601" t="s">
        <v>325</v>
      </c>
      <c r="N1601" t="s">
        <v>349</v>
      </c>
      <c r="O1601" s="12">
        <v>2009</v>
      </c>
      <c r="P1601" s="12">
        <v>1</v>
      </c>
      <c r="Q1601" s="12">
        <v>2011</v>
      </c>
      <c r="R1601" s="12">
        <v>2</v>
      </c>
      <c r="S1601" s="7">
        <v>26</v>
      </c>
      <c r="T1601">
        <v>3</v>
      </c>
      <c r="U1601">
        <v>16</v>
      </c>
      <c r="V1601" t="s">
        <v>82</v>
      </c>
      <c r="W1601">
        <f t="shared" si="18"/>
        <v>400</v>
      </c>
      <c r="X1601" s="5">
        <v>1</v>
      </c>
      <c r="Y1601" t="s">
        <v>48</v>
      </c>
      <c r="Z1601" t="s">
        <v>55</v>
      </c>
      <c r="AA1601" t="s">
        <v>70</v>
      </c>
      <c r="AB1601" s="5">
        <v>2</v>
      </c>
      <c r="AC1601" t="s">
        <v>1438</v>
      </c>
      <c r="AD1601" t="s">
        <v>1680</v>
      </c>
    </row>
    <row r="1602" spans="1:30" ht="14.25" customHeight="1" x14ac:dyDescent="0.3">
      <c r="A1602">
        <v>17</v>
      </c>
      <c r="B1602" t="s">
        <v>24</v>
      </c>
      <c r="C1602" t="s">
        <v>320</v>
      </c>
      <c r="D1602" t="s">
        <v>321</v>
      </c>
      <c r="E1602">
        <v>2012</v>
      </c>
      <c r="F1602" t="s">
        <v>346</v>
      </c>
      <c r="G1602" t="s">
        <v>347</v>
      </c>
      <c r="H1602" s="3" t="s">
        <v>348</v>
      </c>
      <c r="I1602" s="8">
        <v>-16.566110999999999</v>
      </c>
      <c r="J1602" s="8">
        <v>-39.753610999999999</v>
      </c>
      <c r="K1602">
        <v>2000000</v>
      </c>
      <c r="L1602" t="s">
        <v>67</v>
      </c>
      <c r="M1602" t="s">
        <v>325</v>
      </c>
      <c r="N1602" t="s">
        <v>349</v>
      </c>
      <c r="O1602" s="12">
        <v>2009</v>
      </c>
      <c r="P1602" s="12">
        <v>1</v>
      </c>
      <c r="Q1602" s="12">
        <v>2011</v>
      </c>
      <c r="R1602" s="12">
        <v>2</v>
      </c>
      <c r="S1602" s="7">
        <v>26</v>
      </c>
      <c r="T1602">
        <v>3</v>
      </c>
      <c r="U1602">
        <v>16</v>
      </c>
      <c r="V1602" t="s">
        <v>82</v>
      </c>
      <c r="W1602">
        <f t="shared" si="18"/>
        <v>400</v>
      </c>
      <c r="X1602" s="5">
        <v>1</v>
      </c>
      <c r="Y1602" t="s">
        <v>48</v>
      </c>
      <c r="Z1602" t="s">
        <v>55</v>
      </c>
      <c r="AA1602" t="s">
        <v>73</v>
      </c>
      <c r="AB1602" s="5">
        <v>6</v>
      </c>
      <c r="AC1602" t="s">
        <v>1438</v>
      </c>
      <c r="AD1602" t="s">
        <v>1680</v>
      </c>
    </row>
    <row r="1603" spans="1:30" ht="14.25" customHeight="1" x14ac:dyDescent="0.3">
      <c r="A1603">
        <v>17</v>
      </c>
      <c r="B1603" t="s">
        <v>24</v>
      </c>
      <c r="C1603" t="s">
        <v>320</v>
      </c>
      <c r="D1603" t="s">
        <v>321</v>
      </c>
      <c r="E1603">
        <v>2012</v>
      </c>
      <c r="F1603" t="s">
        <v>346</v>
      </c>
      <c r="G1603" t="s">
        <v>347</v>
      </c>
      <c r="H1603" s="3" t="s">
        <v>348</v>
      </c>
      <c r="I1603" s="8">
        <v>-16.566110999999999</v>
      </c>
      <c r="J1603" s="8">
        <v>-39.753610999999999</v>
      </c>
      <c r="K1603">
        <v>2000000</v>
      </c>
      <c r="L1603" t="s">
        <v>67</v>
      </c>
      <c r="M1603" t="s">
        <v>325</v>
      </c>
      <c r="N1603" t="s">
        <v>349</v>
      </c>
      <c r="O1603" s="12">
        <v>2009</v>
      </c>
      <c r="P1603" s="12">
        <v>1</v>
      </c>
      <c r="Q1603" s="12">
        <v>2011</v>
      </c>
      <c r="R1603" s="12">
        <v>2</v>
      </c>
      <c r="S1603" s="7">
        <v>26</v>
      </c>
      <c r="T1603">
        <v>3</v>
      </c>
      <c r="U1603">
        <v>16</v>
      </c>
      <c r="V1603" t="s">
        <v>82</v>
      </c>
      <c r="W1603">
        <f t="shared" si="18"/>
        <v>400</v>
      </c>
      <c r="X1603" s="5">
        <v>1</v>
      </c>
      <c r="Y1603" t="s">
        <v>48</v>
      </c>
      <c r="Z1603" t="s">
        <v>83</v>
      </c>
      <c r="AA1603" t="s">
        <v>1087</v>
      </c>
      <c r="AB1603" s="5">
        <v>6</v>
      </c>
      <c r="AC1603" t="s">
        <v>1438</v>
      </c>
      <c r="AD1603" t="s">
        <v>1680</v>
      </c>
    </row>
    <row r="1604" spans="1:30" ht="14.25" customHeight="1" x14ac:dyDescent="0.3">
      <c r="A1604">
        <v>17</v>
      </c>
      <c r="B1604" t="s">
        <v>24</v>
      </c>
      <c r="C1604" t="s">
        <v>320</v>
      </c>
      <c r="D1604" t="s">
        <v>321</v>
      </c>
      <c r="E1604">
        <v>2012</v>
      </c>
      <c r="F1604" t="s">
        <v>346</v>
      </c>
      <c r="G1604" t="s">
        <v>347</v>
      </c>
      <c r="H1604" s="3" t="s">
        <v>348</v>
      </c>
      <c r="I1604" s="8">
        <v>-16.566110999999999</v>
      </c>
      <c r="J1604" s="8">
        <v>-39.753610999999999</v>
      </c>
      <c r="K1604">
        <v>2000000</v>
      </c>
      <c r="L1604" t="s">
        <v>67</v>
      </c>
      <c r="M1604" t="s">
        <v>325</v>
      </c>
      <c r="N1604" t="s">
        <v>349</v>
      </c>
      <c r="O1604" s="12">
        <v>2009</v>
      </c>
      <c r="P1604" s="12">
        <v>1</v>
      </c>
      <c r="Q1604" s="12">
        <v>2011</v>
      </c>
      <c r="R1604" s="12">
        <v>2</v>
      </c>
      <c r="S1604" s="7">
        <v>26</v>
      </c>
      <c r="T1604">
        <v>3</v>
      </c>
      <c r="U1604">
        <v>16</v>
      </c>
      <c r="V1604" t="s">
        <v>82</v>
      </c>
      <c r="W1604">
        <f t="shared" si="18"/>
        <v>400</v>
      </c>
      <c r="X1604" s="5">
        <v>1</v>
      </c>
      <c r="Y1604" t="s">
        <v>48</v>
      </c>
      <c r="Z1604" t="s">
        <v>83</v>
      </c>
      <c r="AA1604" t="s">
        <v>274</v>
      </c>
      <c r="AB1604" s="5">
        <v>47</v>
      </c>
      <c r="AC1604" t="s">
        <v>1438</v>
      </c>
      <c r="AD1604" t="s">
        <v>1680</v>
      </c>
    </row>
    <row r="1605" spans="1:30" ht="14.25" customHeight="1" x14ac:dyDescent="0.3">
      <c r="A1605">
        <v>17</v>
      </c>
      <c r="B1605" t="s">
        <v>24</v>
      </c>
      <c r="C1605" t="s">
        <v>320</v>
      </c>
      <c r="D1605" t="s">
        <v>321</v>
      </c>
      <c r="E1605">
        <v>2012</v>
      </c>
      <c r="F1605" t="s">
        <v>346</v>
      </c>
      <c r="G1605" t="s">
        <v>347</v>
      </c>
      <c r="H1605" s="3" t="s">
        <v>348</v>
      </c>
      <c r="I1605" s="8">
        <v>-16.566110999999999</v>
      </c>
      <c r="J1605" s="8">
        <v>-39.753610999999999</v>
      </c>
      <c r="K1605">
        <v>2000000</v>
      </c>
      <c r="L1605" t="s">
        <v>67</v>
      </c>
      <c r="M1605" t="s">
        <v>325</v>
      </c>
      <c r="N1605" t="s">
        <v>349</v>
      </c>
      <c r="O1605" s="12">
        <v>2009</v>
      </c>
      <c r="P1605" s="12">
        <v>1</v>
      </c>
      <c r="Q1605" s="12">
        <v>2011</v>
      </c>
      <c r="R1605" s="12">
        <v>2</v>
      </c>
      <c r="S1605" s="7">
        <v>26</v>
      </c>
      <c r="T1605">
        <v>3</v>
      </c>
      <c r="U1605">
        <v>16</v>
      </c>
      <c r="V1605" t="s">
        <v>82</v>
      </c>
      <c r="W1605">
        <f t="shared" si="18"/>
        <v>400</v>
      </c>
      <c r="X1605" s="5">
        <v>1</v>
      </c>
      <c r="Y1605" t="s">
        <v>48</v>
      </c>
      <c r="Z1605" t="s">
        <v>83</v>
      </c>
      <c r="AA1605" t="s">
        <v>87</v>
      </c>
      <c r="AB1605" s="5">
        <v>76</v>
      </c>
      <c r="AC1605" t="s">
        <v>1438</v>
      </c>
      <c r="AD1605" t="s">
        <v>1680</v>
      </c>
    </row>
    <row r="1606" spans="1:30" ht="14.25" customHeight="1" x14ac:dyDescent="0.3">
      <c r="A1606">
        <v>17</v>
      </c>
      <c r="B1606" t="s">
        <v>24</v>
      </c>
      <c r="C1606" t="s">
        <v>320</v>
      </c>
      <c r="D1606" t="s">
        <v>321</v>
      </c>
      <c r="E1606">
        <v>2012</v>
      </c>
      <c r="F1606" t="s">
        <v>346</v>
      </c>
      <c r="G1606" t="s">
        <v>347</v>
      </c>
      <c r="H1606" s="3" t="s">
        <v>348</v>
      </c>
      <c r="I1606" s="8">
        <v>-16.566110999999999</v>
      </c>
      <c r="J1606" s="8">
        <v>-39.753610999999999</v>
      </c>
      <c r="K1606">
        <v>2000000</v>
      </c>
      <c r="L1606" t="s">
        <v>67</v>
      </c>
      <c r="M1606" t="s">
        <v>325</v>
      </c>
      <c r="N1606" t="s">
        <v>349</v>
      </c>
      <c r="O1606" s="12">
        <v>2009</v>
      </c>
      <c r="P1606" s="12">
        <v>1</v>
      </c>
      <c r="Q1606" s="12">
        <v>2011</v>
      </c>
      <c r="R1606" s="12">
        <v>2</v>
      </c>
      <c r="S1606" s="7">
        <v>26</v>
      </c>
      <c r="T1606">
        <v>3</v>
      </c>
      <c r="U1606">
        <v>16</v>
      </c>
      <c r="V1606" t="s">
        <v>82</v>
      </c>
      <c r="W1606">
        <f t="shared" si="18"/>
        <v>400</v>
      </c>
      <c r="X1606" s="5">
        <v>1</v>
      </c>
      <c r="Y1606" t="s">
        <v>48</v>
      </c>
      <c r="Z1606" t="s">
        <v>83</v>
      </c>
      <c r="AA1606" t="s">
        <v>1088</v>
      </c>
      <c r="AB1606" s="5">
        <v>1</v>
      </c>
      <c r="AC1606" t="s">
        <v>1438</v>
      </c>
      <c r="AD1606" t="s">
        <v>1680</v>
      </c>
    </row>
    <row r="1607" spans="1:30" ht="14.25" customHeight="1" x14ac:dyDescent="0.3">
      <c r="A1607">
        <v>18</v>
      </c>
      <c r="B1607" t="s">
        <v>24</v>
      </c>
      <c r="C1607" t="s">
        <v>350</v>
      </c>
      <c r="D1607" t="s">
        <v>351</v>
      </c>
      <c r="E1607">
        <v>2013</v>
      </c>
      <c r="F1607" t="s">
        <v>352</v>
      </c>
      <c r="G1607" t="s">
        <v>353</v>
      </c>
      <c r="H1607" s="3" t="s">
        <v>354</v>
      </c>
      <c r="I1607" s="8">
        <v>-15.168611</v>
      </c>
      <c r="J1607" s="8">
        <v>-39.064999999999998</v>
      </c>
      <c r="K1607">
        <v>180000000</v>
      </c>
      <c r="L1607" t="s">
        <v>110</v>
      </c>
      <c r="M1607" t="s">
        <v>355</v>
      </c>
      <c r="N1607" t="s">
        <v>357</v>
      </c>
      <c r="O1607" s="12">
        <v>2009</v>
      </c>
      <c r="P1607" s="12">
        <v>1</v>
      </c>
      <c r="Q1607" s="12">
        <v>2010</v>
      </c>
      <c r="R1607" s="12">
        <v>1</v>
      </c>
      <c r="S1607" s="7">
        <v>12</v>
      </c>
      <c r="T1607">
        <v>3</v>
      </c>
      <c r="U1607">
        <v>17</v>
      </c>
      <c r="V1607" t="s">
        <v>82</v>
      </c>
      <c r="W1607">
        <f t="shared" si="18"/>
        <v>400</v>
      </c>
      <c r="X1607" s="5">
        <v>1</v>
      </c>
      <c r="Y1607" t="s">
        <v>48</v>
      </c>
      <c r="Z1607" t="s">
        <v>49</v>
      </c>
      <c r="AA1607" t="s">
        <v>1084</v>
      </c>
      <c r="AB1607" s="5">
        <v>2</v>
      </c>
      <c r="AC1607" t="s">
        <v>1439</v>
      </c>
      <c r="AD1607" t="s">
        <v>1681</v>
      </c>
    </row>
    <row r="1608" spans="1:30" ht="14.25" customHeight="1" x14ac:dyDescent="0.3">
      <c r="A1608">
        <v>18</v>
      </c>
      <c r="B1608" t="s">
        <v>24</v>
      </c>
      <c r="C1608" t="s">
        <v>350</v>
      </c>
      <c r="D1608" t="s">
        <v>351</v>
      </c>
      <c r="E1608">
        <v>2013</v>
      </c>
      <c r="F1608" t="s">
        <v>352</v>
      </c>
      <c r="G1608" t="s">
        <v>353</v>
      </c>
      <c r="H1608" s="3" t="s">
        <v>354</v>
      </c>
      <c r="I1608" s="8">
        <v>-15.168611</v>
      </c>
      <c r="J1608" s="8">
        <v>-39.064999999999998</v>
      </c>
      <c r="K1608">
        <v>180000000</v>
      </c>
      <c r="L1608" t="s">
        <v>110</v>
      </c>
      <c r="M1608" t="s">
        <v>355</v>
      </c>
      <c r="N1608" t="s">
        <v>357</v>
      </c>
      <c r="O1608" s="12">
        <v>2009</v>
      </c>
      <c r="P1608" s="12">
        <v>1</v>
      </c>
      <c r="Q1608" s="12">
        <v>2010</v>
      </c>
      <c r="R1608" s="12">
        <v>1</v>
      </c>
      <c r="S1608" s="7">
        <v>12</v>
      </c>
      <c r="T1608">
        <v>3</v>
      </c>
      <c r="U1608">
        <v>17</v>
      </c>
      <c r="V1608" t="s">
        <v>82</v>
      </c>
      <c r="W1608">
        <f t="shared" si="18"/>
        <v>400</v>
      </c>
      <c r="X1608" s="5">
        <v>1</v>
      </c>
      <c r="Y1608" t="s">
        <v>48</v>
      </c>
      <c r="Z1608" t="s">
        <v>55</v>
      </c>
      <c r="AA1608" t="s">
        <v>859</v>
      </c>
      <c r="AB1608" s="5">
        <v>0</v>
      </c>
      <c r="AC1608" t="s">
        <v>1439</v>
      </c>
      <c r="AD1608" t="s">
        <v>1681</v>
      </c>
    </row>
    <row r="1609" spans="1:30" ht="14.25" customHeight="1" x14ac:dyDescent="0.3">
      <c r="A1609">
        <v>18</v>
      </c>
      <c r="B1609" t="s">
        <v>24</v>
      </c>
      <c r="C1609" t="s">
        <v>350</v>
      </c>
      <c r="D1609" t="s">
        <v>351</v>
      </c>
      <c r="E1609">
        <v>2013</v>
      </c>
      <c r="F1609" t="s">
        <v>352</v>
      </c>
      <c r="G1609" t="s">
        <v>353</v>
      </c>
      <c r="H1609" s="3" t="s">
        <v>354</v>
      </c>
      <c r="I1609" s="8">
        <v>-15.168611</v>
      </c>
      <c r="J1609" s="8">
        <v>-39.064999999999998</v>
      </c>
      <c r="K1609">
        <v>180000000</v>
      </c>
      <c r="L1609" t="s">
        <v>110</v>
      </c>
      <c r="M1609" t="s">
        <v>355</v>
      </c>
      <c r="N1609" t="s">
        <v>357</v>
      </c>
      <c r="O1609" s="12">
        <v>2009</v>
      </c>
      <c r="P1609" s="12">
        <v>1</v>
      </c>
      <c r="Q1609" s="12">
        <v>2010</v>
      </c>
      <c r="R1609" s="12">
        <v>1</v>
      </c>
      <c r="S1609" s="7">
        <v>12</v>
      </c>
      <c r="T1609">
        <v>3</v>
      </c>
      <c r="U1609">
        <v>17</v>
      </c>
      <c r="V1609" t="s">
        <v>82</v>
      </c>
      <c r="W1609">
        <f t="shared" si="18"/>
        <v>400</v>
      </c>
      <c r="X1609" s="5">
        <v>1</v>
      </c>
      <c r="Y1609" t="s">
        <v>48</v>
      </c>
      <c r="Z1609" t="s">
        <v>55</v>
      </c>
      <c r="AA1609" t="s">
        <v>238</v>
      </c>
      <c r="AB1609" s="5">
        <v>2</v>
      </c>
      <c r="AC1609" t="s">
        <v>1439</v>
      </c>
      <c r="AD1609" t="s">
        <v>1681</v>
      </c>
    </row>
    <row r="1610" spans="1:30" ht="14.25" customHeight="1" x14ac:dyDescent="0.3">
      <c r="A1610">
        <v>18</v>
      </c>
      <c r="B1610" t="s">
        <v>24</v>
      </c>
      <c r="C1610" t="s">
        <v>350</v>
      </c>
      <c r="D1610" t="s">
        <v>351</v>
      </c>
      <c r="E1610">
        <v>2013</v>
      </c>
      <c r="F1610" t="s">
        <v>352</v>
      </c>
      <c r="G1610" t="s">
        <v>353</v>
      </c>
      <c r="H1610" s="3" t="s">
        <v>354</v>
      </c>
      <c r="I1610" s="8">
        <v>-15.168611</v>
      </c>
      <c r="J1610" s="8">
        <v>-39.064999999999998</v>
      </c>
      <c r="K1610">
        <v>180000000</v>
      </c>
      <c r="L1610" t="s">
        <v>110</v>
      </c>
      <c r="M1610" t="s">
        <v>355</v>
      </c>
      <c r="N1610" t="s">
        <v>357</v>
      </c>
      <c r="O1610" s="12">
        <v>2009</v>
      </c>
      <c r="P1610" s="12">
        <v>1</v>
      </c>
      <c r="Q1610" s="12">
        <v>2010</v>
      </c>
      <c r="R1610" s="12">
        <v>1</v>
      </c>
      <c r="S1610" s="7">
        <v>12</v>
      </c>
      <c r="T1610">
        <v>3</v>
      </c>
      <c r="U1610">
        <v>17</v>
      </c>
      <c r="V1610" t="s">
        <v>82</v>
      </c>
      <c r="W1610">
        <f t="shared" si="18"/>
        <v>400</v>
      </c>
      <c r="X1610" s="5">
        <v>1</v>
      </c>
      <c r="Y1610" t="s">
        <v>48</v>
      </c>
      <c r="Z1610" t="s">
        <v>55</v>
      </c>
      <c r="AA1610" t="s">
        <v>1090</v>
      </c>
      <c r="AB1610" s="5">
        <v>2</v>
      </c>
      <c r="AC1610" t="s">
        <v>1439</v>
      </c>
      <c r="AD1610" t="s">
        <v>1681</v>
      </c>
    </row>
    <row r="1611" spans="1:30" ht="14.25" customHeight="1" x14ac:dyDescent="0.3">
      <c r="A1611">
        <v>18</v>
      </c>
      <c r="B1611" t="s">
        <v>24</v>
      </c>
      <c r="C1611" t="s">
        <v>350</v>
      </c>
      <c r="D1611" t="s">
        <v>351</v>
      </c>
      <c r="E1611">
        <v>2013</v>
      </c>
      <c r="F1611" t="s">
        <v>352</v>
      </c>
      <c r="G1611" t="s">
        <v>353</v>
      </c>
      <c r="H1611" s="3" t="s">
        <v>354</v>
      </c>
      <c r="I1611" s="8">
        <v>-15.168611</v>
      </c>
      <c r="J1611" s="8">
        <v>-39.064999999999998</v>
      </c>
      <c r="K1611">
        <v>180000000</v>
      </c>
      <c r="L1611" t="s">
        <v>110</v>
      </c>
      <c r="M1611" t="s">
        <v>355</v>
      </c>
      <c r="N1611" t="s">
        <v>357</v>
      </c>
      <c r="O1611" s="12">
        <v>2009</v>
      </c>
      <c r="P1611" s="12">
        <v>1</v>
      </c>
      <c r="Q1611" s="12">
        <v>2010</v>
      </c>
      <c r="R1611" s="12">
        <v>1</v>
      </c>
      <c r="S1611" s="7">
        <v>12</v>
      </c>
      <c r="T1611">
        <v>3</v>
      </c>
      <c r="U1611">
        <v>17</v>
      </c>
      <c r="V1611" t="s">
        <v>82</v>
      </c>
      <c r="W1611">
        <f t="shared" si="18"/>
        <v>400</v>
      </c>
      <c r="X1611" s="5">
        <v>1</v>
      </c>
      <c r="Y1611" t="s">
        <v>48</v>
      </c>
      <c r="Z1611" t="s">
        <v>55</v>
      </c>
      <c r="AA1611" t="s">
        <v>496</v>
      </c>
      <c r="AB1611" s="5">
        <v>1</v>
      </c>
      <c r="AC1611" t="s">
        <v>1439</v>
      </c>
      <c r="AD1611" t="s">
        <v>1681</v>
      </c>
    </row>
    <row r="1612" spans="1:30" ht="14.25" customHeight="1" x14ac:dyDescent="0.3">
      <c r="A1612">
        <v>18</v>
      </c>
      <c r="B1612" t="s">
        <v>24</v>
      </c>
      <c r="C1612" t="s">
        <v>350</v>
      </c>
      <c r="D1612" t="s">
        <v>351</v>
      </c>
      <c r="E1612">
        <v>2013</v>
      </c>
      <c r="F1612" t="s">
        <v>352</v>
      </c>
      <c r="G1612" t="s">
        <v>353</v>
      </c>
      <c r="H1612" s="3" t="s">
        <v>354</v>
      </c>
      <c r="I1612" s="8">
        <v>-15.168611</v>
      </c>
      <c r="J1612" s="8">
        <v>-39.064999999999998</v>
      </c>
      <c r="K1612">
        <v>180000000</v>
      </c>
      <c r="L1612" t="s">
        <v>110</v>
      </c>
      <c r="M1612" t="s">
        <v>355</v>
      </c>
      <c r="N1612" t="s">
        <v>357</v>
      </c>
      <c r="O1612" s="12">
        <v>2009</v>
      </c>
      <c r="P1612" s="12">
        <v>1</v>
      </c>
      <c r="Q1612" s="12">
        <v>2010</v>
      </c>
      <c r="R1612" s="12">
        <v>1</v>
      </c>
      <c r="S1612" s="7">
        <v>12</v>
      </c>
      <c r="T1612">
        <v>3</v>
      </c>
      <c r="U1612">
        <v>17</v>
      </c>
      <c r="V1612" t="s">
        <v>82</v>
      </c>
      <c r="W1612">
        <f t="shared" si="18"/>
        <v>400</v>
      </c>
      <c r="X1612" s="5">
        <v>1</v>
      </c>
      <c r="Y1612" t="s">
        <v>48</v>
      </c>
      <c r="Z1612" t="s">
        <v>55</v>
      </c>
      <c r="AA1612" t="s">
        <v>249</v>
      </c>
      <c r="AB1612" s="5">
        <v>54</v>
      </c>
      <c r="AC1612" t="s">
        <v>1439</v>
      </c>
      <c r="AD1612" t="s">
        <v>1681</v>
      </c>
    </row>
    <row r="1613" spans="1:30" ht="14.25" customHeight="1" x14ac:dyDescent="0.3">
      <c r="A1613">
        <v>18</v>
      </c>
      <c r="B1613" t="s">
        <v>24</v>
      </c>
      <c r="C1613" t="s">
        <v>350</v>
      </c>
      <c r="D1613" t="s">
        <v>351</v>
      </c>
      <c r="E1613">
        <v>2013</v>
      </c>
      <c r="F1613" t="s">
        <v>352</v>
      </c>
      <c r="G1613" t="s">
        <v>353</v>
      </c>
      <c r="H1613" s="3" t="s">
        <v>354</v>
      </c>
      <c r="I1613" s="8">
        <v>-15.168611</v>
      </c>
      <c r="J1613" s="8">
        <v>-39.064999999999998</v>
      </c>
      <c r="K1613">
        <v>180000000</v>
      </c>
      <c r="L1613" t="s">
        <v>110</v>
      </c>
      <c r="M1613" t="s">
        <v>355</v>
      </c>
      <c r="N1613" t="s">
        <v>357</v>
      </c>
      <c r="O1613" s="12">
        <v>2009</v>
      </c>
      <c r="P1613" s="12">
        <v>1</v>
      </c>
      <c r="Q1613" s="12">
        <v>2010</v>
      </c>
      <c r="R1613" s="12">
        <v>1</v>
      </c>
      <c r="S1613" s="7">
        <v>12</v>
      </c>
      <c r="T1613">
        <v>3</v>
      </c>
      <c r="U1613">
        <v>17</v>
      </c>
      <c r="V1613" t="s">
        <v>82</v>
      </c>
      <c r="W1613">
        <f t="shared" si="18"/>
        <v>400</v>
      </c>
      <c r="X1613" s="5">
        <v>1</v>
      </c>
      <c r="Y1613" t="s">
        <v>48</v>
      </c>
      <c r="Z1613" t="s">
        <v>55</v>
      </c>
      <c r="AA1613" t="s">
        <v>1091</v>
      </c>
      <c r="AB1613" s="5">
        <v>14</v>
      </c>
      <c r="AC1613" t="s">
        <v>1439</v>
      </c>
      <c r="AD1613" t="s">
        <v>1681</v>
      </c>
    </row>
    <row r="1614" spans="1:30" ht="14.25" customHeight="1" x14ac:dyDescent="0.3">
      <c r="A1614">
        <v>18</v>
      </c>
      <c r="B1614" t="s">
        <v>24</v>
      </c>
      <c r="C1614" t="s">
        <v>350</v>
      </c>
      <c r="D1614" t="s">
        <v>351</v>
      </c>
      <c r="E1614">
        <v>2013</v>
      </c>
      <c r="F1614" t="s">
        <v>352</v>
      </c>
      <c r="G1614" t="s">
        <v>353</v>
      </c>
      <c r="H1614" s="3" t="s">
        <v>354</v>
      </c>
      <c r="I1614" s="8">
        <v>-15.168611</v>
      </c>
      <c r="J1614" s="8">
        <v>-39.064999999999998</v>
      </c>
      <c r="K1614">
        <v>180000000</v>
      </c>
      <c r="L1614" t="s">
        <v>110</v>
      </c>
      <c r="M1614" t="s">
        <v>355</v>
      </c>
      <c r="N1614" t="s">
        <v>357</v>
      </c>
      <c r="O1614" s="12">
        <v>2009</v>
      </c>
      <c r="P1614" s="12">
        <v>1</v>
      </c>
      <c r="Q1614" s="12">
        <v>2010</v>
      </c>
      <c r="R1614" s="12">
        <v>1</v>
      </c>
      <c r="S1614" s="7">
        <v>12</v>
      </c>
      <c r="T1614">
        <v>3</v>
      </c>
      <c r="U1614">
        <v>17</v>
      </c>
      <c r="V1614" t="s">
        <v>82</v>
      </c>
      <c r="W1614">
        <f t="shared" si="18"/>
        <v>400</v>
      </c>
      <c r="X1614" s="5">
        <v>1</v>
      </c>
      <c r="Y1614" t="s">
        <v>48</v>
      </c>
      <c r="Z1614" t="s">
        <v>55</v>
      </c>
      <c r="AA1614" t="s">
        <v>1092</v>
      </c>
      <c r="AB1614" s="5">
        <v>2</v>
      </c>
      <c r="AC1614" t="s">
        <v>1439</v>
      </c>
      <c r="AD1614" t="s">
        <v>1681</v>
      </c>
    </row>
    <row r="1615" spans="1:30" ht="14.25" customHeight="1" x14ac:dyDescent="0.3">
      <c r="A1615">
        <v>18</v>
      </c>
      <c r="B1615" t="s">
        <v>24</v>
      </c>
      <c r="C1615" t="s">
        <v>350</v>
      </c>
      <c r="D1615" t="s">
        <v>351</v>
      </c>
      <c r="E1615">
        <v>2013</v>
      </c>
      <c r="F1615" t="s">
        <v>352</v>
      </c>
      <c r="G1615" t="s">
        <v>353</v>
      </c>
      <c r="H1615" s="3" t="s">
        <v>354</v>
      </c>
      <c r="I1615" s="8">
        <v>-15.168611</v>
      </c>
      <c r="J1615" s="8">
        <v>-39.064999999999998</v>
      </c>
      <c r="K1615">
        <v>180000000</v>
      </c>
      <c r="L1615" t="s">
        <v>110</v>
      </c>
      <c r="M1615" t="s">
        <v>355</v>
      </c>
      <c r="N1615" t="s">
        <v>357</v>
      </c>
      <c r="O1615" s="12">
        <v>2009</v>
      </c>
      <c r="P1615" s="12">
        <v>1</v>
      </c>
      <c r="Q1615" s="12">
        <v>2010</v>
      </c>
      <c r="R1615" s="12">
        <v>1</v>
      </c>
      <c r="S1615" s="7">
        <v>12</v>
      </c>
      <c r="T1615">
        <v>3</v>
      </c>
      <c r="U1615">
        <v>17</v>
      </c>
      <c r="V1615" t="s">
        <v>82</v>
      </c>
      <c r="W1615">
        <f t="shared" si="18"/>
        <v>400</v>
      </c>
      <c r="X1615" s="5">
        <v>1</v>
      </c>
      <c r="Y1615" t="s">
        <v>48</v>
      </c>
      <c r="Z1615" t="s">
        <v>55</v>
      </c>
      <c r="AA1615" t="s">
        <v>59</v>
      </c>
      <c r="AB1615" s="5">
        <v>10</v>
      </c>
      <c r="AC1615" t="s">
        <v>1439</v>
      </c>
      <c r="AD1615" t="s">
        <v>1681</v>
      </c>
    </row>
    <row r="1616" spans="1:30" ht="14.25" customHeight="1" x14ac:dyDescent="0.3">
      <c r="A1616">
        <v>18</v>
      </c>
      <c r="B1616" t="s">
        <v>24</v>
      </c>
      <c r="C1616" t="s">
        <v>350</v>
      </c>
      <c r="D1616" t="s">
        <v>351</v>
      </c>
      <c r="E1616">
        <v>2013</v>
      </c>
      <c r="F1616" t="s">
        <v>352</v>
      </c>
      <c r="G1616" t="s">
        <v>353</v>
      </c>
      <c r="H1616" s="3" t="s">
        <v>354</v>
      </c>
      <c r="I1616" s="8">
        <v>-15.168611</v>
      </c>
      <c r="J1616" s="8">
        <v>-39.064999999999998</v>
      </c>
      <c r="K1616">
        <v>180000000</v>
      </c>
      <c r="L1616" t="s">
        <v>110</v>
      </c>
      <c r="M1616" t="s">
        <v>355</v>
      </c>
      <c r="N1616" t="s">
        <v>357</v>
      </c>
      <c r="O1616" s="12">
        <v>2009</v>
      </c>
      <c r="P1616" s="12">
        <v>1</v>
      </c>
      <c r="Q1616" s="12">
        <v>2010</v>
      </c>
      <c r="R1616" s="12">
        <v>1</v>
      </c>
      <c r="S1616" s="7">
        <v>12</v>
      </c>
      <c r="T1616">
        <v>3</v>
      </c>
      <c r="U1616">
        <v>17</v>
      </c>
      <c r="V1616" t="s">
        <v>82</v>
      </c>
      <c r="W1616">
        <f t="shared" si="18"/>
        <v>400</v>
      </c>
      <c r="X1616" s="5">
        <v>1</v>
      </c>
      <c r="Y1616" t="s">
        <v>48</v>
      </c>
      <c r="Z1616" t="s">
        <v>55</v>
      </c>
      <c r="AA1616" t="s">
        <v>655</v>
      </c>
      <c r="AB1616" s="5">
        <v>17</v>
      </c>
      <c r="AC1616" t="s">
        <v>1439</v>
      </c>
      <c r="AD1616" t="s">
        <v>1681</v>
      </c>
    </row>
    <row r="1617" spans="1:30" ht="14.25" customHeight="1" x14ac:dyDescent="0.3">
      <c r="A1617">
        <v>18</v>
      </c>
      <c r="B1617" t="s">
        <v>24</v>
      </c>
      <c r="C1617" t="s">
        <v>350</v>
      </c>
      <c r="D1617" t="s">
        <v>351</v>
      </c>
      <c r="E1617">
        <v>2013</v>
      </c>
      <c r="F1617" t="s">
        <v>352</v>
      </c>
      <c r="G1617" t="s">
        <v>353</v>
      </c>
      <c r="H1617" s="3" t="s">
        <v>354</v>
      </c>
      <c r="I1617" s="8">
        <v>-15.168611</v>
      </c>
      <c r="J1617" s="8">
        <v>-39.064999999999998</v>
      </c>
      <c r="K1617">
        <v>180000000</v>
      </c>
      <c r="L1617" t="s">
        <v>110</v>
      </c>
      <c r="M1617" t="s">
        <v>355</v>
      </c>
      <c r="N1617" t="s">
        <v>357</v>
      </c>
      <c r="O1617" s="12">
        <v>2009</v>
      </c>
      <c r="P1617" s="12">
        <v>1</v>
      </c>
      <c r="Q1617" s="12">
        <v>2010</v>
      </c>
      <c r="R1617" s="12">
        <v>1</v>
      </c>
      <c r="S1617" s="7">
        <v>12</v>
      </c>
      <c r="T1617">
        <v>3</v>
      </c>
      <c r="U1617">
        <v>17</v>
      </c>
      <c r="V1617" t="s">
        <v>82</v>
      </c>
      <c r="W1617">
        <f t="shared" si="18"/>
        <v>400</v>
      </c>
      <c r="X1617" s="5">
        <v>1</v>
      </c>
      <c r="Y1617" t="s">
        <v>48</v>
      </c>
      <c r="Z1617" t="s">
        <v>55</v>
      </c>
      <c r="AA1617" t="s">
        <v>379</v>
      </c>
      <c r="AB1617" s="5">
        <v>39</v>
      </c>
      <c r="AC1617" t="s">
        <v>1439</v>
      </c>
      <c r="AD1617" t="s">
        <v>1681</v>
      </c>
    </row>
    <row r="1618" spans="1:30" ht="14.25" customHeight="1" x14ac:dyDescent="0.3">
      <c r="A1618">
        <v>18</v>
      </c>
      <c r="B1618" t="s">
        <v>24</v>
      </c>
      <c r="C1618" t="s">
        <v>350</v>
      </c>
      <c r="D1618" t="s">
        <v>351</v>
      </c>
      <c r="E1618">
        <v>2013</v>
      </c>
      <c r="F1618" t="s">
        <v>352</v>
      </c>
      <c r="G1618" t="s">
        <v>353</v>
      </c>
      <c r="H1618" s="3" t="s">
        <v>354</v>
      </c>
      <c r="I1618" s="8">
        <v>-15.168611</v>
      </c>
      <c r="J1618" s="8">
        <v>-39.064999999999998</v>
      </c>
      <c r="K1618">
        <v>180000000</v>
      </c>
      <c r="L1618" t="s">
        <v>110</v>
      </c>
      <c r="M1618" t="s">
        <v>355</v>
      </c>
      <c r="N1618" t="s">
        <v>357</v>
      </c>
      <c r="O1618" s="12">
        <v>2009</v>
      </c>
      <c r="P1618" s="12">
        <v>1</v>
      </c>
      <c r="Q1618" s="12">
        <v>2010</v>
      </c>
      <c r="R1618" s="12">
        <v>1</v>
      </c>
      <c r="S1618" s="7">
        <v>12</v>
      </c>
      <c r="T1618">
        <v>3</v>
      </c>
      <c r="U1618">
        <v>17</v>
      </c>
      <c r="V1618" t="s">
        <v>82</v>
      </c>
      <c r="W1618">
        <f t="shared" si="18"/>
        <v>400</v>
      </c>
      <c r="X1618" s="5">
        <v>1</v>
      </c>
      <c r="Y1618" t="s">
        <v>48</v>
      </c>
      <c r="Z1618" t="s">
        <v>55</v>
      </c>
      <c r="AA1618" t="s">
        <v>519</v>
      </c>
      <c r="AB1618" s="5">
        <v>1</v>
      </c>
      <c r="AC1618" t="s">
        <v>1439</v>
      </c>
      <c r="AD1618" t="s">
        <v>1681</v>
      </c>
    </row>
    <row r="1619" spans="1:30" ht="14.25" customHeight="1" x14ac:dyDescent="0.3">
      <c r="A1619">
        <v>18</v>
      </c>
      <c r="B1619" t="s">
        <v>24</v>
      </c>
      <c r="C1619" t="s">
        <v>350</v>
      </c>
      <c r="D1619" t="s">
        <v>351</v>
      </c>
      <c r="E1619">
        <v>2013</v>
      </c>
      <c r="F1619" t="s">
        <v>352</v>
      </c>
      <c r="G1619" t="s">
        <v>353</v>
      </c>
      <c r="H1619" s="3" t="s">
        <v>354</v>
      </c>
      <c r="I1619" s="8">
        <v>-15.168611</v>
      </c>
      <c r="J1619" s="8">
        <v>-39.064999999999998</v>
      </c>
      <c r="K1619">
        <v>180000000</v>
      </c>
      <c r="L1619" t="s">
        <v>110</v>
      </c>
      <c r="M1619" t="s">
        <v>355</v>
      </c>
      <c r="N1619" t="s">
        <v>357</v>
      </c>
      <c r="O1619" s="12">
        <v>2009</v>
      </c>
      <c r="P1619" s="12">
        <v>1</v>
      </c>
      <c r="Q1619" s="12">
        <v>2010</v>
      </c>
      <c r="R1619" s="12">
        <v>1</v>
      </c>
      <c r="S1619" s="7">
        <v>12</v>
      </c>
      <c r="T1619">
        <v>3</v>
      </c>
      <c r="U1619">
        <v>17</v>
      </c>
      <c r="V1619" t="s">
        <v>82</v>
      </c>
      <c r="W1619">
        <f t="shared" si="18"/>
        <v>400</v>
      </c>
      <c r="X1619" s="5">
        <v>1</v>
      </c>
      <c r="Y1619" t="s">
        <v>48</v>
      </c>
      <c r="Z1619" t="s">
        <v>55</v>
      </c>
      <c r="AA1619" t="s">
        <v>1064</v>
      </c>
      <c r="AB1619" s="5">
        <v>8</v>
      </c>
      <c r="AC1619" t="s">
        <v>1439</v>
      </c>
      <c r="AD1619" t="s">
        <v>1681</v>
      </c>
    </row>
    <row r="1620" spans="1:30" ht="14.25" customHeight="1" x14ac:dyDescent="0.3">
      <c r="A1620">
        <v>18</v>
      </c>
      <c r="B1620" t="s">
        <v>24</v>
      </c>
      <c r="C1620" t="s">
        <v>350</v>
      </c>
      <c r="D1620" t="s">
        <v>351</v>
      </c>
      <c r="E1620">
        <v>2013</v>
      </c>
      <c r="F1620" t="s">
        <v>352</v>
      </c>
      <c r="G1620" t="s">
        <v>353</v>
      </c>
      <c r="H1620" s="3" t="s">
        <v>354</v>
      </c>
      <c r="I1620" s="8">
        <v>-15.168611</v>
      </c>
      <c r="J1620" s="8">
        <v>-39.064999999999998</v>
      </c>
      <c r="K1620">
        <v>180000000</v>
      </c>
      <c r="L1620" t="s">
        <v>110</v>
      </c>
      <c r="M1620" t="s">
        <v>355</v>
      </c>
      <c r="N1620" t="s">
        <v>357</v>
      </c>
      <c r="O1620" s="12">
        <v>2009</v>
      </c>
      <c r="P1620" s="12">
        <v>1</v>
      </c>
      <c r="Q1620" s="12">
        <v>2010</v>
      </c>
      <c r="R1620" s="12">
        <v>1</v>
      </c>
      <c r="S1620" s="7">
        <v>12</v>
      </c>
      <c r="T1620">
        <v>3</v>
      </c>
      <c r="U1620">
        <v>17</v>
      </c>
      <c r="V1620" t="s">
        <v>82</v>
      </c>
      <c r="W1620">
        <f t="shared" si="18"/>
        <v>400</v>
      </c>
      <c r="X1620" s="5">
        <v>1</v>
      </c>
      <c r="Y1620" t="s">
        <v>48</v>
      </c>
      <c r="Z1620" t="s">
        <v>55</v>
      </c>
      <c r="AA1620" t="s">
        <v>1093</v>
      </c>
      <c r="AB1620" s="5">
        <v>1</v>
      </c>
      <c r="AC1620" t="s">
        <v>1439</v>
      </c>
      <c r="AD1620" t="s">
        <v>1681</v>
      </c>
    </row>
    <row r="1621" spans="1:30" ht="14.25" customHeight="1" x14ac:dyDescent="0.3">
      <c r="A1621">
        <v>18</v>
      </c>
      <c r="B1621" t="s">
        <v>24</v>
      </c>
      <c r="C1621" t="s">
        <v>350</v>
      </c>
      <c r="D1621" t="s">
        <v>351</v>
      </c>
      <c r="E1621">
        <v>2013</v>
      </c>
      <c r="F1621" t="s">
        <v>352</v>
      </c>
      <c r="G1621" t="s">
        <v>353</v>
      </c>
      <c r="H1621" s="3" t="s">
        <v>354</v>
      </c>
      <c r="I1621" s="8">
        <v>-15.168611</v>
      </c>
      <c r="J1621" s="8">
        <v>-39.064999999999998</v>
      </c>
      <c r="K1621">
        <v>180000000</v>
      </c>
      <c r="L1621" t="s">
        <v>110</v>
      </c>
      <c r="M1621" t="s">
        <v>355</v>
      </c>
      <c r="N1621" t="s">
        <v>357</v>
      </c>
      <c r="O1621" s="12">
        <v>2009</v>
      </c>
      <c r="P1621" s="12">
        <v>1</v>
      </c>
      <c r="Q1621" s="12">
        <v>2010</v>
      </c>
      <c r="R1621" s="12">
        <v>1</v>
      </c>
      <c r="S1621" s="7">
        <v>12</v>
      </c>
      <c r="T1621">
        <v>3</v>
      </c>
      <c r="U1621">
        <v>17</v>
      </c>
      <c r="V1621" t="s">
        <v>82</v>
      </c>
      <c r="W1621">
        <f t="shared" si="18"/>
        <v>400</v>
      </c>
      <c r="X1621" s="5">
        <v>1</v>
      </c>
      <c r="Y1621" t="s">
        <v>48</v>
      </c>
      <c r="Z1621" t="s">
        <v>55</v>
      </c>
      <c r="AA1621" t="s">
        <v>1083</v>
      </c>
      <c r="AB1621" s="5">
        <v>45</v>
      </c>
      <c r="AC1621" t="s">
        <v>1439</v>
      </c>
      <c r="AD1621" t="s">
        <v>1681</v>
      </c>
    </row>
    <row r="1622" spans="1:30" ht="14.25" customHeight="1" x14ac:dyDescent="0.3">
      <c r="A1622">
        <v>18</v>
      </c>
      <c r="B1622" t="s">
        <v>24</v>
      </c>
      <c r="C1622" t="s">
        <v>350</v>
      </c>
      <c r="D1622" t="s">
        <v>351</v>
      </c>
      <c r="E1622">
        <v>2013</v>
      </c>
      <c r="F1622" t="s">
        <v>352</v>
      </c>
      <c r="G1622" t="s">
        <v>353</v>
      </c>
      <c r="H1622" s="3" t="s">
        <v>354</v>
      </c>
      <c r="I1622" s="8">
        <v>-15.168611</v>
      </c>
      <c r="J1622" s="8">
        <v>-39.064999999999998</v>
      </c>
      <c r="K1622">
        <v>180000000</v>
      </c>
      <c r="L1622" t="s">
        <v>110</v>
      </c>
      <c r="M1622" t="s">
        <v>355</v>
      </c>
      <c r="N1622" t="s">
        <v>357</v>
      </c>
      <c r="O1622" s="12">
        <v>2009</v>
      </c>
      <c r="P1622" s="12">
        <v>1</v>
      </c>
      <c r="Q1622" s="12">
        <v>2010</v>
      </c>
      <c r="R1622" s="12">
        <v>1</v>
      </c>
      <c r="S1622" s="7">
        <v>12</v>
      </c>
      <c r="T1622">
        <v>3</v>
      </c>
      <c r="U1622">
        <v>17</v>
      </c>
      <c r="V1622" t="s">
        <v>82</v>
      </c>
      <c r="W1622">
        <f t="shared" si="18"/>
        <v>400</v>
      </c>
      <c r="X1622" s="5">
        <v>1</v>
      </c>
      <c r="Y1622" t="s">
        <v>48</v>
      </c>
      <c r="Z1622" t="s">
        <v>55</v>
      </c>
      <c r="AA1622" t="s">
        <v>1094</v>
      </c>
      <c r="AB1622" s="5">
        <v>0</v>
      </c>
      <c r="AC1622" t="s">
        <v>1439</v>
      </c>
      <c r="AD1622" t="s">
        <v>1681</v>
      </c>
    </row>
    <row r="1623" spans="1:30" ht="14.25" customHeight="1" x14ac:dyDescent="0.3">
      <c r="A1623">
        <v>18</v>
      </c>
      <c r="B1623" t="s">
        <v>24</v>
      </c>
      <c r="C1623" t="s">
        <v>350</v>
      </c>
      <c r="D1623" t="s">
        <v>351</v>
      </c>
      <c r="E1623">
        <v>2013</v>
      </c>
      <c r="F1623" t="s">
        <v>352</v>
      </c>
      <c r="G1623" t="s">
        <v>353</v>
      </c>
      <c r="H1623" s="3" t="s">
        <v>354</v>
      </c>
      <c r="I1623" s="8">
        <v>-15.168611</v>
      </c>
      <c r="J1623" s="8">
        <v>-39.064999999999998</v>
      </c>
      <c r="K1623">
        <v>180000000</v>
      </c>
      <c r="L1623" t="s">
        <v>110</v>
      </c>
      <c r="M1623" t="s">
        <v>355</v>
      </c>
      <c r="N1623" t="s">
        <v>357</v>
      </c>
      <c r="O1623" s="12">
        <v>2009</v>
      </c>
      <c r="P1623" s="12">
        <v>1</v>
      </c>
      <c r="Q1623" s="12">
        <v>2010</v>
      </c>
      <c r="R1623" s="12">
        <v>1</v>
      </c>
      <c r="S1623" s="7">
        <v>12</v>
      </c>
      <c r="T1623">
        <v>3</v>
      </c>
      <c r="U1623">
        <v>17</v>
      </c>
      <c r="V1623" t="s">
        <v>82</v>
      </c>
      <c r="W1623">
        <f t="shared" si="18"/>
        <v>400</v>
      </c>
      <c r="X1623" s="5">
        <v>1</v>
      </c>
      <c r="Y1623" t="s">
        <v>48</v>
      </c>
      <c r="Z1623" t="s">
        <v>55</v>
      </c>
      <c r="AA1623" t="s">
        <v>70</v>
      </c>
      <c r="AB1623" s="5">
        <v>0</v>
      </c>
      <c r="AC1623" t="s">
        <v>1439</v>
      </c>
      <c r="AD1623" t="s">
        <v>1681</v>
      </c>
    </row>
    <row r="1624" spans="1:30" ht="14.25" customHeight="1" x14ac:dyDescent="0.3">
      <c r="A1624">
        <v>18</v>
      </c>
      <c r="B1624" t="s">
        <v>24</v>
      </c>
      <c r="C1624" t="s">
        <v>350</v>
      </c>
      <c r="D1624" t="s">
        <v>351</v>
      </c>
      <c r="E1624">
        <v>2013</v>
      </c>
      <c r="F1624" t="s">
        <v>352</v>
      </c>
      <c r="G1624" t="s">
        <v>353</v>
      </c>
      <c r="H1624" s="3" t="s">
        <v>354</v>
      </c>
      <c r="I1624" s="8">
        <v>-15.168611</v>
      </c>
      <c r="J1624" s="8">
        <v>-39.064999999999998</v>
      </c>
      <c r="K1624">
        <v>180000000</v>
      </c>
      <c r="L1624" t="s">
        <v>110</v>
      </c>
      <c r="M1624" t="s">
        <v>355</v>
      </c>
      <c r="N1624" t="s">
        <v>357</v>
      </c>
      <c r="O1624" s="12">
        <v>2009</v>
      </c>
      <c r="P1624" s="12">
        <v>1</v>
      </c>
      <c r="Q1624" s="12">
        <v>2010</v>
      </c>
      <c r="R1624" s="12">
        <v>1</v>
      </c>
      <c r="S1624" s="7">
        <v>12</v>
      </c>
      <c r="T1624">
        <v>3</v>
      </c>
      <c r="U1624">
        <v>17</v>
      </c>
      <c r="V1624" t="s">
        <v>82</v>
      </c>
      <c r="W1624">
        <f t="shared" si="18"/>
        <v>400</v>
      </c>
      <c r="X1624" s="5">
        <v>1</v>
      </c>
      <c r="Y1624" t="s">
        <v>48</v>
      </c>
      <c r="Z1624" t="s">
        <v>55</v>
      </c>
      <c r="AA1624" t="s">
        <v>1086</v>
      </c>
      <c r="AB1624" s="5">
        <v>20</v>
      </c>
      <c r="AC1624" t="s">
        <v>1439</v>
      </c>
      <c r="AD1624" t="s">
        <v>1681</v>
      </c>
    </row>
    <row r="1625" spans="1:30" ht="14.25" customHeight="1" x14ac:dyDescent="0.3">
      <c r="A1625">
        <v>18</v>
      </c>
      <c r="B1625" t="s">
        <v>24</v>
      </c>
      <c r="C1625" t="s">
        <v>350</v>
      </c>
      <c r="D1625" t="s">
        <v>351</v>
      </c>
      <c r="E1625">
        <v>2013</v>
      </c>
      <c r="F1625" t="s">
        <v>352</v>
      </c>
      <c r="G1625" t="s">
        <v>353</v>
      </c>
      <c r="H1625" s="3" t="s">
        <v>354</v>
      </c>
      <c r="I1625" s="8">
        <v>-15.168611</v>
      </c>
      <c r="J1625" s="8">
        <v>-39.064999999999998</v>
      </c>
      <c r="K1625">
        <v>180000000</v>
      </c>
      <c r="L1625" t="s">
        <v>110</v>
      </c>
      <c r="M1625" t="s">
        <v>355</v>
      </c>
      <c r="N1625" t="s">
        <v>357</v>
      </c>
      <c r="O1625" s="12">
        <v>2009</v>
      </c>
      <c r="P1625" s="12">
        <v>1</v>
      </c>
      <c r="Q1625" s="12">
        <v>2010</v>
      </c>
      <c r="R1625" s="12">
        <v>1</v>
      </c>
      <c r="S1625" s="7">
        <v>12</v>
      </c>
      <c r="T1625">
        <v>3</v>
      </c>
      <c r="U1625">
        <v>17</v>
      </c>
      <c r="V1625" t="s">
        <v>82</v>
      </c>
      <c r="W1625">
        <f t="shared" si="18"/>
        <v>400</v>
      </c>
      <c r="X1625" s="5">
        <v>1</v>
      </c>
      <c r="Y1625" t="s">
        <v>48</v>
      </c>
      <c r="Z1625" t="s">
        <v>55</v>
      </c>
      <c r="AA1625" t="s">
        <v>73</v>
      </c>
      <c r="AB1625" s="5">
        <v>0</v>
      </c>
      <c r="AC1625" t="s">
        <v>1439</v>
      </c>
      <c r="AD1625" t="s">
        <v>1681</v>
      </c>
    </row>
    <row r="1626" spans="1:30" ht="14.25" customHeight="1" x14ac:dyDescent="0.3">
      <c r="A1626">
        <v>18</v>
      </c>
      <c r="B1626" t="s">
        <v>24</v>
      </c>
      <c r="C1626" t="s">
        <v>350</v>
      </c>
      <c r="D1626" t="s">
        <v>351</v>
      </c>
      <c r="E1626">
        <v>2013</v>
      </c>
      <c r="F1626" t="s">
        <v>352</v>
      </c>
      <c r="G1626" t="s">
        <v>353</v>
      </c>
      <c r="H1626" s="3" t="s">
        <v>354</v>
      </c>
      <c r="I1626" s="8">
        <v>-15.168611</v>
      </c>
      <c r="J1626" s="8">
        <v>-39.064999999999998</v>
      </c>
      <c r="K1626">
        <v>180000000</v>
      </c>
      <c r="L1626" t="s">
        <v>110</v>
      </c>
      <c r="M1626" t="s">
        <v>355</v>
      </c>
      <c r="N1626" t="s">
        <v>357</v>
      </c>
      <c r="O1626" s="12">
        <v>2009</v>
      </c>
      <c r="P1626" s="12">
        <v>1</v>
      </c>
      <c r="Q1626" s="12">
        <v>2010</v>
      </c>
      <c r="R1626" s="12">
        <v>1</v>
      </c>
      <c r="S1626" s="7">
        <v>12</v>
      </c>
      <c r="T1626">
        <v>3</v>
      </c>
      <c r="U1626">
        <v>17</v>
      </c>
      <c r="V1626" t="s">
        <v>82</v>
      </c>
      <c r="W1626">
        <f t="shared" si="18"/>
        <v>400</v>
      </c>
      <c r="X1626" s="5">
        <v>1</v>
      </c>
      <c r="Y1626" t="s">
        <v>48</v>
      </c>
      <c r="Z1626" t="s">
        <v>55</v>
      </c>
      <c r="AA1626" t="s">
        <v>1056</v>
      </c>
      <c r="AB1626" s="5">
        <v>1</v>
      </c>
      <c r="AC1626" t="s">
        <v>1439</v>
      </c>
      <c r="AD1626" t="s">
        <v>1681</v>
      </c>
    </row>
    <row r="1627" spans="1:30" ht="14.25" customHeight="1" x14ac:dyDescent="0.3">
      <c r="A1627">
        <v>18</v>
      </c>
      <c r="B1627" t="s">
        <v>24</v>
      </c>
      <c r="C1627" t="s">
        <v>350</v>
      </c>
      <c r="D1627" t="s">
        <v>351</v>
      </c>
      <c r="E1627">
        <v>2013</v>
      </c>
      <c r="F1627" t="s">
        <v>352</v>
      </c>
      <c r="G1627" t="s">
        <v>353</v>
      </c>
      <c r="H1627" s="3" t="s">
        <v>354</v>
      </c>
      <c r="I1627" s="8">
        <v>-15.168611</v>
      </c>
      <c r="J1627" s="8">
        <v>-39.064999999999998</v>
      </c>
      <c r="K1627">
        <v>180000000</v>
      </c>
      <c r="L1627" t="s">
        <v>110</v>
      </c>
      <c r="M1627" t="s">
        <v>355</v>
      </c>
      <c r="N1627" t="s">
        <v>357</v>
      </c>
      <c r="O1627" s="12">
        <v>2009</v>
      </c>
      <c r="P1627" s="12">
        <v>1</v>
      </c>
      <c r="Q1627" s="12">
        <v>2010</v>
      </c>
      <c r="R1627" s="12">
        <v>1</v>
      </c>
      <c r="S1627" s="7">
        <v>12</v>
      </c>
      <c r="T1627">
        <v>3</v>
      </c>
      <c r="U1627">
        <v>17</v>
      </c>
      <c r="V1627" t="s">
        <v>82</v>
      </c>
      <c r="W1627">
        <f t="shared" si="18"/>
        <v>400</v>
      </c>
      <c r="X1627" s="5">
        <v>1</v>
      </c>
      <c r="Y1627" t="s">
        <v>48</v>
      </c>
      <c r="Z1627" t="s">
        <v>83</v>
      </c>
      <c r="AA1627" t="s">
        <v>1087</v>
      </c>
      <c r="AB1627" s="5">
        <v>22</v>
      </c>
      <c r="AC1627" t="s">
        <v>1439</v>
      </c>
      <c r="AD1627" t="s">
        <v>1681</v>
      </c>
    </row>
    <row r="1628" spans="1:30" ht="14.25" customHeight="1" x14ac:dyDescent="0.3">
      <c r="A1628">
        <v>18</v>
      </c>
      <c r="B1628" t="s">
        <v>24</v>
      </c>
      <c r="C1628" t="s">
        <v>350</v>
      </c>
      <c r="D1628" t="s">
        <v>351</v>
      </c>
      <c r="E1628">
        <v>2013</v>
      </c>
      <c r="F1628" t="s">
        <v>352</v>
      </c>
      <c r="G1628" t="s">
        <v>353</v>
      </c>
      <c r="H1628" s="3" t="s">
        <v>354</v>
      </c>
      <c r="I1628" s="8">
        <v>-15.168611</v>
      </c>
      <c r="J1628" s="8">
        <v>-39.064999999999998</v>
      </c>
      <c r="K1628">
        <v>180000000</v>
      </c>
      <c r="L1628" t="s">
        <v>110</v>
      </c>
      <c r="M1628" t="s">
        <v>355</v>
      </c>
      <c r="N1628" t="s">
        <v>357</v>
      </c>
      <c r="O1628" s="12">
        <v>2009</v>
      </c>
      <c r="P1628" s="12">
        <v>1</v>
      </c>
      <c r="Q1628" s="12">
        <v>2010</v>
      </c>
      <c r="R1628" s="12">
        <v>1</v>
      </c>
      <c r="S1628" s="7">
        <v>12</v>
      </c>
      <c r="T1628">
        <v>3</v>
      </c>
      <c r="U1628">
        <v>17</v>
      </c>
      <c r="V1628" t="s">
        <v>82</v>
      </c>
      <c r="W1628">
        <f t="shared" si="18"/>
        <v>400</v>
      </c>
      <c r="X1628" s="5">
        <v>1</v>
      </c>
      <c r="Y1628" t="s">
        <v>48</v>
      </c>
      <c r="Z1628" t="s">
        <v>83</v>
      </c>
      <c r="AA1628" t="s">
        <v>274</v>
      </c>
      <c r="AB1628" s="5">
        <v>4</v>
      </c>
      <c r="AC1628" t="s">
        <v>1439</v>
      </c>
      <c r="AD1628" t="s">
        <v>1681</v>
      </c>
    </row>
    <row r="1629" spans="1:30" ht="14.25" customHeight="1" x14ac:dyDescent="0.3">
      <c r="A1629">
        <v>18</v>
      </c>
      <c r="B1629" t="s">
        <v>24</v>
      </c>
      <c r="C1629" t="s">
        <v>350</v>
      </c>
      <c r="D1629" t="s">
        <v>351</v>
      </c>
      <c r="E1629">
        <v>2013</v>
      </c>
      <c r="F1629" t="s">
        <v>352</v>
      </c>
      <c r="G1629" t="s">
        <v>353</v>
      </c>
      <c r="H1629" s="3" t="s">
        <v>354</v>
      </c>
      <c r="I1629" s="8">
        <v>-15.168611</v>
      </c>
      <c r="J1629" s="8">
        <v>-39.064999999999998</v>
      </c>
      <c r="K1629">
        <v>180000000</v>
      </c>
      <c r="L1629" t="s">
        <v>110</v>
      </c>
      <c r="M1629" t="s">
        <v>355</v>
      </c>
      <c r="N1629" t="s">
        <v>357</v>
      </c>
      <c r="O1629" s="12">
        <v>2009</v>
      </c>
      <c r="P1629" s="12">
        <v>1</v>
      </c>
      <c r="Q1629" s="12">
        <v>2010</v>
      </c>
      <c r="R1629" s="12">
        <v>1</v>
      </c>
      <c r="S1629" s="7">
        <v>12</v>
      </c>
      <c r="T1629">
        <v>3</v>
      </c>
      <c r="U1629">
        <v>17</v>
      </c>
      <c r="V1629" t="s">
        <v>82</v>
      </c>
      <c r="W1629">
        <f t="shared" si="18"/>
        <v>400</v>
      </c>
      <c r="X1629" s="5">
        <v>1</v>
      </c>
      <c r="Y1629" t="s">
        <v>48</v>
      </c>
      <c r="Z1629" t="s">
        <v>83</v>
      </c>
      <c r="AA1629" t="s">
        <v>87</v>
      </c>
      <c r="AB1629" s="5">
        <v>38</v>
      </c>
      <c r="AC1629" t="s">
        <v>1439</v>
      </c>
      <c r="AD1629" t="s">
        <v>1681</v>
      </c>
    </row>
    <row r="1630" spans="1:30" ht="14.25" customHeight="1" x14ac:dyDescent="0.3">
      <c r="A1630">
        <v>18</v>
      </c>
      <c r="B1630" t="s">
        <v>24</v>
      </c>
      <c r="C1630" t="s">
        <v>350</v>
      </c>
      <c r="D1630" t="s">
        <v>351</v>
      </c>
      <c r="E1630">
        <v>2013</v>
      </c>
      <c r="F1630" t="s">
        <v>352</v>
      </c>
      <c r="G1630" t="s">
        <v>353</v>
      </c>
      <c r="H1630" s="3" t="s">
        <v>354</v>
      </c>
      <c r="I1630" s="8">
        <v>-15.168611</v>
      </c>
      <c r="J1630" s="8">
        <v>-39.064999999999998</v>
      </c>
      <c r="K1630">
        <v>180000000</v>
      </c>
      <c r="L1630" t="s">
        <v>110</v>
      </c>
      <c r="M1630" t="s">
        <v>355</v>
      </c>
      <c r="N1630" t="s">
        <v>357</v>
      </c>
      <c r="O1630" s="12">
        <v>2009</v>
      </c>
      <c r="P1630" s="12">
        <v>1</v>
      </c>
      <c r="Q1630" s="12">
        <v>2010</v>
      </c>
      <c r="R1630" s="12">
        <v>1</v>
      </c>
      <c r="S1630" s="7">
        <v>12</v>
      </c>
      <c r="T1630">
        <v>3</v>
      </c>
      <c r="U1630">
        <v>17</v>
      </c>
      <c r="V1630" t="s">
        <v>82</v>
      </c>
      <c r="W1630">
        <f t="shared" si="18"/>
        <v>400</v>
      </c>
      <c r="X1630" s="5">
        <v>1</v>
      </c>
      <c r="Y1630" t="s">
        <v>48</v>
      </c>
      <c r="Z1630" t="s">
        <v>83</v>
      </c>
      <c r="AA1630" t="s">
        <v>1088</v>
      </c>
      <c r="AB1630" s="5">
        <v>14</v>
      </c>
      <c r="AC1630" t="s">
        <v>1439</v>
      </c>
      <c r="AD1630" t="s">
        <v>1681</v>
      </c>
    </row>
    <row r="1631" spans="1:30" ht="14.25" customHeight="1" x14ac:dyDescent="0.3">
      <c r="A1631">
        <v>18</v>
      </c>
      <c r="B1631" t="s">
        <v>24</v>
      </c>
      <c r="C1631" t="s">
        <v>350</v>
      </c>
      <c r="D1631" t="s">
        <v>351</v>
      </c>
      <c r="E1631">
        <v>2013</v>
      </c>
      <c r="F1631" t="s">
        <v>352</v>
      </c>
      <c r="G1631" t="s">
        <v>353</v>
      </c>
      <c r="H1631" s="3" t="s">
        <v>354</v>
      </c>
      <c r="I1631" s="8">
        <v>-15.168611</v>
      </c>
      <c r="J1631" s="8">
        <v>-39.064999999999998</v>
      </c>
      <c r="K1631">
        <v>180000000</v>
      </c>
      <c r="L1631" t="s">
        <v>110</v>
      </c>
      <c r="M1631" t="s">
        <v>355</v>
      </c>
      <c r="N1631" t="s">
        <v>357</v>
      </c>
      <c r="O1631" s="12">
        <v>2009</v>
      </c>
      <c r="P1631" s="12">
        <v>1</v>
      </c>
      <c r="Q1631" s="12">
        <v>2010</v>
      </c>
      <c r="R1631" s="12">
        <v>1</v>
      </c>
      <c r="S1631" s="7">
        <v>12</v>
      </c>
      <c r="T1631">
        <v>3</v>
      </c>
      <c r="U1631">
        <v>17</v>
      </c>
      <c r="V1631" t="s">
        <v>82</v>
      </c>
      <c r="W1631">
        <f t="shared" si="18"/>
        <v>400</v>
      </c>
      <c r="X1631" s="5">
        <v>1</v>
      </c>
      <c r="Y1631" t="s">
        <v>48</v>
      </c>
      <c r="Z1631" t="s">
        <v>90</v>
      </c>
      <c r="AA1631" t="s">
        <v>666</v>
      </c>
      <c r="AB1631" s="5">
        <v>6</v>
      </c>
      <c r="AC1631" t="s">
        <v>1439</v>
      </c>
      <c r="AD1631" t="s">
        <v>1681</v>
      </c>
    </row>
    <row r="1632" spans="1:30" ht="14.25" customHeight="1" x14ac:dyDescent="0.3">
      <c r="A1632">
        <v>18</v>
      </c>
      <c r="B1632" t="s">
        <v>24</v>
      </c>
      <c r="C1632" t="s">
        <v>350</v>
      </c>
      <c r="D1632" t="s">
        <v>351</v>
      </c>
      <c r="E1632">
        <v>2013</v>
      </c>
      <c r="F1632" t="s">
        <v>352</v>
      </c>
      <c r="G1632" t="s">
        <v>353</v>
      </c>
      <c r="H1632" s="3" t="s">
        <v>354</v>
      </c>
      <c r="I1632" s="8">
        <v>-15.168611</v>
      </c>
      <c r="J1632" s="8">
        <v>-39.064999999999998</v>
      </c>
      <c r="K1632">
        <v>180000000</v>
      </c>
      <c r="L1632" t="s">
        <v>110</v>
      </c>
      <c r="M1632" t="s">
        <v>355</v>
      </c>
      <c r="N1632" t="s">
        <v>357</v>
      </c>
      <c r="O1632" s="12">
        <v>2009</v>
      </c>
      <c r="P1632" s="12">
        <v>1</v>
      </c>
      <c r="Q1632" s="12">
        <v>2010</v>
      </c>
      <c r="R1632" s="12">
        <v>1</v>
      </c>
      <c r="S1632" s="7">
        <v>12</v>
      </c>
      <c r="T1632">
        <v>3</v>
      </c>
      <c r="U1632">
        <v>17</v>
      </c>
      <c r="V1632" t="s">
        <v>82</v>
      </c>
      <c r="W1632">
        <f t="shared" si="18"/>
        <v>400</v>
      </c>
      <c r="X1632" s="5">
        <v>1</v>
      </c>
      <c r="Y1632" t="s">
        <v>48</v>
      </c>
      <c r="Z1632" t="s">
        <v>90</v>
      </c>
      <c r="AA1632" t="s">
        <v>91</v>
      </c>
      <c r="AB1632" s="5">
        <v>0</v>
      </c>
      <c r="AC1632" t="s">
        <v>1439</v>
      </c>
      <c r="AD1632" t="s">
        <v>1681</v>
      </c>
    </row>
    <row r="1633" spans="1:30" ht="14.25" customHeight="1" x14ac:dyDescent="0.3">
      <c r="A1633">
        <v>18</v>
      </c>
      <c r="B1633" t="s">
        <v>24</v>
      </c>
      <c r="C1633" t="s">
        <v>350</v>
      </c>
      <c r="D1633" t="s">
        <v>351</v>
      </c>
      <c r="E1633">
        <v>2013</v>
      </c>
      <c r="F1633" t="s">
        <v>352</v>
      </c>
      <c r="G1633" t="s">
        <v>360</v>
      </c>
      <c r="H1633" s="3" t="s">
        <v>362</v>
      </c>
      <c r="I1633" s="8">
        <v>-15.173889000000001</v>
      </c>
      <c r="J1633" s="8">
        <v>-39.061667</v>
      </c>
      <c r="K1633">
        <v>180000000</v>
      </c>
      <c r="L1633" t="s">
        <v>110</v>
      </c>
      <c r="M1633" t="s">
        <v>364</v>
      </c>
      <c r="N1633" t="s">
        <v>365</v>
      </c>
      <c r="O1633" s="12">
        <v>2009</v>
      </c>
      <c r="P1633" s="12">
        <v>1</v>
      </c>
      <c r="Q1633" s="12">
        <v>2010</v>
      </c>
      <c r="R1633" s="12">
        <v>1</v>
      </c>
      <c r="S1633" s="7">
        <v>12</v>
      </c>
      <c r="T1633">
        <v>3</v>
      </c>
      <c r="U1633">
        <v>17</v>
      </c>
      <c r="V1633" t="s">
        <v>82</v>
      </c>
      <c r="W1633">
        <f>(21/3)*60</f>
        <v>420</v>
      </c>
      <c r="X1633" s="5">
        <v>1</v>
      </c>
      <c r="Y1633" t="s">
        <v>48</v>
      </c>
      <c r="Z1633" t="s">
        <v>49</v>
      </c>
      <c r="AA1633" t="s">
        <v>1084</v>
      </c>
      <c r="AB1633" s="5">
        <v>0</v>
      </c>
      <c r="AC1633" t="s">
        <v>1439</v>
      </c>
      <c r="AD1633" t="s">
        <v>1681</v>
      </c>
    </row>
    <row r="1634" spans="1:30" ht="14.25" customHeight="1" x14ac:dyDescent="0.3">
      <c r="A1634">
        <v>18</v>
      </c>
      <c r="B1634" t="s">
        <v>24</v>
      </c>
      <c r="C1634" t="s">
        <v>350</v>
      </c>
      <c r="D1634" t="s">
        <v>351</v>
      </c>
      <c r="E1634">
        <v>2013</v>
      </c>
      <c r="F1634" t="s">
        <v>352</v>
      </c>
      <c r="G1634" t="s">
        <v>360</v>
      </c>
      <c r="H1634" s="3" t="s">
        <v>362</v>
      </c>
      <c r="I1634" s="8">
        <v>-15.173889000000001</v>
      </c>
      <c r="J1634" s="8">
        <v>-39.061667</v>
      </c>
      <c r="K1634">
        <v>180000000</v>
      </c>
      <c r="L1634" t="s">
        <v>110</v>
      </c>
      <c r="M1634" t="s">
        <v>364</v>
      </c>
      <c r="N1634" t="s">
        <v>365</v>
      </c>
      <c r="O1634" s="12">
        <v>2009</v>
      </c>
      <c r="P1634" s="12">
        <v>1</v>
      </c>
      <c r="Q1634" s="12">
        <v>2010</v>
      </c>
      <c r="R1634" s="12">
        <v>1</v>
      </c>
      <c r="S1634" s="7">
        <v>12</v>
      </c>
      <c r="T1634">
        <v>3</v>
      </c>
      <c r="U1634">
        <v>17</v>
      </c>
      <c r="V1634" t="s">
        <v>82</v>
      </c>
      <c r="W1634">
        <f t="shared" ref="W1634:W1684" si="19">(20/3)*60</f>
        <v>400</v>
      </c>
      <c r="X1634" s="5">
        <v>1</v>
      </c>
      <c r="Y1634" t="s">
        <v>48</v>
      </c>
      <c r="Z1634" t="s">
        <v>55</v>
      </c>
      <c r="AA1634" t="s">
        <v>859</v>
      </c>
      <c r="AB1634" s="5">
        <v>1</v>
      </c>
      <c r="AC1634" t="s">
        <v>1439</v>
      </c>
      <c r="AD1634" t="s">
        <v>1681</v>
      </c>
    </row>
    <row r="1635" spans="1:30" ht="14.25" customHeight="1" x14ac:dyDescent="0.3">
      <c r="A1635">
        <v>18</v>
      </c>
      <c r="B1635" t="s">
        <v>24</v>
      </c>
      <c r="C1635" t="s">
        <v>350</v>
      </c>
      <c r="D1635" t="s">
        <v>351</v>
      </c>
      <c r="E1635">
        <v>2013</v>
      </c>
      <c r="F1635" t="s">
        <v>352</v>
      </c>
      <c r="G1635" t="s">
        <v>360</v>
      </c>
      <c r="H1635" s="3" t="s">
        <v>362</v>
      </c>
      <c r="I1635" s="8">
        <v>-15.173889000000001</v>
      </c>
      <c r="J1635" s="8">
        <v>-39.061667</v>
      </c>
      <c r="K1635">
        <v>180000000</v>
      </c>
      <c r="L1635" t="s">
        <v>110</v>
      </c>
      <c r="M1635" t="s">
        <v>364</v>
      </c>
      <c r="N1635" t="s">
        <v>365</v>
      </c>
      <c r="O1635" s="12">
        <v>2009</v>
      </c>
      <c r="P1635" s="12">
        <v>1</v>
      </c>
      <c r="Q1635" s="12">
        <v>2010</v>
      </c>
      <c r="R1635" s="12">
        <v>1</v>
      </c>
      <c r="S1635" s="7">
        <v>12</v>
      </c>
      <c r="T1635">
        <v>3</v>
      </c>
      <c r="U1635">
        <v>17</v>
      </c>
      <c r="V1635" t="s">
        <v>82</v>
      </c>
      <c r="W1635">
        <f t="shared" si="19"/>
        <v>400</v>
      </c>
      <c r="X1635" s="5">
        <v>1</v>
      </c>
      <c r="Y1635" t="s">
        <v>48</v>
      </c>
      <c r="Z1635" t="s">
        <v>55</v>
      </c>
      <c r="AA1635" t="s">
        <v>238</v>
      </c>
      <c r="AB1635" s="5">
        <v>0</v>
      </c>
      <c r="AC1635" t="s">
        <v>1439</v>
      </c>
      <c r="AD1635" t="s">
        <v>1681</v>
      </c>
    </row>
    <row r="1636" spans="1:30" ht="14.25" customHeight="1" x14ac:dyDescent="0.3">
      <c r="A1636">
        <v>18</v>
      </c>
      <c r="B1636" t="s">
        <v>24</v>
      </c>
      <c r="C1636" t="s">
        <v>350</v>
      </c>
      <c r="D1636" t="s">
        <v>351</v>
      </c>
      <c r="E1636">
        <v>2013</v>
      </c>
      <c r="F1636" t="s">
        <v>352</v>
      </c>
      <c r="G1636" t="s">
        <v>360</v>
      </c>
      <c r="H1636" s="3" t="s">
        <v>362</v>
      </c>
      <c r="I1636" s="8">
        <v>-15.173889000000001</v>
      </c>
      <c r="J1636" s="8">
        <v>-39.061667</v>
      </c>
      <c r="K1636">
        <v>180000000</v>
      </c>
      <c r="L1636" t="s">
        <v>110</v>
      </c>
      <c r="M1636" t="s">
        <v>364</v>
      </c>
      <c r="N1636" t="s">
        <v>365</v>
      </c>
      <c r="O1636" s="12">
        <v>2009</v>
      </c>
      <c r="P1636" s="12">
        <v>1</v>
      </c>
      <c r="Q1636" s="12">
        <v>2010</v>
      </c>
      <c r="R1636" s="12">
        <v>1</v>
      </c>
      <c r="S1636" s="7">
        <v>12</v>
      </c>
      <c r="T1636">
        <v>3</v>
      </c>
      <c r="U1636">
        <v>17</v>
      </c>
      <c r="V1636" t="s">
        <v>82</v>
      </c>
      <c r="W1636">
        <f t="shared" si="19"/>
        <v>400</v>
      </c>
      <c r="X1636" s="5">
        <v>1</v>
      </c>
      <c r="Y1636" t="s">
        <v>48</v>
      </c>
      <c r="Z1636" t="s">
        <v>55</v>
      </c>
      <c r="AA1636" t="s">
        <v>1090</v>
      </c>
      <c r="AB1636" s="5">
        <v>1</v>
      </c>
      <c r="AC1636" t="s">
        <v>1439</v>
      </c>
      <c r="AD1636" t="s">
        <v>1681</v>
      </c>
    </row>
    <row r="1637" spans="1:30" ht="14.25" customHeight="1" x14ac:dyDescent="0.3">
      <c r="A1637">
        <v>18</v>
      </c>
      <c r="B1637" t="s">
        <v>24</v>
      </c>
      <c r="C1637" t="s">
        <v>350</v>
      </c>
      <c r="D1637" t="s">
        <v>351</v>
      </c>
      <c r="E1637">
        <v>2013</v>
      </c>
      <c r="F1637" t="s">
        <v>352</v>
      </c>
      <c r="G1637" t="s">
        <v>360</v>
      </c>
      <c r="H1637" s="3" t="s">
        <v>362</v>
      </c>
      <c r="I1637" s="8">
        <v>-15.173889000000001</v>
      </c>
      <c r="J1637" s="8">
        <v>-39.061667</v>
      </c>
      <c r="K1637">
        <v>180000000</v>
      </c>
      <c r="L1637" t="s">
        <v>110</v>
      </c>
      <c r="M1637" t="s">
        <v>364</v>
      </c>
      <c r="N1637" t="s">
        <v>365</v>
      </c>
      <c r="O1637" s="12">
        <v>2009</v>
      </c>
      <c r="P1637" s="12">
        <v>1</v>
      </c>
      <c r="Q1637" s="12">
        <v>2010</v>
      </c>
      <c r="R1637" s="12">
        <v>1</v>
      </c>
      <c r="S1637" s="7">
        <v>12</v>
      </c>
      <c r="T1637">
        <v>3</v>
      </c>
      <c r="U1637">
        <v>17</v>
      </c>
      <c r="V1637" t="s">
        <v>82</v>
      </c>
      <c r="W1637">
        <f t="shared" si="19"/>
        <v>400</v>
      </c>
      <c r="X1637" s="5">
        <v>1</v>
      </c>
      <c r="Y1637" t="s">
        <v>48</v>
      </c>
      <c r="Z1637" t="s">
        <v>55</v>
      </c>
      <c r="AA1637" t="s">
        <v>496</v>
      </c>
      <c r="AB1637" s="5">
        <v>0</v>
      </c>
      <c r="AC1637" t="s">
        <v>1439</v>
      </c>
      <c r="AD1637" t="s">
        <v>1681</v>
      </c>
    </row>
    <row r="1638" spans="1:30" ht="14.25" customHeight="1" x14ac:dyDescent="0.3">
      <c r="A1638">
        <v>18</v>
      </c>
      <c r="B1638" t="s">
        <v>24</v>
      </c>
      <c r="C1638" t="s">
        <v>350</v>
      </c>
      <c r="D1638" t="s">
        <v>351</v>
      </c>
      <c r="E1638">
        <v>2013</v>
      </c>
      <c r="F1638" t="s">
        <v>352</v>
      </c>
      <c r="G1638" t="s">
        <v>360</v>
      </c>
      <c r="H1638" s="3" t="s">
        <v>362</v>
      </c>
      <c r="I1638" s="8">
        <v>-15.173889000000001</v>
      </c>
      <c r="J1638" s="8">
        <v>-39.061667</v>
      </c>
      <c r="K1638">
        <v>180000000</v>
      </c>
      <c r="L1638" t="s">
        <v>110</v>
      </c>
      <c r="M1638" t="s">
        <v>364</v>
      </c>
      <c r="N1638" t="s">
        <v>365</v>
      </c>
      <c r="O1638" s="12">
        <v>2009</v>
      </c>
      <c r="P1638" s="12">
        <v>1</v>
      </c>
      <c r="Q1638" s="12">
        <v>2010</v>
      </c>
      <c r="R1638" s="12">
        <v>1</v>
      </c>
      <c r="S1638" s="7">
        <v>12</v>
      </c>
      <c r="T1638">
        <v>3</v>
      </c>
      <c r="U1638">
        <v>17</v>
      </c>
      <c r="V1638" t="s">
        <v>82</v>
      </c>
      <c r="W1638">
        <f t="shared" si="19"/>
        <v>400</v>
      </c>
      <c r="X1638" s="5">
        <v>1</v>
      </c>
      <c r="Y1638" t="s">
        <v>48</v>
      </c>
      <c r="Z1638" t="s">
        <v>55</v>
      </c>
      <c r="AA1638" t="s">
        <v>249</v>
      </c>
      <c r="AB1638" s="5">
        <v>27</v>
      </c>
      <c r="AC1638" t="s">
        <v>1439</v>
      </c>
      <c r="AD1638" t="s">
        <v>1681</v>
      </c>
    </row>
    <row r="1639" spans="1:30" ht="14.25" customHeight="1" x14ac:dyDescent="0.3">
      <c r="A1639">
        <v>18</v>
      </c>
      <c r="B1639" t="s">
        <v>24</v>
      </c>
      <c r="C1639" t="s">
        <v>350</v>
      </c>
      <c r="D1639" t="s">
        <v>351</v>
      </c>
      <c r="E1639">
        <v>2013</v>
      </c>
      <c r="F1639" t="s">
        <v>352</v>
      </c>
      <c r="G1639" t="s">
        <v>360</v>
      </c>
      <c r="H1639" s="3" t="s">
        <v>362</v>
      </c>
      <c r="I1639" s="8">
        <v>-15.173889000000001</v>
      </c>
      <c r="J1639" s="8">
        <v>-39.061667</v>
      </c>
      <c r="K1639">
        <v>180000000</v>
      </c>
      <c r="L1639" t="s">
        <v>110</v>
      </c>
      <c r="M1639" t="s">
        <v>364</v>
      </c>
      <c r="N1639" t="s">
        <v>365</v>
      </c>
      <c r="O1639" s="12">
        <v>2009</v>
      </c>
      <c r="P1639" s="12">
        <v>1</v>
      </c>
      <c r="Q1639" s="12">
        <v>2010</v>
      </c>
      <c r="R1639" s="12">
        <v>1</v>
      </c>
      <c r="S1639" s="7">
        <v>12</v>
      </c>
      <c r="T1639">
        <v>3</v>
      </c>
      <c r="U1639">
        <v>17</v>
      </c>
      <c r="V1639" t="s">
        <v>82</v>
      </c>
      <c r="W1639">
        <f t="shared" si="19"/>
        <v>400</v>
      </c>
      <c r="X1639" s="5">
        <v>1</v>
      </c>
      <c r="Y1639" t="s">
        <v>48</v>
      </c>
      <c r="Z1639" t="s">
        <v>55</v>
      </c>
      <c r="AA1639" t="s">
        <v>1091</v>
      </c>
      <c r="AB1639" s="5">
        <v>8</v>
      </c>
      <c r="AC1639" t="s">
        <v>1439</v>
      </c>
      <c r="AD1639" t="s">
        <v>1681</v>
      </c>
    </row>
    <row r="1640" spans="1:30" ht="14.25" customHeight="1" x14ac:dyDescent="0.3">
      <c r="A1640">
        <v>18</v>
      </c>
      <c r="B1640" t="s">
        <v>24</v>
      </c>
      <c r="C1640" t="s">
        <v>350</v>
      </c>
      <c r="D1640" t="s">
        <v>351</v>
      </c>
      <c r="E1640">
        <v>2013</v>
      </c>
      <c r="F1640" t="s">
        <v>352</v>
      </c>
      <c r="G1640" t="s">
        <v>360</v>
      </c>
      <c r="H1640" s="3" t="s">
        <v>362</v>
      </c>
      <c r="I1640" s="8">
        <v>-15.173889000000001</v>
      </c>
      <c r="J1640" s="8">
        <v>-39.061667</v>
      </c>
      <c r="K1640">
        <v>180000000</v>
      </c>
      <c r="L1640" t="s">
        <v>110</v>
      </c>
      <c r="M1640" t="s">
        <v>364</v>
      </c>
      <c r="N1640" t="s">
        <v>365</v>
      </c>
      <c r="O1640" s="12">
        <v>2009</v>
      </c>
      <c r="P1640" s="12">
        <v>1</v>
      </c>
      <c r="Q1640" s="12">
        <v>2010</v>
      </c>
      <c r="R1640" s="12">
        <v>1</v>
      </c>
      <c r="S1640" s="7">
        <v>12</v>
      </c>
      <c r="T1640">
        <v>3</v>
      </c>
      <c r="U1640">
        <v>17</v>
      </c>
      <c r="V1640" t="s">
        <v>82</v>
      </c>
      <c r="W1640">
        <f t="shared" si="19"/>
        <v>400</v>
      </c>
      <c r="X1640" s="5">
        <v>1</v>
      </c>
      <c r="Y1640" t="s">
        <v>48</v>
      </c>
      <c r="Z1640" t="s">
        <v>55</v>
      </c>
      <c r="AA1640" t="s">
        <v>1092</v>
      </c>
      <c r="AB1640" s="5">
        <v>0</v>
      </c>
      <c r="AC1640" t="s">
        <v>1439</v>
      </c>
      <c r="AD1640" t="s">
        <v>1681</v>
      </c>
    </row>
    <row r="1641" spans="1:30" ht="14.25" customHeight="1" x14ac:dyDescent="0.3">
      <c r="A1641">
        <v>18</v>
      </c>
      <c r="B1641" t="s">
        <v>24</v>
      </c>
      <c r="C1641" t="s">
        <v>350</v>
      </c>
      <c r="D1641" t="s">
        <v>351</v>
      </c>
      <c r="E1641">
        <v>2013</v>
      </c>
      <c r="F1641" t="s">
        <v>352</v>
      </c>
      <c r="G1641" t="s">
        <v>360</v>
      </c>
      <c r="H1641" s="3" t="s">
        <v>362</v>
      </c>
      <c r="I1641" s="8">
        <v>-15.173889000000001</v>
      </c>
      <c r="J1641" s="8">
        <v>-39.061667</v>
      </c>
      <c r="K1641">
        <v>180000000</v>
      </c>
      <c r="L1641" t="s">
        <v>110</v>
      </c>
      <c r="M1641" t="s">
        <v>364</v>
      </c>
      <c r="N1641" t="s">
        <v>365</v>
      </c>
      <c r="O1641" s="12">
        <v>2009</v>
      </c>
      <c r="P1641" s="12">
        <v>1</v>
      </c>
      <c r="Q1641" s="12">
        <v>2010</v>
      </c>
      <c r="R1641" s="12">
        <v>1</v>
      </c>
      <c r="S1641" s="7">
        <v>12</v>
      </c>
      <c r="T1641">
        <v>3</v>
      </c>
      <c r="U1641">
        <v>17</v>
      </c>
      <c r="V1641" t="s">
        <v>82</v>
      </c>
      <c r="W1641">
        <f t="shared" si="19"/>
        <v>400</v>
      </c>
      <c r="X1641" s="5">
        <v>1</v>
      </c>
      <c r="Y1641" t="s">
        <v>48</v>
      </c>
      <c r="Z1641" t="s">
        <v>55</v>
      </c>
      <c r="AA1641" t="s">
        <v>59</v>
      </c>
      <c r="AB1641" s="5">
        <v>5</v>
      </c>
      <c r="AC1641" t="s">
        <v>1439</v>
      </c>
      <c r="AD1641" t="s">
        <v>1681</v>
      </c>
    </row>
    <row r="1642" spans="1:30" ht="14.25" customHeight="1" x14ac:dyDescent="0.3">
      <c r="A1642">
        <v>18</v>
      </c>
      <c r="B1642" t="s">
        <v>24</v>
      </c>
      <c r="C1642" t="s">
        <v>350</v>
      </c>
      <c r="D1642" t="s">
        <v>351</v>
      </c>
      <c r="E1642">
        <v>2013</v>
      </c>
      <c r="F1642" t="s">
        <v>352</v>
      </c>
      <c r="G1642" t="s">
        <v>360</v>
      </c>
      <c r="H1642" s="3" t="s">
        <v>362</v>
      </c>
      <c r="I1642" s="8">
        <v>-15.173889000000001</v>
      </c>
      <c r="J1642" s="8">
        <v>-39.061667</v>
      </c>
      <c r="K1642">
        <v>180000000</v>
      </c>
      <c r="L1642" t="s">
        <v>110</v>
      </c>
      <c r="M1642" t="s">
        <v>364</v>
      </c>
      <c r="N1642" t="s">
        <v>365</v>
      </c>
      <c r="O1642" s="12">
        <v>2009</v>
      </c>
      <c r="P1642" s="12">
        <v>1</v>
      </c>
      <c r="Q1642" s="12">
        <v>2010</v>
      </c>
      <c r="R1642" s="12">
        <v>1</v>
      </c>
      <c r="S1642" s="7">
        <v>12</v>
      </c>
      <c r="T1642">
        <v>3</v>
      </c>
      <c r="U1642">
        <v>17</v>
      </c>
      <c r="V1642" t="s">
        <v>82</v>
      </c>
      <c r="W1642">
        <f t="shared" si="19"/>
        <v>400</v>
      </c>
      <c r="X1642" s="5">
        <v>1</v>
      </c>
      <c r="Y1642" t="s">
        <v>48</v>
      </c>
      <c r="Z1642" t="s">
        <v>55</v>
      </c>
      <c r="AA1642" t="s">
        <v>655</v>
      </c>
      <c r="AB1642" s="5">
        <v>4</v>
      </c>
      <c r="AC1642" t="s">
        <v>1439</v>
      </c>
      <c r="AD1642" t="s">
        <v>1681</v>
      </c>
    </row>
    <row r="1643" spans="1:30" ht="14.25" customHeight="1" x14ac:dyDescent="0.3">
      <c r="A1643">
        <v>18</v>
      </c>
      <c r="B1643" t="s">
        <v>24</v>
      </c>
      <c r="C1643" t="s">
        <v>350</v>
      </c>
      <c r="D1643" t="s">
        <v>351</v>
      </c>
      <c r="E1643">
        <v>2013</v>
      </c>
      <c r="F1643" t="s">
        <v>352</v>
      </c>
      <c r="G1643" t="s">
        <v>360</v>
      </c>
      <c r="H1643" s="3" t="s">
        <v>362</v>
      </c>
      <c r="I1643" s="8">
        <v>-15.173889000000001</v>
      </c>
      <c r="J1643" s="8">
        <v>-39.061667</v>
      </c>
      <c r="K1643">
        <v>180000000</v>
      </c>
      <c r="L1643" t="s">
        <v>110</v>
      </c>
      <c r="M1643" t="s">
        <v>364</v>
      </c>
      <c r="N1643" t="s">
        <v>365</v>
      </c>
      <c r="O1643" s="12">
        <v>2009</v>
      </c>
      <c r="P1643" s="12">
        <v>1</v>
      </c>
      <c r="Q1643" s="12">
        <v>2010</v>
      </c>
      <c r="R1643" s="12">
        <v>1</v>
      </c>
      <c r="S1643" s="7">
        <v>12</v>
      </c>
      <c r="T1643">
        <v>3</v>
      </c>
      <c r="U1643">
        <v>17</v>
      </c>
      <c r="V1643" t="s">
        <v>82</v>
      </c>
      <c r="W1643">
        <f t="shared" si="19"/>
        <v>400</v>
      </c>
      <c r="X1643" s="5">
        <v>1</v>
      </c>
      <c r="Y1643" t="s">
        <v>48</v>
      </c>
      <c r="Z1643" t="s">
        <v>55</v>
      </c>
      <c r="AA1643" t="s">
        <v>379</v>
      </c>
      <c r="AB1643" s="5">
        <v>5</v>
      </c>
      <c r="AC1643" t="s">
        <v>1439</v>
      </c>
      <c r="AD1643" t="s">
        <v>1681</v>
      </c>
    </row>
    <row r="1644" spans="1:30" ht="14.25" customHeight="1" x14ac:dyDescent="0.3">
      <c r="A1644">
        <v>18</v>
      </c>
      <c r="B1644" t="s">
        <v>24</v>
      </c>
      <c r="C1644" t="s">
        <v>350</v>
      </c>
      <c r="D1644" t="s">
        <v>351</v>
      </c>
      <c r="E1644">
        <v>2013</v>
      </c>
      <c r="F1644" t="s">
        <v>352</v>
      </c>
      <c r="G1644" t="s">
        <v>360</v>
      </c>
      <c r="H1644" s="3" t="s">
        <v>362</v>
      </c>
      <c r="I1644" s="8">
        <v>-15.173889000000001</v>
      </c>
      <c r="J1644" s="8">
        <v>-39.061667</v>
      </c>
      <c r="K1644">
        <v>180000000</v>
      </c>
      <c r="L1644" t="s">
        <v>110</v>
      </c>
      <c r="M1644" t="s">
        <v>364</v>
      </c>
      <c r="N1644" t="s">
        <v>365</v>
      </c>
      <c r="O1644" s="12">
        <v>2009</v>
      </c>
      <c r="P1644" s="12">
        <v>1</v>
      </c>
      <c r="Q1644" s="12">
        <v>2010</v>
      </c>
      <c r="R1644" s="12">
        <v>1</v>
      </c>
      <c r="S1644" s="7">
        <v>12</v>
      </c>
      <c r="T1644">
        <v>3</v>
      </c>
      <c r="U1644">
        <v>17</v>
      </c>
      <c r="V1644" t="s">
        <v>82</v>
      </c>
      <c r="W1644">
        <f t="shared" si="19"/>
        <v>400</v>
      </c>
      <c r="X1644" s="5">
        <v>1</v>
      </c>
      <c r="Y1644" t="s">
        <v>48</v>
      </c>
      <c r="Z1644" t="s">
        <v>55</v>
      </c>
      <c r="AA1644" t="s">
        <v>519</v>
      </c>
      <c r="AB1644" s="5">
        <v>1</v>
      </c>
      <c r="AC1644" t="s">
        <v>1439</v>
      </c>
      <c r="AD1644" t="s">
        <v>1681</v>
      </c>
    </row>
    <row r="1645" spans="1:30" ht="14.25" customHeight="1" x14ac:dyDescent="0.3">
      <c r="A1645">
        <v>18</v>
      </c>
      <c r="B1645" t="s">
        <v>24</v>
      </c>
      <c r="C1645" t="s">
        <v>350</v>
      </c>
      <c r="D1645" t="s">
        <v>351</v>
      </c>
      <c r="E1645">
        <v>2013</v>
      </c>
      <c r="F1645" t="s">
        <v>352</v>
      </c>
      <c r="G1645" t="s">
        <v>360</v>
      </c>
      <c r="H1645" s="3" t="s">
        <v>362</v>
      </c>
      <c r="I1645" s="8">
        <v>-15.173889000000001</v>
      </c>
      <c r="J1645" s="8">
        <v>-39.061667</v>
      </c>
      <c r="K1645">
        <v>180000000</v>
      </c>
      <c r="L1645" t="s">
        <v>110</v>
      </c>
      <c r="M1645" t="s">
        <v>364</v>
      </c>
      <c r="N1645" t="s">
        <v>365</v>
      </c>
      <c r="O1645" s="12">
        <v>2009</v>
      </c>
      <c r="P1645" s="12">
        <v>1</v>
      </c>
      <c r="Q1645" s="12">
        <v>2010</v>
      </c>
      <c r="R1645" s="12">
        <v>1</v>
      </c>
      <c r="S1645" s="7">
        <v>12</v>
      </c>
      <c r="T1645">
        <v>3</v>
      </c>
      <c r="U1645">
        <v>17</v>
      </c>
      <c r="V1645" t="s">
        <v>82</v>
      </c>
      <c r="W1645">
        <f t="shared" si="19"/>
        <v>400</v>
      </c>
      <c r="X1645" s="5">
        <v>1</v>
      </c>
      <c r="Y1645" t="s">
        <v>48</v>
      </c>
      <c r="Z1645" t="s">
        <v>55</v>
      </c>
      <c r="AA1645" t="s">
        <v>1064</v>
      </c>
      <c r="AB1645" s="5">
        <v>4</v>
      </c>
      <c r="AC1645" t="s">
        <v>1439</v>
      </c>
      <c r="AD1645" t="s">
        <v>1681</v>
      </c>
    </row>
    <row r="1646" spans="1:30" ht="14.25" customHeight="1" x14ac:dyDescent="0.3">
      <c r="A1646">
        <v>18</v>
      </c>
      <c r="B1646" t="s">
        <v>24</v>
      </c>
      <c r="C1646" t="s">
        <v>350</v>
      </c>
      <c r="D1646" t="s">
        <v>351</v>
      </c>
      <c r="E1646">
        <v>2013</v>
      </c>
      <c r="F1646" t="s">
        <v>352</v>
      </c>
      <c r="G1646" t="s">
        <v>360</v>
      </c>
      <c r="H1646" s="3" t="s">
        <v>362</v>
      </c>
      <c r="I1646" s="8">
        <v>-15.173889000000001</v>
      </c>
      <c r="J1646" s="8">
        <v>-39.061667</v>
      </c>
      <c r="K1646">
        <v>180000000</v>
      </c>
      <c r="L1646" t="s">
        <v>110</v>
      </c>
      <c r="M1646" t="s">
        <v>364</v>
      </c>
      <c r="N1646" t="s">
        <v>365</v>
      </c>
      <c r="O1646" s="12">
        <v>2009</v>
      </c>
      <c r="P1646" s="12">
        <v>1</v>
      </c>
      <c r="Q1646" s="12">
        <v>2010</v>
      </c>
      <c r="R1646" s="12">
        <v>1</v>
      </c>
      <c r="S1646" s="7">
        <v>12</v>
      </c>
      <c r="T1646">
        <v>3</v>
      </c>
      <c r="U1646">
        <v>17</v>
      </c>
      <c r="V1646" t="s">
        <v>82</v>
      </c>
      <c r="W1646">
        <f t="shared" si="19"/>
        <v>400</v>
      </c>
      <c r="X1646" s="5">
        <v>1</v>
      </c>
      <c r="Y1646" t="s">
        <v>48</v>
      </c>
      <c r="Z1646" t="s">
        <v>55</v>
      </c>
      <c r="AA1646" t="s">
        <v>1093</v>
      </c>
      <c r="AB1646" s="5">
        <v>0</v>
      </c>
      <c r="AC1646" t="s">
        <v>1439</v>
      </c>
      <c r="AD1646" t="s">
        <v>1681</v>
      </c>
    </row>
    <row r="1647" spans="1:30" ht="14.25" customHeight="1" x14ac:dyDescent="0.3">
      <c r="A1647">
        <v>18</v>
      </c>
      <c r="B1647" t="s">
        <v>24</v>
      </c>
      <c r="C1647" t="s">
        <v>350</v>
      </c>
      <c r="D1647" t="s">
        <v>351</v>
      </c>
      <c r="E1647">
        <v>2013</v>
      </c>
      <c r="F1647" t="s">
        <v>352</v>
      </c>
      <c r="G1647" t="s">
        <v>360</v>
      </c>
      <c r="H1647" s="3" t="s">
        <v>362</v>
      </c>
      <c r="I1647" s="8">
        <v>-15.173889000000001</v>
      </c>
      <c r="J1647" s="8">
        <v>-39.061667</v>
      </c>
      <c r="K1647">
        <v>180000000</v>
      </c>
      <c r="L1647" t="s">
        <v>110</v>
      </c>
      <c r="M1647" t="s">
        <v>364</v>
      </c>
      <c r="N1647" t="s">
        <v>365</v>
      </c>
      <c r="O1647" s="12">
        <v>2009</v>
      </c>
      <c r="P1647" s="12">
        <v>1</v>
      </c>
      <c r="Q1647" s="12">
        <v>2010</v>
      </c>
      <c r="R1647" s="12">
        <v>1</v>
      </c>
      <c r="S1647" s="7">
        <v>12</v>
      </c>
      <c r="T1647">
        <v>3</v>
      </c>
      <c r="U1647">
        <v>17</v>
      </c>
      <c r="V1647" t="s">
        <v>82</v>
      </c>
      <c r="W1647">
        <f t="shared" si="19"/>
        <v>400</v>
      </c>
      <c r="X1647" s="5">
        <v>1</v>
      </c>
      <c r="Y1647" t="s">
        <v>48</v>
      </c>
      <c r="Z1647" t="s">
        <v>55</v>
      </c>
      <c r="AA1647" t="s">
        <v>1083</v>
      </c>
      <c r="AB1647" s="5">
        <v>5</v>
      </c>
      <c r="AC1647" t="s">
        <v>1439</v>
      </c>
      <c r="AD1647" t="s">
        <v>1681</v>
      </c>
    </row>
    <row r="1648" spans="1:30" ht="14.25" customHeight="1" x14ac:dyDescent="0.3">
      <c r="A1648">
        <v>18</v>
      </c>
      <c r="B1648" t="s">
        <v>24</v>
      </c>
      <c r="C1648" t="s">
        <v>350</v>
      </c>
      <c r="D1648" t="s">
        <v>351</v>
      </c>
      <c r="E1648">
        <v>2013</v>
      </c>
      <c r="F1648" t="s">
        <v>352</v>
      </c>
      <c r="G1648" t="s">
        <v>360</v>
      </c>
      <c r="H1648" s="3" t="s">
        <v>362</v>
      </c>
      <c r="I1648" s="8">
        <v>-15.173889000000001</v>
      </c>
      <c r="J1648" s="8">
        <v>-39.061667</v>
      </c>
      <c r="K1648">
        <v>180000000</v>
      </c>
      <c r="L1648" t="s">
        <v>110</v>
      </c>
      <c r="M1648" t="s">
        <v>364</v>
      </c>
      <c r="N1648" t="s">
        <v>365</v>
      </c>
      <c r="O1648" s="12">
        <v>2009</v>
      </c>
      <c r="P1648" s="12">
        <v>1</v>
      </c>
      <c r="Q1648" s="12">
        <v>2010</v>
      </c>
      <c r="R1648" s="12">
        <v>1</v>
      </c>
      <c r="S1648" s="7">
        <v>12</v>
      </c>
      <c r="T1648">
        <v>3</v>
      </c>
      <c r="U1648">
        <v>17</v>
      </c>
      <c r="V1648" t="s">
        <v>82</v>
      </c>
      <c r="W1648">
        <f t="shared" si="19"/>
        <v>400</v>
      </c>
      <c r="X1648" s="5">
        <v>1</v>
      </c>
      <c r="Y1648" t="s">
        <v>48</v>
      </c>
      <c r="Z1648" t="s">
        <v>55</v>
      </c>
      <c r="AA1648" t="s">
        <v>1094</v>
      </c>
      <c r="AB1648" s="5">
        <v>0</v>
      </c>
      <c r="AC1648" t="s">
        <v>1439</v>
      </c>
      <c r="AD1648" t="s">
        <v>1681</v>
      </c>
    </row>
    <row r="1649" spans="1:30" ht="14.25" customHeight="1" x14ac:dyDescent="0.3">
      <c r="A1649">
        <v>18</v>
      </c>
      <c r="B1649" t="s">
        <v>24</v>
      </c>
      <c r="C1649" t="s">
        <v>350</v>
      </c>
      <c r="D1649" t="s">
        <v>351</v>
      </c>
      <c r="E1649">
        <v>2013</v>
      </c>
      <c r="F1649" t="s">
        <v>352</v>
      </c>
      <c r="G1649" t="s">
        <v>360</v>
      </c>
      <c r="H1649" s="3" t="s">
        <v>362</v>
      </c>
      <c r="I1649" s="8">
        <v>-15.173889000000001</v>
      </c>
      <c r="J1649" s="8">
        <v>-39.061667</v>
      </c>
      <c r="K1649">
        <v>180000000</v>
      </c>
      <c r="L1649" t="s">
        <v>110</v>
      </c>
      <c r="M1649" t="s">
        <v>364</v>
      </c>
      <c r="N1649" t="s">
        <v>365</v>
      </c>
      <c r="O1649" s="12">
        <v>2009</v>
      </c>
      <c r="P1649" s="12">
        <v>1</v>
      </c>
      <c r="Q1649" s="12">
        <v>2010</v>
      </c>
      <c r="R1649" s="12">
        <v>1</v>
      </c>
      <c r="S1649" s="7">
        <v>12</v>
      </c>
      <c r="T1649">
        <v>3</v>
      </c>
      <c r="U1649">
        <v>17</v>
      </c>
      <c r="V1649" t="s">
        <v>82</v>
      </c>
      <c r="W1649">
        <f t="shared" si="19"/>
        <v>400</v>
      </c>
      <c r="X1649" s="5">
        <v>1</v>
      </c>
      <c r="Y1649" t="s">
        <v>48</v>
      </c>
      <c r="Z1649" t="s">
        <v>55</v>
      </c>
      <c r="AA1649" t="s">
        <v>70</v>
      </c>
      <c r="AB1649" s="5">
        <v>12</v>
      </c>
      <c r="AC1649" t="s">
        <v>1439</v>
      </c>
      <c r="AD1649" t="s">
        <v>1681</v>
      </c>
    </row>
    <row r="1650" spans="1:30" ht="14.25" customHeight="1" x14ac:dyDescent="0.3">
      <c r="A1650">
        <v>18</v>
      </c>
      <c r="B1650" t="s">
        <v>24</v>
      </c>
      <c r="C1650" t="s">
        <v>350</v>
      </c>
      <c r="D1650" t="s">
        <v>351</v>
      </c>
      <c r="E1650">
        <v>2013</v>
      </c>
      <c r="F1650" t="s">
        <v>352</v>
      </c>
      <c r="G1650" t="s">
        <v>360</v>
      </c>
      <c r="H1650" s="3" t="s">
        <v>362</v>
      </c>
      <c r="I1650" s="8">
        <v>-15.173889000000001</v>
      </c>
      <c r="J1650" s="8">
        <v>-39.061667</v>
      </c>
      <c r="K1650">
        <v>180000000</v>
      </c>
      <c r="L1650" t="s">
        <v>110</v>
      </c>
      <c r="M1650" t="s">
        <v>364</v>
      </c>
      <c r="N1650" t="s">
        <v>365</v>
      </c>
      <c r="O1650" s="12">
        <v>2009</v>
      </c>
      <c r="P1650" s="12">
        <v>1</v>
      </c>
      <c r="Q1650" s="12">
        <v>2010</v>
      </c>
      <c r="R1650" s="12">
        <v>1</v>
      </c>
      <c r="S1650" s="7">
        <v>12</v>
      </c>
      <c r="T1650">
        <v>3</v>
      </c>
      <c r="U1650">
        <v>17</v>
      </c>
      <c r="V1650" t="s">
        <v>82</v>
      </c>
      <c r="W1650">
        <f t="shared" si="19"/>
        <v>400</v>
      </c>
      <c r="X1650" s="5">
        <v>1</v>
      </c>
      <c r="Y1650" t="s">
        <v>48</v>
      </c>
      <c r="Z1650" t="s">
        <v>55</v>
      </c>
      <c r="AA1650" t="s">
        <v>1086</v>
      </c>
      <c r="AB1650" s="5">
        <v>1</v>
      </c>
      <c r="AC1650" t="s">
        <v>1439</v>
      </c>
      <c r="AD1650" t="s">
        <v>1681</v>
      </c>
    </row>
    <row r="1651" spans="1:30" ht="14.25" customHeight="1" x14ac:dyDescent="0.3">
      <c r="A1651">
        <v>18</v>
      </c>
      <c r="B1651" t="s">
        <v>24</v>
      </c>
      <c r="C1651" t="s">
        <v>350</v>
      </c>
      <c r="D1651" t="s">
        <v>351</v>
      </c>
      <c r="E1651">
        <v>2013</v>
      </c>
      <c r="F1651" t="s">
        <v>352</v>
      </c>
      <c r="G1651" t="s">
        <v>360</v>
      </c>
      <c r="H1651" s="3" t="s">
        <v>362</v>
      </c>
      <c r="I1651" s="8">
        <v>-15.173889000000001</v>
      </c>
      <c r="J1651" s="8">
        <v>-39.061667</v>
      </c>
      <c r="K1651">
        <v>180000000</v>
      </c>
      <c r="L1651" t="s">
        <v>110</v>
      </c>
      <c r="M1651" t="s">
        <v>364</v>
      </c>
      <c r="N1651" t="s">
        <v>365</v>
      </c>
      <c r="O1651" s="12">
        <v>2009</v>
      </c>
      <c r="P1651" s="12">
        <v>1</v>
      </c>
      <c r="Q1651" s="12">
        <v>2010</v>
      </c>
      <c r="R1651" s="12">
        <v>1</v>
      </c>
      <c r="S1651" s="7">
        <v>12</v>
      </c>
      <c r="T1651">
        <v>3</v>
      </c>
      <c r="U1651">
        <v>17</v>
      </c>
      <c r="V1651" t="s">
        <v>82</v>
      </c>
      <c r="W1651">
        <f t="shared" si="19"/>
        <v>400</v>
      </c>
      <c r="X1651" s="5">
        <v>1</v>
      </c>
      <c r="Y1651" t="s">
        <v>48</v>
      </c>
      <c r="Z1651" t="s">
        <v>55</v>
      </c>
      <c r="AA1651" t="s">
        <v>73</v>
      </c>
      <c r="AB1651" s="5">
        <v>2</v>
      </c>
      <c r="AC1651" t="s">
        <v>1439</v>
      </c>
      <c r="AD1651" t="s">
        <v>1681</v>
      </c>
    </row>
    <row r="1652" spans="1:30" ht="14.25" customHeight="1" x14ac:dyDescent="0.3">
      <c r="A1652">
        <v>18</v>
      </c>
      <c r="B1652" t="s">
        <v>24</v>
      </c>
      <c r="C1652" t="s">
        <v>350</v>
      </c>
      <c r="D1652" t="s">
        <v>351</v>
      </c>
      <c r="E1652">
        <v>2013</v>
      </c>
      <c r="F1652" t="s">
        <v>352</v>
      </c>
      <c r="G1652" t="s">
        <v>360</v>
      </c>
      <c r="H1652" s="3" t="s">
        <v>362</v>
      </c>
      <c r="I1652" s="8">
        <v>-15.173889000000001</v>
      </c>
      <c r="J1652" s="8">
        <v>-39.061667</v>
      </c>
      <c r="K1652">
        <v>180000000</v>
      </c>
      <c r="L1652" t="s">
        <v>110</v>
      </c>
      <c r="M1652" t="s">
        <v>364</v>
      </c>
      <c r="N1652" t="s">
        <v>365</v>
      </c>
      <c r="O1652" s="12">
        <v>2009</v>
      </c>
      <c r="P1652" s="12">
        <v>1</v>
      </c>
      <c r="Q1652" s="12">
        <v>2010</v>
      </c>
      <c r="R1652" s="12">
        <v>1</v>
      </c>
      <c r="S1652" s="7">
        <v>12</v>
      </c>
      <c r="T1652">
        <v>3</v>
      </c>
      <c r="U1652">
        <v>17</v>
      </c>
      <c r="V1652" t="s">
        <v>82</v>
      </c>
      <c r="W1652">
        <f t="shared" si="19"/>
        <v>400</v>
      </c>
      <c r="X1652" s="5">
        <v>1</v>
      </c>
      <c r="Y1652" t="s">
        <v>48</v>
      </c>
      <c r="Z1652" t="s">
        <v>55</v>
      </c>
      <c r="AA1652" t="s">
        <v>1056</v>
      </c>
      <c r="AB1652" s="5">
        <v>0</v>
      </c>
      <c r="AC1652" t="s">
        <v>1439</v>
      </c>
      <c r="AD1652" t="s">
        <v>1681</v>
      </c>
    </row>
    <row r="1653" spans="1:30" ht="14.25" customHeight="1" x14ac:dyDescent="0.3">
      <c r="A1653">
        <v>18</v>
      </c>
      <c r="B1653" t="s">
        <v>24</v>
      </c>
      <c r="C1653" t="s">
        <v>350</v>
      </c>
      <c r="D1653" t="s">
        <v>351</v>
      </c>
      <c r="E1653">
        <v>2013</v>
      </c>
      <c r="F1653" t="s">
        <v>352</v>
      </c>
      <c r="G1653" t="s">
        <v>360</v>
      </c>
      <c r="H1653" s="3" t="s">
        <v>362</v>
      </c>
      <c r="I1653" s="8">
        <v>-15.173889000000001</v>
      </c>
      <c r="J1653" s="8">
        <v>-39.061667</v>
      </c>
      <c r="K1653">
        <v>180000000</v>
      </c>
      <c r="L1653" t="s">
        <v>110</v>
      </c>
      <c r="M1653" t="s">
        <v>364</v>
      </c>
      <c r="N1653" t="s">
        <v>365</v>
      </c>
      <c r="O1653" s="12">
        <v>2009</v>
      </c>
      <c r="P1653" s="12">
        <v>1</v>
      </c>
      <c r="Q1653" s="12">
        <v>2010</v>
      </c>
      <c r="R1653" s="12">
        <v>1</v>
      </c>
      <c r="S1653" s="7">
        <v>12</v>
      </c>
      <c r="T1653">
        <v>3</v>
      </c>
      <c r="U1653">
        <v>17</v>
      </c>
      <c r="V1653" t="s">
        <v>82</v>
      </c>
      <c r="W1653">
        <f t="shared" si="19"/>
        <v>400</v>
      </c>
      <c r="X1653" s="5">
        <v>1</v>
      </c>
      <c r="Y1653" t="s">
        <v>48</v>
      </c>
      <c r="Z1653" t="s">
        <v>83</v>
      </c>
      <c r="AA1653" t="s">
        <v>1087</v>
      </c>
      <c r="AB1653" s="5">
        <v>17</v>
      </c>
      <c r="AC1653" t="s">
        <v>1439</v>
      </c>
      <c r="AD1653" t="s">
        <v>1681</v>
      </c>
    </row>
    <row r="1654" spans="1:30" ht="14.25" customHeight="1" x14ac:dyDescent="0.3">
      <c r="A1654">
        <v>18</v>
      </c>
      <c r="B1654" t="s">
        <v>24</v>
      </c>
      <c r="C1654" t="s">
        <v>350</v>
      </c>
      <c r="D1654" t="s">
        <v>351</v>
      </c>
      <c r="E1654">
        <v>2013</v>
      </c>
      <c r="F1654" t="s">
        <v>352</v>
      </c>
      <c r="G1654" t="s">
        <v>360</v>
      </c>
      <c r="H1654" s="3" t="s">
        <v>362</v>
      </c>
      <c r="I1654" s="8">
        <v>-15.173889000000001</v>
      </c>
      <c r="J1654" s="8">
        <v>-39.061667</v>
      </c>
      <c r="K1654">
        <v>180000000</v>
      </c>
      <c r="L1654" t="s">
        <v>110</v>
      </c>
      <c r="M1654" t="s">
        <v>364</v>
      </c>
      <c r="N1654" t="s">
        <v>365</v>
      </c>
      <c r="O1654" s="12">
        <v>2009</v>
      </c>
      <c r="P1654" s="12">
        <v>1</v>
      </c>
      <c r="Q1654" s="12">
        <v>2010</v>
      </c>
      <c r="R1654" s="12">
        <v>1</v>
      </c>
      <c r="S1654" s="7">
        <v>12</v>
      </c>
      <c r="T1654">
        <v>3</v>
      </c>
      <c r="U1654">
        <v>17</v>
      </c>
      <c r="V1654" t="s">
        <v>82</v>
      </c>
      <c r="W1654">
        <f t="shared" si="19"/>
        <v>400</v>
      </c>
      <c r="X1654" s="5">
        <v>1</v>
      </c>
      <c r="Y1654" t="s">
        <v>48</v>
      </c>
      <c r="Z1654" t="s">
        <v>83</v>
      </c>
      <c r="AA1654" t="s">
        <v>274</v>
      </c>
      <c r="AB1654" s="5">
        <v>0</v>
      </c>
      <c r="AC1654" t="s">
        <v>1439</v>
      </c>
      <c r="AD1654" t="s">
        <v>1681</v>
      </c>
    </row>
    <row r="1655" spans="1:30" ht="14.25" customHeight="1" x14ac:dyDescent="0.3">
      <c r="A1655">
        <v>18</v>
      </c>
      <c r="B1655" t="s">
        <v>24</v>
      </c>
      <c r="C1655" t="s">
        <v>350</v>
      </c>
      <c r="D1655" t="s">
        <v>351</v>
      </c>
      <c r="E1655">
        <v>2013</v>
      </c>
      <c r="F1655" t="s">
        <v>352</v>
      </c>
      <c r="G1655" t="s">
        <v>360</v>
      </c>
      <c r="H1655" s="3" t="s">
        <v>362</v>
      </c>
      <c r="I1655" s="8">
        <v>-15.173889000000001</v>
      </c>
      <c r="J1655" s="8">
        <v>-39.061667</v>
      </c>
      <c r="K1655">
        <v>180000000</v>
      </c>
      <c r="L1655" t="s">
        <v>110</v>
      </c>
      <c r="M1655" t="s">
        <v>364</v>
      </c>
      <c r="N1655" t="s">
        <v>365</v>
      </c>
      <c r="O1655" s="12">
        <v>2009</v>
      </c>
      <c r="P1655" s="12">
        <v>1</v>
      </c>
      <c r="Q1655" s="12">
        <v>2010</v>
      </c>
      <c r="R1655" s="12">
        <v>1</v>
      </c>
      <c r="S1655" s="7">
        <v>12</v>
      </c>
      <c r="T1655">
        <v>3</v>
      </c>
      <c r="U1655">
        <v>17</v>
      </c>
      <c r="V1655" t="s">
        <v>82</v>
      </c>
      <c r="W1655">
        <f t="shared" si="19"/>
        <v>400</v>
      </c>
      <c r="X1655" s="5">
        <v>1</v>
      </c>
      <c r="Y1655" t="s">
        <v>48</v>
      </c>
      <c r="Z1655" t="s">
        <v>83</v>
      </c>
      <c r="AA1655" t="s">
        <v>87</v>
      </c>
      <c r="AB1655" s="5">
        <v>13</v>
      </c>
      <c r="AC1655" t="s">
        <v>1439</v>
      </c>
      <c r="AD1655" t="s">
        <v>1681</v>
      </c>
    </row>
    <row r="1656" spans="1:30" ht="14.25" customHeight="1" x14ac:dyDescent="0.3">
      <c r="A1656">
        <v>18</v>
      </c>
      <c r="B1656" t="s">
        <v>24</v>
      </c>
      <c r="C1656" t="s">
        <v>350</v>
      </c>
      <c r="D1656" t="s">
        <v>351</v>
      </c>
      <c r="E1656">
        <v>2013</v>
      </c>
      <c r="F1656" t="s">
        <v>352</v>
      </c>
      <c r="G1656" t="s">
        <v>360</v>
      </c>
      <c r="H1656" s="3" t="s">
        <v>362</v>
      </c>
      <c r="I1656" s="8">
        <v>-15.173889000000001</v>
      </c>
      <c r="J1656" s="8">
        <v>-39.061667</v>
      </c>
      <c r="K1656">
        <v>180000000</v>
      </c>
      <c r="L1656" t="s">
        <v>110</v>
      </c>
      <c r="M1656" t="s">
        <v>364</v>
      </c>
      <c r="N1656" t="s">
        <v>365</v>
      </c>
      <c r="O1656" s="12">
        <v>2009</v>
      </c>
      <c r="P1656" s="12">
        <v>1</v>
      </c>
      <c r="Q1656" s="12">
        <v>2010</v>
      </c>
      <c r="R1656" s="12">
        <v>1</v>
      </c>
      <c r="S1656" s="7">
        <v>12</v>
      </c>
      <c r="T1656">
        <v>3</v>
      </c>
      <c r="U1656">
        <v>17</v>
      </c>
      <c r="V1656" t="s">
        <v>82</v>
      </c>
      <c r="W1656">
        <f t="shared" si="19"/>
        <v>400</v>
      </c>
      <c r="X1656" s="5">
        <v>1</v>
      </c>
      <c r="Y1656" t="s">
        <v>48</v>
      </c>
      <c r="Z1656" t="s">
        <v>83</v>
      </c>
      <c r="AA1656" t="s">
        <v>1088</v>
      </c>
      <c r="AB1656" s="5">
        <v>5</v>
      </c>
      <c r="AC1656" t="s">
        <v>1439</v>
      </c>
      <c r="AD1656" t="s">
        <v>1681</v>
      </c>
    </row>
    <row r="1657" spans="1:30" ht="14.25" customHeight="1" x14ac:dyDescent="0.3">
      <c r="A1657">
        <v>18</v>
      </c>
      <c r="B1657" t="s">
        <v>24</v>
      </c>
      <c r="C1657" t="s">
        <v>350</v>
      </c>
      <c r="D1657" t="s">
        <v>351</v>
      </c>
      <c r="E1657">
        <v>2013</v>
      </c>
      <c r="F1657" t="s">
        <v>352</v>
      </c>
      <c r="G1657" t="s">
        <v>360</v>
      </c>
      <c r="H1657" s="3" t="s">
        <v>362</v>
      </c>
      <c r="I1657" s="8">
        <v>-15.173889000000001</v>
      </c>
      <c r="J1657" s="8">
        <v>-39.061667</v>
      </c>
      <c r="K1657">
        <v>180000000</v>
      </c>
      <c r="L1657" t="s">
        <v>110</v>
      </c>
      <c r="M1657" t="s">
        <v>364</v>
      </c>
      <c r="N1657" t="s">
        <v>365</v>
      </c>
      <c r="O1657" s="12">
        <v>2009</v>
      </c>
      <c r="P1657" s="12">
        <v>1</v>
      </c>
      <c r="Q1657" s="12">
        <v>2010</v>
      </c>
      <c r="R1657" s="12">
        <v>1</v>
      </c>
      <c r="S1657" s="7">
        <v>12</v>
      </c>
      <c r="T1657">
        <v>3</v>
      </c>
      <c r="U1657">
        <v>17</v>
      </c>
      <c r="V1657" t="s">
        <v>82</v>
      </c>
      <c r="W1657">
        <f t="shared" si="19"/>
        <v>400</v>
      </c>
      <c r="X1657" s="5">
        <v>1</v>
      </c>
      <c r="Y1657" t="s">
        <v>48</v>
      </c>
      <c r="Z1657" t="s">
        <v>90</v>
      </c>
      <c r="AA1657" t="s">
        <v>666</v>
      </c>
      <c r="AB1657" s="5">
        <v>4</v>
      </c>
      <c r="AC1657" t="s">
        <v>1439</v>
      </c>
      <c r="AD1657" t="s">
        <v>1681</v>
      </c>
    </row>
    <row r="1658" spans="1:30" ht="14.25" customHeight="1" x14ac:dyDescent="0.3">
      <c r="A1658">
        <v>18</v>
      </c>
      <c r="B1658" t="s">
        <v>24</v>
      </c>
      <c r="C1658" t="s">
        <v>350</v>
      </c>
      <c r="D1658" t="s">
        <v>351</v>
      </c>
      <c r="E1658">
        <v>2013</v>
      </c>
      <c r="F1658" t="s">
        <v>352</v>
      </c>
      <c r="G1658" t="s">
        <v>360</v>
      </c>
      <c r="H1658" s="3" t="s">
        <v>362</v>
      </c>
      <c r="I1658" s="8">
        <v>-15.173889000000001</v>
      </c>
      <c r="J1658" s="8">
        <v>-39.061667</v>
      </c>
      <c r="K1658">
        <v>180000000</v>
      </c>
      <c r="L1658" t="s">
        <v>110</v>
      </c>
      <c r="M1658" t="s">
        <v>364</v>
      </c>
      <c r="N1658" t="s">
        <v>365</v>
      </c>
      <c r="O1658" s="12">
        <v>2009</v>
      </c>
      <c r="P1658" s="12">
        <v>1</v>
      </c>
      <c r="Q1658" s="12">
        <v>2010</v>
      </c>
      <c r="R1658" s="12">
        <v>1</v>
      </c>
      <c r="S1658" s="7">
        <v>12</v>
      </c>
      <c r="T1658">
        <v>3</v>
      </c>
      <c r="U1658">
        <v>17</v>
      </c>
      <c r="V1658" t="s">
        <v>82</v>
      </c>
      <c r="W1658">
        <f t="shared" si="19"/>
        <v>400</v>
      </c>
      <c r="X1658" s="5">
        <v>1</v>
      </c>
      <c r="Y1658" t="s">
        <v>48</v>
      </c>
      <c r="Z1658" t="s">
        <v>90</v>
      </c>
      <c r="AA1658" t="s">
        <v>91</v>
      </c>
      <c r="AB1658" s="5">
        <v>0</v>
      </c>
      <c r="AC1658" t="s">
        <v>1439</v>
      </c>
      <c r="AD1658" t="s">
        <v>1681</v>
      </c>
    </row>
    <row r="1659" spans="1:30" ht="14.25" customHeight="1" x14ac:dyDescent="0.3">
      <c r="A1659">
        <v>18</v>
      </c>
      <c r="B1659" t="s">
        <v>24</v>
      </c>
      <c r="C1659" t="s">
        <v>350</v>
      </c>
      <c r="D1659" t="s">
        <v>351</v>
      </c>
      <c r="E1659">
        <v>2013</v>
      </c>
      <c r="F1659" t="s">
        <v>352</v>
      </c>
      <c r="G1659" t="s">
        <v>366</v>
      </c>
      <c r="H1659" s="3" t="s">
        <v>367</v>
      </c>
      <c r="I1659" s="8">
        <v>-15.183332999999999</v>
      </c>
      <c r="J1659" s="8">
        <v>-39.066943999999999</v>
      </c>
      <c r="K1659">
        <v>180000000</v>
      </c>
      <c r="L1659" t="s">
        <v>110</v>
      </c>
      <c r="M1659" t="s">
        <v>355</v>
      </c>
      <c r="N1659" t="s">
        <v>370</v>
      </c>
      <c r="O1659" s="12">
        <v>2009</v>
      </c>
      <c r="P1659" s="12">
        <v>2</v>
      </c>
      <c r="Q1659" s="12">
        <v>2010</v>
      </c>
      <c r="R1659" s="12">
        <v>1</v>
      </c>
      <c r="S1659" s="7">
        <v>12</v>
      </c>
      <c r="T1659">
        <v>3</v>
      </c>
      <c r="U1659">
        <v>17</v>
      </c>
      <c r="V1659" t="s">
        <v>82</v>
      </c>
      <c r="W1659">
        <f t="shared" si="19"/>
        <v>400</v>
      </c>
      <c r="X1659" s="5">
        <v>1</v>
      </c>
      <c r="Y1659" t="s">
        <v>48</v>
      </c>
      <c r="Z1659" t="s">
        <v>49</v>
      </c>
      <c r="AA1659" t="s">
        <v>1084</v>
      </c>
      <c r="AB1659" s="5">
        <v>1</v>
      </c>
      <c r="AC1659" t="s">
        <v>1439</v>
      </c>
      <c r="AD1659" t="s">
        <v>1681</v>
      </c>
    </row>
    <row r="1660" spans="1:30" ht="14.25" customHeight="1" x14ac:dyDescent="0.3">
      <c r="A1660">
        <v>18</v>
      </c>
      <c r="B1660" t="s">
        <v>24</v>
      </c>
      <c r="C1660" t="s">
        <v>350</v>
      </c>
      <c r="D1660" t="s">
        <v>351</v>
      </c>
      <c r="E1660">
        <v>2013</v>
      </c>
      <c r="F1660" t="s">
        <v>352</v>
      </c>
      <c r="G1660" t="s">
        <v>366</v>
      </c>
      <c r="H1660" s="3" t="s">
        <v>367</v>
      </c>
      <c r="I1660" s="8">
        <v>-15.183332999999999</v>
      </c>
      <c r="J1660" s="8">
        <v>-39.066943999999999</v>
      </c>
      <c r="K1660">
        <v>180000000</v>
      </c>
      <c r="L1660" t="s">
        <v>110</v>
      </c>
      <c r="M1660" t="s">
        <v>355</v>
      </c>
      <c r="N1660" t="s">
        <v>370</v>
      </c>
      <c r="O1660" s="12">
        <v>2009</v>
      </c>
      <c r="P1660" s="12">
        <v>2</v>
      </c>
      <c r="Q1660" s="12">
        <v>2010</v>
      </c>
      <c r="R1660" s="12">
        <v>1</v>
      </c>
      <c r="S1660" s="7">
        <v>12</v>
      </c>
      <c r="T1660">
        <v>3</v>
      </c>
      <c r="U1660">
        <v>17</v>
      </c>
      <c r="V1660" t="s">
        <v>82</v>
      </c>
      <c r="W1660">
        <f t="shared" si="19"/>
        <v>400</v>
      </c>
      <c r="X1660" s="5">
        <v>1</v>
      </c>
      <c r="Y1660" t="s">
        <v>48</v>
      </c>
      <c r="Z1660" t="s">
        <v>55</v>
      </c>
      <c r="AA1660" t="s">
        <v>859</v>
      </c>
      <c r="AB1660" s="5">
        <v>0</v>
      </c>
      <c r="AC1660" t="s">
        <v>1439</v>
      </c>
      <c r="AD1660" t="s">
        <v>1681</v>
      </c>
    </row>
    <row r="1661" spans="1:30" ht="14.25" customHeight="1" x14ac:dyDescent="0.3">
      <c r="A1661">
        <v>18</v>
      </c>
      <c r="B1661" t="s">
        <v>24</v>
      </c>
      <c r="C1661" t="s">
        <v>350</v>
      </c>
      <c r="D1661" t="s">
        <v>351</v>
      </c>
      <c r="E1661">
        <v>2013</v>
      </c>
      <c r="F1661" t="s">
        <v>352</v>
      </c>
      <c r="G1661" t="s">
        <v>366</v>
      </c>
      <c r="H1661" s="3" t="s">
        <v>367</v>
      </c>
      <c r="I1661" s="8">
        <v>-15.183332999999999</v>
      </c>
      <c r="J1661" s="8">
        <v>-39.066943999999999</v>
      </c>
      <c r="K1661">
        <v>180000000</v>
      </c>
      <c r="L1661" t="s">
        <v>110</v>
      </c>
      <c r="M1661" t="s">
        <v>355</v>
      </c>
      <c r="N1661" t="s">
        <v>370</v>
      </c>
      <c r="O1661" s="12">
        <v>2009</v>
      </c>
      <c r="P1661" s="12">
        <v>2</v>
      </c>
      <c r="Q1661" s="12">
        <v>2010</v>
      </c>
      <c r="R1661" s="12">
        <v>1</v>
      </c>
      <c r="S1661" s="7">
        <v>12</v>
      </c>
      <c r="T1661">
        <v>3</v>
      </c>
      <c r="U1661">
        <v>17</v>
      </c>
      <c r="V1661" t="s">
        <v>82</v>
      </c>
      <c r="W1661">
        <f t="shared" si="19"/>
        <v>400</v>
      </c>
      <c r="X1661" s="5">
        <v>1</v>
      </c>
      <c r="Y1661" t="s">
        <v>48</v>
      </c>
      <c r="Z1661" t="s">
        <v>55</v>
      </c>
      <c r="AA1661" t="s">
        <v>238</v>
      </c>
      <c r="AB1661" s="5">
        <v>0</v>
      </c>
      <c r="AC1661" t="s">
        <v>1439</v>
      </c>
      <c r="AD1661" t="s">
        <v>1681</v>
      </c>
    </row>
    <row r="1662" spans="1:30" ht="14.25" customHeight="1" x14ac:dyDescent="0.3">
      <c r="A1662">
        <v>18</v>
      </c>
      <c r="B1662" t="s">
        <v>24</v>
      </c>
      <c r="C1662" t="s">
        <v>350</v>
      </c>
      <c r="D1662" t="s">
        <v>351</v>
      </c>
      <c r="E1662">
        <v>2013</v>
      </c>
      <c r="F1662" t="s">
        <v>352</v>
      </c>
      <c r="G1662" t="s">
        <v>366</v>
      </c>
      <c r="H1662" s="3" t="s">
        <v>367</v>
      </c>
      <c r="I1662" s="8">
        <v>-15.183332999999999</v>
      </c>
      <c r="J1662" s="8">
        <v>-39.066943999999999</v>
      </c>
      <c r="K1662">
        <v>180000000</v>
      </c>
      <c r="L1662" t="s">
        <v>110</v>
      </c>
      <c r="M1662" t="s">
        <v>355</v>
      </c>
      <c r="N1662" t="s">
        <v>370</v>
      </c>
      <c r="O1662" s="12">
        <v>2009</v>
      </c>
      <c r="P1662" s="12">
        <v>2</v>
      </c>
      <c r="Q1662" s="12">
        <v>2010</v>
      </c>
      <c r="R1662" s="12">
        <v>1</v>
      </c>
      <c r="S1662" s="7">
        <v>12</v>
      </c>
      <c r="T1662">
        <v>3</v>
      </c>
      <c r="U1662">
        <v>17</v>
      </c>
      <c r="V1662" t="s">
        <v>82</v>
      </c>
      <c r="W1662">
        <f t="shared" si="19"/>
        <v>400</v>
      </c>
      <c r="X1662" s="5">
        <v>1</v>
      </c>
      <c r="Y1662" t="s">
        <v>48</v>
      </c>
      <c r="Z1662" t="s">
        <v>55</v>
      </c>
      <c r="AA1662" t="s">
        <v>1090</v>
      </c>
      <c r="AB1662" s="5">
        <v>8</v>
      </c>
      <c r="AC1662" t="s">
        <v>1439</v>
      </c>
      <c r="AD1662" t="s">
        <v>1681</v>
      </c>
    </row>
    <row r="1663" spans="1:30" ht="14.25" customHeight="1" x14ac:dyDescent="0.3">
      <c r="A1663">
        <v>18</v>
      </c>
      <c r="B1663" t="s">
        <v>24</v>
      </c>
      <c r="C1663" t="s">
        <v>350</v>
      </c>
      <c r="D1663" t="s">
        <v>351</v>
      </c>
      <c r="E1663">
        <v>2013</v>
      </c>
      <c r="F1663" t="s">
        <v>352</v>
      </c>
      <c r="G1663" t="s">
        <v>366</v>
      </c>
      <c r="H1663" s="3" t="s">
        <v>367</v>
      </c>
      <c r="I1663" s="8">
        <v>-15.183332999999999</v>
      </c>
      <c r="J1663" s="8">
        <v>-39.066943999999999</v>
      </c>
      <c r="K1663">
        <v>180000000</v>
      </c>
      <c r="L1663" t="s">
        <v>110</v>
      </c>
      <c r="M1663" t="s">
        <v>355</v>
      </c>
      <c r="N1663" t="s">
        <v>370</v>
      </c>
      <c r="O1663" s="12">
        <v>2009</v>
      </c>
      <c r="P1663" s="12">
        <v>2</v>
      </c>
      <c r="Q1663" s="12">
        <v>2010</v>
      </c>
      <c r="R1663" s="12">
        <v>1</v>
      </c>
      <c r="S1663" s="7">
        <v>12</v>
      </c>
      <c r="T1663">
        <v>3</v>
      </c>
      <c r="U1663">
        <v>17</v>
      </c>
      <c r="V1663" t="s">
        <v>82</v>
      </c>
      <c r="W1663">
        <f t="shared" si="19"/>
        <v>400</v>
      </c>
      <c r="X1663" s="5">
        <v>1</v>
      </c>
      <c r="Y1663" t="s">
        <v>48</v>
      </c>
      <c r="Z1663" t="s">
        <v>55</v>
      </c>
      <c r="AA1663" t="s">
        <v>496</v>
      </c>
      <c r="AB1663" s="5">
        <v>0</v>
      </c>
      <c r="AC1663" t="s">
        <v>1439</v>
      </c>
      <c r="AD1663" t="s">
        <v>1681</v>
      </c>
    </row>
    <row r="1664" spans="1:30" ht="14.25" customHeight="1" x14ac:dyDescent="0.3">
      <c r="A1664">
        <v>18</v>
      </c>
      <c r="B1664" t="s">
        <v>24</v>
      </c>
      <c r="C1664" t="s">
        <v>350</v>
      </c>
      <c r="D1664" t="s">
        <v>351</v>
      </c>
      <c r="E1664">
        <v>2013</v>
      </c>
      <c r="F1664" t="s">
        <v>352</v>
      </c>
      <c r="G1664" t="s">
        <v>366</v>
      </c>
      <c r="H1664" s="3" t="s">
        <v>367</v>
      </c>
      <c r="I1664" s="8">
        <v>-15.183332999999999</v>
      </c>
      <c r="J1664" s="8">
        <v>-39.066943999999999</v>
      </c>
      <c r="K1664">
        <v>180000000</v>
      </c>
      <c r="L1664" t="s">
        <v>110</v>
      </c>
      <c r="M1664" t="s">
        <v>355</v>
      </c>
      <c r="N1664" t="s">
        <v>370</v>
      </c>
      <c r="O1664" s="12">
        <v>2009</v>
      </c>
      <c r="P1664" s="12">
        <v>2</v>
      </c>
      <c r="Q1664" s="12">
        <v>2010</v>
      </c>
      <c r="R1664" s="12">
        <v>1</v>
      </c>
      <c r="S1664" s="7">
        <v>12</v>
      </c>
      <c r="T1664">
        <v>3</v>
      </c>
      <c r="U1664">
        <v>17</v>
      </c>
      <c r="V1664" t="s">
        <v>82</v>
      </c>
      <c r="W1664">
        <f t="shared" si="19"/>
        <v>400</v>
      </c>
      <c r="X1664" s="5">
        <v>1</v>
      </c>
      <c r="Y1664" t="s">
        <v>48</v>
      </c>
      <c r="Z1664" t="s">
        <v>55</v>
      </c>
      <c r="AA1664" t="s">
        <v>249</v>
      </c>
      <c r="AB1664" s="5">
        <v>59</v>
      </c>
      <c r="AC1664" t="s">
        <v>1439</v>
      </c>
      <c r="AD1664" t="s">
        <v>1681</v>
      </c>
    </row>
    <row r="1665" spans="1:30" ht="14.25" customHeight="1" x14ac:dyDescent="0.3">
      <c r="A1665">
        <v>18</v>
      </c>
      <c r="B1665" t="s">
        <v>24</v>
      </c>
      <c r="C1665" t="s">
        <v>350</v>
      </c>
      <c r="D1665" t="s">
        <v>351</v>
      </c>
      <c r="E1665">
        <v>2013</v>
      </c>
      <c r="F1665" t="s">
        <v>352</v>
      </c>
      <c r="G1665" t="s">
        <v>366</v>
      </c>
      <c r="H1665" s="3" t="s">
        <v>367</v>
      </c>
      <c r="I1665" s="8">
        <v>-15.183332999999999</v>
      </c>
      <c r="J1665" s="8">
        <v>-39.066943999999999</v>
      </c>
      <c r="K1665">
        <v>180000000</v>
      </c>
      <c r="L1665" t="s">
        <v>110</v>
      </c>
      <c r="M1665" t="s">
        <v>355</v>
      </c>
      <c r="N1665" t="s">
        <v>370</v>
      </c>
      <c r="O1665" s="12">
        <v>2009</v>
      </c>
      <c r="P1665" s="12">
        <v>2</v>
      </c>
      <c r="Q1665" s="12">
        <v>2010</v>
      </c>
      <c r="R1665" s="12">
        <v>1</v>
      </c>
      <c r="S1665" s="7">
        <v>12</v>
      </c>
      <c r="T1665">
        <v>3</v>
      </c>
      <c r="U1665">
        <v>17</v>
      </c>
      <c r="V1665" t="s">
        <v>82</v>
      </c>
      <c r="W1665">
        <f t="shared" si="19"/>
        <v>400</v>
      </c>
      <c r="X1665" s="5">
        <v>1</v>
      </c>
      <c r="Y1665" t="s">
        <v>48</v>
      </c>
      <c r="Z1665" t="s">
        <v>55</v>
      </c>
      <c r="AA1665" t="s">
        <v>1091</v>
      </c>
      <c r="AB1665" s="5">
        <v>16</v>
      </c>
      <c r="AC1665" t="s">
        <v>1439</v>
      </c>
      <c r="AD1665" t="s">
        <v>1681</v>
      </c>
    </row>
    <row r="1666" spans="1:30" ht="14.25" customHeight="1" x14ac:dyDescent="0.3">
      <c r="A1666">
        <v>18</v>
      </c>
      <c r="B1666" t="s">
        <v>24</v>
      </c>
      <c r="C1666" t="s">
        <v>350</v>
      </c>
      <c r="D1666" t="s">
        <v>351</v>
      </c>
      <c r="E1666">
        <v>2013</v>
      </c>
      <c r="F1666" t="s">
        <v>352</v>
      </c>
      <c r="G1666" t="s">
        <v>366</v>
      </c>
      <c r="H1666" s="3" t="s">
        <v>367</v>
      </c>
      <c r="I1666" s="8">
        <v>-15.183332999999999</v>
      </c>
      <c r="J1666" s="8">
        <v>-39.066943999999999</v>
      </c>
      <c r="K1666">
        <v>180000000</v>
      </c>
      <c r="L1666" t="s">
        <v>110</v>
      </c>
      <c r="M1666" t="s">
        <v>355</v>
      </c>
      <c r="N1666" t="s">
        <v>370</v>
      </c>
      <c r="O1666" s="12">
        <v>2009</v>
      </c>
      <c r="P1666" s="12">
        <v>2</v>
      </c>
      <c r="Q1666" s="12">
        <v>2010</v>
      </c>
      <c r="R1666" s="12">
        <v>1</v>
      </c>
      <c r="S1666" s="7">
        <v>12</v>
      </c>
      <c r="T1666">
        <v>3</v>
      </c>
      <c r="U1666">
        <v>17</v>
      </c>
      <c r="V1666" t="s">
        <v>82</v>
      </c>
      <c r="W1666">
        <f t="shared" si="19"/>
        <v>400</v>
      </c>
      <c r="X1666" s="5">
        <v>1</v>
      </c>
      <c r="Y1666" t="s">
        <v>48</v>
      </c>
      <c r="Z1666" t="s">
        <v>55</v>
      </c>
      <c r="AA1666" t="s">
        <v>1092</v>
      </c>
      <c r="AB1666" s="5">
        <v>4</v>
      </c>
      <c r="AC1666" t="s">
        <v>1439</v>
      </c>
      <c r="AD1666" t="s">
        <v>1681</v>
      </c>
    </row>
    <row r="1667" spans="1:30" ht="14.25" customHeight="1" x14ac:dyDescent="0.3">
      <c r="A1667">
        <v>18</v>
      </c>
      <c r="B1667" t="s">
        <v>24</v>
      </c>
      <c r="C1667" t="s">
        <v>350</v>
      </c>
      <c r="D1667" t="s">
        <v>351</v>
      </c>
      <c r="E1667">
        <v>2013</v>
      </c>
      <c r="F1667" t="s">
        <v>352</v>
      </c>
      <c r="G1667" t="s">
        <v>366</v>
      </c>
      <c r="H1667" s="3" t="s">
        <v>367</v>
      </c>
      <c r="I1667" s="8">
        <v>-15.183332999999999</v>
      </c>
      <c r="J1667" s="8">
        <v>-39.066943999999999</v>
      </c>
      <c r="K1667">
        <v>180000000</v>
      </c>
      <c r="L1667" t="s">
        <v>110</v>
      </c>
      <c r="M1667" t="s">
        <v>355</v>
      </c>
      <c r="N1667" t="s">
        <v>370</v>
      </c>
      <c r="O1667" s="12">
        <v>2009</v>
      </c>
      <c r="P1667" s="12">
        <v>2</v>
      </c>
      <c r="Q1667" s="12">
        <v>2010</v>
      </c>
      <c r="R1667" s="12">
        <v>1</v>
      </c>
      <c r="S1667" s="7">
        <v>12</v>
      </c>
      <c r="T1667">
        <v>3</v>
      </c>
      <c r="U1667">
        <v>17</v>
      </c>
      <c r="V1667" t="s">
        <v>82</v>
      </c>
      <c r="W1667">
        <f t="shared" si="19"/>
        <v>400</v>
      </c>
      <c r="X1667" s="5">
        <v>1</v>
      </c>
      <c r="Y1667" t="s">
        <v>48</v>
      </c>
      <c r="Z1667" t="s">
        <v>55</v>
      </c>
      <c r="AA1667" t="s">
        <v>59</v>
      </c>
      <c r="AB1667" s="5">
        <v>71</v>
      </c>
      <c r="AC1667" t="s">
        <v>1439</v>
      </c>
      <c r="AD1667" t="s">
        <v>1681</v>
      </c>
    </row>
    <row r="1668" spans="1:30" ht="14.25" customHeight="1" x14ac:dyDescent="0.3">
      <c r="A1668">
        <v>18</v>
      </c>
      <c r="B1668" t="s">
        <v>24</v>
      </c>
      <c r="C1668" t="s">
        <v>350</v>
      </c>
      <c r="D1668" t="s">
        <v>351</v>
      </c>
      <c r="E1668">
        <v>2013</v>
      </c>
      <c r="F1668" t="s">
        <v>352</v>
      </c>
      <c r="G1668" t="s">
        <v>366</v>
      </c>
      <c r="H1668" s="3" t="s">
        <v>367</v>
      </c>
      <c r="I1668" s="8">
        <v>-15.183332999999999</v>
      </c>
      <c r="J1668" s="8">
        <v>-39.066943999999999</v>
      </c>
      <c r="K1668">
        <v>180000000</v>
      </c>
      <c r="L1668" t="s">
        <v>110</v>
      </c>
      <c r="M1668" t="s">
        <v>355</v>
      </c>
      <c r="N1668" t="s">
        <v>370</v>
      </c>
      <c r="O1668" s="12">
        <v>2009</v>
      </c>
      <c r="P1668" s="12">
        <v>2</v>
      </c>
      <c r="Q1668" s="12">
        <v>2010</v>
      </c>
      <c r="R1668" s="12">
        <v>1</v>
      </c>
      <c r="S1668" s="7">
        <v>12</v>
      </c>
      <c r="T1668">
        <v>3</v>
      </c>
      <c r="U1668">
        <v>17</v>
      </c>
      <c r="V1668" t="s">
        <v>82</v>
      </c>
      <c r="W1668">
        <f t="shared" si="19"/>
        <v>400</v>
      </c>
      <c r="X1668" s="5">
        <v>1</v>
      </c>
      <c r="Y1668" t="s">
        <v>48</v>
      </c>
      <c r="Z1668" t="s">
        <v>55</v>
      </c>
      <c r="AA1668" t="s">
        <v>655</v>
      </c>
      <c r="AB1668" s="5">
        <v>28</v>
      </c>
      <c r="AC1668" t="s">
        <v>1439</v>
      </c>
      <c r="AD1668" t="s">
        <v>1681</v>
      </c>
    </row>
    <row r="1669" spans="1:30" ht="14.25" customHeight="1" x14ac:dyDescent="0.3">
      <c r="A1669">
        <v>18</v>
      </c>
      <c r="B1669" t="s">
        <v>24</v>
      </c>
      <c r="C1669" t="s">
        <v>350</v>
      </c>
      <c r="D1669" t="s">
        <v>351</v>
      </c>
      <c r="E1669">
        <v>2013</v>
      </c>
      <c r="F1669" t="s">
        <v>352</v>
      </c>
      <c r="G1669" t="s">
        <v>366</v>
      </c>
      <c r="H1669" s="3" t="s">
        <v>367</v>
      </c>
      <c r="I1669" s="8">
        <v>-15.183332999999999</v>
      </c>
      <c r="J1669" s="8">
        <v>-39.066943999999999</v>
      </c>
      <c r="K1669">
        <v>180000000</v>
      </c>
      <c r="L1669" t="s">
        <v>110</v>
      </c>
      <c r="M1669" t="s">
        <v>355</v>
      </c>
      <c r="N1669" t="s">
        <v>370</v>
      </c>
      <c r="O1669" s="12">
        <v>2009</v>
      </c>
      <c r="P1669" s="12">
        <v>2</v>
      </c>
      <c r="Q1669" s="12">
        <v>2010</v>
      </c>
      <c r="R1669" s="12">
        <v>1</v>
      </c>
      <c r="S1669" s="7">
        <v>12</v>
      </c>
      <c r="T1669">
        <v>3</v>
      </c>
      <c r="U1669">
        <v>17</v>
      </c>
      <c r="V1669" t="s">
        <v>82</v>
      </c>
      <c r="W1669">
        <f t="shared" si="19"/>
        <v>400</v>
      </c>
      <c r="X1669" s="5">
        <v>1</v>
      </c>
      <c r="Y1669" t="s">
        <v>48</v>
      </c>
      <c r="Z1669" t="s">
        <v>55</v>
      </c>
      <c r="AA1669" t="s">
        <v>379</v>
      </c>
      <c r="AB1669" s="5">
        <v>93</v>
      </c>
      <c r="AC1669" t="s">
        <v>1439</v>
      </c>
      <c r="AD1669" t="s">
        <v>1681</v>
      </c>
    </row>
    <row r="1670" spans="1:30" ht="14.25" customHeight="1" x14ac:dyDescent="0.3">
      <c r="A1670">
        <v>18</v>
      </c>
      <c r="B1670" t="s">
        <v>24</v>
      </c>
      <c r="C1670" t="s">
        <v>350</v>
      </c>
      <c r="D1670" t="s">
        <v>351</v>
      </c>
      <c r="E1670">
        <v>2013</v>
      </c>
      <c r="F1670" t="s">
        <v>352</v>
      </c>
      <c r="G1670" t="s">
        <v>366</v>
      </c>
      <c r="H1670" s="3" t="s">
        <v>367</v>
      </c>
      <c r="I1670" s="8">
        <v>-15.183332999999999</v>
      </c>
      <c r="J1670" s="8">
        <v>-39.066943999999999</v>
      </c>
      <c r="K1670">
        <v>180000000</v>
      </c>
      <c r="L1670" t="s">
        <v>110</v>
      </c>
      <c r="M1670" t="s">
        <v>355</v>
      </c>
      <c r="N1670" t="s">
        <v>370</v>
      </c>
      <c r="O1670" s="12">
        <v>2009</v>
      </c>
      <c r="P1670" s="12">
        <v>2</v>
      </c>
      <c r="Q1670" s="12">
        <v>2010</v>
      </c>
      <c r="R1670" s="12">
        <v>1</v>
      </c>
      <c r="S1670" s="7">
        <v>12</v>
      </c>
      <c r="T1670">
        <v>3</v>
      </c>
      <c r="U1670">
        <v>17</v>
      </c>
      <c r="V1670" t="s">
        <v>82</v>
      </c>
      <c r="W1670">
        <f t="shared" si="19"/>
        <v>400</v>
      </c>
      <c r="X1670" s="5">
        <v>1</v>
      </c>
      <c r="Y1670" t="s">
        <v>48</v>
      </c>
      <c r="Z1670" t="s">
        <v>55</v>
      </c>
      <c r="AA1670" t="s">
        <v>519</v>
      </c>
      <c r="AB1670" s="5">
        <v>1</v>
      </c>
      <c r="AC1670" t="s">
        <v>1439</v>
      </c>
      <c r="AD1670" t="s">
        <v>1681</v>
      </c>
    </row>
    <row r="1671" spans="1:30" ht="14.25" customHeight="1" x14ac:dyDescent="0.3">
      <c r="A1671">
        <v>18</v>
      </c>
      <c r="B1671" t="s">
        <v>24</v>
      </c>
      <c r="C1671" t="s">
        <v>350</v>
      </c>
      <c r="D1671" t="s">
        <v>351</v>
      </c>
      <c r="E1671">
        <v>2013</v>
      </c>
      <c r="F1671" t="s">
        <v>352</v>
      </c>
      <c r="G1671" t="s">
        <v>366</v>
      </c>
      <c r="H1671" s="3" t="s">
        <v>367</v>
      </c>
      <c r="I1671" s="8">
        <v>-15.183332999999999</v>
      </c>
      <c r="J1671" s="8">
        <v>-39.066943999999999</v>
      </c>
      <c r="K1671">
        <v>180000000</v>
      </c>
      <c r="L1671" t="s">
        <v>110</v>
      </c>
      <c r="M1671" t="s">
        <v>355</v>
      </c>
      <c r="N1671" t="s">
        <v>370</v>
      </c>
      <c r="O1671" s="12">
        <v>2009</v>
      </c>
      <c r="P1671" s="12">
        <v>2</v>
      </c>
      <c r="Q1671" s="12">
        <v>2010</v>
      </c>
      <c r="R1671" s="12">
        <v>1</v>
      </c>
      <c r="S1671" s="7">
        <v>12</v>
      </c>
      <c r="T1671">
        <v>3</v>
      </c>
      <c r="U1671">
        <v>17</v>
      </c>
      <c r="V1671" t="s">
        <v>82</v>
      </c>
      <c r="W1671">
        <f t="shared" si="19"/>
        <v>400</v>
      </c>
      <c r="X1671" s="5">
        <v>1</v>
      </c>
      <c r="Y1671" t="s">
        <v>48</v>
      </c>
      <c r="Z1671" t="s">
        <v>55</v>
      </c>
      <c r="AA1671" t="s">
        <v>1064</v>
      </c>
      <c r="AB1671" s="5">
        <v>11</v>
      </c>
      <c r="AC1671" t="s">
        <v>1439</v>
      </c>
      <c r="AD1671" t="s">
        <v>1681</v>
      </c>
    </row>
    <row r="1672" spans="1:30" ht="14.25" customHeight="1" x14ac:dyDescent="0.3">
      <c r="A1672">
        <v>18</v>
      </c>
      <c r="B1672" t="s">
        <v>24</v>
      </c>
      <c r="C1672" t="s">
        <v>350</v>
      </c>
      <c r="D1672" t="s">
        <v>351</v>
      </c>
      <c r="E1672">
        <v>2013</v>
      </c>
      <c r="F1672" t="s">
        <v>352</v>
      </c>
      <c r="G1672" t="s">
        <v>366</v>
      </c>
      <c r="H1672" s="3" t="s">
        <v>367</v>
      </c>
      <c r="I1672" s="8">
        <v>-15.183332999999999</v>
      </c>
      <c r="J1672" s="8">
        <v>-39.066943999999999</v>
      </c>
      <c r="K1672">
        <v>180000000</v>
      </c>
      <c r="L1672" t="s">
        <v>110</v>
      </c>
      <c r="M1672" t="s">
        <v>355</v>
      </c>
      <c r="N1672" t="s">
        <v>370</v>
      </c>
      <c r="O1672" s="12">
        <v>2009</v>
      </c>
      <c r="P1672" s="12">
        <v>2</v>
      </c>
      <c r="Q1672" s="12">
        <v>2010</v>
      </c>
      <c r="R1672" s="12">
        <v>1</v>
      </c>
      <c r="S1672" s="7">
        <v>12</v>
      </c>
      <c r="T1672">
        <v>3</v>
      </c>
      <c r="U1672">
        <v>17</v>
      </c>
      <c r="V1672" t="s">
        <v>82</v>
      </c>
      <c r="W1672">
        <f t="shared" si="19"/>
        <v>400</v>
      </c>
      <c r="X1672" s="5">
        <v>1</v>
      </c>
      <c r="Y1672" t="s">
        <v>48</v>
      </c>
      <c r="Z1672" t="s">
        <v>55</v>
      </c>
      <c r="AA1672" t="s">
        <v>1093</v>
      </c>
      <c r="AB1672" s="5">
        <v>0</v>
      </c>
      <c r="AC1672" t="s">
        <v>1439</v>
      </c>
      <c r="AD1672" t="s">
        <v>1681</v>
      </c>
    </row>
    <row r="1673" spans="1:30" ht="14.25" customHeight="1" x14ac:dyDescent="0.3">
      <c r="A1673">
        <v>18</v>
      </c>
      <c r="B1673" t="s">
        <v>24</v>
      </c>
      <c r="C1673" t="s">
        <v>350</v>
      </c>
      <c r="D1673" t="s">
        <v>351</v>
      </c>
      <c r="E1673">
        <v>2013</v>
      </c>
      <c r="F1673" t="s">
        <v>352</v>
      </c>
      <c r="G1673" t="s">
        <v>366</v>
      </c>
      <c r="H1673" s="3" t="s">
        <v>367</v>
      </c>
      <c r="I1673" s="8">
        <v>-15.183332999999999</v>
      </c>
      <c r="J1673" s="8">
        <v>-39.066943999999999</v>
      </c>
      <c r="K1673">
        <v>180000000</v>
      </c>
      <c r="L1673" t="s">
        <v>110</v>
      </c>
      <c r="M1673" t="s">
        <v>355</v>
      </c>
      <c r="N1673" t="s">
        <v>370</v>
      </c>
      <c r="O1673" s="12">
        <v>2009</v>
      </c>
      <c r="P1673" s="12">
        <v>2</v>
      </c>
      <c r="Q1673" s="12">
        <v>2010</v>
      </c>
      <c r="R1673" s="12">
        <v>1</v>
      </c>
      <c r="S1673" s="7">
        <v>12</v>
      </c>
      <c r="T1673">
        <v>3</v>
      </c>
      <c r="U1673">
        <v>17</v>
      </c>
      <c r="V1673" t="s">
        <v>82</v>
      </c>
      <c r="W1673">
        <f t="shared" si="19"/>
        <v>400</v>
      </c>
      <c r="X1673" s="5">
        <v>1</v>
      </c>
      <c r="Y1673" t="s">
        <v>48</v>
      </c>
      <c r="Z1673" t="s">
        <v>55</v>
      </c>
      <c r="AA1673" t="s">
        <v>1083</v>
      </c>
      <c r="AB1673" s="5">
        <v>18</v>
      </c>
      <c r="AC1673" t="s">
        <v>1439</v>
      </c>
      <c r="AD1673" t="s">
        <v>1681</v>
      </c>
    </row>
    <row r="1674" spans="1:30" ht="14.25" customHeight="1" x14ac:dyDescent="0.3">
      <c r="A1674">
        <v>18</v>
      </c>
      <c r="B1674" t="s">
        <v>24</v>
      </c>
      <c r="C1674" t="s">
        <v>350</v>
      </c>
      <c r="D1674" t="s">
        <v>351</v>
      </c>
      <c r="E1674">
        <v>2013</v>
      </c>
      <c r="F1674" t="s">
        <v>352</v>
      </c>
      <c r="G1674" t="s">
        <v>366</v>
      </c>
      <c r="H1674" s="3" t="s">
        <v>367</v>
      </c>
      <c r="I1674" s="8">
        <v>-15.183332999999999</v>
      </c>
      <c r="J1674" s="8">
        <v>-39.066943999999999</v>
      </c>
      <c r="K1674">
        <v>180000000</v>
      </c>
      <c r="L1674" t="s">
        <v>110</v>
      </c>
      <c r="M1674" t="s">
        <v>355</v>
      </c>
      <c r="N1674" t="s">
        <v>370</v>
      </c>
      <c r="O1674" s="12">
        <v>2009</v>
      </c>
      <c r="P1674" s="12">
        <v>2</v>
      </c>
      <c r="Q1674" s="12">
        <v>2010</v>
      </c>
      <c r="R1674" s="12">
        <v>1</v>
      </c>
      <c r="S1674" s="7">
        <v>12</v>
      </c>
      <c r="T1674">
        <v>3</v>
      </c>
      <c r="U1674">
        <v>17</v>
      </c>
      <c r="V1674" t="s">
        <v>82</v>
      </c>
      <c r="W1674">
        <f t="shared" si="19"/>
        <v>400</v>
      </c>
      <c r="X1674" s="5">
        <v>1</v>
      </c>
      <c r="Y1674" t="s">
        <v>48</v>
      </c>
      <c r="Z1674" t="s">
        <v>55</v>
      </c>
      <c r="AA1674" t="s">
        <v>1094</v>
      </c>
      <c r="AB1674" s="5">
        <v>2</v>
      </c>
      <c r="AC1674" t="s">
        <v>1439</v>
      </c>
      <c r="AD1674" t="s">
        <v>1681</v>
      </c>
    </row>
    <row r="1675" spans="1:30" ht="14.25" customHeight="1" x14ac:dyDescent="0.3">
      <c r="A1675">
        <v>18</v>
      </c>
      <c r="B1675" t="s">
        <v>24</v>
      </c>
      <c r="C1675" t="s">
        <v>350</v>
      </c>
      <c r="D1675" t="s">
        <v>351</v>
      </c>
      <c r="E1675">
        <v>2013</v>
      </c>
      <c r="F1675" t="s">
        <v>352</v>
      </c>
      <c r="G1675" t="s">
        <v>366</v>
      </c>
      <c r="H1675" s="3" t="s">
        <v>367</v>
      </c>
      <c r="I1675" s="8">
        <v>-15.183332999999999</v>
      </c>
      <c r="J1675" s="8">
        <v>-39.066943999999999</v>
      </c>
      <c r="K1675">
        <v>180000000</v>
      </c>
      <c r="L1675" t="s">
        <v>110</v>
      </c>
      <c r="M1675" t="s">
        <v>355</v>
      </c>
      <c r="N1675" t="s">
        <v>370</v>
      </c>
      <c r="O1675" s="12">
        <v>2009</v>
      </c>
      <c r="P1675" s="12">
        <v>2</v>
      </c>
      <c r="Q1675" s="12">
        <v>2010</v>
      </c>
      <c r="R1675" s="12">
        <v>1</v>
      </c>
      <c r="S1675" s="7">
        <v>12</v>
      </c>
      <c r="T1675">
        <v>3</v>
      </c>
      <c r="U1675">
        <v>17</v>
      </c>
      <c r="V1675" t="s">
        <v>82</v>
      </c>
      <c r="W1675">
        <f t="shared" si="19"/>
        <v>400</v>
      </c>
      <c r="X1675" s="5">
        <v>1</v>
      </c>
      <c r="Y1675" t="s">
        <v>48</v>
      </c>
      <c r="Z1675" t="s">
        <v>55</v>
      </c>
      <c r="AA1675" t="s">
        <v>70</v>
      </c>
      <c r="AB1675" s="5">
        <v>23</v>
      </c>
      <c r="AC1675" t="s">
        <v>1439</v>
      </c>
      <c r="AD1675" t="s">
        <v>1681</v>
      </c>
    </row>
    <row r="1676" spans="1:30" ht="14.25" customHeight="1" x14ac:dyDescent="0.3">
      <c r="A1676">
        <v>18</v>
      </c>
      <c r="B1676" t="s">
        <v>24</v>
      </c>
      <c r="C1676" t="s">
        <v>350</v>
      </c>
      <c r="D1676" t="s">
        <v>351</v>
      </c>
      <c r="E1676">
        <v>2013</v>
      </c>
      <c r="F1676" t="s">
        <v>352</v>
      </c>
      <c r="G1676" t="s">
        <v>366</v>
      </c>
      <c r="H1676" s="3" t="s">
        <v>367</v>
      </c>
      <c r="I1676" s="8">
        <v>-15.183332999999999</v>
      </c>
      <c r="J1676" s="8">
        <v>-39.066943999999999</v>
      </c>
      <c r="K1676">
        <v>180000000</v>
      </c>
      <c r="L1676" t="s">
        <v>110</v>
      </c>
      <c r="M1676" t="s">
        <v>355</v>
      </c>
      <c r="N1676" t="s">
        <v>370</v>
      </c>
      <c r="O1676" s="12">
        <v>2009</v>
      </c>
      <c r="P1676" s="12">
        <v>2</v>
      </c>
      <c r="Q1676" s="12">
        <v>2010</v>
      </c>
      <c r="R1676" s="12">
        <v>1</v>
      </c>
      <c r="S1676" s="7">
        <v>12</v>
      </c>
      <c r="T1676">
        <v>3</v>
      </c>
      <c r="U1676">
        <v>17</v>
      </c>
      <c r="V1676" t="s">
        <v>82</v>
      </c>
      <c r="W1676">
        <f t="shared" si="19"/>
        <v>400</v>
      </c>
      <c r="X1676" s="5">
        <v>1</v>
      </c>
      <c r="Y1676" t="s">
        <v>48</v>
      </c>
      <c r="Z1676" t="s">
        <v>55</v>
      </c>
      <c r="AA1676" t="s">
        <v>1086</v>
      </c>
      <c r="AB1676" s="5">
        <v>15</v>
      </c>
      <c r="AC1676" t="s">
        <v>1439</v>
      </c>
      <c r="AD1676" t="s">
        <v>1681</v>
      </c>
    </row>
    <row r="1677" spans="1:30" ht="14.25" customHeight="1" x14ac:dyDescent="0.3">
      <c r="A1677">
        <v>18</v>
      </c>
      <c r="B1677" t="s">
        <v>24</v>
      </c>
      <c r="C1677" t="s">
        <v>350</v>
      </c>
      <c r="D1677" t="s">
        <v>351</v>
      </c>
      <c r="E1677">
        <v>2013</v>
      </c>
      <c r="F1677" t="s">
        <v>352</v>
      </c>
      <c r="G1677" t="s">
        <v>366</v>
      </c>
      <c r="H1677" s="3" t="s">
        <v>367</v>
      </c>
      <c r="I1677" s="8">
        <v>-15.183332999999999</v>
      </c>
      <c r="J1677" s="8">
        <v>-39.066943999999999</v>
      </c>
      <c r="K1677">
        <v>180000000</v>
      </c>
      <c r="L1677" t="s">
        <v>110</v>
      </c>
      <c r="M1677" t="s">
        <v>355</v>
      </c>
      <c r="N1677" t="s">
        <v>370</v>
      </c>
      <c r="O1677" s="12">
        <v>2009</v>
      </c>
      <c r="P1677" s="12">
        <v>2</v>
      </c>
      <c r="Q1677" s="12">
        <v>2010</v>
      </c>
      <c r="R1677" s="12">
        <v>1</v>
      </c>
      <c r="S1677" s="7">
        <v>12</v>
      </c>
      <c r="T1677">
        <v>3</v>
      </c>
      <c r="U1677">
        <v>17</v>
      </c>
      <c r="V1677" t="s">
        <v>82</v>
      </c>
      <c r="W1677">
        <f t="shared" si="19"/>
        <v>400</v>
      </c>
      <c r="X1677" s="5">
        <v>1</v>
      </c>
      <c r="Y1677" t="s">
        <v>48</v>
      </c>
      <c r="Z1677" t="s">
        <v>55</v>
      </c>
      <c r="AA1677" t="s">
        <v>73</v>
      </c>
      <c r="AB1677" s="5">
        <v>1</v>
      </c>
      <c r="AC1677" t="s">
        <v>1439</v>
      </c>
      <c r="AD1677" t="s">
        <v>1681</v>
      </c>
    </row>
    <row r="1678" spans="1:30" ht="14.25" customHeight="1" x14ac:dyDescent="0.3">
      <c r="A1678">
        <v>18</v>
      </c>
      <c r="B1678" t="s">
        <v>24</v>
      </c>
      <c r="C1678" t="s">
        <v>350</v>
      </c>
      <c r="D1678" t="s">
        <v>351</v>
      </c>
      <c r="E1678">
        <v>2013</v>
      </c>
      <c r="F1678" t="s">
        <v>352</v>
      </c>
      <c r="G1678" t="s">
        <v>366</v>
      </c>
      <c r="H1678" s="3" t="s">
        <v>367</v>
      </c>
      <c r="I1678" s="8">
        <v>-15.183332999999999</v>
      </c>
      <c r="J1678" s="8">
        <v>-39.066943999999999</v>
      </c>
      <c r="K1678">
        <v>180000000</v>
      </c>
      <c r="L1678" t="s">
        <v>110</v>
      </c>
      <c r="M1678" t="s">
        <v>355</v>
      </c>
      <c r="N1678" t="s">
        <v>370</v>
      </c>
      <c r="O1678" s="12">
        <v>2009</v>
      </c>
      <c r="P1678" s="12">
        <v>2</v>
      </c>
      <c r="Q1678" s="12">
        <v>2010</v>
      </c>
      <c r="R1678" s="12">
        <v>1</v>
      </c>
      <c r="S1678" s="7">
        <v>12</v>
      </c>
      <c r="T1678">
        <v>3</v>
      </c>
      <c r="U1678">
        <v>17</v>
      </c>
      <c r="V1678" t="s">
        <v>82</v>
      </c>
      <c r="W1678">
        <f t="shared" si="19"/>
        <v>400</v>
      </c>
      <c r="X1678" s="5">
        <v>1</v>
      </c>
      <c r="Y1678" t="s">
        <v>48</v>
      </c>
      <c r="Z1678" t="s">
        <v>55</v>
      </c>
      <c r="AA1678" t="s">
        <v>1056</v>
      </c>
      <c r="AB1678" s="5">
        <v>0</v>
      </c>
      <c r="AC1678" t="s">
        <v>1439</v>
      </c>
      <c r="AD1678" t="s">
        <v>1681</v>
      </c>
    </row>
    <row r="1679" spans="1:30" ht="14.25" customHeight="1" x14ac:dyDescent="0.3">
      <c r="A1679">
        <v>18</v>
      </c>
      <c r="B1679" t="s">
        <v>24</v>
      </c>
      <c r="C1679" t="s">
        <v>350</v>
      </c>
      <c r="D1679" t="s">
        <v>351</v>
      </c>
      <c r="E1679">
        <v>2013</v>
      </c>
      <c r="F1679" t="s">
        <v>352</v>
      </c>
      <c r="G1679" t="s">
        <v>366</v>
      </c>
      <c r="H1679" s="3" t="s">
        <v>367</v>
      </c>
      <c r="I1679" s="8">
        <v>-15.183332999999999</v>
      </c>
      <c r="J1679" s="8">
        <v>-39.066943999999999</v>
      </c>
      <c r="K1679">
        <v>180000000</v>
      </c>
      <c r="L1679" t="s">
        <v>110</v>
      </c>
      <c r="M1679" t="s">
        <v>355</v>
      </c>
      <c r="N1679" t="s">
        <v>370</v>
      </c>
      <c r="O1679" s="12">
        <v>2009</v>
      </c>
      <c r="P1679" s="12">
        <v>2</v>
      </c>
      <c r="Q1679" s="12">
        <v>2010</v>
      </c>
      <c r="R1679" s="12">
        <v>1</v>
      </c>
      <c r="S1679" s="7">
        <v>12</v>
      </c>
      <c r="T1679">
        <v>3</v>
      </c>
      <c r="U1679">
        <v>17</v>
      </c>
      <c r="V1679" t="s">
        <v>82</v>
      </c>
      <c r="W1679">
        <f t="shared" si="19"/>
        <v>400</v>
      </c>
      <c r="X1679" s="5">
        <v>1</v>
      </c>
      <c r="Y1679" t="s">
        <v>48</v>
      </c>
      <c r="Z1679" t="s">
        <v>83</v>
      </c>
      <c r="AA1679" t="s">
        <v>1087</v>
      </c>
      <c r="AB1679" s="5">
        <v>38</v>
      </c>
      <c r="AC1679" t="s">
        <v>1439</v>
      </c>
      <c r="AD1679" t="s">
        <v>1681</v>
      </c>
    </row>
    <row r="1680" spans="1:30" ht="14.25" customHeight="1" x14ac:dyDescent="0.3">
      <c r="A1680">
        <v>18</v>
      </c>
      <c r="B1680" t="s">
        <v>24</v>
      </c>
      <c r="C1680" t="s">
        <v>350</v>
      </c>
      <c r="D1680" t="s">
        <v>351</v>
      </c>
      <c r="E1680">
        <v>2013</v>
      </c>
      <c r="F1680" t="s">
        <v>352</v>
      </c>
      <c r="G1680" t="s">
        <v>366</v>
      </c>
      <c r="H1680" s="3" t="s">
        <v>367</v>
      </c>
      <c r="I1680" s="8">
        <v>-15.183332999999999</v>
      </c>
      <c r="J1680" s="8">
        <v>-39.066943999999999</v>
      </c>
      <c r="K1680">
        <v>180000000</v>
      </c>
      <c r="L1680" t="s">
        <v>110</v>
      </c>
      <c r="M1680" t="s">
        <v>355</v>
      </c>
      <c r="N1680" t="s">
        <v>370</v>
      </c>
      <c r="O1680" s="12">
        <v>2009</v>
      </c>
      <c r="P1680" s="12">
        <v>2</v>
      </c>
      <c r="Q1680" s="12">
        <v>2010</v>
      </c>
      <c r="R1680" s="12">
        <v>1</v>
      </c>
      <c r="S1680" s="7">
        <v>12</v>
      </c>
      <c r="T1680">
        <v>3</v>
      </c>
      <c r="U1680">
        <v>17</v>
      </c>
      <c r="V1680" t="s">
        <v>82</v>
      </c>
      <c r="W1680">
        <f t="shared" si="19"/>
        <v>400</v>
      </c>
      <c r="X1680" s="5">
        <v>1</v>
      </c>
      <c r="Y1680" t="s">
        <v>48</v>
      </c>
      <c r="Z1680" t="s">
        <v>83</v>
      </c>
      <c r="AA1680" t="s">
        <v>274</v>
      </c>
      <c r="AB1680" s="5">
        <v>5</v>
      </c>
      <c r="AC1680" t="s">
        <v>1439</v>
      </c>
      <c r="AD1680" t="s">
        <v>1681</v>
      </c>
    </row>
    <row r="1681" spans="1:30" ht="14.25" customHeight="1" x14ac:dyDescent="0.3">
      <c r="A1681">
        <v>18</v>
      </c>
      <c r="B1681" t="s">
        <v>24</v>
      </c>
      <c r="C1681" t="s">
        <v>350</v>
      </c>
      <c r="D1681" t="s">
        <v>351</v>
      </c>
      <c r="E1681">
        <v>2013</v>
      </c>
      <c r="F1681" t="s">
        <v>352</v>
      </c>
      <c r="G1681" t="s">
        <v>366</v>
      </c>
      <c r="H1681" s="3" t="s">
        <v>367</v>
      </c>
      <c r="I1681" s="8">
        <v>-15.183332999999999</v>
      </c>
      <c r="J1681" s="8">
        <v>-39.066943999999999</v>
      </c>
      <c r="K1681">
        <v>180000000</v>
      </c>
      <c r="L1681" t="s">
        <v>110</v>
      </c>
      <c r="M1681" t="s">
        <v>355</v>
      </c>
      <c r="N1681" t="s">
        <v>370</v>
      </c>
      <c r="O1681" s="12">
        <v>2009</v>
      </c>
      <c r="P1681" s="12">
        <v>2</v>
      </c>
      <c r="Q1681" s="12">
        <v>2010</v>
      </c>
      <c r="R1681" s="12">
        <v>1</v>
      </c>
      <c r="S1681" s="7">
        <v>12</v>
      </c>
      <c r="T1681">
        <v>3</v>
      </c>
      <c r="U1681">
        <v>17</v>
      </c>
      <c r="V1681" t="s">
        <v>82</v>
      </c>
      <c r="W1681">
        <f t="shared" si="19"/>
        <v>400</v>
      </c>
      <c r="X1681" s="5">
        <v>1</v>
      </c>
      <c r="Y1681" t="s">
        <v>48</v>
      </c>
      <c r="Z1681" t="s">
        <v>83</v>
      </c>
      <c r="AA1681" t="s">
        <v>87</v>
      </c>
      <c r="AB1681" s="5">
        <v>26</v>
      </c>
      <c r="AC1681" t="s">
        <v>1439</v>
      </c>
      <c r="AD1681" t="s">
        <v>1681</v>
      </c>
    </row>
    <row r="1682" spans="1:30" ht="14.25" customHeight="1" x14ac:dyDescent="0.3">
      <c r="A1682">
        <v>18</v>
      </c>
      <c r="B1682" t="s">
        <v>24</v>
      </c>
      <c r="C1682" t="s">
        <v>350</v>
      </c>
      <c r="D1682" t="s">
        <v>351</v>
      </c>
      <c r="E1682">
        <v>2013</v>
      </c>
      <c r="F1682" t="s">
        <v>352</v>
      </c>
      <c r="G1682" t="s">
        <v>366</v>
      </c>
      <c r="H1682" s="3" t="s">
        <v>367</v>
      </c>
      <c r="I1682" s="8">
        <v>-15.183332999999999</v>
      </c>
      <c r="J1682" s="8">
        <v>-39.066943999999999</v>
      </c>
      <c r="K1682">
        <v>180000000</v>
      </c>
      <c r="L1682" t="s">
        <v>110</v>
      </c>
      <c r="M1682" t="s">
        <v>355</v>
      </c>
      <c r="N1682" t="s">
        <v>370</v>
      </c>
      <c r="O1682" s="12">
        <v>2009</v>
      </c>
      <c r="P1682" s="12">
        <v>2</v>
      </c>
      <c r="Q1682" s="12">
        <v>2010</v>
      </c>
      <c r="R1682" s="12">
        <v>1</v>
      </c>
      <c r="S1682" s="7">
        <v>12</v>
      </c>
      <c r="T1682">
        <v>3</v>
      </c>
      <c r="U1682">
        <v>17</v>
      </c>
      <c r="V1682" t="s">
        <v>82</v>
      </c>
      <c r="W1682">
        <f t="shared" si="19"/>
        <v>400</v>
      </c>
      <c r="X1682" s="5">
        <v>1</v>
      </c>
      <c r="Y1682" t="s">
        <v>48</v>
      </c>
      <c r="Z1682" t="s">
        <v>83</v>
      </c>
      <c r="AA1682" t="s">
        <v>1088</v>
      </c>
      <c r="AB1682" s="5">
        <v>16</v>
      </c>
      <c r="AC1682" t="s">
        <v>1439</v>
      </c>
      <c r="AD1682" t="s">
        <v>1681</v>
      </c>
    </row>
    <row r="1683" spans="1:30" ht="14.25" customHeight="1" x14ac:dyDescent="0.3">
      <c r="A1683">
        <v>18</v>
      </c>
      <c r="B1683" t="s">
        <v>24</v>
      </c>
      <c r="C1683" t="s">
        <v>350</v>
      </c>
      <c r="D1683" t="s">
        <v>351</v>
      </c>
      <c r="E1683">
        <v>2013</v>
      </c>
      <c r="F1683" t="s">
        <v>352</v>
      </c>
      <c r="G1683" t="s">
        <v>366</v>
      </c>
      <c r="H1683" s="3" t="s">
        <v>367</v>
      </c>
      <c r="I1683" s="8">
        <v>-15.183332999999999</v>
      </c>
      <c r="J1683" s="8">
        <v>-39.066943999999999</v>
      </c>
      <c r="K1683">
        <v>180000000</v>
      </c>
      <c r="L1683" t="s">
        <v>110</v>
      </c>
      <c r="M1683" t="s">
        <v>355</v>
      </c>
      <c r="N1683" t="s">
        <v>370</v>
      </c>
      <c r="O1683" s="12">
        <v>2009</v>
      </c>
      <c r="P1683" s="12">
        <v>2</v>
      </c>
      <c r="Q1683" s="12">
        <v>2010</v>
      </c>
      <c r="R1683" s="12">
        <v>1</v>
      </c>
      <c r="S1683" s="7">
        <v>12</v>
      </c>
      <c r="T1683">
        <v>3</v>
      </c>
      <c r="U1683">
        <v>17</v>
      </c>
      <c r="V1683" t="s">
        <v>82</v>
      </c>
      <c r="W1683">
        <f t="shared" si="19"/>
        <v>400</v>
      </c>
      <c r="X1683" s="5">
        <v>1</v>
      </c>
      <c r="Y1683" t="s">
        <v>48</v>
      </c>
      <c r="Z1683" t="s">
        <v>90</v>
      </c>
      <c r="AA1683" t="s">
        <v>666</v>
      </c>
      <c r="AB1683" s="5">
        <v>4</v>
      </c>
      <c r="AC1683" t="s">
        <v>1439</v>
      </c>
      <c r="AD1683" t="s">
        <v>1681</v>
      </c>
    </row>
    <row r="1684" spans="1:30" ht="14.25" customHeight="1" x14ac:dyDescent="0.3">
      <c r="A1684">
        <v>18</v>
      </c>
      <c r="B1684" t="s">
        <v>24</v>
      </c>
      <c r="C1684" t="s">
        <v>350</v>
      </c>
      <c r="D1684" t="s">
        <v>351</v>
      </c>
      <c r="E1684">
        <v>2013</v>
      </c>
      <c r="F1684" t="s">
        <v>352</v>
      </c>
      <c r="G1684" t="s">
        <v>366</v>
      </c>
      <c r="H1684" s="3" t="s">
        <v>367</v>
      </c>
      <c r="I1684" s="8">
        <v>-15.183332999999999</v>
      </c>
      <c r="J1684" s="8">
        <v>-39.066943999999999</v>
      </c>
      <c r="K1684">
        <v>180000000</v>
      </c>
      <c r="L1684" t="s">
        <v>110</v>
      </c>
      <c r="M1684" t="s">
        <v>355</v>
      </c>
      <c r="N1684" t="s">
        <v>370</v>
      </c>
      <c r="O1684" s="12">
        <v>2009</v>
      </c>
      <c r="P1684" s="12">
        <v>2</v>
      </c>
      <c r="Q1684" s="12">
        <v>2010</v>
      </c>
      <c r="R1684" s="12">
        <v>1</v>
      </c>
      <c r="S1684" s="7">
        <v>12</v>
      </c>
      <c r="T1684">
        <v>3</v>
      </c>
      <c r="U1684">
        <v>17</v>
      </c>
      <c r="V1684" t="s">
        <v>82</v>
      </c>
      <c r="W1684">
        <f t="shared" si="19"/>
        <v>400</v>
      </c>
      <c r="X1684" s="5">
        <v>1</v>
      </c>
      <c r="Y1684" t="s">
        <v>48</v>
      </c>
      <c r="Z1684" t="s">
        <v>90</v>
      </c>
      <c r="AA1684" t="s">
        <v>91</v>
      </c>
      <c r="AB1684" s="5">
        <v>1</v>
      </c>
      <c r="AC1684" t="s">
        <v>1439</v>
      </c>
      <c r="AD1684" t="s">
        <v>1681</v>
      </c>
    </row>
    <row r="1685" spans="1:30" ht="14.25" customHeight="1" x14ac:dyDescent="0.3">
      <c r="A1685">
        <v>19</v>
      </c>
      <c r="B1685" t="s">
        <v>24</v>
      </c>
      <c r="C1685" t="s">
        <v>371</v>
      </c>
      <c r="D1685" t="s">
        <v>351</v>
      </c>
      <c r="E1685">
        <v>2013</v>
      </c>
      <c r="F1685" t="s">
        <v>372</v>
      </c>
      <c r="G1685" t="s">
        <v>373</v>
      </c>
      <c r="H1685" s="3" t="s">
        <v>375</v>
      </c>
      <c r="I1685" s="8">
        <v>-19.046389000000001</v>
      </c>
      <c r="J1685" s="8">
        <v>-40.148611000000002</v>
      </c>
      <c r="K1685">
        <v>240000000</v>
      </c>
      <c r="L1685" t="s">
        <v>67</v>
      </c>
      <c r="M1685" t="s">
        <v>377</v>
      </c>
      <c r="N1685" t="s">
        <v>378</v>
      </c>
      <c r="O1685" s="12">
        <v>2009</v>
      </c>
      <c r="P1685" s="12">
        <v>12</v>
      </c>
      <c r="Q1685" s="12">
        <v>2009</v>
      </c>
      <c r="R1685" s="12">
        <v>12</v>
      </c>
      <c r="S1685" s="7">
        <f t="shared" ref="S1685:S1708" si="20">3/30</f>
        <v>0.1</v>
      </c>
      <c r="T1685">
        <v>3</v>
      </c>
      <c r="U1685">
        <v>17</v>
      </c>
      <c r="V1685" t="s">
        <v>82</v>
      </c>
      <c r="W1685">
        <f t="shared" ref="W1685:W1708" si="21">(24/3)*60</f>
        <v>480</v>
      </c>
      <c r="X1685" s="5">
        <v>1</v>
      </c>
      <c r="Y1685" t="s">
        <v>48</v>
      </c>
      <c r="Z1685" t="s">
        <v>49</v>
      </c>
      <c r="AA1685" t="s">
        <v>1084</v>
      </c>
      <c r="AB1685" s="5">
        <v>3</v>
      </c>
      <c r="AC1685" t="s">
        <v>1439</v>
      </c>
      <c r="AD1685" t="s">
        <v>1681</v>
      </c>
    </row>
    <row r="1686" spans="1:30" ht="14.25" customHeight="1" x14ac:dyDescent="0.3">
      <c r="A1686">
        <v>19</v>
      </c>
      <c r="B1686" t="s">
        <v>24</v>
      </c>
      <c r="C1686" t="s">
        <v>371</v>
      </c>
      <c r="D1686" t="s">
        <v>351</v>
      </c>
      <c r="E1686">
        <v>2013</v>
      </c>
      <c r="F1686" t="s">
        <v>372</v>
      </c>
      <c r="G1686" t="s">
        <v>373</v>
      </c>
      <c r="H1686" s="3" t="s">
        <v>375</v>
      </c>
      <c r="I1686" s="8">
        <v>-19.046389000000001</v>
      </c>
      <c r="J1686" s="8">
        <v>-40.148611000000002</v>
      </c>
      <c r="K1686">
        <v>240000000</v>
      </c>
      <c r="L1686" t="s">
        <v>67</v>
      </c>
      <c r="M1686" t="s">
        <v>377</v>
      </c>
      <c r="N1686" t="s">
        <v>378</v>
      </c>
      <c r="O1686" s="12">
        <v>2009</v>
      </c>
      <c r="P1686" s="12">
        <v>12</v>
      </c>
      <c r="Q1686" s="12">
        <v>2009</v>
      </c>
      <c r="R1686" s="12">
        <v>12</v>
      </c>
      <c r="S1686" s="7">
        <f t="shared" si="20"/>
        <v>0.1</v>
      </c>
      <c r="T1686">
        <v>3</v>
      </c>
      <c r="U1686">
        <v>17</v>
      </c>
      <c r="V1686" t="s">
        <v>82</v>
      </c>
      <c r="W1686">
        <f t="shared" si="21"/>
        <v>480</v>
      </c>
      <c r="X1686" s="5">
        <v>1</v>
      </c>
      <c r="Y1686" t="s">
        <v>48</v>
      </c>
      <c r="Z1686" t="s">
        <v>49</v>
      </c>
      <c r="AA1686" t="s">
        <v>50</v>
      </c>
      <c r="AB1686" s="5">
        <v>0</v>
      </c>
      <c r="AC1686" t="s">
        <v>1439</v>
      </c>
      <c r="AD1686" t="s">
        <v>1681</v>
      </c>
    </row>
    <row r="1687" spans="1:30" ht="14.25" customHeight="1" x14ac:dyDescent="0.3">
      <c r="A1687">
        <v>19</v>
      </c>
      <c r="B1687" t="s">
        <v>24</v>
      </c>
      <c r="C1687" t="s">
        <v>371</v>
      </c>
      <c r="D1687" t="s">
        <v>351</v>
      </c>
      <c r="E1687">
        <v>2013</v>
      </c>
      <c r="F1687" t="s">
        <v>372</v>
      </c>
      <c r="G1687" t="s">
        <v>373</v>
      </c>
      <c r="H1687" s="3" t="s">
        <v>375</v>
      </c>
      <c r="I1687" s="8">
        <v>-19.046389000000001</v>
      </c>
      <c r="J1687" s="8">
        <v>-40.148611000000002</v>
      </c>
      <c r="K1687">
        <v>240000000</v>
      </c>
      <c r="L1687" t="s">
        <v>67</v>
      </c>
      <c r="M1687" t="s">
        <v>377</v>
      </c>
      <c r="N1687" t="s">
        <v>378</v>
      </c>
      <c r="O1687" s="12">
        <v>2009</v>
      </c>
      <c r="P1687" s="12">
        <v>12</v>
      </c>
      <c r="Q1687" s="12">
        <v>2009</v>
      </c>
      <c r="R1687" s="12">
        <v>12</v>
      </c>
      <c r="S1687" s="7">
        <f t="shared" si="20"/>
        <v>0.1</v>
      </c>
      <c r="T1687">
        <v>3</v>
      </c>
      <c r="U1687">
        <v>17</v>
      </c>
      <c r="V1687" t="s">
        <v>82</v>
      </c>
      <c r="W1687">
        <f t="shared" si="21"/>
        <v>480</v>
      </c>
      <c r="X1687" s="5">
        <v>1</v>
      </c>
      <c r="Y1687" t="s">
        <v>48</v>
      </c>
      <c r="Z1687" t="s">
        <v>55</v>
      </c>
      <c r="AA1687" t="s">
        <v>1090</v>
      </c>
      <c r="AB1687" s="5">
        <v>15</v>
      </c>
      <c r="AC1687" t="s">
        <v>1439</v>
      </c>
      <c r="AD1687" t="s">
        <v>1681</v>
      </c>
    </row>
    <row r="1688" spans="1:30" ht="14.25" customHeight="1" x14ac:dyDescent="0.3">
      <c r="A1688">
        <v>19</v>
      </c>
      <c r="B1688" t="s">
        <v>24</v>
      </c>
      <c r="C1688" t="s">
        <v>371</v>
      </c>
      <c r="D1688" t="s">
        <v>351</v>
      </c>
      <c r="E1688">
        <v>2013</v>
      </c>
      <c r="F1688" t="s">
        <v>372</v>
      </c>
      <c r="G1688" t="s">
        <v>373</v>
      </c>
      <c r="H1688" s="3" t="s">
        <v>375</v>
      </c>
      <c r="I1688" s="8">
        <v>-19.046389000000001</v>
      </c>
      <c r="J1688" s="8">
        <v>-40.148611000000002</v>
      </c>
      <c r="K1688">
        <v>240000000</v>
      </c>
      <c r="L1688" t="s">
        <v>67</v>
      </c>
      <c r="M1688" t="s">
        <v>377</v>
      </c>
      <c r="N1688" t="s">
        <v>378</v>
      </c>
      <c r="O1688" s="12">
        <v>2009</v>
      </c>
      <c r="P1688" s="12">
        <v>12</v>
      </c>
      <c r="Q1688" s="12">
        <v>2009</v>
      </c>
      <c r="R1688" s="12">
        <v>12</v>
      </c>
      <c r="S1688" s="7">
        <f t="shared" si="20"/>
        <v>0.1</v>
      </c>
      <c r="T1688">
        <v>3</v>
      </c>
      <c r="U1688">
        <v>17</v>
      </c>
      <c r="V1688" t="s">
        <v>82</v>
      </c>
      <c r="W1688">
        <f t="shared" si="21"/>
        <v>480</v>
      </c>
      <c r="X1688" s="5">
        <v>1</v>
      </c>
      <c r="Y1688" t="s">
        <v>48</v>
      </c>
      <c r="Z1688" t="s">
        <v>55</v>
      </c>
      <c r="AA1688" t="s">
        <v>496</v>
      </c>
      <c r="AB1688" s="5">
        <v>1</v>
      </c>
      <c r="AC1688" t="s">
        <v>1439</v>
      </c>
      <c r="AD1688" t="s">
        <v>1681</v>
      </c>
    </row>
    <row r="1689" spans="1:30" ht="14.25" customHeight="1" x14ac:dyDescent="0.3">
      <c r="A1689">
        <v>19</v>
      </c>
      <c r="B1689" t="s">
        <v>24</v>
      </c>
      <c r="C1689" t="s">
        <v>371</v>
      </c>
      <c r="D1689" t="s">
        <v>351</v>
      </c>
      <c r="E1689">
        <v>2013</v>
      </c>
      <c r="F1689" t="s">
        <v>372</v>
      </c>
      <c r="G1689" t="s">
        <v>373</v>
      </c>
      <c r="H1689" s="3" t="s">
        <v>375</v>
      </c>
      <c r="I1689" s="8">
        <v>-19.046389000000001</v>
      </c>
      <c r="J1689" s="8">
        <v>-40.148611000000002</v>
      </c>
      <c r="K1689">
        <v>240000000</v>
      </c>
      <c r="L1689" t="s">
        <v>67</v>
      </c>
      <c r="M1689" t="s">
        <v>377</v>
      </c>
      <c r="N1689" t="s">
        <v>378</v>
      </c>
      <c r="O1689" s="12">
        <v>2009</v>
      </c>
      <c r="P1689" s="12">
        <v>12</v>
      </c>
      <c r="Q1689" s="12">
        <v>2009</v>
      </c>
      <c r="R1689" s="12">
        <v>12</v>
      </c>
      <c r="S1689" s="7">
        <f t="shared" si="20"/>
        <v>0.1</v>
      </c>
      <c r="T1689">
        <v>3</v>
      </c>
      <c r="U1689">
        <v>17</v>
      </c>
      <c r="V1689" t="s">
        <v>82</v>
      </c>
      <c r="W1689">
        <f t="shared" si="21"/>
        <v>480</v>
      </c>
      <c r="X1689" s="5">
        <v>1</v>
      </c>
      <c r="Y1689" t="s">
        <v>48</v>
      </c>
      <c r="Z1689" t="s">
        <v>55</v>
      </c>
      <c r="AA1689" t="s">
        <v>249</v>
      </c>
      <c r="AB1689" s="5">
        <v>176</v>
      </c>
      <c r="AC1689" t="s">
        <v>1439</v>
      </c>
      <c r="AD1689" t="s">
        <v>1681</v>
      </c>
    </row>
    <row r="1690" spans="1:30" ht="14.25" customHeight="1" x14ac:dyDescent="0.3">
      <c r="A1690">
        <v>19</v>
      </c>
      <c r="B1690" t="s">
        <v>24</v>
      </c>
      <c r="C1690" t="s">
        <v>371</v>
      </c>
      <c r="D1690" t="s">
        <v>351</v>
      </c>
      <c r="E1690">
        <v>2013</v>
      </c>
      <c r="F1690" t="s">
        <v>372</v>
      </c>
      <c r="G1690" t="s">
        <v>373</v>
      </c>
      <c r="H1690" s="3" t="s">
        <v>375</v>
      </c>
      <c r="I1690" s="8">
        <v>-19.046389000000001</v>
      </c>
      <c r="J1690" s="8">
        <v>-40.148611000000002</v>
      </c>
      <c r="K1690">
        <v>240000000</v>
      </c>
      <c r="L1690" t="s">
        <v>67</v>
      </c>
      <c r="M1690" t="s">
        <v>377</v>
      </c>
      <c r="N1690" t="s">
        <v>378</v>
      </c>
      <c r="O1690" s="12">
        <v>2009</v>
      </c>
      <c r="P1690" s="12">
        <v>12</v>
      </c>
      <c r="Q1690" s="12">
        <v>2009</v>
      </c>
      <c r="R1690" s="12">
        <v>12</v>
      </c>
      <c r="S1690" s="7">
        <f t="shared" si="20"/>
        <v>0.1</v>
      </c>
      <c r="T1690">
        <v>3</v>
      </c>
      <c r="U1690">
        <v>17</v>
      </c>
      <c r="V1690" t="s">
        <v>82</v>
      </c>
      <c r="W1690">
        <f t="shared" si="21"/>
        <v>480</v>
      </c>
      <c r="X1690" s="5">
        <v>1</v>
      </c>
      <c r="Y1690" t="s">
        <v>48</v>
      </c>
      <c r="Z1690" t="s">
        <v>55</v>
      </c>
      <c r="AA1690" t="s">
        <v>861</v>
      </c>
      <c r="AB1690" s="5">
        <v>3</v>
      </c>
      <c r="AC1690" t="s">
        <v>1439</v>
      </c>
      <c r="AD1690" t="s">
        <v>1681</v>
      </c>
    </row>
    <row r="1691" spans="1:30" ht="14.25" customHeight="1" x14ac:dyDescent="0.3">
      <c r="A1691">
        <v>19</v>
      </c>
      <c r="B1691" t="s">
        <v>24</v>
      </c>
      <c r="C1691" t="s">
        <v>371</v>
      </c>
      <c r="D1691" t="s">
        <v>351</v>
      </c>
      <c r="E1691">
        <v>2013</v>
      </c>
      <c r="F1691" t="s">
        <v>372</v>
      </c>
      <c r="G1691" t="s">
        <v>373</v>
      </c>
      <c r="H1691" s="3" t="s">
        <v>375</v>
      </c>
      <c r="I1691" s="8">
        <v>-19.046389000000001</v>
      </c>
      <c r="J1691" s="8">
        <v>-40.148611000000002</v>
      </c>
      <c r="K1691">
        <v>240000000</v>
      </c>
      <c r="L1691" t="s">
        <v>67</v>
      </c>
      <c r="M1691" t="s">
        <v>377</v>
      </c>
      <c r="N1691" t="s">
        <v>378</v>
      </c>
      <c r="O1691" s="12">
        <v>2009</v>
      </c>
      <c r="P1691" s="12">
        <v>12</v>
      </c>
      <c r="Q1691" s="12">
        <v>2009</v>
      </c>
      <c r="R1691" s="12">
        <v>12</v>
      </c>
      <c r="S1691" s="7">
        <f t="shared" si="20"/>
        <v>0.1</v>
      </c>
      <c r="T1691">
        <v>3</v>
      </c>
      <c r="U1691">
        <v>17</v>
      </c>
      <c r="V1691" t="s">
        <v>82</v>
      </c>
      <c r="W1691">
        <f t="shared" si="21"/>
        <v>480</v>
      </c>
      <c r="X1691" s="5">
        <v>1</v>
      </c>
      <c r="Y1691" t="s">
        <v>48</v>
      </c>
      <c r="Z1691" t="s">
        <v>55</v>
      </c>
      <c r="AA1691" t="s">
        <v>1091</v>
      </c>
      <c r="AB1691" s="5">
        <v>65</v>
      </c>
      <c r="AC1691" t="s">
        <v>1439</v>
      </c>
      <c r="AD1691" t="s">
        <v>1681</v>
      </c>
    </row>
    <row r="1692" spans="1:30" ht="14.25" customHeight="1" x14ac:dyDescent="0.3">
      <c r="A1692">
        <v>19</v>
      </c>
      <c r="B1692" t="s">
        <v>24</v>
      </c>
      <c r="C1692" t="s">
        <v>371</v>
      </c>
      <c r="D1692" t="s">
        <v>351</v>
      </c>
      <c r="E1692">
        <v>2013</v>
      </c>
      <c r="F1692" t="s">
        <v>372</v>
      </c>
      <c r="G1692" t="s">
        <v>373</v>
      </c>
      <c r="H1692" s="3" t="s">
        <v>375</v>
      </c>
      <c r="I1692" s="8">
        <v>-19.046389000000001</v>
      </c>
      <c r="J1692" s="8">
        <v>-40.148611000000002</v>
      </c>
      <c r="K1692">
        <v>240000000</v>
      </c>
      <c r="L1692" t="s">
        <v>67</v>
      </c>
      <c r="M1692" t="s">
        <v>377</v>
      </c>
      <c r="N1692" t="s">
        <v>378</v>
      </c>
      <c r="O1692" s="12">
        <v>2009</v>
      </c>
      <c r="P1692" s="12">
        <v>12</v>
      </c>
      <c r="Q1692" s="12">
        <v>2009</v>
      </c>
      <c r="R1692" s="12">
        <v>12</v>
      </c>
      <c r="S1692" s="7">
        <f t="shared" si="20"/>
        <v>0.1</v>
      </c>
      <c r="T1692">
        <v>3</v>
      </c>
      <c r="U1692">
        <v>17</v>
      </c>
      <c r="V1692" t="s">
        <v>82</v>
      </c>
      <c r="W1692">
        <f t="shared" si="21"/>
        <v>480</v>
      </c>
      <c r="X1692" s="5">
        <v>1</v>
      </c>
      <c r="Y1692" t="s">
        <v>48</v>
      </c>
      <c r="Z1692" t="s">
        <v>55</v>
      </c>
      <c r="AA1692" t="s">
        <v>59</v>
      </c>
      <c r="AB1692" s="5">
        <v>19</v>
      </c>
      <c r="AC1692" t="s">
        <v>1439</v>
      </c>
      <c r="AD1692" t="s">
        <v>1681</v>
      </c>
    </row>
    <row r="1693" spans="1:30" ht="14.25" customHeight="1" x14ac:dyDescent="0.3">
      <c r="A1693">
        <v>19</v>
      </c>
      <c r="B1693" t="s">
        <v>24</v>
      </c>
      <c r="C1693" t="s">
        <v>371</v>
      </c>
      <c r="D1693" t="s">
        <v>351</v>
      </c>
      <c r="E1693">
        <v>2013</v>
      </c>
      <c r="F1693" t="s">
        <v>372</v>
      </c>
      <c r="G1693" t="s">
        <v>373</v>
      </c>
      <c r="H1693" s="3" t="s">
        <v>375</v>
      </c>
      <c r="I1693" s="8">
        <v>-19.046389000000001</v>
      </c>
      <c r="J1693" s="8">
        <v>-40.148611000000002</v>
      </c>
      <c r="K1693">
        <v>240000000</v>
      </c>
      <c r="L1693" t="s">
        <v>67</v>
      </c>
      <c r="M1693" t="s">
        <v>377</v>
      </c>
      <c r="N1693" t="s">
        <v>378</v>
      </c>
      <c r="O1693" s="12">
        <v>2009</v>
      </c>
      <c r="P1693" s="12">
        <v>12</v>
      </c>
      <c r="Q1693" s="12">
        <v>2009</v>
      </c>
      <c r="R1693" s="12">
        <v>12</v>
      </c>
      <c r="S1693" s="7">
        <f t="shared" si="20"/>
        <v>0.1</v>
      </c>
      <c r="T1693">
        <v>3</v>
      </c>
      <c r="U1693">
        <v>17</v>
      </c>
      <c r="V1693" t="s">
        <v>82</v>
      </c>
      <c r="W1693">
        <f t="shared" si="21"/>
        <v>480</v>
      </c>
      <c r="X1693" s="5">
        <v>1</v>
      </c>
      <c r="Y1693" t="s">
        <v>48</v>
      </c>
      <c r="Z1693" t="s">
        <v>55</v>
      </c>
      <c r="AA1693" t="s">
        <v>655</v>
      </c>
      <c r="AB1693" s="5">
        <v>10</v>
      </c>
      <c r="AC1693" t="s">
        <v>1439</v>
      </c>
      <c r="AD1693" t="s">
        <v>1681</v>
      </c>
    </row>
    <row r="1694" spans="1:30" ht="14.25" customHeight="1" x14ac:dyDescent="0.3">
      <c r="A1694">
        <v>19</v>
      </c>
      <c r="B1694" t="s">
        <v>24</v>
      </c>
      <c r="C1694" t="s">
        <v>371</v>
      </c>
      <c r="D1694" t="s">
        <v>351</v>
      </c>
      <c r="E1694">
        <v>2013</v>
      </c>
      <c r="F1694" t="s">
        <v>372</v>
      </c>
      <c r="G1694" t="s">
        <v>373</v>
      </c>
      <c r="H1694" s="3" t="s">
        <v>375</v>
      </c>
      <c r="I1694" s="8">
        <v>-19.046389000000001</v>
      </c>
      <c r="J1694" s="8">
        <v>-40.148611000000002</v>
      </c>
      <c r="K1694">
        <v>240000000</v>
      </c>
      <c r="L1694" t="s">
        <v>67</v>
      </c>
      <c r="M1694" t="s">
        <v>377</v>
      </c>
      <c r="N1694" t="s">
        <v>378</v>
      </c>
      <c r="O1694" s="12">
        <v>2009</v>
      </c>
      <c r="P1694" s="12">
        <v>12</v>
      </c>
      <c r="Q1694" s="12">
        <v>2009</v>
      </c>
      <c r="R1694" s="12">
        <v>12</v>
      </c>
      <c r="S1694" s="7">
        <f t="shared" si="20"/>
        <v>0.1</v>
      </c>
      <c r="T1694">
        <v>3</v>
      </c>
      <c r="U1694">
        <v>17</v>
      </c>
      <c r="V1694" t="s">
        <v>82</v>
      </c>
      <c r="W1694">
        <f t="shared" si="21"/>
        <v>480</v>
      </c>
      <c r="X1694" s="5">
        <v>1</v>
      </c>
      <c r="Y1694" t="s">
        <v>48</v>
      </c>
      <c r="Z1694" t="s">
        <v>55</v>
      </c>
      <c r="AA1694" t="s">
        <v>379</v>
      </c>
      <c r="AB1694" s="5">
        <v>30</v>
      </c>
      <c r="AC1694" t="s">
        <v>1439</v>
      </c>
      <c r="AD1694" t="s">
        <v>1681</v>
      </c>
    </row>
    <row r="1695" spans="1:30" ht="14.25" customHeight="1" x14ac:dyDescent="0.3">
      <c r="A1695">
        <v>19</v>
      </c>
      <c r="B1695" t="s">
        <v>24</v>
      </c>
      <c r="C1695" t="s">
        <v>371</v>
      </c>
      <c r="D1695" t="s">
        <v>351</v>
      </c>
      <c r="E1695">
        <v>2013</v>
      </c>
      <c r="F1695" t="s">
        <v>372</v>
      </c>
      <c r="G1695" t="s">
        <v>373</v>
      </c>
      <c r="H1695" s="3" t="s">
        <v>375</v>
      </c>
      <c r="I1695" s="8">
        <v>-19.046389000000001</v>
      </c>
      <c r="J1695" s="8">
        <v>-40.148611000000002</v>
      </c>
      <c r="K1695">
        <v>240000000</v>
      </c>
      <c r="L1695" t="s">
        <v>67</v>
      </c>
      <c r="M1695" t="s">
        <v>377</v>
      </c>
      <c r="N1695" t="s">
        <v>378</v>
      </c>
      <c r="O1695" s="12">
        <v>2009</v>
      </c>
      <c r="P1695" s="12">
        <v>12</v>
      </c>
      <c r="Q1695" s="12">
        <v>2009</v>
      </c>
      <c r="R1695" s="12">
        <v>12</v>
      </c>
      <c r="S1695" s="7">
        <f t="shared" si="20"/>
        <v>0.1</v>
      </c>
      <c r="T1695">
        <v>3</v>
      </c>
      <c r="U1695">
        <v>17</v>
      </c>
      <c r="V1695" t="s">
        <v>82</v>
      </c>
      <c r="W1695">
        <f t="shared" si="21"/>
        <v>480</v>
      </c>
      <c r="X1695" s="5">
        <v>1</v>
      </c>
      <c r="Y1695" t="s">
        <v>48</v>
      </c>
      <c r="Z1695" t="s">
        <v>55</v>
      </c>
      <c r="AA1695" t="s">
        <v>519</v>
      </c>
      <c r="AB1695" s="5">
        <v>0</v>
      </c>
      <c r="AC1695" t="s">
        <v>1439</v>
      </c>
      <c r="AD1695" t="s">
        <v>1681</v>
      </c>
    </row>
    <row r="1696" spans="1:30" ht="14.25" customHeight="1" x14ac:dyDescent="0.3">
      <c r="A1696">
        <v>19</v>
      </c>
      <c r="B1696" t="s">
        <v>24</v>
      </c>
      <c r="C1696" t="s">
        <v>371</v>
      </c>
      <c r="D1696" t="s">
        <v>351</v>
      </c>
      <c r="E1696">
        <v>2013</v>
      </c>
      <c r="F1696" t="s">
        <v>372</v>
      </c>
      <c r="G1696" t="s">
        <v>373</v>
      </c>
      <c r="H1696" s="3" t="s">
        <v>375</v>
      </c>
      <c r="I1696" s="8">
        <v>-19.046389000000001</v>
      </c>
      <c r="J1696" s="8">
        <v>-40.148611000000002</v>
      </c>
      <c r="K1696">
        <v>240000000</v>
      </c>
      <c r="L1696" t="s">
        <v>67</v>
      </c>
      <c r="M1696" t="s">
        <v>377</v>
      </c>
      <c r="N1696" t="s">
        <v>378</v>
      </c>
      <c r="O1696" s="12">
        <v>2009</v>
      </c>
      <c r="P1696" s="12">
        <v>12</v>
      </c>
      <c r="Q1696" s="12">
        <v>2009</v>
      </c>
      <c r="R1696" s="12">
        <v>12</v>
      </c>
      <c r="S1696" s="7">
        <f t="shared" si="20"/>
        <v>0.1</v>
      </c>
      <c r="T1696">
        <v>3</v>
      </c>
      <c r="U1696">
        <v>17</v>
      </c>
      <c r="V1696" t="s">
        <v>82</v>
      </c>
      <c r="W1696">
        <f t="shared" si="21"/>
        <v>480</v>
      </c>
      <c r="X1696" s="5">
        <v>1</v>
      </c>
      <c r="Y1696" t="s">
        <v>48</v>
      </c>
      <c r="Z1696" t="s">
        <v>55</v>
      </c>
      <c r="AA1696" t="s">
        <v>1064</v>
      </c>
      <c r="AB1696" s="5">
        <v>56</v>
      </c>
      <c r="AC1696" t="s">
        <v>1439</v>
      </c>
      <c r="AD1696" t="s">
        <v>1681</v>
      </c>
    </row>
    <row r="1697" spans="1:30" ht="14.25" customHeight="1" x14ac:dyDescent="0.3">
      <c r="A1697">
        <v>19</v>
      </c>
      <c r="B1697" t="s">
        <v>24</v>
      </c>
      <c r="C1697" t="s">
        <v>371</v>
      </c>
      <c r="D1697" t="s">
        <v>351</v>
      </c>
      <c r="E1697">
        <v>2013</v>
      </c>
      <c r="F1697" t="s">
        <v>372</v>
      </c>
      <c r="G1697" t="s">
        <v>373</v>
      </c>
      <c r="H1697" s="3" t="s">
        <v>375</v>
      </c>
      <c r="I1697" s="8">
        <v>-19.046389000000001</v>
      </c>
      <c r="J1697" s="8">
        <v>-40.148611000000002</v>
      </c>
      <c r="K1697">
        <v>240000000</v>
      </c>
      <c r="L1697" t="s">
        <v>67</v>
      </c>
      <c r="M1697" t="s">
        <v>377</v>
      </c>
      <c r="N1697" t="s">
        <v>378</v>
      </c>
      <c r="O1697" s="12">
        <v>2009</v>
      </c>
      <c r="P1697" s="12">
        <v>12</v>
      </c>
      <c r="Q1697" s="12">
        <v>2009</v>
      </c>
      <c r="R1697" s="12">
        <v>12</v>
      </c>
      <c r="S1697" s="7">
        <f t="shared" si="20"/>
        <v>0.1</v>
      </c>
      <c r="T1697">
        <v>3</v>
      </c>
      <c r="U1697">
        <v>17</v>
      </c>
      <c r="V1697" t="s">
        <v>82</v>
      </c>
      <c r="W1697">
        <f t="shared" si="21"/>
        <v>480</v>
      </c>
      <c r="X1697" s="5">
        <v>1</v>
      </c>
      <c r="Y1697" t="s">
        <v>48</v>
      </c>
      <c r="Z1697" t="s">
        <v>55</v>
      </c>
      <c r="AA1697" t="s">
        <v>1093</v>
      </c>
      <c r="AB1697" s="5">
        <v>0</v>
      </c>
      <c r="AC1697" t="s">
        <v>1439</v>
      </c>
      <c r="AD1697" t="s">
        <v>1681</v>
      </c>
    </row>
    <row r="1698" spans="1:30" ht="14.25" customHeight="1" x14ac:dyDescent="0.3">
      <c r="A1698">
        <v>19</v>
      </c>
      <c r="B1698" t="s">
        <v>24</v>
      </c>
      <c r="C1698" t="s">
        <v>371</v>
      </c>
      <c r="D1698" t="s">
        <v>351</v>
      </c>
      <c r="E1698">
        <v>2013</v>
      </c>
      <c r="F1698" t="s">
        <v>372</v>
      </c>
      <c r="G1698" t="s">
        <v>373</v>
      </c>
      <c r="H1698" s="3" t="s">
        <v>375</v>
      </c>
      <c r="I1698" s="8">
        <v>-19.046389000000001</v>
      </c>
      <c r="J1698" s="8">
        <v>-40.148611000000002</v>
      </c>
      <c r="K1698">
        <v>240000000</v>
      </c>
      <c r="L1698" t="s">
        <v>67</v>
      </c>
      <c r="M1698" t="s">
        <v>377</v>
      </c>
      <c r="N1698" t="s">
        <v>378</v>
      </c>
      <c r="O1698" s="12">
        <v>2009</v>
      </c>
      <c r="P1698" s="12">
        <v>12</v>
      </c>
      <c r="Q1698" s="12">
        <v>2009</v>
      </c>
      <c r="R1698" s="12">
        <v>12</v>
      </c>
      <c r="S1698" s="7">
        <f t="shared" si="20"/>
        <v>0.1</v>
      </c>
      <c r="T1698">
        <v>3</v>
      </c>
      <c r="U1698">
        <v>17</v>
      </c>
      <c r="V1698" t="s">
        <v>82</v>
      </c>
      <c r="W1698">
        <f t="shared" si="21"/>
        <v>480</v>
      </c>
      <c r="X1698" s="5">
        <v>1</v>
      </c>
      <c r="Y1698" t="s">
        <v>48</v>
      </c>
      <c r="Z1698" t="s">
        <v>55</v>
      </c>
      <c r="AA1698" t="s">
        <v>1083</v>
      </c>
      <c r="AB1698" s="5">
        <v>66</v>
      </c>
      <c r="AC1698" t="s">
        <v>1439</v>
      </c>
      <c r="AD1698" t="s">
        <v>1681</v>
      </c>
    </row>
    <row r="1699" spans="1:30" ht="14.25" customHeight="1" x14ac:dyDescent="0.3">
      <c r="A1699">
        <v>19</v>
      </c>
      <c r="B1699" t="s">
        <v>24</v>
      </c>
      <c r="C1699" t="s">
        <v>371</v>
      </c>
      <c r="D1699" t="s">
        <v>351</v>
      </c>
      <c r="E1699">
        <v>2013</v>
      </c>
      <c r="F1699" t="s">
        <v>372</v>
      </c>
      <c r="G1699" t="s">
        <v>373</v>
      </c>
      <c r="H1699" s="3" t="s">
        <v>375</v>
      </c>
      <c r="I1699" s="8">
        <v>-19.046389000000001</v>
      </c>
      <c r="J1699" s="8">
        <v>-40.148611000000002</v>
      </c>
      <c r="K1699">
        <v>240000000</v>
      </c>
      <c r="L1699" t="s">
        <v>67</v>
      </c>
      <c r="M1699" t="s">
        <v>377</v>
      </c>
      <c r="N1699" t="s">
        <v>378</v>
      </c>
      <c r="O1699" s="12">
        <v>2009</v>
      </c>
      <c r="P1699" s="12">
        <v>12</v>
      </c>
      <c r="Q1699" s="12">
        <v>2009</v>
      </c>
      <c r="R1699" s="12">
        <v>12</v>
      </c>
      <c r="S1699" s="7">
        <f t="shared" si="20"/>
        <v>0.1</v>
      </c>
      <c r="T1699">
        <v>3</v>
      </c>
      <c r="U1699">
        <v>17</v>
      </c>
      <c r="V1699" t="s">
        <v>82</v>
      </c>
      <c r="W1699">
        <f t="shared" si="21"/>
        <v>480</v>
      </c>
      <c r="X1699" s="5">
        <v>1</v>
      </c>
      <c r="Y1699" t="s">
        <v>48</v>
      </c>
      <c r="Z1699" t="s">
        <v>55</v>
      </c>
      <c r="AA1699" t="s">
        <v>1094</v>
      </c>
      <c r="AB1699" s="5">
        <v>2</v>
      </c>
      <c r="AC1699" t="s">
        <v>1439</v>
      </c>
      <c r="AD1699" t="s">
        <v>1681</v>
      </c>
    </row>
    <row r="1700" spans="1:30" ht="14.25" customHeight="1" x14ac:dyDescent="0.3">
      <c r="A1700">
        <v>19</v>
      </c>
      <c r="B1700" t="s">
        <v>24</v>
      </c>
      <c r="C1700" t="s">
        <v>371</v>
      </c>
      <c r="D1700" t="s">
        <v>351</v>
      </c>
      <c r="E1700">
        <v>2013</v>
      </c>
      <c r="F1700" t="s">
        <v>372</v>
      </c>
      <c r="G1700" t="s">
        <v>373</v>
      </c>
      <c r="H1700" s="3" t="s">
        <v>375</v>
      </c>
      <c r="I1700" s="8">
        <v>-19.046389000000001</v>
      </c>
      <c r="J1700" s="8">
        <v>-40.148611000000002</v>
      </c>
      <c r="K1700">
        <v>240000000</v>
      </c>
      <c r="L1700" t="s">
        <v>67</v>
      </c>
      <c r="M1700" t="s">
        <v>377</v>
      </c>
      <c r="N1700" t="s">
        <v>378</v>
      </c>
      <c r="O1700" s="12">
        <v>2009</v>
      </c>
      <c r="P1700" s="12">
        <v>12</v>
      </c>
      <c r="Q1700" s="12">
        <v>2009</v>
      </c>
      <c r="R1700" s="12">
        <v>12</v>
      </c>
      <c r="S1700" s="7">
        <f t="shared" si="20"/>
        <v>0.1</v>
      </c>
      <c r="T1700">
        <v>3</v>
      </c>
      <c r="U1700">
        <v>17</v>
      </c>
      <c r="V1700" t="s">
        <v>82</v>
      </c>
      <c r="W1700">
        <f t="shared" si="21"/>
        <v>480</v>
      </c>
      <c r="X1700" s="5">
        <v>1</v>
      </c>
      <c r="Y1700" t="s">
        <v>48</v>
      </c>
      <c r="Z1700" t="s">
        <v>55</v>
      </c>
      <c r="AA1700" t="s">
        <v>70</v>
      </c>
      <c r="AB1700" s="5">
        <v>19</v>
      </c>
      <c r="AC1700" t="s">
        <v>1439</v>
      </c>
      <c r="AD1700" t="s">
        <v>1681</v>
      </c>
    </row>
    <row r="1701" spans="1:30" ht="14.25" customHeight="1" x14ac:dyDescent="0.3">
      <c r="A1701">
        <v>19</v>
      </c>
      <c r="B1701" t="s">
        <v>24</v>
      </c>
      <c r="C1701" t="s">
        <v>371</v>
      </c>
      <c r="D1701" t="s">
        <v>351</v>
      </c>
      <c r="E1701">
        <v>2013</v>
      </c>
      <c r="F1701" t="s">
        <v>372</v>
      </c>
      <c r="G1701" t="s">
        <v>373</v>
      </c>
      <c r="H1701" s="3" t="s">
        <v>375</v>
      </c>
      <c r="I1701" s="8">
        <v>-19.046389000000001</v>
      </c>
      <c r="J1701" s="8">
        <v>-40.148611000000002</v>
      </c>
      <c r="K1701">
        <v>240000000</v>
      </c>
      <c r="L1701" t="s">
        <v>67</v>
      </c>
      <c r="M1701" t="s">
        <v>377</v>
      </c>
      <c r="N1701" t="s">
        <v>378</v>
      </c>
      <c r="O1701" s="12">
        <v>2009</v>
      </c>
      <c r="P1701" s="12">
        <v>12</v>
      </c>
      <c r="Q1701" s="12">
        <v>2009</v>
      </c>
      <c r="R1701" s="12">
        <v>12</v>
      </c>
      <c r="S1701" s="7">
        <f t="shared" si="20"/>
        <v>0.1</v>
      </c>
      <c r="T1701">
        <v>3</v>
      </c>
      <c r="U1701">
        <v>17</v>
      </c>
      <c r="V1701" t="s">
        <v>82</v>
      </c>
      <c r="W1701">
        <f t="shared" si="21"/>
        <v>480</v>
      </c>
      <c r="X1701" s="5">
        <v>1</v>
      </c>
      <c r="Y1701" t="s">
        <v>48</v>
      </c>
      <c r="Z1701" t="s">
        <v>55</v>
      </c>
      <c r="AA1701" t="s">
        <v>1086</v>
      </c>
      <c r="AB1701" s="5">
        <v>65</v>
      </c>
      <c r="AC1701" t="s">
        <v>1439</v>
      </c>
      <c r="AD1701" t="s">
        <v>1681</v>
      </c>
    </row>
    <row r="1702" spans="1:30" ht="14.25" customHeight="1" x14ac:dyDescent="0.3">
      <c r="A1702">
        <v>19</v>
      </c>
      <c r="B1702" t="s">
        <v>24</v>
      </c>
      <c r="C1702" t="s">
        <v>371</v>
      </c>
      <c r="D1702" t="s">
        <v>351</v>
      </c>
      <c r="E1702">
        <v>2013</v>
      </c>
      <c r="F1702" t="s">
        <v>372</v>
      </c>
      <c r="G1702" t="s">
        <v>373</v>
      </c>
      <c r="H1702" s="3" t="s">
        <v>375</v>
      </c>
      <c r="I1702" s="8">
        <v>-19.046389000000001</v>
      </c>
      <c r="J1702" s="8">
        <v>-40.148611000000002</v>
      </c>
      <c r="K1702">
        <v>240000000</v>
      </c>
      <c r="L1702" t="s">
        <v>67</v>
      </c>
      <c r="M1702" t="s">
        <v>377</v>
      </c>
      <c r="N1702" t="s">
        <v>378</v>
      </c>
      <c r="O1702" s="12">
        <v>2009</v>
      </c>
      <c r="P1702" s="12">
        <v>12</v>
      </c>
      <c r="Q1702" s="12">
        <v>2009</v>
      </c>
      <c r="R1702" s="12">
        <v>12</v>
      </c>
      <c r="S1702" s="7">
        <f t="shared" si="20"/>
        <v>0.1</v>
      </c>
      <c r="T1702">
        <v>3</v>
      </c>
      <c r="U1702">
        <v>17</v>
      </c>
      <c r="V1702" t="s">
        <v>82</v>
      </c>
      <c r="W1702">
        <f t="shared" si="21"/>
        <v>480</v>
      </c>
      <c r="X1702" s="5">
        <v>1</v>
      </c>
      <c r="Y1702" t="s">
        <v>48</v>
      </c>
      <c r="Z1702" t="s">
        <v>55</v>
      </c>
      <c r="AA1702" t="s">
        <v>73</v>
      </c>
      <c r="AB1702" s="5">
        <v>19</v>
      </c>
      <c r="AC1702" t="s">
        <v>1439</v>
      </c>
      <c r="AD1702" t="s">
        <v>1681</v>
      </c>
    </row>
    <row r="1703" spans="1:30" ht="14.25" customHeight="1" x14ac:dyDescent="0.3">
      <c r="A1703">
        <v>19</v>
      </c>
      <c r="B1703" t="s">
        <v>24</v>
      </c>
      <c r="C1703" t="s">
        <v>371</v>
      </c>
      <c r="D1703" t="s">
        <v>351</v>
      </c>
      <c r="E1703">
        <v>2013</v>
      </c>
      <c r="F1703" t="s">
        <v>372</v>
      </c>
      <c r="G1703" t="s">
        <v>373</v>
      </c>
      <c r="H1703" s="3" t="s">
        <v>375</v>
      </c>
      <c r="I1703" s="8">
        <v>-19.046389000000001</v>
      </c>
      <c r="J1703" s="8">
        <v>-40.148611000000002</v>
      </c>
      <c r="K1703">
        <v>240000000</v>
      </c>
      <c r="L1703" t="s">
        <v>67</v>
      </c>
      <c r="M1703" t="s">
        <v>377</v>
      </c>
      <c r="N1703" t="s">
        <v>378</v>
      </c>
      <c r="O1703" s="12">
        <v>2009</v>
      </c>
      <c r="P1703" s="12">
        <v>12</v>
      </c>
      <c r="Q1703" s="12">
        <v>2009</v>
      </c>
      <c r="R1703" s="12">
        <v>12</v>
      </c>
      <c r="S1703" s="7">
        <f t="shared" si="20"/>
        <v>0.1</v>
      </c>
      <c r="T1703">
        <v>3</v>
      </c>
      <c r="U1703">
        <v>17</v>
      </c>
      <c r="V1703" t="s">
        <v>82</v>
      </c>
      <c r="W1703">
        <f t="shared" si="21"/>
        <v>480</v>
      </c>
      <c r="X1703" s="5">
        <v>1</v>
      </c>
      <c r="Y1703" t="s">
        <v>48</v>
      </c>
      <c r="Z1703" t="s">
        <v>83</v>
      </c>
      <c r="AA1703" t="s">
        <v>1087</v>
      </c>
      <c r="AB1703" s="5">
        <v>0</v>
      </c>
      <c r="AC1703" t="s">
        <v>1439</v>
      </c>
      <c r="AD1703" t="s">
        <v>1681</v>
      </c>
    </row>
    <row r="1704" spans="1:30" ht="14.25" customHeight="1" x14ac:dyDescent="0.3">
      <c r="A1704">
        <v>19</v>
      </c>
      <c r="B1704" t="s">
        <v>24</v>
      </c>
      <c r="C1704" t="s">
        <v>371</v>
      </c>
      <c r="D1704" t="s">
        <v>351</v>
      </c>
      <c r="E1704">
        <v>2013</v>
      </c>
      <c r="F1704" t="s">
        <v>372</v>
      </c>
      <c r="G1704" t="s">
        <v>373</v>
      </c>
      <c r="H1704" s="3" t="s">
        <v>375</v>
      </c>
      <c r="I1704" s="8">
        <v>-19.046389000000001</v>
      </c>
      <c r="J1704" s="8">
        <v>-40.148611000000002</v>
      </c>
      <c r="K1704">
        <v>240000000</v>
      </c>
      <c r="L1704" t="s">
        <v>67</v>
      </c>
      <c r="M1704" t="s">
        <v>377</v>
      </c>
      <c r="N1704" t="s">
        <v>378</v>
      </c>
      <c r="O1704" s="12">
        <v>2009</v>
      </c>
      <c r="P1704" s="12">
        <v>12</v>
      </c>
      <c r="Q1704" s="12">
        <v>2009</v>
      </c>
      <c r="R1704" s="12">
        <v>12</v>
      </c>
      <c r="S1704" s="7">
        <f t="shared" si="20"/>
        <v>0.1</v>
      </c>
      <c r="T1704">
        <v>3</v>
      </c>
      <c r="U1704">
        <v>17</v>
      </c>
      <c r="V1704" t="s">
        <v>82</v>
      </c>
      <c r="W1704">
        <f t="shared" si="21"/>
        <v>480</v>
      </c>
      <c r="X1704" s="5">
        <v>1</v>
      </c>
      <c r="Y1704" t="s">
        <v>48</v>
      </c>
      <c r="Z1704" t="s">
        <v>83</v>
      </c>
      <c r="AA1704" t="s">
        <v>274</v>
      </c>
      <c r="AB1704" s="5">
        <v>12</v>
      </c>
      <c r="AC1704" t="s">
        <v>1439</v>
      </c>
      <c r="AD1704" t="s">
        <v>1681</v>
      </c>
    </row>
    <row r="1705" spans="1:30" ht="14.25" customHeight="1" x14ac:dyDescent="0.3">
      <c r="A1705">
        <v>19</v>
      </c>
      <c r="B1705" t="s">
        <v>24</v>
      </c>
      <c r="C1705" t="s">
        <v>371</v>
      </c>
      <c r="D1705" t="s">
        <v>351</v>
      </c>
      <c r="E1705">
        <v>2013</v>
      </c>
      <c r="F1705" t="s">
        <v>372</v>
      </c>
      <c r="G1705" t="s">
        <v>373</v>
      </c>
      <c r="H1705" s="3" t="s">
        <v>375</v>
      </c>
      <c r="I1705" s="8">
        <v>-19.046389000000001</v>
      </c>
      <c r="J1705" s="8">
        <v>-40.148611000000002</v>
      </c>
      <c r="K1705">
        <v>240000000</v>
      </c>
      <c r="L1705" t="s">
        <v>67</v>
      </c>
      <c r="M1705" t="s">
        <v>377</v>
      </c>
      <c r="N1705" t="s">
        <v>378</v>
      </c>
      <c r="O1705" s="12">
        <v>2009</v>
      </c>
      <c r="P1705" s="12">
        <v>12</v>
      </c>
      <c r="Q1705" s="12">
        <v>2009</v>
      </c>
      <c r="R1705" s="12">
        <v>12</v>
      </c>
      <c r="S1705" s="7">
        <f t="shared" si="20"/>
        <v>0.1</v>
      </c>
      <c r="T1705">
        <v>3</v>
      </c>
      <c r="U1705">
        <v>17</v>
      </c>
      <c r="V1705" t="s">
        <v>82</v>
      </c>
      <c r="W1705">
        <f t="shared" si="21"/>
        <v>480</v>
      </c>
      <c r="X1705" s="5">
        <v>1</v>
      </c>
      <c r="Y1705" t="s">
        <v>48</v>
      </c>
      <c r="Z1705" t="s">
        <v>83</v>
      </c>
      <c r="AA1705" t="s">
        <v>87</v>
      </c>
      <c r="AB1705" s="5">
        <v>41</v>
      </c>
      <c r="AC1705" t="s">
        <v>1439</v>
      </c>
      <c r="AD1705" t="s">
        <v>1681</v>
      </c>
    </row>
    <row r="1706" spans="1:30" ht="14.25" customHeight="1" x14ac:dyDescent="0.3">
      <c r="A1706">
        <v>19</v>
      </c>
      <c r="B1706" t="s">
        <v>24</v>
      </c>
      <c r="C1706" t="s">
        <v>371</v>
      </c>
      <c r="D1706" t="s">
        <v>351</v>
      </c>
      <c r="E1706">
        <v>2013</v>
      </c>
      <c r="F1706" t="s">
        <v>372</v>
      </c>
      <c r="G1706" t="s">
        <v>373</v>
      </c>
      <c r="H1706" s="3" t="s">
        <v>375</v>
      </c>
      <c r="I1706" s="8">
        <v>-19.046389000000001</v>
      </c>
      <c r="J1706" s="8">
        <v>-40.148611000000002</v>
      </c>
      <c r="K1706">
        <v>240000000</v>
      </c>
      <c r="L1706" t="s">
        <v>67</v>
      </c>
      <c r="M1706" t="s">
        <v>377</v>
      </c>
      <c r="N1706" t="s">
        <v>378</v>
      </c>
      <c r="O1706" s="12">
        <v>2009</v>
      </c>
      <c r="P1706" s="12">
        <v>12</v>
      </c>
      <c r="Q1706" s="12">
        <v>2009</v>
      </c>
      <c r="R1706" s="12">
        <v>12</v>
      </c>
      <c r="S1706" s="7">
        <f t="shared" si="20"/>
        <v>0.1</v>
      </c>
      <c r="T1706">
        <v>3</v>
      </c>
      <c r="U1706">
        <v>17</v>
      </c>
      <c r="V1706" t="s">
        <v>82</v>
      </c>
      <c r="W1706">
        <f t="shared" si="21"/>
        <v>480</v>
      </c>
      <c r="X1706" s="5">
        <v>1</v>
      </c>
      <c r="Y1706" t="s">
        <v>48</v>
      </c>
      <c r="Z1706" t="s">
        <v>83</v>
      </c>
      <c r="AA1706" t="s">
        <v>1088</v>
      </c>
      <c r="AB1706" s="5">
        <v>7</v>
      </c>
      <c r="AC1706" t="s">
        <v>1439</v>
      </c>
      <c r="AD1706" t="s">
        <v>1681</v>
      </c>
    </row>
    <row r="1707" spans="1:30" ht="14.25" customHeight="1" x14ac:dyDescent="0.3">
      <c r="A1707">
        <v>19</v>
      </c>
      <c r="B1707" t="s">
        <v>24</v>
      </c>
      <c r="C1707" t="s">
        <v>371</v>
      </c>
      <c r="D1707" t="s">
        <v>351</v>
      </c>
      <c r="E1707">
        <v>2013</v>
      </c>
      <c r="F1707" t="s">
        <v>372</v>
      </c>
      <c r="G1707" t="s">
        <v>373</v>
      </c>
      <c r="H1707" s="3" t="s">
        <v>375</v>
      </c>
      <c r="I1707" s="8">
        <v>-19.046389000000001</v>
      </c>
      <c r="J1707" s="8">
        <v>-40.148611000000002</v>
      </c>
      <c r="K1707">
        <v>240000000</v>
      </c>
      <c r="L1707" t="s">
        <v>67</v>
      </c>
      <c r="M1707" t="s">
        <v>377</v>
      </c>
      <c r="N1707" t="s">
        <v>378</v>
      </c>
      <c r="O1707" s="12">
        <v>2009</v>
      </c>
      <c r="P1707" s="12">
        <v>12</v>
      </c>
      <c r="Q1707" s="12">
        <v>2009</v>
      </c>
      <c r="R1707" s="12">
        <v>12</v>
      </c>
      <c r="S1707" s="7">
        <f t="shared" si="20"/>
        <v>0.1</v>
      </c>
      <c r="T1707">
        <v>3</v>
      </c>
      <c r="U1707">
        <v>17</v>
      </c>
      <c r="V1707" t="s">
        <v>82</v>
      </c>
      <c r="W1707">
        <f t="shared" si="21"/>
        <v>480</v>
      </c>
      <c r="X1707" s="5">
        <v>1</v>
      </c>
      <c r="Y1707" t="s">
        <v>48</v>
      </c>
      <c r="Z1707" t="s">
        <v>90</v>
      </c>
      <c r="AA1707" t="s">
        <v>666</v>
      </c>
      <c r="AB1707" s="5">
        <v>1</v>
      </c>
      <c r="AC1707" t="s">
        <v>1439</v>
      </c>
      <c r="AD1707" t="s">
        <v>1681</v>
      </c>
    </row>
    <row r="1708" spans="1:30" ht="14.25" customHeight="1" x14ac:dyDescent="0.3">
      <c r="A1708">
        <v>19</v>
      </c>
      <c r="B1708" t="s">
        <v>24</v>
      </c>
      <c r="C1708" t="s">
        <v>371</v>
      </c>
      <c r="D1708" t="s">
        <v>351</v>
      </c>
      <c r="E1708">
        <v>2013</v>
      </c>
      <c r="F1708" t="s">
        <v>372</v>
      </c>
      <c r="G1708" t="s">
        <v>373</v>
      </c>
      <c r="H1708" s="3" t="s">
        <v>375</v>
      </c>
      <c r="I1708" s="8">
        <v>-19.046389000000001</v>
      </c>
      <c r="J1708" s="8">
        <v>-40.148611000000002</v>
      </c>
      <c r="K1708">
        <v>240000000</v>
      </c>
      <c r="L1708" t="s">
        <v>67</v>
      </c>
      <c r="M1708" t="s">
        <v>377</v>
      </c>
      <c r="N1708" t="s">
        <v>378</v>
      </c>
      <c r="O1708" s="12">
        <v>2009</v>
      </c>
      <c r="P1708" s="12">
        <v>12</v>
      </c>
      <c r="Q1708" s="12">
        <v>2009</v>
      </c>
      <c r="R1708" s="12">
        <v>12</v>
      </c>
      <c r="S1708" s="7">
        <f t="shared" si="20"/>
        <v>0.1</v>
      </c>
      <c r="T1708">
        <v>3</v>
      </c>
      <c r="U1708">
        <v>17</v>
      </c>
      <c r="V1708" t="s">
        <v>82</v>
      </c>
      <c r="W1708">
        <f t="shared" si="21"/>
        <v>480</v>
      </c>
      <c r="X1708" s="5">
        <v>1</v>
      </c>
      <c r="Y1708" t="s">
        <v>48</v>
      </c>
      <c r="Z1708" t="s">
        <v>90</v>
      </c>
      <c r="AA1708" t="s">
        <v>91</v>
      </c>
      <c r="AB1708" s="5">
        <v>5</v>
      </c>
      <c r="AC1708" t="s">
        <v>1439</v>
      </c>
      <c r="AD1708" t="s">
        <v>1681</v>
      </c>
    </row>
    <row r="1709" spans="1:30" ht="14.25" customHeight="1" x14ac:dyDescent="0.3">
      <c r="A1709">
        <v>19</v>
      </c>
      <c r="B1709" t="s">
        <v>24</v>
      </c>
      <c r="C1709" t="s">
        <v>371</v>
      </c>
      <c r="D1709" t="s">
        <v>351</v>
      </c>
      <c r="E1709">
        <v>2013</v>
      </c>
      <c r="F1709" t="s">
        <v>382</v>
      </c>
      <c r="G1709" t="s">
        <v>383</v>
      </c>
      <c r="H1709" s="3" t="s">
        <v>384</v>
      </c>
      <c r="I1709" s="8">
        <v>-19.147777999999999</v>
      </c>
      <c r="J1709" s="8">
        <v>-40.049166999999997</v>
      </c>
      <c r="K1709">
        <v>220000000</v>
      </c>
      <c r="L1709" t="s">
        <v>67</v>
      </c>
      <c r="M1709" t="s">
        <v>377</v>
      </c>
      <c r="N1709" t="s">
        <v>387</v>
      </c>
      <c r="O1709" s="12">
        <v>2009</v>
      </c>
      <c r="P1709" s="12">
        <v>3</v>
      </c>
      <c r="Q1709" s="12">
        <v>2009</v>
      </c>
      <c r="R1709" s="12">
        <v>4</v>
      </c>
      <c r="S1709" s="7">
        <f t="shared" ref="S1709:S1732" si="22">5/30</f>
        <v>0.16666666666666666</v>
      </c>
      <c r="T1709">
        <v>3</v>
      </c>
      <c r="U1709">
        <v>17</v>
      </c>
      <c r="V1709" t="s">
        <v>82</v>
      </c>
      <c r="W1709">
        <f t="shared" ref="W1709:W2343" si="23">(20/3)*60</f>
        <v>400</v>
      </c>
      <c r="X1709" s="5">
        <v>1</v>
      </c>
      <c r="Y1709" t="s">
        <v>48</v>
      </c>
      <c r="Z1709" t="s">
        <v>49</v>
      </c>
      <c r="AA1709" t="s">
        <v>1084</v>
      </c>
      <c r="AB1709" s="5">
        <v>0</v>
      </c>
      <c r="AC1709" t="s">
        <v>1439</v>
      </c>
      <c r="AD1709" t="s">
        <v>1681</v>
      </c>
    </row>
    <row r="1710" spans="1:30" ht="14.25" customHeight="1" x14ac:dyDescent="0.3">
      <c r="A1710">
        <v>19</v>
      </c>
      <c r="B1710" t="s">
        <v>24</v>
      </c>
      <c r="C1710" t="s">
        <v>371</v>
      </c>
      <c r="D1710" t="s">
        <v>351</v>
      </c>
      <c r="E1710">
        <v>2013</v>
      </c>
      <c r="F1710" t="s">
        <v>382</v>
      </c>
      <c r="G1710" t="s">
        <v>383</v>
      </c>
      <c r="H1710" s="3" t="s">
        <v>384</v>
      </c>
      <c r="I1710" s="8">
        <v>-19.147777999999999</v>
      </c>
      <c r="J1710" s="8">
        <v>-40.049166999999997</v>
      </c>
      <c r="K1710">
        <v>220000000</v>
      </c>
      <c r="L1710" t="s">
        <v>67</v>
      </c>
      <c r="M1710" t="s">
        <v>377</v>
      </c>
      <c r="N1710" t="s">
        <v>387</v>
      </c>
      <c r="O1710" s="12">
        <v>2009</v>
      </c>
      <c r="P1710" s="12">
        <v>3</v>
      </c>
      <c r="Q1710" s="12">
        <v>2009</v>
      </c>
      <c r="R1710" s="12">
        <v>4</v>
      </c>
      <c r="S1710" s="7">
        <f t="shared" si="22"/>
        <v>0.16666666666666666</v>
      </c>
      <c r="T1710">
        <v>3</v>
      </c>
      <c r="U1710">
        <v>17</v>
      </c>
      <c r="V1710" t="s">
        <v>82</v>
      </c>
      <c r="W1710">
        <f t="shared" si="23"/>
        <v>400</v>
      </c>
      <c r="X1710" s="5">
        <v>1</v>
      </c>
      <c r="Y1710" t="s">
        <v>48</v>
      </c>
      <c r="Z1710" t="s">
        <v>49</v>
      </c>
      <c r="AA1710" t="s">
        <v>50</v>
      </c>
      <c r="AB1710" s="5">
        <v>0</v>
      </c>
      <c r="AC1710" t="s">
        <v>1439</v>
      </c>
      <c r="AD1710" t="s">
        <v>1681</v>
      </c>
    </row>
    <row r="1711" spans="1:30" ht="14.25" customHeight="1" x14ac:dyDescent="0.3">
      <c r="A1711">
        <v>19</v>
      </c>
      <c r="B1711" t="s">
        <v>24</v>
      </c>
      <c r="C1711" t="s">
        <v>371</v>
      </c>
      <c r="D1711" t="s">
        <v>351</v>
      </c>
      <c r="E1711">
        <v>2013</v>
      </c>
      <c r="F1711" t="s">
        <v>382</v>
      </c>
      <c r="G1711" t="s">
        <v>383</v>
      </c>
      <c r="H1711" s="3" t="s">
        <v>384</v>
      </c>
      <c r="I1711" s="8">
        <v>-19.147777999999999</v>
      </c>
      <c r="J1711" s="8">
        <v>-40.049166999999997</v>
      </c>
      <c r="K1711">
        <v>220000000</v>
      </c>
      <c r="L1711" t="s">
        <v>67</v>
      </c>
      <c r="M1711" t="s">
        <v>377</v>
      </c>
      <c r="N1711" t="s">
        <v>387</v>
      </c>
      <c r="O1711" s="12">
        <v>2009</v>
      </c>
      <c r="P1711" s="12">
        <v>3</v>
      </c>
      <c r="Q1711" s="12">
        <v>2009</v>
      </c>
      <c r="R1711" s="12">
        <v>4</v>
      </c>
      <c r="S1711" s="7">
        <f t="shared" si="22"/>
        <v>0.16666666666666666</v>
      </c>
      <c r="T1711">
        <v>3</v>
      </c>
      <c r="U1711">
        <v>17</v>
      </c>
      <c r="V1711" t="s">
        <v>82</v>
      </c>
      <c r="W1711">
        <f t="shared" si="23"/>
        <v>400</v>
      </c>
      <c r="X1711" s="5">
        <v>1</v>
      </c>
      <c r="Y1711" t="s">
        <v>48</v>
      </c>
      <c r="Z1711" t="s">
        <v>55</v>
      </c>
      <c r="AA1711" t="s">
        <v>1090</v>
      </c>
      <c r="AB1711" s="5">
        <v>16</v>
      </c>
      <c r="AC1711" t="s">
        <v>1439</v>
      </c>
      <c r="AD1711" t="s">
        <v>1681</v>
      </c>
    </row>
    <row r="1712" spans="1:30" ht="14.25" customHeight="1" x14ac:dyDescent="0.3">
      <c r="A1712">
        <v>19</v>
      </c>
      <c r="B1712" t="s">
        <v>24</v>
      </c>
      <c r="C1712" t="s">
        <v>371</v>
      </c>
      <c r="D1712" t="s">
        <v>351</v>
      </c>
      <c r="E1712">
        <v>2013</v>
      </c>
      <c r="F1712" t="s">
        <v>382</v>
      </c>
      <c r="G1712" t="s">
        <v>383</v>
      </c>
      <c r="H1712" s="3" t="s">
        <v>384</v>
      </c>
      <c r="I1712" s="8">
        <v>-19.147777999999999</v>
      </c>
      <c r="J1712" s="8">
        <v>-40.049166999999997</v>
      </c>
      <c r="K1712">
        <v>220000000</v>
      </c>
      <c r="L1712" t="s">
        <v>67</v>
      </c>
      <c r="M1712" t="s">
        <v>377</v>
      </c>
      <c r="N1712" t="s">
        <v>387</v>
      </c>
      <c r="O1712" s="12">
        <v>2009</v>
      </c>
      <c r="P1712" s="12">
        <v>3</v>
      </c>
      <c r="Q1712" s="12">
        <v>2009</v>
      </c>
      <c r="R1712" s="12">
        <v>4</v>
      </c>
      <c r="S1712" s="7">
        <f t="shared" si="22"/>
        <v>0.16666666666666666</v>
      </c>
      <c r="T1712">
        <v>3</v>
      </c>
      <c r="U1712">
        <v>17</v>
      </c>
      <c r="V1712" t="s">
        <v>82</v>
      </c>
      <c r="W1712">
        <f t="shared" si="23"/>
        <v>400</v>
      </c>
      <c r="X1712" s="5">
        <v>1</v>
      </c>
      <c r="Y1712" t="s">
        <v>48</v>
      </c>
      <c r="Z1712" t="s">
        <v>55</v>
      </c>
      <c r="AA1712" t="s">
        <v>496</v>
      </c>
      <c r="AB1712" s="5">
        <v>1</v>
      </c>
      <c r="AC1712" t="s">
        <v>1439</v>
      </c>
      <c r="AD1712" t="s">
        <v>1681</v>
      </c>
    </row>
    <row r="1713" spans="1:30" ht="14.25" customHeight="1" x14ac:dyDescent="0.3">
      <c r="A1713">
        <v>19</v>
      </c>
      <c r="B1713" t="s">
        <v>24</v>
      </c>
      <c r="C1713" t="s">
        <v>371</v>
      </c>
      <c r="D1713" t="s">
        <v>351</v>
      </c>
      <c r="E1713">
        <v>2013</v>
      </c>
      <c r="F1713" t="s">
        <v>382</v>
      </c>
      <c r="G1713" t="s">
        <v>383</v>
      </c>
      <c r="H1713" s="3" t="s">
        <v>384</v>
      </c>
      <c r="I1713" s="8">
        <v>-19.147777999999999</v>
      </c>
      <c r="J1713" s="8">
        <v>-40.049166999999997</v>
      </c>
      <c r="K1713">
        <v>220000000</v>
      </c>
      <c r="L1713" t="s">
        <v>67</v>
      </c>
      <c r="M1713" t="s">
        <v>377</v>
      </c>
      <c r="N1713" t="s">
        <v>387</v>
      </c>
      <c r="O1713" s="12">
        <v>2009</v>
      </c>
      <c r="P1713" s="12">
        <v>3</v>
      </c>
      <c r="Q1713" s="12">
        <v>2009</v>
      </c>
      <c r="R1713" s="12">
        <v>4</v>
      </c>
      <c r="S1713" s="7">
        <f t="shared" si="22"/>
        <v>0.16666666666666666</v>
      </c>
      <c r="T1713">
        <v>3</v>
      </c>
      <c r="U1713">
        <v>17</v>
      </c>
      <c r="V1713" t="s">
        <v>82</v>
      </c>
      <c r="W1713">
        <f t="shared" si="23"/>
        <v>400</v>
      </c>
      <c r="X1713" s="5">
        <v>1</v>
      </c>
      <c r="Y1713" t="s">
        <v>48</v>
      </c>
      <c r="Z1713" t="s">
        <v>55</v>
      </c>
      <c r="AA1713" t="s">
        <v>249</v>
      </c>
      <c r="AB1713" s="5">
        <v>165</v>
      </c>
      <c r="AC1713" t="s">
        <v>1439</v>
      </c>
      <c r="AD1713" t="s">
        <v>1681</v>
      </c>
    </row>
    <row r="1714" spans="1:30" ht="14.25" customHeight="1" x14ac:dyDescent="0.3">
      <c r="A1714">
        <v>19</v>
      </c>
      <c r="B1714" t="s">
        <v>24</v>
      </c>
      <c r="C1714" t="s">
        <v>371</v>
      </c>
      <c r="D1714" t="s">
        <v>351</v>
      </c>
      <c r="E1714">
        <v>2013</v>
      </c>
      <c r="F1714" t="s">
        <v>382</v>
      </c>
      <c r="G1714" t="s">
        <v>383</v>
      </c>
      <c r="H1714" s="3" t="s">
        <v>384</v>
      </c>
      <c r="I1714" s="8">
        <v>-19.147777999999999</v>
      </c>
      <c r="J1714" s="8">
        <v>-40.049166999999997</v>
      </c>
      <c r="K1714">
        <v>220000000</v>
      </c>
      <c r="L1714" t="s">
        <v>67</v>
      </c>
      <c r="M1714" t="s">
        <v>377</v>
      </c>
      <c r="N1714" t="s">
        <v>387</v>
      </c>
      <c r="O1714" s="12">
        <v>2009</v>
      </c>
      <c r="P1714" s="12">
        <v>3</v>
      </c>
      <c r="Q1714" s="12">
        <v>2009</v>
      </c>
      <c r="R1714" s="12">
        <v>4</v>
      </c>
      <c r="S1714" s="7">
        <f t="shared" si="22"/>
        <v>0.16666666666666666</v>
      </c>
      <c r="T1714">
        <v>3</v>
      </c>
      <c r="U1714">
        <v>17</v>
      </c>
      <c r="V1714" t="s">
        <v>82</v>
      </c>
      <c r="W1714">
        <f t="shared" si="23"/>
        <v>400</v>
      </c>
      <c r="X1714" s="5">
        <v>1</v>
      </c>
      <c r="Y1714" t="s">
        <v>48</v>
      </c>
      <c r="Z1714" t="s">
        <v>55</v>
      </c>
      <c r="AA1714" t="s">
        <v>861</v>
      </c>
      <c r="AB1714" s="5">
        <v>1</v>
      </c>
      <c r="AC1714" t="s">
        <v>1439</v>
      </c>
      <c r="AD1714" t="s">
        <v>1681</v>
      </c>
    </row>
    <row r="1715" spans="1:30" ht="14.25" customHeight="1" x14ac:dyDescent="0.3">
      <c r="A1715">
        <v>19</v>
      </c>
      <c r="B1715" t="s">
        <v>24</v>
      </c>
      <c r="C1715" t="s">
        <v>371</v>
      </c>
      <c r="D1715" t="s">
        <v>351</v>
      </c>
      <c r="E1715">
        <v>2013</v>
      </c>
      <c r="F1715" t="s">
        <v>382</v>
      </c>
      <c r="G1715" t="s">
        <v>383</v>
      </c>
      <c r="H1715" s="3" t="s">
        <v>384</v>
      </c>
      <c r="I1715" s="8">
        <v>-19.147777999999999</v>
      </c>
      <c r="J1715" s="8">
        <v>-40.049166999999997</v>
      </c>
      <c r="K1715">
        <v>220000000</v>
      </c>
      <c r="L1715" t="s">
        <v>67</v>
      </c>
      <c r="M1715" t="s">
        <v>377</v>
      </c>
      <c r="N1715" t="s">
        <v>387</v>
      </c>
      <c r="O1715" s="12">
        <v>2009</v>
      </c>
      <c r="P1715" s="12">
        <v>3</v>
      </c>
      <c r="Q1715" s="12">
        <v>2009</v>
      </c>
      <c r="R1715" s="12">
        <v>4</v>
      </c>
      <c r="S1715" s="7">
        <f t="shared" si="22"/>
        <v>0.16666666666666666</v>
      </c>
      <c r="T1715">
        <v>3</v>
      </c>
      <c r="U1715">
        <v>17</v>
      </c>
      <c r="V1715" t="s">
        <v>82</v>
      </c>
      <c r="W1715">
        <f t="shared" si="23"/>
        <v>400</v>
      </c>
      <c r="X1715" s="5">
        <v>1</v>
      </c>
      <c r="Y1715" t="s">
        <v>48</v>
      </c>
      <c r="Z1715" t="s">
        <v>55</v>
      </c>
      <c r="AA1715" t="s">
        <v>1091</v>
      </c>
      <c r="AB1715" s="5">
        <v>1</v>
      </c>
      <c r="AC1715" t="s">
        <v>1439</v>
      </c>
      <c r="AD1715" t="s">
        <v>1681</v>
      </c>
    </row>
    <row r="1716" spans="1:30" ht="14.25" customHeight="1" x14ac:dyDescent="0.3">
      <c r="A1716">
        <v>19</v>
      </c>
      <c r="B1716" t="s">
        <v>24</v>
      </c>
      <c r="C1716" t="s">
        <v>371</v>
      </c>
      <c r="D1716" t="s">
        <v>351</v>
      </c>
      <c r="E1716">
        <v>2013</v>
      </c>
      <c r="F1716" t="s">
        <v>382</v>
      </c>
      <c r="G1716" t="s">
        <v>383</v>
      </c>
      <c r="H1716" s="3" t="s">
        <v>384</v>
      </c>
      <c r="I1716" s="8">
        <v>-19.147777999999999</v>
      </c>
      <c r="J1716" s="8">
        <v>-40.049166999999997</v>
      </c>
      <c r="K1716">
        <v>220000000</v>
      </c>
      <c r="L1716" t="s">
        <v>67</v>
      </c>
      <c r="M1716" t="s">
        <v>377</v>
      </c>
      <c r="N1716" t="s">
        <v>387</v>
      </c>
      <c r="O1716" s="12">
        <v>2009</v>
      </c>
      <c r="P1716" s="12">
        <v>3</v>
      </c>
      <c r="Q1716" s="12">
        <v>2009</v>
      </c>
      <c r="R1716" s="12">
        <v>4</v>
      </c>
      <c r="S1716" s="7">
        <f t="shared" si="22"/>
        <v>0.16666666666666666</v>
      </c>
      <c r="T1716">
        <v>3</v>
      </c>
      <c r="U1716">
        <v>17</v>
      </c>
      <c r="V1716" t="s">
        <v>82</v>
      </c>
      <c r="W1716">
        <f t="shared" si="23"/>
        <v>400</v>
      </c>
      <c r="X1716" s="5">
        <v>1</v>
      </c>
      <c r="Y1716" t="s">
        <v>48</v>
      </c>
      <c r="Z1716" t="s">
        <v>55</v>
      </c>
      <c r="AA1716" t="s">
        <v>59</v>
      </c>
      <c r="AB1716" s="5">
        <v>6</v>
      </c>
      <c r="AC1716" t="s">
        <v>1439</v>
      </c>
      <c r="AD1716" t="s">
        <v>1681</v>
      </c>
    </row>
    <row r="1717" spans="1:30" ht="14.25" customHeight="1" x14ac:dyDescent="0.3">
      <c r="A1717">
        <v>19</v>
      </c>
      <c r="B1717" t="s">
        <v>24</v>
      </c>
      <c r="C1717" t="s">
        <v>371</v>
      </c>
      <c r="D1717" t="s">
        <v>351</v>
      </c>
      <c r="E1717">
        <v>2013</v>
      </c>
      <c r="F1717" t="s">
        <v>382</v>
      </c>
      <c r="G1717" t="s">
        <v>383</v>
      </c>
      <c r="H1717" s="3" t="s">
        <v>384</v>
      </c>
      <c r="I1717" s="8">
        <v>-19.147777999999999</v>
      </c>
      <c r="J1717" s="8">
        <v>-40.049166999999997</v>
      </c>
      <c r="K1717">
        <v>220000000</v>
      </c>
      <c r="L1717" t="s">
        <v>67</v>
      </c>
      <c r="M1717" t="s">
        <v>377</v>
      </c>
      <c r="N1717" t="s">
        <v>387</v>
      </c>
      <c r="O1717" s="12">
        <v>2009</v>
      </c>
      <c r="P1717" s="12">
        <v>3</v>
      </c>
      <c r="Q1717" s="12">
        <v>2009</v>
      </c>
      <c r="R1717" s="12">
        <v>4</v>
      </c>
      <c r="S1717" s="7">
        <f t="shared" si="22"/>
        <v>0.16666666666666666</v>
      </c>
      <c r="T1717">
        <v>3</v>
      </c>
      <c r="U1717">
        <v>17</v>
      </c>
      <c r="V1717" t="s">
        <v>82</v>
      </c>
      <c r="W1717">
        <f t="shared" si="23"/>
        <v>400</v>
      </c>
      <c r="X1717" s="5">
        <v>1</v>
      </c>
      <c r="Y1717" t="s">
        <v>48</v>
      </c>
      <c r="Z1717" t="s">
        <v>55</v>
      </c>
      <c r="AA1717" t="s">
        <v>655</v>
      </c>
      <c r="AB1717" s="5">
        <v>11</v>
      </c>
      <c r="AC1717" t="s">
        <v>1439</v>
      </c>
      <c r="AD1717" t="s">
        <v>1681</v>
      </c>
    </row>
    <row r="1718" spans="1:30" ht="14.25" customHeight="1" x14ac:dyDescent="0.3">
      <c r="A1718">
        <v>19</v>
      </c>
      <c r="B1718" t="s">
        <v>24</v>
      </c>
      <c r="C1718" t="s">
        <v>371</v>
      </c>
      <c r="D1718" t="s">
        <v>351</v>
      </c>
      <c r="E1718">
        <v>2013</v>
      </c>
      <c r="F1718" t="s">
        <v>382</v>
      </c>
      <c r="G1718" t="s">
        <v>383</v>
      </c>
      <c r="H1718" s="3" t="s">
        <v>384</v>
      </c>
      <c r="I1718" s="8">
        <v>-19.147777999999999</v>
      </c>
      <c r="J1718" s="8">
        <v>-40.049166999999997</v>
      </c>
      <c r="K1718">
        <v>220000000</v>
      </c>
      <c r="L1718" t="s">
        <v>67</v>
      </c>
      <c r="M1718" t="s">
        <v>377</v>
      </c>
      <c r="N1718" t="s">
        <v>387</v>
      </c>
      <c r="O1718" s="12">
        <v>2009</v>
      </c>
      <c r="P1718" s="12">
        <v>3</v>
      </c>
      <c r="Q1718" s="12">
        <v>2009</v>
      </c>
      <c r="R1718" s="12">
        <v>4</v>
      </c>
      <c r="S1718" s="7">
        <f t="shared" si="22"/>
        <v>0.16666666666666666</v>
      </c>
      <c r="T1718">
        <v>3</v>
      </c>
      <c r="U1718">
        <v>17</v>
      </c>
      <c r="V1718" t="s">
        <v>82</v>
      </c>
      <c r="W1718">
        <f t="shared" si="23"/>
        <v>400</v>
      </c>
      <c r="X1718" s="5">
        <v>1</v>
      </c>
      <c r="Y1718" t="s">
        <v>48</v>
      </c>
      <c r="Z1718" t="s">
        <v>55</v>
      </c>
      <c r="AA1718" t="s">
        <v>379</v>
      </c>
      <c r="AB1718" s="5">
        <v>16</v>
      </c>
      <c r="AC1718" t="s">
        <v>1439</v>
      </c>
      <c r="AD1718" t="s">
        <v>1681</v>
      </c>
    </row>
    <row r="1719" spans="1:30" ht="14.25" customHeight="1" x14ac:dyDescent="0.3">
      <c r="A1719">
        <v>19</v>
      </c>
      <c r="B1719" t="s">
        <v>24</v>
      </c>
      <c r="C1719" t="s">
        <v>371</v>
      </c>
      <c r="D1719" t="s">
        <v>351</v>
      </c>
      <c r="E1719">
        <v>2013</v>
      </c>
      <c r="F1719" t="s">
        <v>382</v>
      </c>
      <c r="G1719" t="s">
        <v>383</v>
      </c>
      <c r="H1719" s="3" t="s">
        <v>384</v>
      </c>
      <c r="I1719" s="8">
        <v>-19.147777999999999</v>
      </c>
      <c r="J1719" s="8">
        <v>-40.049166999999997</v>
      </c>
      <c r="K1719">
        <v>220000000</v>
      </c>
      <c r="L1719" t="s">
        <v>67</v>
      </c>
      <c r="M1719" t="s">
        <v>377</v>
      </c>
      <c r="N1719" t="s">
        <v>387</v>
      </c>
      <c r="O1719" s="12">
        <v>2009</v>
      </c>
      <c r="P1719" s="12">
        <v>3</v>
      </c>
      <c r="Q1719" s="12">
        <v>2009</v>
      </c>
      <c r="R1719" s="12">
        <v>4</v>
      </c>
      <c r="S1719" s="7">
        <f t="shared" si="22"/>
        <v>0.16666666666666666</v>
      </c>
      <c r="T1719">
        <v>3</v>
      </c>
      <c r="U1719">
        <v>17</v>
      </c>
      <c r="V1719" t="s">
        <v>82</v>
      </c>
      <c r="W1719">
        <f t="shared" si="23"/>
        <v>400</v>
      </c>
      <c r="X1719" s="5">
        <v>1</v>
      </c>
      <c r="Y1719" t="s">
        <v>48</v>
      </c>
      <c r="Z1719" t="s">
        <v>55</v>
      </c>
      <c r="AA1719" t="s">
        <v>519</v>
      </c>
      <c r="AB1719" s="5">
        <v>0</v>
      </c>
      <c r="AC1719" t="s">
        <v>1439</v>
      </c>
      <c r="AD1719" t="s">
        <v>1681</v>
      </c>
    </row>
    <row r="1720" spans="1:30" ht="14.25" customHeight="1" x14ac:dyDescent="0.3">
      <c r="A1720">
        <v>19</v>
      </c>
      <c r="B1720" t="s">
        <v>24</v>
      </c>
      <c r="C1720" t="s">
        <v>371</v>
      </c>
      <c r="D1720" t="s">
        <v>351</v>
      </c>
      <c r="E1720">
        <v>2013</v>
      </c>
      <c r="F1720" t="s">
        <v>382</v>
      </c>
      <c r="G1720" t="s">
        <v>383</v>
      </c>
      <c r="H1720" s="3" t="s">
        <v>384</v>
      </c>
      <c r="I1720" s="8">
        <v>-19.147777999999999</v>
      </c>
      <c r="J1720" s="8">
        <v>-40.049166999999997</v>
      </c>
      <c r="K1720">
        <v>220000000</v>
      </c>
      <c r="L1720" t="s">
        <v>67</v>
      </c>
      <c r="M1720" t="s">
        <v>377</v>
      </c>
      <c r="N1720" t="s">
        <v>387</v>
      </c>
      <c r="O1720" s="12">
        <v>2009</v>
      </c>
      <c r="P1720" s="12">
        <v>3</v>
      </c>
      <c r="Q1720" s="12">
        <v>2009</v>
      </c>
      <c r="R1720" s="12">
        <v>4</v>
      </c>
      <c r="S1720" s="7">
        <f t="shared" si="22"/>
        <v>0.16666666666666666</v>
      </c>
      <c r="T1720">
        <v>3</v>
      </c>
      <c r="U1720">
        <v>17</v>
      </c>
      <c r="V1720" t="s">
        <v>82</v>
      </c>
      <c r="W1720">
        <f t="shared" si="23"/>
        <v>400</v>
      </c>
      <c r="X1720" s="5">
        <v>1</v>
      </c>
      <c r="Y1720" t="s">
        <v>48</v>
      </c>
      <c r="Z1720" t="s">
        <v>55</v>
      </c>
      <c r="AA1720" t="s">
        <v>1064</v>
      </c>
      <c r="AB1720" s="5">
        <v>43</v>
      </c>
      <c r="AC1720" t="s">
        <v>1439</v>
      </c>
      <c r="AD1720" t="s">
        <v>1681</v>
      </c>
    </row>
    <row r="1721" spans="1:30" ht="14.25" customHeight="1" x14ac:dyDescent="0.3">
      <c r="A1721">
        <v>19</v>
      </c>
      <c r="B1721" t="s">
        <v>24</v>
      </c>
      <c r="C1721" t="s">
        <v>371</v>
      </c>
      <c r="D1721" t="s">
        <v>351</v>
      </c>
      <c r="E1721">
        <v>2013</v>
      </c>
      <c r="F1721" t="s">
        <v>382</v>
      </c>
      <c r="G1721" t="s">
        <v>383</v>
      </c>
      <c r="H1721" s="3" t="s">
        <v>384</v>
      </c>
      <c r="I1721" s="8">
        <v>-19.147777999999999</v>
      </c>
      <c r="J1721" s="8">
        <v>-40.049166999999997</v>
      </c>
      <c r="K1721">
        <v>220000000</v>
      </c>
      <c r="L1721" t="s">
        <v>67</v>
      </c>
      <c r="M1721" t="s">
        <v>377</v>
      </c>
      <c r="N1721" t="s">
        <v>387</v>
      </c>
      <c r="O1721" s="12">
        <v>2009</v>
      </c>
      <c r="P1721" s="12">
        <v>3</v>
      </c>
      <c r="Q1721" s="12">
        <v>2009</v>
      </c>
      <c r="R1721" s="12">
        <v>4</v>
      </c>
      <c r="S1721" s="7">
        <f t="shared" si="22"/>
        <v>0.16666666666666666</v>
      </c>
      <c r="T1721">
        <v>3</v>
      </c>
      <c r="U1721">
        <v>17</v>
      </c>
      <c r="V1721" t="s">
        <v>82</v>
      </c>
      <c r="W1721">
        <f t="shared" si="23"/>
        <v>400</v>
      </c>
      <c r="X1721" s="5">
        <v>1</v>
      </c>
      <c r="Y1721" t="s">
        <v>48</v>
      </c>
      <c r="Z1721" t="s">
        <v>55</v>
      </c>
      <c r="AA1721" t="s">
        <v>1093</v>
      </c>
      <c r="AB1721" s="5">
        <v>2</v>
      </c>
      <c r="AC1721" t="s">
        <v>1439</v>
      </c>
      <c r="AD1721" t="s">
        <v>1681</v>
      </c>
    </row>
    <row r="1722" spans="1:30" ht="14.25" customHeight="1" x14ac:dyDescent="0.3">
      <c r="A1722">
        <v>19</v>
      </c>
      <c r="B1722" t="s">
        <v>24</v>
      </c>
      <c r="C1722" t="s">
        <v>371</v>
      </c>
      <c r="D1722" t="s">
        <v>351</v>
      </c>
      <c r="E1722">
        <v>2013</v>
      </c>
      <c r="F1722" t="s">
        <v>382</v>
      </c>
      <c r="G1722" t="s">
        <v>383</v>
      </c>
      <c r="H1722" s="3" t="s">
        <v>384</v>
      </c>
      <c r="I1722" s="8">
        <v>-19.147777999999999</v>
      </c>
      <c r="J1722" s="8">
        <v>-40.049166999999997</v>
      </c>
      <c r="K1722">
        <v>220000000</v>
      </c>
      <c r="L1722" t="s">
        <v>67</v>
      </c>
      <c r="M1722" t="s">
        <v>377</v>
      </c>
      <c r="N1722" t="s">
        <v>387</v>
      </c>
      <c r="O1722" s="12">
        <v>2009</v>
      </c>
      <c r="P1722" s="12">
        <v>3</v>
      </c>
      <c r="Q1722" s="12">
        <v>2009</v>
      </c>
      <c r="R1722" s="12">
        <v>4</v>
      </c>
      <c r="S1722" s="7">
        <f t="shared" si="22"/>
        <v>0.16666666666666666</v>
      </c>
      <c r="T1722">
        <v>3</v>
      </c>
      <c r="U1722">
        <v>17</v>
      </c>
      <c r="V1722" t="s">
        <v>82</v>
      </c>
      <c r="W1722">
        <f t="shared" si="23"/>
        <v>400</v>
      </c>
      <c r="X1722" s="5">
        <v>1</v>
      </c>
      <c r="Y1722" t="s">
        <v>48</v>
      </c>
      <c r="Z1722" t="s">
        <v>55</v>
      </c>
      <c r="AA1722" t="s">
        <v>1083</v>
      </c>
      <c r="AB1722" s="5">
        <v>10</v>
      </c>
      <c r="AC1722" t="s">
        <v>1439</v>
      </c>
      <c r="AD1722" t="s">
        <v>1681</v>
      </c>
    </row>
    <row r="1723" spans="1:30" ht="14.25" customHeight="1" x14ac:dyDescent="0.3">
      <c r="A1723">
        <v>19</v>
      </c>
      <c r="B1723" t="s">
        <v>24</v>
      </c>
      <c r="C1723" t="s">
        <v>371</v>
      </c>
      <c r="D1723" t="s">
        <v>351</v>
      </c>
      <c r="E1723">
        <v>2013</v>
      </c>
      <c r="F1723" t="s">
        <v>382</v>
      </c>
      <c r="G1723" t="s">
        <v>383</v>
      </c>
      <c r="H1723" s="3" t="s">
        <v>384</v>
      </c>
      <c r="I1723" s="8">
        <v>-19.147777999999999</v>
      </c>
      <c r="J1723" s="8">
        <v>-40.049166999999997</v>
      </c>
      <c r="K1723">
        <v>220000000</v>
      </c>
      <c r="L1723" t="s">
        <v>67</v>
      </c>
      <c r="M1723" t="s">
        <v>377</v>
      </c>
      <c r="N1723" t="s">
        <v>387</v>
      </c>
      <c r="O1723" s="12">
        <v>2009</v>
      </c>
      <c r="P1723" s="12">
        <v>3</v>
      </c>
      <c r="Q1723" s="12">
        <v>2009</v>
      </c>
      <c r="R1723" s="12">
        <v>4</v>
      </c>
      <c r="S1723" s="7">
        <f t="shared" si="22"/>
        <v>0.16666666666666666</v>
      </c>
      <c r="T1723">
        <v>3</v>
      </c>
      <c r="U1723">
        <v>17</v>
      </c>
      <c r="V1723" t="s">
        <v>82</v>
      </c>
      <c r="W1723">
        <f t="shared" si="23"/>
        <v>400</v>
      </c>
      <c r="X1723" s="5">
        <v>1</v>
      </c>
      <c r="Y1723" t="s">
        <v>48</v>
      </c>
      <c r="Z1723" t="s">
        <v>55</v>
      </c>
      <c r="AA1723" t="s">
        <v>1094</v>
      </c>
      <c r="AB1723" s="5">
        <v>0</v>
      </c>
      <c r="AC1723" t="s">
        <v>1439</v>
      </c>
      <c r="AD1723" t="s">
        <v>1681</v>
      </c>
    </row>
    <row r="1724" spans="1:30" ht="14.25" customHeight="1" x14ac:dyDescent="0.3">
      <c r="A1724">
        <v>19</v>
      </c>
      <c r="B1724" t="s">
        <v>24</v>
      </c>
      <c r="C1724" t="s">
        <v>371</v>
      </c>
      <c r="D1724" t="s">
        <v>351</v>
      </c>
      <c r="E1724">
        <v>2013</v>
      </c>
      <c r="F1724" t="s">
        <v>382</v>
      </c>
      <c r="G1724" t="s">
        <v>383</v>
      </c>
      <c r="H1724" s="3" t="s">
        <v>384</v>
      </c>
      <c r="I1724" s="8">
        <v>-19.147777999999999</v>
      </c>
      <c r="J1724" s="8">
        <v>-40.049166999999997</v>
      </c>
      <c r="K1724">
        <v>220000000</v>
      </c>
      <c r="L1724" t="s">
        <v>67</v>
      </c>
      <c r="M1724" t="s">
        <v>377</v>
      </c>
      <c r="N1724" t="s">
        <v>387</v>
      </c>
      <c r="O1724" s="12">
        <v>2009</v>
      </c>
      <c r="P1724" s="12">
        <v>3</v>
      </c>
      <c r="Q1724" s="12">
        <v>2009</v>
      </c>
      <c r="R1724" s="12">
        <v>4</v>
      </c>
      <c r="S1724" s="7">
        <f t="shared" si="22"/>
        <v>0.16666666666666666</v>
      </c>
      <c r="T1724">
        <v>3</v>
      </c>
      <c r="U1724">
        <v>17</v>
      </c>
      <c r="V1724" t="s">
        <v>82</v>
      </c>
      <c r="W1724">
        <f t="shared" si="23"/>
        <v>400</v>
      </c>
      <c r="X1724" s="5">
        <v>1</v>
      </c>
      <c r="Y1724" t="s">
        <v>48</v>
      </c>
      <c r="Z1724" t="s">
        <v>55</v>
      </c>
      <c r="AA1724" t="s">
        <v>70</v>
      </c>
      <c r="AB1724" s="5">
        <v>2</v>
      </c>
      <c r="AC1724" t="s">
        <v>1439</v>
      </c>
      <c r="AD1724" t="s">
        <v>1681</v>
      </c>
    </row>
    <row r="1725" spans="1:30" ht="14.25" customHeight="1" x14ac:dyDescent="0.3">
      <c r="A1725">
        <v>19</v>
      </c>
      <c r="B1725" t="s">
        <v>24</v>
      </c>
      <c r="C1725" t="s">
        <v>371</v>
      </c>
      <c r="D1725" t="s">
        <v>351</v>
      </c>
      <c r="E1725">
        <v>2013</v>
      </c>
      <c r="F1725" t="s">
        <v>382</v>
      </c>
      <c r="G1725" t="s">
        <v>383</v>
      </c>
      <c r="H1725" s="3" t="s">
        <v>384</v>
      </c>
      <c r="I1725" s="8">
        <v>-19.147777999999999</v>
      </c>
      <c r="J1725" s="8">
        <v>-40.049166999999997</v>
      </c>
      <c r="K1725">
        <v>220000000</v>
      </c>
      <c r="L1725" t="s">
        <v>67</v>
      </c>
      <c r="M1725" t="s">
        <v>377</v>
      </c>
      <c r="N1725" t="s">
        <v>387</v>
      </c>
      <c r="O1725" s="12">
        <v>2009</v>
      </c>
      <c r="P1725" s="12">
        <v>3</v>
      </c>
      <c r="Q1725" s="12">
        <v>2009</v>
      </c>
      <c r="R1725" s="12">
        <v>4</v>
      </c>
      <c r="S1725" s="7">
        <f t="shared" si="22"/>
        <v>0.16666666666666666</v>
      </c>
      <c r="T1725">
        <v>3</v>
      </c>
      <c r="U1725">
        <v>17</v>
      </c>
      <c r="V1725" t="s">
        <v>82</v>
      </c>
      <c r="W1725">
        <f t="shared" si="23"/>
        <v>400</v>
      </c>
      <c r="X1725" s="5">
        <v>1</v>
      </c>
      <c r="Y1725" t="s">
        <v>48</v>
      </c>
      <c r="Z1725" t="s">
        <v>55</v>
      </c>
      <c r="AA1725" t="s">
        <v>1086</v>
      </c>
      <c r="AB1725" s="5">
        <v>16</v>
      </c>
      <c r="AC1725" t="s">
        <v>1439</v>
      </c>
      <c r="AD1725" t="s">
        <v>1681</v>
      </c>
    </row>
    <row r="1726" spans="1:30" ht="14.25" customHeight="1" x14ac:dyDescent="0.3">
      <c r="A1726">
        <v>19</v>
      </c>
      <c r="B1726" t="s">
        <v>24</v>
      </c>
      <c r="C1726" t="s">
        <v>371</v>
      </c>
      <c r="D1726" t="s">
        <v>351</v>
      </c>
      <c r="E1726">
        <v>2013</v>
      </c>
      <c r="F1726" t="s">
        <v>382</v>
      </c>
      <c r="G1726" t="s">
        <v>383</v>
      </c>
      <c r="H1726" s="3" t="s">
        <v>384</v>
      </c>
      <c r="I1726" s="8">
        <v>-19.147777999999999</v>
      </c>
      <c r="J1726" s="8">
        <v>-40.049166999999997</v>
      </c>
      <c r="K1726">
        <v>220000000</v>
      </c>
      <c r="L1726" t="s">
        <v>67</v>
      </c>
      <c r="M1726" t="s">
        <v>377</v>
      </c>
      <c r="N1726" t="s">
        <v>387</v>
      </c>
      <c r="O1726" s="12">
        <v>2009</v>
      </c>
      <c r="P1726" s="12">
        <v>3</v>
      </c>
      <c r="Q1726" s="12">
        <v>2009</v>
      </c>
      <c r="R1726" s="12">
        <v>4</v>
      </c>
      <c r="S1726" s="7">
        <f t="shared" si="22"/>
        <v>0.16666666666666666</v>
      </c>
      <c r="T1726">
        <v>3</v>
      </c>
      <c r="U1726">
        <v>17</v>
      </c>
      <c r="V1726" t="s">
        <v>82</v>
      </c>
      <c r="W1726">
        <f t="shared" si="23"/>
        <v>400</v>
      </c>
      <c r="X1726" s="5">
        <v>1</v>
      </c>
      <c r="Y1726" t="s">
        <v>48</v>
      </c>
      <c r="Z1726" t="s">
        <v>55</v>
      </c>
      <c r="AA1726" t="s">
        <v>73</v>
      </c>
      <c r="AB1726" s="5">
        <v>1</v>
      </c>
      <c r="AC1726" t="s">
        <v>1439</v>
      </c>
      <c r="AD1726" t="s">
        <v>1681</v>
      </c>
    </row>
    <row r="1727" spans="1:30" ht="14.25" customHeight="1" x14ac:dyDescent="0.3">
      <c r="A1727">
        <v>19</v>
      </c>
      <c r="B1727" t="s">
        <v>24</v>
      </c>
      <c r="C1727" t="s">
        <v>371</v>
      </c>
      <c r="D1727" t="s">
        <v>351</v>
      </c>
      <c r="E1727">
        <v>2013</v>
      </c>
      <c r="F1727" t="s">
        <v>382</v>
      </c>
      <c r="G1727" t="s">
        <v>383</v>
      </c>
      <c r="H1727" s="3" t="s">
        <v>384</v>
      </c>
      <c r="I1727" s="8">
        <v>-19.147777999999999</v>
      </c>
      <c r="J1727" s="8">
        <v>-40.049166999999997</v>
      </c>
      <c r="K1727">
        <v>220000000</v>
      </c>
      <c r="L1727" t="s">
        <v>67</v>
      </c>
      <c r="M1727" t="s">
        <v>377</v>
      </c>
      <c r="N1727" t="s">
        <v>387</v>
      </c>
      <c r="O1727" s="12">
        <v>2009</v>
      </c>
      <c r="P1727" s="12">
        <v>3</v>
      </c>
      <c r="Q1727" s="12">
        <v>2009</v>
      </c>
      <c r="R1727" s="12">
        <v>4</v>
      </c>
      <c r="S1727" s="7">
        <f t="shared" si="22"/>
        <v>0.16666666666666666</v>
      </c>
      <c r="T1727">
        <v>3</v>
      </c>
      <c r="U1727">
        <v>17</v>
      </c>
      <c r="V1727" t="s">
        <v>82</v>
      </c>
      <c r="W1727">
        <f t="shared" si="23"/>
        <v>400</v>
      </c>
      <c r="X1727" s="5">
        <v>1</v>
      </c>
      <c r="Y1727" t="s">
        <v>48</v>
      </c>
      <c r="Z1727" t="s">
        <v>83</v>
      </c>
      <c r="AA1727" t="s">
        <v>1087</v>
      </c>
      <c r="AB1727" s="5">
        <v>3</v>
      </c>
      <c r="AC1727" t="s">
        <v>1439</v>
      </c>
      <c r="AD1727" t="s">
        <v>1681</v>
      </c>
    </row>
    <row r="1728" spans="1:30" ht="14.25" customHeight="1" x14ac:dyDescent="0.3">
      <c r="A1728">
        <v>19</v>
      </c>
      <c r="B1728" t="s">
        <v>24</v>
      </c>
      <c r="C1728" t="s">
        <v>371</v>
      </c>
      <c r="D1728" t="s">
        <v>351</v>
      </c>
      <c r="E1728">
        <v>2013</v>
      </c>
      <c r="F1728" t="s">
        <v>382</v>
      </c>
      <c r="G1728" t="s">
        <v>383</v>
      </c>
      <c r="H1728" s="3" t="s">
        <v>384</v>
      </c>
      <c r="I1728" s="8">
        <v>-19.147777999999999</v>
      </c>
      <c r="J1728" s="8">
        <v>-40.049166999999997</v>
      </c>
      <c r="K1728">
        <v>220000000</v>
      </c>
      <c r="L1728" t="s">
        <v>67</v>
      </c>
      <c r="M1728" t="s">
        <v>377</v>
      </c>
      <c r="N1728" t="s">
        <v>387</v>
      </c>
      <c r="O1728" s="12">
        <v>2009</v>
      </c>
      <c r="P1728" s="12">
        <v>3</v>
      </c>
      <c r="Q1728" s="12">
        <v>2009</v>
      </c>
      <c r="R1728" s="12">
        <v>4</v>
      </c>
      <c r="S1728" s="7">
        <f t="shared" si="22"/>
        <v>0.16666666666666666</v>
      </c>
      <c r="T1728">
        <v>3</v>
      </c>
      <c r="U1728">
        <v>17</v>
      </c>
      <c r="V1728" t="s">
        <v>82</v>
      </c>
      <c r="W1728">
        <f t="shared" si="23"/>
        <v>400</v>
      </c>
      <c r="X1728" s="5">
        <v>1</v>
      </c>
      <c r="Y1728" t="s">
        <v>48</v>
      </c>
      <c r="Z1728" t="s">
        <v>83</v>
      </c>
      <c r="AA1728" t="s">
        <v>274</v>
      </c>
      <c r="AB1728" s="5">
        <v>1</v>
      </c>
      <c r="AC1728" t="s">
        <v>1439</v>
      </c>
      <c r="AD1728" t="s">
        <v>1681</v>
      </c>
    </row>
    <row r="1729" spans="1:30" ht="14.25" customHeight="1" x14ac:dyDescent="0.3">
      <c r="A1729">
        <v>19</v>
      </c>
      <c r="B1729" t="s">
        <v>24</v>
      </c>
      <c r="C1729" t="s">
        <v>371</v>
      </c>
      <c r="D1729" t="s">
        <v>351</v>
      </c>
      <c r="E1729">
        <v>2013</v>
      </c>
      <c r="F1729" t="s">
        <v>382</v>
      </c>
      <c r="G1729" t="s">
        <v>383</v>
      </c>
      <c r="H1729" s="3" t="s">
        <v>384</v>
      </c>
      <c r="I1729" s="8">
        <v>-19.147777999999999</v>
      </c>
      <c r="J1729" s="8">
        <v>-40.049166999999997</v>
      </c>
      <c r="K1729">
        <v>220000000</v>
      </c>
      <c r="L1729" t="s">
        <v>67</v>
      </c>
      <c r="M1729" t="s">
        <v>377</v>
      </c>
      <c r="N1729" t="s">
        <v>387</v>
      </c>
      <c r="O1729" s="12">
        <v>2009</v>
      </c>
      <c r="P1729" s="12">
        <v>3</v>
      </c>
      <c r="Q1729" s="12">
        <v>2009</v>
      </c>
      <c r="R1729" s="12">
        <v>4</v>
      </c>
      <c r="S1729" s="7">
        <f t="shared" si="22"/>
        <v>0.16666666666666666</v>
      </c>
      <c r="T1729">
        <v>3</v>
      </c>
      <c r="U1729">
        <v>17</v>
      </c>
      <c r="V1729" t="s">
        <v>82</v>
      </c>
      <c r="W1729">
        <f t="shared" si="23"/>
        <v>400</v>
      </c>
      <c r="X1729" s="5">
        <v>1</v>
      </c>
      <c r="Y1729" t="s">
        <v>48</v>
      </c>
      <c r="Z1729" t="s">
        <v>83</v>
      </c>
      <c r="AA1729" t="s">
        <v>87</v>
      </c>
      <c r="AB1729" s="5">
        <v>42</v>
      </c>
      <c r="AC1729" t="s">
        <v>1439</v>
      </c>
      <c r="AD1729" t="s">
        <v>1681</v>
      </c>
    </row>
    <row r="1730" spans="1:30" ht="14.25" customHeight="1" x14ac:dyDescent="0.3">
      <c r="A1730">
        <v>19</v>
      </c>
      <c r="B1730" t="s">
        <v>24</v>
      </c>
      <c r="C1730" t="s">
        <v>371</v>
      </c>
      <c r="D1730" t="s">
        <v>351</v>
      </c>
      <c r="E1730">
        <v>2013</v>
      </c>
      <c r="F1730" t="s">
        <v>382</v>
      </c>
      <c r="G1730" t="s">
        <v>383</v>
      </c>
      <c r="H1730" s="3" t="s">
        <v>384</v>
      </c>
      <c r="I1730" s="8">
        <v>-19.147777999999999</v>
      </c>
      <c r="J1730" s="8">
        <v>-40.049166999999997</v>
      </c>
      <c r="K1730">
        <v>220000000</v>
      </c>
      <c r="L1730" t="s">
        <v>67</v>
      </c>
      <c r="M1730" t="s">
        <v>377</v>
      </c>
      <c r="N1730" t="s">
        <v>387</v>
      </c>
      <c r="O1730" s="12">
        <v>2009</v>
      </c>
      <c r="P1730" s="12">
        <v>3</v>
      </c>
      <c r="Q1730" s="12">
        <v>2009</v>
      </c>
      <c r="R1730" s="12">
        <v>4</v>
      </c>
      <c r="S1730" s="7">
        <f t="shared" si="22"/>
        <v>0.16666666666666666</v>
      </c>
      <c r="T1730">
        <v>3</v>
      </c>
      <c r="U1730">
        <v>17</v>
      </c>
      <c r="V1730" t="s">
        <v>82</v>
      </c>
      <c r="W1730">
        <f t="shared" si="23"/>
        <v>400</v>
      </c>
      <c r="X1730" s="5">
        <v>1</v>
      </c>
      <c r="Y1730" t="s">
        <v>48</v>
      </c>
      <c r="Z1730" t="s">
        <v>83</v>
      </c>
      <c r="AA1730" t="s">
        <v>1088</v>
      </c>
      <c r="AB1730" s="5">
        <v>2</v>
      </c>
      <c r="AC1730" t="s">
        <v>1439</v>
      </c>
      <c r="AD1730" t="s">
        <v>1681</v>
      </c>
    </row>
    <row r="1731" spans="1:30" ht="14.25" customHeight="1" x14ac:dyDescent="0.3">
      <c r="A1731">
        <v>19</v>
      </c>
      <c r="B1731" t="s">
        <v>24</v>
      </c>
      <c r="C1731" t="s">
        <v>371</v>
      </c>
      <c r="D1731" t="s">
        <v>351</v>
      </c>
      <c r="E1731">
        <v>2013</v>
      </c>
      <c r="F1731" t="s">
        <v>382</v>
      </c>
      <c r="G1731" t="s">
        <v>383</v>
      </c>
      <c r="H1731" s="3" t="s">
        <v>384</v>
      </c>
      <c r="I1731" s="8">
        <v>-19.147777999999999</v>
      </c>
      <c r="J1731" s="8">
        <v>-40.049166999999997</v>
      </c>
      <c r="K1731">
        <v>220000000</v>
      </c>
      <c r="L1731" t="s">
        <v>67</v>
      </c>
      <c r="M1731" t="s">
        <v>377</v>
      </c>
      <c r="N1731" t="s">
        <v>387</v>
      </c>
      <c r="O1731" s="12">
        <v>2009</v>
      </c>
      <c r="P1731" s="12">
        <v>3</v>
      </c>
      <c r="Q1731" s="12">
        <v>2009</v>
      </c>
      <c r="R1731" s="12">
        <v>4</v>
      </c>
      <c r="S1731" s="7">
        <f t="shared" si="22"/>
        <v>0.16666666666666666</v>
      </c>
      <c r="T1731">
        <v>3</v>
      </c>
      <c r="U1731">
        <v>17</v>
      </c>
      <c r="V1731" t="s">
        <v>82</v>
      </c>
      <c r="W1731">
        <f t="shared" si="23"/>
        <v>400</v>
      </c>
      <c r="X1731" s="5">
        <v>1</v>
      </c>
      <c r="Y1731" t="s">
        <v>48</v>
      </c>
      <c r="Z1731" t="s">
        <v>90</v>
      </c>
      <c r="AA1731" t="s">
        <v>666</v>
      </c>
      <c r="AB1731" s="5">
        <v>0</v>
      </c>
      <c r="AC1731" t="s">
        <v>1439</v>
      </c>
      <c r="AD1731" t="s">
        <v>1681</v>
      </c>
    </row>
    <row r="1732" spans="1:30" ht="14.25" customHeight="1" x14ac:dyDescent="0.3">
      <c r="A1732">
        <v>19</v>
      </c>
      <c r="B1732" t="s">
        <v>24</v>
      </c>
      <c r="C1732" t="s">
        <v>371</v>
      </c>
      <c r="D1732" t="s">
        <v>351</v>
      </c>
      <c r="E1732">
        <v>2013</v>
      </c>
      <c r="F1732" t="s">
        <v>382</v>
      </c>
      <c r="G1732" t="s">
        <v>383</v>
      </c>
      <c r="H1732" s="3" t="s">
        <v>384</v>
      </c>
      <c r="I1732" s="8">
        <v>-19.147777999999999</v>
      </c>
      <c r="J1732" s="8">
        <v>-40.049166999999997</v>
      </c>
      <c r="K1732">
        <v>220000000</v>
      </c>
      <c r="L1732" t="s">
        <v>67</v>
      </c>
      <c r="M1732" t="s">
        <v>377</v>
      </c>
      <c r="N1732" t="s">
        <v>387</v>
      </c>
      <c r="O1732" s="12">
        <v>2009</v>
      </c>
      <c r="P1732" s="12">
        <v>3</v>
      </c>
      <c r="Q1732" s="12">
        <v>2009</v>
      </c>
      <c r="R1732" s="12">
        <v>4</v>
      </c>
      <c r="S1732" s="7">
        <f t="shared" si="22"/>
        <v>0.16666666666666666</v>
      </c>
      <c r="T1732">
        <v>3</v>
      </c>
      <c r="U1732">
        <v>17</v>
      </c>
      <c r="V1732" t="s">
        <v>82</v>
      </c>
      <c r="W1732">
        <f t="shared" si="23"/>
        <v>400</v>
      </c>
      <c r="X1732" s="5">
        <v>1</v>
      </c>
      <c r="Y1732" t="s">
        <v>48</v>
      </c>
      <c r="Z1732" t="s">
        <v>90</v>
      </c>
      <c r="AA1732" t="s">
        <v>91</v>
      </c>
      <c r="AB1732" s="5">
        <v>9</v>
      </c>
      <c r="AC1732" t="s">
        <v>1439</v>
      </c>
      <c r="AD1732" t="s">
        <v>1681</v>
      </c>
    </row>
    <row r="1733" spans="1:30" ht="14.25" customHeight="1" x14ac:dyDescent="0.3">
      <c r="A1733">
        <v>19</v>
      </c>
      <c r="B1733" t="s">
        <v>24</v>
      </c>
      <c r="C1733" t="s">
        <v>371</v>
      </c>
      <c r="D1733" t="s">
        <v>351</v>
      </c>
      <c r="E1733">
        <v>2013</v>
      </c>
      <c r="F1733" t="s">
        <v>382</v>
      </c>
      <c r="G1733" t="s">
        <v>389</v>
      </c>
      <c r="H1733" s="3" t="s">
        <v>390</v>
      </c>
      <c r="I1733" s="8">
        <v>-19.143056000000001</v>
      </c>
      <c r="J1733" s="8">
        <v>-39.920833000000002</v>
      </c>
      <c r="K1733">
        <v>220000000</v>
      </c>
      <c r="L1733" t="s">
        <v>67</v>
      </c>
      <c r="M1733" t="s">
        <v>391</v>
      </c>
      <c r="N1733" t="s">
        <v>392</v>
      </c>
      <c r="O1733" s="12">
        <v>2009</v>
      </c>
      <c r="P1733" s="12">
        <v>4</v>
      </c>
      <c r="Q1733" s="12">
        <v>2009</v>
      </c>
      <c r="R1733" s="12">
        <v>4</v>
      </c>
      <c r="S1733" s="7">
        <f t="shared" ref="S1733:S1761" si="24">7/30</f>
        <v>0.23333333333333334</v>
      </c>
      <c r="T1733">
        <v>3</v>
      </c>
      <c r="U1733">
        <v>17</v>
      </c>
      <c r="V1733" t="s">
        <v>82</v>
      </c>
      <c r="W1733">
        <f t="shared" si="23"/>
        <v>400</v>
      </c>
      <c r="X1733" s="5">
        <v>1</v>
      </c>
      <c r="Y1733" t="s">
        <v>48</v>
      </c>
      <c r="Z1733" t="s">
        <v>49</v>
      </c>
      <c r="AA1733" t="s">
        <v>1084</v>
      </c>
      <c r="AB1733" s="5">
        <v>0</v>
      </c>
      <c r="AC1733" t="s">
        <v>1439</v>
      </c>
      <c r="AD1733" t="s">
        <v>1681</v>
      </c>
    </row>
    <row r="1734" spans="1:30" ht="14.25" customHeight="1" x14ac:dyDescent="0.3">
      <c r="A1734">
        <v>19</v>
      </c>
      <c r="B1734" t="s">
        <v>24</v>
      </c>
      <c r="C1734" t="s">
        <v>371</v>
      </c>
      <c r="D1734" t="s">
        <v>351</v>
      </c>
      <c r="E1734">
        <v>2013</v>
      </c>
      <c r="F1734" t="s">
        <v>382</v>
      </c>
      <c r="G1734" t="s">
        <v>389</v>
      </c>
      <c r="H1734" s="3" t="s">
        <v>390</v>
      </c>
      <c r="I1734" s="8">
        <v>-19.143056000000001</v>
      </c>
      <c r="J1734" s="8">
        <v>-39.920833000000002</v>
      </c>
      <c r="K1734">
        <v>220000000</v>
      </c>
      <c r="L1734" t="s">
        <v>67</v>
      </c>
      <c r="M1734" t="s">
        <v>391</v>
      </c>
      <c r="N1734" t="s">
        <v>392</v>
      </c>
      <c r="O1734" s="12">
        <v>2009</v>
      </c>
      <c r="P1734" s="12">
        <v>4</v>
      </c>
      <c r="Q1734" s="12">
        <v>2009</v>
      </c>
      <c r="R1734" s="12">
        <v>4</v>
      </c>
      <c r="S1734" s="7">
        <f t="shared" si="24"/>
        <v>0.23333333333333334</v>
      </c>
      <c r="T1734">
        <v>3</v>
      </c>
      <c r="U1734">
        <v>17</v>
      </c>
      <c r="V1734" t="s">
        <v>82</v>
      </c>
      <c r="W1734">
        <f t="shared" si="23"/>
        <v>400</v>
      </c>
      <c r="X1734" s="5">
        <v>1</v>
      </c>
      <c r="Y1734" t="s">
        <v>48</v>
      </c>
      <c r="Z1734" t="s">
        <v>49</v>
      </c>
      <c r="AA1734" t="s">
        <v>50</v>
      </c>
      <c r="AB1734" s="5">
        <v>0</v>
      </c>
      <c r="AC1734" t="s">
        <v>1439</v>
      </c>
      <c r="AD1734" t="s">
        <v>1681</v>
      </c>
    </row>
    <row r="1735" spans="1:30" ht="14.25" customHeight="1" x14ac:dyDescent="0.3">
      <c r="A1735">
        <v>19</v>
      </c>
      <c r="B1735" t="s">
        <v>24</v>
      </c>
      <c r="C1735" t="s">
        <v>371</v>
      </c>
      <c r="D1735" t="s">
        <v>351</v>
      </c>
      <c r="E1735">
        <v>2013</v>
      </c>
      <c r="F1735" t="s">
        <v>382</v>
      </c>
      <c r="G1735" t="s">
        <v>389</v>
      </c>
      <c r="H1735" s="3" t="s">
        <v>390</v>
      </c>
      <c r="I1735" s="8">
        <v>-19.143056000000001</v>
      </c>
      <c r="J1735" s="8">
        <v>-39.920833000000002</v>
      </c>
      <c r="K1735">
        <v>220000000</v>
      </c>
      <c r="L1735" t="s">
        <v>67</v>
      </c>
      <c r="M1735" t="s">
        <v>391</v>
      </c>
      <c r="N1735" t="s">
        <v>392</v>
      </c>
      <c r="O1735" s="12">
        <v>2009</v>
      </c>
      <c r="P1735" s="12">
        <v>4</v>
      </c>
      <c r="Q1735" s="12">
        <v>2009</v>
      </c>
      <c r="R1735" s="12">
        <v>4</v>
      </c>
      <c r="S1735" s="7">
        <f t="shared" si="24"/>
        <v>0.23333333333333334</v>
      </c>
      <c r="T1735">
        <v>3</v>
      </c>
      <c r="U1735">
        <v>17</v>
      </c>
      <c r="V1735" t="s">
        <v>82</v>
      </c>
      <c r="W1735">
        <f t="shared" si="23"/>
        <v>400</v>
      </c>
      <c r="X1735" s="5">
        <v>1</v>
      </c>
      <c r="Y1735" t="s">
        <v>48</v>
      </c>
      <c r="Z1735" t="s">
        <v>55</v>
      </c>
      <c r="AA1735" t="s">
        <v>1090</v>
      </c>
      <c r="AB1735" s="5">
        <v>16</v>
      </c>
      <c r="AC1735" t="s">
        <v>1439</v>
      </c>
      <c r="AD1735" t="s">
        <v>1681</v>
      </c>
    </row>
    <row r="1736" spans="1:30" ht="14.25" customHeight="1" x14ac:dyDescent="0.3">
      <c r="A1736">
        <v>19</v>
      </c>
      <c r="B1736" t="s">
        <v>24</v>
      </c>
      <c r="C1736" t="s">
        <v>371</v>
      </c>
      <c r="D1736" t="s">
        <v>351</v>
      </c>
      <c r="E1736">
        <v>2013</v>
      </c>
      <c r="F1736" t="s">
        <v>382</v>
      </c>
      <c r="G1736" t="s">
        <v>389</v>
      </c>
      <c r="H1736" s="3" t="s">
        <v>390</v>
      </c>
      <c r="I1736" s="8">
        <v>-19.143056000000001</v>
      </c>
      <c r="J1736" s="8">
        <v>-39.920833000000002</v>
      </c>
      <c r="K1736">
        <v>220000000</v>
      </c>
      <c r="L1736" t="s">
        <v>67</v>
      </c>
      <c r="M1736" t="s">
        <v>391</v>
      </c>
      <c r="N1736" t="s">
        <v>392</v>
      </c>
      <c r="O1736" s="12">
        <v>2009</v>
      </c>
      <c r="P1736" s="12">
        <v>4</v>
      </c>
      <c r="Q1736" s="12">
        <v>2009</v>
      </c>
      <c r="R1736" s="12">
        <v>4</v>
      </c>
      <c r="S1736" s="7">
        <f t="shared" si="24"/>
        <v>0.23333333333333334</v>
      </c>
      <c r="T1736">
        <v>3</v>
      </c>
      <c r="U1736">
        <v>17</v>
      </c>
      <c r="V1736" t="s">
        <v>82</v>
      </c>
      <c r="W1736">
        <f t="shared" si="23"/>
        <v>400</v>
      </c>
      <c r="X1736" s="5">
        <v>1</v>
      </c>
      <c r="Y1736" t="s">
        <v>48</v>
      </c>
      <c r="Z1736" t="s">
        <v>55</v>
      </c>
      <c r="AA1736" t="s">
        <v>496</v>
      </c>
      <c r="AB1736" s="5">
        <v>5</v>
      </c>
      <c r="AC1736" t="s">
        <v>1439</v>
      </c>
      <c r="AD1736" t="s">
        <v>1681</v>
      </c>
    </row>
    <row r="1737" spans="1:30" ht="14.25" customHeight="1" x14ac:dyDescent="0.3">
      <c r="A1737">
        <v>19</v>
      </c>
      <c r="B1737" t="s">
        <v>24</v>
      </c>
      <c r="C1737" t="s">
        <v>371</v>
      </c>
      <c r="D1737" t="s">
        <v>351</v>
      </c>
      <c r="E1737">
        <v>2013</v>
      </c>
      <c r="F1737" t="s">
        <v>382</v>
      </c>
      <c r="G1737" t="s">
        <v>389</v>
      </c>
      <c r="H1737" s="3" t="s">
        <v>390</v>
      </c>
      <c r="I1737" s="8">
        <v>-19.143056000000001</v>
      </c>
      <c r="J1737" s="8">
        <v>-39.920833000000002</v>
      </c>
      <c r="K1737">
        <v>220000000</v>
      </c>
      <c r="L1737" t="s">
        <v>67</v>
      </c>
      <c r="M1737" t="s">
        <v>391</v>
      </c>
      <c r="N1737" t="s">
        <v>392</v>
      </c>
      <c r="O1737" s="12">
        <v>2009</v>
      </c>
      <c r="P1737" s="12">
        <v>4</v>
      </c>
      <c r="Q1737" s="12">
        <v>2009</v>
      </c>
      <c r="R1737" s="12">
        <v>4</v>
      </c>
      <c r="S1737" s="7">
        <f t="shared" si="24"/>
        <v>0.23333333333333334</v>
      </c>
      <c r="T1737">
        <v>3</v>
      </c>
      <c r="U1737">
        <v>17</v>
      </c>
      <c r="V1737" t="s">
        <v>82</v>
      </c>
      <c r="W1737">
        <f t="shared" si="23"/>
        <v>400</v>
      </c>
      <c r="X1737" s="5">
        <v>1</v>
      </c>
      <c r="Y1737" t="s">
        <v>48</v>
      </c>
      <c r="Z1737" t="s">
        <v>55</v>
      </c>
      <c r="AA1737" t="s">
        <v>249</v>
      </c>
      <c r="AB1737" s="5">
        <v>757</v>
      </c>
      <c r="AC1737" t="s">
        <v>1439</v>
      </c>
      <c r="AD1737" t="s">
        <v>1681</v>
      </c>
    </row>
    <row r="1738" spans="1:30" ht="14.25" customHeight="1" x14ac:dyDescent="0.3">
      <c r="A1738">
        <v>19</v>
      </c>
      <c r="B1738" t="s">
        <v>24</v>
      </c>
      <c r="C1738" t="s">
        <v>371</v>
      </c>
      <c r="D1738" t="s">
        <v>351</v>
      </c>
      <c r="E1738">
        <v>2013</v>
      </c>
      <c r="F1738" t="s">
        <v>382</v>
      </c>
      <c r="G1738" t="s">
        <v>389</v>
      </c>
      <c r="H1738" s="3" t="s">
        <v>390</v>
      </c>
      <c r="I1738" s="8">
        <v>-19.143056000000001</v>
      </c>
      <c r="J1738" s="8">
        <v>-39.920833000000002</v>
      </c>
      <c r="K1738">
        <v>220000000</v>
      </c>
      <c r="L1738" t="s">
        <v>67</v>
      </c>
      <c r="M1738" t="s">
        <v>391</v>
      </c>
      <c r="N1738" t="s">
        <v>392</v>
      </c>
      <c r="O1738" s="12">
        <v>2009</v>
      </c>
      <c r="P1738" s="12">
        <v>4</v>
      </c>
      <c r="Q1738" s="12">
        <v>2009</v>
      </c>
      <c r="R1738" s="12">
        <v>4</v>
      </c>
      <c r="S1738" s="7">
        <f t="shared" si="24"/>
        <v>0.23333333333333334</v>
      </c>
      <c r="T1738">
        <v>3</v>
      </c>
      <c r="U1738">
        <v>17</v>
      </c>
      <c r="V1738" t="s">
        <v>82</v>
      </c>
      <c r="W1738">
        <f t="shared" si="23"/>
        <v>400</v>
      </c>
      <c r="X1738" s="5">
        <v>1</v>
      </c>
      <c r="Y1738" t="s">
        <v>48</v>
      </c>
      <c r="Z1738" t="s">
        <v>55</v>
      </c>
      <c r="AA1738" t="s">
        <v>861</v>
      </c>
      <c r="AB1738" s="5">
        <v>6</v>
      </c>
      <c r="AC1738" t="s">
        <v>1439</v>
      </c>
      <c r="AD1738" t="s">
        <v>1681</v>
      </c>
    </row>
    <row r="1739" spans="1:30" ht="14.25" customHeight="1" x14ac:dyDescent="0.3">
      <c r="A1739">
        <v>19</v>
      </c>
      <c r="B1739" t="s">
        <v>24</v>
      </c>
      <c r="C1739" t="s">
        <v>371</v>
      </c>
      <c r="D1739" t="s">
        <v>351</v>
      </c>
      <c r="E1739">
        <v>2013</v>
      </c>
      <c r="F1739" t="s">
        <v>382</v>
      </c>
      <c r="G1739" t="s">
        <v>389</v>
      </c>
      <c r="H1739" s="3" t="s">
        <v>390</v>
      </c>
      <c r="I1739" s="8">
        <v>-19.143056000000001</v>
      </c>
      <c r="J1739" s="8">
        <v>-39.920833000000002</v>
      </c>
      <c r="K1739">
        <v>220000000</v>
      </c>
      <c r="L1739" t="s">
        <v>67</v>
      </c>
      <c r="M1739" t="s">
        <v>391</v>
      </c>
      <c r="N1739" t="s">
        <v>392</v>
      </c>
      <c r="O1739" s="12">
        <v>2009</v>
      </c>
      <c r="P1739" s="12">
        <v>4</v>
      </c>
      <c r="Q1739" s="12">
        <v>2009</v>
      </c>
      <c r="R1739" s="12">
        <v>4</v>
      </c>
      <c r="S1739" s="7">
        <f t="shared" si="24"/>
        <v>0.23333333333333334</v>
      </c>
      <c r="T1739">
        <v>3</v>
      </c>
      <c r="U1739">
        <v>17</v>
      </c>
      <c r="V1739" t="s">
        <v>82</v>
      </c>
      <c r="W1739">
        <f t="shared" si="23"/>
        <v>400</v>
      </c>
      <c r="X1739" s="5">
        <v>1</v>
      </c>
      <c r="Y1739" t="s">
        <v>48</v>
      </c>
      <c r="Z1739" t="s">
        <v>55</v>
      </c>
      <c r="AA1739" t="s">
        <v>1091</v>
      </c>
      <c r="AB1739" s="5">
        <v>1</v>
      </c>
      <c r="AC1739" t="s">
        <v>1439</v>
      </c>
      <c r="AD1739" t="s">
        <v>1681</v>
      </c>
    </row>
    <row r="1740" spans="1:30" ht="14.25" customHeight="1" x14ac:dyDescent="0.3">
      <c r="A1740">
        <v>19</v>
      </c>
      <c r="B1740" t="s">
        <v>24</v>
      </c>
      <c r="C1740" t="s">
        <v>371</v>
      </c>
      <c r="D1740" t="s">
        <v>351</v>
      </c>
      <c r="E1740">
        <v>2013</v>
      </c>
      <c r="F1740" t="s">
        <v>382</v>
      </c>
      <c r="G1740" t="s">
        <v>389</v>
      </c>
      <c r="H1740" s="3" t="s">
        <v>390</v>
      </c>
      <c r="I1740" s="8">
        <v>-19.143056000000001</v>
      </c>
      <c r="J1740" s="8">
        <v>-39.920833000000002</v>
      </c>
      <c r="K1740">
        <v>220000000</v>
      </c>
      <c r="L1740" t="s">
        <v>67</v>
      </c>
      <c r="M1740" t="s">
        <v>391</v>
      </c>
      <c r="N1740" t="s">
        <v>392</v>
      </c>
      <c r="O1740" s="12">
        <v>2009</v>
      </c>
      <c r="P1740" s="12">
        <v>4</v>
      </c>
      <c r="Q1740" s="12">
        <v>2009</v>
      </c>
      <c r="R1740" s="12">
        <v>4</v>
      </c>
      <c r="S1740" s="7">
        <f t="shared" si="24"/>
        <v>0.23333333333333334</v>
      </c>
      <c r="T1740">
        <v>3</v>
      </c>
      <c r="U1740">
        <v>17</v>
      </c>
      <c r="V1740" t="s">
        <v>82</v>
      </c>
      <c r="W1740">
        <f t="shared" si="23"/>
        <v>400</v>
      </c>
      <c r="X1740" s="5">
        <v>1</v>
      </c>
      <c r="Y1740" t="s">
        <v>48</v>
      </c>
      <c r="Z1740" t="s">
        <v>55</v>
      </c>
      <c r="AA1740" t="s">
        <v>59</v>
      </c>
      <c r="AB1740" s="5">
        <v>13</v>
      </c>
      <c r="AC1740" t="s">
        <v>1439</v>
      </c>
      <c r="AD1740" t="s">
        <v>1681</v>
      </c>
    </row>
    <row r="1741" spans="1:30" ht="14.25" customHeight="1" x14ac:dyDescent="0.3">
      <c r="A1741">
        <v>19</v>
      </c>
      <c r="B1741" t="s">
        <v>24</v>
      </c>
      <c r="C1741" t="s">
        <v>371</v>
      </c>
      <c r="D1741" t="s">
        <v>351</v>
      </c>
      <c r="E1741">
        <v>2013</v>
      </c>
      <c r="F1741" t="s">
        <v>382</v>
      </c>
      <c r="G1741" t="s">
        <v>389</v>
      </c>
      <c r="H1741" s="3" t="s">
        <v>390</v>
      </c>
      <c r="I1741" s="8">
        <v>-19.143056000000001</v>
      </c>
      <c r="J1741" s="8">
        <v>-39.920833000000002</v>
      </c>
      <c r="K1741">
        <v>220000000</v>
      </c>
      <c r="L1741" t="s">
        <v>67</v>
      </c>
      <c r="M1741" t="s">
        <v>391</v>
      </c>
      <c r="N1741" t="s">
        <v>392</v>
      </c>
      <c r="O1741" s="12">
        <v>2009</v>
      </c>
      <c r="P1741" s="12">
        <v>4</v>
      </c>
      <c r="Q1741" s="12">
        <v>2009</v>
      </c>
      <c r="R1741" s="12">
        <v>4</v>
      </c>
      <c r="S1741" s="7">
        <f t="shared" si="24"/>
        <v>0.23333333333333334</v>
      </c>
      <c r="T1741">
        <v>3</v>
      </c>
      <c r="U1741">
        <v>17</v>
      </c>
      <c r="V1741" t="s">
        <v>82</v>
      </c>
      <c r="W1741">
        <f t="shared" si="23"/>
        <v>400</v>
      </c>
      <c r="X1741" s="5">
        <v>1</v>
      </c>
      <c r="Y1741" t="s">
        <v>48</v>
      </c>
      <c r="Z1741" t="s">
        <v>55</v>
      </c>
      <c r="AA1741" t="s">
        <v>655</v>
      </c>
      <c r="AB1741" s="5">
        <v>52</v>
      </c>
      <c r="AC1741" t="s">
        <v>1439</v>
      </c>
      <c r="AD1741" t="s">
        <v>1681</v>
      </c>
    </row>
    <row r="1742" spans="1:30" ht="14.25" customHeight="1" x14ac:dyDescent="0.3">
      <c r="A1742">
        <v>19</v>
      </c>
      <c r="B1742" t="s">
        <v>24</v>
      </c>
      <c r="C1742" t="s">
        <v>371</v>
      </c>
      <c r="D1742" t="s">
        <v>351</v>
      </c>
      <c r="E1742">
        <v>2013</v>
      </c>
      <c r="F1742" t="s">
        <v>382</v>
      </c>
      <c r="G1742" t="s">
        <v>389</v>
      </c>
      <c r="H1742" s="3" t="s">
        <v>390</v>
      </c>
      <c r="I1742" s="8">
        <v>-19.143056000000001</v>
      </c>
      <c r="J1742" s="8">
        <v>-39.920833000000002</v>
      </c>
      <c r="K1742">
        <v>220000000</v>
      </c>
      <c r="L1742" t="s">
        <v>67</v>
      </c>
      <c r="M1742" t="s">
        <v>391</v>
      </c>
      <c r="N1742" t="s">
        <v>392</v>
      </c>
      <c r="O1742" s="12">
        <v>2009</v>
      </c>
      <c r="P1742" s="12">
        <v>4</v>
      </c>
      <c r="Q1742" s="12">
        <v>2009</v>
      </c>
      <c r="R1742" s="12">
        <v>4</v>
      </c>
      <c r="S1742" s="7">
        <f t="shared" si="24"/>
        <v>0.23333333333333334</v>
      </c>
      <c r="T1742">
        <v>3</v>
      </c>
      <c r="U1742">
        <v>17</v>
      </c>
      <c r="V1742" t="s">
        <v>82</v>
      </c>
      <c r="W1742">
        <f t="shared" si="23"/>
        <v>400</v>
      </c>
      <c r="X1742" s="5">
        <v>1</v>
      </c>
      <c r="Y1742" t="s">
        <v>48</v>
      </c>
      <c r="Z1742" t="s">
        <v>55</v>
      </c>
      <c r="AA1742" t="s">
        <v>379</v>
      </c>
      <c r="AB1742" s="5">
        <v>63</v>
      </c>
      <c r="AC1742" t="s">
        <v>1439</v>
      </c>
      <c r="AD1742" t="s">
        <v>1681</v>
      </c>
    </row>
    <row r="1743" spans="1:30" ht="14.25" customHeight="1" x14ac:dyDescent="0.3">
      <c r="A1743">
        <v>19</v>
      </c>
      <c r="B1743" t="s">
        <v>24</v>
      </c>
      <c r="C1743" t="s">
        <v>371</v>
      </c>
      <c r="D1743" t="s">
        <v>351</v>
      </c>
      <c r="E1743">
        <v>2013</v>
      </c>
      <c r="F1743" t="s">
        <v>382</v>
      </c>
      <c r="G1743" t="s">
        <v>389</v>
      </c>
      <c r="H1743" s="3" t="s">
        <v>390</v>
      </c>
      <c r="I1743" s="8">
        <v>-19.143056000000001</v>
      </c>
      <c r="J1743" s="8">
        <v>-39.920833000000002</v>
      </c>
      <c r="K1743">
        <v>220000000</v>
      </c>
      <c r="L1743" t="s">
        <v>67</v>
      </c>
      <c r="M1743" t="s">
        <v>391</v>
      </c>
      <c r="N1743" t="s">
        <v>392</v>
      </c>
      <c r="O1743" s="12">
        <v>2009</v>
      </c>
      <c r="P1743" s="12">
        <v>4</v>
      </c>
      <c r="Q1743" s="12">
        <v>2009</v>
      </c>
      <c r="R1743" s="12">
        <v>4</v>
      </c>
      <c r="S1743" s="7">
        <f t="shared" si="24"/>
        <v>0.23333333333333334</v>
      </c>
      <c r="T1743">
        <v>3</v>
      </c>
      <c r="U1743">
        <v>17</v>
      </c>
      <c r="V1743" t="s">
        <v>82</v>
      </c>
      <c r="W1743">
        <f t="shared" si="23"/>
        <v>400</v>
      </c>
      <c r="X1743" s="5">
        <v>1</v>
      </c>
      <c r="Y1743" t="s">
        <v>48</v>
      </c>
      <c r="Z1743" t="s">
        <v>55</v>
      </c>
      <c r="AA1743" t="s">
        <v>519</v>
      </c>
      <c r="AB1743" s="5">
        <v>1</v>
      </c>
      <c r="AC1743" t="s">
        <v>1439</v>
      </c>
      <c r="AD1743" t="s">
        <v>1681</v>
      </c>
    </row>
    <row r="1744" spans="1:30" ht="14.25" customHeight="1" x14ac:dyDescent="0.3">
      <c r="A1744">
        <v>19</v>
      </c>
      <c r="B1744" t="s">
        <v>24</v>
      </c>
      <c r="C1744" t="s">
        <v>371</v>
      </c>
      <c r="D1744" t="s">
        <v>351</v>
      </c>
      <c r="E1744">
        <v>2013</v>
      </c>
      <c r="F1744" t="s">
        <v>382</v>
      </c>
      <c r="G1744" t="s">
        <v>389</v>
      </c>
      <c r="H1744" s="3" t="s">
        <v>390</v>
      </c>
      <c r="I1744" s="8">
        <v>-19.143056000000001</v>
      </c>
      <c r="J1744" s="8">
        <v>-39.920833000000002</v>
      </c>
      <c r="K1744">
        <v>220000000</v>
      </c>
      <c r="L1744" t="s">
        <v>67</v>
      </c>
      <c r="M1744" t="s">
        <v>391</v>
      </c>
      <c r="N1744" t="s">
        <v>392</v>
      </c>
      <c r="O1744" s="12">
        <v>2009</v>
      </c>
      <c r="P1744" s="12">
        <v>4</v>
      </c>
      <c r="Q1744" s="12">
        <v>2009</v>
      </c>
      <c r="R1744" s="12">
        <v>4</v>
      </c>
      <c r="S1744" s="7">
        <f t="shared" si="24"/>
        <v>0.23333333333333334</v>
      </c>
      <c r="T1744">
        <v>3</v>
      </c>
      <c r="U1744">
        <v>17</v>
      </c>
      <c r="V1744" t="s">
        <v>82</v>
      </c>
      <c r="W1744">
        <f t="shared" si="23"/>
        <v>400</v>
      </c>
      <c r="X1744" s="5">
        <v>1</v>
      </c>
      <c r="Y1744" t="s">
        <v>48</v>
      </c>
      <c r="Z1744" t="s">
        <v>55</v>
      </c>
      <c r="AA1744" t="s">
        <v>1064</v>
      </c>
      <c r="AB1744" s="5">
        <v>16</v>
      </c>
      <c r="AC1744" t="s">
        <v>1439</v>
      </c>
      <c r="AD1744" t="s">
        <v>1681</v>
      </c>
    </row>
    <row r="1745" spans="1:30" ht="14.25" customHeight="1" x14ac:dyDescent="0.3">
      <c r="A1745">
        <v>19</v>
      </c>
      <c r="B1745" t="s">
        <v>24</v>
      </c>
      <c r="C1745" t="s">
        <v>371</v>
      </c>
      <c r="D1745" t="s">
        <v>351</v>
      </c>
      <c r="E1745">
        <v>2013</v>
      </c>
      <c r="F1745" t="s">
        <v>382</v>
      </c>
      <c r="G1745" t="s">
        <v>389</v>
      </c>
      <c r="H1745" s="3" t="s">
        <v>390</v>
      </c>
      <c r="I1745" s="8">
        <v>-19.143056000000001</v>
      </c>
      <c r="J1745" s="8">
        <v>-39.920833000000002</v>
      </c>
      <c r="K1745">
        <v>220000000</v>
      </c>
      <c r="L1745" t="s">
        <v>67</v>
      </c>
      <c r="M1745" t="s">
        <v>391</v>
      </c>
      <c r="N1745" t="s">
        <v>392</v>
      </c>
      <c r="O1745" s="12">
        <v>2009</v>
      </c>
      <c r="P1745" s="12">
        <v>4</v>
      </c>
      <c r="Q1745" s="12">
        <v>2009</v>
      </c>
      <c r="R1745" s="12">
        <v>4</v>
      </c>
      <c r="S1745" s="7">
        <f t="shared" si="24"/>
        <v>0.23333333333333334</v>
      </c>
      <c r="T1745">
        <v>3</v>
      </c>
      <c r="U1745">
        <v>17</v>
      </c>
      <c r="V1745" t="s">
        <v>82</v>
      </c>
      <c r="W1745">
        <f t="shared" si="23"/>
        <v>400</v>
      </c>
      <c r="X1745" s="5">
        <v>1</v>
      </c>
      <c r="Y1745" t="s">
        <v>48</v>
      </c>
      <c r="Z1745" t="s">
        <v>55</v>
      </c>
      <c r="AA1745" t="s">
        <v>1093</v>
      </c>
      <c r="AB1745" s="5">
        <v>0</v>
      </c>
      <c r="AC1745" t="s">
        <v>1439</v>
      </c>
      <c r="AD1745" t="s">
        <v>1681</v>
      </c>
    </row>
    <row r="1746" spans="1:30" ht="14.25" customHeight="1" x14ac:dyDescent="0.3">
      <c r="A1746">
        <v>19</v>
      </c>
      <c r="B1746" t="s">
        <v>24</v>
      </c>
      <c r="C1746" t="s">
        <v>371</v>
      </c>
      <c r="D1746" t="s">
        <v>351</v>
      </c>
      <c r="E1746">
        <v>2013</v>
      </c>
      <c r="F1746" t="s">
        <v>382</v>
      </c>
      <c r="G1746" t="s">
        <v>389</v>
      </c>
      <c r="H1746" s="3" t="s">
        <v>390</v>
      </c>
      <c r="I1746" s="8">
        <v>-19.143056000000001</v>
      </c>
      <c r="J1746" s="8">
        <v>-39.920833000000002</v>
      </c>
      <c r="K1746">
        <v>220000000</v>
      </c>
      <c r="L1746" t="s">
        <v>67</v>
      </c>
      <c r="M1746" t="s">
        <v>391</v>
      </c>
      <c r="N1746" t="s">
        <v>392</v>
      </c>
      <c r="O1746" s="12">
        <v>2009</v>
      </c>
      <c r="P1746" s="12">
        <v>4</v>
      </c>
      <c r="Q1746" s="12">
        <v>2009</v>
      </c>
      <c r="R1746" s="12">
        <v>4</v>
      </c>
      <c r="S1746" s="7">
        <f t="shared" si="24"/>
        <v>0.23333333333333334</v>
      </c>
      <c r="T1746">
        <v>3</v>
      </c>
      <c r="U1746">
        <v>17</v>
      </c>
      <c r="V1746" t="s">
        <v>82</v>
      </c>
      <c r="W1746">
        <f t="shared" si="23"/>
        <v>400</v>
      </c>
      <c r="X1746" s="5">
        <v>1</v>
      </c>
      <c r="Y1746" t="s">
        <v>48</v>
      </c>
      <c r="Z1746" t="s">
        <v>55</v>
      </c>
      <c r="AA1746" t="s">
        <v>1083</v>
      </c>
      <c r="AB1746" s="5">
        <v>2</v>
      </c>
      <c r="AC1746" t="s">
        <v>1439</v>
      </c>
      <c r="AD1746" t="s">
        <v>1681</v>
      </c>
    </row>
    <row r="1747" spans="1:30" ht="14.25" customHeight="1" x14ac:dyDescent="0.3">
      <c r="A1747">
        <v>19</v>
      </c>
      <c r="B1747" t="s">
        <v>24</v>
      </c>
      <c r="C1747" t="s">
        <v>371</v>
      </c>
      <c r="D1747" t="s">
        <v>351</v>
      </c>
      <c r="E1747">
        <v>2013</v>
      </c>
      <c r="F1747" t="s">
        <v>382</v>
      </c>
      <c r="G1747" t="s">
        <v>389</v>
      </c>
      <c r="H1747" s="3" t="s">
        <v>390</v>
      </c>
      <c r="I1747" s="8">
        <v>-19.143056000000001</v>
      </c>
      <c r="J1747" s="8">
        <v>-39.920833000000002</v>
      </c>
      <c r="K1747">
        <v>220000000</v>
      </c>
      <c r="L1747" t="s">
        <v>67</v>
      </c>
      <c r="M1747" t="s">
        <v>391</v>
      </c>
      <c r="N1747" t="s">
        <v>392</v>
      </c>
      <c r="O1747" s="12">
        <v>2009</v>
      </c>
      <c r="P1747" s="12">
        <v>4</v>
      </c>
      <c r="Q1747" s="12">
        <v>2009</v>
      </c>
      <c r="R1747" s="12">
        <v>4</v>
      </c>
      <c r="S1747" s="7">
        <f t="shared" si="24"/>
        <v>0.23333333333333334</v>
      </c>
      <c r="T1747">
        <v>3</v>
      </c>
      <c r="U1747">
        <v>17</v>
      </c>
      <c r="V1747" t="s">
        <v>82</v>
      </c>
      <c r="W1747">
        <f t="shared" si="23"/>
        <v>400</v>
      </c>
      <c r="X1747" s="5">
        <v>1</v>
      </c>
      <c r="Y1747" t="s">
        <v>48</v>
      </c>
      <c r="Z1747" t="s">
        <v>55</v>
      </c>
      <c r="AA1747" t="s">
        <v>1094</v>
      </c>
      <c r="AB1747" s="5">
        <v>1</v>
      </c>
      <c r="AC1747" t="s">
        <v>1439</v>
      </c>
      <c r="AD1747" t="s">
        <v>1681</v>
      </c>
    </row>
    <row r="1748" spans="1:30" ht="14.25" customHeight="1" x14ac:dyDescent="0.3">
      <c r="A1748">
        <v>19</v>
      </c>
      <c r="B1748" t="s">
        <v>24</v>
      </c>
      <c r="C1748" t="s">
        <v>371</v>
      </c>
      <c r="D1748" t="s">
        <v>351</v>
      </c>
      <c r="E1748">
        <v>2013</v>
      </c>
      <c r="F1748" t="s">
        <v>382</v>
      </c>
      <c r="G1748" t="s">
        <v>389</v>
      </c>
      <c r="H1748" s="3" t="s">
        <v>390</v>
      </c>
      <c r="I1748" s="8">
        <v>-19.143056000000001</v>
      </c>
      <c r="J1748" s="8">
        <v>-39.920833000000002</v>
      </c>
      <c r="K1748">
        <v>220000000</v>
      </c>
      <c r="L1748" t="s">
        <v>67</v>
      </c>
      <c r="M1748" t="s">
        <v>391</v>
      </c>
      <c r="N1748" t="s">
        <v>392</v>
      </c>
      <c r="O1748" s="12">
        <v>2009</v>
      </c>
      <c r="P1748" s="12">
        <v>4</v>
      </c>
      <c r="Q1748" s="12">
        <v>2009</v>
      </c>
      <c r="R1748" s="12">
        <v>4</v>
      </c>
      <c r="S1748" s="7">
        <f t="shared" si="24"/>
        <v>0.23333333333333334</v>
      </c>
      <c r="T1748">
        <v>3</v>
      </c>
      <c r="U1748">
        <v>17</v>
      </c>
      <c r="V1748" t="s">
        <v>82</v>
      </c>
      <c r="W1748">
        <f t="shared" si="23"/>
        <v>400</v>
      </c>
      <c r="X1748" s="5">
        <v>1</v>
      </c>
      <c r="Y1748" t="s">
        <v>48</v>
      </c>
      <c r="Z1748" t="s">
        <v>55</v>
      </c>
      <c r="AA1748" t="s">
        <v>70</v>
      </c>
      <c r="AB1748" s="5">
        <v>11</v>
      </c>
      <c r="AC1748" t="s">
        <v>1439</v>
      </c>
      <c r="AD1748" t="s">
        <v>1681</v>
      </c>
    </row>
    <row r="1749" spans="1:30" ht="14.25" customHeight="1" x14ac:dyDescent="0.3">
      <c r="A1749">
        <v>19</v>
      </c>
      <c r="B1749" t="s">
        <v>24</v>
      </c>
      <c r="C1749" t="s">
        <v>371</v>
      </c>
      <c r="D1749" t="s">
        <v>351</v>
      </c>
      <c r="E1749">
        <v>2013</v>
      </c>
      <c r="F1749" t="s">
        <v>382</v>
      </c>
      <c r="G1749" t="s">
        <v>389</v>
      </c>
      <c r="H1749" s="3" t="s">
        <v>390</v>
      </c>
      <c r="I1749" s="8">
        <v>-19.143056000000001</v>
      </c>
      <c r="J1749" s="8">
        <v>-39.920833000000002</v>
      </c>
      <c r="K1749">
        <v>220000000</v>
      </c>
      <c r="L1749" t="s">
        <v>67</v>
      </c>
      <c r="M1749" t="s">
        <v>391</v>
      </c>
      <c r="N1749" t="s">
        <v>392</v>
      </c>
      <c r="O1749" s="12">
        <v>2009</v>
      </c>
      <c r="P1749" s="12">
        <v>4</v>
      </c>
      <c r="Q1749" s="12">
        <v>2009</v>
      </c>
      <c r="R1749" s="12">
        <v>4</v>
      </c>
      <c r="S1749" s="7">
        <f t="shared" si="24"/>
        <v>0.23333333333333334</v>
      </c>
      <c r="T1749">
        <v>3</v>
      </c>
      <c r="U1749">
        <v>17</v>
      </c>
      <c r="V1749" t="s">
        <v>82</v>
      </c>
      <c r="W1749">
        <f t="shared" si="23"/>
        <v>400</v>
      </c>
      <c r="X1749" s="5">
        <v>1</v>
      </c>
      <c r="Y1749" t="s">
        <v>48</v>
      </c>
      <c r="Z1749" t="s">
        <v>55</v>
      </c>
      <c r="AA1749" t="s">
        <v>1086</v>
      </c>
      <c r="AB1749" s="5">
        <v>51</v>
      </c>
      <c r="AC1749" t="s">
        <v>1439</v>
      </c>
      <c r="AD1749" t="s">
        <v>1681</v>
      </c>
    </row>
    <row r="1750" spans="1:30" ht="14.25" customHeight="1" x14ac:dyDescent="0.3">
      <c r="A1750">
        <v>19</v>
      </c>
      <c r="B1750" t="s">
        <v>24</v>
      </c>
      <c r="C1750" t="s">
        <v>371</v>
      </c>
      <c r="D1750" t="s">
        <v>351</v>
      </c>
      <c r="E1750">
        <v>2013</v>
      </c>
      <c r="F1750" t="s">
        <v>382</v>
      </c>
      <c r="G1750" t="s">
        <v>389</v>
      </c>
      <c r="H1750" s="3" t="s">
        <v>390</v>
      </c>
      <c r="I1750" s="8">
        <v>-19.143056000000001</v>
      </c>
      <c r="J1750" s="8">
        <v>-39.920833000000002</v>
      </c>
      <c r="K1750">
        <v>220000000</v>
      </c>
      <c r="L1750" t="s">
        <v>67</v>
      </c>
      <c r="M1750" t="s">
        <v>391</v>
      </c>
      <c r="N1750" t="s">
        <v>392</v>
      </c>
      <c r="O1750" s="12">
        <v>2009</v>
      </c>
      <c r="P1750" s="12">
        <v>4</v>
      </c>
      <c r="Q1750" s="12">
        <v>2009</v>
      </c>
      <c r="R1750" s="12">
        <v>4</v>
      </c>
      <c r="S1750" s="7">
        <f t="shared" si="24"/>
        <v>0.23333333333333334</v>
      </c>
      <c r="T1750">
        <v>3</v>
      </c>
      <c r="U1750">
        <v>17</v>
      </c>
      <c r="V1750" t="s">
        <v>82</v>
      </c>
      <c r="W1750">
        <f t="shared" si="23"/>
        <v>400</v>
      </c>
      <c r="X1750" s="5">
        <v>1</v>
      </c>
      <c r="Y1750" t="s">
        <v>48</v>
      </c>
      <c r="Z1750" t="s">
        <v>55</v>
      </c>
      <c r="AA1750" t="s">
        <v>73</v>
      </c>
      <c r="AB1750" s="5">
        <v>6</v>
      </c>
      <c r="AC1750" t="s">
        <v>1439</v>
      </c>
      <c r="AD1750" t="s">
        <v>1681</v>
      </c>
    </row>
    <row r="1751" spans="1:30" ht="14.25" customHeight="1" x14ac:dyDescent="0.3">
      <c r="A1751">
        <v>19</v>
      </c>
      <c r="B1751" t="s">
        <v>24</v>
      </c>
      <c r="C1751" t="s">
        <v>371</v>
      </c>
      <c r="D1751" t="s">
        <v>351</v>
      </c>
      <c r="E1751">
        <v>2013</v>
      </c>
      <c r="F1751" t="s">
        <v>382</v>
      </c>
      <c r="G1751" t="s">
        <v>389</v>
      </c>
      <c r="H1751" s="3" t="s">
        <v>390</v>
      </c>
      <c r="I1751" s="8">
        <v>-19.143056000000001</v>
      </c>
      <c r="J1751" s="8">
        <v>-39.920833000000002</v>
      </c>
      <c r="K1751">
        <v>220000000</v>
      </c>
      <c r="L1751" t="s">
        <v>67</v>
      </c>
      <c r="M1751" t="s">
        <v>391</v>
      </c>
      <c r="N1751" t="s">
        <v>392</v>
      </c>
      <c r="O1751" s="12">
        <v>2009</v>
      </c>
      <c r="P1751" s="12">
        <v>4</v>
      </c>
      <c r="Q1751" s="12">
        <v>2009</v>
      </c>
      <c r="R1751" s="12">
        <v>4</v>
      </c>
      <c r="S1751" s="7">
        <f t="shared" si="24"/>
        <v>0.23333333333333334</v>
      </c>
      <c r="T1751">
        <v>3</v>
      </c>
      <c r="U1751">
        <v>17</v>
      </c>
      <c r="V1751" t="s">
        <v>82</v>
      </c>
      <c r="W1751">
        <f t="shared" si="23"/>
        <v>400</v>
      </c>
      <c r="X1751" s="5">
        <v>1</v>
      </c>
      <c r="Y1751" t="s">
        <v>48</v>
      </c>
      <c r="Z1751" t="s">
        <v>83</v>
      </c>
      <c r="AA1751" t="s">
        <v>1087</v>
      </c>
      <c r="AB1751" s="5">
        <v>1</v>
      </c>
      <c r="AC1751" t="s">
        <v>1439</v>
      </c>
      <c r="AD1751" t="s">
        <v>1681</v>
      </c>
    </row>
    <row r="1752" spans="1:30" ht="14.25" customHeight="1" x14ac:dyDescent="0.3">
      <c r="A1752">
        <v>19</v>
      </c>
      <c r="B1752" t="s">
        <v>24</v>
      </c>
      <c r="C1752" t="s">
        <v>371</v>
      </c>
      <c r="D1752" t="s">
        <v>351</v>
      </c>
      <c r="E1752">
        <v>2013</v>
      </c>
      <c r="F1752" t="s">
        <v>382</v>
      </c>
      <c r="G1752" t="s">
        <v>389</v>
      </c>
      <c r="H1752" s="3" t="s">
        <v>390</v>
      </c>
      <c r="I1752" s="8">
        <v>-19.143056000000001</v>
      </c>
      <c r="J1752" s="8">
        <v>-39.920833000000002</v>
      </c>
      <c r="K1752">
        <v>220000000</v>
      </c>
      <c r="L1752" t="s">
        <v>67</v>
      </c>
      <c r="M1752" t="s">
        <v>391</v>
      </c>
      <c r="N1752" t="s">
        <v>392</v>
      </c>
      <c r="O1752" s="12">
        <v>2009</v>
      </c>
      <c r="P1752" s="12">
        <v>4</v>
      </c>
      <c r="Q1752" s="12">
        <v>2009</v>
      </c>
      <c r="R1752" s="12">
        <v>4</v>
      </c>
      <c r="S1752" s="7">
        <f t="shared" si="24"/>
        <v>0.23333333333333334</v>
      </c>
      <c r="T1752">
        <v>3</v>
      </c>
      <c r="U1752">
        <v>17</v>
      </c>
      <c r="V1752" t="s">
        <v>82</v>
      </c>
      <c r="W1752">
        <f t="shared" si="23"/>
        <v>400</v>
      </c>
      <c r="X1752" s="5">
        <v>1</v>
      </c>
      <c r="Y1752" t="s">
        <v>48</v>
      </c>
      <c r="Z1752" t="s">
        <v>83</v>
      </c>
      <c r="AA1752" t="s">
        <v>274</v>
      </c>
      <c r="AB1752" s="5">
        <v>17</v>
      </c>
      <c r="AC1752" t="s">
        <v>1439</v>
      </c>
      <c r="AD1752" t="s">
        <v>1681</v>
      </c>
    </row>
    <row r="1753" spans="1:30" ht="14.25" customHeight="1" x14ac:dyDescent="0.3">
      <c r="A1753">
        <v>19</v>
      </c>
      <c r="B1753" t="s">
        <v>24</v>
      </c>
      <c r="C1753" t="s">
        <v>371</v>
      </c>
      <c r="D1753" t="s">
        <v>351</v>
      </c>
      <c r="E1753">
        <v>2013</v>
      </c>
      <c r="F1753" t="s">
        <v>382</v>
      </c>
      <c r="G1753" t="s">
        <v>389</v>
      </c>
      <c r="H1753" s="3" t="s">
        <v>390</v>
      </c>
      <c r="I1753" s="8">
        <v>-19.143056000000001</v>
      </c>
      <c r="J1753" s="8">
        <v>-39.920833000000002</v>
      </c>
      <c r="K1753">
        <v>220000000</v>
      </c>
      <c r="L1753" t="s">
        <v>67</v>
      </c>
      <c r="M1753" t="s">
        <v>391</v>
      </c>
      <c r="N1753" t="s">
        <v>392</v>
      </c>
      <c r="O1753" s="12">
        <v>2009</v>
      </c>
      <c r="P1753" s="12">
        <v>4</v>
      </c>
      <c r="Q1753" s="12">
        <v>2009</v>
      </c>
      <c r="R1753" s="12">
        <v>4</v>
      </c>
      <c r="S1753" s="7">
        <f t="shared" si="24"/>
        <v>0.23333333333333334</v>
      </c>
      <c r="T1753">
        <v>3</v>
      </c>
      <c r="U1753">
        <v>17</v>
      </c>
      <c r="V1753" t="s">
        <v>82</v>
      </c>
      <c r="W1753">
        <f t="shared" si="23"/>
        <v>400</v>
      </c>
      <c r="X1753" s="5">
        <v>1</v>
      </c>
      <c r="Y1753" t="s">
        <v>48</v>
      </c>
      <c r="Z1753" t="s">
        <v>83</v>
      </c>
      <c r="AA1753" t="s">
        <v>87</v>
      </c>
      <c r="AB1753" s="5">
        <v>55</v>
      </c>
      <c r="AC1753" t="s">
        <v>1439</v>
      </c>
      <c r="AD1753" t="s">
        <v>1681</v>
      </c>
    </row>
    <row r="1754" spans="1:30" ht="14.25" customHeight="1" x14ac:dyDescent="0.3">
      <c r="A1754">
        <v>19</v>
      </c>
      <c r="B1754" t="s">
        <v>24</v>
      </c>
      <c r="C1754" t="s">
        <v>371</v>
      </c>
      <c r="D1754" t="s">
        <v>351</v>
      </c>
      <c r="E1754">
        <v>2013</v>
      </c>
      <c r="F1754" t="s">
        <v>382</v>
      </c>
      <c r="G1754" t="s">
        <v>389</v>
      </c>
      <c r="H1754" s="3" t="s">
        <v>390</v>
      </c>
      <c r="I1754" s="8">
        <v>-19.143056000000001</v>
      </c>
      <c r="J1754" s="8">
        <v>-39.920833000000002</v>
      </c>
      <c r="K1754">
        <v>220000000</v>
      </c>
      <c r="L1754" t="s">
        <v>67</v>
      </c>
      <c r="M1754" t="s">
        <v>391</v>
      </c>
      <c r="N1754" t="s">
        <v>392</v>
      </c>
      <c r="O1754" s="12">
        <v>2009</v>
      </c>
      <c r="P1754" s="12">
        <v>4</v>
      </c>
      <c r="Q1754" s="12">
        <v>2009</v>
      </c>
      <c r="R1754" s="12">
        <v>4</v>
      </c>
      <c r="S1754" s="7">
        <f t="shared" si="24"/>
        <v>0.23333333333333334</v>
      </c>
      <c r="T1754">
        <v>3</v>
      </c>
      <c r="U1754">
        <v>17</v>
      </c>
      <c r="V1754" t="s">
        <v>82</v>
      </c>
      <c r="W1754">
        <f t="shared" si="23"/>
        <v>400</v>
      </c>
      <c r="X1754" s="5">
        <v>1</v>
      </c>
      <c r="Y1754" t="s">
        <v>48</v>
      </c>
      <c r="Z1754" t="s">
        <v>83</v>
      </c>
      <c r="AA1754" t="s">
        <v>1088</v>
      </c>
      <c r="AB1754" s="5">
        <v>3</v>
      </c>
      <c r="AC1754" t="s">
        <v>1439</v>
      </c>
      <c r="AD1754" t="s">
        <v>1681</v>
      </c>
    </row>
    <row r="1755" spans="1:30" ht="14.25" customHeight="1" x14ac:dyDescent="0.3">
      <c r="A1755">
        <v>19</v>
      </c>
      <c r="B1755" t="s">
        <v>24</v>
      </c>
      <c r="C1755" t="s">
        <v>371</v>
      </c>
      <c r="D1755" t="s">
        <v>351</v>
      </c>
      <c r="E1755">
        <v>2013</v>
      </c>
      <c r="F1755" t="s">
        <v>382</v>
      </c>
      <c r="G1755" t="s">
        <v>389</v>
      </c>
      <c r="H1755" s="3" t="s">
        <v>390</v>
      </c>
      <c r="I1755" s="8">
        <v>-19.143056000000001</v>
      </c>
      <c r="J1755" s="8">
        <v>-39.920833000000002</v>
      </c>
      <c r="K1755">
        <v>220000000</v>
      </c>
      <c r="L1755" t="s">
        <v>67</v>
      </c>
      <c r="M1755" t="s">
        <v>391</v>
      </c>
      <c r="N1755" t="s">
        <v>392</v>
      </c>
      <c r="O1755" s="12">
        <v>2009</v>
      </c>
      <c r="P1755" s="12">
        <v>4</v>
      </c>
      <c r="Q1755" s="12">
        <v>2009</v>
      </c>
      <c r="R1755" s="12">
        <v>4</v>
      </c>
      <c r="S1755" s="7">
        <f t="shared" si="24"/>
        <v>0.23333333333333334</v>
      </c>
      <c r="T1755">
        <v>3</v>
      </c>
      <c r="U1755">
        <v>17</v>
      </c>
      <c r="V1755" t="s">
        <v>82</v>
      </c>
      <c r="W1755">
        <f t="shared" si="23"/>
        <v>400</v>
      </c>
      <c r="X1755" s="5">
        <v>1</v>
      </c>
      <c r="Y1755" t="s">
        <v>48</v>
      </c>
      <c r="Z1755" t="s">
        <v>90</v>
      </c>
      <c r="AA1755" t="s">
        <v>666</v>
      </c>
      <c r="AB1755" s="5">
        <v>0</v>
      </c>
      <c r="AC1755" t="s">
        <v>1439</v>
      </c>
      <c r="AD1755" t="s">
        <v>1681</v>
      </c>
    </row>
    <row r="1756" spans="1:30" ht="14.25" customHeight="1" x14ac:dyDescent="0.3">
      <c r="A1756">
        <v>19</v>
      </c>
      <c r="B1756" t="s">
        <v>24</v>
      </c>
      <c r="C1756" t="s">
        <v>371</v>
      </c>
      <c r="D1756" t="s">
        <v>351</v>
      </c>
      <c r="E1756">
        <v>2013</v>
      </c>
      <c r="F1756" t="s">
        <v>382</v>
      </c>
      <c r="G1756" t="s">
        <v>389</v>
      </c>
      <c r="H1756" s="3" t="s">
        <v>390</v>
      </c>
      <c r="I1756" s="8">
        <v>-19.143056000000001</v>
      </c>
      <c r="J1756" s="8">
        <v>-39.920833000000002</v>
      </c>
      <c r="K1756">
        <v>220000000</v>
      </c>
      <c r="L1756" t="s">
        <v>67</v>
      </c>
      <c r="M1756" t="s">
        <v>391</v>
      </c>
      <c r="N1756" t="s">
        <v>392</v>
      </c>
      <c r="O1756" s="12">
        <v>2009</v>
      </c>
      <c r="P1756" s="12">
        <v>4</v>
      </c>
      <c r="Q1756" s="12">
        <v>2009</v>
      </c>
      <c r="R1756" s="12">
        <v>4</v>
      </c>
      <c r="S1756" s="7">
        <f t="shared" si="24"/>
        <v>0.23333333333333334</v>
      </c>
      <c r="T1756">
        <v>3</v>
      </c>
      <c r="U1756">
        <v>17</v>
      </c>
      <c r="V1756" t="s">
        <v>82</v>
      </c>
      <c r="W1756">
        <f t="shared" si="23"/>
        <v>400</v>
      </c>
      <c r="X1756" s="5">
        <v>1</v>
      </c>
      <c r="Y1756" t="s">
        <v>48</v>
      </c>
      <c r="Z1756" t="s">
        <v>90</v>
      </c>
      <c r="AA1756" t="s">
        <v>91</v>
      </c>
      <c r="AB1756" s="5">
        <v>12</v>
      </c>
      <c r="AC1756" t="s">
        <v>1439</v>
      </c>
      <c r="AD1756" t="s">
        <v>1681</v>
      </c>
    </row>
    <row r="1757" spans="1:30" ht="14.25" customHeight="1" x14ac:dyDescent="0.3">
      <c r="A1757">
        <v>19</v>
      </c>
      <c r="B1757" t="s">
        <v>24</v>
      </c>
      <c r="C1757" t="s">
        <v>371</v>
      </c>
      <c r="D1757" t="s">
        <v>351</v>
      </c>
      <c r="E1757">
        <v>2013</v>
      </c>
      <c r="F1757" t="s">
        <v>382</v>
      </c>
      <c r="G1757" t="s">
        <v>396</v>
      </c>
      <c r="H1757" s="3" t="s">
        <v>397</v>
      </c>
      <c r="I1757" s="8">
        <v>-19.181111000000001</v>
      </c>
      <c r="J1757" s="8">
        <v>-39.942222000000001</v>
      </c>
      <c r="K1757">
        <v>220000000</v>
      </c>
      <c r="L1757" t="s">
        <v>67</v>
      </c>
      <c r="M1757" t="s">
        <v>391</v>
      </c>
      <c r="N1757" t="s">
        <v>398</v>
      </c>
      <c r="O1757" s="12">
        <v>2009</v>
      </c>
      <c r="P1757" s="12">
        <v>4</v>
      </c>
      <c r="Q1757" s="12">
        <v>2009</v>
      </c>
      <c r="R1757" s="12">
        <v>4</v>
      </c>
      <c r="S1757" s="7">
        <f t="shared" si="24"/>
        <v>0.23333333333333334</v>
      </c>
      <c r="T1757">
        <v>3</v>
      </c>
      <c r="U1757">
        <v>17</v>
      </c>
      <c r="V1757" t="s">
        <v>82</v>
      </c>
      <c r="W1757">
        <f t="shared" si="23"/>
        <v>400</v>
      </c>
      <c r="X1757" s="5">
        <v>1</v>
      </c>
      <c r="Y1757" t="s">
        <v>48</v>
      </c>
      <c r="Z1757" t="s">
        <v>49</v>
      </c>
      <c r="AA1757" t="s">
        <v>1084</v>
      </c>
      <c r="AB1757" s="5">
        <v>0</v>
      </c>
      <c r="AC1757" t="s">
        <v>1439</v>
      </c>
      <c r="AD1757" t="s">
        <v>1681</v>
      </c>
    </row>
    <row r="1758" spans="1:30" ht="14.25" customHeight="1" x14ac:dyDescent="0.3">
      <c r="A1758">
        <v>19</v>
      </c>
      <c r="B1758" t="s">
        <v>24</v>
      </c>
      <c r="C1758" t="s">
        <v>371</v>
      </c>
      <c r="D1758" t="s">
        <v>351</v>
      </c>
      <c r="E1758">
        <v>2013</v>
      </c>
      <c r="F1758" t="s">
        <v>382</v>
      </c>
      <c r="G1758" t="s">
        <v>396</v>
      </c>
      <c r="H1758" s="3" t="s">
        <v>397</v>
      </c>
      <c r="I1758" s="8">
        <v>-19.181111000000001</v>
      </c>
      <c r="J1758" s="8">
        <v>-39.942222000000001</v>
      </c>
      <c r="K1758">
        <v>220000000</v>
      </c>
      <c r="L1758" t="s">
        <v>67</v>
      </c>
      <c r="M1758" t="s">
        <v>391</v>
      </c>
      <c r="N1758" t="s">
        <v>398</v>
      </c>
      <c r="O1758" s="12">
        <v>2009</v>
      </c>
      <c r="P1758" s="12">
        <v>4</v>
      </c>
      <c r="Q1758" s="12">
        <v>2009</v>
      </c>
      <c r="R1758" s="12">
        <v>4</v>
      </c>
      <c r="S1758" s="7">
        <f t="shared" si="24"/>
        <v>0.23333333333333334</v>
      </c>
      <c r="T1758">
        <v>3</v>
      </c>
      <c r="U1758">
        <v>17</v>
      </c>
      <c r="V1758" t="s">
        <v>82</v>
      </c>
      <c r="W1758">
        <f t="shared" si="23"/>
        <v>400</v>
      </c>
      <c r="X1758" s="5">
        <v>1</v>
      </c>
      <c r="Y1758" t="s">
        <v>48</v>
      </c>
      <c r="Z1758" t="s">
        <v>49</v>
      </c>
      <c r="AA1758" t="s">
        <v>50</v>
      </c>
      <c r="AB1758" s="5">
        <v>0</v>
      </c>
      <c r="AC1758" t="s">
        <v>1439</v>
      </c>
      <c r="AD1758" t="s">
        <v>1681</v>
      </c>
    </row>
    <row r="1759" spans="1:30" ht="14.25" customHeight="1" x14ac:dyDescent="0.3">
      <c r="A1759">
        <v>19</v>
      </c>
      <c r="B1759" t="s">
        <v>24</v>
      </c>
      <c r="C1759" t="s">
        <v>371</v>
      </c>
      <c r="D1759" t="s">
        <v>351</v>
      </c>
      <c r="E1759">
        <v>2013</v>
      </c>
      <c r="F1759" t="s">
        <v>382</v>
      </c>
      <c r="G1759" t="s">
        <v>396</v>
      </c>
      <c r="H1759" s="3" t="s">
        <v>397</v>
      </c>
      <c r="I1759" s="8">
        <v>-19.181111000000001</v>
      </c>
      <c r="J1759" s="8">
        <v>-39.942222000000001</v>
      </c>
      <c r="K1759">
        <v>220000000</v>
      </c>
      <c r="L1759" t="s">
        <v>67</v>
      </c>
      <c r="M1759" t="s">
        <v>391</v>
      </c>
      <c r="N1759" t="s">
        <v>398</v>
      </c>
      <c r="O1759" s="12">
        <v>2009</v>
      </c>
      <c r="P1759" s="12">
        <v>4</v>
      </c>
      <c r="Q1759" s="12">
        <v>2009</v>
      </c>
      <c r="R1759" s="12">
        <v>4</v>
      </c>
      <c r="S1759" s="7">
        <f t="shared" si="24"/>
        <v>0.23333333333333334</v>
      </c>
      <c r="T1759">
        <v>3</v>
      </c>
      <c r="U1759">
        <v>17</v>
      </c>
      <c r="V1759" t="s">
        <v>82</v>
      </c>
      <c r="W1759">
        <f t="shared" si="23"/>
        <v>400</v>
      </c>
      <c r="X1759" s="5">
        <v>1</v>
      </c>
      <c r="Y1759" t="s">
        <v>48</v>
      </c>
      <c r="Z1759" t="s">
        <v>55</v>
      </c>
      <c r="AA1759" t="s">
        <v>1090</v>
      </c>
      <c r="AB1759" s="5">
        <v>13</v>
      </c>
      <c r="AC1759" t="s">
        <v>1439</v>
      </c>
      <c r="AD1759" t="s">
        <v>1681</v>
      </c>
    </row>
    <row r="1760" spans="1:30" ht="14.25" customHeight="1" x14ac:dyDescent="0.3">
      <c r="A1760">
        <v>19</v>
      </c>
      <c r="B1760" t="s">
        <v>24</v>
      </c>
      <c r="C1760" t="s">
        <v>371</v>
      </c>
      <c r="D1760" t="s">
        <v>351</v>
      </c>
      <c r="E1760">
        <v>2013</v>
      </c>
      <c r="F1760" t="s">
        <v>382</v>
      </c>
      <c r="G1760" t="s">
        <v>396</v>
      </c>
      <c r="H1760" s="3" t="s">
        <v>397</v>
      </c>
      <c r="I1760" s="8">
        <v>-19.181111000000001</v>
      </c>
      <c r="J1760" s="8">
        <v>-39.942222000000001</v>
      </c>
      <c r="K1760">
        <v>220000000</v>
      </c>
      <c r="L1760" t="s">
        <v>67</v>
      </c>
      <c r="M1760" t="s">
        <v>391</v>
      </c>
      <c r="N1760" t="s">
        <v>398</v>
      </c>
      <c r="O1760" s="12">
        <v>2009</v>
      </c>
      <c r="P1760" s="12">
        <v>4</v>
      </c>
      <c r="Q1760" s="12">
        <v>2009</v>
      </c>
      <c r="R1760" s="12">
        <v>4</v>
      </c>
      <c r="S1760" s="7">
        <f t="shared" si="24"/>
        <v>0.23333333333333334</v>
      </c>
      <c r="T1760">
        <v>3</v>
      </c>
      <c r="U1760">
        <v>17</v>
      </c>
      <c r="V1760" t="s">
        <v>82</v>
      </c>
      <c r="W1760">
        <f t="shared" si="23"/>
        <v>400</v>
      </c>
      <c r="X1760" s="5">
        <v>1</v>
      </c>
      <c r="Y1760" t="s">
        <v>48</v>
      </c>
      <c r="Z1760" t="s">
        <v>55</v>
      </c>
      <c r="AA1760" t="s">
        <v>496</v>
      </c>
      <c r="AB1760" s="5">
        <v>2</v>
      </c>
      <c r="AC1760" t="s">
        <v>1439</v>
      </c>
      <c r="AD1760" t="s">
        <v>1681</v>
      </c>
    </row>
    <row r="1761" spans="1:30" ht="14.25" customHeight="1" x14ac:dyDescent="0.3">
      <c r="A1761">
        <v>19</v>
      </c>
      <c r="B1761" t="s">
        <v>24</v>
      </c>
      <c r="C1761" t="s">
        <v>371</v>
      </c>
      <c r="D1761" t="s">
        <v>351</v>
      </c>
      <c r="E1761">
        <v>2013</v>
      </c>
      <c r="F1761" t="s">
        <v>382</v>
      </c>
      <c r="G1761" t="s">
        <v>396</v>
      </c>
      <c r="H1761" s="3" t="s">
        <v>397</v>
      </c>
      <c r="I1761" s="8">
        <v>-19.181111000000001</v>
      </c>
      <c r="J1761" s="8">
        <v>-39.942222000000001</v>
      </c>
      <c r="K1761">
        <v>220000000</v>
      </c>
      <c r="L1761" t="s">
        <v>67</v>
      </c>
      <c r="M1761" t="s">
        <v>391</v>
      </c>
      <c r="N1761" t="s">
        <v>398</v>
      </c>
      <c r="O1761" s="12">
        <v>2009</v>
      </c>
      <c r="P1761" s="12">
        <v>4</v>
      </c>
      <c r="Q1761" s="12">
        <v>2009</v>
      </c>
      <c r="R1761" s="12">
        <v>4</v>
      </c>
      <c r="S1761" s="7">
        <f t="shared" si="24"/>
        <v>0.23333333333333334</v>
      </c>
      <c r="T1761">
        <v>3</v>
      </c>
      <c r="U1761">
        <v>17</v>
      </c>
      <c r="V1761" t="s">
        <v>82</v>
      </c>
      <c r="W1761">
        <f t="shared" si="23"/>
        <v>400</v>
      </c>
      <c r="X1761" s="5">
        <v>1</v>
      </c>
      <c r="Y1761" t="s">
        <v>48</v>
      </c>
      <c r="Z1761" t="s">
        <v>55</v>
      </c>
      <c r="AA1761" t="s">
        <v>249</v>
      </c>
      <c r="AB1761" s="5">
        <v>394</v>
      </c>
      <c r="AC1761" t="s">
        <v>1439</v>
      </c>
      <c r="AD1761" t="s">
        <v>1681</v>
      </c>
    </row>
    <row r="1762" spans="1:30" ht="14.25" customHeight="1" x14ac:dyDescent="0.3">
      <c r="A1762">
        <v>19</v>
      </c>
      <c r="B1762" t="s">
        <v>24</v>
      </c>
      <c r="C1762" t="s">
        <v>371</v>
      </c>
      <c r="D1762" t="s">
        <v>351</v>
      </c>
      <c r="E1762">
        <v>2013</v>
      </c>
      <c r="F1762" t="s">
        <v>382</v>
      </c>
      <c r="G1762" t="s">
        <v>396</v>
      </c>
      <c r="H1762" s="3" t="s">
        <v>397</v>
      </c>
      <c r="I1762" s="8">
        <v>-19.181111000000001</v>
      </c>
      <c r="J1762" s="8">
        <v>-39.942222000000001</v>
      </c>
      <c r="K1762">
        <v>220000000</v>
      </c>
      <c r="L1762" t="s">
        <v>67</v>
      </c>
      <c r="M1762" t="s">
        <v>391</v>
      </c>
      <c r="N1762" t="s">
        <v>398</v>
      </c>
      <c r="O1762" s="12">
        <v>2009</v>
      </c>
      <c r="P1762" s="12">
        <v>4</v>
      </c>
      <c r="Q1762" s="12">
        <v>2009</v>
      </c>
      <c r="R1762" s="12">
        <v>4</v>
      </c>
      <c r="S1762" s="7">
        <f>4/30</f>
        <v>0.13333333333333333</v>
      </c>
      <c r="T1762">
        <v>3</v>
      </c>
      <c r="U1762">
        <v>17</v>
      </c>
      <c r="V1762" t="s">
        <v>82</v>
      </c>
      <c r="W1762">
        <f t="shared" si="23"/>
        <v>400</v>
      </c>
      <c r="X1762" s="5">
        <v>1</v>
      </c>
      <c r="Y1762" t="s">
        <v>48</v>
      </c>
      <c r="Z1762" t="s">
        <v>55</v>
      </c>
      <c r="AA1762" t="s">
        <v>861</v>
      </c>
      <c r="AB1762" s="5">
        <v>9</v>
      </c>
      <c r="AC1762" t="s">
        <v>1439</v>
      </c>
      <c r="AD1762" t="s">
        <v>1681</v>
      </c>
    </row>
    <row r="1763" spans="1:30" ht="14.25" customHeight="1" x14ac:dyDescent="0.3">
      <c r="A1763">
        <v>19</v>
      </c>
      <c r="B1763" t="s">
        <v>24</v>
      </c>
      <c r="C1763" t="s">
        <v>371</v>
      </c>
      <c r="D1763" t="s">
        <v>351</v>
      </c>
      <c r="E1763">
        <v>2013</v>
      </c>
      <c r="F1763" t="s">
        <v>382</v>
      </c>
      <c r="G1763" t="s">
        <v>396</v>
      </c>
      <c r="H1763" s="3" t="s">
        <v>397</v>
      </c>
      <c r="I1763" s="8">
        <v>-19.181111000000001</v>
      </c>
      <c r="J1763" s="8">
        <v>-39.942222000000001</v>
      </c>
      <c r="K1763">
        <v>220000000</v>
      </c>
      <c r="L1763" t="s">
        <v>67</v>
      </c>
      <c r="M1763" t="s">
        <v>391</v>
      </c>
      <c r="N1763" t="s">
        <v>398</v>
      </c>
      <c r="O1763" s="12">
        <v>2009</v>
      </c>
      <c r="P1763" s="12">
        <v>4</v>
      </c>
      <c r="Q1763" s="12">
        <v>2009</v>
      </c>
      <c r="R1763" s="12">
        <v>4</v>
      </c>
      <c r="S1763" s="7">
        <f t="shared" ref="S1763:S1785" si="25">7/30</f>
        <v>0.23333333333333334</v>
      </c>
      <c r="T1763">
        <v>3</v>
      </c>
      <c r="U1763">
        <v>17</v>
      </c>
      <c r="V1763" t="s">
        <v>82</v>
      </c>
      <c r="W1763">
        <f t="shared" si="23"/>
        <v>400</v>
      </c>
      <c r="X1763" s="5">
        <v>1</v>
      </c>
      <c r="Y1763" t="s">
        <v>48</v>
      </c>
      <c r="Z1763" t="s">
        <v>55</v>
      </c>
      <c r="AA1763" t="s">
        <v>1091</v>
      </c>
      <c r="AB1763" s="5">
        <v>0</v>
      </c>
      <c r="AC1763" t="s">
        <v>1439</v>
      </c>
      <c r="AD1763" t="s">
        <v>1681</v>
      </c>
    </row>
    <row r="1764" spans="1:30" ht="14.25" customHeight="1" x14ac:dyDescent="0.3">
      <c r="A1764">
        <v>19</v>
      </c>
      <c r="B1764" t="s">
        <v>24</v>
      </c>
      <c r="C1764" t="s">
        <v>371</v>
      </c>
      <c r="D1764" t="s">
        <v>351</v>
      </c>
      <c r="E1764">
        <v>2013</v>
      </c>
      <c r="F1764" t="s">
        <v>382</v>
      </c>
      <c r="G1764" t="s">
        <v>396</v>
      </c>
      <c r="H1764" s="3" t="s">
        <v>397</v>
      </c>
      <c r="I1764" s="8">
        <v>-19.181111000000001</v>
      </c>
      <c r="J1764" s="8">
        <v>-39.942222000000001</v>
      </c>
      <c r="K1764">
        <v>220000000</v>
      </c>
      <c r="L1764" t="s">
        <v>67</v>
      </c>
      <c r="M1764" t="s">
        <v>391</v>
      </c>
      <c r="N1764" t="s">
        <v>398</v>
      </c>
      <c r="O1764" s="12">
        <v>2009</v>
      </c>
      <c r="P1764" s="12">
        <v>4</v>
      </c>
      <c r="Q1764" s="12">
        <v>2009</v>
      </c>
      <c r="R1764" s="12">
        <v>4</v>
      </c>
      <c r="S1764" s="7">
        <f t="shared" si="25"/>
        <v>0.23333333333333334</v>
      </c>
      <c r="T1764">
        <v>3</v>
      </c>
      <c r="U1764">
        <v>17</v>
      </c>
      <c r="V1764" t="s">
        <v>82</v>
      </c>
      <c r="W1764">
        <f t="shared" si="23"/>
        <v>400</v>
      </c>
      <c r="X1764" s="5">
        <v>1</v>
      </c>
      <c r="Y1764" t="s">
        <v>48</v>
      </c>
      <c r="Z1764" t="s">
        <v>55</v>
      </c>
      <c r="AA1764" t="s">
        <v>59</v>
      </c>
      <c r="AB1764" s="5">
        <v>9</v>
      </c>
      <c r="AC1764" t="s">
        <v>1439</v>
      </c>
      <c r="AD1764" t="s">
        <v>1681</v>
      </c>
    </row>
    <row r="1765" spans="1:30" ht="14.25" customHeight="1" x14ac:dyDescent="0.3">
      <c r="A1765">
        <v>19</v>
      </c>
      <c r="B1765" t="s">
        <v>24</v>
      </c>
      <c r="C1765" t="s">
        <v>371</v>
      </c>
      <c r="D1765" t="s">
        <v>351</v>
      </c>
      <c r="E1765">
        <v>2013</v>
      </c>
      <c r="F1765" t="s">
        <v>382</v>
      </c>
      <c r="G1765" t="s">
        <v>396</v>
      </c>
      <c r="H1765" s="3" t="s">
        <v>397</v>
      </c>
      <c r="I1765" s="8">
        <v>-19.181111000000001</v>
      </c>
      <c r="J1765" s="8">
        <v>-39.942222000000001</v>
      </c>
      <c r="K1765">
        <v>220000000</v>
      </c>
      <c r="L1765" t="s">
        <v>67</v>
      </c>
      <c r="M1765" t="s">
        <v>391</v>
      </c>
      <c r="N1765" t="s">
        <v>398</v>
      </c>
      <c r="O1765" s="12">
        <v>2009</v>
      </c>
      <c r="P1765" s="12">
        <v>4</v>
      </c>
      <c r="Q1765" s="12">
        <v>2009</v>
      </c>
      <c r="R1765" s="12">
        <v>4</v>
      </c>
      <c r="S1765" s="7">
        <f t="shared" si="25"/>
        <v>0.23333333333333334</v>
      </c>
      <c r="T1765">
        <v>3</v>
      </c>
      <c r="U1765">
        <v>17</v>
      </c>
      <c r="V1765" t="s">
        <v>82</v>
      </c>
      <c r="W1765">
        <f t="shared" si="23"/>
        <v>400</v>
      </c>
      <c r="X1765" s="5">
        <v>1</v>
      </c>
      <c r="Y1765" t="s">
        <v>48</v>
      </c>
      <c r="Z1765" t="s">
        <v>55</v>
      </c>
      <c r="AA1765" t="s">
        <v>655</v>
      </c>
      <c r="AB1765" s="5">
        <v>9</v>
      </c>
      <c r="AC1765" t="s">
        <v>1439</v>
      </c>
      <c r="AD1765" t="s">
        <v>1681</v>
      </c>
    </row>
    <row r="1766" spans="1:30" ht="14.25" customHeight="1" x14ac:dyDescent="0.3">
      <c r="A1766">
        <v>19</v>
      </c>
      <c r="B1766" t="s">
        <v>24</v>
      </c>
      <c r="C1766" t="s">
        <v>371</v>
      </c>
      <c r="D1766" t="s">
        <v>351</v>
      </c>
      <c r="E1766">
        <v>2013</v>
      </c>
      <c r="F1766" t="s">
        <v>382</v>
      </c>
      <c r="G1766" t="s">
        <v>396</v>
      </c>
      <c r="H1766" s="3" t="s">
        <v>397</v>
      </c>
      <c r="I1766" s="8">
        <v>-19.181111000000001</v>
      </c>
      <c r="J1766" s="8">
        <v>-39.942222000000001</v>
      </c>
      <c r="K1766">
        <v>220000000</v>
      </c>
      <c r="L1766" t="s">
        <v>67</v>
      </c>
      <c r="M1766" t="s">
        <v>391</v>
      </c>
      <c r="N1766" t="s">
        <v>398</v>
      </c>
      <c r="O1766" s="12">
        <v>2009</v>
      </c>
      <c r="P1766" s="12">
        <v>4</v>
      </c>
      <c r="Q1766" s="12">
        <v>2009</v>
      </c>
      <c r="R1766" s="12">
        <v>4</v>
      </c>
      <c r="S1766" s="7">
        <f t="shared" si="25"/>
        <v>0.23333333333333334</v>
      </c>
      <c r="T1766">
        <v>3</v>
      </c>
      <c r="U1766">
        <v>17</v>
      </c>
      <c r="V1766" t="s">
        <v>82</v>
      </c>
      <c r="W1766">
        <f t="shared" si="23"/>
        <v>400</v>
      </c>
      <c r="X1766" s="5">
        <v>1</v>
      </c>
      <c r="Y1766" t="s">
        <v>48</v>
      </c>
      <c r="Z1766" t="s">
        <v>55</v>
      </c>
      <c r="AA1766" t="s">
        <v>379</v>
      </c>
      <c r="AB1766" s="5">
        <v>42</v>
      </c>
      <c r="AC1766" t="s">
        <v>1439</v>
      </c>
      <c r="AD1766" t="s">
        <v>1681</v>
      </c>
    </row>
    <row r="1767" spans="1:30" ht="14.25" customHeight="1" x14ac:dyDescent="0.3">
      <c r="A1767">
        <v>19</v>
      </c>
      <c r="B1767" t="s">
        <v>24</v>
      </c>
      <c r="C1767" t="s">
        <v>371</v>
      </c>
      <c r="D1767" t="s">
        <v>351</v>
      </c>
      <c r="E1767">
        <v>2013</v>
      </c>
      <c r="F1767" t="s">
        <v>382</v>
      </c>
      <c r="G1767" t="s">
        <v>396</v>
      </c>
      <c r="H1767" s="3" t="s">
        <v>397</v>
      </c>
      <c r="I1767" s="8">
        <v>-19.181111000000001</v>
      </c>
      <c r="J1767" s="8">
        <v>-39.942222000000001</v>
      </c>
      <c r="K1767">
        <v>220000000</v>
      </c>
      <c r="L1767" t="s">
        <v>67</v>
      </c>
      <c r="M1767" t="s">
        <v>391</v>
      </c>
      <c r="N1767" t="s">
        <v>398</v>
      </c>
      <c r="O1767" s="12">
        <v>2009</v>
      </c>
      <c r="P1767" s="12">
        <v>4</v>
      </c>
      <c r="Q1767" s="12">
        <v>2009</v>
      </c>
      <c r="R1767" s="12">
        <v>4</v>
      </c>
      <c r="S1767" s="7">
        <f t="shared" si="25"/>
        <v>0.23333333333333334</v>
      </c>
      <c r="T1767">
        <v>3</v>
      </c>
      <c r="U1767">
        <v>17</v>
      </c>
      <c r="V1767" t="s">
        <v>82</v>
      </c>
      <c r="W1767">
        <f t="shared" si="23"/>
        <v>400</v>
      </c>
      <c r="X1767" s="5">
        <v>1</v>
      </c>
      <c r="Y1767" t="s">
        <v>48</v>
      </c>
      <c r="Z1767" t="s">
        <v>55</v>
      </c>
      <c r="AA1767" t="s">
        <v>519</v>
      </c>
      <c r="AB1767" s="5">
        <v>0</v>
      </c>
      <c r="AC1767" t="s">
        <v>1439</v>
      </c>
      <c r="AD1767" t="s">
        <v>1681</v>
      </c>
    </row>
    <row r="1768" spans="1:30" ht="14.25" customHeight="1" x14ac:dyDescent="0.3">
      <c r="A1768">
        <v>19</v>
      </c>
      <c r="B1768" t="s">
        <v>24</v>
      </c>
      <c r="C1768" t="s">
        <v>371</v>
      </c>
      <c r="D1768" t="s">
        <v>351</v>
      </c>
      <c r="E1768">
        <v>2013</v>
      </c>
      <c r="F1768" t="s">
        <v>382</v>
      </c>
      <c r="G1768" t="s">
        <v>396</v>
      </c>
      <c r="H1768" s="3" t="s">
        <v>397</v>
      </c>
      <c r="I1768" s="8">
        <v>-19.181111000000001</v>
      </c>
      <c r="J1768" s="8">
        <v>-39.942222000000001</v>
      </c>
      <c r="K1768">
        <v>220000000</v>
      </c>
      <c r="L1768" t="s">
        <v>67</v>
      </c>
      <c r="M1768" t="s">
        <v>391</v>
      </c>
      <c r="N1768" t="s">
        <v>398</v>
      </c>
      <c r="O1768" s="12">
        <v>2009</v>
      </c>
      <c r="P1768" s="12">
        <v>4</v>
      </c>
      <c r="Q1768" s="12">
        <v>2009</v>
      </c>
      <c r="R1768" s="12">
        <v>4</v>
      </c>
      <c r="S1768" s="7">
        <f t="shared" si="25"/>
        <v>0.23333333333333334</v>
      </c>
      <c r="T1768">
        <v>3</v>
      </c>
      <c r="U1768">
        <v>17</v>
      </c>
      <c r="V1768" t="s">
        <v>82</v>
      </c>
      <c r="W1768">
        <f t="shared" si="23"/>
        <v>400</v>
      </c>
      <c r="X1768" s="5">
        <v>1</v>
      </c>
      <c r="Y1768" t="s">
        <v>48</v>
      </c>
      <c r="Z1768" t="s">
        <v>55</v>
      </c>
      <c r="AA1768" t="s">
        <v>1064</v>
      </c>
      <c r="AB1768" s="5">
        <v>40</v>
      </c>
      <c r="AC1768" t="s">
        <v>1439</v>
      </c>
      <c r="AD1768" t="s">
        <v>1681</v>
      </c>
    </row>
    <row r="1769" spans="1:30" ht="14.25" customHeight="1" x14ac:dyDescent="0.3">
      <c r="A1769">
        <v>19</v>
      </c>
      <c r="B1769" t="s">
        <v>24</v>
      </c>
      <c r="C1769" t="s">
        <v>371</v>
      </c>
      <c r="D1769" t="s">
        <v>351</v>
      </c>
      <c r="E1769">
        <v>2013</v>
      </c>
      <c r="F1769" t="s">
        <v>382</v>
      </c>
      <c r="G1769" t="s">
        <v>396</v>
      </c>
      <c r="H1769" s="3" t="s">
        <v>397</v>
      </c>
      <c r="I1769" s="8">
        <v>-19.181111000000001</v>
      </c>
      <c r="J1769" s="8">
        <v>-39.942222000000001</v>
      </c>
      <c r="K1769">
        <v>220000000</v>
      </c>
      <c r="L1769" t="s">
        <v>67</v>
      </c>
      <c r="M1769" t="s">
        <v>391</v>
      </c>
      <c r="N1769" t="s">
        <v>398</v>
      </c>
      <c r="O1769" s="12">
        <v>2009</v>
      </c>
      <c r="P1769" s="12">
        <v>4</v>
      </c>
      <c r="Q1769" s="12">
        <v>2009</v>
      </c>
      <c r="R1769" s="12">
        <v>4</v>
      </c>
      <c r="S1769" s="7">
        <f t="shared" si="25"/>
        <v>0.23333333333333334</v>
      </c>
      <c r="T1769">
        <v>3</v>
      </c>
      <c r="U1769">
        <v>17</v>
      </c>
      <c r="V1769" t="s">
        <v>82</v>
      </c>
      <c r="W1769">
        <f t="shared" si="23"/>
        <v>400</v>
      </c>
      <c r="X1769" s="5">
        <v>1</v>
      </c>
      <c r="Y1769" t="s">
        <v>48</v>
      </c>
      <c r="Z1769" t="s">
        <v>55</v>
      </c>
      <c r="AA1769" t="s">
        <v>1093</v>
      </c>
      <c r="AB1769" s="5">
        <v>0</v>
      </c>
      <c r="AC1769" t="s">
        <v>1439</v>
      </c>
      <c r="AD1769" t="s">
        <v>1681</v>
      </c>
    </row>
    <row r="1770" spans="1:30" ht="14.25" customHeight="1" x14ac:dyDescent="0.3">
      <c r="A1770">
        <v>19</v>
      </c>
      <c r="B1770" t="s">
        <v>24</v>
      </c>
      <c r="C1770" t="s">
        <v>371</v>
      </c>
      <c r="D1770" t="s">
        <v>351</v>
      </c>
      <c r="E1770">
        <v>2013</v>
      </c>
      <c r="F1770" t="s">
        <v>382</v>
      </c>
      <c r="G1770" t="s">
        <v>396</v>
      </c>
      <c r="H1770" s="3" t="s">
        <v>397</v>
      </c>
      <c r="I1770" s="8">
        <v>-19.181111000000001</v>
      </c>
      <c r="J1770" s="8">
        <v>-39.942222000000001</v>
      </c>
      <c r="K1770">
        <v>220000000</v>
      </c>
      <c r="L1770" t="s">
        <v>67</v>
      </c>
      <c r="M1770" t="s">
        <v>391</v>
      </c>
      <c r="N1770" t="s">
        <v>398</v>
      </c>
      <c r="O1770" s="12">
        <v>2009</v>
      </c>
      <c r="P1770" s="12">
        <v>4</v>
      </c>
      <c r="Q1770" s="12">
        <v>2009</v>
      </c>
      <c r="R1770" s="12">
        <v>4</v>
      </c>
      <c r="S1770" s="7">
        <f t="shared" si="25"/>
        <v>0.23333333333333334</v>
      </c>
      <c r="T1770">
        <v>3</v>
      </c>
      <c r="U1770">
        <v>17</v>
      </c>
      <c r="V1770" t="s">
        <v>82</v>
      </c>
      <c r="W1770">
        <f t="shared" si="23"/>
        <v>400</v>
      </c>
      <c r="X1770" s="5">
        <v>1</v>
      </c>
      <c r="Y1770" t="s">
        <v>48</v>
      </c>
      <c r="Z1770" t="s">
        <v>55</v>
      </c>
      <c r="AA1770" t="s">
        <v>1083</v>
      </c>
      <c r="AB1770" s="5">
        <v>4</v>
      </c>
      <c r="AC1770" t="s">
        <v>1439</v>
      </c>
      <c r="AD1770" t="s">
        <v>1681</v>
      </c>
    </row>
    <row r="1771" spans="1:30" ht="14.25" customHeight="1" x14ac:dyDescent="0.3">
      <c r="A1771">
        <v>19</v>
      </c>
      <c r="B1771" t="s">
        <v>24</v>
      </c>
      <c r="C1771" t="s">
        <v>371</v>
      </c>
      <c r="D1771" t="s">
        <v>351</v>
      </c>
      <c r="E1771">
        <v>2013</v>
      </c>
      <c r="F1771" t="s">
        <v>382</v>
      </c>
      <c r="G1771" t="s">
        <v>396</v>
      </c>
      <c r="H1771" s="3" t="s">
        <v>397</v>
      </c>
      <c r="I1771" s="8">
        <v>-19.181111000000001</v>
      </c>
      <c r="J1771" s="8">
        <v>-39.942222000000001</v>
      </c>
      <c r="K1771">
        <v>220000000</v>
      </c>
      <c r="L1771" t="s">
        <v>67</v>
      </c>
      <c r="M1771" t="s">
        <v>391</v>
      </c>
      <c r="N1771" t="s">
        <v>398</v>
      </c>
      <c r="O1771" s="12">
        <v>2009</v>
      </c>
      <c r="P1771" s="12">
        <v>4</v>
      </c>
      <c r="Q1771" s="12">
        <v>2009</v>
      </c>
      <c r="R1771" s="12">
        <v>4</v>
      </c>
      <c r="S1771" s="7">
        <f t="shared" si="25"/>
        <v>0.23333333333333334</v>
      </c>
      <c r="T1771">
        <v>3</v>
      </c>
      <c r="U1771">
        <v>17</v>
      </c>
      <c r="V1771" t="s">
        <v>82</v>
      </c>
      <c r="W1771">
        <f t="shared" si="23"/>
        <v>400</v>
      </c>
      <c r="X1771" s="5">
        <v>1</v>
      </c>
      <c r="Y1771" t="s">
        <v>48</v>
      </c>
      <c r="Z1771" t="s">
        <v>55</v>
      </c>
      <c r="AA1771" t="s">
        <v>1094</v>
      </c>
      <c r="AB1771" s="5">
        <v>2</v>
      </c>
      <c r="AC1771" t="s">
        <v>1439</v>
      </c>
      <c r="AD1771" t="s">
        <v>1681</v>
      </c>
    </row>
    <row r="1772" spans="1:30" ht="14.25" customHeight="1" x14ac:dyDescent="0.3">
      <c r="A1772">
        <v>19</v>
      </c>
      <c r="B1772" t="s">
        <v>24</v>
      </c>
      <c r="C1772" t="s">
        <v>371</v>
      </c>
      <c r="D1772" t="s">
        <v>351</v>
      </c>
      <c r="E1772">
        <v>2013</v>
      </c>
      <c r="F1772" t="s">
        <v>382</v>
      </c>
      <c r="G1772" t="s">
        <v>396</v>
      </c>
      <c r="H1772" s="3" t="s">
        <v>397</v>
      </c>
      <c r="I1772" s="8">
        <v>-19.181111000000001</v>
      </c>
      <c r="J1772" s="8">
        <v>-39.942222000000001</v>
      </c>
      <c r="K1772">
        <v>220000000</v>
      </c>
      <c r="L1772" t="s">
        <v>67</v>
      </c>
      <c r="M1772" t="s">
        <v>391</v>
      </c>
      <c r="N1772" t="s">
        <v>398</v>
      </c>
      <c r="O1772" s="12">
        <v>2009</v>
      </c>
      <c r="P1772" s="12">
        <v>4</v>
      </c>
      <c r="Q1772" s="12">
        <v>2009</v>
      </c>
      <c r="R1772" s="12">
        <v>4</v>
      </c>
      <c r="S1772" s="7">
        <f t="shared" si="25"/>
        <v>0.23333333333333334</v>
      </c>
      <c r="T1772">
        <v>3</v>
      </c>
      <c r="U1772">
        <v>17</v>
      </c>
      <c r="V1772" t="s">
        <v>82</v>
      </c>
      <c r="W1772">
        <f t="shared" si="23"/>
        <v>400</v>
      </c>
      <c r="X1772" s="5">
        <v>1</v>
      </c>
      <c r="Y1772" t="s">
        <v>48</v>
      </c>
      <c r="Z1772" t="s">
        <v>55</v>
      </c>
      <c r="AA1772" t="s">
        <v>70</v>
      </c>
      <c r="AB1772" s="5">
        <v>2</v>
      </c>
      <c r="AC1772" t="s">
        <v>1439</v>
      </c>
      <c r="AD1772" t="s">
        <v>1681</v>
      </c>
    </row>
    <row r="1773" spans="1:30" ht="14.25" customHeight="1" x14ac:dyDescent="0.3">
      <c r="A1773">
        <v>19</v>
      </c>
      <c r="B1773" t="s">
        <v>24</v>
      </c>
      <c r="C1773" t="s">
        <v>371</v>
      </c>
      <c r="D1773" t="s">
        <v>351</v>
      </c>
      <c r="E1773">
        <v>2013</v>
      </c>
      <c r="F1773" t="s">
        <v>382</v>
      </c>
      <c r="G1773" t="s">
        <v>396</v>
      </c>
      <c r="H1773" s="3" t="s">
        <v>397</v>
      </c>
      <c r="I1773" s="8">
        <v>-19.181111000000001</v>
      </c>
      <c r="J1773" s="8">
        <v>-39.942222000000001</v>
      </c>
      <c r="K1773">
        <v>220000000</v>
      </c>
      <c r="L1773" t="s">
        <v>67</v>
      </c>
      <c r="M1773" t="s">
        <v>391</v>
      </c>
      <c r="N1773" t="s">
        <v>398</v>
      </c>
      <c r="O1773" s="12">
        <v>2009</v>
      </c>
      <c r="P1773" s="12">
        <v>4</v>
      </c>
      <c r="Q1773" s="12">
        <v>2009</v>
      </c>
      <c r="R1773" s="12">
        <v>4</v>
      </c>
      <c r="S1773" s="7">
        <f t="shared" si="25"/>
        <v>0.23333333333333334</v>
      </c>
      <c r="T1773">
        <v>3</v>
      </c>
      <c r="U1773">
        <v>17</v>
      </c>
      <c r="V1773" t="s">
        <v>82</v>
      </c>
      <c r="W1773">
        <f t="shared" si="23"/>
        <v>400</v>
      </c>
      <c r="X1773" s="5">
        <v>1</v>
      </c>
      <c r="Y1773" t="s">
        <v>48</v>
      </c>
      <c r="Z1773" t="s">
        <v>55</v>
      </c>
      <c r="AA1773" t="s">
        <v>1086</v>
      </c>
      <c r="AB1773" s="5">
        <v>10</v>
      </c>
      <c r="AC1773" t="s">
        <v>1439</v>
      </c>
      <c r="AD1773" t="s">
        <v>1681</v>
      </c>
    </row>
    <row r="1774" spans="1:30" ht="14.25" customHeight="1" x14ac:dyDescent="0.3">
      <c r="A1774">
        <v>19</v>
      </c>
      <c r="B1774" t="s">
        <v>24</v>
      </c>
      <c r="C1774" t="s">
        <v>371</v>
      </c>
      <c r="D1774" t="s">
        <v>351</v>
      </c>
      <c r="E1774">
        <v>2013</v>
      </c>
      <c r="F1774" t="s">
        <v>382</v>
      </c>
      <c r="G1774" t="s">
        <v>396</v>
      </c>
      <c r="H1774" s="3" t="s">
        <v>397</v>
      </c>
      <c r="I1774" s="8">
        <v>-19.181111000000001</v>
      </c>
      <c r="J1774" s="8">
        <v>-39.942222000000001</v>
      </c>
      <c r="K1774">
        <v>220000000</v>
      </c>
      <c r="L1774" t="s">
        <v>67</v>
      </c>
      <c r="M1774" t="s">
        <v>391</v>
      </c>
      <c r="N1774" t="s">
        <v>398</v>
      </c>
      <c r="O1774" s="12">
        <v>2009</v>
      </c>
      <c r="P1774" s="12">
        <v>4</v>
      </c>
      <c r="Q1774" s="12">
        <v>2009</v>
      </c>
      <c r="R1774" s="12">
        <v>4</v>
      </c>
      <c r="S1774" s="7">
        <f t="shared" si="25"/>
        <v>0.23333333333333334</v>
      </c>
      <c r="T1774">
        <v>3</v>
      </c>
      <c r="U1774">
        <v>17</v>
      </c>
      <c r="V1774" t="s">
        <v>82</v>
      </c>
      <c r="W1774">
        <f t="shared" si="23"/>
        <v>400</v>
      </c>
      <c r="X1774" s="5">
        <v>1</v>
      </c>
      <c r="Y1774" t="s">
        <v>48</v>
      </c>
      <c r="Z1774" t="s">
        <v>55</v>
      </c>
      <c r="AA1774" t="s">
        <v>73</v>
      </c>
      <c r="AB1774" s="5">
        <v>1</v>
      </c>
      <c r="AC1774" t="s">
        <v>1439</v>
      </c>
      <c r="AD1774" t="s">
        <v>1681</v>
      </c>
    </row>
    <row r="1775" spans="1:30" ht="14.25" customHeight="1" x14ac:dyDescent="0.3">
      <c r="A1775">
        <v>19</v>
      </c>
      <c r="B1775" t="s">
        <v>24</v>
      </c>
      <c r="C1775" t="s">
        <v>371</v>
      </c>
      <c r="D1775" t="s">
        <v>351</v>
      </c>
      <c r="E1775">
        <v>2013</v>
      </c>
      <c r="F1775" t="s">
        <v>382</v>
      </c>
      <c r="G1775" t="s">
        <v>396</v>
      </c>
      <c r="H1775" s="3" t="s">
        <v>397</v>
      </c>
      <c r="I1775" s="8">
        <v>-19.181111000000001</v>
      </c>
      <c r="J1775" s="8">
        <v>-39.942222000000001</v>
      </c>
      <c r="K1775">
        <v>220000000</v>
      </c>
      <c r="L1775" t="s">
        <v>67</v>
      </c>
      <c r="M1775" t="s">
        <v>391</v>
      </c>
      <c r="N1775" t="s">
        <v>398</v>
      </c>
      <c r="O1775" s="12">
        <v>2009</v>
      </c>
      <c r="P1775" s="12">
        <v>4</v>
      </c>
      <c r="Q1775" s="12">
        <v>2009</v>
      </c>
      <c r="R1775" s="12">
        <v>4</v>
      </c>
      <c r="S1775" s="7">
        <f t="shared" si="25"/>
        <v>0.23333333333333334</v>
      </c>
      <c r="T1775">
        <v>3</v>
      </c>
      <c r="U1775">
        <v>17</v>
      </c>
      <c r="V1775" t="s">
        <v>82</v>
      </c>
      <c r="W1775">
        <f t="shared" si="23"/>
        <v>400</v>
      </c>
      <c r="X1775" s="5">
        <v>1</v>
      </c>
      <c r="Y1775" t="s">
        <v>48</v>
      </c>
      <c r="Z1775" t="s">
        <v>83</v>
      </c>
      <c r="AA1775" t="s">
        <v>1087</v>
      </c>
      <c r="AB1775" s="5">
        <v>1</v>
      </c>
      <c r="AC1775" t="s">
        <v>1439</v>
      </c>
      <c r="AD1775" t="s">
        <v>1681</v>
      </c>
    </row>
    <row r="1776" spans="1:30" ht="14.25" customHeight="1" x14ac:dyDescent="0.3">
      <c r="A1776">
        <v>19</v>
      </c>
      <c r="B1776" t="s">
        <v>24</v>
      </c>
      <c r="C1776" t="s">
        <v>371</v>
      </c>
      <c r="D1776" t="s">
        <v>351</v>
      </c>
      <c r="E1776">
        <v>2013</v>
      </c>
      <c r="F1776" t="s">
        <v>382</v>
      </c>
      <c r="G1776" t="s">
        <v>396</v>
      </c>
      <c r="H1776" s="3" t="s">
        <v>397</v>
      </c>
      <c r="I1776" s="8">
        <v>-19.181111000000001</v>
      </c>
      <c r="J1776" s="8">
        <v>-39.942222000000001</v>
      </c>
      <c r="K1776">
        <v>220000000</v>
      </c>
      <c r="L1776" t="s">
        <v>67</v>
      </c>
      <c r="M1776" t="s">
        <v>391</v>
      </c>
      <c r="N1776" t="s">
        <v>398</v>
      </c>
      <c r="O1776" s="12">
        <v>2009</v>
      </c>
      <c r="P1776" s="12">
        <v>4</v>
      </c>
      <c r="Q1776" s="12">
        <v>2009</v>
      </c>
      <c r="R1776" s="12">
        <v>4</v>
      </c>
      <c r="S1776" s="7">
        <f t="shared" si="25"/>
        <v>0.23333333333333334</v>
      </c>
      <c r="T1776">
        <v>3</v>
      </c>
      <c r="U1776">
        <v>17</v>
      </c>
      <c r="V1776" t="s">
        <v>82</v>
      </c>
      <c r="W1776">
        <f t="shared" si="23"/>
        <v>400</v>
      </c>
      <c r="X1776" s="5">
        <v>1</v>
      </c>
      <c r="Y1776" t="s">
        <v>48</v>
      </c>
      <c r="Z1776" t="s">
        <v>83</v>
      </c>
      <c r="AA1776" t="s">
        <v>274</v>
      </c>
      <c r="AB1776" s="5">
        <v>4</v>
      </c>
      <c r="AC1776" t="s">
        <v>1439</v>
      </c>
      <c r="AD1776" t="s">
        <v>1681</v>
      </c>
    </row>
    <row r="1777" spans="1:30" ht="14.25" customHeight="1" x14ac:dyDescent="0.3">
      <c r="A1777">
        <v>19</v>
      </c>
      <c r="B1777" t="s">
        <v>24</v>
      </c>
      <c r="C1777" t="s">
        <v>371</v>
      </c>
      <c r="D1777" t="s">
        <v>351</v>
      </c>
      <c r="E1777">
        <v>2013</v>
      </c>
      <c r="F1777" t="s">
        <v>382</v>
      </c>
      <c r="G1777" t="s">
        <v>396</v>
      </c>
      <c r="H1777" s="3" t="s">
        <v>397</v>
      </c>
      <c r="I1777" s="8">
        <v>-19.181111000000001</v>
      </c>
      <c r="J1777" s="8">
        <v>-39.942222000000001</v>
      </c>
      <c r="K1777">
        <v>220000000</v>
      </c>
      <c r="L1777" t="s">
        <v>67</v>
      </c>
      <c r="M1777" t="s">
        <v>391</v>
      </c>
      <c r="N1777" t="s">
        <v>398</v>
      </c>
      <c r="O1777" s="12">
        <v>2009</v>
      </c>
      <c r="P1777" s="12">
        <v>4</v>
      </c>
      <c r="Q1777" s="12">
        <v>2009</v>
      </c>
      <c r="R1777" s="12">
        <v>4</v>
      </c>
      <c r="S1777" s="7">
        <f t="shared" si="25"/>
        <v>0.23333333333333334</v>
      </c>
      <c r="T1777">
        <v>3</v>
      </c>
      <c r="U1777">
        <v>17</v>
      </c>
      <c r="V1777" t="s">
        <v>82</v>
      </c>
      <c r="W1777">
        <f t="shared" si="23"/>
        <v>400</v>
      </c>
      <c r="X1777" s="5">
        <v>1</v>
      </c>
      <c r="Y1777" t="s">
        <v>48</v>
      </c>
      <c r="Z1777" t="s">
        <v>83</v>
      </c>
      <c r="AA1777" t="s">
        <v>87</v>
      </c>
      <c r="AB1777" s="5">
        <v>41</v>
      </c>
      <c r="AC1777" t="s">
        <v>1439</v>
      </c>
      <c r="AD1777" t="s">
        <v>1681</v>
      </c>
    </row>
    <row r="1778" spans="1:30" ht="14.25" customHeight="1" x14ac:dyDescent="0.3">
      <c r="A1778">
        <v>19</v>
      </c>
      <c r="B1778" t="s">
        <v>24</v>
      </c>
      <c r="C1778" t="s">
        <v>371</v>
      </c>
      <c r="D1778" t="s">
        <v>351</v>
      </c>
      <c r="E1778">
        <v>2013</v>
      </c>
      <c r="F1778" t="s">
        <v>382</v>
      </c>
      <c r="G1778" t="s">
        <v>396</v>
      </c>
      <c r="H1778" s="3" t="s">
        <v>397</v>
      </c>
      <c r="I1778" s="8">
        <v>-19.181111000000001</v>
      </c>
      <c r="J1778" s="8">
        <v>-39.942222000000001</v>
      </c>
      <c r="K1778">
        <v>220000000</v>
      </c>
      <c r="L1778" t="s">
        <v>67</v>
      </c>
      <c r="M1778" t="s">
        <v>391</v>
      </c>
      <c r="N1778" t="s">
        <v>398</v>
      </c>
      <c r="O1778" s="12">
        <v>2009</v>
      </c>
      <c r="P1778" s="12">
        <v>4</v>
      </c>
      <c r="Q1778" s="12">
        <v>2009</v>
      </c>
      <c r="R1778" s="12">
        <v>4</v>
      </c>
      <c r="S1778" s="7">
        <f t="shared" si="25"/>
        <v>0.23333333333333334</v>
      </c>
      <c r="T1778">
        <v>3</v>
      </c>
      <c r="U1778">
        <v>17</v>
      </c>
      <c r="V1778" t="s">
        <v>82</v>
      </c>
      <c r="W1778">
        <f t="shared" si="23"/>
        <v>400</v>
      </c>
      <c r="X1778" s="5">
        <v>1</v>
      </c>
      <c r="Y1778" t="s">
        <v>48</v>
      </c>
      <c r="Z1778" t="s">
        <v>83</v>
      </c>
      <c r="AA1778" t="s">
        <v>1088</v>
      </c>
      <c r="AB1778" s="5">
        <v>0</v>
      </c>
      <c r="AC1778" t="s">
        <v>1439</v>
      </c>
      <c r="AD1778" t="s">
        <v>1681</v>
      </c>
    </row>
    <row r="1779" spans="1:30" ht="14.25" customHeight="1" x14ac:dyDescent="0.3">
      <c r="A1779">
        <v>19</v>
      </c>
      <c r="B1779" t="s">
        <v>24</v>
      </c>
      <c r="C1779" t="s">
        <v>371</v>
      </c>
      <c r="D1779" t="s">
        <v>351</v>
      </c>
      <c r="E1779">
        <v>2013</v>
      </c>
      <c r="F1779" t="s">
        <v>382</v>
      </c>
      <c r="G1779" t="s">
        <v>396</v>
      </c>
      <c r="H1779" s="3" t="s">
        <v>397</v>
      </c>
      <c r="I1779" s="8">
        <v>-19.181111000000001</v>
      </c>
      <c r="J1779" s="8">
        <v>-39.942222000000001</v>
      </c>
      <c r="K1779">
        <v>220000000</v>
      </c>
      <c r="L1779" t="s">
        <v>67</v>
      </c>
      <c r="M1779" t="s">
        <v>391</v>
      </c>
      <c r="N1779" t="s">
        <v>398</v>
      </c>
      <c r="O1779" s="12">
        <v>2009</v>
      </c>
      <c r="P1779" s="12">
        <v>4</v>
      </c>
      <c r="Q1779" s="12">
        <v>2009</v>
      </c>
      <c r="R1779" s="12">
        <v>4</v>
      </c>
      <c r="S1779" s="7">
        <f t="shared" si="25"/>
        <v>0.23333333333333334</v>
      </c>
      <c r="T1779">
        <v>3</v>
      </c>
      <c r="U1779">
        <v>17</v>
      </c>
      <c r="V1779" t="s">
        <v>82</v>
      </c>
      <c r="W1779">
        <f t="shared" si="23"/>
        <v>400</v>
      </c>
      <c r="X1779" s="5">
        <v>1</v>
      </c>
      <c r="Y1779" t="s">
        <v>48</v>
      </c>
      <c r="Z1779" t="s">
        <v>90</v>
      </c>
      <c r="AA1779" t="s">
        <v>666</v>
      </c>
      <c r="AB1779" s="5">
        <v>2</v>
      </c>
      <c r="AC1779" t="s">
        <v>1439</v>
      </c>
      <c r="AD1779" t="s">
        <v>1681</v>
      </c>
    </row>
    <row r="1780" spans="1:30" ht="14.25" customHeight="1" x14ac:dyDescent="0.3">
      <c r="A1780">
        <v>19</v>
      </c>
      <c r="B1780" t="s">
        <v>24</v>
      </c>
      <c r="C1780" t="s">
        <v>371</v>
      </c>
      <c r="D1780" t="s">
        <v>351</v>
      </c>
      <c r="E1780">
        <v>2013</v>
      </c>
      <c r="F1780" t="s">
        <v>382</v>
      </c>
      <c r="G1780" t="s">
        <v>396</v>
      </c>
      <c r="H1780" s="3" t="s">
        <v>397</v>
      </c>
      <c r="I1780" s="8">
        <v>-19.181111000000001</v>
      </c>
      <c r="J1780" s="8">
        <v>-39.942222000000001</v>
      </c>
      <c r="K1780">
        <v>220000000</v>
      </c>
      <c r="L1780" t="s">
        <v>67</v>
      </c>
      <c r="M1780" t="s">
        <v>391</v>
      </c>
      <c r="N1780" t="s">
        <v>398</v>
      </c>
      <c r="O1780" s="12">
        <v>2009</v>
      </c>
      <c r="P1780" s="12">
        <v>4</v>
      </c>
      <c r="Q1780" s="12">
        <v>2009</v>
      </c>
      <c r="R1780" s="12">
        <v>4</v>
      </c>
      <c r="S1780" s="7">
        <f t="shared" si="25"/>
        <v>0.23333333333333334</v>
      </c>
      <c r="T1780">
        <v>3</v>
      </c>
      <c r="U1780">
        <v>17</v>
      </c>
      <c r="V1780" t="s">
        <v>82</v>
      </c>
      <c r="W1780">
        <f t="shared" si="23"/>
        <v>400</v>
      </c>
      <c r="X1780" s="5">
        <v>1</v>
      </c>
      <c r="Y1780" t="s">
        <v>48</v>
      </c>
      <c r="Z1780" t="s">
        <v>90</v>
      </c>
      <c r="AA1780" t="s">
        <v>91</v>
      </c>
      <c r="AB1780" s="5">
        <v>4</v>
      </c>
      <c r="AC1780" t="s">
        <v>1439</v>
      </c>
      <c r="AD1780" t="s">
        <v>1681</v>
      </c>
    </row>
    <row r="1781" spans="1:30" ht="14.25" customHeight="1" x14ac:dyDescent="0.3">
      <c r="A1781">
        <v>19</v>
      </c>
      <c r="B1781" t="s">
        <v>24</v>
      </c>
      <c r="C1781" t="s">
        <v>371</v>
      </c>
      <c r="D1781" t="s">
        <v>351</v>
      </c>
      <c r="E1781">
        <v>2013</v>
      </c>
      <c r="F1781" t="s">
        <v>382</v>
      </c>
      <c r="G1781" t="s">
        <v>401</v>
      </c>
      <c r="H1781" s="3" t="s">
        <v>402</v>
      </c>
      <c r="I1781" s="8">
        <v>-19.156389000000001</v>
      </c>
      <c r="J1781" s="8">
        <v>-40.042222000000002</v>
      </c>
      <c r="K1781">
        <v>220000000</v>
      </c>
      <c r="L1781" t="s">
        <v>67</v>
      </c>
      <c r="M1781" t="s">
        <v>377</v>
      </c>
      <c r="N1781" t="s">
        <v>403</v>
      </c>
      <c r="O1781" s="12">
        <v>2009</v>
      </c>
      <c r="P1781" s="12">
        <v>12</v>
      </c>
      <c r="Q1781" s="12">
        <v>2009</v>
      </c>
      <c r="R1781" s="12">
        <v>12</v>
      </c>
      <c r="S1781" s="7">
        <f t="shared" si="25"/>
        <v>0.23333333333333334</v>
      </c>
      <c r="T1781">
        <v>3</v>
      </c>
      <c r="U1781">
        <v>17</v>
      </c>
      <c r="V1781" t="s">
        <v>82</v>
      </c>
      <c r="W1781">
        <f t="shared" si="23"/>
        <v>400</v>
      </c>
      <c r="X1781" s="5">
        <v>1</v>
      </c>
      <c r="Y1781" t="s">
        <v>48</v>
      </c>
      <c r="Z1781" t="s">
        <v>49</v>
      </c>
      <c r="AA1781" t="s">
        <v>1084</v>
      </c>
      <c r="AB1781" s="5">
        <v>1</v>
      </c>
      <c r="AC1781" t="s">
        <v>1439</v>
      </c>
      <c r="AD1781" t="s">
        <v>1681</v>
      </c>
    </row>
    <row r="1782" spans="1:30" ht="14.25" customHeight="1" x14ac:dyDescent="0.3">
      <c r="A1782">
        <v>19</v>
      </c>
      <c r="B1782" t="s">
        <v>24</v>
      </c>
      <c r="C1782" t="s">
        <v>371</v>
      </c>
      <c r="D1782" t="s">
        <v>351</v>
      </c>
      <c r="E1782">
        <v>2013</v>
      </c>
      <c r="F1782" t="s">
        <v>382</v>
      </c>
      <c r="G1782" t="s">
        <v>401</v>
      </c>
      <c r="H1782" s="3" t="s">
        <v>402</v>
      </c>
      <c r="I1782" s="8">
        <v>-19.156389000000001</v>
      </c>
      <c r="J1782" s="8">
        <v>-40.042222000000002</v>
      </c>
      <c r="K1782">
        <v>220000000</v>
      </c>
      <c r="L1782" t="s">
        <v>67</v>
      </c>
      <c r="M1782" t="s">
        <v>377</v>
      </c>
      <c r="N1782" t="s">
        <v>403</v>
      </c>
      <c r="O1782" s="12">
        <v>2009</v>
      </c>
      <c r="P1782" s="12">
        <v>12</v>
      </c>
      <c r="Q1782" s="12">
        <v>2009</v>
      </c>
      <c r="R1782" s="12">
        <v>12</v>
      </c>
      <c r="S1782" s="7">
        <f t="shared" si="25"/>
        <v>0.23333333333333334</v>
      </c>
      <c r="T1782">
        <v>3</v>
      </c>
      <c r="U1782">
        <v>17</v>
      </c>
      <c r="V1782" t="s">
        <v>82</v>
      </c>
      <c r="W1782">
        <f t="shared" si="23"/>
        <v>400</v>
      </c>
      <c r="X1782" s="5">
        <v>1</v>
      </c>
      <c r="Y1782" t="s">
        <v>48</v>
      </c>
      <c r="Z1782" t="s">
        <v>49</v>
      </c>
      <c r="AA1782" t="s">
        <v>50</v>
      </c>
      <c r="AB1782" s="5">
        <v>11</v>
      </c>
      <c r="AC1782" t="s">
        <v>1439</v>
      </c>
      <c r="AD1782" t="s">
        <v>1681</v>
      </c>
    </row>
    <row r="1783" spans="1:30" ht="14.25" customHeight="1" x14ac:dyDescent="0.3">
      <c r="A1783">
        <v>19</v>
      </c>
      <c r="B1783" t="s">
        <v>24</v>
      </c>
      <c r="C1783" t="s">
        <v>371</v>
      </c>
      <c r="D1783" t="s">
        <v>351</v>
      </c>
      <c r="E1783">
        <v>2013</v>
      </c>
      <c r="F1783" t="s">
        <v>382</v>
      </c>
      <c r="G1783" t="s">
        <v>401</v>
      </c>
      <c r="H1783" s="3" t="s">
        <v>402</v>
      </c>
      <c r="I1783" s="8">
        <v>-19.156389000000001</v>
      </c>
      <c r="J1783" s="8">
        <v>-40.042222000000002</v>
      </c>
      <c r="K1783">
        <v>220000000</v>
      </c>
      <c r="L1783" t="s">
        <v>67</v>
      </c>
      <c r="M1783" t="s">
        <v>377</v>
      </c>
      <c r="N1783" t="s">
        <v>403</v>
      </c>
      <c r="O1783" s="12">
        <v>2009</v>
      </c>
      <c r="P1783" s="12">
        <v>12</v>
      </c>
      <c r="Q1783" s="12">
        <v>2009</v>
      </c>
      <c r="R1783" s="12">
        <v>12</v>
      </c>
      <c r="S1783" s="7">
        <f t="shared" si="25"/>
        <v>0.23333333333333334</v>
      </c>
      <c r="T1783">
        <v>3</v>
      </c>
      <c r="U1783">
        <v>17</v>
      </c>
      <c r="V1783" t="s">
        <v>82</v>
      </c>
      <c r="W1783">
        <f t="shared" si="23"/>
        <v>400</v>
      </c>
      <c r="X1783" s="5">
        <v>1</v>
      </c>
      <c r="Y1783" t="s">
        <v>48</v>
      </c>
      <c r="Z1783" t="s">
        <v>55</v>
      </c>
      <c r="AA1783" t="s">
        <v>1090</v>
      </c>
      <c r="AB1783" s="5">
        <v>31</v>
      </c>
      <c r="AC1783" t="s">
        <v>1439</v>
      </c>
      <c r="AD1783" t="s">
        <v>1681</v>
      </c>
    </row>
    <row r="1784" spans="1:30" ht="14.25" customHeight="1" x14ac:dyDescent="0.3">
      <c r="A1784">
        <v>19</v>
      </c>
      <c r="B1784" t="s">
        <v>24</v>
      </c>
      <c r="C1784" t="s">
        <v>371</v>
      </c>
      <c r="D1784" t="s">
        <v>351</v>
      </c>
      <c r="E1784">
        <v>2013</v>
      </c>
      <c r="F1784" t="s">
        <v>382</v>
      </c>
      <c r="G1784" t="s">
        <v>401</v>
      </c>
      <c r="H1784" s="3" t="s">
        <v>402</v>
      </c>
      <c r="I1784" s="8">
        <v>-19.156389000000001</v>
      </c>
      <c r="J1784" s="8">
        <v>-40.042222000000002</v>
      </c>
      <c r="K1784">
        <v>220000000</v>
      </c>
      <c r="L1784" t="s">
        <v>67</v>
      </c>
      <c r="M1784" t="s">
        <v>377</v>
      </c>
      <c r="N1784" t="s">
        <v>403</v>
      </c>
      <c r="O1784" s="12">
        <v>2009</v>
      </c>
      <c r="P1784" s="12">
        <v>12</v>
      </c>
      <c r="Q1784" s="12">
        <v>2009</v>
      </c>
      <c r="R1784" s="12">
        <v>12</v>
      </c>
      <c r="S1784" s="7">
        <f t="shared" si="25"/>
        <v>0.23333333333333334</v>
      </c>
      <c r="T1784">
        <v>3</v>
      </c>
      <c r="U1784">
        <v>17</v>
      </c>
      <c r="V1784" t="s">
        <v>82</v>
      </c>
      <c r="W1784">
        <f t="shared" si="23"/>
        <v>400</v>
      </c>
      <c r="X1784" s="5">
        <v>1</v>
      </c>
      <c r="Y1784" t="s">
        <v>48</v>
      </c>
      <c r="Z1784" t="s">
        <v>55</v>
      </c>
      <c r="AA1784" t="s">
        <v>496</v>
      </c>
      <c r="AB1784" s="5">
        <v>4</v>
      </c>
      <c r="AC1784" t="s">
        <v>1439</v>
      </c>
      <c r="AD1784" t="s">
        <v>1681</v>
      </c>
    </row>
    <row r="1785" spans="1:30" ht="14.25" customHeight="1" x14ac:dyDescent="0.3">
      <c r="A1785">
        <v>19</v>
      </c>
      <c r="B1785" t="s">
        <v>24</v>
      </c>
      <c r="C1785" t="s">
        <v>371</v>
      </c>
      <c r="D1785" t="s">
        <v>351</v>
      </c>
      <c r="E1785">
        <v>2013</v>
      </c>
      <c r="F1785" t="s">
        <v>382</v>
      </c>
      <c r="G1785" t="s">
        <v>401</v>
      </c>
      <c r="H1785" s="3" t="s">
        <v>402</v>
      </c>
      <c r="I1785" s="8">
        <v>-19.156389000000001</v>
      </c>
      <c r="J1785" s="8">
        <v>-40.042222000000002</v>
      </c>
      <c r="K1785">
        <v>220000000</v>
      </c>
      <c r="L1785" t="s">
        <v>67</v>
      </c>
      <c r="M1785" t="s">
        <v>377</v>
      </c>
      <c r="N1785" t="s">
        <v>403</v>
      </c>
      <c r="O1785" s="12">
        <v>2009</v>
      </c>
      <c r="P1785" s="12">
        <v>12</v>
      </c>
      <c r="Q1785" s="12">
        <v>2009</v>
      </c>
      <c r="R1785" s="12">
        <v>12</v>
      </c>
      <c r="S1785" s="7">
        <f t="shared" si="25"/>
        <v>0.23333333333333334</v>
      </c>
      <c r="T1785">
        <v>3</v>
      </c>
      <c r="U1785">
        <v>17</v>
      </c>
      <c r="V1785" t="s">
        <v>82</v>
      </c>
      <c r="W1785">
        <f t="shared" si="23"/>
        <v>400</v>
      </c>
      <c r="X1785" s="5">
        <v>1</v>
      </c>
      <c r="Y1785" t="s">
        <v>48</v>
      </c>
      <c r="Z1785" t="s">
        <v>55</v>
      </c>
      <c r="AA1785" t="s">
        <v>249</v>
      </c>
      <c r="AB1785" s="5">
        <v>240</v>
      </c>
      <c r="AC1785" t="s">
        <v>1439</v>
      </c>
      <c r="AD1785" t="s">
        <v>1681</v>
      </c>
    </row>
    <row r="1786" spans="1:30" ht="14.25" customHeight="1" x14ac:dyDescent="0.3">
      <c r="A1786">
        <v>19</v>
      </c>
      <c r="B1786" t="s">
        <v>24</v>
      </c>
      <c r="C1786" t="s">
        <v>371</v>
      </c>
      <c r="D1786" t="s">
        <v>351</v>
      </c>
      <c r="E1786">
        <v>2013</v>
      </c>
      <c r="F1786" t="s">
        <v>382</v>
      </c>
      <c r="G1786" t="s">
        <v>401</v>
      </c>
      <c r="H1786" s="3" t="s">
        <v>402</v>
      </c>
      <c r="I1786" s="8">
        <v>-19.156389000000001</v>
      </c>
      <c r="J1786" s="8">
        <v>-40.042222000000002</v>
      </c>
      <c r="K1786">
        <v>220000000</v>
      </c>
      <c r="L1786" t="s">
        <v>67</v>
      </c>
      <c r="M1786" t="s">
        <v>377</v>
      </c>
      <c r="N1786" t="s">
        <v>403</v>
      </c>
      <c r="O1786" s="12">
        <v>2009</v>
      </c>
      <c r="P1786" s="12">
        <v>12</v>
      </c>
      <c r="Q1786" s="12">
        <v>2009</v>
      </c>
      <c r="R1786" s="12">
        <v>12</v>
      </c>
      <c r="S1786" s="7">
        <f>4/30</f>
        <v>0.13333333333333333</v>
      </c>
      <c r="T1786">
        <v>3</v>
      </c>
      <c r="U1786">
        <v>17</v>
      </c>
      <c r="V1786" t="s">
        <v>82</v>
      </c>
      <c r="W1786">
        <f t="shared" si="23"/>
        <v>400</v>
      </c>
      <c r="X1786" s="5">
        <v>1</v>
      </c>
      <c r="Y1786" t="s">
        <v>48</v>
      </c>
      <c r="Z1786" t="s">
        <v>55</v>
      </c>
      <c r="AA1786" t="s">
        <v>861</v>
      </c>
      <c r="AB1786" s="5">
        <v>9</v>
      </c>
      <c r="AC1786" t="s">
        <v>1439</v>
      </c>
      <c r="AD1786" t="s">
        <v>1681</v>
      </c>
    </row>
    <row r="1787" spans="1:30" ht="14.25" customHeight="1" x14ac:dyDescent="0.3">
      <c r="A1787">
        <v>19</v>
      </c>
      <c r="B1787" t="s">
        <v>24</v>
      </c>
      <c r="C1787" t="s">
        <v>371</v>
      </c>
      <c r="D1787" t="s">
        <v>351</v>
      </c>
      <c r="E1787">
        <v>2013</v>
      </c>
      <c r="F1787" t="s">
        <v>382</v>
      </c>
      <c r="G1787" t="s">
        <v>401</v>
      </c>
      <c r="H1787" s="3" t="s">
        <v>402</v>
      </c>
      <c r="I1787" s="8">
        <v>-19.156389000000001</v>
      </c>
      <c r="J1787" s="8">
        <v>-40.042222000000002</v>
      </c>
      <c r="K1787">
        <v>220000000</v>
      </c>
      <c r="L1787" t="s">
        <v>67</v>
      </c>
      <c r="M1787" t="s">
        <v>377</v>
      </c>
      <c r="N1787" t="s">
        <v>403</v>
      </c>
      <c r="O1787" s="12">
        <v>2009</v>
      </c>
      <c r="P1787" s="12">
        <v>12</v>
      </c>
      <c r="Q1787" s="12">
        <v>2009</v>
      </c>
      <c r="R1787" s="12">
        <v>12</v>
      </c>
      <c r="S1787" s="7">
        <f t="shared" ref="S1787:S1804" si="26">7/30</f>
        <v>0.23333333333333334</v>
      </c>
      <c r="T1787">
        <v>3</v>
      </c>
      <c r="U1787">
        <v>17</v>
      </c>
      <c r="V1787" t="s">
        <v>82</v>
      </c>
      <c r="W1787">
        <f t="shared" si="23"/>
        <v>400</v>
      </c>
      <c r="X1787" s="5">
        <v>1</v>
      </c>
      <c r="Y1787" t="s">
        <v>48</v>
      </c>
      <c r="Z1787" t="s">
        <v>55</v>
      </c>
      <c r="AA1787" t="s">
        <v>1091</v>
      </c>
      <c r="AB1787" s="5">
        <v>3</v>
      </c>
      <c r="AC1787" t="s">
        <v>1439</v>
      </c>
      <c r="AD1787" t="s">
        <v>1681</v>
      </c>
    </row>
    <row r="1788" spans="1:30" ht="14.25" customHeight="1" x14ac:dyDescent="0.3">
      <c r="A1788">
        <v>19</v>
      </c>
      <c r="B1788" t="s">
        <v>24</v>
      </c>
      <c r="C1788" t="s">
        <v>371</v>
      </c>
      <c r="D1788" t="s">
        <v>351</v>
      </c>
      <c r="E1788">
        <v>2013</v>
      </c>
      <c r="F1788" t="s">
        <v>382</v>
      </c>
      <c r="G1788" t="s">
        <v>401</v>
      </c>
      <c r="H1788" s="3" t="s">
        <v>402</v>
      </c>
      <c r="I1788" s="8">
        <v>-19.156389000000001</v>
      </c>
      <c r="J1788" s="8">
        <v>-40.042222000000002</v>
      </c>
      <c r="K1788">
        <v>220000000</v>
      </c>
      <c r="L1788" t="s">
        <v>67</v>
      </c>
      <c r="M1788" t="s">
        <v>377</v>
      </c>
      <c r="N1788" t="s">
        <v>403</v>
      </c>
      <c r="O1788" s="12">
        <v>2009</v>
      </c>
      <c r="P1788" s="12">
        <v>12</v>
      </c>
      <c r="Q1788" s="12">
        <v>2009</v>
      </c>
      <c r="R1788" s="12">
        <v>12</v>
      </c>
      <c r="S1788" s="7">
        <f t="shared" si="26"/>
        <v>0.23333333333333334</v>
      </c>
      <c r="T1788">
        <v>3</v>
      </c>
      <c r="U1788">
        <v>17</v>
      </c>
      <c r="V1788" t="s">
        <v>82</v>
      </c>
      <c r="W1788">
        <f t="shared" si="23"/>
        <v>400</v>
      </c>
      <c r="X1788" s="5">
        <v>1</v>
      </c>
      <c r="Y1788" t="s">
        <v>48</v>
      </c>
      <c r="Z1788" t="s">
        <v>55</v>
      </c>
      <c r="AA1788" t="s">
        <v>59</v>
      </c>
      <c r="AB1788" s="5">
        <v>6</v>
      </c>
      <c r="AC1788" t="s">
        <v>1439</v>
      </c>
      <c r="AD1788" t="s">
        <v>1681</v>
      </c>
    </row>
    <row r="1789" spans="1:30" ht="14.25" customHeight="1" x14ac:dyDescent="0.3">
      <c r="A1789">
        <v>19</v>
      </c>
      <c r="B1789" t="s">
        <v>24</v>
      </c>
      <c r="C1789" t="s">
        <v>371</v>
      </c>
      <c r="D1789" t="s">
        <v>351</v>
      </c>
      <c r="E1789">
        <v>2013</v>
      </c>
      <c r="F1789" t="s">
        <v>382</v>
      </c>
      <c r="G1789" t="s">
        <v>401</v>
      </c>
      <c r="H1789" s="3" t="s">
        <v>402</v>
      </c>
      <c r="I1789" s="8">
        <v>-19.156389000000001</v>
      </c>
      <c r="J1789" s="8">
        <v>-40.042222000000002</v>
      </c>
      <c r="K1789">
        <v>220000000</v>
      </c>
      <c r="L1789" t="s">
        <v>67</v>
      </c>
      <c r="M1789" t="s">
        <v>377</v>
      </c>
      <c r="N1789" t="s">
        <v>403</v>
      </c>
      <c r="O1789" s="12">
        <v>2009</v>
      </c>
      <c r="P1789" s="12">
        <v>12</v>
      </c>
      <c r="Q1789" s="12">
        <v>2009</v>
      </c>
      <c r="R1789" s="12">
        <v>12</v>
      </c>
      <c r="S1789" s="7">
        <f t="shared" si="26"/>
        <v>0.23333333333333334</v>
      </c>
      <c r="T1789">
        <v>3</v>
      </c>
      <c r="U1789">
        <v>17</v>
      </c>
      <c r="V1789" t="s">
        <v>82</v>
      </c>
      <c r="W1789">
        <f t="shared" si="23"/>
        <v>400</v>
      </c>
      <c r="X1789" s="5">
        <v>1</v>
      </c>
      <c r="Y1789" t="s">
        <v>48</v>
      </c>
      <c r="Z1789" t="s">
        <v>55</v>
      </c>
      <c r="AA1789" t="s">
        <v>655</v>
      </c>
      <c r="AB1789" s="5">
        <v>23</v>
      </c>
      <c r="AC1789" t="s">
        <v>1439</v>
      </c>
      <c r="AD1789" t="s">
        <v>1681</v>
      </c>
    </row>
    <row r="1790" spans="1:30" ht="14.25" customHeight="1" x14ac:dyDescent="0.3">
      <c r="A1790">
        <v>19</v>
      </c>
      <c r="B1790" t="s">
        <v>24</v>
      </c>
      <c r="C1790" t="s">
        <v>371</v>
      </c>
      <c r="D1790" t="s">
        <v>351</v>
      </c>
      <c r="E1790">
        <v>2013</v>
      </c>
      <c r="F1790" t="s">
        <v>382</v>
      </c>
      <c r="G1790" t="s">
        <v>401</v>
      </c>
      <c r="H1790" s="3" t="s">
        <v>402</v>
      </c>
      <c r="I1790" s="8">
        <v>-19.156389000000001</v>
      </c>
      <c r="J1790" s="8">
        <v>-40.042222000000002</v>
      </c>
      <c r="K1790">
        <v>220000000</v>
      </c>
      <c r="L1790" t="s">
        <v>67</v>
      </c>
      <c r="M1790" t="s">
        <v>377</v>
      </c>
      <c r="N1790" t="s">
        <v>403</v>
      </c>
      <c r="O1790" s="12">
        <v>2009</v>
      </c>
      <c r="P1790" s="12">
        <v>12</v>
      </c>
      <c r="Q1790" s="12">
        <v>2009</v>
      </c>
      <c r="R1790" s="12">
        <v>12</v>
      </c>
      <c r="S1790" s="7">
        <f t="shared" si="26"/>
        <v>0.23333333333333334</v>
      </c>
      <c r="T1790">
        <v>3</v>
      </c>
      <c r="U1790">
        <v>17</v>
      </c>
      <c r="V1790" t="s">
        <v>82</v>
      </c>
      <c r="W1790">
        <f t="shared" si="23"/>
        <v>400</v>
      </c>
      <c r="X1790" s="5">
        <v>1</v>
      </c>
      <c r="Y1790" t="s">
        <v>48</v>
      </c>
      <c r="Z1790" t="s">
        <v>55</v>
      </c>
      <c r="AA1790" t="s">
        <v>379</v>
      </c>
      <c r="AB1790" s="5">
        <v>17</v>
      </c>
      <c r="AC1790" t="s">
        <v>1439</v>
      </c>
      <c r="AD1790" t="s">
        <v>1681</v>
      </c>
    </row>
    <row r="1791" spans="1:30" ht="14.25" customHeight="1" x14ac:dyDescent="0.3">
      <c r="A1791">
        <v>19</v>
      </c>
      <c r="B1791" t="s">
        <v>24</v>
      </c>
      <c r="C1791" t="s">
        <v>371</v>
      </c>
      <c r="D1791" t="s">
        <v>351</v>
      </c>
      <c r="E1791">
        <v>2013</v>
      </c>
      <c r="F1791" t="s">
        <v>382</v>
      </c>
      <c r="G1791" t="s">
        <v>401</v>
      </c>
      <c r="H1791" s="3" t="s">
        <v>402</v>
      </c>
      <c r="I1791" s="8">
        <v>-19.156389000000001</v>
      </c>
      <c r="J1791" s="8">
        <v>-40.042222000000002</v>
      </c>
      <c r="K1791">
        <v>220000000</v>
      </c>
      <c r="L1791" t="s">
        <v>67</v>
      </c>
      <c r="M1791" t="s">
        <v>377</v>
      </c>
      <c r="N1791" t="s">
        <v>403</v>
      </c>
      <c r="O1791" s="12">
        <v>2009</v>
      </c>
      <c r="P1791" s="12">
        <v>12</v>
      </c>
      <c r="Q1791" s="12">
        <v>2009</v>
      </c>
      <c r="R1791" s="12">
        <v>12</v>
      </c>
      <c r="S1791" s="7">
        <f t="shared" si="26"/>
        <v>0.23333333333333334</v>
      </c>
      <c r="T1791">
        <v>3</v>
      </c>
      <c r="U1791">
        <v>17</v>
      </c>
      <c r="V1791" t="s">
        <v>82</v>
      </c>
      <c r="W1791">
        <f t="shared" si="23"/>
        <v>400</v>
      </c>
      <c r="X1791" s="5">
        <v>1</v>
      </c>
      <c r="Y1791" t="s">
        <v>48</v>
      </c>
      <c r="Z1791" t="s">
        <v>55</v>
      </c>
      <c r="AA1791" t="s">
        <v>519</v>
      </c>
      <c r="AB1791" s="5">
        <v>0</v>
      </c>
      <c r="AC1791" t="s">
        <v>1439</v>
      </c>
      <c r="AD1791" t="s">
        <v>1681</v>
      </c>
    </row>
    <row r="1792" spans="1:30" ht="14.25" customHeight="1" x14ac:dyDescent="0.3">
      <c r="A1792">
        <v>19</v>
      </c>
      <c r="B1792" t="s">
        <v>24</v>
      </c>
      <c r="C1792" t="s">
        <v>371</v>
      </c>
      <c r="D1792" t="s">
        <v>351</v>
      </c>
      <c r="E1792">
        <v>2013</v>
      </c>
      <c r="F1792" t="s">
        <v>382</v>
      </c>
      <c r="G1792" t="s">
        <v>401</v>
      </c>
      <c r="H1792" s="3" t="s">
        <v>402</v>
      </c>
      <c r="I1792" s="8">
        <v>-19.156389000000001</v>
      </c>
      <c r="J1792" s="8">
        <v>-40.042222000000002</v>
      </c>
      <c r="K1792">
        <v>220000000</v>
      </c>
      <c r="L1792" t="s">
        <v>67</v>
      </c>
      <c r="M1792" t="s">
        <v>377</v>
      </c>
      <c r="N1792" t="s">
        <v>403</v>
      </c>
      <c r="O1792" s="12">
        <v>2009</v>
      </c>
      <c r="P1792" s="12">
        <v>12</v>
      </c>
      <c r="Q1792" s="12">
        <v>2009</v>
      </c>
      <c r="R1792" s="12">
        <v>12</v>
      </c>
      <c r="S1792" s="7">
        <f t="shared" si="26"/>
        <v>0.23333333333333334</v>
      </c>
      <c r="T1792">
        <v>3</v>
      </c>
      <c r="U1792">
        <v>17</v>
      </c>
      <c r="V1792" t="s">
        <v>82</v>
      </c>
      <c r="W1792">
        <f t="shared" si="23"/>
        <v>400</v>
      </c>
      <c r="X1792" s="5">
        <v>1</v>
      </c>
      <c r="Y1792" t="s">
        <v>48</v>
      </c>
      <c r="Z1792" t="s">
        <v>55</v>
      </c>
      <c r="AA1792" t="s">
        <v>1064</v>
      </c>
      <c r="AB1792" s="5">
        <v>59</v>
      </c>
      <c r="AC1792" t="s">
        <v>1439</v>
      </c>
      <c r="AD1792" t="s">
        <v>1681</v>
      </c>
    </row>
    <row r="1793" spans="1:30" ht="14.25" customHeight="1" x14ac:dyDescent="0.3">
      <c r="A1793">
        <v>19</v>
      </c>
      <c r="B1793" t="s">
        <v>24</v>
      </c>
      <c r="C1793" t="s">
        <v>371</v>
      </c>
      <c r="D1793" t="s">
        <v>351</v>
      </c>
      <c r="E1793">
        <v>2013</v>
      </c>
      <c r="F1793" t="s">
        <v>382</v>
      </c>
      <c r="G1793" t="s">
        <v>401</v>
      </c>
      <c r="H1793" s="3" t="s">
        <v>402</v>
      </c>
      <c r="I1793" s="8">
        <v>-19.156389000000001</v>
      </c>
      <c r="J1793" s="8">
        <v>-40.042222000000002</v>
      </c>
      <c r="K1793">
        <v>220000000</v>
      </c>
      <c r="L1793" t="s">
        <v>67</v>
      </c>
      <c r="M1793" t="s">
        <v>377</v>
      </c>
      <c r="N1793" t="s">
        <v>403</v>
      </c>
      <c r="O1793" s="12">
        <v>2009</v>
      </c>
      <c r="P1793" s="12">
        <v>12</v>
      </c>
      <c r="Q1793" s="12">
        <v>2009</v>
      </c>
      <c r="R1793" s="12">
        <v>12</v>
      </c>
      <c r="S1793" s="7">
        <f t="shared" si="26"/>
        <v>0.23333333333333334</v>
      </c>
      <c r="T1793">
        <v>3</v>
      </c>
      <c r="U1793">
        <v>17</v>
      </c>
      <c r="V1793" t="s">
        <v>82</v>
      </c>
      <c r="W1793">
        <f t="shared" si="23"/>
        <v>400</v>
      </c>
      <c r="X1793" s="5">
        <v>1</v>
      </c>
      <c r="Y1793" t="s">
        <v>48</v>
      </c>
      <c r="Z1793" t="s">
        <v>55</v>
      </c>
      <c r="AA1793" t="s">
        <v>1093</v>
      </c>
      <c r="AB1793" s="5">
        <v>0</v>
      </c>
      <c r="AC1793" t="s">
        <v>1439</v>
      </c>
      <c r="AD1793" t="s">
        <v>1681</v>
      </c>
    </row>
    <row r="1794" spans="1:30" ht="14.25" customHeight="1" x14ac:dyDescent="0.3">
      <c r="A1794">
        <v>19</v>
      </c>
      <c r="B1794" t="s">
        <v>24</v>
      </c>
      <c r="C1794" t="s">
        <v>371</v>
      </c>
      <c r="D1794" t="s">
        <v>351</v>
      </c>
      <c r="E1794">
        <v>2013</v>
      </c>
      <c r="F1794" t="s">
        <v>382</v>
      </c>
      <c r="G1794" t="s">
        <v>401</v>
      </c>
      <c r="H1794" s="3" t="s">
        <v>402</v>
      </c>
      <c r="I1794" s="8">
        <v>-19.156389000000001</v>
      </c>
      <c r="J1794" s="8">
        <v>-40.042222000000002</v>
      </c>
      <c r="K1794">
        <v>220000000</v>
      </c>
      <c r="L1794" t="s">
        <v>67</v>
      </c>
      <c r="M1794" t="s">
        <v>377</v>
      </c>
      <c r="N1794" t="s">
        <v>403</v>
      </c>
      <c r="O1794" s="12">
        <v>2009</v>
      </c>
      <c r="P1794" s="12">
        <v>12</v>
      </c>
      <c r="Q1794" s="12">
        <v>2009</v>
      </c>
      <c r="R1794" s="12">
        <v>12</v>
      </c>
      <c r="S1794" s="7">
        <f t="shared" si="26"/>
        <v>0.23333333333333334</v>
      </c>
      <c r="T1794">
        <v>3</v>
      </c>
      <c r="U1794">
        <v>17</v>
      </c>
      <c r="V1794" t="s">
        <v>82</v>
      </c>
      <c r="W1794">
        <f t="shared" si="23"/>
        <v>400</v>
      </c>
      <c r="X1794" s="5">
        <v>1</v>
      </c>
      <c r="Y1794" t="s">
        <v>48</v>
      </c>
      <c r="Z1794" t="s">
        <v>55</v>
      </c>
      <c r="AA1794" t="s">
        <v>1083</v>
      </c>
      <c r="AB1794" s="5">
        <v>52</v>
      </c>
      <c r="AC1794" t="s">
        <v>1439</v>
      </c>
      <c r="AD1794" t="s">
        <v>1681</v>
      </c>
    </row>
    <row r="1795" spans="1:30" ht="14.25" customHeight="1" x14ac:dyDescent="0.3">
      <c r="A1795">
        <v>19</v>
      </c>
      <c r="B1795" t="s">
        <v>24</v>
      </c>
      <c r="C1795" t="s">
        <v>371</v>
      </c>
      <c r="D1795" t="s">
        <v>351</v>
      </c>
      <c r="E1795">
        <v>2013</v>
      </c>
      <c r="F1795" t="s">
        <v>382</v>
      </c>
      <c r="G1795" t="s">
        <v>401</v>
      </c>
      <c r="H1795" s="3" t="s">
        <v>402</v>
      </c>
      <c r="I1795" s="8">
        <v>-19.156389000000001</v>
      </c>
      <c r="J1795" s="8">
        <v>-40.042222000000002</v>
      </c>
      <c r="K1795">
        <v>220000000</v>
      </c>
      <c r="L1795" t="s">
        <v>67</v>
      </c>
      <c r="M1795" t="s">
        <v>377</v>
      </c>
      <c r="N1795" t="s">
        <v>403</v>
      </c>
      <c r="O1795" s="12">
        <v>2009</v>
      </c>
      <c r="P1795" s="12">
        <v>12</v>
      </c>
      <c r="Q1795" s="12">
        <v>2009</v>
      </c>
      <c r="R1795" s="12">
        <v>12</v>
      </c>
      <c r="S1795" s="7">
        <f t="shared" si="26"/>
        <v>0.23333333333333334</v>
      </c>
      <c r="T1795">
        <v>3</v>
      </c>
      <c r="U1795">
        <v>17</v>
      </c>
      <c r="V1795" t="s">
        <v>82</v>
      </c>
      <c r="W1795">
        <f t="shared" si="23"/>
        <v>400</v>
      </c>
      <c r="X1795" s="5">
        <v>1</v>
      </c>
      <c r="Y1795" t="s">
        <v>48</v>
      </c>
      <c r="Z1795" t="s">
        <v>55</v>
      </c>
      <c r="AA1795" t="s">
        <v>1094</v>
      </c>
      <c r="AB1795" s="5">
        <v>2</v>
      </c>
      <c r="AC1795" t="s">
        <v>1439</v>
      </c>
      <c r="AD1795" t="s">
        <v>1681</v>
      </c>
    </row>
    <row r="1796" spans="1:30" ht="14.25" customHeight="1" x14ac:dyDescent="0.3">
      <c r="A1796">
        <v>19</v>
      </c>
      <c r="B1796" t="s">
        <v>24</v>
      </c>
      <c r="C1796" t="s">
        <v>371</v>
      </c>
      <c r="D1796" t="s">
        <v>351</v>
      </c>
      <c r="E1796">
        <v>2013</v>
      </c>
      <c r="F1796" t="s">
        <v>382</v>
      </c>
      <c r="G1796" t="s">
        <v>401</v>
      </c>
      <c r="H1796" s="3" t="s">
        <v>402</v>
      </c>
      <c r="I1796" s="8">
        <v>-19.156389000000001</v>
      </c>
      <c r="J1796" s="8">
        <v>-40.042222000000002</v>
      </c>
      <c r="K1796">
        <v>220000000</v>
      </c>
      <c r="L1796" t="s">
        <v>67</v>
      </c>
      <c r="M1796" t="s">
        <v>377</v>
      </c>
      <c r="N1796" t="s">
        <v>403</v>
      </c>
      <c r="O1796" s="12">
        <v>2009</v>
      </c>
      <c r="P1796" s="12">
        <v>12</v>
      </c>
      <c r="Q1796" s="12">
        <v>2009</v>
      </c>
      <c r="R1796" s="12">
        <v>12</v>
      </c>
      <c r="S1796" s="7">
        <f t="shared" si="26"/>
        <v>0.23333333333333334</v>
      </c>
      <c r="T1796">
        <v>3</v>
      </c>
      <c r="U1796">
        <v>17</v>
      </c>
      <c r="V1796" t="s">
        <v>82</v>
      </c>
      <c r="W1796">
        <f t="shared" si="23"/>
        <v>400</v>
      </c>
      <c r="X1796" s="5">
        <v>1</v>
      </c>
      <c r="Y1796" t="s">
        <v>48</v>
      </c>
      <c r="Z1796" t="s">
        <v>55</v>
      </c>
      <c r="AA1796" t="s">
        <v>70</v>
      </c>
      <c r="AB1796" s="5">
        <v>2</v>
      </c>
      <c r="AC1796" t="s">
        <v>1439</v>
      </c>
      <c r="AD1796" t="s">
        <v>1681</v>
      </c>
    </row>
    <row r="1797" spans="1:30" ht="14.25" customHeight="1" x14ac:dyDescent="0.3">
      <c r="A1797">
        <v>19</v>
      </c>
      <c r="B1797" t="s">
        <v>24</v>
      </c>
      <c r="C1797" t="s">
        <v>371</v>
      </c>
      <c r="D1797" t="s">
        <v>351</v>
      </c>
      <c r="E1797">
        <v>2013</v>
      </c>
      <c r="F1797" t="s">
        <v>382</v>
      </c>
      <c r="G1797" t="s">
        <v>401</v>
      </c>
      <c r="H1797" s="3" t="s">
        <v>402</v>
      </c>
      <c r="I1797" s="8">
        <v>-19.156389000000001</v>
      </c>
      <c r="J1797" s="8">
        <v>-40.042222000000002</v>
      </c>
      <c r="K1797">
        <v>220000000</v>
      </c>
      <c r="L1797" t="s">
        <v>67</v>
      </c>
      <c r="M1797" t="s">
        <v>377</v>
      </c>
      <c r="N1797" t="s">
        <v>403</v>
      </c>
      <c r="O1797" s="12">
        <v>2009</v>
      </c>
      <c r="P1797" s="12">
        <v>12</v>
      </c>
      <c r="Q1797" s="12">
        <v>2009</v>
      </c>
      <c r="R1797" s="12">
        <v>12</v>
      </c>
      <c r="S1797" s="7">
        <f t="shared" si="26"/>
        <v>0.23333333333333334</v>
      </c>
      <c r="T1797">
        <v>3</v>
      </c>
      <c r="U1797">
        <v>17</v>
      </c>
      <c r="V1797" t="s">
        <v>82</v>
      </c>
      <c r="W1797">
        <f t="shared" si="23"/>
        <v>400</v>
      </c>
      <c r="X1797" s="5">
        <v>1</v>
      </c>
      <c r="Y1797" t="s">
        <v>48</v>
      </c>
      <c r="Z1797" t="s">
        <v>55</v>
      </c>
      <c r="AA1797" t="s">
        <v>1086</v>
      </c>
      <c r="AB1797" s="5">
        <v>14</v>
      </c>
      <c r="AC1797" t="s">
        <v>1439</v>
      </c>
      <c r="AD1797" t="s">
        <v>1681</v>
      </c>
    </row>
    <row r="1798" spans="1:30" ht="14.25" customHeight="1" x14ac:dyDescent="0.3">
      <c r="A1798">
        <v>19</v>
      </c>
      <c r="B1798" t="s">
        <v>24</v>
      </c>
      <c r="C1798" t="s">
        <v>371</v>
      </c>
      <c r="D1798" t="s">
        <v>351</v>
      </c>
      <c r="E1798">
        <v>2013</v>
      </c>
      <c r="F1798" t="s">
        <v>382</v>
      </c>
      <c r="G1798" t="s">
        <v>401</v>
      </c>
      <c r="H1798" s="3" t="s">
        <v>402</v>
      </c>
      <c r="I1798" s="8">
        <v>-19.156389000000001</v>
      </c>
      <c r="J1798" s="8">
        <v>-40.042222000000002</v>
      </c>
      <c r="K1798">
        <v>220000000</v>
      </c>
      <c r="L1798" t="s">
        <v>67</v>
      </c>
      <c r="M1798" t="s">
        <v>377</v>
      </c>
      <c r="N1798" t="s">
        <v>403</v>
      </c>
      <c r="O1798" s="12">
        <v>2009</v>
      </c>
      <c r="P1798" s="12">
        <v>12</v>
      </c>
      <c r="Q1798" s="12">
        <v>2009</v>
      </c>
      <c r="R1798" s="12">
        <v>12</v>
      </c>
      <c r="S1798" s="7">
        <f t="shared" si="26"/>
        <v>0.23333333333333334</v>
      </c>
      <c r="T1798">
        <v>3</v>
      </c>
      <c r="U1798">
        <v>17</v>
      </c>
      <c r="V1798" t="s">
        <v>82</v>
      </c>
      <c r="W1798">
        <f t="shared" si="23"/>
        <v>400</v>
      </c>
      <c r="X1798" s="5">
        <v>1</v>
      </c>
      <c r="Y1798" t="s">
        <v>48</v>
      </c>
      <c r="Z1798" t="s">
        <v>55</v>
      </c>
      <c r="AA1798" t="s">
        <v>73</v>
      </c>
      <c r="AB1798" s="5">
        <v>7</v>
      </c>
      <c r="AC1798" t="s">
        <v>1439</v>
      </c>
      <c r="AD1798" t="s">
        <v>1681</v>
      </c>
    </row>
    <row r="1799" spans="1:30" ht="14.25" customHeight="1" x14ac:dyDescent="0.3">
      <c r="A1799">
        <v>19</v>
      </c>
      <c r="B1799" t="s">
        <v>24</v>
      </c>
      <c r="C1799" t="s">
        <v>371</v>
      </c>
      <c r="D1799" t="s">
        <v>351</v>
      </c>
      <c r="E1799">
        <v>2013</v>
      </c>
      <c r="F1799" t="s">
        <v>382</v>
      </c>
      <c r="G1799" t="s">
        <v>401</v>
      </c>
      <c r="H1799" s="3" t="s">
        <v>402</v>
      </c>
      <c r="I1799" s="8">
        <v>-19.156389000000001</v>
      </c>
      <c r="J1799" s="8">
        <v>-40.042222000000002</v>
      </c>
      <c r="K1799">
        <v>220000000</v>
      </c>
      <c r="L1799" t="s">
        <v>67</v>
      </c>
      <c r="M1799" t="s">
        <v>377</v>
      </c>
      <c r="N1799" t="s">
        <v>403</v>
      </c>
      <c r="O1799" s="12">
        <v>2009</v>
      </c>
      <c r="P1799" s="12">
        <v>12</v>
      </c>
      <c r="Q1799" s="12">
        <v>2009</v>
      </c>
      <c r="R1799" s="12">
        <v>12</v>
      </c>
      <c r="S1799" s="7">
        <f t="shared" si="26"/>
        <v>0.23333333333333334</v>
      </c>
      <c r="T1799">
        <v>3</v>
      </c>
      <c r="U1799">
        <v>17</v>
      </c>
      <c r="V1799" t="s">
        <v>82</v>
      </c>
      <c r="W1799">
        <f t="shared" si="23"/>
        <v>400</v>
      </c>
      <c r="X1799" s="5">
        <v>1</v>
      </c>
      <c r="Y1799" t="s">
        <v>48</v>
      </c>
      <c r="Z1799" t="s">
        <v>83</v>
      </c>
      <c r="AA1799" t="s">
        <v>1087</v>
      </c>
      <c r="AB1799" s="5">
        <v>1</v>
      </c>
      <c r="AC1799" t="s">
        <v>1439</v>
      </c>
      <c r="AD1799" t="s">
        <v>1681</v>
      </c>
    </row>
    <row r="1800" spans="1:30" ht="14.25" customHeight="1" x14ac:dyDescent="0.3">
      <c r="A1800">
        <v>19</v>
      </c>
      <c r="B1800" t="s">
        <v>24</v>
      </c>
      <c r="C1800" t="s">
        <v>371</v>
      </c>
      <c r="D1800" t="s">
        <v>351</v>
      </c>
      <c r="E1800">
        <v>2013</v>
      </c>
      <c r="F1800" t="s">
        <v>382</v>
      </c>
      <c r="G1800" t="s">
        <v>401</v>
      </c>
      <c r="H1800" s="3" t="s">
        <v>402</v>
      </c>
      <c r="I1800" s="8">
        <v>-19.156389000000001</v>
      </c>
      <c r="J1800" s="8">
        <v>-40.042222000000002</v>
      </c>
      <c r="K1800">
        <v>220000000</v>
      </c>
      <c r="L1800" t="s">
        <v>67</v>
      </c>
      <c r="M1800" t="s">
        <v>377</v>
      </c>
      <c r="N1800" t="s">
        <v>403</v>
      </c>
      <c r="O1800" s="12">
        <v>2009</v>
      </c>
      <c r="P1800" s="12">
        <v>12</v>
      </c>
      <c r="Q1800" s="12">
        <v>2009</v>
      </c>
      <c r="R1800" s="12">
        <v>12</v>
      </c>
      <c r="S1800" s="7">
        <f t="shared" si="26"/>
        <v>0.23333333333333334</v>
      </c>
      <c r="T1800">
        <v>3</v>
      </c>
      <c r="U1800">
        <v>17</v>
      </c>
      <c r="V1800" t="s">
        <v>82</v>
      </c>
      <c r="W1800">
        <f t="shared" si="23"/>
        <v>400</v>
      </c>
      <c r="X1800" s="5">
        <v>1</v>
      </c>
      <c r="Y1800" t="s">
        <v>48</v>
      </c>
      <c r="Z1800" t="s">
        <v>83</v>
      </c>
      <c r="AA1800" t="s">
        <v>274</v>
      </c>
      <c r="AB1800" s="5">
        <v>41</v>
      </c>
      <c r="AC1800" t="s">
        <v>1439</v>
      </c>
      <c r="AD1800" t="s">
        <v>1681</v>
      </c>
    </row>
    <row r="1801" spans="1:30" ht="14.25" customHeight="1" x14ac:dyDescent="0.3">
      <c r="A1801">
        <v>19</v>
      </c>
      <c r="B1801" t="s">
        <v>24</v>
      </c>
      <c r="C1801" t="s">
        <v>371</v>
      </c>
      <c r="D1801" t="s">
        <v>351</v>
      </c>
      <c r="E1801">
        <v>2013</v>
      </c>
      <c r="F1801" t="s">
        <v>382</v>
      </c>
      <c r="G1801" t="s">
        <v>401</v>
      </c>
      <c r="H1801" s="3" t="s">
        <v>402</v>
      </c>
      <c r="I1801" s="8">
        <v>-19.156389000000001</v>
      </c>
      <c r="J1801" s="8">
        <v>-40.042222000000002</v>
      </c>
      <c r="K1801">
        <v>220000000</v>
      </c>
      <c r="L1801" t="s">
        <v>67</v>
      </c>
      <c r="M1801" t="s">
        <v>377</v>
      </c>
      <c r="N1801" t="s">
        <v>403</v>
      </c>
      <c r="O1801" s="12">
        <v>2009</v>
      </c>
      <c r="P1801" s="12">
        <v>12</v>
      </c>
      <c r="Q1801" s="12">
        <v>2009</v>
      </c>
      <c r="R1801" s="12">
        <v>12</v>
      </c>
      <c r="S1801" s="7">
        <f t="shared" si="26"/>
        <v>0.23333333333333334</v>
      </c>
      <c r="T1801">
        <v>3</v>
      </c>
      <c r="U1801">
        <v>17</v>
      </c>
      <c r="V1801" t="s">
        <v>82</v>
      </c>
      <c r="W1801">
        <f t="shared" si="23"/>
        <v>400</v>
      </c>
      <c r="X1801" s="5">
        <v>1</v>
      </c>
      <c r="Y1801" t="s">
        <v>48</v>
      </c>
      <c r="Z1801" t="s">
        <v>83</v>
      </c>
      <c r="AA1801" t="s">
        <v>87</v>
      </c>
      <c r="AB1801" s="5">
        <v>48</v>
      </c>
      <c r="AC1801" t="s">
        <v>1439</v>
      </c>
      <c r="AD1801" t="s">
        <v>1681</v>
      </c>
    </row>
    <row r="1802" spans="1:30" ht="14.25" customHeight="1" x14ac:dyDescent="0.3">
      <c r="A1802">
        <v>19</v>
      </c>
      <c r="B1802" t="s">
        <v>24</v>
      </c>
      <c r="C1802" t="s">
        <v>371</v>
      </c>
      <c r="D1802" t="s">
        <v>351</v>
      </c>
      <c r="E1802">
        <v>2013</v>
      </c>
      <c r="F1802" t="s">
        <v>382</v>
      </c>
      <c r="G1802" t="s">
        <v>401</v>
      </c>
      <c r="H1802" s="3" t="s">
        <v>402</v>
      </c>
      <c r="I1802" s="8">
        <v>-19.156389000000001</v>
      </c>
      <c r="J1802" s="8">
        <v>-40.042222000000002</v>
      </c>
      <c r="K1802">
        <v>220000000</v>
      </c>
      <c r="L1802" t="s">
        <v>67</v>
      </c>
      <c r="M1802" t="s">
        <v>377</v>
      </c>
      <c r="N1802" t="s">
        <v>403</v>
      </c>
      <c r="O1802" s="12">
        <v>2009</v>
      </c>
      <c r="P1802" s="12">
        <v>12</v>
      </c>
      <c r="Q1802" s="12">
        <v>2009</v>
      </c>
      <c r="R1802" s="12">
        <v>12</v>
      </c>
      <c r="S1802" s="7">
        <f t="shared" si="26"/>
        <v>0.23333333333333334</v>
      </c>
      <c r="T1802">
        <v>3</v>
      </c>
      <c r="U1802">
        <v>17</v>
      </c>
      <c r="V1802" t="s">
        <v>82</v>
      </c>
      <c r="W1802">
        <f t="shared" si="23"/>
        <v>400</v>
      </c>
      <c r="X1802" s="5">
        <v>1</v>
      </c>
      <c r="Y1802" t="s">
        <v>48</v>
      </c>
      <c r="Z1802" t="s">
        <v>83</v>
      </c>
      <c r="AA1802" t="s">
        <v>1088</v>
      </c>
      <c r="AB1802" s="5">
        <v>7</v>
      </c>
      <c r="AC1802" t="s">
        <v>1439</v>
      </c>
      <c r="AD1802" t="s">
        <v>1681</v>
      </c>
    </row>
    <row r="1803" spans="1:30" ht="14.25" customHeight="1" x14ac:dyDescent="0.3">
      <c r="A1803">
        <v>19</v>
      </c>
      <c r="B1803" t="s">
        <v>24</v>
      </c>
      <c r="C1803" t="s">
        <v>371</v>
      </c>
      <c r="D1803" t="s">
        <v>351</v>
      </c>
      <c r="E1803">
        <v>2013</v>
      </c>
      <c r="F1803" t="s">
        <v>382</v>
      </c>
      <c r="G1803" t="s">
        <v>401</v>
      </c>
      <c r="H1803" s="3" t="s">
        <v>402</v>
      </c>
      <c r="I1803" s="8">
        <v>-19.156389000000001</v>
      </c>
      <c r="J1803" s="8">
        <v>-40.042222000000002</v>
      </c>
      <c r="K1803">
        <v>220000000</v>
      </c>
      <c r="L1803" t="s">
        <v>67</v>
      </c>
      <c r="M1803" t="s">
        <v>377</v>
      </c>
      <c r="N1803" t="s">
        <v>403</v>
      </c>
      <c r="O1803" s="12">
        <v>2009</v>
      </c>
      <c r="P1803" s="12">
        <v>12</v>
      </c>
      <c r="Q1803" s="12">
        <v>2009</v>
      </c>
      <c r="R1803" s="12">
        <v>12</v>
      </c>
      <c r="S1803" s="7">
        <f t="shared" si="26"/>
        <v>0.23333333333333334</v>
      </c>
      <c r="T1803">
        <v>3</v>
      </c>
      <c r="U1803">
        <v>17</v>
      </c>
      <c r="V1803" t="s">
        <v>82</v>
      </c>
      <c r="W1803">
        <f t="shared" si="23"/>
        <v>400</v>
      </c>
      <c r="X1803" s="5">
        <v>1</v>
      </c>
      <c r="Y1803" t="s">
        <v>48</v>
      </c>
      <c r="Z1803" t="s">
        <v>90</v>
      </c>
      <c r="AA1803" t="s">
        <v>666</v>
      </c>
      <c r="AB1803" s="5">
        <v>1</v>
      </c>
      <c r="AC1803" t="s">
        <v>1439</v>
      </c>
      <c r="AD1803" t="s">
        <v>1681</v>
      </c>
    </row>
    <row r="1804" spans="1:30" ht="14.25" customHeight="1" x14ac:dyDescent="0.3">
      <c r="A1804">
        <v>19</v>
      </c>
      <c r="B1804" t="s">
        <v>24</v>
      </c>
      <c r="C1804" t="s">
        <v>371</v>
      </c>
      <c r="D1804" t="s">
        <v>351</v>
      </c>
      <c r="E1804">
        <v>2013</v>
      </c>
      <c r="F1804" t="s">
        <v>382</v>
      </c>
      <c r="G1804" t="s">
        <v>401</v>
      </c>
      <c r="H1804" s="3" t="s">
        <v>402</v>
      </c>
      <c r="I1804" s="8">
        <v>-19.156389000000001</v>
      </c>
      <c r="J1804" s="8">
        <v>-40.042222000000002</v>
      </c>
      <c r="K1804">
        <v>220000000</v>
      </c>
      <c r="L1804" t="s">
        <v>67</v>
      </c>
      <c r="M1804" t="s">
        <v>377</v>
      </c>
      <c r="N1804" t="s">
        <v>403</v>
      </c>
      <c r="O1804" s="12">
        <v>2009</v>
      </c>
      <c r="P1804" s="12">
        <v>12</v>
      </c>
      <c r="Q1804" s="12">
        <v>2009</v>
      </c>
      <c r="R1804" s="12">
        <v>12</v>
      </c>
      <c r="S1804" s="7">
        <f t="shared" si="26"/>
        <v>0.23333333333333334</v>
      </c>
      <c r="T1804">
        <v>3</v>
      </c>
      <c r="U1804">
        <v>17</v>
      </c>
      <c r="V1804" t="s">
        <v>82</v>
      </c>
      <c r="W1804">
        <f t="shared" si="23"/>
        <v>400</v>
      </c>
      <c r="X1804" s="5">
        <v>1</v>
      </c>
      <c r="Y1804" t="s">
        <v>48</v>
      </c>
      <c r="Z1804" t="s">
        <v>90</v>
      </c>
      <c r="AA1804" t="s">
        <v>91</v>
      </c>
      <c r="AB1804" s="5">
        <v>5</v>
      </c>
      <c r="AC1804" t="s">
        <v>1439</v>
      </c>
      <c r="AD1804" t="s">
        <v>1681</v>
      </c>
    </row>
    <row r="1805" spans="1:30" ht="14.25" customHeight="1" x14ac:dyDescent="0.3">
      <c r="A1805">
        <v>20</v>
      </c>
      <c r="B1805" t="s">
        <v>24</v>
      </c>
      <c r="C1805" t="s">
        <v>404</v>
      </c>
      <c r="D1805" t="s">
        <v>351</v>
      </c>
      <c r="E1805">
        <v>2013</v>
      </c>
      <c r="F1805" t="s">
        <v>406</v>
      </c>
      <c r="G1805" t="s">
        <v>407</v>
      </c>
      <c r="H1805" s="3" t="s">
        <v>409</v>
      </c>
      <c r="I1805" s="8">
        <v>-16.519722000000002</v>
      </c>
      <c r="J1805" s="8">
        <v>-39.285832999999997</v>
      </c>
      <c r="K1805">
        <v>85000000</v>
      </c>
      <c r="L1805" t="s">
        <v>67</v>
      </c>
      <c r="M1805" t="s">
        <v>377</v>
      </c>
      <c r="N1805" t="s">
        <v>412</v>
      </c>
      <c r="O1805" s="12">
        <v>2009</v>
      </c>
      <c r="P1805" s="12">
        <v>4</v>
      </c>
      <c r="Q1805" s="12">
        <v>2009</v>
      </c>
      <c r="R1805" s="12">
        <v>4</v>
      </c>
      <c r="S1805" s="7">
        <f t="shared" ref="S1805:S1824" si="27">4/31</f>
        <v>0.12903225806451613</v>
      </c>
      <c r="T1805">
        <v>3</v>
      </c>
      <c r="U1805">
        <v>17</v>
      </c>
      <c r="V1805" t="s">
        <v>82</v>
      </c>
      <c r="W1805">
        <f t="shared" si="23"/>
        <v>400</v>
      </c>
      <c r="X1805" s="5">
        <v>1</v>
      </c>
      <c r="Y1805" t="s">
        <v>48</v>
      </c>
      <c r="Z1805" t="s">
        <v>55</v>
      </c>
      <c r="AA1805" t="s">
        <v>1095</v>
      </c>
      <c r="AB1805" s="5">
        <v>2</v>
      </c>
      <c r="AC1805" t="s">
        <v>1439</v>
      </c>
      <c r="AD1805" t="s">
        <v>1681</v>
      </c>
    </row>
    <row r="1806" spans="1:30" ht="14.25" customHeight="1" x14ac:dyDescent="0.3">
      <c r="A1806">
        <v>20</v>
      </c>
      <c r="B1806" t="s">
        <v>24</v>
      </c>
      <c r="C1806" t="s">
        <v>404</v>
      </c>
      <c r="D1806" t="s">
        <v>351</v>
      </c>
      <c r="E1806">
        <v>2013</v>
      </c>
      <c r="F1806" t="s">
        <v>406</v>
      </c>
      <c r="G1806" t="s">
        <v>407</v>
      </c>
      <c r="H1806" s="3" t="s">
        <v>409</v>
      </c>
      <c r="I1806" s="8">
        <v>-16.519722000000002</v>
      </c>
      <c r="J1806" s="8">
        <v>-39.285832999999997</v>
      </c>
      <c r="K1806">
        <v>85000000</v>
      </c>
      <c r="L1806" t="s">
        <v>67</v>
      </c>
      <c r="M1806" t="s">
        <v>377</v>
      </c>
      <c r="N1806" t="s">
        <v>412</v>
      </c>
      <c r="O1806" s="12">
        <v>2009</v>
      </c>
      <c r="P1806" s="12">
        <v>4</v>
      </c>
      <c r="Q1806" s="12">
        <v>2009</v>
      </c>
      <c r="R1806" s="12">
        <v>4</v>
      </c>
      <c r="S1806" s="7">
        <f t="shared" si="27"/>
        <v>0.12903225806451613</v>
      </c>
      <c r="T1806">
        <v>3</v>
      </c>
      <c r="U1806">
        <v>17</v>
      </c>
      <c r="V1806" t="s">
        <v>82</v>
      </c>
      <c r="W1806">
        <f t="shared" si="23"/>
        <v>400</v>
      </c>
      <c r="X1806" s="5">
        <v>1</v>
      </c>
      <c r="Y1806" t="s">
        <v>48</v>
      </c>
      <c r="Z1806" t="s">
        <v>55</v>
      </c>
      <c r="AA1806" t="s">
        <v>496</v>
      </c>
      <c r="AB1806" s="5">
        <v>6</v>
      </c>
      <c r="AC1806" t="s">
        <v>1439</v>
      </c>
      <c r="AD1806" t="s">
        <v>1681</v>
      </c>
    </row>
    <row r="1807" spans="1:30" ht="14.25" customHeight="1" x14ac:dyDescent="0.3">
      <c r="A1807">
        <v>20</v>
      </c>
      <c r="B1807" t="s">
        <v>24</v>
      </c>
      <c r="C1807" t="s">
        <v>404</v>
      </c>
      <c r="D1807" t="s">
        <v>351</v>
      </c>
      <c r="E1807">
        <v>2013</v>
      </c>
      <c r="F1807" t="s">
        <v>406</v>
      </c>
      <c r="G1807" t="s">
        <v>407</v>
      </c>
      <c r="H1807" s="3" t="s">
        <v>409</v>
      </c>
      <c r="I1807" s="8">
        <v>-16.519722000000002</v>
      </c>
      <c r="J1807" s="8">
        <v>-39.285832999999997</v>
      </c>
      <c r="K1807">
        <v>85000000</v>
      </c>
      <c r="L1807" t="s">
        <v>67</v>
      </c>
      <c r="M1807" t="s">
        <v>377</v>
      </c>
      <c r="N1807" t="s">
        <v>412</v>
      </c>
      <c r="O1807" s="12">
        <v>2009</v>
      </c>
      <c r="P1807" s="12">
        <v>4</v>
      </c>
      <c r="Q1807" s="12">
        <v>2009</v>
      </c>
      <c r="R1807" s="12">
        <v>4</v>
      </c>
      <c r="S1807" s="7">
        <f t="shared" si="27"/>
        <v>0.12903225806451613</v>
      </c>
      <c r="T1807">
        <v>3</v>
      </c>
      <c r="U1807">
        <v>17</v>
      </c>
      <c r="V1807" t="s">
        <v>82</v>
      </c>
      <c r="W1807">
        <f t="shared" si="23"/>
        <v>400</v>
      </c>
      <c r="X1807" s="5">
        <v>1</v>
      </c>
      <c r="Y1807" t="s">
        <v>48</v>
      </c>
      <c r="Z1807" t="s">
        <v>55</v>
      </c>
      <c r="AA1807" t="s">
        <v>249</v>
      </c>
      <c r="AB1807" s="5">
        <v>11</v>
      </c>
      <c r="AC1807" t="s">
        <v>1439</v>
      </c>
      <c r="AD1807" t="s">
        <v>1681</v>
      </c>
    </row>
    <row r="1808" spans="1:30" ht="14.25" customHeight="1" x14ac:dyDescent="0.3">
      <c r="A1808">
        <v>20</v>
      </c>
      <c r="B1808" t="s">
        <v>24</v>
      </c>
      <c r="C1808" t="s">
        <v>404</v>
      </c>
      <c r="D1808" t="s">
        <v>351</v>
      </c>
      <c r="E1808">
        <v>2013</v>
      </c>
      <c r="F1808" t="s">
        <v>406</v>
      </c>
      <c r="G1808" t="s">
        <v>407</v>
      </c>
      <c r="H1808" s="3" t="s">
        <v>409</v>
      </c>
      <c r="I1808" s="8">
        <v>-16.519722000000002</v>
      </c>
      <c r="J1808" s="8">
        <v>-39.285832999999997</v>
      </c>
      <c r="K1808">
        <v>85000000</v>
      </c>
      <c r="L1808" t="s">
        <v>67</v>
      </c>
      <c r="M1808" t="s">
        <v>377</v>
      </c>
      <c r="N1808" t="s">
        <v>412</v>
      </c>
      <c r="O1808" s="12">
        <v>2009</v>
      </c>
      <c r="P1808" s="12">
        <v>4</v>
      </c>
      <c r="Q1808" s="12">
        <v>2009</v>
      </c>
      <c r="R1808" s="12">
        <v>4</v>
      </c>
      <c r="S1808" s="7">
        <f t="shared" si="27"/>
        <v>0.12903225806451613</v>
      </c>
      <c r="T1808">
        <v>3</v>
      </c>
      <c r="U1808">
        <v>17</v>
      </c>
      <c r="V1808" t="s">
        <v>82</v>
      </c>
      <c r="W1808">
        <f t="shared" si="23"/>
        <v>400</v>
      </c>
      <c r="X1808" s="5">
        <v>1</v>
      </c>
      <c r="Y1808" t="s">
        <v>48</v>
      </c>
      <c r="Z1808" t="s">
        <v>55</v>
      </c>
      <c r="AA1808" t="s">
        <v>1091</v>
      </c>
      <c r="AB1808" s="5">
        <v>2</v>
      </c>
      <c r="AC1808" t="s">
        <v>1439</v>
      </c>
      <c r="AD1808" t="s">
        <v>1681</v>
      </c>
    </row>
    <row r="1809" spans="1:30" ht="14.25" customHeight="1" x14ac:dyDescent="0.3">
      <c r="A1809">
        <v>20</v>
      </c>
      <c r="B1809" t="s">
        <v>24</v>
      </c>
      <c r="C1809" t="s">
        <v>404</v>
      </c>
      <c r="D1809" t="s">
        <v>351</v>
      </c>
      <c r="E1809">
        <v>2013</v>
      </c>
      <c r="F1809" t="s">
        <v>406</v>
      </c>
      <c r="G1809" t="s">
        <v>407</v>
      </c>
      <c r="H1809" s="3" t="s">
        <v>409</v>
      </c>
      <c r="I1809" s="8">
        <v>-16.519722000000002</v>
      </c>
      <c r="J1809" s="8">
        <v>-39.285832999999997</v>
      </c>
      <c r="K1809">
        <v>85000000</v>
      </c>
      <c r="L1809" t="s">
        <v>67</v>
      </c>
      <c r="M1809" t="s">
        <v>377</v>
      </c>
      <c r="N1809" t="s">
        <v>412</v>
      </c>
      <c r="O1809" s="12">
        <v>2009</v>
      </c>
      <c r="P1809" s="12">
        <v>4</v>
      </c>
      <c r="Q1809" s="12">
        <v>2009</v>
      </c>
      <c r="R1809" s="12">
        <v>4</v>
      </c>
      <c r="S1809" s="7">
        <f t="shared" si="27"/>
        <v>0.12903225806451613</v>
      </c>
      <c r="T1809">
        <v>3</v>
      </c>
      <c r="U1809">
        <v>17</v>
      </c>
      <c r="V1809" t="s">
        <v>82</v>
      </c>
      <c r="W1809">
        <f t="shared" si="23"/>
        <v>400</v>
      </c>
      <c r="X1809" s="5">
        <v>1</v>
      </c>
      <c r="Y1809" t="s">
        <v>48</v>
      </c>
      <c r="Z1809" t="s">
        <v>55</v>
      </c>
      <c r="AA1809" t="s">
        <v>861</v>
      </c>
      <c r="AB1809" s="5">
        <v>6</v>
      </c>
      <c r="AC1809" t="s">
        <v>1439</v>
      </c>
      <c r="AD1809" t="s">
        <v>1681</v>
      </c>
    </row>
    <row r="1810" spans="1:30" ht="14.25" customHeight="1" x14ac:dyDescent="0.3">
      <c r="A1810">
        <v>20</v>
      </c>
      <c r="B1810" t="s">
        <v>24</v>
      </c>
      <c r="C1810" t="s">
        <v>404</v>
      </c>
      <c r="D1810" t="s">
        <v>351</v>
      </c>
      <c r="E1810">
        <v>2013</v>
      </c>
      <c r="F1810" t="s">
        <v>406</v>
      </c>
      <c r="G1810" t="s">
        <v>407</v>
      </c>
      <c r="H1810" s="3" t="s">
        <v>409</v>
      </c>
      <c r="I1810" s="8">
        <v>-16.519722000000002</v>
      </c>
      <c r="J1810" s="8">
        <v>-39.285832999999997</v>
      </c>
      <c r="K1810">
        <v>85000000</v>
      </c>
      <c r="L1810" t="s">
        <v>67</v>
      </c>
      <c r="M1810" t="s">
        <v>377</v>
      </c>
      <c r="N1810" t="s">
        <v>412</v>
      </c>
      <c r="O1810" s="12">
        <v>2009</v>
      </c>
      <c r="P1810" s="12">
        <v>4</v>
      </c>
      <c r="Q1810" s="12">
        <v>2009</v>
      </c>
      <c r="R1810" s="12">
        <v>4</v>
      </c>
      <c r="S1810" s="7">
        <f t="shared" si="27"/>
        <v>0.12903225806451613</v>
      </c>
      <c r="T1810">
        <v>3</v>
      </c>
      <c r="U1810">
        <v>17</v>
      </c>
      <c r="V1810" t="s">
        <v>82</v>
      </c>
      <c r="W1810">
        <f t="shared" si="23"/>
        <v>400</v>
      </c>
      <c r="X1810" s="5">
        <v>1</v>
      </c>
      <c r="Y1810" t="s">
        <v>48</v>
      </c>
      <c r="Z1810" t="s">
        <v>55</v>
      </c>
      <c r="AA1810" t="s">
        <v>59</v>
      </c>
      <c r="AB1810" s="5">
        <v>1</v>
      </c>
      <c r="AC1810" t="s">
        <v>1439</v>
      </c>
      <c r="AD1810" t="s">
        <v>1681</v>
      </c>
    </row>
    <row r="1811" spans="1:30" ht="14.25" customHeight="1" x14ac:dyDescent="0.3">
      <c r="A1811">
        <v>20</v>
      </c>
      <c r="B1811" t="s">
        <v>24</v>
      </c>
      <c r="C1811" t="s">
        <v>404</v>
      </c>
      <c r="D1811" t="s">
        <v>351</v>
      </c>
      <c r="E1811">
        <v>2013</v>
      </c>
      <c r="F1811" t="s">
        <v>406</v>
      </c>
      <c r="G1811" t="s">
        <v>407</v>
      </c>
      <c r="H1811" s="3" t="s">
        <v>409</v>
      </c>
      <c r="I1811" s="8">
        <v>-16.519722000000002</v>
      </c>
      <c r="J1811" s="8">
        <v>-39.285832999999997</v>
      </c>
      <c r="K1811">
        <v>85000000</v>
      </c>
      <c r="L1811" t="s">
        <v>67</v>
      </c>
      <c r="M1811" t="s">
        <v>377</v>
      </c>
      <c r="N1811" t="s">
        <v>412</v>
      </c>
      <c r="O1811" s="12">
        <v>2009</v>
      </c>
      <c r="P1811" s="12">
        <v>4</v>
      </c>
      <c r="Q1811" s="12">
        <v>2009</v>
      </c>
      <c r="R1811" s="12">
        <v>4</v>
      </c>
      <c r="S1811" s="7">
        <f t="shared" si="27"/>
        <v>0.12903225806451613</v>
      </c>
      <c r="T1811">
        <v>3</v>
      </c>
      <c r="U1811">
        <v>17</v>
      </c>
      <c r="V1811" t="s">
        <v>82</v>
      </c>
      <c r="W1811">
        <f t="shared" si="23"/>
        <v>400</v>
      </c>
      <c r="X1811" s="5">
        <v>1</v>
      </c>
      <c r="Y1811" t="s">
        <v>48</v>
      </c>
      <c r="Z1811" t="s">
        <v>55</v>
      </c>
      <c r="AA1811" t="s">
        <v>655</v>
      </c>
      <c r="AB1811" s="5">
        <v>1</v>
      </c>
      <c r="AC1811" t="s">
        <v>1439</v>
      </c>
      <c r="AD1811" t="s">
        <v>1681</v>
      </c>
    </row>
    <row r="1812" spans="1:30" ht="14.25" customHeight="1" x14ac:dyDescent="0.3">
      <c r="A1812">
        <v>20</v>
      </c>
      <c r="B1812" t="s">
        <v>24</v>
      </c>
      <c r="C1812" t="s">
        <v>404</v>
      </c>
      <c r="D1812" t="s">
        <v>351</v>
      </c>
      <c r="E1812">
        <v>2013</v>
      </c>
      <c r="F1812" t="s">
        <v>406</v>
      </c>
      <c r="G1812" t="s">
        <v>407</v>
      </c>
      <c r="H1812" s="3" t="s">
        <v>409</v>
      </c>
      <c r="I1812" s="8">
        <v>-16.519722000000002</v>
      </c>
      <c r="J1812" s="8">
        <v>-39.285832999999997</v>
      </c>
      <c r="K1812">
        <v>85000000</v>
      </c>
      <c r="L1812" t="s">
        <v>67</v>
      </c>
      <c r="M1812" t="s">
        <v>377</v>
      </c>
      <c r="N1812" t="s">
        <v>412</v>
      </c>
      <c r="O1812" s="12">
        <v>2009</v>
      </c>
      <c r="P1812" s="12">
        <v>4</v>
      </c>
      <c r="Q1812" s="12">
        <v>2009</v>
      </c>
      <c r="R1812" s="12">
        <v>4</v>
      </c>
      <c r="S1812" s="7">
        <f t="shared" si="27"/>
        <v>0.12903225806451613</v>
      </c>
      <c r="T1812">
        <v>3</v>
      </c>
      <c r="U1812">
        <v>17</v>
      </c>
      <c r="V1812" t="s">
        <v>82</v>
      </c>
      <c r="W1812">
        <f t="shared" si="23"/>
        <v>400</v>
      </c>
      <c r="X1812" s="5">
        <v>1</v>
      </c>
      <c r="Y1812" t="s">
        <v>48</v>
      </c>
      <c r="Z1812" t="s">
        <v>55</v>
      </c>
      <c r="AA1812" t="s">
        <v>379</v>
      </c>
      <c r="AB1812" s="5">
        <v>9</v>
      </c>
      <c r="AC1812" t="s">
        <v>1439</v>
      </c>
      <c r="AD1812" t="s">
        <v>1681</v>
      </c>
    </row>
    <row r="1813" spans="1:30" ht="14.25" customHeight="1" x14ac:dyDescent="0.3">
      <c r="A1813">
        <v>20</v>
      </c>
      <c r="B1813" t="s">
        <v>24</v>
      </c>
      <c r="C1813" t="s">
        <v>404</v>
      </c>
      <c r="D1813" t="s">
        <v>351</v>
      </c>
      <c r="E1813">
        <v>2013</v>
      </c>
      <c r="F1813" t="s">
        <v>406</v>
      </c>
      <c r="G1813" t="s">
        <v>407</v>
      </c>
      <c r="H1813" s="3" t="s">
        <v>409</v>
      </c>
      <c r="I1813" s="8">
        <v>-16.519722000000002</v>
      </c>
      <c r="J1813" s="8">
        <v>-39.285832999999997</v>
      </c>
      <c r="K1813">
        <v>85000000</v>
      </c>
      <c r="L1813" t="s">
        <v>67</v>
      </c>
      <c r="M1813" t="s">
        <v>377</v>
      </c>
      <c r="N1813" t="s">
        <v>412</v>
      </c>
      <c r="O1813" s="12">
        <v>2009</v>
      </c>
      <c r="P1813" s="12">
        <v>4</v>
      </c>
      <c r="Q1813" s="12">
        <v>2009</v>
      </c>
      <c r="R1813" s="12">
        <v>4</v>
      </c>
      <c r="S1813" s="7">
        <f t="shared" si="27"/>
        <v>0.12903225806451613</v>
      </c>
      <c r="T1813">
        <v>3</v>
      </c>
      <c r="U1813">
        <v>17</v>
      </c>
      <c r="V1813" t="s">
        <v>82</v>
      </c>
      <c r="W1813">
        <f t="shared" si="23"/>
        <v>400</v>
      </c>
      <c r="X1813" s="5">
        <v>1</v>
      </c>
      <c r="Y1813" t="s">
        <v>48</v>
      </c>
      <c r="Z1813" t="s">
        <v>55</v>
      </c>
      <c r="AA1813" t="s">
        <v>1064</v>
      </c>
      <c r="AB1813" s="5">
        <v>13</v>
      </c>
      <c r="AC1813" t="s">
        <v>1439</v>
      </c>
      <c r="AD1813" t="s">
        <v>1681</v>
      </c>
    </row>
    <row r="1814" spans="1:30" ht="14.25" customHeight="1" x14ac:dyDescent="0.3">
      <c r="A1814">
        <v>20</v>
      </c>
      <c r="B1814" t="s">
        <v>24</v>
      </c>
      <c r="C1814" t="s">
        <v>404</v>
      </c>
      <c r="D1814" t="s">
        <v>351</v>
      </c>
      <c r="E1814">
        <v>2013</v>
      </c>
      <c r="F1814" t="s">
        <v>406</v>
      </c>
      <c r="G1814" t="s">
        <v>407</v>
      </c>
      <c r="H1814" s="3" t="s">
        <v>409</v>
      </c>
      <c r="I1814" s="8">
        <v>-16.519722000000002</v>
      </c>
      <c r="J1814" s="8">
        <v>-39.285832999999997</v>
      </c>
      <c r="K1814">
        <v>85000000</v>
      </c>
      <c r="L1814" t="s">
        <v>67</v>
      </c>
      <c r="M1814" t="s">
        <v>377</v>
      </c>
      <c r="N1814" t="s">
        <v>412</v>
      </c>
      <c r="O1814" s="12">
        <v>2009</v>
      </c>
      <c r="P1814" s="12">
        <v>4</v>
      </c>
      <c r="Q1814" s="12">
        <v>2009</v>
      </c>
      <c r="R1814" s="12">
        <v>4</v>
      </c>
      <c r="S1814" s="7">
        <f t="shared" si="27"/>
        <v>0.12903225806451613</v>
      </c>
      <c r="T1814">
        <v>3</v>
      </c>
      <c r="U1814">
        <v>17</v>
      </c>
      <c r="V1814" t="s">
        <v>82</v>
      </c>
      <c r="W1814">
        <f t="shared" si="23"/>
        <v>400</v>
      </c>
      <c r="X1814" s="5">
        <v>1</v>
      </c>
      <c r="Y1814" t="s">
        <v>48</v>
      </c>
      <c r="Z1814" t="s">
        <v>55</v>
      </c>
      <c r="AA1814" t="s">
        <v>1093</v>
      </c>
      <c r="AB1814" s="5">
        <v>0</v>
      </c>
      <c r="AC1814" t="s">
        <v>1439</v>
      </c>
      <c r="AD1814" t="s">
        <v>1681</v>
      </c>
    </row>
    <row r="1815" spans="1:30" ht="14.25" customHeight="1" x14ac:dyDescent="0.3">
      <c r="A1815">
        <v>20</v>
      </c>
      <c r="B1815" t="s">
        <v>24</v>
      </c>
      <c r="C1815" t="s">
        <v>404</v>
      </c>
      <c r="D1815" t="s">
        <v>351</v>
      </c>
      <c r="E1815">
        <v>2013</v>
      </c>
      <c r="F1815" t="s">
        <v>406</v>
      </c>
      <c r="G1815" t="s">
        <v>407</v>
      </c>
      <c r="H1815" s="3" t="s">
        <v>409</v>
      </c>
      <c r="I1815" s="8">
        <v>-16.519722000000002</v>
      </c>
      <c r="J1815" s="8">
        <v>-39.285832999999997</v>
      </c>
      <c r="K1815">
        <v>85000000</v>
      </c>
      <c r="L1815" t="s">
        <v>67</v>
      </c>
      <c r="M1815" t="s">
        <v>377</v>
      </c>
      <c r="N1815" t="s">
        <v>412</v>
      </c>
      <c r="O1815" s="12">
        <v>2009</v>
      </c>
      <c r="P1815" s="12">
        <v>4</v>
      </c>
      <c r="Q1815" s="12">
        <v>2009</v>
      </c>
      <c r="R1815" s="12">
        <v>4</v>
      </c>
      <c r="S1815" s="7">
        <f t="shared" si="27"/>
        <v>0.12903225806451613</v>
      </c>
      <c r="T1815">
        <v>3</v>
      </c>
      <c r="U1815">
        <v>17</v>
      </c>
      <c r="V1815" t="s">
        <v>82</v>
      </c>
      <c r="W1815">
        <f t="shared" si="23"/>
        <v>400</v>
      </c>
      <c r="X1815" s="5">
        <v>1</v>
      </c>
      <c r="Y1815" t="s">
        <v>48</v>
      </c>
      <c r="Z1815" t="s">
        <v>55</v>
      </c>
      <c r="AA1815" t="s">
        <v>1083</v>
      </c>
      <c r="AB1815" s="5">
        <v>44</v>
      </c>
      <c r="AC1815" t="s">
        <v>1439</v>
      </c>
      <c r="AD1815" t="s">
        <v>1681</v>
      </c>
    </row>
    <row r="1816" spans="1:30" ht="14.25" customHeight="1" x14ac:dyDescent="0.3">
      <c r="A1816">
        <v>20</v>
      </c>
      <c r="B1816" t="s">
        <v>24</v>
      </c>
      <c r="C1816" t="s">
        <v>404</v>
      </c>
      <c r="D1816" t="s">
        <v>351</v>
      </c>
      <c r="E1816">
        <v>2013</v>
      </c>
      <c r="F1816" t="s">
        <v>406</v>
      </c>
      <c r="G1816" t="s">
        <v>407</v>
      </c>
      <c r="H1816" s="3" t="s">
        <v>409</v>
      </c>
      <c r="I1816" s="8">
        <v>-16.519722000000002</v>
      </c>
      <c r="J1816" s="8">
        <v>-39.285832999999997</v>
      </c>
      <c r="K1816">
        <v>85000000</v>
      </c>
      <c r="L1816" t="s">
        <v>67</v>
      </c>
      <c r="M1816" t="s">
        <v>377</v>
      </c>
      <c r="N1816" t="s">
        <v>412</v>
      </c>
      <c r="O1816" s="12">
        <v>2009</v>
      </c>
      <c r="P1816" s="12">
        <v>4</v>
      </c>
      <c r="Q1816" s="12">
        <v>2009</v>
      </c>
      <c r="R1816" s="12">
        <v>4</v>
      </c>
      <c r="S1816" s="7">
        <f t="shared" si="27"/>
        <v>0.12903225806451613</v>
      </c>
      <c r="T1816">
        <v>3</v>
      </c>
      <c r="U1816">
        <v>17</v>
      </c>
      <c r="V1816" t="s">
        <v>82</v>
      </c>
      <c r="W1816">
        <f t="shared" si="23"/>
        <v>400</v>
      </c>
      <c r="X1816" s="5">
        <v>1</v>
      </c>
      <c r="Y1816" t="s">
        <v>48</v>
      </c>
      <c r="Z1816" t="s">
        <v>55</v>
      </c>
      <c r="AA1816" t="s">
        <v>70</v>
      </c>
      <c r="AB1816" s="5">
        <v>0</v>
      </c>
      <c r="AC1816" t="s">
        <v>1439</v>
      </c>
      <c r="AD1816" t="s">
        <v>1681</v>
      </c>
    </row>
    <row r="1817" spans="1:30" ht="14.25" customHeight="1" x14ac:dyDescent="0.3">
      <c r="A1817">
        <v>20</v>
      </c>
      <c r="B1817" t="s">
        <v>24</v>
      </c>
      <c r="C1817" t="s">
        <v>404</v>
      </c>
      <c r="D1817" t="s">
        <v>351</v>
      </c>
      <c r="E1817">
        <v>2013</v>
      </c>
      <c r="F1817" t="s">
        <v>406</v>
      </c>
      <c r="G1817" t="s">
        <v>407</v>
      </c>
      <c r="H1817" s="3" t="s">
        <v>409</v>
      </c>
      <c r="I1817" s="8">
        <v>-16.519722000000002</v>
      </c>
      <c r="J1817" s="8">
        <v>-39.285832999999997</v>
      </c>
      <c r="K1817">
        <v>85000000</v>
      </c>
      <c r="L1817" t="s">
        <v>67</v>
      </c>
      <c r="M1817" t="s">
        <v>377</v>
      </c>
      <c r="N1817" t="s">
        <v>412</v>
      </c>
      <c r="O1817" s="12">
        <v>2009</v>
      </c>
      <c r="P1817" s="12">
        <v>4</v>
      </c>
      <c r="Q1817" s="12">
        <v>2009</v>
      </c>
      <c r="R1817" s="12">
        <v>4</v>
      </c>
      <c r="S1817" s="7">
        <f t="shared" si="27"/>
        <v>0.12903225806451613</v>
      </c>
      <c r="T1817">
        <v>3</v>
      </c>
      <c r="U1817">
        <v>17</v>
      </c>
      <c r="V1817" t="s">
        <v>82</v>
      </c>
      <c r="W1817">
        <f t="shared" si="23"/>
        <v>400</v>
      </c>
      <c r="X1817" s="5">
        <v>1</v>
      </c>
      <c r="Y1817" t="s">
        <v>48</v>
      </c>
      <c r="Z1817" t="s">
        <v>55</v>
      </c>
      <c r="AA1817" t="s">
        <v>1086</v>
      </c>
      <c r="AB1817" s="5">
        <v>18</v>
      </c>
      <c r="AC1817" t="s">
        <v>1439</v>
      </c>
      <c r="AD1817" t="s">
        <v>1681</v>
      </c>
    </row>
    <row r="1818" spans="1:30" ht="14.25" customHeight="1" x14ac:dyDescent="0.3">
      <c r="A1818">
        <v>20</v>
      </c>
      <c r="B1818" t="s">
        <v>24</v>
      </c>
      <c r="C1818" t="s">
        <v>404</v>
      </c>
      <c r="D1818" t="s">
        <v>351</v>
      </c>
      <c r="E1818">
        <v>2013</v>
      </c>
      <c r="F1818" t="s">
        <v>406</v>
      </c>
      <c r="G1818" t="s">
        <v>407</v>
      </c>
      <c r="H1818" s="3" t="s">
        <v>409</v>
      </c>
      <c r="I1818" s="8">
        <v>-16.519722000000002</v>
      </c>
      <c r="J1818" s="8">
        <v>-39.285832999999997</v>
      </c>
      <c r="K1818">
        <v>85000000</v>
      </c>
      <c r="L1818" t="s">
        <v>67</v>
      </c>
      <c r="M1818" t="s">
        <v>377</v>
      </c>
      <c r="N1818" t="s">
        <v>412</v>
      </c>
      <c r="O1818" s="12">
        <v>2009</v>
      </c>
      <c r="P1818" s="12">
        <v>4</v>
      </c>
      <c r="Q1818" s="12">
        <v>2009</v>
      </c>
      <c r="R1818" s="12">
        <v>4</v>
      </c>
      <c r="S1818" s="7">
        <f t="shared" si="27"/>
        <v>0.12903225806451613</v>
      </c>
      <c r="T1818">
        <v>3</v>
      </c>
      <c r="U1818">
        <v>17</v>
      </c>
      <c r="V1818" t="s">
        <v>82</v>
      </c>
      <c r="W1818">
        <f t="shared" si="23"/>
        <v>400</v>
      </c>
      <c r="X1818" s="5">
        <v>1</v>
      </c>
      <c r="Y1818" t="s">
        <v>48</v>
      </c>
      <c r="Z1818" t="s">
        <v>55</v>
      </c>
      <c r="AA1818" t="s">
        <v>1096</v>
      </c>
      <c r="AB1818" s="5">
        <v>2</v>
      </c>
      <c r="AC1818" t="s">
        <v>1439</v>
      </c>
      <c r="AD1818" t="s">
        <v>1681</v>
      </c>
    </row>
    <row r="1819" spans="1:30" ht="14.25" customHeight="1" x14ac:dyDescent="0.3">
      <c r="A1819">
        <v>20</v>
      </c>
      <c r="B1819" t="s">
        <v>24</v>
      </c>
      <c r="C1819" t="s">
        <v>404</v>
      </c>
      <c r="D1819" t="s">
        <v>351</v>
      </c>
      <c r="E1819">
        <v>2013</v>
      </c>
      <c r="F1819" t="s">
        <v>406</v>
      </c>
      <c r="G1819" t="s">
        <v>407</v>
      </c>
      <c r="H1819" s="3" t="s">
        <v>409</v>
      </c>
      <c r="I1819" s="8">
        <v>-16.519722000000002</v>
      </c>
      <c r="J1819" s="8">
        <v>-39.285832999999997</v>
      </c>
      <c r="K1819">
        <v>85000000</v>
      </c>
      <c r="L1819" t="s">
        <v>67</v>
      </c>
      <c r="M1819" t="s">
        <v>377</v>
      </c>
      <c r="N1819" t="s">
        <v>412</v>
      </c>
      <c r="O1819" s="12">
        <v>2009</v>
      </c>
      <c r="P1819" s="12">
        <v>4</v>
      </c>
      <c r="Q1819" s="12">
        <v>2009</v>
      </c>
      <c r="R1819" s="12">
        <v>4</v>
      </c>
      <c r="S1819" s="7">
        <f t="shared" si="27"/>
        <v>0.12903225806451613</v>
      </c>
      <c r="T1819">
        <v>3</v>
      </c>
      <c r="U1819">
        <v>17</v>
      </c>
      <c r="V1819" t="s">
        <v>82</v>
      </c>
      <c r="W1819">
        <f t="shared" si="23"/>
        <v>400</v>
      </c>
      <c r="X1819" s="5">
        <v>1</v>
      </c>
      <c r="Y1819" t="s">
        <v>48</v>
      </c>
      <c r="Z1819" t="s">
        <v>83</v>
      </c>
      <c r="AA1819" t="s">
        <v>1087</v>
      </c>
      <c r="AB1819" s="5">
        <v>3</v>
      </c>
      <c r="AC1819" t="s">
        <v>1439</v>
      </c>
      <c r="AD1819" t="s">
        <v>1681</v>
      </c>
    </row>
    <row r="1820" spans="1:30" ht="14.25" customHeight="1" x14ac:dyDescent="0.3">
      <c r="A1820">
        <v>20</v>
      </c>
      <c r="B1820" t="s">
        <v>24</v>
      </c>
      <c r="C1820" t="s">
        <v>404</v>
      </c>
      <c r="D1820" t="s">
        <v>351</v>
      </c>
      <c r="E1820">
        <v>2013</v>
      </c>
      <c r="F1820" t="s">
        <v>406</v>
      </c>
      <c r="G1820" t="s">
        <v>407</v>
      </c>
      <c r="H1820" s="3" t="s">
        <v>409</v>
      </c>
      <c r="I1820" s="8">
        <v>-16.519722000000002</v>
      </c>
      <c r="J1820" s="8">
        <v>-39.285832999999997</v>
      </c>
      <c r="K1820">
        <v>85000000</v>
      </c>
      <c r="L1820" t="s">
        <v>67</v>
      </c>
      <c r="M1820" t="s">
        <v>377</v>
      </c>
      <c r="N1820" t="s">
        <v>412</v>
      </c>
      <c r="O1820" s="12">
        <v>2009</v>
      </c>
      <c r="P1820" s="12">
        <v>4</v>
      </c>
      <c r="Q1820" s="12">
        <v>2009</v>
      </c>
      <c r="R1820" s="12">
        <v>4</v>
      </c>
      <c r="S1820" s="7">
        <f t="shared" si="27"/>
        <v>0.12903225806451613</v>
      </c>
      <c r="T1820">
        <v>3</v>
      </c>
      <c r="U1820">
        <v>17</v>
      </c>
      <c r="V1820" t="s">
        <v>82</v>
      </c>
      <c r="W1820">
        <f t="shared" si="23"/>
        <v>400</v>
      </c>
      <c r="X1820" s="5">
        <v>1</v>
      </c>
      <c r="Y1820" t="s">
        <v>48</v>
      </c>
      <c r="Z1820" t="s">
        <v>83</v>
      </c>
      <c r="AA1820" t="s">
        <v>274</v>
      </c>
      <c r="AB1820" s="5">
        <v>2</v>
      </c>
      <c r="AC1820" t="s">
        <v>1439</v>
      </c>
      <c r="AD1820" t="s">
        <v>1681</v>
      </c>
    </row>
    <row r="1821" spans="1:30" ht="14.25" customHeight="1" x14ac:dyDescent="0.3">
      <c r="A1821">
        <v>20</v>
      </c>
      <c r="B1821" t="s">
        <v>24</v>
      </c>
      <c r="C1821" t="s">
        <v>404</v>
      </c>
      <c r="D1821" t="s">
        <v>351</v>
      </c>
      <c r="E1821">
        <v>2013</v>
      </c>
      <c r="F1821" t="s">
        <v>406</v>
      </c>
      <c r="G1821" t="s">
        <v>407</v>
      </c>
      <c r="H1821" s="3" t="s">
        <v>409</v>
      </c>
      <c r="I1821" s="8">
        <v>-16.519722000000002</v>
      </c>
      <c r="J1821" s="8">
        <v>-39.285832999999997</v>
      </c>
      <c r="K1821">
        <v>85000000</v>
      </c>
      <c r="L1821" t="s">
        <v>67</v>
      </c>
      <c r="M1821" t="s">
        <v>377</v>
      </c>
      <c r="N1821" t="s">
        <v>412</v>
      </c>
      <c r="O1821" s="12">
        <v>2009</v>
      </c>
      <c r="P1821" s="12">
        <v>4</v>
      </c>
      <c r="Q1821" s="12">
        <v>2009</v>
      </c>
      <c r="R1821" s="12">
        <v>4</v>
      </c>
      <c r="S1821" s="7">
        <f t="shared" si="27"/>
        <v>0.12903225806451613</v>
      </c>
      <c r="T1821">
        <v>3</v>
      </c>
      <c r="U1821">
        <v>17</v>
      </c>
      <c r="V1821" t="s">
        <v>82</v>
      </c>
      <c r="W1821">
        <f t="shared" si="23"/>
        <v>400</v>
      </c>
      <c r="X1821" s="5">
        <v>1</v>
      </c>
      <c r="Y1821" t="s">
        <v>48</v>
      </c>
      <c r="Z1821" t="s">
        <v>83</v>
      </c>
      <c r="AA1821" t="s">
        <v>87</v>
      </c>
      <c r="AB1821" s="5">
        <v>6</v>
      </c>
      <c r="AC1821" t="s">
        <v>1439</v>
      </c>
      <c r="AD1821" t="s">
        <v>1681</v>
      </c>
    </row>
    <row r="1822" spans="1:30" ht="14.25" customHeight="1" x14ac:dyDescent="0.3">
      <c r="A1822">
        <v>20</v>
      </c>
      <c r="B1822" t="s">
        <v>24</v>
      </c>
      <c r="C1822" t="s">
        <v>404</v>
      </c>
      <c r="D1822" t="s">
        <v>351</v>
      </c>
      <c r="E1822">
        <v>2013</v>
      </c>
      <c r="F1822" t="s">
        <v>406</v>
      </c>
      <c r="G1822" t="s">
        <v>407</v>
      </c>
      <c r="H1822" s="3" t="s">
        <v>409</v>
      </c>
      <c r="I1822" s="8">
        <v>-16.519722000000002</v>
      </c>
      <c r="J1822" s="8">
        <v>-39.285832999999997</v>
      </c>
      <c r="K1822">
        <v>85000000</v>
      </c>
      <c r="L1822" t="s">
        <v>67</v>
      </c>
      <c r="M1822" t="s">
        <v>377</v>
      </c>
      <c r="N1822" t="s">
        <v>412</v>
      </c>
      <c r="O1822" s="12">
        <v>2009</v>
      </c>
      <c r="P1822" s="12">
        <v>4</v>
      </c>
      <c r="Q1822" s="12">
        <v>2009</v>
      </c>
      <c r="R1822" s="12">
        <v>4</v>
      </c>
      <c r="S1822" s="7">
        <f t="shared" si="27"/>
        <v>0.12903225806451613</v>
      </c>
      <c r="T1822">
        <v>3</v>
      </c>
      <c r="U1822">
        <v>17</v>
      </c>
      <c r="V1822" t="s">
        <v>82</v>
      </c>
      <c r="W1822">
        <f t="shared" si="23"/>
        <v>400</v>
      </c>
      <c r="X1822" s="5">
        <v>1</v>
      </c>
      <c r="Y1822" t="s">
        <v>48</v>
      </c>
      <c r="Z1822" t="s">
        <v>83</v>
      </c>
      <c r="AA1822" t="s">
        <v>1088</v>
      </c>
      <c r="AB1822" s="5">
        <v>4</v>
      </c>
      <c r="AC1822" t="s">
        <v>1439</v>
      </c>
      <c r="AD1822" t="s">
        <v>1681</v>
      </c>
    </row>
    <row r="1823" spans="1:30" ht="14.25" customHeight="1" x14ac:dyDescent="0.3">
      <c r="A1823">
        <v>20</v>
      </c>
      <c r="B1823" t="s">
        <v>24</v>
      </c>
      <c r="C1823" t="s">
        <v>404</v>
      </c>
      <c r="D1823" t="s">
        <v>351</v>
      </c>
      <c r="E1823">
        <v>2013</v>
      </c>
      <c r="F1823" t="s">
        <v>406</v>
      </c>
      <c r="G1823" t="s">
        <v>407</v>
      </c>
      <c r="H1823" s="3" t="s">
        <v>409</v>
      </c>
      <c r="I1823" s="8">
        <v>-16.519722000000002</v>
      </c>
      <c r="J1823" s="8">
        <v>-39.285832999999997</v>
      </c>
      <c r="K1823">
        <v>85000000</v>
      </c>
      <c r="L1823" t="s">
        <v>67</v>
      </c>
      <c r="M1823" t="s">
        <v>377</v>
      </c>
      <c r="N1823" t="s">
        <v>412</v>
      </c>
      <c r="O1823" s="12">
        <v>2009</v>
      </c>
      <c r="P1823" s="12">
        <v>4</v>
      </c>
      <c r="Q1823" s="12">
        <v>2009</v>
      </c>
      <c r="R1823" s="12">
        <v>4</v>
      </c>
      <c r="S1823" s="7">
        <f t="shared" si="27"/>
        <v>0.12903225806451613</v>
      </c>
      <c r="T1823">
        <v>3</v>
      </c>
      <c r="U1823">
        <v>17</v>
      </c>
      <c r="V1823" t="s">
        <v>82</v>
      </c>
      <c r="W1823">
        <f t="shared" si="23"/>
        <v>400</v>
      </c>
      <c r="X1823" s="5">
        <v>1</v>
      </c>
      <c r="Y1823" t="s">
        <v>48</v>
      </c>
      <c r="Z1823" t="s">
        <v>90</v>
      </c>
      <c r="AA1823" t="s">
        <v>666</v>
      </c>
      <c r="AB1823" s="5">
        <v>0</v>
      </c>
      <c r="AC1823" t="s">
        <v>1439</v>
      </c>
      <c r="AD1823" t="s">
        <v>1681</v>
      </c>
    </row>
    <row r="1824" spans="1:30" ht="14.25" customHeight="1" x14ac:dyDescent="0.3">
      <c r="A1824">
        <v>20</v>
      </c>
      <c r="B1824" t="s">
        <v>24</v>
      </c>
      <c r="C1824" t="s">
        <v>404</v>
      </c>
      <c r="D1824" t="s">
        <v>351</v>
      </c>
      <c r="E1824">
        <v>2013</v>
      </c>
      <c r="F1824" t="s">
        <v>406</v>
      </c>
      <c r="G1824" t="s">
        <v>407</v>
      </c>
      <c r="H1824" s="3" t="s">
        <v>409</v>
      </c>
      <c r="I1824" s="8">
        <v>-16.519722000000002</v>
      </c>
      <c r="J1824" s="8">
        <v>-39.285832999999997</v>
      </c>
      <c r="K1824">
        <v>85000000</v>
      </c>
      <c r="L1824" t="s">
        <v>67</v>
      </c>
      <c r="M1824" t="s">
        <v>377</v>
      </c>
      <c r="N1824" t="s">
        <v>412</v>
      </c>
      <c r="O1824" s="12">
        <v>2009</v>
      </c>
      <c r="P1824" s="12">
        <v>4</v>
      </c>
      <c r="Q1824" s="12">
        <v>2009</v>
      </c>
      <c r="R1824" s="12">
        <v>4</v>
      </c>
      <c r="S1824" s="7">
        <f t="shared" si="27"/>
        <v>0.12903225806451613</v>
      </c>
      <c r="T1824">
        <v>3</v>
      </c>
      <c r="U1824">
        <v>17</v>
      </c>
      <c r="V1824" t="s">
        <v>82</v>
      </c>
      <c r="W1824">
        <f t="shared" si="23"/>
        <v>400</v>
      </c>
      <c r="X1824" s="5">
        <v>1</v>
      </c>
      <c r="Y1824" t="s">
        <v>48</v>
      </c>
      <c r="Z1824" t="s">
        <v>90</v>
      </c>
      <c r="AA1824" t="s">
        <v>91</v>
      </c>
      <c r="AB1824" s="5">
        <v>2</v>
      </c>
      <c r="AC1824" t="s">
        <v>1439</v>
      </c>
      <c r="AD1824" t="s">
        <v>1681</v>
      </c>
    </row>
    <row r="1825" spans="1:30" ht="14.25" customHeight="1" x14ac:dyDescent="0.3">
      <c r="A1825">
        <v>20</v>
      </c>
      <c r="B1825" t="s">
        <v>24</v>
      </c>
      <c r="C1825" t="s">
        <v>404</v>
      </c>
      <c r="D1825" t="s">
        <v>351</v>
      </c>
      <c r="E1825">
        <v>2013</v>
      </c>
      <c r="F1825" t="s">
        <v>406</v>
      </c>
      <c r="G1825" t="s">
        <v>414</v>
      </c>
      <c r="H1825" s="3" t="s">
        <v>415</v>
      </c>
      <c r="I1825" s="8">
        <v>-16.482222</v>
      </c>
      <c r="J1825" s="8">
        <v>-39.223332999999997</v>
      </c>
      <c r="K1825">
        <v>85000000</v>
      </c>
      <c r="L1825" t="s">
        <v>67</v>
      </c>
      <c r="M1825" t="s">
        <v>377</v>
      </c>
      <c r="N1825" t="s">
        <v>416</v>
      </c>
      <c r="O1825" s="12">
        <v>2009</v>
      </c>
      <c r="P1825" s="12">
        <v>4</v>
      </c>
      <c r="Q1825" s="12">
        <v>2009</v>
      </c>
      <c r="R1825" s="12">
        <v>4</v>
      </c>
      <c r="S1825" s="7">
        <f t="shared" ref="S1825:S1884" si="28">3/31</f>
        <v>9.6774193548387094E-2</v>
      </c>
      <c r="T1825">
        <v>3</v>
      </c>
      <c r="U1825">
        <v>17</v>
      </c>
      <c r="V1825" t="s">
        <v>82</v>
      </c>
      <c r="W1825">
        <f t="shared" si="23"/>
        <v>400</v>
      </c>
      <c r="X1825" s="5">
        <v>1</v>
      </c>
      <c r="Y1825" t="s">
        <v>48</v>
      </c>
      <c r="Z1825" t="s">
        <v>55</v>
      </c>
      <c r="AA1825" t="s">
        <v>1095</v>
      </c>
      <c r="AB1825" s="5">
        <v>1</v>
      </c>
      <c r="AC1825" t="s">
        <v>1439</v>
      </c>
      <c r="AD1825" t="s">
        <v>1681</v>
      </c>
    </row>
    <row r="1826" spans="1:30" ht="14.25" customHeight="1" x14ac:dyDescent="0.3">
      <c r="A1826">
        <v>20</v>
      </c>
      <c r="B1826" t="s">
        <v>24</v>
      </c>
      <c r="C1826" t="s">
        <v>404</v>
      </c>
      <c r="D1826" t="s">
        <v>351</v>
      </c>
      <c r="E1826">
        <v>2013</v>
      </c>
      <c r="F1826" t="s">
        <v>406</v>
      </c>
      <c r="G1826" t="s">
        <v>414</v>
      </c>
      <c r="H1826" s="3" t="s">
        <v>415</v>
      </c>
      <c r="I1826" s="8">
        <v>-16.482222</v>
      </c>
      <c r="J1826" s="8">
        <v>-39.223332999999997</v>
      </c>
      <c r="K1826">
        <v>85000000</v>
      </c>
      <c r="L1826" t="s">
        <v>67</v>
      </c>
      <c r="M1826" t="s">
        <v>377</v>
      </c>
      <c r="N1826" t="s">
        <v>416</v>
      </c>
      <c r="O1826" s="12">
        <v>2009</v>
      </c>
      <c r="P1826" s="12">
        <v>4</v>
      </c>
      <c r="Q1826" s="12">
        <v>2009</v>
      </c>
      <c r="R1826" s="12">
        <v>4</v>
      </c>
      <c r="S1826" s="7">
        <f t="shared" si="28"/>
        <v>9.6774193548387094E-2</v>
      </c>
      <c r="T1826">
        <v>3</v>
      </c>
      <c r="U1826">
        <v>17</v>
      </c>
      <c r="V1826" t="s">
        <v>82</v>
      </c>
      <c r="W1826">
        <f t="shared" si="23"/>
        <v>400</v>
      </c>
      <c r="X1826" s="5">
        <v>1</v>
      </c>
      <c r="Y1826" t="s">
        <v>48</v>
      </c>
      <c r="Z1826" t="s">
        <v>55</v>
      </c>
      <c r="AA1826" t="s">
        <v>496</v>
      </c>
      <c r="AB1826" s="5">
        <v>0</v>
      </c>
      <c r="AC1826" t="s">
        <v>1439</v>
      </c>
      <c r="AD1826" t="s">
        <v>1681</v>
      </c>
    </row>
    <row r="1827" spans="1:30" ht="14.25" customHeight="1" x14ac:dyDescent="0.3">
      <c r="A1827">
        <v>20</v>
      </c>
      <c r="B1827" t="s">
        <v>24</v>
      </c>
      <c r="C1827" t="s">
        <v>404</v>
      </c>
      <c r="D1827" t="s">
        <v>351</v>
      </c>
      <c r="E1827">
        <v>2013</v>
      </c>
      <c r="F1827" t="s">
        <v>406</v>
      </c>
      <c r="G1827" t="s">
        <v>414</v>
      </c>
      <c r="H1827" s="3" t="s">
        <v>415</v>
      </c>
      <c r="I1827" s="8">
        <v>-16.482222</v>
      </c>
      <c r="J1827" s="8">
        <v>-39.223332999999997</v>
      </c>
      <c r="K1827">
        <v>85000000</v>
      </c>
      <c r="L1827" t="s">
        <v>67</v>
      </c>
      <c r="M1827" t="s">
        <v>377</v>
      </c>
      <c r="N1827" t="s">
        <v>416</v>
      </c>
      <c r="O1827" s="12">
        <v>2009</v>
      </c>
      <c r="P1827" s="12">
        <v>4</v>
      </c>
      <c r="Q1827" s="12">
        <v>2009</v>
      </c>
      <c r="R1827" s="12">
        <v>4</v>
      </c>
      <c r="S1827" s="7">
        <f t="shared" si="28"/>
        <v>9.6774193548387094E-2</v>
      </c>
      <c r="T1827">
        <v>3</v>
      </c>
      <c r="U1827">
        <v>17</v>
      </c>
      <c r="V1827" t="s">
        <v>82</v>
      </c>
      <c r="W1827">
        <f t="shared" si="23"/>
        <v>400</v>
      </c>
      <c r="X1827" s="5">
        <v>1</v>
      </c>
      <c r="Y1827" t="s">
        <v>48</v>
      </c>
      <c r="Z1827" t="s">
        <v>55</v>
      </c>
      <c r="AA1827" t="s">
        <v>249</v>
      </c>
      <c r="AB1827" s="5">
        <v>44</v>
      </c>
      <c r="AC1827" t="s">
        <v>1439</v>
      </c>
      <c r="AD1827" t="s">
        <v>1681</v>
      </c>
    </row>
    <row r="1828" spans="1:30" ht="14.25" customHeight="1" x14ac:dyDescent="0.3">
      <c r="A1828">
        <v>20</v>
      </c>
      <c r="B1828" t="s">
        <v>24</v>
      </c>
      <c r="C1828" t="s">
        <v>404</v>
      </c>
      <c r="D1828" t="s">
        <v>351</v>
      </c>
      <c r="E1828">
        <v>2013</v>
      </c>
      <c r="F1828" t="s">
        <v>406</v>
      </c>
      <c r="G1828" t="s">
        <v>414</v>
      </c>
      <c r="H1828" s="3" t="s">
        <v>415</v>
      </c>
      <c r="I1828" s="8">
        <v>-16.482222</v>
      </c>
      <c r="J1828" s="8">
        <v>-39.223332999999997</v>
      </c>
      <c r="K1828">
        <v>85000000</v>
      </c>
      <c r="L1828" t="s">
        <v>67</v>
      </c>
      <c r="M1828" t="s">
        <v>377</v>
      </c>
      <c r="N1828" t="s">
        <v>416</v>
      </c>
      <c r="O1828" s="12">
        <v>2009</v>
      </c>
      <c r="P1828" s="12">
        <v>4</v>
      </c>
      <c r="Q1828" s="12">
        <v>2009</v>
      </c>
      <c r="R1828" s="12">
        <v>4</v>
      </c>
      <c r="S1828" s="7">
        <f t="shared" si="28"/>
        <v>9.6774193548387094E-2</v>
      </c>
      <c r="T1828">
        <v>3</v>
      </c>
      <c r="U1828">
        <v>17</v>
      </c>
      <c r="V1828" t="s">
        <v>82</v>
      </c>
      <c r="W1828">
        <f t="shared" si="23"/>
        <v>400</v>
      </c>
      <c r="X1828" s="5">
        <v>1</v>
      </c>
      <c r="Y1828" t="s">
        <v>48</v>
      </c>
      <c r="Z1828" t="s">
        <v>55</v>
      </c>
      <c r="AA1828" t="s">
        <v>1091</v>
      </c>
      <c r="AB1828" s="5">
        <v>3</v>
      </c>
      <c r="AC1828" t="s">
        <v>1439</v>
      </c>
      <c r="AD1828" t="s">
        <v>1681</v>
      </c>
    </row>
    <row r="1829" spans="1:30" ht="14.25" customHeight="1" x14ac:dyDescent="0.3">
      <c r="A1829">
        <v>20</v>
      </c>
      <c r="B1829" t="s">
        <v>24</v>
      </c>
      <c r="C1829" t="s">
        <v>404</v>
      </c>
      <c r="D1829" t="s">
        <v>351</v>
      </c>
      <c r="E1829">
        <v>2013</v>
      </c>
      <c r="F1829" t="s">
        <v>406</v>
      </c>
      <c r="G1829" t="s">
        <v>414</v>
      </c>
      <c r="H1829" s="3" t="s">
        <v>415</v>
      </c>
      <c r="I1829" s="8">
        <v>-16.482222</v>
      </c>
      <c r="J1829" s="8">
        <v>-39.223332999999997</v>
      </c>
      <c r="K1829">
        <v>85000000</v>
      </c>
      <c r="L1829" t="s">
        <v>67</v>
      </c>
      <c r="M1829" t="s">
        <v>377</v>
      </c>
      <c r="N1829" t="s">
        <v>416</v>
      </c>
      <c r="O1829" s="12">
        <v>2009</v>
      </c>
      <c r="P1829" s="12">
        <v>4</v>
      </c>
      <c r="Q1829" s="12">
        <v>2009</v>
      </c>
      <c r="R1829" s="12">
        <v>4</v>
      </c>
      <c r="S1829" s="7">
        <f t="shared" si="28"/>
        <v>9.6774193548387094E-2</v>
      </c>
      <c r="T1829">
        <v>3</v>
      </c>
      <c r="U1829">
        <v>17</v>
      </c>
      <c r="V1829" t="s">
        <v>82</v>
      </c>
      <c r="W1829">
        <f t="shared" si="23"/>
        <v>400</v>
      </c>
      <c r="X1829" s="5">
        <v>1</v>
      </c>
      <c r="Y1829" t="s">
        <v>48</v>
      </c>
      <c r="Z1829" t="s">
        <v>55</v>
      </c>
      <c r="AA1829" t="s">
        <v>861</v>
      </c>
      <c r="AB1829" s="5">
        <v>3</v>
      </c>
      <c r="AC1829" t="s">
        <v>1439</v>
      </c>
      <c r="AD1829" t="s">
        <v>1681</v>
      </c>
    </row>
    <row r="1830" spans="1:30" ht="14.25" customHeight="1" x14ac:dyDescent="0.3">
      <c r="A1830">
        <v>20</v>
      </c>
      <c r="B1830" t="s">
        <v>24</v>
      </c>
      <c r="C1830" t="s">
        <v>404</v>
      </c>
      <c r="D1830" t="s">
        <v>351</v>
      </c>
      <c r="E1830">
        <v>2013</v>
      </c>
      <c r="F1830" t="s">
        <v>406</v>
      </c>
      <c r="G1830" t="s">
        <v>414</v>
      </c>
      <c r="H1830" s="3" t="s">
        <v>415</v>
      </c>
      <c r="I1830" s="8">
        <v>-16.482222</v>
      </c>
      <c r="J1830" s="8">
        <v>-39.223332999999997</v>
      </c>
      <c r="K1830">
        <v>85000000</v>
      </c>
      <c r="L1830" t="s">
        <v>67</v>
      </c>
      <c r="M1830" t="s">
        <v>377</v>
      </c>
      <c r="N1830" t="s">
        <v>416</v>
      </c>
      <c r="O1830" s="12">
        <v>2009</v>
      </c>
      <c r="P1830" s="12">
        <v>4</v>
      </c>
      <c r="Q1830" s="12">
        <v>2009</v>
      </c>
      <c r="R1830" s="12">
        <v>4</v>
      </c>
      <c r="S1830" s="7">
        <f t="shared" si="28"/>
        <v>9.6774193548387094E-2</v>
      </c>
      <c r="T1830">
        <v>3</v>
      </c>
      <c r="U1830">
        <v>17</v>
      </c>
      <c r="V1830" t="s">
        <v>82</v>
      </c>
      <c r="W1830">
        <f t="shared" si="23"/>
        <v>400</v>
      </c>
      <c r="X1830" s="5">
        <v>1</v>
      </c>
      <c r="Y1830" t="s">
        <v>48</v>
      </c>
      <c r="Z1830" t="s">
        <v>55</v>
      </c>
      <c r="AA1830" t="s">
        <v>59</v>
      </c>
      <c r="AB1830" s="5">
        <v>3</v>
      </c>
      <c r="AC1830" t="s">
        <v>1439</v>
      </c>
      <c r="AD1830" t="s">
        <v>1681</v>
      </c>
    </row>
    <row r="1831" spans="1:30" ht="14.25" customHeight="1" x14ac:dyDescent="0.3">
      <c r="A1831">
        <v>20</v>
      </c>
      <c r="B1831" t="s">
        <v>24</v>
      </c>
      <c r="C1831" t="s">
        <v>404</v>
      </c>
      <c r="D1831" t="s">
        <v>351</v>
      </c>
      <c r="E1831">
        <v>2013</v>
      </c>
      <c r="F1831" t="s">
        <v>406</v>
      </c>
      <c r="G1831" t="s">
        <v>414</v>
      </c>
      <c r="H1831" s="3" t="s">
        <v>415</v>
      </c>
      <c r="I1831" s="8">
        <v>-16.482222</v>
      </c>
      <c r="J1831" s="8">
        <v>-39.223332999999997</v>
      </c>
      <c r="K1831">
        <v>85000000</v>
      </c>
      <c r="L1831" t="s">
        <v>67</v>
      </c>
      <c r="M1831" t="s">
        <v>377</v>
      </c>
      <c r="N1831" t="s">
        <v>416</v>
      </c>
      <c r="O1831" s="12">
        <v>2009</v>
      </c>
      <c r="P1831" s="12">
        <v>4</v>
      </c>
      <c r="Q1831" s="12">
        <v>2009</v>
      </c>
      <c r="R1831" s="12">
        <v>4</v>
      </c>
      <c r="S1831" s="7">
        <f t="shared" si="28"/>
        <v>9.6774193548387094E-2</v>
      </c>
      <c r="T1831">
        <v>3</v>
      </c>
      <c r="U1831">
        <v>17</v>
      </c>
      <c r="V1831" t="s">
        <v>82</v>
      </c>
      <c r="W1831">
        <f t="shared" si="23"/>
        <v>400</v>
      </c>
      <c r="X1831" s="5">
        <v>1</v>
      </c>
      <c r="Y1831" t="s">
        <v>48</v>
      </c>
      <c r="Z1831" t="s">
        <v>55</v>
      </c>
      <c r="AA1831" t="s">
        <v>655</v>
      </c>
      <c r="AB1831" s="5">
        <v>5</v>
      </c>
      <c r="AC1831" t="s">
        <v>1439</v>
      </c>
      <c r="AD1831" t="s">
        <v>1681</v>
      </c>
    </row>
    <row r="1832" spans="1:30" ht="14.25" customHeight="1" x14ac:dyDescent="0.3">
      <c r="A1832">
        <v>20</v>
      </c>
      <c r="B1832" t="s">
        <v>24</v>
      </c>
      <c r="C1832" t="s">
        <v>404</v>
      </c>
      <c r="D1832" t="s">
        <v>351</v>
      </c>
      <c r="E1832">
        <v>2013</v>
      </c>
      <c r="F1832" t="s">
        <v>406</v>
      </c>
      <c r="G1832" t="s">
        <v>414</v>
      </c>
      <c r="H1832" s="3" t="s">
        <v>415</v>
      </c>
      <c r="I1832" s="8">
        <v>-16.482222</v>
      </c>
      <c r="J1832" s="8">
        <v>-39.223332999999997</v>
      </c>
      <c r="K1832">
        <v>85000000</v>
      </c>
      <c r="L1832" t="s">
        <v>67</v>
      </c>
      <c r="M1832" t="s">
        <v>377</v>
      </c>
      <c r="N1832" t="s">
        <v>416</v>
      </c>
      <c r="O1832" s="12">
        <v>2009</v>
      </c>
      <c r="P1832" s="12">
        <v>4</v>
      </c>
      <c r="Q1832" s="12">
        <v>2009</v>
      </c>
      <c r="R1832" s="12">
        <v>4</v>
      </c>
      <c r="S1832" s="7">
        <f t="shared" si="28"/>
        <v>9.6774193548387094E-2</v>
      </c>
      <c r="T1832">
        <v>3</v>
      </c>
      <c r="U1832">
        <v>17</v>
      </c>
      <c r="V1832" t="s">
        <v>82</v>
      </c>
      <c r="W1832">
        <f t="shared" si="23"/>
        <v>400</v>
      </c>
      <c r="X1832" s="5">
        <v>1</v>
      </c>
      <c r="Y1832" t="s">
        <v>48</v>
      </c>
      <c r="Z1832" t="s">
        <v>55</v>
      </c>
      <c r="AA1832" t="s">
        <v>379</v>
      </c>
      <c r="AB1832" s="5">
        <v>20</v>
      </c>
      <c r="AC1832" t="s">
        <v>1439</v>
      </c>
      <c r="AD1832" t="s">
        <v>1681</v>
      </c>
    </row>
    <row r="1833" spans="1:30" ht="14.25" customHeight="1" x14ac:dyDescent="0.3">
      <c r="A1833">
        <v>20</v>
      </c>
      <c r="B1833" t="s">
        <v>24</v>
      </c>
      <c r="C1833" t="s">
        <v>404</v>
      </c>
      <c r="D1833" t="s">
        <v>351</v>
      </c>
      <c r="E1833">
        <v>2013</v>
      </c>
      <c r="F1833" t="s">
        <v>406</v>
      </c>
      <c r="G1833" t="s">
        <v>414</v>
      </c>
      <c r="H1833" s="3" t="s">
        <v>415</v>
      </c>
      <c r="I1833" s="8">
        <v>-16.482222</v>
      </c>
      <c r="J1833" s="8">
        <v>-39.223332999999997</v>
      </c>
      <c r="K1833">
        <v>85000000</v>
      </c>
      <c r="L1833" t="s">
        <v>67</v>
      </c>
      <c r="M1833" t="s">
        <v>377</v>
      </c>
      <c r="N1833" t="s">
        <v>416</v>
      </c>
      <c r="O1833" s="12">
        <v>2009</v>
      </c>
      <c r="P1833" s="12">
        <v>4</v>
      </c>
      <c r="Q1833" s="12">
        <v>2009</v>
      </c>
      <c r="R1833" s="12">
        <v>4</v>
      </c>
      <c r="S1833" s="7">
        <f t="shared" si="28"/>
        <v>9.6774193548387094E-2</v>
      </c>
      <c r="T1833">
        <v>3</v>
      </c>
      <c r="U1833">
        <v>17</v>
      </c>
      <c r="V1833" t="s">
        <v>82</v>
      </c>
      <c r="W1833">
        <f t="shared" si="23"/>
        <v>400</v>
      </c>
      <c r="X1833" s="5">
        <v>1</v>
      </c>
      <c r="Y1833" t="s">
        <v>48</v>
      </c>
      <c r="Z1833" t="s">
        <v>55</v>
      </c>
      <c r="AA1833" t="s">
        <v>1064</v>
      </c>
      <c r="AB1833" s="5">
        <v>10</v>
      </c>
      <c r="AC1833" t="s">
        <v>1439</v>
      </c>
      <c r="AD1833" t="s">
        <v>1681</v>
      </c>
    </row>
    <row r="1834" spans="1:30" ht="14.25" customHeight="1" x14ac:dyDescent="0.3">
      <c r="A1834">
        <v>20</v>
      </c>
      <c r="B1834" t="s">
        <v>24</v>
      </c>
      <c r="C1834" t="s">
        <v>404</v>
      </c>
      <c r="D1834" t="s">
        <v>351</v>
      </c>
      <c r="E1834">
        <v>2013</v>
      </c>
      <c r="F1834" t="s">
        <v>406</v>
      </c>
      <c r="G1834" t="s">
        <v>414</v>
      </c>
      <c r="H1834" s="3" t="s">
        <v>415</v>
      </c>
      <c r="I1834" s="8">
        <v>-16.482222</v>
      </c>
      <c r="J1834" s="8">
        <v>-39.223332999999997</v>
      </c>
      <c r="K1834">
        <v>85000000</v>
      </c>
      <c r="L1834" t="s">
        <v>67</v>
      </c>
      <c r="M1834" t="s">
        <v>377</v>
      </c>
      <c r="N1834" t="s">
        <v>416</v>
      </c>
      <c r="O1834" s="12">
        <v>2009</v>
      </c>
      <c r="P1834" s="12">
        <v>4</v>
      </c>
      <c r="Q1834" s="12">
        <v>2009</v>
      </c>
      <c r="R1834" s="12">
        <v>4</v>
      </c>
      <c r="S1834" s="7">
        <f t="shared" si="28"/>
        <v>9.6774193548387094E-2</v>
      </c>
      <c r="T1834">
        <v>3</v>
      </c>
      <c r="U1834">
        <v>17</v>
      </c>
      <c r="V1834" t="s">
        <v>82</v>
      </c>
      <c r="W1834">
        <f t="shared" si="23"/>
        <v>400</v>
      </c>
      <c r="X1834" s="5">
        <v>1</v>
      </c>
      <c r="Y1834" t="s">
        <v>48</v>
      </c>
      <c r="Z1834" t="s">
        <v>55</v>
      </c>
      <c r="AA1834" t="s">
        <v>1093</v>
      </c>
      <c r="AB1834" s="5">
        <v>2</v>
      </c>
      <c r="AC1834" t="s">
        <v>1439</v>
      </c>
      <c r="AD1834" t="s">
        <v>1681</v>
      </c>
    </row>
    <row r="1835" spans="1:30" ht="14.25" customHeight="1" x14ac:dyDescent="0.3">
      <c r="A1835">
        <v>20</v>
      </c>
      <c r="B1835" t="s">
        <v>24</v>
      </c>
      <c r="C1835" t="s">
        <v>404</v>
      </c>
      <c r="D1835" t="s">
        <v>351</v>
      </c>
      <c r="E1835">
        <v>2013</v>
      </c>
      <c r="F1835" t="s">
        <v>406</v>
      </c>
      <c r="G1835" t="s">
        <v>414</v>
      </c>
      <c r="H1835" s="3" t="s">
        <v>415</v>
      </c>
      <c r="I1835" s="8">
        <v>-16.482222</v>
      </c>
      <c r="J1835" s="8">
        <v>-39.223332999999997</v>
      </c>
      <c r="K1835">
        <v>85000000</v>
      </c>
      <c r="L1835" t="s">
        <v>67</v>
      </c>
      <c r="M1835" t="s">
        <v>377</v>
      </c>
      <c r="N1835" t="s">
        <v>416</v>
      </c>
      <c r="O1835" s="12">
        <v>2009</v>
      </c>
      <c r="P1835" s="12">
        <v>4</v>
      </c>
      <c r="Q1835" s="12">
        <v>2009</v>
      </c>
      <c r="R1835" s="12">
        <v>4</v>
      </c>
      <c r="S1835" s="7">
        <f t="shared" si="28"/>
        <v>9.6774193548387094E-2</v>
      </c>
      <c r="T1835">
        <v>3</v>
      </c>
      <c r="U1835">
        <v>17</v>
      </c>
      <c r="V1835" t="s">
        <v>82</v>
      </c>
      <c r="W1835">
        <f t="shared" si="23"/>
        <v>400</v>
      </c>
      <c r="X1835" s="5">
        <v>1</v>
      </c>
      <c r="Y1835" t="s">
        <v>48</v>
      </c>
      <c r="Z1835" t="s">
        <v>55</v>
      </c>
      <c r="AA1835" t="s">
        <v>1083</v>
      </c>
      <c r="AB1835" s="5">
        <v>19</v>
      </c>
      <c r="AC1835" t="s">
        <v>1439</v>
      </c>
      <c r="AD1835" t="s">
        <v>1681</v>
      </c>
    </row>
    <row r="1836" spans="1:30" ht="14.25" customHeight="1" x14ac:dyDescent="0.3">
      <c r="A1836">
        <v>20</v>
      </c>
      <c r="B1836" t="s">
        <v>24</v>
      </c>
      <c r="C1836" t="s">
        <v>404</v>
      </c>
      <c r="D1836" t="s">
        <v>351</v>
      </c>
      <c r="E1836">
        <v>2013</v>
      </c>
      <c r="F1836" t="s">
        <v>406</v>
      </c>
      <c r="G1836" t="s">
        <v>414</v>
      </c>
      <c r="H1836" s="3" t="s">
        <v>415</v>
      </c>
      <c r="I1836" s="8">
        <v>-16.482222</v>
      </c>
      <c r="J1836" s="8">
        <v>-39.223332999999997</v>
      </c>
      <c r="K1836">
        <v>85000000</v>
      </c>
      <c r="L1836" t="s">
        <v>67</v>
      </c>
      <c r="M1836" t="s">
        <v>377</v>
      </c>
      <c r="N1836" t="s">
        <v>416</v>
      </c>
      <c r="O1836" s="12">
        <v>2009</v>
      </c>
      <c r="P1836" s="12">
        <v>4</v>
      </c>
      <c r="Q1836" s="12">
        <v>2009</v>
      </c>
      <c r="R1836" s="12">
        <v>4</v>
      </c>
      <c r="S1836" s="7">
        <f t="shared" si="28"/>
        <v>9.6774193548387094E-2</v>
      </c>
      <c r="T1836">
        <v>3</v>
      </c>
      <c r="U1836">
        <v>17</v>
      </c>
      <c r="V1836" t="s">
        <v>82</v>
      </c>
      <c r="W1836">
        <f t="shared" si="23"/>
        <v>400</v>
      </c>
      <c r="X1836" s="5">
        <v>1</v>
      </c>
      <c r="Y1836" t="s">
        <v>48</v>
      </c>
      <c r="Z1836" t="s">
        <v>55</v>
      </c>
      <c r="AA1836" t="s">
        <v>70</v>
      </c>
      <c r="AB1836" s="5">
        <v>0</v>
      </c>
      <c r="AC1836" t="s">
        <v>1439</v>
      </c>
      <c r="AD1836" t="s">
        <v>1681</v>
      </c>
    </row>
    <row r="1837" spans="1:30" ht="14.25" customHeight="1" x14ac:dyDescent="0.3">
      <c r="A1837">
        <v>20</v>
      </c>
      <c r="B1837" t="s">
        <v>24</v>
      </c>
      <c r="C1837" t="s">
        <v>404</v>
      </c>
      <c r="D1837" t="s">
        <v>351</v>
      </c>
      <c r="E1837">
        <v>2013</v>
      </c>
      <c r="F1837" t="s">
        <v>406</v>
      </c>
      <c r="G1837" t="s">
        <v>414</v>
      </c>
      <c r="H1837" s="3" t="s">
        <v>415</v>
      </c>
      <c r="I1837" s="8">
        <v>-16.482222</v>
      </c>
      <c r="J1837" s="8">
        <v>-39.223332999999997</v>
      </c>
      <c r="K1837">
        <v>85000000</v>
      </c>
      <c r="L1837" t="s">
        <v>67</v>
      </c>
      <c r="M1837" t="s">
        <v>377</v>
      </c>
      <c r="N1837" t="s">
        <v>416</v>
      </c>
      <c r="O1837" s="12">
        <v>2009</v>
      </c>
      <c r="P1837" s="12">
        <v>4</v>
      </c>
      <c r="Q1837" s="12">
        <v>2009</v>
      </c>
      <c r="R1837" s="12">
        <v>4</v>
      </c>
      <c r="S1837" s="7">
        <f t="shared" si="28"/>
        <v>9.6774193548387094E-2</v>
      </c>
      <c r="T1837">
        <v>3</v>
      </c>
      <c r="U1837">
        <v>17</v>
      </c>
      <c r="V1837" t="s">
        <v>82</v>
      </c>
      <c r="W1837">
        <f t="shared" si="23"/>
        <v>400</v>
      </c>
      <c r="X1837" s="5">
        <v>1</v>
      </c>
      <c r="Y1837" t="s">
        <v>48</v>
      </c>
      <c r="Z1837" t="s">
        <v>55</v>
      </c>
      <c r="AA1837" t="s">
        <v>1086</v>
      </c>
      <c r="AB1837" s="5">
        <v>10</v>
      </c>
      <c r="AC1837" t="s">
        <v>1439</v>
      </c>
      <c r="AD1837" t="s">
        <v>1681</v>
      </c>
    </row>
    <row r="1838" spans="1:30" ht="14.25" customHeight="1" x14ac:dyDescent="0.3">
      <c r="A1838">
        <v>20</v>
      </c>
      <c r="B1838" t="s">
        <v>24</v>
      </c>
      <c r="C1838" t="s">
        <v>404</v>
      </c>
      <c r="D1838" t="s">
        <v>351</v>
      </c>
      <c r="E1838">
        <v>2013</v>
      </c>
      <c r="F1838" t="s">
        <v>406</v>
      </c>
      <c r="G1838" t="s">
        <v>414</v>
      </c>
      <c r="H1838" s="3" t="s">
        <v>415</v>
      </c>
      <c r="I1838" s="8">
        <v>-16.482222</v>
      </c>
      <c r="J1838" s="8">
        <v>-39.223332999999997</v>
      </c>
      <c r="K1838">
        <v>85000000</v>
      </c>
      <c r="L1838" t="s">
        <v>67</v>
      </c>
      <c r="M1838" t="s">
        <v>377</v>
      </c>
      <c r="N1838" t="s">
        <v>416</v>
      </c>
      <c r="O1838" s="12">
        <v>2009</v>
      </c>
      <c r="P1838" s="12">
        <v>4</v>
      </c>
      <c r="Q1838" s="12">
        <v>2009</v>
      </c>
      <c r="R1838" s="12">
        <v>4</v>
      </c>
      <c r="S1838" s="7">
        <f t="shared" si="28"/>
        <v>9.6774193548387094E-2</v>
      </c>
      <c r="T1838">
        <v>3</v>
      </c>
      <c r="U1838">
        <v>17</v>
      </c>
      <c r="V1838" t="s">
        <v>82</v>
      </c>
      <c r="W1838">
        <f t="shared" si="23"/>
        <v>400</v>
      </c>
      <c r="X1838" s="5">
        <v>1</v>
      </c>
      <c r="Y1838" t="s">
        <v>48</v>
      </c>
      <c r="Z1838" t="s">
        <v>55</v>
      </c>
      <c r="AA1838" t="s">
        <v>1096</v>
      </c>
      <c r="AB1838" s="5">
        <v>2</v>
      </c>
      <c r="AC1838" t="s">
        <v>1439</v>
      </c>
      <c r="AD1838" t="s">
        <v>1681</v>
      </c>
    </row>
    <row r="1839" spans="1:30" ht="14.25" customHeight="1" x14ac:dyDescent="0.3">
      <c r="A1839">
        <v>20</v>
      </c>
      <c r="B1839" t="s">
        <v>24</v>
      </c>
      <c r="C1839" t="s">
        <v>404</v>
      </c>
      <c r="D1839" t="s">
        <v>351</v>
      </c>
      <c r="E1839">
        <v>2013</v>
      </c>
      <c r="F1839" t="s">
        <v>406</v>
      </c>
      <c r="G1839" t="s">
        <v>414</v>
      </c>
      <c r="H1839" s="3" t="s">
        <v>415</v>
      </c>
      <c r="I1839" s="8">
        <v>-16.482222</v>
      </c>
      <c r="J1839" s="8">
        <v>-39.223332999999997</v>
      </c>
      <c r="K1839">
        <v>85000000</v>
      </c>
      <c r="L1839" t="s">
        <v>67</v>
      </c>
      <c r="M1839" t="s">
        <v>377</v>
      </c>
      <c r="N1839" t="s">
        <v>416</v>
      </c>
      <c r="O1839" s="12">
        <v>2009</v>
      </c>
      <c r="P1839" s="12">
        <v>4</v>
      </c>
      <c r="Q1839" s="12">
        <v>2009</v>
      </c>
      <c r="R1839" s="12">
        <v>4</v>
      </c>
      <c r="S1839" s="7">
        <f t="shared" si="28"/>
        <v>9.6774193548387094E-2</v>
      </c>
      <c r="T1839">
        <v>3</v>
      </c>
      <c r="U1839">
        <v>17</v>
      </c>
      <c r="V1839" t="s">
        <v>82</v>
      </c>
      <c r="W1839">
        <f t="shared" si="23"/>
        <v>400</v>
      </c>
      <c r="X1839" s="5">
        <v>1</v>
      </c>
      <c r="Y1839" t="s">
        <v>48</v>
      </c>
      <c r="Z1839" t="s">
        <v>83</v>
      </c>
      <c r="AA1839" t="s">
        <v>1087</v>
      </c>
      <c r="AB1839" s="5">
        <v>3</v>
      </c>
      <c r="AC1839" t="s">
        <v>1439</v>
      </c>
      <c r="AD1839" t="s">
        <v>1681</v>
      </c>
    </row>
    <row r="1840" spans="1:30" ht="14.25" customHeight="1" x14ac:dyDescent="0.3">
      <c r="A1840">
        <v>20</v>
      </c>
      <c r="B1840" t="s">
        <v>24</v>
      </c>
      <c r="C1840" t="s">
        <v>404</v>
      </c>
      <c r="D1840" t="s">
        <v>351</v>
      </c>
      <c r="E1840">
        <v>2013</v>
      </c>
      <c r="F1840" t="s">
        <v>406</v>
      </c>
      <c r="G1840" t="s">
        <v>414</v>
      </c>
      <c r="H1840" s="3" t="s">
        <v>415</v>
      </c>
      <c r="I1840" s="8">
        <v>-16.482222</v>
      </c>
      <c r="J1840" s="8">
        <v>-39.223332999999997</v>
      </c>
      <c r="K1840">
        <v>85000000</v>
      </c>
      <c r="L1840" t="s">
        <v>67</v>
      </c>
      <c r="M1840" t="s">
        <v>377</v>
      </c>
      <c r="N1840" t="s">
        <v>416</v>
      </c>
      <c r="O1840" s="12">
        <v>2009</v>
      </c>
      <c r="P1840" s="12">
        <v>4</v>
      </c>
      <c r="Q1840" s="12">
        <v>2009</v>
      </c>
      <c r="R1840" s="12">
        <v>4</v>
      </c>
      <c r="S1840" s="7">
        <f t="shared" si="28"/>
        <v>9.6774193548387094E-2</v>
      </c>
      <c r="T1840">
        <v>3</v>
      </c>
      <c r="U1840">
        <v>17</v>
      </c>
      <c r="V1840" t="s">
        <v>82</v>
      </c>
      <c r="W1840">
        <f t="shared" si="23"/>
        <v>400</v>
      </c>
      <c r="X1840" s="5">
        <v>1</v>
      </c>
      <c r="Y1840" t="s">
        <v>48</v>
      </c>
      <c r="Z1840" t="s">
        <v>83</v>
      </c>
      <c r="AA1840" t="s">
        <v>274</v>
      </c>
      <c r="AB1840" s="5">
        <v>1</v>
      </c>
      <c r="AC1840" t="s">
        <v>1439</v>
      </c>
      <c r="AD1840" t="s">
        <v>1681</v>
      </c>
    </row>
    <row r="1841" spans="1:30" ht="14.25" customHeight="1" x14ac:dyDescent="0.3">
      <c r="A1841">
        <v>20</v>
      </c>
      <c r="B1841" t="s">
        <v>24</v>
      </c>
      <c r="C1841" t="s">
        <v>404</v>
      </c>
      <c r="D1841" t="s">
        <v>351</v>
      </c>
      <c r="E1841">
        <v>2013</v>
      </c>
      <c r="F1841" t="s">
        <v>406</v>
      </c>
      <c r="G1841" t="s">
        <v>414</v>
      </c>
      <c r="H1841" s="3" t="s">
        <v>415</v>
      </c>
      <c r="I1841" s="8">
        <v>-16.482222</v>
      </c>
      <c r="J1841" s="8">
        <v>-39.223332999999997</v>
      </c>
      <c r="K1841">
        <v>85000000</v>
      </c>
      <c r="L1841" t="s">
        <v>67</v>
      </c>
      <c r="M1841" t="s">
        <v>377</v>
      </c>
      <c r="N1841" t="s">
        <v>416</v>
      </c>
      <c r="O1841" s="12">
        <v>2009</v>
      </c>
      <c r="P1841" s="12">
        <v>4</v>
      </c>
      <c r="Q1841" s="12">
        <v>2009</v>
      </c>
      <c r="R1841" s="12">
        <v>4</v>
      </c>
      <c r="S1841" s="7">
        <f t="shared" si="28"/>
        <v>9.6774193548387094E-2</v>
      </c>
      <c r="T1841">
        <v>3</v>
      </c>
      <c r="U1841">
        <v>17</v>
      </c>
      <c r="V1841" t="s">
        <v>82</v>
      </c>
      <c r="W1841">
        <f t="shared" si="23"/>
        <v>400</v>
      </c>
      <c r="X1841" s="5">
        <v>1</v>
      </c>
      <c r="Y1841" t="s">
        <v>48</v>
      </c>
      <c r="Z1841" t="s">
        <v>83</v>
      </c>
      <c r="AA1841" t="s">
        <v>87</v>
      </c>
      <c r="AB1841" s="5">
        <v>9</v>
      </c>
      <c r="AC1841" t="s">
        <v>1439</v>
      </c>
      <c r="AD1841" t="s">
        <v>1681</v>
      </c>
    </row>
    <row r="1842" spans="1:30" ht="14.25" customHeight="1" x14ac:dyDescent="0.3">
      <c r="A1842">
        <v>20</v>
      </c>
      <c r="B1842" t="s">
        <v>24</v>
      </c>
      <c r="C1842" t="s">
        <v>404</v>
      </c>
      <c r="D1842" t="s">
        <v>351</v>
      </c>
      <c r="E1842">
        <v>2013</v>
      </c>
      <c r="F1842" t="s">
        <v>406</v>
      </c>
      <c r="G1842" t="s">
        <v>414</v>
      </c>
      <c r="H1842" s="3" t="s">
        <v>415</v>
      </c>
      <c r="I1842" s="8">
        <v>-16.482222</v>
      </c>
      <c r="J1842" s="8">
        <v>-39.223332999999997</v>
      </c>
      <c r="K1842">
        <v>85000000</v>
      </c>
      <c r="L1842" t="s">
        <v>67</v>
      </c>
      <c r="M1842" t="s">
        <v>377</v>
      </c>
      <c r="N1842" t="s">
        <v>416</v>
      </c>
      <c r="O1842" s="12">
        <v>2009</v>
      </c>
      <c r="P1842" s="12">
        <v>4</v>
      </c>
      <c r="Q1842" s="12">
        <v>2009</v>
      </c>
      <c r="R1842" s="12">
        <v>4</v>
      </c>
      <c r="S1842" s="7">
        <f t="shared" si="28"/>
        <v>9.6774193548387094E-2</v>
      </c>
      <c r="T1842">
        <v>3</v>
      </c>
      <c r="U1842">
        <v>17</v>
      </c>
      <c r="V1842" t="s">
        <v>82</v>
      </c>
      <c r="W1842">
        <f t="shared" si="23"/>
        <v>400</v>
      </c>
      <c r="X1842" s="5">
        <v>1</v>
      </c>
      <c r="Y1842" t="s">
        <v>48</v>
      </c>
      <c r="Z1842" t="s">
        <v>83</v>
      </c>
      <c r="AA1842" t="s">
        <v>1088</v>
      </c>
      <c r="AB1842" s="5">
        <v>3</v>
      </c>
      <c r="AC1842" t="s">
        <v>1439</v>
      </c>
      <c r="AD1842" t="s">
        <v>1681</v>
      </c>
    </row>
    <row r="1843" spans="1:30" ht="14.25" customHeight="1" x14ac:dyDescent="0.3">
      <c r="A1843">
        <v>20</v>
      </c>
      <c r="B1843" t="s">
        <v>24</v>
      </c>
      <c r="C1843" t="s">
        <v>404</v>
      </c>
      <c r="D1843" t="s">
        <v>351</v>
      </c>
      <c r="E1843">
        <v>2013</v>
      </c>
      <c r="F1843" t="s">
        <v>406</v>
      </c>
      <c r="G1843" t="s">
        <v>414</v>
      </c>
      <c r="H1843" s="3" t="s">
        <v>415</v>
      </c>
      <c r="I1843" s="8">
        <v>-16.482222</v>
      </c>
      <c r="J1843" s="8">
        <v>-39.223332999999997</v>
      </c>
      <c r="K1843">
        <v>85000000</v>
      </c>
      <c r="L1843" t="s">
        <v>67</v>
      </c>
      <c r="M1843" t="s">
        <v>377</v>
      </c>
      <c r="N1843" t="s">
        <v>416</v>
      </c>
      <c r="O1843" s="12">
        <v>2009</v>
      </c>
      <c r="P1843" s="12">
        <v>4</v>
      </c>
      <c r="Q1843" s="12">
        <v>2009</v>
      </c>
      <c r="R1843" s="12">
        <v>4</v>
      </c>
      <c r="S1843" s="7">
        <f t="shared" si="28"/>
        <v>9.6774193548387094E-2</v>
      </c>
      <c r="T1843">
        <v>3</v>
      </c>
      <c r="U1843">
        <v>17</v>
      </c>
      <c r="V1843" t="s">
        <v>82</v>
      </c>
      <c r="W1843">
        <f t="shared" si="23"/>
        <v>400</v>
      </c>
      <c r="X1843" s="5">
        <v>1</v>
      </c>
      <c r="Y1843" t="s">
        <v>48</v>
      </c>
      <c r="Z1843" t="s">
        <v>90</v>
      </c>
      <c r="AA1843" t="s">
        <v>666</v>
      </c>
      <c r="AB1843" s="5">
        <v>0</v>
      </c>
      <c r="AC1843" t="s">
        <v>1439</v>
      </c>
      <c r="AD1843" t="s">
        <v>1681</v>
      </c>
    </row>
    <row r="1844" spans="1:30" ht="14.25" customHeight="1" x14ac:dyDescent="0.3">
      <c r="A1844">
        <v>20</v>
      </c>
      <c r="B1844" t="s">
        <v>24</v>
      </c>
      <c r="C1844" t="s">
        <v>404</v>
      </c>
      <c r="D1844" t="s">
        <v>351</v>
      </c>
      <c r="E1844">
        <v>2013</v>
      </c>
      <c r="F1844" t="s">
        <v>406</v>
      </c>
      <c r="G1844" t="s">
        <v>414</v>
      </c>
      <c r="H1844" s="3" t="s">
        <v>415</v>
      </c>
      <c r="I1844" s="8">
        <v>-16.482222</v>
      </c>
      <c r="J1844" s="8">
        <v>-39.223332999999997</v>
      </c>
      <c r="K1844">
        <v>85000000</v>
      </c>
      <c r="L1844" t="s">
        <v>67</v>
      </c>
      <c r="M1844" t="s">
        <v>377</v>
      </c>
      <c r="N1844" t="s">
        <v>416</v>
      </c>
      <c r="O1844" s="12">
        <v>2009</v>
      </c>
      <c r="P1844" s="12">
        <v>4</v>
      </c>
      <c r="Q1844" s="12">
        <v>2009</v>
      </c>
      <c r="R1844" s="12">
        <v>4</v>
      </c>
      <c r="S1844" s="7">
        <f t="shared" si="28"/>
        <v>9.6774193548387094E-2</v>
      </c>
      <c r="T1844">
        <v>3</v>
      </c>
      <c r="U1844">
        <v>17</v>
      </c>
      <c r="V1844" t="s">
        <v>82</v>
      </c>
      <c r="W1844">
        <f t="shared" si="23"/>
        <v>400</v>
      </c>
      <c r="X1844" s="5">
        <v>1</v>
      </c>
      <c r="Y1844" t="s">
        <v>48</v>
      </c>
      <c r="Z1844" t="s">
        <v>90</v>
      </c>
      <c r="AA1844" t="s">
        <v>91</v>
      </c>
      <c r="AB1844" s="5">
        <v>2</v>
      </c>
      <c r="AC1844" t="s">
        <v>1439</v>
      </c>
      <c r="AD1844" t="s">
        <v>1681</v>
      </c>
    </row>
    <row r="1845" spans="1:30" ht="14.25" customHeight="1" x14ac:dyDescent="0.3">
      <c r="A1845">
        <v>20</v>
      </c>
      <c r="B1845" t="s">
        <v>24</v>
      </c>
      <c r="C1845" t="s">
        <v>404</v>
      </c>
      <c r="D1845" t="s">
        <v>351</v>
      </c>
      <c r="E1845">
        <v>2013</v>
      </c>
      <c r="F1845" t="s">
        <v>418</v>
      </c>
      <c r="G1845" t="s">
        <v>419</v>
      </c>
      <c r="H1845" s="3" t="s">
        <v>420</v>
      </c>
      <c r="I1845" s="8">
        <v>-16.335277999999999</v>
      </c>
      <c r="J1845" s="8">
        <v>-39.126944000000002</v>
      </c>
      <c r="K1845">
        <v>60000000</v>
      </c>
      <c r="L1845" t="s">
        <v>67</v>
      </c>
      <c r="M1845" t="s">
        <v>377</v>
      </c>
      <c r="N1845" t="s">
        <v>421</v>
      </c>
      <c r="O1845" s="12">
        <v>2009</v>
      </c>
      <c r="P1845" s="12">
        <v>2</v>
      </c>
      <c r="Q1845" s="12">
        <v>2009</v>
      </c>
      <c r="R1845" s="12">
        <v>2</v>
      </c>
      <c r="S1845" s="7">
        <f t="shared" si="28"/>
        <v>9.6774193548387094E-2</v>
      </c>
      <c r="T1845">
        <v>3</v>
      </c>
      <c r="U1845">
        <v>17</v>
      </c>
      <c r="V1845" t="s">
        <v>82</v>
      </c>
      <c r="W1845">
        <f t="shared" si="23"/>
        <v>400</v>
      </c>
      <c r="X1845" s="5">
        <v>1</v>
      </c>
      <c r="Y1845" t="s">
        <v>48</v>
      </c>
      <c r="Z1845" t="s">
        <v>55</v>
      </c>
      <c r="AA1845" t="s">
        <v>1095</v>
      </c>
      <c r="AB1845" s="5">
        <v>4</v>
      </c>
      <c r="AC1845" t="s">
        <v>1439</v>
      </c>
      <c r="AD1845" t="s">
        <v>1681</v>
      </c>
    </row>
    <row r="1846" spans="1:30" ht="14.25" customHeight="1" x14ac:dyDescent="0.3">
      <c r="A1846">
        <v>20</v>
      </c>
      <c r="B1846" t="s">
        <v>24</v>
      </c>
      <c r="C1846" t="s">
        <v>404</v>
      </c>
      <c r="D1846" t="s">
        <v>351</v>
      </c>
      <c r="E1846">
        <v>2013</v>
      </c>
      <c r="F1846" t="s">
        <v>418</v>
      </c>
      <c r="G1846" t="s">
        <v>419</v>
      </c>
      <c r="H1846" s="3" t="s">
        <v>420</v>
      </c>
      <c r="I1846" s="8">
        <v>-16.335277999999999</v>
      </c>
      <c r="J1846" s="8">
        <v>-39.126944000000002</v>
      </c>
      <c r="K1846">
        <v>85000000</v>
      </c>
      <c r="L1846" t="s">
        <v>67</v>
      </c>
      <c r="M1846" t="s">
        <v>377</v>
      </c>
      <c r="N1846" t="s">
        <v>421</v>
      </c>
      <c r="O1846" s="12">
        <v>2009</v>
      </c>
      <c r="P1846" s="12">
        <v>2</v>
      </c>
      <c r="Q1846" s="12">
        <v>2009</v>
      </c>
      <c r="R1846" s="12">
        <v>2</v>
      </c>
      <c r="S1846" s="7">
        <f t="shared" si="28"/>
        <v>9.6774193548387094E-2</v>
      </c>
      <c r="T1846">
        <v>3</v>
      </c>
      <c r="U1846">
        <v>17</v>
      </c>
      <c r="V1846" t="s">
        <v>82</v>
      </c>
      <c r="W1846">
        <f t="shared" si="23"/>
        <v>400</v>
      </c>
      <c r="X1846" s="5">
        <v>1</v>
      </c>
      <c r="Y1846" t="s">
        <v>48</v>
      </c>
      <c r="Z1846" t="s">
        <v>55</v>
      </c>
      <c r="AA1846" t="s">
        <v>496</v>
      </c>
      <c r="AB1846" s="5">
        <v>8</v>
      </c>
      <c r="AC1846" t="s">
        <v>1439</v>
      </c>
      <c r="AD1846" t="s">
        <v>1681</v>
      </c>
    </row>
    <row r="1847" spans="1:30" ht="14.25" customHeight="1" x14ac:dyDescent="0.3">
      <c r="A1847">
        <v>20</v>
      </c>
      <c r="B1847" t="s">
        <v>24</v>
      </c>
      <c r="C1847" t="s">
        <v>404</v>
      </c>
      <c r="D1847" t="s">
        <v>351</v>
      </c>
      <c r="E1847">
        <v>2013</v>
      </c>
      <c r="F1847" t="s">
        <v>418</v>
      </c>
      <c r="G1847" t="s">
        <v>419</v>
      </c>
      <c r="H1847" s="3" t="s">
        <v>420</v>
      </c>
      <c r="I1847" s="8">
        <v>-16.335277999999999</v>
      </c>
      <c r="J1847" s="8">
        <v>-39.126944000000002</v>
      </c>
      <c r="K1847">
        <v>85000000</v>
      </c>
      <c r="L1847" t="s">
        <v>67</v>
      </c>
      <c r="M1847" t="s">
        <v>377</v>
      </c>
      <c r="N1847" t="s">
        <v>421</v>
      </c>
      <c r="O1847" s="12">
        <v>2009</v>
      </c>
      <c r="P1847" s="12">
        <v>2</v>
      </c>
      <c r="Q1847" s="12">
        <v>2009</v>
      </c>
      <c r="R1847" s="12">
        <v>2</v>
      </c>
      <c r="S1847" s="7">
        <f t="shared" si="28"/>
        <v>9.6774193548387094E-2</v>
      </c>
      <c r="T1847">
        <v>3</v>
      </c>
      <c r="U1847">
        <v>17</v>
      </c>
      <c r="V1847" t="s">
        <v>82</v>
      </c>
      <c r="W1847">
        <f t="shared" si="23"/>
        <v>400</v>
      </c>
      <c r="X1847" s="5">
        <v>1</v>
      </c>
      <c r="Y1847" t="s">
        <v>48</v>
      </c>
      <c r="Z1847" t="s">
        <v>55</v>
      </c>
      <c r="AA1847" t="s">
        <v>249</v>
      </c>
      <c r="AB1847" s="5">
        <v>22</v>
      </c>
      <c r="AC1847" t="s">
        <v>1439</v>
      </c>
      <c r="AD1847" t="s">
        <v>1681</v>
      </c>
    </row>
    <row r="1848" spans="1:30" ht="14.25" customHeight="1" x14ac:dyDescent="0.3">
      <c r="A1848">
        <v>20</v>
      </c>
      <c r="B1848" t="s">
        <v>24</v>
      </c>
      <c r="C1848" t="s">
        <v>404</v>
      </c>
      <c r="D1848" t="s">
        <v>351</v>
      </c>
      <c r="E1848">
        <v>2013</v>
      </c>
      <c r="F1848" t="s">
        <v>418</v>
      </c>
      <c r="G1848" t="s">
        <v>419</v>
      </c>
      <c r="H1848" s="3" t="s">
        <v>420</v>
      </c>
      <c r="I1848" s="8">
        <v>-16.335277999999999</v>
      </c>
      <c r="J1848" s="8">
        <v>-39.126944000000002</v>
      </c>
      <c r="K1848">
        <v>85000000</v>
      </c>
      <c r="L1848" t="s">
        <v>67</v>
      </c>
      <c r="M1848" t="s">
        <v>377</v>
      </c>
      <c r="N1848" t="s">
        <v>421</v>
      </c>
      <c r="O1848" s="12">
        <v>2009</v>
      </c>
      <c r="P1848" s="12">
        <v>2</v>
      </c>
      <c r="Q1848" s="12">
        <v>2009</v>
      </c>
      <c r="R1848" s="12">
        <v>2</v>
      </c>
      <c r="S1848" s="7">
        <f t="shared" si="28"/>
        <v>9.6774193548387094E-2</v>
      </c>
      <c r="T1848">
        <v>3</v>
      </c>
      <c r="U1848">
        <v>17</v>
      </c>
      <c r="V1848" t="s">
        <v>82</v>
      </c>
      <c r="W1848">
        <f t="shared" si="23"/>
        <v>400</v>
      </c>
      <c r="X1848" s="5">
        <v>1</v>
      </c>
      <c r="Y1848" t="s">
        <v>48</v>
      </c>
      <c r="Z1848" t="s">
        <v>55</v>
      </c>
      <c r="AA1848" t="s">
        <v>1091</v>
      </c>
      <c r="AB1848" s="5">
        <v>4</v>
      </c>
      <c r="AC1848" t="s">
        <v>1439</v>
      </c>
      <c r="AD1848" t="s">
        <v>1681</v>
      </c>
    </row>
    <row r="1849" spans="1:30" ht="14.25" customHeight="1" x14ac:dyDescent="0.3">
      <c r="A1849">
        <v>20</v>
      </c>
      <c r="B1849" t="s">
        <v>24</v>
      </c>
      <c r="C1849" t="s">
        <v>404</v>
      </c>
      <c r="D1849" t="s">
        <v>351</v>
      </c>
      <c r="E1849">
        <v>2013</v>
      </c>
      <c r="F1849" t="s">
        <v>418</v>
      </c>
      <c r="G1849" t="s">
        <v>419</v>
      </c>
      <c r="H1849" s="3" t="s">
        <v>420</v>
      </c>
      <c r="I1849" s="8">
        <v>-16.335277999999999</v>
      </c>
      <c r="J1849" s="8">
        <v>-39.126944000000002</v>
      </c>
      <c r="K1849">
        <v>85000000</v>
      </c>
      <c r="L1849" t="s">
        <v>67</v>
      </c>
      <c r="M1849" t="s">
        <v>377</v>
      </c>
      <c r="N1849" t="s">
        <v>421</v>
      </c>
      <c r="O1849" s="12">
        <v>2009</v>
      </c>
      <c r="P1849" s="12">
        <v>2</v>
      </c>
      <c r="Q1849" s="12">
        <v>2009</v>
      </c>
      <c r="R1849" s="12">
        <v>2</v>
      </c>
      <c r="S1849" s="7">
        <f t="shared" si="28"/>
        <v>9.6774193548387094E-2</v>
      </c>
      <c r="T1849">
        <v>3</v>
      </c>
      <c r="U1849">
        <v>17</v>
      </c>
      <c r="V1849" t="s">
        <v>82</v>
      </c>
      <c r="W1849">
        <f t="shared" si="23"/>
        <v>400</v>
      </c>
      <c r="X1849" s="5">
        <v>1</v>
      </c>
      <c r="Y1849" t="s">
        <v>48</v>
      </c>
      <c r="Z1849" t="s">
        <v>55</v>
      </c>
      <c r="AA1849" t="s">
        <v>861</v>
      </c>
      <c r="AB1849" s="5">
        <v>0</v>
      </c>
      <c r="AC1849" t="s">
        <v>1439</v>
      </c>
      <c r="AD1849" t="s">
        <v>1681</v>
      </c>
    </row>
    <row r="1850" spans="1:30" ht="14.25" customHeight="1" x14ac:dyDescent="0.3">
      <c r="A1850">
        <v>20</v>
      </c>
      <c r="B1850" t="s">
        <v>24</v>
      </c>
      <c r="C1850" t="s">
        <v>404</v>
      </c>
      <c r="D1850" t="s">
        <v>351</v>
      </c>
      <c r="E1850">
        <v>2013</v>
      </c>
      <c r="F1850" t="s">
        <v>418</v>
      </c>
      <c r="G1850" t="s">
        <v>419</v>
      </c>
      <c r="H1850" s="3" t="s">
        <v>420</v>
      </c>
      <c r="I1850" s="8">
        <v>-16.335277999999999</v>
      </c>
      <c r="J1850" s="8">
        <v>-39.126944000000002</v>
      </c>
      <c r="K1850">
        <v>85000000</v>
      </c>
      <c r="L1850" t="s">
        <v>67</v>
      </c>
      <c r="M1850" t="s">
        <v>377</v>
      </c>
      <c r="N1850" t="s">
        <v>421</v>
      </c>
      <c r="O1850" s="12">
        <v>2009</v>
      </c>
      <c r="P1850" s="12">
        <v>2</v>
      </c>
      <c r="Q1850" s="12">
        <v>2009</v>
      </c>
      <c r="R1850" s="12">
        <v>2</v>
      </c>
      <c r="S1850" s="7">
        <f t="shared" si="28"/>
        <v>9.6774193548387094E-2</v>
      </c>
      <c r="T1850">
        <v>3</v>
      </c>
      <c r="U1850">
        <v>17</v>
      </c>
      <c r="V1850" t="s">
        <v>82</v>
      </c>
      <c r="W1850">
        <f t="shared" si="23"/>
        <v>400</v>
      </c>
      <c r="X1850" s="5">
        <v>1</v>
      </c>
      <c r="Y1850" t="s">
        <v>48</v>
      </c>
      <c r="Z1850" t="s">
        <v>55</v>
      </c>
      <c r="AA1850" t="s">
        <v>59</v>
      </c>
      <c r="AB1850" s="5">
        <v>1</v>
      </c>
      <c r="AC1850" t="s">
        <v>1439</v>
      </c>
      <c r="AD1850" t="s">
        <v>1681</v>
      </c>
    </row>
    <row r="1851" spans="1:30" ht="14.25" customHeight="1" x14ac:dyDescent="0.3">
      <c r="A1851">
        <v>20</v>
      </c>
      <c r="B1851" t="s">
        <v>24</v>
      </c>
      <c r="C1851" t="s">
        <v>404</v>
      </c>
      <c r="D1851" t="s">
        <v>351</v>
      </c>
      <c r="E1851">
        <v>2013</v>
      </c>
      <c r="F1851" t="s">
        <v>418</v>
      </c>
      <c r="G1851" t="s">
        <v>419</v>
      </c>
      <c r="H1851" s="3" t="s">
        <v>420</v>
      </c>
      <c r="I1851" s="8">
        <v>-16.335277999999999</v>
      </c>
      <c r="J1851" s="8">
        <v>-39.126944000000002</v>
      </c>
      <c r="K1851">
        <v>85000000</v>
      </c>
      <c r="L1851" t="s">
        <v>67</v>
      </c>
      <c r="M1851" t="s">
        <v>377</v>
      </c>
      <c r="N1851" t="s">
        <v>421</v>
      </c>
      <c r="O1851" s="12">
        <v>2009</v>
      </c>
      <c r="P1851" s="12">
        <v>2</v>
      </c>
      <c r="Q1851" s="12">
        <v>2009</v>
      </c>
      <c r="R1851" s="12">
        <v>2</v>
      </c>
      <c r="S1851" s="7">
        <f t="shared" si="28"/>
        <v>9.6774193548387094E-2</v>
      </c>
      <c r="T1851">
        <v>3</v>
      </c>
      <c r="U1851">
        <v>17</v>
      </c>
      <c r="V1851" t="s">
        <v>82</v>
      </c>
      <c r="W1851">
        <f t="shared" si="23"/>
        <v>400</v>
      </c>
      <c r="X1851" s="5">
        <v>1</v>
      </c>
      <c r="Y1851" t="s">
        <v>48</v>
      </c>
      <c r="Z1851" t="s">
        <v>55</v>
      </c>
      <c r="AA1851" t="s">
        <v>655</v>
      </c>
      <c r="AB1851" s="5">
        <v>25</v>
      </c>
      <c r="AC1851" t="s">
        <v>1439</v>
      </c>
      <c r="AD1851" t="s">
        <v>1681</v>
      </c>
    </row>
    <row r="1852" spans="1:30" ht="14.25" customHeight="1" x14ac:dyDescent="0.3">
      <c r="A1852">
        <v>20</v>
      </c>
      <c r="B1852" t="s">
        <v>24</v>
      </c>
      <c r="C1852" t="s">
        <v>404</v>
      </c>
      <c r="D1852" t="s">
        <v>351</v>
      </c>
      <c r="E1852">
        <v>2013</v>
      </c>
      <c r="F1852" t="s">
        <v>418</v>
      </c>
      <c r="G1852" t="s">
        <v>419</v>
      </c>
      <c r="H1852" s="3" t="s">
        <v>420</v>
      </c>
      <c r="I1852" s="8">
        <v>-16.335277999999999</v>
      </c>
      <c r="J1852" s="8">
        <v>-39.126944000000002</v>
      </c>
      <c r="K1852">
        <v>85000000</v>
      </c>
      <c r="L1852" t="s">
        <v>67</v>
      </c>
      <c r="M1852" t="s">
        <v>377</v>
      </c>
      <c r="N1852" t="s">
        <v>421</v>
      </c>
      <c r="O1852" s="12">
        <v>2009</v>
      </c>
      <c r="P1852" s="12">
        <v>2</v>
      </c>
      <c r="Q1852" s="12">
        <v>2009</v>
      </c>
      <c r="R1852" s="12">
        <v>2</v>
      </c>
      <c r="S1852" s="7">
        <f t="shared" si="28"/>
        <v>9.6774193548387094E-2</v>
      </c>
      <c r="T1852">
        <v>3</v>
      </c>
      <c r="U1852">
        <v>17</v>
      </c>
      <c r="V1852" t="s">
        <v>82</v>
      </c>
      <c r="W1852">
        <f t="shared" si="23"/>
        <v>400</v>
      </c>
      <c r="X1852" s="5">
        <v>1</v>
      </c>
      <c r="Y1852" t="s">
        <v>48</v>
      </c>
      <c r="Z1852" t="s">
        <v>55</v>
      </c>
      <c r="AA1852" t="s">
        <v>379</v>
      </c>
      <c r="AB1852" s="5">
        <v>65</v>
      </c>
      <c r="AC1852" t="s">
        <v>1439</v>
      </c>
      <c r="AD1852" t="s">
        <v>1681</v>
      </c>
    </row>
    <row r="1853" spans="1:30" ht="14.25" customHeight="1" x14ac:dyDescent="0.3">
      <c r="A1853">
        <v>20</v>
      </c>
      <c r="B1853" t="s">
        <v>24</v>
      </c>
      <c r="C1853" t="s">
        <v>404</v>
      </c>
      <c r="D1853" t="s">
        <v>351</v>
      </c>
      <c r="E1853">
        <v>2013</v>
      </c>
      <c r="F1853" t="s">
        <v>418</v>
      </c>
      <c r="G1853" t="s">
        <v>419</v>
      </c>
      <c r="H1853" s="3" t="s">
        <v>420</v>
      </c>
      <c r="I1853" s="8">
        <v>-16.335277999999999</v>
      </c>
      <c r="J1853" s="8">
        <v>-39.126944000000002</v>
      </c>
      <c r="K1853">
        <v>85000000</v>
      </c>
      <c r="L1853" t="s">
        <v>67</v>
      </c>
      <c r="M1853" t="s">
        <v>377</v>
      </c>
      <c r="N1853" t="s">
        <v>421</v>
      </c>
      <c r="O1853" s="12">
        <v>2009</v>
      </c>
      <c r="P1853" s="12">
        <v>2</v>
      </c>
      <c r="Q1853" s="12">
        <v>2009</v>
      </c>
      <c r="R1853" s="12">
        <v>2</v>
      </c>
      <c r="S1853" s="7">
        <f t="shared" si="28"/>
        <v>9.6774193548387094E-2</v>
      </c>
      <c r="T1853">
        <v>3</v>
      </c>
      <c r="U1853">
        <v>17</v>
      </c>
      <c r="V1853" t="s">
        <v>82</v>
      </c>
      <c r="W1853">
        <f t="shared" si="23"/>
        <v>400</v>
      </c>
      <c r="X1853" s="5">
        <v>1</v>
      </c>
      <c r="Y1853" t="s">
        <v>48</v>
      </c>
      <c r="Z1853" t="s">
        <v>55</v>
      </c>
      <c r="AA1853" t="s">
        <v>1064</v>
      </c>
      <c r="AB1853" s="5">
        <v>2</v>
      </c>
      <c r="AC1853" t="s">
        <v>1439</v>
      </c>
      <c r="AD1853" t="s">
        <v>1681</v>
      </c>
    </row>
    <row r="1854" spans="1:30" ht="14.25" customHeight="1" x14ac:dyDescent="0.3">
      <c r="A1854">
        <v>20</v>
      </c>
      <c r="B1854" t="s">
        <v>24</v>
      </c>
      <c r="C1854" t="s">
        <v>404</v>
      </c>
      <c r="D1854" t="s">
        <v>351</v>
      </c>
      <c r="E1854">
        <v>2013</v>
      </c>
      <c r="F1854" t="s">
        <v>418</v>
      </c>
      <c r="G1854" t="s">
        <v>419</v>
      </c>
      <c r="H1854" s="3" t="s">
        <v>420</v>
      </c>
      <c r="I1854" s="8">
        <v>-16.335277999999999</v>
      </c>
      <c r="J1854" s="8">
        <v>-39.126944000000002</v>
      </c>
      <c r="K1854">
        <v>85000000</v>
      </c>
      <c r="L1854" t="s">
        <v>67</v>
      </c>
      <c r="M1854" t="s">
        <v>377</v>
      </c>
      <c r="N1854" t="s">
        <v>421</v>
      </c>
      <c r="O1854" s="12">
        <v>2009</v>
      </c>
      <c r="P1854" s="12">
        <v>2</v>
      </c>
      <c r="Q1854" s="12">
        <v>2009</v>
      </c>
      <c r="R1854" s="12">
        <v>2</v>
      </c>
      <c r="S1854" s="7">
        <f t="shared" si="28"/>
        <v>9.6774193548387094E-2</v>
      </c>
      <c r="T1854">
        <v>3</v>
      </c>
      <c r="U1854">
        <v>17</v>
      </c>
      <c r="V1854" t="s">
        <v>82</v>
      </c>
      <c r="W1854">
        <f t="shared" si="23"/>
        <v>400</v>
      </c>
      <c r="X1854" s="5">
        <v>1</v>
      </c>
      <c r="Y1854" t="s">
        <v>48</v>
      </c>
      <c r="Z1854" t="s">
        <v>55</v>
      </c>
      <c r="AA1854" t="s">
        <v>1093</v>
      </c>
      <c r="AB1854" s="5">
        <v>0</v>
      </c>
      <c r="AC1854" t="s">
        <v>1439</v>
      </c>
      <c r="AD1854" t="s">
        <v>1681</v>
      </c>
    </row>
    <row r="1855" spans="1:30" ht="14.25" customHeight="1" x14ac:dyDescent="0.3">
      <c r="A1855">
        <v>20</v>
      </c>
      <c r="B1855" t="s">
        <v>24</v>
      </c>
      <c r="C1855" t="s">
        <v>404</v>
      </c>
      <c r="D1855" t="s">
        <v>351</v>
      </c>
      <c r="E1855">
        <v>2013</v>
      </c>
      <c r="F1855" t="s">
        <v>418</v>
      </c>
      <c r="G1855" t="s">
        <v>419</v>
      </c>
      <c r="H1855" s="3" t="s">
        <v>420</v>
      </c>
      <c r="I1855" s="8">
        <v>-16.335277999999999</v>
      </c>
      <c r="J1855" s="8">
        <v>-39.126944000000002</v>
      </c>
      <c r="K1855">
        <v>85000000</v>
      </c>
      <c r="L1855" t="s">
        <v>67</v>
      </c>
      <c r="M1855" t="s">
        <v>377</v>
      </c>
      <c r="N1855" t="s">
        <v>421</v>
      </c>
      <c r="O1855" s="12">
        <v>2009</v>
      </c>
      <c r="P1855" s="12">
        <v>2</v>
      </c>
      <c r="Q1855" s="12">
        <v>2009</v>
      </c>
      <c r="R1855" s="12">
        <v>2</v>
      </c>
      <c r="S1855" s="7">
        <f t="shared" si="28"/>
        <v>9.6774193548387094E-2</v>
      </c>
      <c r="T1855">
        <v>3</v>
      </c>
      <c r="U1855">
        <v>17</v>
      </c>
      <c r="V1855" t="s">
        <v>82</v>
      </c>
      <c r="W1855">
        <f t="shared" si="23"/>
        <v>400</v>
      </c>
      <c r="X1855" s="5">
        <v>1</v>
      </c>
      <c r="Y1855" t="s">
        <v>48</v>
      </c>
      <c r="Z1855" t="s">
        <v>55</v>
      </c>
      <c r="AA1855" t="s">
        <v>1083</v>
      </c>
      <c r="AB1855" s="5">
        <v>16</v>
      </c>
      <c r="AC1855" t="s">
        <v>1439</v>
      </c>
      <c r="AD1855" t="s">
        <v>1681</v>
      </c>
    </row>
    <row r="1856" spans="1:30" ht="14.25" customHeight="1" x14ac:dyDescent="0.3">
      <c r="A1856">
        <v>20</v>
      </c>
      <c r="B1856" t="s">
        <v>24</v>
      </c>
      <c r="C1856" t="s">
        <v>404</v>
      </c>
      <c r="D1856" t="s">
        <v>351</v>
      </c>
      <c r="E1856">
        <v>2013</v>
      </c>
      <c r="F1856" t="s">
        <v>418</v>
      </c>
      <c r="G1856" t="s">
        <v>419</v>
      </c>
      <c r="H1856" s="3" t="s">
        <v>420</v>
      </c>
      <c r="I1856" s="8">
        <v>-16.335277999999999</v>
      </c>
      <c r="J1856" s="8">
        <v>-39.126944000000002</v>
      </c>
      <c r="K1856">
        <v>85000000</v>
      </c>
      <c r="L1856" t="s">
        <v>67</v>
      </c>
      <c r="M1856" t="s">
        <v>377</v>
      </c>
      <c r="N1856" t="s">
        <v>421</v>
      </c>
      <c r="O1856" s="12">
        <v>2009</v>
      </c>
      <c r="P1856" s="12">
        <v>2</v>
      </c>
      <c r="Q1856" s="12">
        <v>2009</v>
      </c>
      <c r="R1856" s="12">
        <v>2</v>
      </c>
      <c r="S1856" s="7">
        <f t="shared" si="28"/>
        <v>9.6774193548387094E-2</v>
      </c>
      <c r="T1856">
        <v>3</v>
      </c>
      <c r="U1856">
        <v>17</v>
      </c>
      <c r="V1856" t="s">
        <v>82</v>
      </c>
      <c r="W1856">
        <f t="shared" si="23"/>
        <v>400</v>
      </c>
      <c r="X1856" s="5">
        <v>1</v>
      </c>
      <c r="Y1856" t="s">
        <v>48</v>
      </c>
      <c r="Z1856" t="s">
        <v>55</v>
      </c>
      <c r="AA1856" t="s">
        <v>70</v>
      </c>
      <c r="AB1856" s="5">
        <v>0</v>
      </c>
      <c r="AC1856" t="s">
        <v>1439</v>
      </c>
      <c r="AD1856" t="s">
        <v>1681</v>
      </c>
    </row>
    <row r="1857" spans="1:30" ht="14.25" customHeight="1" x14ac:dyDescent="0.3">
      <c r="A1857">
        <v>20</v>
      </c>
      <c r="B1857" t="s">
        <v>24</v>
      </c>
      <c r="C1857" t="s">
        <v>404</v>
      </c>
      <c r="D1857" t="s">
        <v>351</v>
      </c>
      <c r="E1857">
        <v>2013</v>
      </c>
      <c r="F1857" t="s">
        <v>418</v>
      </c>
      <c r="G1857" t="s">
        <v>419</v>
      </c>
      <c r="H1857" s="3" t="s">
        <v>420</v>
      </c>
      <c r="I1857" s="8">
        <v>-16.335277999999999</v>
      </c>
      <c r="J1857" s="8">
        <v>-39.126944000000002</v>
      </c>
      <c r="K1857">
        <v>85000000</v>
      </c>
      <c r="L1857" t="s">
        <v>67</v>
      </c>
      <c r="M1857" t="s">
        <v>377</v>
      </c>
      <c r="N1857" t="s">
        <v>421</v>
      </c>
      <c r="O1857" s="12">
        <v>2009</v>
      </c>
      <c r="P1857" s="12">
        <v>2</v>
      </c>
      <c r="Q1857" s="12">
        <v>2009</v>
      </c>
      <c r="R1857" s="12">
        <v>2</v>
      </c>
      <c r="S1857" s="7">
        <f t="shared" si="28"/>
        <v>9.6774193548387094E-2</v>
      </c>
      <c r="T1857">
        <v>3</v>
      </c>
      <c r="U1857">
        <v>17</v>
      </c>
      <c r="V1857" t="s">
        <v>82</v>
      </c>
      <c r="W1857">
        <f t="shared" si="23"/>
        <v>400</v>
      </c>
      <c r="X1857" s="5">
        <v>1</v>
      </c>
      <c r="Y1857" t="s">
        <v>48</v>
      </c>
      <c r="Z1857" t="s">
        <v>55</v>
      </c>
      <c r="AA1857" t="s">
        <v>1086</v>
      </c>
      <c r="AB1857" s="5">
        <v>35</v>
      </c>
      <c r="AC1857" t="s">
        <v>1439</v>
      </c>
      <c r="AD1857" t="s">
        <v>1681</v>
      </c>
    </row>
    <row r="1858" spans="1:30" ht="14.25" customHeight="1" x14ac:dyDescent="0.3">
      <c r="A1858">
        <v>20</v>
      </c>
      <c r="B1858" t="s">
        <v>24</v>
      </c>
      <c r="C1858" t="s">
        <v>404</v>
      </c>
      <c r="D1858" t="s">
        <v>351</v>
      </c>
      <c r="E1858">
        <v>2013</v>
      </c>
      <c r="F1858" t="s">
        <v>418</v>
      </c>
      <c r="G1858" t="s">
        <v>419</v>
      </c>
      <c r="H1858" s="3" t="s">
        <v>420</v>
      </c>
      <c r="I1858" s="8">
        <v>-16.335277999999999</v>
      </c>
      <c r="J1858" s="8">
        <v>-39.126944000000002</v>
      </c>
      <c r="K1858">
        <v>85000000</v>
      </c>
      <c r="L1858" t="s">
        <v>67</v>
      </c>
      <c r="M1858" t="s">
        <v>377</v>
      </c>
      <c r="N1858" t="s">
        <v>421</v>
      </c>
      <c r="O1858" s="12">
        <v>2009</v>
      </c>
      <c r="P1858" s="12">
        <v>2</v>
      </c>
      <c r="Q1858" s="12">
        <v>2009</v>
      </c>
      <c r="R1858" s="12">
        <v>2</v>
      </c>
      <c r="S1858" s="7">
        <f t="shared" si="28"/>
        <v>9.6774193548387094E-2</v>
      </c>
      <c r="T1858">
        <v>3</v>
      </c>
      <c r="U1858">
        <v>17</v>
      </c>
      <c r="V1858" t="s">
        <v>82</v>
      </c>
      <c r="W1858">
        <f t="shared" si="23"/>
        <v>400</v>
      </c>
      <c r="X1858" s="5">
        <v>1</v>
      </c>
      <c r="Y1858" t="s">
        <v>48</v>
      </c>
      <c r="Z1858" t="s">
        <v>55</v>
      </c>
      <c r="AA1858" t="s">
        <v>1096</v>
      </c>
      <c r="AB1858" s="5">
        <v>0</v>
      </c>
      <c r="AC1858" t="s">
        <v>1439</v>
      </c>
      <c r="AD1858" t="s">
        <v>1681</v>
      </c>
    </row>
    <row r="1859" spans="1:30" ht="14.25" customHeight="1" x14ac:dyDescent="0.3">
      <c r="A1859">
        <v>20</v>
      </c>
      <c r="B1859" t="s">
        <v>24</v>
      </c>
      <c r="C1859" t="s">
        <v>404</v>
      </c>
      <c r="D1859" t="s">
        <v>351</v>
      </c>
      <c r="E1859">
        <v>2013</v>
      </c>
      <c r="F1859" t="s">
        <v>418</v>
      </c>
      <c r="G1859" t="s">
        <v>419</v>
      </c>
      <c r="H1859" s="3" t="s">
        <v>420</v>
      </c>
      <c r="I1859" s="8">
        <v>-16.335277999999999</v>
      </c>
      <c r="J1859" s="8">
        <v>-39.126944000000002</v>
      </c>
      <c r="K1859">
        <v>85000000</v>
      </c>
      <c r="L1859" t="s">
        <v>67</v>
      </c>
      <c r="M1859" t="s">
        <v>377</v>
      </c>
      <c r="N1859" t="s">
        <v>421</v>
      </c>
      <c r="O1859" s="12">
        <v>2009</v>
      </c>
      <c r="P1859" s="12">
        <v>2</v>
      </c>
      <c r="Q1859" s="12">
        <v>2009</v>
      </c>
      <c r="R1859" s="12">
        <v>2</v>
      </c>
      <c r="S1859" s="7">
        <f t="shared" si="28"/>
        <v>9.6774193548387094E-2</v>
      </c>
      <c r="T1859">
        <v>3</v>
      </c>
      <c r="U1859">
        <v>17</v>
      </c>
      <c r="V1859" t="s">
        <v>82</v>
      </c>
      <c r="W1859">
        <f t="shared" si="23"/>
        <v>400</v>
      </c>
      <c r="X1859" s="5">
        <v>1</v>
      </c>
      <c r="Y1859" t="s">
        <v>48</v>
      </c>
      <c r="Z1859" t="s">
        <v>83</v>
      </c>
      <c r="AA1859" t="s">
        <v>1087</v>
      </c>
      <c r="AB1859" s="5">
        <v>9</v>
      </c>
      <c r="AC1859" t="s">
        <v>1439</v>
      </c>
      <c r="AD1859" t="s">
        <v>1681</v>
      </c>
    </row>
    <row r="1860" spans="1:30" ht="14.25" customHeight="1" x14ac:dyDescent="0.3">
      <c r="A1860">
        <v>20</v>
      </c>
      <c r="B1860" t="s">
        <v>24</v>
      </c>
      <c r="C1860" t="s">
        <v>404</v>
      </c>
      <c r="D1860" t="s">
        <v>351</v>
      </c>
      <c r="E1860">
        <v>2013</v>
      </c>
      <c r="F1860" t="s">
        <v>418</v>
      </c>
      <c r="G1860" t="s">
        <v>419</v>
      </c>
      <c r="H1860" s="3" t="s">
        <v>420</v>
      </c>
      <c r="I1860" s="8">
        <v>-16.335277999999999</v>
      </c>
      <c r="J1860" s="8">
        <v>-39.126944000000002</v>
      </c>
      <c r="K1860">
        <v>85000000</v>
      </c>
      <c r="L1860" t="s">
        <v>67</v>
      </c>
      <c r="M1860" t="s">
        <v>377</v>
      </c>
      <c r="N1860" t="s">
        <v>421</v>
      </c>
      <c r="O1860" s="12">
        <v>2009</v>
      </c>
      <c r="P1860" s="12">
        <v>2</v>
      </c>
      <c r="Q1860" s="12">
        <v>2009</v>
      </c>
      <c r="R1860" s="12">
        <v>2</v>
      </c>
      <c r="S1860" s="7">
        <f t="shared" si="28"/>
        <v>9.6774193548387094E-2</v>
      </c>
      <c r="T1860">
        <v>3</v>
      </c>
      <c r="U1860">
        <v>17</v>
      </c>
      <c r="V1860" t="s">
        <v>82</v>
      </c>
      <c r="W1860">
        <f t="shared" si="23"/>
        <v>400</v>
      </c>
      <c r="X1860" s="5">
        <v>1</v>
      </c>
      <c r="Y1860" t="s">
        <v>48</v>
      </c>
      <c r="Z1860" t="s">
        <v>83</v>
      </c>
      <c r="AA1860" t="s">
        <v>274</v>
      </c>
      <c r="AB1860" s="5">
        <v>2</v>
      </c>
      <c r="AC1860" t="s">
        <v>1439</v>
      </c>
      <c r="AD1860" t="s">
        <v>1681</v>
      </c>
    </row>
    <row r="1861" spans="1:30" ht="14.25" customHeight="1" x14ac:dyDescent="0.3">
      <c r="A1861">
        <v>20</v>
      </c>
      <c r="B1861" t="s">
        <v>24</v>
      </c>
      <c r="C1861" t="s">
        <v>404</v>
      </c>
      <c r="D1861" t="s">
        <v>351</v>
      </c>
      <c r="E1861">
        <v>2013</v>
      </c>
      <c r="F1861" t="s">
        <v>418</v>
      </c>
      <c r="G1861" t="s">
        <v>419</v>
      </c>
      <c r="H1861" s="3" t="s">
        <v>420</v>
      </c>
      <c r="I1861" s="8">
        <v>-16.335277999999999</v>
      </c>
      <c r="J1861" s="8">
        <v>-39.126944000000002</v>
      </c>
      <c r="K1861">
        <v>85000000</v>
      </c>
      <c r="L1861" t="s">
        <v>67</v>
      </c>
      <c r="M1861" t="s">
        <v>377</v>
      </c>
      <c r="N1861" t="s">
        <v>421</v>
      </c>
      <c r="O1861" s="12">
        <v>2009</v>
      </c>
      <c r="P1861" s="12">
        <v>2</v>
      </c>
      <c r="Q1861" s="12">
        <v>2009</v>
      </c>
      <c r="R1861" s="12">
        <v>2</v>
      </c>
      <c r="S1861" s="7">
        <f t="shared" si="28"/>
        <v>9.6774193548387094E-2</v>
      </c>
      <c r="T1861">
        <v>3</v>
      </c>
      <c r="U1861">
        <v>17</v>
      </c>
      <c r="V1861" t="s">
        <v>82</v>
      </c>
      <c r="W1861">
        <f t="shared" si="23"/>
        <v>400</v>
      </c>
      <c r="X1861" s="5">
        <v>1</v>
      </c>
      <c r="Y1861" t="s">
        <v>48</v>
      </c>
      <c r="Z1861" t="s">
        <v>83</v>
      </c>
      <c r="AA1861" t="s">
        <v>87</v>
      </c>
      <c r="AB1861" s="5">
        <v>6</v>
      </c>
      <c r="AC1861" t="s">
        <v>1439</v>
      </c>
      <c r="AD1861" t="s">
        <v>1681</v>
      </c>
    </row>
    <row r="1862" spans="1:30" ht="14.25" customHeight="1" x14ac:dyDescent="0.3">
      <c r="A1862">
        <v>20</v>
      </c>
      <c r="B1862" t="s">
        <v>24</v>
      </c>
      <c r="C1862" t="s">
        <v>404</v>
      </c>
      <c r="D1862" t="s">
        <v>351</v>
      </c>
      <c r="E1862">
        <v>2013</v>
      </c>
      <c r="F1862" t="s">
        <v>418</v>
      </c>
      <c r="G1862" t="s">
        <v>419</v>
      </c>
      <c r="H1862" s="3" t="s">
        <v>420</v>
      </c>
      <c r="I1862" s="8">
        <v>-16.335277999999999</v>
      </c>
      <c r="J1862" s="8">
        <v>-39.126944000000002</v>
      </c>
      <c r="K1862">
        <v>85000000</v>
      </c>
      <c r="L1862" t="s">
        <v>67</v>
      </c>
      <c r="M1862" t="s">
        <v>377</v>
      </c>
      <c r="N1862" t="s">
        <v>421</v>
      </c>
      <c r="O1862" s="12">
        <v>2009</v>
      </c>
      <c r="P1862" s="12">
        <v>2</v>
      </c>
      <c r="Q1862" s="12">
        <v>2009</v>
      </c>
      <c r="R1862" s="12">
        <v>2</v>
      </c>
      <c r="S1862" s="7">
        <f t="shared" si="28"/>
        <v>9.6774193548387094E-2</v>
      </c>
      <c r="T1862">
        <v>3</v>
      </c>
      <c r="U1862">
        <v>17</v>
      </c>
      <c r="V1862" t="s">
        <v>82</v>
      </c>
      <c r="W1862">
        <f t="shared" si="23"/>
        <v>400</v>
      </c>
      <c r="X1862" s="5">
        <v>1</v>
      </c>
      <c r="Y1862" t="s">
        <v>48</v>
      </c>
      <c r="Z1862" t="s">
        <v>83</v>
      </c>
      <c r="AA1862" t="s">
        <v>1088</v>
      </c>
      <c r="AB1862" s="5">
        <v>11</v>
      </c>
      <c r="AC1862" t="s">
        <v>1439</v>
      </c>
      <c r="AD1862" t="s">
        <v>1681</v>
      </c>
    </row>
    <row r="1863" spans="1:30" ht="14.25" customHeight="1" x14ac:dyDescent="0.3">
      <c r="A1863">
        <v>20</v>
      </c>
      <c r="B1863" t="s">
        <v>24</v>
      </c>
      <c r="C1863" t="s">
        <v>404</v>
      </c>
      <c r="D1863" t="s">
        <v>351</v>
      </c>
      <c r="E1863">
        <v>2013</v>
      </c>
      <c r="F1863" t="s">
        <v>418</v>
      </c>
      <c r="G1863" t="s">
        <v>419</v>
      </c>
      <c r="H1863" s="3" t="s">
        <v>420</v>
      </c>
      <c r="I1863" s="8">
        <v>-16.335277999999999</v>
      </c>
      <c r="J1863" s="8">
        <v>-39.126944000000002</v>
      </c>
      <c r="K1863">
        <v>85000000</v>
      </c>
      <c r="L1863" t="s">
        <v>67</v>
      </c>
      <c r="M1863" t="s">
        <v>377</v>
      </c>
      <c r="N1863" t="s">
        <v>421</v>
      </c>
      <c r="O1863" s="12">
        <v>2009</v>
      </c>
      <c r="P1863" s="12">
        <v>2</v>
      </c>
      <c r="Q1863" s="12">
        <v>2009</v>
      </c>
      <c r="R1863" s="12">
        <v>2</v>
      </c>
      <c r="S1863" s="7">
        <f t="shared" si="28"/>
        <v>9.6774193548387094E-2</v>
      </c>
      <c r="T1863">
        <v>3</v>
      </c>
      <c r="U1863">
        <v>17</v>
      </c>
      <c r="V1863" t="s">
        <v>82</v>
      </c>
      <c r="W1863">
        <f t="shared" si="23"/>
        <v>400</v>
      </c>
      <c r="X1863" s="5">
        <v>1</v>
      </c>
      <c r="Y1863" t="s">
        <v>48</v>
      </c>
      <c r="Z1863" t="s">
        <v>90</v>
      </c>
      <c r="AA1863" t="s">
        <v>666</v>
      </c>
      <c r="AB1863" s="5">
        <v>1</v>
      </c>
      <c r="AC1863" t="s">
        <v>1439</v>
      </c>
      <c r="AD1863" t="s">
        <v>1681</v>
      </c>
    </row>
    <row r="1864" spans="1:30" ht="14.25" customHeight="1" x14ac:dyDescent="0.3">
      <c r="A1864">
        <v>20</v>
      </c>
      <c r="B1864" t="s">
        <v>24</v>
      </c>
      <c r="C1864" t="s">
        <v>404</v>
      </c>
      <c r="D1864" t="s">
        <v>351</v>
      </c>
      <c r="E1864">
        <v>2013</v>
      </c>
      <c r="F1864" t="s">
        <v>418</v>
      </c>
      <c r="G1864" t="s">
        <v>419</v>
      </c>
      <c r="H1864" s="3" t="s">
        <v>420</v>
      </c>
      <c r="I1864" s="8">
        <v>-16.335277999999999</v>
      </c>
      <c r="J1864" s="8">
        <v>-39.126944000000002</v>
      </c>
      <c r="K1864">
        <v>85000000</v>
      </c>
      <c r="L1864" t="s">
        <v>67</v>
      </c>
      <c r="M1864" t="s">
        <v>377</v>
      </c>
      <c r="N1864" t="s">
        <v>421</v>
      </c>
      <c r="O1864" s="12">
        <v>2009</v>
      </c>
      <c r="P1864" s="12">
        <v>2</v>
      </c>
      <c r="Q1864" s="12">
        <v>2009</v>
      </c>
      <c r="R1864" s="12">
        <v>2</v>
      </c>
      <c r="S1864" s="7">
        <f t="shared" si="28"/>
        <v>9.6774193548387094E-2</v>
      </c>
      <c r="T1864">
        <v>3</v>
      </c>
      <c r="U1864">
        <v>17</v>
      </c>
      <c r="V1864" t="s">
        <v>82</v>
      </c>
      <c r="W1864">
        <f t="shared" si="23"/>
        <v>400</v>
      </c>
      <c r="X1864" s="5">
        <v>1</v>
      </c>
      <c r="Y1864" t="s">
        <v>48</v>
      </c>
      <c r="Z1864" t="s">
        <v>90</v>
      </c>
      <c r="AA1864" t="s">
        <v>91</v>
      </c>
      <c r="AB1864" s="5">
        <v>5</v>
      </c>
      <c r="AC1864" t="s">
        <v>1439</v>
      </c>
      <c r="AD1864" t="s">
        <v>1681</v>
      </c>
    </row>
    <row r="1865" spans="1:30" ht="14.25" customHeight="1" x14ac:dyDescent="0.3">
      <c r="A1865">
        <v>20</v>
      </c>
      <c r="B1865" t="s">
        <v>24</v>
      </c>
      <c r="C1865" t="s">
        <v>404</v>
      </c>
      <c r="D1865" t="s">
        <v>351</v>
      </c>
      <c r="E1865">
        <v>2013</v>
      </c>
      <c r="F1865" t="s">
        <v>418</v>
      </c>
      <c r="G1865" t="s">
        <v>423</v>
      </c>
      <c r="H1865" s="3" t="s">
        <v>424</v>
      </c>
      <c r="I1865" s="8">
        <v>-16.369167000000001</v>
      </c>
      <c r="J1865" s="8">
        <v>-39.111944000000001</v>
      </c>
      <c r="K1865">
        <v>60000000</v>
      </c>
      <c r="L1865" t="s">
        <v>67</v>
      </c>
      <c r="M1865" t="s">
        <v>377</v>
      </c>
      <c r="N1865" t="s">
        <v>425</v>
      </c>
      <c r="O1865" s="12">
        <v>2009</v>
      </c>
      <c r="P1865" s="12">
        <v>2</v>
      </c>
      <c r="Q1865" s="12">
        <v>2009</v>
      </c>
      <c r="R1865" s="12">
        <v>2</v>
      </c>
      <c r="S1865" s="7">
        <f t="shared" si="28"/>
        <v>9.6774193548387094E-2</v>
      </c>
      <c r="T1865">
        <v>3</v>
      </c>
      <c r="U1865">
        <v>17</v>
      </c>
      <c r="V1865" t="s">
        <v>82</v>
      </c>
      <c r="W1865">
        <f t="shared" si="23"/>
        <v>400</v>
      </c>
      <c r="X1865" s="5">
        <v>1</v>
      </c>
      <c r="Y1865" t="s">
        <v>48</v>
      </c>
      <c r="Z1865" t="s">
        <v>55</v>
      </c>
      <c r="AA1865" t="s">
        <v>1095</v>
      </c>
      <c r="AB1865" s="5">
        <v>2</v>
      </c>
      <c r="AC1865" t="s">
        <v>1439</v>
      </c>
      <c r="AD1865" t="s">
        <v>1681</v>
      </c>
    </row>
    <row r="1866" spans="1:30" ht="14.25" customHeight="1" x14ac:dyDescent="0.3">
      <c r="A1866">
        <v>20</v>
      </c>
      <c r="B1866" t="s">
        <v>24</v>
      </c>
      <c r="C1866" t="s">
        <v>404</v>
      </c>
      <c r="D1866" t="s">
        <v>351</v>
      </c>
      <c r="E1866">
        <v>2013</v>
      </c>
      <c r="F1866" t="s">
        <v>418</v>
      </c>
      <c r="G1866" t="s">
        <v>423</v>
      </c>
      <c r="H1866" s="3" t="s">
        <v>424</v>
      </c>
      <c r="I1866" s="8">
        <v>-16.369167000000001</v>
      </c>
      <c r="J1866" s="8">
        <v>-39.111944000000001</v>
      </c>
      <c r="K1866">
        <v>85000000</v>
      </c>
      <c r="L1866" t="s">
        <v>67</v>
      </c>
      <c r="M1866" t="s">
        <v>377</v>
      </c>
      <c r="N1866" t="s">
        <v>425</v>
      </c>
      <c r="O1866" s="12">
        <v>2009</v>
      </c>
      <c r="P1866" s="12">
        <v>2</v>
      </c>
      <c r="Q1866" s="12">
        <v>2009</v>
      </c>
      <c r="R1866" s="12">
        <v>2</v>
      </c>
      <c r="S1866" s="7">
        <f t="shared" si="28"/>
        <v>9.6774193548387094E-2</v>
      </c>
      <c r="T1866">
        <v>3</v>
      </c>
      <c r="U1866">
        <v>17</v>
      </c>
      <c r="V1866" t="s">
        <v>82</v>
      </c>
      <c r="W1866">
        <f t="shared" si="23"/>
        <v>400</v>
      </c>
      <c r="X1866" s="5">
        <v>1</v>
      </c>
      <c r="Y1866" t="s">
        <v>48</v>
      </c>
      <c r="Z1866" t="s">
        <v>55</v>
      </c>
      <c r="AA1866" t="s">
        <v>496</v>
      </c>
      <c r="AB1866" s="5">
        <v>11</v>
      </c>
      <c r="AC1866" t="s">
        <v>1439</v>
      </c>
      <c r="AD1866" t="s">
        <v>1681</v>
      </c>
    </row>
    <row r="1867" spans="1:30" ht="14.25" customHeight="1" x14ac:dyDescent="0.3">
      <c r="A1867">
        <v>20</v>
      </c>
      <c r="B1867" t="s">
        <v>24</v>
      </c>
      <c r="C1867" t="s">
        <v>404</v>
      </c>
      <c r="D1867" t="s">
        <v>351</v>
      </c>
      <c r="E1867">
        <v>2013</v>
      </c>
      <c r="F1867" t="s">
        <v>418</v>
      </c>
      <c r="G1867" t="s">
        <v>423</v>
      </c>
      <c r="H1867" s="3" t="s">
        <v>424</v>
      </c>
      <c r="I1867" s="8">
        <v>-16.369167000000001</v>
      </c>
      <c r="J1867" s="8">
        <v>-39.111944000000001</v>
      </c>
      <c r="K1867">
        <v>85000000</v>
      </c>
      <c r="L1867" t="s">
        <v>67</v>
      </c>
      <c r="M1867" t="s">
        <v>377</v>
      </c>
      <c r="N1867" t="s">
        <v>425</v>
      </c>
      <c r="O1867" s="12">
        <v>2009</v>
      </c>
      <c r="P1867" s="12">
        <v>2</v>
      </c>
      <c r="Q1867" s="12">
        <v>2009</v>
      </c>
      <c r="R1867" s="12">
        <v>2</v>
      </c>
      <c r="S1867" s="7">
        <f t="shared" si="28"/>
        <v>9.6774193548387094E-2</v>
      </c>
      <c r="T1867">
        <v>3</v>
      </c>
      <c r="U1867">
        <v>17</v>
      </c>
      <c r="V1867" t="s">
        <v>82</v>
      </c>
      <c r="W1867">
        <f t="shared" si="23"/>
        <v>400</v>
      </c>
      <c r="X1867" s="5">
        <v>1</v>
      </c>
      <c r="Y1867" t="s">
        <v>48</v>
      </c>
      <c r="Z1867" t="s">
        <v>55</v>
      </c>
      <c r="AA1867" t="s">
        <v>249</v>
      </c>
      <c r="AB1867" s="5">
        <v>55</v>
      </c>
      <c r="AC1867" t="s">
        <v>1439</v>
      </c>
      <c r="AD1867" t="s">
        <v>1681</v>
      </c>
    </row>
    <row r="1868" spans="1:30" ht="14.25" customHeight="1" x14ac:dyDescent="0.3">
      <c r="A1868">
        <v>20</v>
      </c>
      <c r="B1868" t="s">
        <v>24</v>
      </c>
      <c r="C1868" t="s">
        <v>404</v>
      </c>
      <c r="D1868" t="s">
        <v>351</v>
      </c>
      <c r="E1868">
        <v>2013</v>
      </c>
      <c r="F1868" t="s">
        <v>418</v>
      </c>
      <c r="G1868" t="s">
        <v>423</v>
      </c>
      <c r="H1868" s="3" t="s">
        <v>424</v>
      </c>
      <c r="I1868" s="8">
        <v>-16.369167000000001</v>
      </c>
      <c r="J1868" s="8">
        <v>-39.111944000000001</v>
      </c>
      <c r="K1868">
        <v>85000000</v>
      </c>
      <c r="L1868" t="s">
        <v>67</v>
      </c>
      <c r="M1868" t="s">
        <v>377</v>
      </c>
      <c r="N1868" t="s">
        <v>425</v>
      </c>
      <c r="O1868" s="12">
        <v>2009</v>
      </c>
      <c r="P1868" s="12">
        <v>2</v>
      </c>
      <c r="Q1868" s="12">
        <v>2009</v>
      </c>
      <c r="R1868" s="12">
        <v>2</v>
      </c>
      <c r="S1868" s="7">
        <f t="shared" si="28"/>
        <v>9.6774193548387094E-2</v>
      </c>
      <c r="T1868">
        <v>3</v>
      </c>
      <c r="U1868">
        <v>17</v>
      </c>
      <c r="V1868" t="s">
        <v>82</v>
      </c>
      <c r="W1868">
        <f t="shared" si="23"/>
        <v>400</v>
      </c>
      <c r="X1868" s="5">
        <v>1</v>
      </c>
      <c r="Y1868" t="s">
        <v>48</v>
      </c>
      <c r="Z1868" t="s">
        <v>55</v>
      </c>
      <c r="AA1868" t="s">
        <v>1091</v>
      </c>
      <c r="AB1868" s="5">
        <v>5</v>
      </c>
      <c r="AC1868" t="s">
        <v>1439</v>
      </c>
      <c r="AD1868" t="s">
        <v>1681</v>
      </c>
    </row>
    <row r="1869" spans="1:30" ht="14.25" customHeight="1" x14ac:dyDescent="0.3">
      <c r="A1869">
        <v>20</v>
      </c>
      <c r="B1869" t="s">
        <v>24</v>
      </c>
      <c r="C1869" t="s">
        <v>404</v>
      </c>
      <c r="D1869" t="s">
        <v>351</v>
      </c>
      <c r="E1869">
        <v>2013</v>
      </c>
      <c r="F1869" t="s">
        <v>418</v>
      </c>
      <c r="G1869" t="s">
        <v>423</v>
      </c>
      <c r="H1869" s="3" t="s">
        <v>424</v>
      </c>
      <c r="I1869" s="8">
        <v>-16.369167000000001</v>
      </c>
      <c r="J1869" s="8">
        <v>-39.111944000000001</v>
      </c>
      <c r="K1869">
        <v>85000000</v>
      </c>
      <c r="L1869" t="s">
        <v>67</v>
      </c>
      <c r="M1869" t="s">
        <v>377</v>
      </c>
      <c r="N1869" t="s">
        <v>425</v>
      </c>
      <c r="O1869" s="12">
        <v>2009</v>
      </c>
      <c r="P1869" s="12">
        <v>2</v>
      </c>
      <c r="Q1869" s="12">
        <v>2009</v>
      </c>
      <c r="R1869" s="12">
        <v>2</v>
      </c>
      <c r="S1869" s="7">
        <f t="shared" si="28"/>
        <v>9.6774193548387094E-2</v>
      </c>
      <c r="T1869">
        <v>3</v>
      </c>
      <c r="U1869">
        <v>17</v>
      </c>
      <c r="V1869" t="s">
        <v>82</v>
      </c>
      <c r="W1869">
        <f t="shared" si="23"/>
        <v>400</v>
      </c>
      <c r="X1869" s="5">
        <v>1</v>
      </c>
      <c r="Y1869" t="s">
        <v>48</v>
      </c>
      <c r="Z1869" t="s">
        <v>55</v>
      </c>
      <c r="AA1869" t="s">
        <v>861</v>
      </c>
      <c r="AB1869" s="5">
        <v>0</v>
      </c>
      <c r="AC1869" t="s">
        <v>1439</v>
      </c>
      <c r="AD1869" t="s">
        <v>1681</v>
      </c>
    </row>
    <row r="1870" spans="1:30" ht="14.25" customHeight="1" x14ac:dyDescent="0.3">
      <c r="A1870">
        <v>20</v>
      </c>
      <c r="B1870" t="s">
        <v>24</v>
      </c>
      <c r="C1870" t="s">
        <v>404</v>
      </c>
      <c r="D1870" t="s">
        <v>351</v>
      </c>
      <c r="E1870">
        <v>2013</v>
      </c>
      <c r="F1870" t="s">
        <v>418</v>
      </c>
      <c r="G1870" t="s">
        <v>423</v>
      </c>
      <c r="H1870" s="3" t="s">
        <v>424</v>
      </c>
      <c r="I1870" s="8">
        <v>-16.369167000000001</v>
      </c>
      <c r="J1870" s="8">
        <v>-39.111944000000001</v>
      </c>
      <c r="K1870">
        <v>85000000</v>
      </c>
      <c r="L1870" t="s">
        <v>67</v>
      </c>
      <c r="M1870" t="s">
        <v>377</v>
      </c>
      <c r="N1870" t="s">
        <v>425</v>
      </c>
      <c r="O1870" s="12">
        <v>2009</v>
      </c>
      <c r="P1870" s="12">
        <v>2</v>
      </c>
      <c r="Q1870" s="12">
        <v>2009</v>
      </c>
      <c r="R1870" s="12">
        <v>2</v>
      </c>
      <c r="S1870" s="7">
        <f t="shared" si="28"/>
        <v>9.6774193548387094E-2</v>
      </c>
      <c r="T1870">
        <v>3</v>
      </c>
      <c r="U1870">
        <v>17</v>
      </c>
      <c r="V1870" t="s">
        <v>82</v>
      </c>
      <c r="W1870">
        <f t="shared" si="23"/>
        <v>400</v>
      </c>
      <c r="X1870" s="5">
        <v>1</v>
      </c>
      <c r="Y1870" t="s">
        <v>48</v>
      </c>
      <c r="Z1870" t="s">
        <v>55</v>
      </c>
      <c r="AA1870" t="s">
        <v>59</v>
      </c>
      <c r="AB1870" s="5">
        <v>1</v>
      </c>
      <c r="AC1870" t="s">
        <v>1439</v>
      </c>
      <c r="AD1870" t="s">
        <v>1681</v>
      </c>
    </row>
    <row r="1871" spans="1:30" ht="14.25" customHeight="1" x14ac:dyDescent="0.3">
      <c r="A1871">
        <v>20</v>
      </c>
      <c r="B1871" t="s">
        <v>24</v>
      </c>
      <c r="C1871" t="s">
        <v>404</v>
      </c>
      <c r="D1871" t="s">
        <v>351</v>
      </c>
      <c r="E1871">
        <v>2013</v>
      </c>
      <c r="F1871" t="s">
        <v>418</v>
      </c>
      <c r="G1871" t="s">
        <v>423</v>
      </c>
      <c r="H1871" s="3" t="s">
        <v>424</v>
      </c>
      <c r="I1871" s="8">
        <v>-16.369167000000001</v>
      </c>
      <c r="J1871" s="8">
        <v>-39.111944000000001</v>
      </c>
      <c r="K1871">
        <v>85000000</v>
      </c>
      <c r="L1871" t="s">
        <v>67</v>
      </c>
      <c r="M1871" t="s">
        <v>377</v>
      </c>
      <c r="N1871" t="s">
        <v>425</v>
      </c>
      <c r="O1871" s="12">
        <v>2009</v>
      </c>
      <c r="P1871" s="12">
        <v>2</v>
      </c>
      <c r="Q1871" s="12">
        <v>2009</v>
      </c>
      <c r="R1871" s="12">
        <v>2</v>
      </c>
      <c r="S1871" s="7">
        <f t="shared" si="28"/>
        <v>9.6774193548387094E-2</v>
      </c>
      <c r="T1871">
        <v>3</v>
      </c>
      <c r="U1871">
        <v>17</v>
      </c>
      <c r="V1871" t="s">
        <v>82</v>
      </c>
      <c r="W1871">
        <f t="shared" si="23"/>
        <v>400</v>
      </c>
      <c r="X1871" s="5">
        <v>1</v>
      </c>
      <c r="Y1871" t="s">
        <v>48</v>
      </c>
      <c r="Z1871" t="s">
        <v>55</v>
      </c>
      <c r="AA1871" t="s">
        <v>655</v>
      </c>
      <c r="AB1871" s="5">
        <v>41</v>
      </c>
      <c r="AC1871" t="s">
        <v>1439</v>
      </c>
      <c r="AD1871" t="s">
        <v>1681</v>
      </c>
    </row>
    <row r="1872" spans="1:30" ht="14.25" customHeight="1" x14ac:dyDescent="0.3">
      <c r="A1872">
        <v>20</v>
      </c>
      <c r="B1872" t="s">
        <v>24</v>
      </c>
      <c r="C1872" t="s">
        <v>404</v>
      </c>
      <c r="D1872" t="s">
        <v>351</v>
      </c>
      <c r="E1872">
        <v>2013</v>
      </c>
      <c r="F1872" t="s">
        <v>418</v>
      </c>
      <c r="G1872" t="s">
        <v>423</v>
      </c>
      <c r="H1872" s="3" t="s">
        <v>424</v>
      </c>
      <c r="I1872" s="8">
        <v>-16.369167000000001</v>
      </c>
      <c r="J1872" s="8">
        <v>-39.111944000000001</v>
      </c>
      <c r="K1872">
        <v>85000000</v>
      </c>
      <c r="L1872" t="s">
        <v>67</v>
      </c>
      <c r="M1872" t="s">
        <v>377</v>
      </c>
      <c r="N1872" t="s">
        <v>425</v>
      </c>
      <c r="O1872" s="12">
        <v>2009</v>
      </c>
      <c r="P1872" s="12">
        <v>2</v>
      </c>
      <c r="Q1872" s="12">
        <v>2009</v>
      </c>
      <c r="R1872" s="12">
        <v>2</v>
      </c>
      <c r="S1872" s="7">
        <f t="shared" si="28"/>
        <v>9.6774193548387094E-2</v>
      </c>
      <c r="T1872">
        <v>3</v>
      </c>
      <c r="U1872">
        <v>17</v>
      </c>
      <c r="V1872" t="s">
        <v>82</v>
      </c>
      <c r="W1872">
        <f t="shared" si="23"/>
        <v>400</v>
      </c>
      <c r="X1872" s="5">
        <v>1</v>
      </c>
      <c r="Y1872" t="s">
        <v>48</v>
      </c>
      <c r="Z1872" t="s">
        <v>55</v>
      </c>
      <c r="AA1872" t="s">
        <v>379</v>
      </c>
      <c r="AB1872" s="5">
        <v>33</v>
      </c>
      <c r="AC1872" t="s">
        <v>1439</v>
      </c>
      <c r="AD1872" t="s">
        <v>1681</v>
      </c>
    </row>
    <row r="1873" spans="1:30" ht="14.25" customHeight="1" x14ac:dyDescent="0.3">
      <c r="A1873">
        <v>20</v>
      </c>
      <c r="B1873" t="s">
        <v>24</v>
      </c>
      <c r="C1873" t="s">
        <v>404</v>
      </c>
      <c r="D1873" t="s">
        <v>351</v>
      </c>
      <c r="E1873">
        <v>2013</v>
      </c>
      <c r="F1873" t="s">
        <v>418</v>
      </c>
      <c r="G1873" t="s">
        <v>423</v>
      </c>
      <c r="H1873" s="3" t="s">
        <v>424</v>
      </c>
      <c r="I1873" s="8">
        <v>-16.369167000000001</v>
      </c>
      <c r="J1873" s="8">
        <v>-39.111944000000001</v>
      </c>
      <c r="K1873">
        <v>85000000</v>
      </c>
      <c r="L1873" t="s">
        <v>67</v>
      </c>
      <c r="M1873" t="s">
        <v>377</v>
      </c>
      <c r="N1873" t="s">
        <v>425</v>
      </c>
      <c r="O1873" s="12">
        <v>2009</v>
      </c>
      <c r="P1873" s="12">
        <v>2</v>
      </c>
      <c r="Q1873" s="12">
        <v>2009</v>
      </c>
      <c r="R1873" s="12">
        <v>2</v>
      </c>
      <c r="S1873" s="7">
        <f t="shared" si="28"/>
        <v>9.6774193548387094E-2</v>
      </c>
      <c r="T1873">
        <v>3</v>
      </c>
      <c r="U1873">
        <v>17</v>
      </c>
      <c r="V1873" t="s">
        <v>82</v>
      </c>
      <c r="W1873">
        <f t="shared" si="23"/>
        <v>400</v>
      </c>
      <c r="X1873" s="5">
        <v>1</v>
      </c>
      <c r="Y1873" t="s">
        <v>48</v>
      </c>
      <c r="Z1873" t="s">
        <v>55</v>
      </c>
      <c r="AA1873" t="s">
        <v>1064</v>
      </c>
      <c r="AB1873" s="5">
        <v>0</v>
      </c>
      <c r="AC1873" t="s">
        <v>1439</v>
      </c>
      <c r="AD1873" t="s">
        <v>1681</v>
      </c>
    </row>
    <row r="1874" spans="1:30" ht="14.25" customHeight="1" x14ac:dyDescent="0.3">
      <c r="A1874">
        <v>20</v>
      </c>
      <c r="B1874" t="s">
        <v>24</v>
      </c>
      <c r="C1874" t="s">
        <v>404</v>
      </c>
      <c r="D1874" t="s">
        <v>351</v>
      </c>
      <c r="E1874">
        <v>2013</v>
      </c>
      <c r="F1874" t="s">
        <v>418</v>
      </c>
      <c r="G1874" t="s">
        <v>423</v>
      </c>
      <c r="H1874" s="3" t="s">
        <v>424</v>
      </c>
      <c r="I1874" s="8">
        <v>-16.369167000000001</v>
      </c>
      <c r="J1874" s="8">
        <v>-39.111944000000001</v>
      </c>
      <c r="K1874">
        <v>85000000</v>
      </c>
      <c r="L1874" t="s">
        <v>67</v>
      </c>
      <c r="M1874" t="s">
        <v>377</v>
      </c>
      <c r="N1874" t="s">
        <v>425</v>
      </c>
      <c r="O1874" s="12">
        <v>2009</v>
      </c>
      <c r="P1874" s="12">
        <v>2</v>
      </c>
      <c r="Q1874" s="12">
        <v>2009</v>
      </c>
      <c r="R1874" s="12">
        <v>2</v>
      </c>
      <c r="S1874" s="7">
        <f t="shared" si="28"/>
        <v>9.6774193548387094E-2</v>
      </c>
      <c r="T1874">
        <v>3</v>
      </c>
      <c r="U1874">
        <v>17</v>
      </c>
      <c r="V1874" t="s">
        <v>82</v>
      </c>
      <c r="W1874">
        <f t="shared" si="23"/>
        <v>400</v>
      </c>
      <c r="X1874" s="5">
        <v>1</v>
      </c>
      <c r="Y1874" t="s">
        <v>48</v>
      </c>
      <c r="Z1874" t="s">
        <v>55</v>
      </c>
      <c r="AA1874" t="s">
        <v>1093</v>
      </c>
      <c r="AB1874" s="5">
        <v>0</v>
      </c>
      <c r="AC1874" t="s">
        <v>1439</v>
      </c>
      <c r="AD1874" t="s">
        <v>1681</v>
      </c>
    </row>
    <row r="1875" spans="1:30" ht="14.25" customHeight="1" x14ac:dyDescent="0.3">
      <c r="A1875">
        <v>20</v>
      </c>
      <c r="B1875" t="s">
        <v>24</v>
      </c>
      <c r="C1875" t="s">
        <v>404</v>
      </c>
      <c r="D1875" t="s">
        <v>351</v>
      </c>
      <c r="E1875">
        <v>2013</v>
      </c>
      <c r="F1875" t="s">
        <v>418</v>
      </c>
      <c r="G1875" t="s">
        <v>423</v>
      </c>
      <c r="H1875" s="3" t="s">
        <v>424</v>
      </c>
      <c r="I1875" s="8">
        <v>-16.369167000000001</v>
      </c>
      <c r="J1875" s="8">
        <v>-39.111944000000001</v>
      </c>
      <c r="K1875">
        <v>85000000</v>
      </c>
      <c r="L1875" t="s">
        <v>67</v>
      </c>
      <c r="M1875" t="s">
        <v>377</v>
      </c>
      <c r="N1875" t="s">
        <v>425</v>
      </c>
      <c r="O1875" s="12">
        <v>2009</v>
      </c>
      <c r="P1875" s="12">
        <v>2</v>
      </c>
      <c r="Q1875" s="12">
        <v>2009</v>
      </c>
      <c r="R1875" s="12">
        <v>2</v>
      </c>
      <c r="S1875" s="7">
        <f t="shared" si="28"/>
        <v>9.6774193548387094E-2</v>
      </c>
      <c r="T1875">
        <v>3</v>
      </c>
      <c r="U1875">
        <v>17</v>
      </c>
      <c r="V1875" t="s">
        <v>82</v>
      </c>
      <c r="W1875">
        <f t="shared" si="23"/>
        <v>400</v>
      </c>
      <c r="X1875" s="5">
        <v>1</v>
      </c>
      <c r="Y1875" t="s">
        <v>48</v>
      </c>
      <c r="Z1875" t="s">
        <v>55</v>
      </c>
      <c r="AA1875" t="s">
        <v>1083</v>
      </c>
      <c r="AB1875" s="5">
        <v>6</v>
      </c>
      <c r="AC1875" t="s">
        <v>1439</v>
      </c>
      <c r="AD1875" t="s">
        <v>1681</v>
      </c>
    </row>
    <row r="1876" spans="1:30" ht="14.25" customHeight="1" x14ac:dyDescent="0.3">
      <c r="A1876">
        <v>20</v>
      </c>
      <c r="B1876" t="s">
        <v>24</v>
      </c>
      <c r="C1876" t="s">
        <v>404</v>
      </c>
      <c r="D1876" t="s">
        <v>351</v>
      </c>
      <c r="E1876">
        <v>2013</v>
      </c>
      <c r="F1876" t="s">
        <v>418</v>
      </c>
      <c r="G1876" t="s">
        <v>423</v>
      </c>
      <c r="H1876" s="3" t="s">
        <v>424</v>
      </c>
      <c r="I1876" s="8">
        <v>-16.369167000000001</v>
      </c>
      <c r="J1876" s="8">
        <v>-39.111944000000001</v>
      </c>
      <c r="K1876">
        <v>85000000</v>
      </c>
      <c r="L1876" t="s">
        <v>67</v>
      </c>
      <c r="M1876" t="s">
        <v>377</v>
      </c>
      <c r="N1876" t="s">
        <v>425</v>
      </c>
      <c r="O1876" s="12">
        <v>2009</v>
      </c>
      <c r="P1876" s="12">
        <v>2</v>
      </c>
      <c r="Q1876" s="12">
        <v>2009</v>
      </c>
      <c r="R1876" s="12">
        <v>2</v>
      </c>
      <c r="S1876" s="7">
        <f t="shared" si="28"/>
        <v>9.6774193548387094E-2</v>
      </c>
      <c r="T1876">
        <v>3</v>
      </c>
      <c r="U1876">
        <v>17</v>
      </c>
      <c r="V1876" t="s">
        <v>82</v>
      </c>
      <c r="W1876">
        <f t="shared" si="23"/>
        <v>400</v>
      </c>
      <c r="X1876" s="5">
        <v>1</v>
      </c>
      <c r="Y1876" t="s">
        <v>48</v>
      </c>
      <c r="Z1876" t="s">
        <v>55</v>
      </c>
      <c r="AA1876" t="s">
        <v>70</v>
      </c>
      <c r="AB1876" s="5">
        <v>1</v>
      </c>
      <c r="AC1876" t="s">
        <v>1439</v>
      </c>
      <c r="AD1876" t="s">
        <v>1681</v>
      </c>
    </row>
    <row r="1877" spans="1:30" ht="14.25" customHeight="1" x14ac:dyDescent="0.3">
      <c r="A1877">
        <v>20</v>
      </c>
      <c r="B1877" t="s">
        <v>24</v>
      </c>
      <c r="C1877" t="s">
        <v>404</v>
      </c>
      <c r="D1877" t="s">
        <v>351</v>
      </c>
      <c r="E1877">
        <v>2013</v>
      </c>
      <c r="F1877" t="s">
        <v>418</v>
      </c>
      <c r="G1877" t="s">
        <v>423</v>
      </c>
      <c r="H1877" s="3" t="s">
        <v>424</v>
      </c>
      <c r="I1877" s="8">
        <v>-16.369167000000001</v>
      </c>
      <c r="J1877" s="8">
        <v>-39.111944000000001</v>
      </c>
      <c r="K1877">
        <v>85000000</v>
      </c>
      <c r="L1877" t="s">
        <v>67</v>
      </c>
      <c r="M1877" t="s">
        <v>377</v>
      </c>
      <c r="N1877" t="s">
        <v>425</v>
      </c>
      <c r="O1877" s="12">
        <v>2009</v>
      </c>
      <c r="P1877" s="12">
        <v>2</v>
      </c>
      <c r="Q1877" s="12">
        <v>2009</v>
      </c>
      <c r="R1877" s="12">
        <v>2</v>
      </c>
      <c r="S1877" s="7">
        <f t="shared" si="28"/>
        <v>9.6774193548387094E-2</v>
      </c>
      <c r="T1877">
        <v>3</v>
      </c>
      <c r="U1877">
        <v>17</v>
      </c>
      <c r="V1877" t="s">
        <v>82</v>
      </c>
      <c r="W1877">
        <f t="shared" si="23"/>
        <v>400</v>
      </c>
      <c r="X1877" s="5">
        <v>1</v>
      </c>
      <c r="Y1877" t="s">
        <v>48</v>
      </c>
      <c r="Z1877" t="s">
        <v>55</v>
      </c>
      <c r="AA1877" t="s">
        <v>1086</v>
      </c>
      <c r="AB1877" s="5">
        <v>18</v>
      </c>
      <c r="AC1877" t="s">
        <v>1439</v>
      </c>
      <c r="AD1877" t="s">
        <v>1681</v>
      </c>
    </row>
    <row r="1878" spans="1:30" ht="14.25" customHeight="1" x14ac:dyDescent="0.3">
      <c r="A1878">
        <v>20</v>
      </c>
      <c r="B1878" t="s">
        <v>24</v>
      </c>
      <c r="C1878" t="s">
        <v>404</v>
      </c>
      <c r="D1878" t="s">
        <v>351</v>
      </c>
      <c r="E1878">
        <v>2013</v>
      </c>
      <c r="F1878" t="s">
        <v>418</v>
      </c>
      <c r="G1878" t="s">
        <v>423</v>
      </c>
      <c r="H1878" s="3" t="s">
        <v>424</v>
      </c>
      <c r="I1878" s="8">
        <v>-16.369167000000001</v>
      </c>
      <c r="J1878" s="8">
        <v>-39.111944000000001</v>
      </c>
      <c r="K1878">
        <v>85000000</v>
      </c>
      <c r="L1878" t="s">
        <v>67</v>
      </c>
      <c r="M1878" t="s">
        <v>377</v>
      </c>
      <c r="N1878" t="s">
        <v>425</v>
      </c>
      <c r="O1878" s="12">
        <v>2009</v>
      </c>
      <c r="P1878" s="12">
        <v>2</v>
      </c>
      <c r="Q1878" s="12">
        <v>2009</v>
      </c>
      <c r="R1878" s="12">
        <v>2</v>
      </c>
      <c r="S1878" s="7">
        <f t="shared" si="28"/>
        <v>9.6774193548387094E-2</v>
      </c>
      <c r="T1878">
        <v>3</v>
      </c>
      <c r="U1878">
        <v>17</v>
      </c>
      <c r="V1878" t="s">
        <v>82</v>
      </c>
      <c r="W1878">
        <f t="shared" si="23"/>
        <v>400</v>
      </c>
      <c r="X1878" s="5">
        <v>1</v>
      </c>
      <c r="Y1878" t="s">
        <v>48</v>
      </c>
      <c r="Z1878" t="s">
        <v>55</v>
      </c>
      <c r="AA1878" t="s">
        <v>1096</v>
      </c>
      <c r="AB1878" s="5">
        <v>0</v>
      </c>
      <c r="AC1878" t="s">
        <v>1439</v>
      </c>
      <c r="AD1878" t="s">
        <v>1681</v>
      </c>
    </row>
    <row r="1879" spans="1:30" ht="14.25" customHeight="1" x14ac:dyDescent="0.3">
      <c r="A1879">
        <v>20</v>
      </c>
      <c r="B1879" t="s">
        <v>24</v>
      </c>
      <c r="C1879" t="s">
        <v>404</v>
      </c>
      <c r="D1879" t="s">
        <v>351</v>
      </c>
      <c r="E1879">
        <v>2013</v>
      </c>
      <c r="F1879" t="s">
        <v>418</v>
      </c>
      <c r="G1879" t="s">
        <v>423</v>
      </c>
      <c r="H1879" s="3" t="s">
        <v>424</v>
      </c>
      <c r="I1879" s="8">
        <v>-16.369167000000001</v>
      </c>
      <c r="J1879" s="8">
        <v>-39.111944000000001</v>
      </c>
      <c r="K1879">
        <v>85000000</v>
      </c>
      <c r="L1879" t="s">
        <v>67</v>
      </c>
      <c r="M1879" t="s">
        <v>377</v>
      </c>
      <c r="N1879" t="s">
        <v>425</v>
      </c>
      <c r="O1879" s="12">
        <v>2009</v>
      </c>
      <c r="P1879" s="12">
        <v>2</v>
      </c>
      <c r="Q1879" s="12">
        <v>2009</v>
      </c>
      <c r="R1879" s="12">
        <v>2</v>
      </c>
      <c r="S1879" s="7">
        <f t="shared" si="28"/>
        <v>9.6774193548387094E-2</v>
      </c>
      <c r="T1879">
        <v>3</v>
      </c>
      <c r="U1879">
        <v>17</v>
      </c>
      <c r="V1879" t="s">
        <v>82</v>
      </c>
      <c r="W1879">
        <f t="shared" si="23"/>
        <v>400</v>
      </c>
      <c r="X1879" s="5">
        <v>1</v>
      </c>
      <c r="Y1879" t="s">
        <v>48</v>
      </c>
      <c r="Z1879" t="s">
        <v>83</v>
      </c>
      <c r="AA1879" t="s">
        <v>1087</v>
      </c>
      <c r="AB1879" s="5">
        <v>16</v>
      </c>
      <c r="AC1879" t="s">
        <v>1439</v>
      </c>
      <c r="AD1879" t="s">
        <v>1681</v>
      </c>
    </row>
    <row r="1880" spans="1:30" ht="14.25" customHeight="1" x14ac:dyDescent="0.3">
      <c r="A1880">
        <v>20</v>
      </c>
      <c r="B1880" t="s">
        <v>24</v>
      </c>
      <c r="C1880" t="s">
        <v>404</v>
      </c>
      <c r="D1880" t="s">
        <v>351</v>
      </c>
      <c r="E1880">
        <v>2013</v>
      </c>
      <c r="F1880" t="s">
        <v>418</v>
      </c>
      <c r="G1880" t="s">
        <v>423</v>
      </c>
      <c r="H1880" s="3" t="s">
        <v>424</v>
      </c>
      <c r="I1880" s="8">
        <v>-16.369167000000001</v>
      </c>
      <c r="J1880" s="8">
        <v>-39.111944000000001</v>
      </c>
      <c r="K1880">
        <v>85000000</v>
      </c>
      <c r="L1880" t="s">
        <v>67</v>
      </c>
      <c r="M1880" t="s">
        <v>377</v>
      </c>
      <c r="N1880" t="s">
        <v>425</v>
      </c>
      <c r="O1880" s="12">
        <v>2009</v>
      </c>
      <c r="P1880" s="12">
        <v>2</v>
      </c>
      <c r="Q1880" s="12">
        <v>2009</v>
      </c>
      <c r="R1880" s="12">
        <v>2</v>
      </c>
      <c r="S1880" s="7">
        <f t="shared" si="28"/>
        <v>9.6774193548387094E-2</v>
      </c>
      <c r="T1880">
        <v>3</v>
      </c>
      <c r="U1880">
        <v>17</v>
      </c>
      <c r="V1880" t="s">
        <v>82</v>
      </c>
      <c r="W1880">
        <f t="shared" si="23"/>
        <v>400</v>
      </c>
      <c r="X1880" s="5">
        <v>1</v>
      </c>
      <c r="Y1880" t="s">
        <v>48</v>
      </c>
      <c r="Z1880" t="s">
        <v>83</v>
      </c>
      <c r="AA1880" t="s">
        <v>274</v>
      </c>
      <c r="AB1880" s="5">
        <v>2</v>
      </c>
      <c r="AC1880" t="s">
        <v>1439</v>
      </c>
      <c r="AD1880" t="s">
        <v>1681</v>
      </c>
    </row>
    <row r="1881" spans="1:30" ht="14.25" customHeight="1" x14ac:dyDescent="0.3">
      <c r="A1881">
        <v>20</v>
      </c>
      <c r="B1881" t="s">
        <v>24</v>
      </c>
      <c r="C1881" t="s">
        <v>404</v>
      </c>
      <c r="D1881" t="s">
        <v>351</v>
      </c>
      <c r="E1881">
        <v>2013</v>
      </c>
      <c r="F1881" t="s">
        <v>418</v>
      </c>
      <c r="G1881" t="s">
        <v>423</v>
      </c>
      <c r="H1881" s="3" t="s">
        <v>424</v>
      </c>
      <c r="I1881" s="8">
        <v>-16.369167000000001</v>
      </c>
      <c r="J1881" s="8">
        <v>-39.111944000000001</v>
      </c>
      <c r="K1881">
        <v>85000000</v>
      </c>
      <c r="L1881" t="s">
        <v>67</v>
      </c>
      <c r="M1881" t="s">
        <v>377</v>
      </c>
      <c r="N1881" t="s">
        <v>425</v>
      </c>
      <c r="O1881" s="12">
        <v>2009</v>
      </c>
      <c r="P1881" s="12">
        <v>2</v>
      </c>
      <c r="Q1881" s="12">
        <v>2009</v>
      </c>
      <c r="R1881" s="12">
        <v>2</v>
      </c>
      <c r="S1881" s="7">
        <f t="shared" si="28"/>
        <v>9.6774193548387094E-2</v>
      </c>
      <c r="T1881">
        <v>3</v>
      </c>
      <c r="U1881">
        <v>17</v>
      </c>
      <c r="V1881" t="s">
        <v>82</v>
      </c>
      <c r="W1881">
        <f t="shared" si="23"/>
        <v>400</v>
      </c>
      <c r="X1881" s="5">
        <v>1</v>
      </c>
      <c r="Y1881" t="s">
        <v>48</v>
      </c>
      <c r="Z1881" t="s">
        <v>83</v>
      </c>
      <c r="AA1881" t="s">
        <v>87</v>
      </c>
      <c r="AB1881" s="5">
        <v>8</v>
      </c>
      <c r="AC1881" t="s">
        <v>1439</v>
      </c>
      <c r="AD1881" t="s">
        <v>1681</v>
      </c>
    </row>
    <row r="1882" spans="1:30" ht="14.25" customHeight="1" x14ac:dyDescent="0.3">
      <c r="A1882">
        <v>20</v>
      </c>
      <c r="B1882" t="s">
        <v>24</v>
      </c>
      <c r="C1882" t="s">
        <v>404</v>
      </c>
      <c r="D1882" t="s">
        <v>351</v>
      </c>
      <c r="E1882">
        <v>2013</v>
      </c>
      <c r="F1882" t="s">
        <v>418</v>
      </c>
      <c r="G1882" t="s">
        <v>423</v>
      </c>
      <c r="H1882" s="3" t="s">
        <v>424</v>
      </c>
      <c r="I1882" s="8">
        <v>-16.369167000000001</v>
      </c>
      <c r="J1882" s="8">
        <v>-39.111944000000001</v>
      </c>
      <c r="K1882">
        <v>85000000</v>
      </c>
      <c r="L1882" t="s">
        <v>67</v>
      </c>
      <c r="M1882" t="s">
        <v>377</v>
      </c>
      <c r="N1882" t="s">
        <v>425</v>
      </c>
      <c r="O1882" s="12">
        <v>2009</v>
      </c>
      <c r="P1882" s="12">
        <v>2</v>
      </c>
      <c r="Q1882" s="12">
        <v>2009</v>
      </c>
      <c r="R1882" s="12">
        <v>2</v>
      </c>
      <c r="S1882" s="7">
        <f t="shared" si="28"/>
        <v>9.6774193548387094E-2</v>
      </c>
      <c r="T1882">
        <v>3</v>
      </c>
      <c r="U1882">
        <v>17</v>
      </c>
      <c r="V1882" t="s">
        <v>82</v>
      </c>
      <c r="W1882">
        <f t="shared" si="23"/>
        <v>400</v>
      </c>
      <c r="X1882" s="5">
        <v>1</v>
      </c>
      <c r="Y1882" t="s">
        <v>48</v>
      </c>
      <c r="Z1882" t="s">
        <v>83</v>
      </c>
      <c r="AA1882" t="s">
        <v>1088</v>
      </c>
      <c r="AB1882" s="5">
        <v>17</v>
      </c>
      <c r="AC1882" t="s">
        <v>1439</v>
      </c>
      <c r="AD1882" t="s">
        <v>1681</v>
      </c>
    </row>
    <row r="1883" spans="1:30" ht="14.25" customHeight="1" x14ac:dyDescent="0.3">
      <c r="A1883">
        <v>20</v>
      </c>
      <c r="B1883" t="s">
        <v>24</v>
      </c>
      <c r="C1883" t="s">
        <v>404</v>
      </c>
      <c r="D1883" t="s">
        <v>351</v>
      </c>
      <c r="E1883">
        <v>2013</v>
      </c>
      <c r="F1883" t="s">
        <v>418</v>
      </c>
      <c r="G1883" t="s">
        <v>423</v>
      </c>
      <c r="H1883" s="3" t="s">
        <v>424</v>
      </c>
      <c r="I1883" s="8">
        <v>-16.369167000000001</v>
      </c>
      <c r="J1883" s="8">
        <v>-39.111944000000001</v>
      </c>
      <c r="K1883">
        <v>85000000</v>
      </c>
      <c r="L1883" t="s">
        <v>67</v>
      </c>
      <c r="M1883" t="s">
        <v>377</v>
      </c>
      <c r="N1883" t="s">
        <v>425</v>
      </c>
      <c r="O1883" s="12">
        <v>2009</v>
      </c>
      <c r="P1883" s="12">
        <v>2</v>
      </c>
      <c r="Q1883" s="12">
        <v>2009</v>
      </c>
      <c r="R1883" s="12">
        <v>2</v>
      </c>
      <c r="S1883" s="7">
        <f t="shared" si="28"/>
        <v>9.6774193548387094E-2</v>
      </c>
      <c r="T1883">
        <v>3</v>
      </c>
      <c r="U1883">
        <v>17</v>
      </c>
      <c r="V1883" t="s">
        <v>82</v>
      </c>
      <c r="W1883">
        <f t="shared" si="23"/>
        <v>400</v>
      </c>
      <c r="X1883" s="5">
        <v>1</v>
      </c>
      <c r="Y1883" t="s">
        <v>48</v>
      </c>
      <c r="Z1883" t="s">
        <v>90</v>
      </c>
      <c r="AA1883" t="s">
        <v>666</v>
      </c>
      <c r="AB1883" s="5">
        <v>4</v>
      </c>
      <c r="AC1883" t="s">
        <v>1439</v>
      </c>
      <c r="AD1883" t="s">
        <v>1681</v>
      </c>
    </row>
    <row r="1884" spans="1:30" ht="14.25" customHeight="1" x14ac:dyDescent="0.3">
      <c r="A1884">
        <v>20</v>
      </c>
      <c r="B1884" t="s">
        <v>24</v>
      </c>
      <c r="C1884" t="s">
        <v>404</v>
      </c>
      <c r="D1884" t="s">
        <v>351</v>
      </c>
      <c r="E1884">
        <v>2013</v>
      </c>
      <c r="F1884" t="s">
        <v>418</v>
      </c>
      <c r="G1884" t="s">
        <v>423</v>
      </c>
      <c r="H1884" s="3" t="s">
        <v>424</v>
      </c>
      <c r="I1884" s="8">
        <v>-16.369167000000001</v>
      </c>
      <c r="J1884" s="8">
        <v>-39.111944000000001</v>
      </c>
      <c r="K1884">
        <v>85000000</v>
      </c>
      <c r="L1884" t="s">
        <v>67</v>
      </c>
      <c r="M1884" t="s">
        <v>377</v>
      </c>
      <c r="N1884" t="s">
        <v>425</v>
      </c>
      <c r="O1884" s="12">
        <v>2009</v>
      </c>
      <c r="P1884" s="12">
        <v>2</v>
      </c>
      <c r="Q1884" s="12">
        <v>2009</v>
      </c>
      <c r="R1884" s="12">
        <v>2</v>
      </c>
      <c r="S1884" s="7">
        <f t="shared" si="28"/>
        <v>9.6774193548387094E-2</v>
      </c>
      <c r="T1884">
        <v>3</v>
      </c>
      <c r="U1884">
        <v>17</v>
      </c>
      <c r="V1884" t="s">
        <v>82</v>
      </c>
      <c r="W1884">
        <f t="shared" si="23"/>
        <v>400</v>
      </c>
      <c r="X1884" s="5">
        <v>1</v>
      </c>
      <c r="Y1884" t="s">
        <v>48</v>
      </c>
      <c r="Z1884" t="s">
        <v>90</v>
      </c>
      <c r="AA1884" t="s">
        <v>91</v>
      </c>
      <c r="AB1884" s="5">
        <v>4</v>
      </c>
      <c r="AC1884" t="s">
        <v>1439</v>
      </c>
      <c r="AD1884" t="s">
        <v>1681</v>
      </c>
    </row>
    <row r="1885" spans="1:30" ht="14.25" customHeight="1" x14ac:dyDescent="0.3">
      <c r="A1885">
        <v>21</v>
      </c>
      <c r="B1885" t="s">
        <v>24</v>
      </c>
      <c r="C1885" t="s">
        <v>429</v>
      </c>
      <c r="D1885" t="s">
        <v>351</v>
      </c>
      <c r="E1885">
        <v>2013</v>
      </c>
      <c r="F1885" t="s">
        <v>430</v>
      </c>
      <c r="G1885" t="s">
        <v>431</v>
      </c>
      <c r="H1885" s="3" t="s">
        <v>432</v>
      </c>
      <c r="I1885" s="8">
        <v>-16.885278</v>
      </c>
      <c r="J1885" s="8">
        <v>-39.413055999999997</v>
      </c>
      <c r="K1885">
        <v>223830000</v>
      </c>
      <c r="L1885" t="s">
        <v>67</v>
      </c>
      <c r="M1885" t="s">
        <v>433</v>
      </c>
      <c r="N1885" t="s">
        <v>434</v>
      </c>
      <c r="O1885" s="12">
        <v>2008</v>
      </c>
      <c r="P1885" s="12">
        <v>11</v>
      </c>
      <c r="Q1885" s="12">
        <v>2009</v>
      </c>
      <c r="R1885" s="12">
        <v>11</v>
      </c>
      <c r="S1885" s="7">
        <v>13</v>
      </c>
      <c r="T1885">
        <v>6</v>
      </c>
      <c r="U1885">
        <v>17</v>
      </c>
      <c r="V1885" t="s">
        <v>82</v>
      </c>
      <c r="W1885">
        <f t="shared" si="23"/>
        <v>400</v>
      </c>
      <c r="X1885" s="5">
        <v>1</v>
      </c>
      <c r="Y1885" t="s">
        <v>48</v>
      </c>
      <c r="Z1885" t="s">
        <v>49</v>
      </c>
      <c r="AA1885" t="s">
        <v>1084</v>
      </c>
      <c r="AB1885" s="5">
        <v>0</v>
      </c>
      <c r="AC1885" t="s">
        <v>1439</v>
      </c>
      <c r="AD1885" t="s">
        <v>1681</v>
      </c>
    </row>
    <row r="1886" spans="1:30" ht="14.25" customHeight="1" x14ac:dyDescent="0.3">
      <c r="A1886">
        <v>21</v>
      </c>
      <c r="B1886" t="s">
        <v>24</v>
      </c>
      <c r="C1886" t="s">
        <v>429</v>
      </c>
      <c r="D1886" t="s">
        <v>351</v>
      </c>
      <c r="E1886">
        <v>2013</v>
      </c>
      <c r="F1886" t="s">
        <v>430</v>
      </c>
      <c r="G1886" t="s">
        <v>431</v>
      </c>
      <c r="H1886" s="3" t="s">
        <v>432</v>
      </c>
      <c r="I1886" s="8">
        <v>-16.885278</v>
      </c>
      <c r="J1886" s="8">
        <v>-39.413055999999997</v>
      </c>
      <c r="K1886">
        <v>223830000</v>
      </c>
      <c r="L1886" t="s">
        <v>67</v>
      </c>
      <c r="M1886" t="s">
        <v>433</v>
      </c>
      <c r="N1886" t="s">
        <v>434</v>
      </c>
      <c r="O1886" s="12">
        <v>2008</v>
      </c>
      <c r="P1886" s="12">
        <v>11</v>
      </c>
      <c r="Q1886" s="12">
        <v>2009</v>
      </c>
      <c r="R1886" s="12">
        <v>11</v>
      </c>
      <c r="S1886" s="7">
        <v>13</v>
      </c>
      <c r="T1886">
        <v>6</v>
      </c>
      <c r="U1886">
        <v>17</v>
      </c>
      <c r="V1886" t="s">
        <v>82</v>
      </c>
      <c r="W1886">
        <f t="shared" si="23"/>
        <v>400</v>
      </c>
      <c r="X1886" s="5">
        <v>1</v>
      </c>
      <c r="Y1886" t="s">
        <v>48</v>
      </c>
      <c r="Z1886" t="s">
        <v>49</v>
      </c>
      <c r="AA1886" t="s">
        <v>1081</v>
      </c>
      <c r="AB1886" s="5">
        <v>1</v>
      </c>
      <c r="AC1886" t="s">
        <v>1439</v>
      </c>
      <c r="AD1886" t="s">
        <v>1681</v>
      </c>
    </row>
    <row r="1887" spans="1:30" ht="14.25" customHeight="1" x14ac:dyDescent="0.3">
      <c r="A1887">
        <v>21</v>
      </c>
      <c r="B1887" t="s">
        <v>24</v>
      </c>
      <c r="C1887" t="s">
        <v>429</v>
      </c>
      <c r="D1887" t="s">
        <v>351</v>
      </c>
      <c r="E1887">
        <v>2013</v>
      </c>
      <c r="F1887" t="s">
        <v>430</v>
      </c>
      <c r="G1887" t="s">
        <v>431</v>
      </c>
      <c r="H1887" s="3" t="s">
        <v>432</v>
      </c>
      <c r="I1887" s="8">
        <v>-16.885278</v>
      </c>
      <c r="J1887" s="8">
        <v>-39.413055999999997</v>
      </c>
      <c r="K1887">
        <v>223830000</v>
      </c>
      <c r="L1887" t="s">
        <v>67</v>
      </c>
      <c r="M1887" t="s">
        <v>433</v>
      </c>
      <c r="N1887" t="s">
        <v>434</v>
      </c>
      <c r="O1887" s="12">
        <v>2008</v>
      </c>
      <c r="P1887" s="12">
        <v>11</v>
      </c>
      <c r="Q1887" s="12">
        <v>2009</v>
      </c>
      <c r="R1887" s="12">
        <v>11</v>
      </c>
      <c r="S1887" s="7">
        <v>13</v>
      </c>
      <c r="T1887">
        <v>6</v>
      </c>
      <c r="U1887">
        <v>17</v>
      </c>
      <c r="V1887" t="s">
        <v>82</v>
      </c>
      <c r="W1887">
        <f t="shared" si="23"/>
        <v>400</v>
      </c>
      <c r="X1887" s="5">
        <v>1</v>
      </c>
      <c r="Y1887" t="s">
        <v>48</v>
      </c>
      <c r="Z1887" t="s">
        <v>49</v>
      </c>
      <c r="AA1887" t="s">
        <v>50</v>
      </c>
      <c r="AB1887" s="5">
        <v>1</v>
      </c>
      <c r="AC1887" t="s">
        <v>1439</v>
      </c>
      <c r="AD1887" t="s">
        <v>1681</v>
      </c>
    </row>
    <row r="1888" spans="1:30" ht="14.25" customHeight="1" x14ac:dyDescent="0.3">
      <c r="A1888">
        <v>21</v>
      </c>
      <c r="B1888" t="s">
        <v>24</v>
      </c>
      <c r="C1888" t="s">
        <v>429</v>
      </c>
      <c r="D1888" t="s">
        <v>351</v>
      </c>
      <c r="E1888">
        <v>2013</v>
      </c>
      <c r="F1888" t="s">
        <v>430</v>
      </c>
      <c r="G1888" t="s">
        <v>431</v>
      </c>
      <c r="H1888" s="3" t="s">
        <v>432</v>
      </c>
      <c r="I1888" s="8">
        <v>-16.885278</v>
      </c>
      <c r="J1888" s="8">
        <v>-39.413055999999997</v>
      </c>
      <c r="K1888">
        <v>223830000</v>
      </c>
      <c r="L1888" t="s">
        <v>67</v>
      </c>
      <c r="M1888" t="s">
        <v>433</v>
      </c>
      <c r="N1888" t="s">
        <v>434</v>
      </c>
      <c r="O1888" s="12">
        <v>2008</v>
      </c>
      <c r="P1888" s="12">
        <v>11</v>
      </c>
      <c r="Q1888" s="12">
        <v>2009</v>
      </c>
      <c r="R1888" s="12">
        <v>11</v>
      </c>
      <c r="S1888" s="7">
        <v>13</v>
      </c>
      <c r="T1888">
        <v>6</v>
      </c>
      <c r="U1888">
        <v>17</v>
      </c>
      <c r="V1888" t="s">
        <v>82</v>
      </c>
      <c r="W1888">
        <f t="shared" si="23"/>
        <v>400</v>
      </c>
      <c r="X1888" s="5">
        <v>1</v>
      </c>
      <c r="Y1888" t="s">
        <v>48</v>
      </c>
      <c r="Z1888" t="s">
        <v>49</v>
      </c>
      <c r="AA1888" t="s">
        <v>52</v>
      </c>
      <c r="AB1888" s="5">
        <v>1</v>
      </c>
      <c r="AC1888" t="s">
        <v>1439</v>
      </c>
      <c r="AD1888" t="s">
        <v>1681</v>
      </c>
    </row>
    <row r="1889" spans="1:30" ht="14.25" customHeight="1" x14ac:dyDescent="0.3">
      <c r="A1889">
        <v>21</v>
      </c>
      <c r="B1889" t="s">
        <v>24</v>
      </c>
      <c r="C1889" t="s">
        <v>429</v>
      </c>
      <c r="D1889" t="s">
        <v>351</v>
      </c>
      <c r="E1889">
        <v>2013</v>
      </c>
      <c r="F1889" t="s">
        <v>430</v>
      </c>
      <c r="G1889" t="s">
        <v>431</v>
      </c>
      <c r="H1889" s="3" t="s">
        <v>432</v>
      </c>
      <c r="I1889" s="8">
        <v>-16.885278</v>
      </c>
      <c r="J1889" s="8">
        <v>-39.413055999999997</v>
      </c>
      <c r="K1889">
        <v>223830000</v>
      </c>
      <c r="L1889" t="s">
        <v>67</v>
      </c>
      <c r="M1889" t="s">
        <v>433</v>
      </c>
      <c r="N1889" t="s">
        <v>434</v>
      </c>
      <c r="O1889" s="12">
        <v>2008</v>
      </c>
      <c r="P1889" s="12">
        <v>11</v>
      </c>
      <c r="Q1889" s="12">
        <v>2009</v>
      </c>
      <c r="R1889" s="12">
        <v>11</v>
      </c>
      <c r="S1889" s="7">
        <v>13</v>
      </c>
      <c r="T1889">
        <v>6</v>
      </c>
      <c r="U1889">
        <v>17</v>
      </c>
      <c r="V1889" t="s">
        <v>82</v>
      </c>
      <c r="W1889">
        <f t="shared" si="23"/>
        <v>400</v>
      </c>
      <c r="X1889" s="5">
        <v>1</v>
      </c>
      <c r="Y1889" t="s">
        <v>48</v>
      </c>
      <c r="Z1889" t="s">
        <v>55</v>
      </c>
      <c r="AA1889" t="s">
        <v>859</v>
      </c>
      <c r="AB1889" s="5">
        <v>0</v>
      </c>
      <c r="AC1889" t="s">
        <v>1439</v>
      </c>
      <c r="AD1889" t="s">
        <v>1681</v>
      </c>
    </row>
    <row r="1890" spans="1:30" ht="14.25" customHeight="1" x14ac:dyDescent="0.3">
      <c r="A1890">
        <v>21</v>
      </c>
      <c r="B1890" t="s">
        <v>24</v>
      </c>
      <c r="C1890" t="s">
        <v>429</v>
      </c>
      <c r="D1890" t="s">
        <v>351</v>
      </c>
      <c r="E1890">
        <v>2013</v>
      </c>
      <c r="F1890" t="s">
        <v>430</v>
      </c>
      <c r="G1890" t="s">
        <v>431</v>
      </c>
      <c r="H1890" s="3" t="s">
        <v>432</v>
      </c>
      <c r="I1890" s="8">
        <v>-16.885278</v>
      </c>
      <c r="J1890" s="8">
        <v>-39.413055999999997</v>
      </c>
      <c r="K1890">
        <v>223830000</v>
      </c>
      <c r="L1890" t="s">
        <v>67</v>
      </c>
      <c r="M1890" t="s">
        <v>433</v>
      </c>
      <c r="N1890" t="s">
        <v>434</v>
      </c>
      <c r="O1890" s="12">
        <v>2008</v>
      </c>
      <c r="P1890" s="12">
        <v>11</v>
      </c>
      <c r="Q1890" s="12">
        <v>2009</v>
      </c>
      <c r="R1890" s="12">
        <v>11</v>
      </c>
      <c r="S1890" s="7">
        <v>13</v>
      </c>
      <c r="T1890">
        <v>6</v>
      </c>
      <c r="U1890">
        <v>17</v>
      </c>
      <c r="V1890" t="s">
        <v>82</v>
      </c>
      <c r="W1890">
        <f t="shared" si="23"/>
        <v>400</v>
      </c>
      <c r="X1890" s="5">
        <v>1</v>
      </c>
      <c r="Y1890" t="s">
        <v>48</v>
      </c>
      <c r="Z1890" t="s">
        <v>55</v>
      </c>
      <c r="AA1890" t="s">
        <v>238</v>
      </c>
      <c r="AB1890" s="5">
        <v>0</v>
      </c>
      <c r="AC1890" t="s">
        <v>1439</v>
      </c>
      <c r="AD1890" t="s">
        <v>1681</v>
      </c>
    </row>
    <row r="1891" spans="1:30" ht="14.25" customHeight="1" x14ac:dyDescent="0.3">
      <c r="A1891">
        <v>21</v>
      </c>
      <c r="B1891" t="s">
        <v>24</v>
      </c>
      <c r="C1891" t="s">
        <v>429</v>
      </c>
      <c r="D1891" t="s">
        <v>351</v>
      </c>
      <c r="E1891">
        <v>2013</v>
      </c>
      <c r="F1891" t="s">
        <v>430</v>
      </c>
      <c r="G1891" t="s">
        <v>431</v>
      </c>
      <c r="H1891" s="3" t="s">
        <v>432</v>
      </c>
      <c r="I1891" s="8">
        <v>-16.885278</v>
      </c>
      <c r="J1891" s="8">
        <v>-39.413055999999997</v>
      </c>
      <c r="K1891">
        <v>223830000</v>
      </c>
      <c r="L1891" t="s">
        <v>67</v>
      </c>
      <c r="M1891" t="s">
        <v>433</v>
      </c>
      <c r="N1891" t="s">
        <v>434</v>
      </c>
      <c r="O1891" s="12">
        <v>2008</v>
      </c>
      <c r="P1891" s="12">
        <v>11</v>
      </c>
      <c r="Q1891" s="12">
        <v>2009</v>
      </c>
      <c r="R1891" s="12">
        <v>11</v>
      </c>
      <c r="S1891" s="7">
        <v>13</v>
      </c>
      <c r="T1891">
        <v>6</v>
      </c>
      <c r="U1891">
        <v>17</v>
      </c>
      <c r="V1891" t="s">
        <v>82</v>
      </c>
      <c r="W1891">
        <f t="shared" si="23"/>
        <v>400</v>
      </c>
      <c r="X1891" s="5">
        <v>1</v>
      </c>
      <c r="Y1891" t="s">
        <v>48</v>
      </c>
      <c r="Z1891" t="s">
        <v>55</v>
      </c>
      <c r="AA1891" t="s">
        <v>1090</v>
      </c>
      <c r="AB1891" s="5">
        <v>0</v>
      </c>
      <c r="AC1891" t="s">
        <v>1439</v>
      </c>
      <c r="AD1891" t="s">
        <v>1681</v>
      </c>
    </row>
    <row r="1892" spans="1:30" ht="14.25" customHeight="1" x14ac:dyDescent="0.3">
      <c r="A1892">
        <v>21</v>
      </c>
      <c r="B1892" t="s">
        <v>24</v>
      </c>
      <c r="C1892" t="s">
        <v>429</v>
      </c>
      <c r="D1892" t="s">
        <v>351</v>
      </c>
      <c r="E1892">
        <v>2013</v>
      </c>
      <c r="F1892" t="s">
        <v>430</v>
      </c>
      <c r="G1892" t="s">
        <v>431</v>
      </c>
      <c r="H1892" s="3" t="s">
        <v>432</v>
      </c>
      <c r="I1892" s="8">
        <v>-16.885278</v>
      </c>
      <c r="J1892" s="8">
        <v>-39.413055999999997</v>
      </c>
      <c r="K1892">
        <v>223830000</v>
      </c>
      <c r="L1892" t="s">
        <v>67</v>
      </c>
      <c r="M1892" t="s">
        <v>433</v>
      </c>
      <c r="N1892" t="s">
        <v>434</v>
      </c>
      <c r="O1892" s="12">
        <v>2008</v>
      </c>
      <c r="P1892" s="12">
        <v>11</v>
      </c>
      <c r="Q1892" s="12">
        <v>2009</v>
      </c>
      <c r="R1892" s="12">
        <v>11</v>
      </c>
      <c r="S1892" s="7">
        <v>13</v>
      </c>
      <c r="T1892">
        <v>6</v>
      </c>
      <c r="U1892">
        <v>17</v>
      </c>
      <c r="V1892" t="s">
        <v>82</v>
      </c>
      <c r="W1892">
        <f t="shared" si="23"/>
        <v>400</v>
      </c>
      <c r="X1892" s="5">
        <v>1</v>
      </c>
      <c r="Y1892" t="s">
        <v>48</v>
      </c>
      <c r="Z1892" t="s">
        <v>55</v>
      </c>
      <c r="AA1892" t="s">
        <v>496</v>
      </c>
      <c r="AB1892" s="5">
        <v>0</v>
      </c>
      <c r="AC1892" t="s">
        <v>1439</v>
      </c>
      <c r="AD1892" t="s">
        <v>1681</v>
      </c>
    </row>
    <row r="1893" spans="1:30" ht="14.25" customHeight="1" x14ac:dyDescent="0.3">
      <c r="A1893">
        <v>21</v>
      </c>
      <c r="B1893" t="s">
        <v>24</v>
      </c>
      <c r="C1893" t="s">
        <v>429</v>
      </c>
      <c r="D1893" t="s">
        <v>351</v>
      </c>
      <c r="E1893">
        <v>2013</v>
      </c>
      <c r="F1893" t="s">
        <v>430</v>
      </c>
      <c r="G1893" t="s">
        <v>431</v>
      </c>
      <c r="H1893" s="3" t="s">
        <v>432</v>
      </c>
      <c r="I1893" s="8">
        <v>-16.885278</v>
      </c>
      <c r="J1893" s="8">
        <v>-39.413055999999997</v>
      </c>
      <c r="K1893">
        <v>223830000</v>
      </c>
      <c r="L1893" t="s">
        <v>67</v>
      </c>
      <c r="M1893" t="s">
        <v>433</v>
      </c>
      <c r="N1893" t="s">
        <v>434</v>
      </c>
      <c r="O1893" s="12">
        <v>2008</v>
      </c>
      <c r="P1893" s="12">
        <v>11</v>
      </c>
      <c r="Q1893" s="12">
        <v>2009</v>
      </c>
      <c r="R1893" s="12">
        <v>11</v>
      </c>
      <c r="S1893" s="7">
        <v>13</v>
      </c>
      <c r="T1893">
        <v>6</v>
      </c>
      <c r="U1893">
        <v>17</v>
      </c>
      <c r="V1893" t="s">
        <v>82</v>
      </c>
      <c r="W1893">
        <f t="shared" si="23"/>
        <v>400</v>
      </c>
      <c r="X1893" s="5">
        <v>1</v>
      </c>
      <c r="Y1893" t="s">
        <v>48</v>
      </c>
      <c r="Z1893" t="s">
        <v>55</v>
      </c>
      <c r="AA1893" t="s">
        <v>1085</v>
      </c>
      <c r="AB1893" s="5">
        <v>0</v>
      </c>
      <c r="AC1893" t="s">
        <v>1439</v>
      </c>
      <c r="AD1893" t="s">
        <v>1681</v>
      </c>
    </row>
    <row r="1894" spans="1:30" ht="14.25" customHeight="1" x14ac:dyDescent="0.3">
      <c r="A1894">
        <v>21</v>
      </c>
      <c r="B1894" t="s">
        <v>24</v>
      </c>
      <c r="C1894" t="s">
        <v>429</v>
      </c>
      <c r="D1894" t="s">
        <v>351</v>
      </c>
      <c r="E1894">
        <v>2013</v>
      </c>
      <c r="F1894" t="s">
        <v>430</v>
      </c>
      <c r="G1894" t="s">
        <v>431</v>
      </c>
      <c r="H1894" s="3" t="s">
        <v>432</v>
      </c>
      <c r="I1894" s="8">
        <v>-16.885278</v>
      </c>
      <c r="J1894" s="8">
        <v>-39.413055999999997</v>
      </c>
      <c r="K1894">
        <v>223830000</v>
      </c>
      <c r="L1894" t="s">
        <v>67</v>
      </c>
      <c r="M1894" t="s">
        <v>433</v>
      </c>
      <c r="N1894" t="s">
        <v>434</v>
      </c>
      <c r="O1894" s="12">
        <v>2008</v>
      </c>
      <c r="P1894" s="12">
        <v>11</v>
      </c>
      <c r="Q1894" s="12">
        <v>2009</v>
      </c>
      <c r="R1894" s="12">
        <v>11</v>
      </c>
      <c r="S1894" s="7">
        <v>13</v>
      </c>
      <c r="T1894">
        <v>6</v>
      </c>
      <c r="U1894">
        <v>17</v>
      </c>
      <c r="V1894" t="s">
        <v>82</v>
      </c>
      <c r="W1894">
        <f t="shared" si="23"/>
        <v>400</v>
      </c>
      <c r="X1894" s="5">
        <v>1</v>
      </c>
      <c r="Y1894" t="s">
        <v>48</v>
      </c>
      <c r="Z1894" t="s">
        <v>55</v>
      </c>
      <c r="AA1894" t="s">
        <v>249</v>
      </c>
      <c r="AB1894" s="5">
        <v>7</v>
      </c>
      <c r="AC1894" t="s">
        <v>1439</v>
      </c>
      <c r="AD1894" t="s">
        <v>1681</v>
      </c>
    </row>
    <row r="1895" spans="1:30" ht="14.25" customHeight="1" x14ac:dyDescent="0.3">
      <c r="A1895">
        <v>21</v>
      </c>
      <c r="B1895" t="s">
        <v>24</v>
      </c>
      <c r="C1895" t="s">
        <v>429</v>
      </c>
      <c r="D1895" t="s">
        <v>351</v>
      </c>
      <c r="E1895">
        <v>2013</v>
      </c>
      <c r="F1895" t="s">
        <v>430</v>
      </c>
      <c r="G1895" t="s">
        <v>431</v>
      </c>
      <c r="H1895" s="3" t="s">
        <v>432</v>
      </c>
      <c r="I1895" s="8">
        <v>-16.885278</v>
      </c>
      <c r="J1895" s="8">
        <v>-39.413055999999997</v>
      </c>
      <c r="K1895">
        <v>223830000</v>
      </c>
      <c r="L1895" t="s">
        <v>67</v>
      </c>
      <c r="M1895" t="s">
        <v>433</v>
      </c>
      <c r="N1895" t="s">
        <v>434</v>
      </c>
      <c r="O1895" s="12">
        <v>2008</v>
      </c>
      <c r="P1895" s="12">
        <v>11</v>
      </c>
      <c r="Q1895" s="12">
        <v>2009</v>
      </c>
      <c r="R1895" s="12">
        <v>11</v>
      </c>
      <c r="S1895" s="7">
        <v>13</v>
      </c>
      <c r="T1895">
        <v>6</v>
      </c>
      <c r="U1895">
        <v>17</v>
      </c>
      <c r="V1895" t="s">
        <v>82</v>
      </c>
      <c r="W1895">
        <f t="shared" si="23"/>
        <v>400</v>
      </c>
      <c r="X1895" s="5">
        <v>1</v>
      </c>
      <c r="Y1895" t="s">
        <v>48</v>
      </c>
      <c r="Z1895" t="s">
        <v>55</v>
      </c>
      <c r="AA1895" t="s">
        <v>1091</v>
      </c>
      <c r="AB1895" s="5">
        <v>2</v>
      </c>
      <c r="AC1895" t="s">
        <v>1439</v>
      </c>
      <c r="AD1895" t="s">
        <v>1681</v>
      </c>
    </row>
    <row r="1896" spans="1:30" ht="14.25" customHeight="1" x14ac:dyDescent="0.3">
      <c r="A1896">
        <v>21</v>
      </c>
      <c r="B1896" t="s">
        <v>24</v>
      </c>
      <c r="C1896" t="s">
        <v>429</v>
      </c>
      <c r="D1896" t="s">
        <v>351</v>
      </c>
      <c r="E1896">
        <v>2013</v>
      </c>
      <c r="F1896" t="s">
        <v>430</v>
      </c>
      <c r="G1896" t="s">
        <v>431</v>
      </c>
      <c r="H1896" s="3" t="s">
        <v>432</v>
      </c>
      <c r="I1896" s="8">
        <v>-16.885278</v>
      </c>
      <c r="J1896" s="8">
        <v>-39.413055999999997</v>
      </c>
      <c r="K1896">
        <v>223830000</v>
      </c>
      <c r="L1896" t="s">
        <v>67</v>
      </c>
      <c r="M1896" t="s">
        <v>433</v>
      </c>
      <c r="N1896" t="s">
        <v>434</v>
      </c>
      <c r="O1896" s="12">
        <v>2008</v>
      </c>
      <c r="P1896" s="12">
        <v>11</v>
      </c>
      <c r="Q1896" s="12">
        <v>2009</v>
      </c>
      <c r="R1896" s="12">
        <v>11</v>
      </c>
      <c r="S1896" s="7">
        <v>13</v>
      </c>
      <c r="T1896">
        <v>6</v>
      </c>
      <c r="U1896">
        <v>17</v>
      </c>
      <c r="V1896" t="s">
        <v>82</v>
      </c>
      <c r="W1896">
        <f t="shared" si="23"/>
        <v>400</v>
      </c>
      <c r="X1896" s="5">
        <v>1</v>
      </c>
      <c r="Y1896" t="s">
        <v>48</v>
      </c>
      <c r="Z1896" t="s">
        <v>55</v>
      </c>
      <c r="AA1896" t="s">
        <v>861</v>
      </c>
      <c r="AB1896" s="5">
        <v>1</v>
      </c>
      <c r="AC1896" t="s">
        <v>1439</v>
      </c>
      <c r="AD1896" t="s">
        <v>1681</v>
      </c>
    </row>
    <row r="1897" spans="1:30" ht="14.25" customHeight="1" x14ac:dyDescent="0.3">
      <c r="A1897">
        <v>21</v>
      </c>
      <c r="B1897" t="s">
        <v>24</v>
      </c>
      <c r="C1897" t="s">
        <v>429</v>
      </c>
      <c r="D1897" t="s">
        <v>351</v>
      </c>
      <c r="E1897">
        <v>2013</v>
      </c>
      <c r="F1897" t="s">
        <v>430</v>
      </c>
      <c r="G1897" t="s">
        <v>431</v>
      </c>
      <c r="H1897" s="3" t="s">
        <v>432</v>
      </c>
      <c r="I1897" s="8">
        <v>-16.885278</v>
      </c>
      <c r="J1897" s="8">
        <v>-39.413055999999997</v>
      </c>
      <c r="K1897">
        <v>223830000</v>
      </c>
      <c r="L1897" t="s">
        <v>67</v>
      </c>
      <c r="M1897" t="s">
        <v>433</v>
      </c>
      <c r="N1897" t="s">
        <v>434</v>
      </c>
      <c r="O1897" s="12">
        <v>2008</v>
      </c>
      <c r="P1897" s="12">
        <v>11</v>
      </c>
      <c r="Q1897" s="12">
        <v>2009</v>
      </c>
      <c r="R1897" s="12">
        <v>11</v>
      </c>
      <c r="S1897" s="7">
        <v>13</v>
      </c>
      <c r="T1897">
        <v>6</v>
      </c>
      <c r="U1897">
        <v>17</v>
      </c>
      <c r="V1897" t="s">
        <v>82</v>
      </c>
      <c r="W1897">
        <f t="shared" si="23"/>
        <v>400</v>
      </c>
      <c r="X1897" s="5">
        <v>1</v>
      </c>
      <c r="Y1897" t="s">
        <v>48</v>
      </c>
      <c r="Z1897" t="s">
        <v>55</v>
      </c>
      <c r="AA1897" t="s">
        <v>1092</v>
      </c>
      <c r="AB1897" s="5">
        <v>0</v>
      </c>
      <c r="AC1897" t="s">
        <v>1439</v>
      </c>
      <c r="AD1897" t="s">
        <v>1681</v>
      </c>
    </row>
    <row r="1898" spans="1:30" ht="14.25" customHeight="1" x14ac:dyDescent="0.3">
      <c r="A1898">
        <v>21</v>
      </c>
      <c r="B1898" t="s">
        <v>24</v>
      </c>
      <c r="C1898" t="s">
        <v>429</v>
      </c>
      <c r="D1898" t="s">
        <v>351</v>
      </c>
      <c r="E1898">
        <v>2013</v>
      </c>
      <c r="F1898" t="s">
        <v>430</v>
      </c>
      <c r="G1898" t="s">
        <v>431</v>
      </c>
      <c r="H1898" s="3" t="s">
        <v>432</v>
      </c>
      <c r="I1898" s="8">
        <v>-16.885278</v>
      </c>
      <c r="J1898" s="8">
        <v>-39.413055999999997</v>
      </c>
      <c r="K1898">
        <v>223830000</v>
      </c>
      <c r="L1898" t="s">
        <v>67</v>
      </c>
      <c r="M1898" t="s">
        <v>433</v>
      </c>
      <c r="N1898" t="s">
        <v>434</v>
      </c>
      <c r="O1898" s="12">
        <v>2008</v>
      </c>
      <c r="P1898" s="12">
        <v>11</v>
      </c>
      <c r="Q1898" s="12">
        <v>2009</v>
      </c>
      <c r="R1898" s="12">
        <v>11</v>
      </c>
      <c r="S1898" s="7">
        <v>13</v>
      </c>
      <c r="T1898">
        <v>6</v>
      </c>
      <c r="U1898">
        <v>17</v>
      </c>
      <c r="V1898" t="s">
        <v>82</v>
      </c>
      <c r="W1898">
        <f t="shared" si="23"/>
        <v>400</v>
      </c>
      <c r="X1898" s="5">
        <v>1</v>
      </c>
      <c r="Y1898" t="s">
        <v>48</v>
      </c>
      <c r="Z1898" t="s">
        <v>55</v>
      </c>
      <c r="AA1898" t="s">
        <v>59</v>
      </c>
      <c r="AB1898" s="5">
        <v>2</v>
      </c>
      <c r="AC1898" t="s">
        <v>1439</v>
      </c>
      <c r="AD1898" t="s">
        <v>1681</v>
      </c>
    </row>
    <row r="1899" spans="1:30" ht="14.25" customHeight="1" x14ac:dyDescent="0.3">
      <c r="A1899">
        <v>21</v>
      </c>
      <c r="B1899" t="s">
        <v>24</v>
      </c>
      <c r="C1899" t="s">
        <v>429</v>
      </c>
      <c r="D1899" t="s">
        <v>351</v>
      </c>
      <c r="E1899">
        <v>2013</v>
      </c>
      <c r="F1899" t="s">
        <v>430</v>
      </c>
      <c r="G1899" t="s">
        <v>431</v>
      </c>
      <c r="H1899" s="3" t="s">
        <v>432</v>
      </c>
      <c r="I1899" s="8">
        <v>-16.885278</v>
      </c>
      <c r="J1899" s="8">
        <v>-39.413055999999997</v>
      </c>
      <c r="K1899">
        <v>223830000</v>
      </c>
      <c r="L1899" t="s">
        <v>67</v>
      </c>
      <c r="M1899" t="s">
        <v>433</v>
      </c>
      <c r="N1899" t="s">
        <v>434</v>
      </c>
      <c r="O1899" s="12">
        <v>2008</v>
      </c>
      <c r="P1899" s="12">
        <v>11</v>
      </c>
      <c r="Q1899" s="12">
        <v>2009</v>
      </c>
      <c r="R1899" s="12">
        <v>11</v>
      </c>
      <c r="S1899" s="7">
        <v>13</v>
      </c>
      <c r="T1899">
        <v>6</v>
      </c>
      <c r="U1899">
        <v>17</v>
      </c>
      <c r="V1899" t="s">
        <v>82</v>
      </c>
      <c r="W1899">
        <f t="shared" si="23"/>
        <v>400</v>
      </c>
      <c r="X1899" s="5">
        <v>1</v>
      </c>
      <c r="Y1899" t="s">
        <v>48</v>
      </c>
      <c r="Z1899" t="s">
        <v>55</v>
      </c>
      <c r="AA1899" t="s">
        <v>62</v>
      </c>
      <c r="AB1899" s="5">
        <v>4</v>
      </c>
      <c r="AC1899" t="s">
        <v>1439</v>
      </c>
      <c r="AD1899" t="s">
        <v>1681</v>
      </c>
    </row>
    <row r="1900" spans="1:30" ht="14.25" customHeight="1" x14ac:dyDescent="0.3">
      <c r="A1900">
        <v>21</v>
      </c>
      <c r="B1900" t="s">
        <v>24</v>
      </c>
      <c r="C1900" t="s">
        <v>429</v>
      </c>
      <c r="D1900" t="s">
        <v>351</v>
      </c>
      <c r="E1900">
        <v>2013</v>
      </c>
      <c r="F1900" t="s">
        <v>430</v>
      </c>
      <c r="G1900" t="s">
        <v>431</v>
      </c>
      <c r="H1900" s="3" t="s">
        <v>432</v>
      </c>
      <c r="I1900" s="8">
        <v>-16.885278</v>
      </c>
      <c r="J1900" s="8">
        <v>-39.413055999999997</v>
      </c>
      <c r="K1900">
        <v>223830000</v>
      </c>
      <c r="L1900" t="s">
        <v>67</v>
      </c>
      <c r="M1900" t="s">
        <v>433</v>
      </c>
      <c r="N1900" t="s">
        <v>434</v>
      </c>
      <c r="O1900" s="12">
        <v>2008</v>
      </c>
      <c r="P1900" s="12">
        <v>11</v>
      </c>
      <c r="Q1900" s="12">
        <v>2009</v>
      </c>
      <c r="R1900" s="12">
        <v>11</v>
      </c>
      <c r="S1900" s="7">
        <v>13</v>
      </c>
      <c r="T1900">
        <v>6</v>
      </c>
      <c r="U1900">
        <v>17</v>
      </c>
      <c r="V1900" t="s">
        <v>82</v>
      </c>
      <c r="W1900">
        <f t="shared" si="23"/>
        <v>400</v>
      </c>
      <c r="X1900" s="5">
        <v>1</v>
      </c>
      <c r="Y1900" t="s">
        <v>48</v>
      </c>
      <c r="Z1900" t="s">
        <v>55</v>
      </c>
      <c r="AA1900" t="s">
        <v>1082</v>
      </c>
      <c r="AB1900" s="5">
        <v>0</v>
      </c>
      <c r="AC1900" t="s">
        <v>1439</v>
      </c>
      <c r="AD1900" t="s">
        <v>1681</v>
      </c>
    </row>
    <row r="1901" spans="1:30" ht="14.25" customHeight="1" x14ac:dyDescent="0.3">
      <c r="A1901">
        <v>21</v>
      </c>
      <c r="B1901" t="s">
        <v>24</v>
      </c>
      <c r="C1901" t="s">
        <v>429</v>
      </c>
      <c r="D1901" t="s">
        <v>351</v>
      </c>
      <c r="E1901">
        <v>2013</v>
      </c>
      <c r="F1901" t="s">
        <v>430</v>
      </c>
      <c r="G1901" t="s">
        <v>431</v>
      </c>
      <c r="H1901" s="3" t="s">
        <v>432</v>
      </c>
      <c r="I1901" s="8">
        <v>-16.885278</v>
      </c>
      <c r="J1901" s="8">
        <v>-39.413055999999997</v>
      </c>
      <c r="K1901">
        <v>223830000</v>
      </c>
      <c r="L1901" t="s">
        <v>67</v>
      </c>
      <c r="M1901" t="s">
        <v>433</v>
      </c>
      <c r="N1901" t="s">
        <v>434</v>
      </c>
      <c r="O1901" s="12">
        <v>2008</v>
      </c>
      <c r="P1901" s="12">
        <v>11</v>
      </c>
      <c r="Q1901" s="12">
        <v>2009</v>
      </c>
      <c r="R1901" s="12">
        <v>11</v>
      </c>
      <c r="S1901" s="7">
        <v>13</v>
      </c>
      <c r="T1901">
        <v>6</v>
      </c>
      <c r="U1901">
        <v>17</v>
      </c>
      <c r="V1901" t="s">
        <v>82</v>
      </c>
      <c r="W1901">
        <f t="shared" si="23"/>
        <v>400</v>
      </c>
      <c r="X1901" s="5">
        <v>1</v>
      </c>
      <c r="Y1901" t="s">
        <v>48</v>
      </c>
      <c r="Z1901" t="s">
        <v>55</v>
      </c>
      <c r="AA1901" t="s">
        <v>655</v>
      </c>
      <c r="AB1901" s="5">
        <v>19</v>
      </c>
      <c r="AC1901" t="s">
        <v>1439</v>
      </c>
      <c r="AD1901" t="s">
        <v>1681</v>
      </c>
    </row>
    <row r="1902" spans="1:30" ht="14.25" customHeight="1" x14ac:dyDescent="0.3">
      <c r="A1902">
        <v>21</v>
      </c>
      <c r="B1902" t="s">
        <v>24</v>
      </c>
      <c r="C1902" t="s">
        <v>429</v>
      </c>
      <c r="D1902" t="s">
        <v>351</v>
      </c>
      <c r="E1902">
        <v>2013</v>
      </c>
      <c r="F1902" t="s">
        <v>430</v>
      </c>
      <c r="G1902" t="s">
        <v>431</v>
      </c>
      <c r="H1902" s="3" t="s">
        <v>432</v>
      </c>
      <c r="I1902" s="8">
        <v>-16.885278</v>
      </c>
      <c r="J1902" s="8">
        <v>-39.413055999999997</v>
      </c>
      <c r="K1902">
        <v>223830000</v>
      </c>
      <c r="L1902" t="s">
        <v>67</v>
      </c>
      <c r="M1902" t="s">
        <v>433</v>
      </c>
      <c r="N1902" t="s">
        <v>434</v>
      </c>
      <c r="O1902" s="12">
        <v>2008</v>
      </c>
      <c r="P1902" s="12">
        <v>11</v>
      </c>
      <c r="Q1902" s="12">
        <v>2009</v>
      </c>
      <c r="R1902" s="12">
        <v>11</v>
      </c>
      <c r="S1902" s="7">
        <v>13</v>
      </c>
      <c r="T1902">
        <v>6</v>
      </c>
      <c r="U1902">
        <v>17</v>
      </c>
      <c r="V1902" t="s">
        <v>82</v>
      </c>
      <c r="W1902">
        <f t="shared" si="23"/>
        <v>400</v>
      </c>
      <c r="X1902" s="5">
        <v>1</v>
      </c>
      <c r="Y1902" t="s">
        <v>48</v>
      </c>
      <c r="Z1902" t="s">
        <v>55</v>
      </c>
      <c r="AA1902" t="s">
        <v>379</v>
      </c>
      <c r="AB1902" s="5">
        <v>32</v>
      </c>
      <c r="AC1902" t="s">
        <v>1439</v>
      </c>
      <c r="AD1902" t="s">
        <v>1681</v>
      </c>
    </row>
    <row r="1903" spans="1:30" ht="14.25" customHeight="1" x14ac:dyDescent="0.3">
      <c r="A1903">
        <v>21</v>
      </c>
      <c r="B1903" t="s">
        <v>24</v>
      </c>
      <c r="C1903" t="s">
        <v>429</v>
      </c>
      <c r="D1903" t="s">
        <v>351</v>
      </c>
      <c r="E1903">
        <v>2013</v>
      </c>
      <c r="F1903" t="s">
        <v>430</v>
      </c>
      <c r="G1903" t="s">
        <v>431</v>
      </c>
      <c r="H1903" s="3" t="s">
        <v>432</v>
      </c>
      <c r="I1903" s="8">
        <v>-16.885278</v>
      </c>
      <c r="J1903" s="8">
        <v>-39.413055999999997</v>
      </c>
      <c r="K1903">
        <v>223830000</v>
      </c>
      <c r="L1903" t="s">
        <v>67</v>
      </c>
      <c r="M1903" t="s">
        <v>433</v>
      </c>
      <c r="N1903" t="s">
        <v>434</v>
      </c>
      <c r="O1903" s="12">
        <v>2008</v>
      </c>
      <c r="P1903" s="12">
        <v>11</v>
      </c>
      <c r="Q1903" s="12">
        <v>2009</v>
      </c>
      <c r="R1903" s="12">
        <v>11</v>
      </c>
      <c r="S1903" s="7">
        <v>13</v>
      </c>
      <c r="T1903">
        <v>6</v>
      </c>
      <c r="U1903">
        <v>17</v>
      </c>
      <c r="V1903" t="s">
        <v>82</v>
      </c>
      <c r="W1903">
        <f t="shared" si="23"/>
        <v>400</v>
      </c>
      <c r="X1903" s="5">
        <v>1</v>
      </c>
      <c r="Y1903" t="s">
        <v>48</v>
      </c>
      <c r="Z1903" t="s">
        <v>55</v>
      </c>
      <c r="AA1903" t="s">
        <v>114</v>
      </c>
      <c r="AB1903" s="5">
        <v>0</v>
      </c>
      <c r="AC1903" t="s">
        <v>1439</v>
      </c>
      <c r="AD1903" t="s">
        <v>1681</v>
      </c>
    </row>
    <row r="1904" spans="1:30" ht="14.25" customHeight="1" x14ac:dyDescent="0.3">
      <c r="A1904">
        <v>21</v>
      </c>
      <c r="B1904" t="s">
        <v>24</v>
      </c>
      <c r="C1904" t="s">
        <v>429</v>
      </c>
      <c r="D1904" t="s">
        <v>351</v>
      </c>
      <c r="E1904">
        <v>2013</v>
      </c>
      <c r="F1904" t="s">
        <v>430</v>
      </c>
      <c r="G1904" t="s">
        <v>431</v>
      </c>
      <c r="H1904" s="3" t="s">
        <v>432</v>
      </c>
      <c r="I1904" s="8">
        <v>-16.885278</v>
      </c>
      <c r="J1904" s="8">
        <v>-39.413055999999997</v>
      </c>
      <c r="K1904">
        <v>223830000</v>
      </c>
      <c r="L1904" t="s">
        <v>67</v>
      </c>
      <c r="M1904" t="s">
        <v>433</v>
      </c>
      <c r="N1904" t="s">
        <v>434</v>
      </c>
      <c r="O1904" s="12">
        <v>2008</v>
      </c>
      <c r="P1904" s="12">
        <v>11</v>
      </c>
      <c r="Q1904" s="12">
        <v>2009</v>
      </c>
      <c r="R1904" s="12">
        <v>11</v>
      </c>
      <c r="S1904" s="7">
        <v>13</v>
      </c>
      <c r="T1904">
        <v>6</v>
      </c>
      <c r="U1904">
        <v>17</v>
      </c>
      <c r="V1904" t="s">
        <v>82</v>
      </c>
      <c r="W1904">
        <f t="shared" si="23"/>
        <v>400</v>
      </c>
      <c r="X1904" s="5">
        <v>1</v>
      </c>
      <c r="Y1904" t="s">
        <v>48</v>
      </c>
      <c r="Z1904" t="s">
        <v>55</v>
      </c>
      <c r="AA1904" t="s">
        <v>519</v>
      </c>
      <c r="AB1904" s="5">
        <v>0</v>
      </c>
      <c r="AC1904" t="s">
        <v>1439</v>
      </c>
      <c r="AD1904" t="s">
        <v>1681</v>
      </c>
    </row>
    <row r="1905" spans="1:30" ht="14.25" customHeight="1" x14ac:dyDescent="0.3">
      <c r="A1905">
        <v>21</v>
      </c>
      <c r="B1905" t="s">
        <v>24</v>
      </c>
      <c r="C1905" t="s">
        <v>429</v>
      </c>
      <c r="D1905" t="s">
        <v>351</v>
      </c>
      <c r="E1905">
        <v>2013</v>
      </c>
      <c r="F1905" t="s">
        <v>430</v>
      </c>
      <c r="G1905" t="s">
        <v>431</v>
      </c>
      <c r="H1905" s="3" t="s">
        <v>432</v>
      </c>
      <c r="I1905" s="8">
        <v>-16.885278</v>
      </c>
      <c r="J1905" s="8">
        <v>-39.413055999999997</v>
      </c>
      <c r="K1905">
        <v>223830000</v>
      </c>
      <c r="L1905" t="s">
        <v>67</v>
      </c>
      <c r="M1905" t="s">
        <v>433</v>
      </c>
      <c r="N1905" t="s">
        <v>434</v>
      </c>
      <c r="O1905" s="12">
        <v>2008</v>
      </c>
      <c r="P1905" s="12">
        <v>11</v>
      </c>
      <c r="Q1905" s="12">
        <v>2009</v>
      </c>
      <c r="R1905" s="12">
        <v>11</v>
      </c>
      <c r="S1905" s="7">
        <v>13</v>
      </c>
      <c r="T1905">
        <v>6</v>
      </c>
      <c r="U1905">
        <v>17</v>
      </c>
      <c r="V1905" t="s">
        <v>82</v>
      </c>
      <c r="W1905">
        <f t="shared" si="23"/>
        <v>400</v>
      </c>
      <c r="X1905" s="5">
        <v>1</v>
      </c>
      <c r="Y1905" t="s">
        <v>48</v>
      </c>
      <c r="Z1905" t="s">
        <v>55</v>
      </c>
      <c r="AA1905" t="s">
        <v>1064</v>
      </c>
      <c r="AB1905" s="5">
        <v>2</v>
      </c>
      <c r="AC1905" t="s">
        <v>1439</v>
      </c>
      <c r="AD1905" t="s">
        <v>1681</v>
      </c>
    </row>
    <row r="1906" spans="1:30" ht="14.25" customHeight="1" x14ac:dyDescent="0.3">
      <c r="A1906">
        <v>21</v>
      </c>
      <c r="B1906" t="s">
        <v>24</v>
      </c>
      <c r="C1906" t="s">
        <v>429</v>
      </c>
      <c r="D1906" t="s">
        <v>351</v>
      </c>
      <c r="E1906">
        <v>2013</v>
      </c>
      <c r="F1906" t="s">
        <v>430</v>
      </c>
      <c r="G1906" t="s">
        <v>431</v>
      </c>
      <c r="H1906" s="3" t="s">
        <v>432</v>
      </c>
      <c r="I1906" s="8">
        <v>-16.885278</v>
      </c>
      <c r="J1906" s="8">
        <v>-39.413055999999997</v>
      </c>
      <c r="K1906">
        <v>223830000</v>
      </c>
      <c r="L1906" t="s">
        <v>67</v>
      </c>
      <c r="M1906" t="s">
        <v>433</v>
      </c>
      <c r="N1906" t="s">
        <v>434</v>
      </c>
      <c r="O1906" s="12">
        <v>2008</v>
      </c>
      <c r="P1906" s="12">
        <v>11</v>
      </c>
      <c r="Q1906" s="12">
        <v>2009</v>
      </c>
      <c r="R1906" s="12">
        <v>11</v>
      </c>
      <c r="S1906" s="7">
        <v>13</v>
      </c>
      <c r="T1906">
        <v>6</v>
      </c>
      <c r="U1906">
        <v>17</v>
      </c>
      <c r="V1906" t="s">
        <v>82</v>
      </c>
      <c r="W1906">
        <f t="shared" si="23"/>
        <v>400</v>
      </c>
      <c r="X1906" s="5">
        <v>1</v>
      </c>
      <c r="Y1906" t="s">
        <v>48</v>
      </c>
      <c r="Z1906" t="s">
        <v>55</v>
      </c>
      <c r="AA1906" t="s">
        <v>1093</v>
      </c>
      <c r="AB1906" s="5">
        <v>1</v>
      </c>
      <c r="AC1906" t="s">
        <v>1439</v>
      </c>
      <c r="AD1906" t="s">
        <v>1681</v>
      </c>
    </row>
    <row r="1907" spans="1:30" ht="14.25" customHeight="1" x14ac:dyDescent="0.3">
      <c r="A1907">
        <v>21</v>
      </c>
      <c r="B1907" t="s">
        <v>24</v>
      </c>
      <c r="C1907" t="s">
        <v>429</v>
      </c>
      <c r="D1907" t="s">
        <v>351</v>
      </c>
      <c r="E1907">
        <v>2013</v>
      </c>
      <c r="F1907" t="s">
        <v>430</v>
      </c>
      <c r="G1907" t="s">
        <v>431</v>
      </c>
      <c r="H1907" s="3" t="s">
        <v>432</v>
      </c>
      <c r="I1907" s="8">
        <v>-16.885278</v>
      </c>
      <c r="J1907" s="8">
        <v>-39.413055999999997</v>
      </c>
      <c r="K1907">
        <v>223830000</v>
      </c>
      <c r="L1907" t="s">
        <v>67</v>
      </c>
      <c r="M1907" t="s">
        <v>433</v>
      </c>
      <c r="N1907" t="s">
        <v>434</v>
      </c>
      <c r="O1907" s="12">
        <v>2008</v>
      </c>
      <c r="P1907" s="12">
        <v>11</v>
      </c>
      <c r="Q1907" s="12">
        <v>2009</v>
      </c>
      <c r="R1907" s="12">
        <v>11</v>
      </c>
      <c r="S1907" s="7">
        <v>13</v>
      </c>
      <c r="T1907">
        <v>6</v>
      </c>
      <c r="U1907">
        <v>17</v>
      </c>
      <c r="V1907" t="s">
        <v>82</v>
      </c>
      <c r="W1907">
        <f t="shared" si="23"/>
        <v>400</v>
      </c>
      <c r="X1907" s="5">
        <v>1</v>
      </c>
      <c r="Y1907" t="s">
        <v>48</v>
      </c>
      <c r="Z1907" t="s">
        <v>55</v>
      </c>
      <c r="AA1907" t="s">
        <v>1083</v>
      </c>
      <c r="AB1907" s="5">
        <v>1</v>
      </c>
      <c r="AC1907" t="s">
        <v>1439</v>
      </c>
      <c r="AD1907" t="s">
        <v>1681</v>
      </c>
    </row>
    <row r="1908" spans="1:30" ht="14.25" customHeight="1" x14ac:dyDescent="0.3">
      <c r="A1908">
        <v>21</v>
      </c>
      <c r="B1908" t="s">
        <v>24</v>
      </c>
      <c r="C1908" t="s">
        <v>429</v>
      </c>
      <c r="D1908" t="s">
        <v>351</v>
      </c>
      <c r="E1908">
        <v>2013</v>
      </c>
      <c r="F1908" t="s">
        <v>430</v>
      </c>
      <c r="G1908" t="s">
        <v>431</v>
      </c>
      <c r="H1908" s="3" t="s">
        <v>432</v>
      </c>
      <c r="I1908" s="8">
        <v>-16.885278</v>
      </c>
      <c r="J1908" s="8">
        <v>-39.413055999999997</v>
      </c>
      <c r="K1908">
        <v>223830000</v>
      </c>
      <c r="L1908" t="s">
        <v>67</v>
      </c>
      <c r="M1908" t="s">
        <v>433</v>
      </c>
      <c r="N1908" t="s">
        <v>434</v>
      </c>
      <c r="O1908" s="12">
        <v>2008</v>
      </c>
      <c r="P1908" s="12">
        <v>11</v>
      </c>
      <c r="Q1908" s="12">
        <v>2009</v>
      </c>
      <c r="R1908" s="12">
        <v>11</v>
      </c>
      <c r="S1908" s="7">
        <v>13</v>
      </c>
      <c r="T1908">
        <v>6</v>
      </c>
      <c r="U1908">
        <v>17</v>
      </c>
      <c r="V1908" t="s">
        <v>82</v>
      </c>
      <c r="W1908">
        <f t="shared" si="23"/>
        <v>400</v>
      </c>
      <c r="X1908" s="5">
        <v>1</v>
      </c>
      <c r="Y1908" t="s">
        <v>48</v>
      </c>
      <c r="Z1908" t="s">
        <v>55</v>
      </c>
      <c r="AA1908" t="s">
        <v>1094</v>
      </c>
      <c r="AB1908" s="5">
        <v>0</v>
      </c>
      <c r="AC1908" t="s">
        <v>1439</v>
      </c>
      <c r="AD1908" t="s">
        <v>1681</v>
      </c>
    </row>
    <row r="1909" spans="1:30" ht="14.25" customHeight="1" x14ac:dyDescent="0.3">
      <c r="A1909">
        <v>21</v>
      </c>
      <c r="B1909" t="s">
        <v>24</v>
      </c>
      <c r="C1909" t="s">
        <v>429</v>
      </c>
      <c r="D1909" t="s">
        <v>351</v>
      </c>
      <c r="E1909">
        <v>2013</v>
      </c>
      <c r="F1909" t="s">
        <v>430</v>
      </c>
      <c r="G1909" t="s">
        <v>431</v>
      </c>
      <c r="H1909" s="3" t="s">
        <v>432</v>
      </c>
      <c r="I1909" s="8">
        <v>-16.885278</v>
      </c>
      <c r="J1909" s="8">
        <v>-39.413055999999997</v>
      </c>
      <c r="K1909">
        <v>223830000</v>
      </c>
      <c r="L1909" t="s">
        <v>67</v>
      </c>
      <c r="M1909" t="s">
        <v>433</v>
      </c>
      <c r="N1909" t="s">
        <v>434</v>
      </c>
      <c r="O1909" s="12">
        <v>2008</v>
      </c>
      <c r="P1909" s="12">
        <v>11</v>
      </c>
      <c r="Q1909" s="12">
        <v>2009</v>
      </c>
      <c r="R1909" s="12">
        <v>11</v>
      </c>
      <c r="S1909" s="7">
        <v>13</v>
      </c>
      <c r="T1909">
        <v>6</v>
      </c>
      <c r="U1909">
        <v>17</v>
      </c>
      <c r="V1909" t="s">
        <v>82</v>
      </c>
      <c r="W1909">
        <f t="shared" si="23"/>
        <v>400</v>
      </c>
      <c r="X1909" s="5">
        <v>1</v>
      </c>
      <c r="Y1909" t="s">
        <v>48</v>
      </c>
      <c r="Z1909" t="s">
        <v>55</v>
      </c>
      <c r="AA1909" t="s">
        <v>1096</v>
      </c>
      <c r="AB1909" s="5">
        <v>0</v>
      </c>
      <c r="AC1909" t="s">
        <v>1439</v>
      </c>
      <c r="AD1909" t="s">
        <v>1681</v>
      </c>
    </row>
    <row r="1910" spans="1:30" ht="14.25" customHeight="1" x14ac:dyDescent="0.3">
      <c r="A1910">
        <v>21</v>
      </c>
      <c r="B1910" t="s">
        <v>24</v>
      </c>
      <c r="C1910" t="s">
        <v>429</v>
      </c>
      <c r="D1910" t="s">
        <v>351</v>
      </c>
      <c r="E1910">
        <v>2013</v>
      </c>
      <c r="F1910" t="s">
        <v>430</v>
      </c>
      <c r="G1910" t="s">
        <v>431</v>
      </c>
      <c r="H1910" s="3" t="s">
        <v>432</v>
      </c>
      <c r="I1910" s="8">
        <v>-16.885278</v>
      </c>
      <c r="J1910" s="8">
        <v>-39.413055999999997</v>
      </c>
      <c r="K1910">
        <v>223830000</v>
      </c>
      <c r="L1910" t="s">
        <v>67</v>
      </c>
      <c r="M1910" t="s">
        <v>433</v>
      </c>
      <c r="N1910" t="s">
        <v>434</v>
      </c>
      <c r="O1910" s="12">
        <v>2008</v>
      </c>
      <c r="P1910" s="12">
        <v>11</v>
      </c>
      <c r="Q1910" s="12">
        <v>2009</v>
      </c>
      <c r="R1910" s="12">
        <v>11</v>
      </c>
      <c r="S1910" s="7">
        <v>13</v>
      </c>
      <c r="T1910">
        <v>6</v>
      </c>
      <c r="U1910">
        <v>17</v>
      </c>
      <c r="V1910" t="s">
        <v>82</v>
      </c>
      <c r="W1910">
        <f t="shared" si="23"/>
        <v>400</v>
      </c>
      <c r="X1910" s="5">
        <v>1</v>
      </c>
      <c r="Y1910" t="s">
        <v>48</v>
      </c>
      <c r="Z1910" t="s">
        <v>55</v>
      </c>
      <c r="AA1910" t="s">
        <v>70</v>
      </c>
      <c r="AB1910" s="5">
        <v>1</v>
      </c>
      <c r="AC1910" t="s">
        <v>1439</v>
      </c>
      <c r="AD1910" t="s">
        <v>1681</v>
      </c>
    </row>
    <row r="1911" spans="1:30" ht="14.25" customHeight="1" x14ac:dyDescent="0.3">
      <c r="A1911">
        <v>21</v>
      </c>
      <c r="B1911" t="s">
        <v>24</v>
      </c>
      <c r="C1911" t="s">
        <v>429</v>
      </c>
      <c r="D1911" t="s">
        <v>351</v>
      </c>
      <c r="E1911">
        <v>2013</v>
      </c>
      <c r="F1911" t="s">
        <v>430</v>
      </c>
      <c r="G1911" t="s">
        <v>431</v>
      </c>
      <c r="H1911" s="3" t="s">
        <v>432</v>
      </c>
      <c r="I1911" s="8">
        <v>-16.885278</v>
      </c>
      <c r="J1911" s="8">
        <v>-39.413055999999997</v>
      </c>
      <c r="K1911">
        <v>223830000</v>
      </c>
      <c r="L1911" t="s">
        <v>67</v>
      </c>
      <c r="M1911" t="s">
        <v>433</v>
      </c>
      <c r="N1911" t="s">
        <v>434</v>
      </c>
      <c r="O1911" s="12">
        <v>2008</v>
      </c>
      <c r="P1911" s="12">
        <v>11</v>
      </c>
      <c r="Q1911" s="12">
        <v>2009</v>
      </c>
      <c r="R1911" s="12">
        <v>11</v>
      </c>
      <c r="S1911" s="7">
        <v>13</v>
      </c>
      <c r="T1911">
        <v>6</v>
      </c>
      <c r="U1911">
        <v>17</v>
      </c>
      <c r="V1911" t="s">
        <v>82</v>
      </c>
      <c r="W1911">
        <f t="shared" si="23"/>
        <v>400</v>
      </c>
      <c r="X1911" s="5">
        <v>1</v>
      </c>
      <c r="Y1911" t="s">
        <v>48</v>
      </c>
      <c r="Z1911" t="s">
        <v>55</v>
      </c>
      <c r="AA1911" t="s">
        <v>1086</v>
      </c>
      <c r="AB1911" s="5">
        <v>54</v>
      </c>
      <c r="AC1911" t="s">
        <v>1439</v>
      </c>
      <c r="AD1911" t="s">
        <v>1681</v>
      </c>
    </row>
    <row r="1912" spans="1:30" ht="14.25" customHeight="1" x14ac:dyDescent="0.3">
      <c r="A1912">
        <v>21</v>
      </c>
      <c r="B1912" t="s">
        <v>24</v>
      </c>
      <c r="C1912" t="s">
        <v>429</v>
      </c>
      <c r="D1912" t="s">
        <v>351</v>
      </c>
      <c r="E1912">
        <v>2013</v>
      </c>
      <c r="F1912" t="s">
        <v>430</v>
      </c>
      <c r="G1912" t="s">
        <v>431</v>
      </c>
      <c r="H1912" s="3" t="s">
        <v>432</v>
      </c>
      <c r="I1912" s="8">
        <v>-16.885278</v>
      </c>
      <c r="J1912" s="8">
        <v>-39.413055999999997</v>
      </c>
      <c r="K1912">
        <v>223830000</v>
      </c>
      <c r="L1912" t="s">
        <v>67</v>
      </c>
      <c r="M1912" t="s">
        <v>433</v>
      </c>
      <c r="N1912" t="s">
        <v>434</v>
      </c>
      <c r="O1912" s="12">
        <v>2008</v>
      </c>
      <c r="P1912" s="12">
        <v>11</v>
      </c>
      <c r="Q1912" s="12">
        <v>2009</v>
      </c>
      <c r="R1912" s="12">
        <v>11</v>
      </c>
      <c r="S1912" s="7">
        <v>13</v>
      </c>
      <c r="T1912">
        <v>6</v>
      </c>
      <c r="U1912">
        <v>17</v>
      </c>
      <c r="V1912" t="s">
        <v>82</v>
      </c>
      <c r="W1912">
        <f t="shared" si="23"/>
        <v>400</v>
      </c>
      <c r="X1912" s="5">
        <v>1</v>
      </c>
      <c r="Y1912" t="s">
        <v>48</v>
      </c>
      <c r="Z1912" t="s">
        <v>55</v>
      </c>
      <c r="AA1912" t="s">
        <v>73</v>
      </c>
      <c r="AB1912" s="5">
        <v>0</v>
      </c>
      <c r="AC1912" t="s">
        <v>1439</v>
      </c>
      <c r="AD1912" t="s">
        <v>1681</v>
      </c>
    </row>
    <row r="1913" spans="1:30" ht="14.25" customHeight="1" x14ac:dyDescent="0.3">
      <c r="A1913">
        <v>21</v>
      </c>
      <c r="B1913" t="s">
        <v>24</v>
      </c>
      <c r="C1913" t="s">
        <v>429</v>
      </c>
      <c r="D1913" t="s">
        <v>351</v>
      </c>
      <c r="E1913">
        <v>2013</v>
      </c>
      <c r="F1913" t="s">
        <v>430</v>
      </c>
      <c r="G1913" t="s">
        <v>431</v>
      </c>
      <c r="H1913" s="3" t="s">
        <v>432</v>
      </c>
      <c r="I1913" s="8">
        <v>-16.885278</v>
      </c>
      <c r="J1913" s="8">
        <v>-39.413055999999997</v>
      </c>
      <c r="K1913">
        <v>223830000</v>
      </c>
      <c r="L1913" t="s">
        <v>67</v>
      </c>
      <c r="M1913" t="s">
        <v>433</v>
      </c>
      <c r="N1913" t="s">
        <v>434</v>
      </c>
      <c r="O1913" s="12">
        <v>2008</v>
      </c>
      <c r="P1913" s="12">
        <v>11</v>
      </c>
      <c r="Q1913" s="12">
        <v>2009</v>
      </c>
      <c r="R1913" s="12">
        <v>11</v>
      </c>
      <c r="S1913" s="7">
        <v>13</v>
      </c>
      <c r="T1913">
        <v>6</v>
      </c>
      <c r="U1913">
        <v>17</v>
      </c>
      <c r="V1913" t="s">
        <v>82</v>
      </c>
      <c r="W1913">
        <f t="shared" si="23"/>
        <v>400</v>
      </c>
      <c r="X1913" s="5">
        <v>1</v>
      </c>
      <c r="Y1913" t="s">
        <v>48</v>
      </c>
      <c r="Z1913" t="s">
        <v>55</v>
      </c>
      <c r="AA1913" t="s">
        <v>1056</v>
      </c>
      <c r="AB1913" s="5">
        <v>0</v>
      </c>
      <c r="AC1913" t="s">
        <v>1439</v>
      </c>
      <c r="AD1913" t="s">
        <v>1681</v>
      </c>
    </row>
    <row r="1914" spans="1:30" ht="14.25" customHeight="1" x14ac:dyDescent="0.3">
      <c r="A1914">
        <v>21</v>
      </c>
      <c r="B1914" t="s">
        <v>24</v>
      </c>
      <c r="C1914" t="s">
        <v>429</v>
      </c>
      <c r="D1914" t="s">
        <v>351</v>
      </c>
      <c r="E1914">
        <v>2013</v>
      </c>
      <c r="F1914" t="s">
        <v>430</v>
      </c>
      <c r="G1914" t="s">
        <v>431</v>
      </c>
      <c r="H1914" s="3" t="s">
        <v>432</v>
      </c>
      <c r="I1914" s="8">
        <v>-16.885278</v>
      </c>
      <c r="J1914" s="8">
        <v>-39.413055999999997</v>
      </c>
      <c r="K1914">
        <v>223830000</v>
      </c>
      <c r="L1914" t="s">
        <v>67</v>
      </c>
      <c r="M1914" t="s">
        <v>433</v>
      </c>
      <c r="N1914" t="s">
        <v>434</v>
      </c>
      <c r="O1914" s="12">
        <v>2008</v>
      </c>
      <c r="P1914" s="12">
        <v>11</v>
      </c>
      <c r="Q1914" s="12">
        <v>2009</v>
      </c>
      <c r="R1914" s="12">
        <v>11</v>
      </c>
      <c r="S1914" s="7">
        <v>13</v>
      </c>
      <c r="T1914">
        <v>6</v>
      </c>
      <c r="U1914">
        <v>17</v>
      </c>
      <c r="V1914" t="s">
        <v>82</v>
      </c>
      <c r="W1914">
        <f t="shared" si="23"/>
        <v>400</v>
      </c>
      <c r="X1914" s="5">
        <v>1</v>
      </c>
      <c r="Y1914" t="s">
        <v>48</v>
      </c>
      <c r="Z1914" t="s">
        <v>83</v>
      </c>
      <c r="AA1914" t="s">
        <v>1087</v>
      </c>
      <c r="AB1914" s="5">
        <v>3</v>
      </c>
      <c r="AC1914" t="s">
        <v>1439</v>
      </c>
      <c r="AD1914" t="s">
        <v>1681</v>
      </c>
    </row>
    <row r="1915" spans="1:30" ht="14.25" customHeight="1" x14ac:dyDescent="0.3">
      <c r="A1915">
        <v>21</v>
      </c>
      <c r="B1915" t="s">
        <v>24</v>
      </c>
      <c r="C1915" t="s">
        <v>429</v>
      </c>
      <c r="D1915" t="s">
        <v>351</v>
      </c>
      <c r="E1915">
        <v>2013</v>
      </c>
      <c r="F1915" t="s">
        <v>430</v>
      </c>
      <c r="G1915" t="s">
        <v>431</v>
      </c>
      <c r="H1915" s="3" t="s">
        <v>432</v>
      </c>
      <c r="I1915" s="8">
        <v>-16.885278</v>
      </c>
      <c r="J1915" s="8">
        <v>-39.413055999999997</v>
      </c>
      <c r="K1915">
        <v>223830000</v>
      </c>
      <c r="L1915" t="s">
        <v>67</v>
      </c>
      <c r="M1915" t="s">
        <v>433</v>
      </c>
      <c r="N1915" t="s">
        <v>434</v>
      </c>
      <c r="O1915" s="12">
        <v>2008</v>
      </c>
      <c r="P1915" s="12">
        <v>11</v>
      </c>
      <c r="Q1915" s="12">
        <v>2009</v>
      </c>
      <c r="R1915" s="12">
        <v>11</v>
      </c>
      <c r="S1915" s="7">
        <v>13</v>
      </c>
      <c r="T1915">
        <v>6</v>
      </c>
      <c r="U1915">
        <v>17</v>
      </c>
      <c r="V1915" t="s">
        <v>82</v>
      </c>
      <c r="W1915">
        <f t="shared" si="23"/>
        <v>400</v>
      </c>
      <c r="X1915" s="5">
        <v>1</v>
      </c>
      <c r="Y1915" t="s">
        <v>48</v>
      </c>
      <c r="Z1915" t="s">
        <v>83</v>
      </c>
      <c r="AA1915" t="s">
        <v>274</v>
      </c>
      <c r="AB1915" s="5">
        <v>33</v>
      </c>
      <c r="AC1915" t="s">
        <v>1439</v>
      </c>
      <c r="AD1915" t="s">
        <v>1681</v>
      </c>
    </row>
    <row r="1916" spans="1:30" ht="14.25" customHeight="1" x14ac:dyDescent="0.3">
      <c r="A1916">
        <v>21</v>
      </c>
      <c r="B1916" t="s">
        <v>24</v>
      </c>
      <c r="C1916" t="s">
        <v>429</v>
      </c>
      <c r="D1916" t="s">
        <v>351</v>
      </c>
      <c r="E1916">
        <v>2013</v>
      </c>
      <c r="F1916" t="s">
        <v>430</v>
      </c>
      <c r="G1916" t="s">
        <v>431</v>
      </c>
      <c r="H1916" s="3" t="s">
        <v>432</v>
      </c>
      <c r="I1916" s="8">
        <v>-16.885278</v>
      </c>
      <c r="J1916" s="8">
        <v>-39.413055999999997</v>
      </c>
      <c r="K1916">
        <v>223830000</v>
      </c>
      <c r="L1916" t="s">
        <v>67</v>
      </c>
      <c r="M1916" t="s">
        <v>433</v>
      </c>
      <c r="N1916" t="s">
        <v>434</v>
      </c>
      <c r="O1916" s="12">
        <v>2008</v>
      </c>
      <c r="P1916" s="12">
        <v>11</v>
      </c>
      <c r="Q1916" s="12">
        <v>2009</v>
      </c>
      <c r="R1916" s="12">
        <v>11</v>
      </c>
      <c r="S1916" s="7">
        <v>13</v>
      </c>
      <c r="T1916">
        <v>6</v>
      </c>
      <c r="U1916">
        <v>17</v>
      </c>
      <c r="V1916" t="s">
        <v>82</v>
      </c>
      <c r="W1916">
        <f t="shared" si="23"/>
        <v>400</v>
      </c>
      <c r="X1916" s="5">
        <v>1</v>
      </c>
      <c r="Y1916" t="s">
        <v>48</v>
      </c>
      <c r="Z1916" t="s">
        <v>83</v>
      </c>
      <c r="AA1916" t="s">
        <v>87</v>
      </c>
      <c r="AB1916" s="5">
        <v>7</v>
      </c>
      <c r="AC1916" t="s">
        <v>1439</v>
      </c>
      <c r="AD1916" t="s">
        <v>1681</v>
      </c>
    </row>
    <row r="1917" spans="1:30" ht="14.25" customHeight="1" x14ac:dyDescent="0.3">
      <c r="A1917">
        <v>21</v>
      </c>
      <c r="B1917" t="s">
        <v>24</v>
      </c>
      <c r="C1917" t="s">
        <v>429</v>
      </c>
      <c r="D1917" t="s">
        <v>351</v>
      </c>
      <c r="E1917">
        <v>2013</v>
      </c>
      <c r="F1917" t="s">
        <v>430</v>
      </c>
      <c r="G1917" t="s">
        <v>431</v>
      </c>
      <c r="H1917" s="3" t="s">
        <v>432</v>
      </c>
      <c r="I1917" s="8">
        <v>-16.885278</v>
      </c>
      <c r="J1917" s="8">
        <v>-39.413055999999997</v>
      </c>
      <c r="K1917">
        <v>223830000</v>
      </c>
      <c r="L1917" t="s">
        <v>67</v>
      </c>
      <c r="M1917" t="s">
        <v>433</v>
      </c>
      <c r="N1917" t="s">
        <v>434</v>
      </c>
      <c r="O1917" s="12">
        <v>2008</v>
      </c>
      <c r="P1917" s="12">
        <v>11</v>
      </c>
      <c r="Q1917" s="12">
        <v>2009</v>
      </c>
      <c r="R1917" s="12">
        <v>11</v>
      </c>
      <c r="S1917" s="7">
        <v>13</v>
      </c>
      <c r="T1917">
        <v>6</v>
      </c>
      <c r="U1917">
        <v>17</v>
      </c>
      <c r="V1917" t="s">
        <v>82</v>
      </c>
      <c r="W1917">
        <f t="shared" si="23"/>
        <v>400</v>
      </c>
      <c r="X1917" s="5">
        <v>1</v>
      </c>
      <c r="Y1917" t="s">
        <v>48</v>
      </c>
      <c r="Z1917" t="s">
        <v>83</v>
      </c>
      <c r="AA1917" t="s">
        <v>1088</v>
      </c>
      <c r="AB1917" s="5">
        <v>11</v>
      </c>
      <c r="AC1917" t="s">
        <v>1439</v>
      </c>
      <c r="AD1917" t="s">
        <v>1681</v>
      </c>
    </row>
    <row r="1918" spans="1:30" ht="14.25" customHeight="1" x14ac:dyDescent="0.3">
      <c r="A1918">
        <v>21</v>
      </c>
      <c r="B1918" t="s">
        <v>24</v>
      </c>
      <c r="C1918" t="s">
        <v>429</v>
      </c>
      <c r="D1918" t="s">
        <v>351</v>
      </c>
      <c r="E1918">
        <v>2013</v>
      </c>
      <c r="F1918" t="s">
        <v>430</v>
      </c>
      <c r="G1918" t="s">
        <v>431</v>
      </c>
      <c r="H1918" s="3" t="s">
        <v>432</v>
      </c>
      <c r="I1918" s="8">
        <v>-16.885278</v>
      </c>
      <c r="J1918" s="8">
        <v>-39.413055999999997</v>
      </c>
      <c r="K1918">
        <v>223830000</v>
      </c>
      <c r="L1918" t="s">
        <v>67</v>
      </c>
      <c r="M1918" t="s">
        <v>433</v>
      </c>
      <c r="N1918" t="s">
        <v>434</v>
      </c>
      <c r="O1918" s="12">
        <v>2008</v>
      </c>
      <c r="P1918" s="12">
        <v>11</v>
      </c>
      <c r="Q1918" s="12">
        <v>2009</v>
      </c>
      <c r="R1918" s="12">
        <v>11</v>
      </c>
      <c r="S1918" s="7">
        <v>13</v>
      </c>
      <c r="T1918">
        <v>6</v>
      </c>
      <c r="U1918">
        <v>17</v>
      </c>
      <c r="V1918" t="s">
        <v>82</v>
      </c>
      <c r="W1918">
        <f t="shared" si="23"/>
        <v>400</v>
      </c>
      <c r="X1918" s="5">
        <v>1</v>
      </c>
      <c r="Y1918" t="s">
        <v>48</v>
      </c>
      <c r="Z1918" t="s">
        <v>90</v>
      </c>
      <c r="AA1918" t="s">
        <v>666</v>
      </c>
      <c r="AB1918" s="5">
        <v>3</v>
      </c>
      <c r="AC1918" t="s">
        <v>1439</v>
      </c>
      <c r="AD1918" t="s">
        <v>1681</v>
      </c>
    </row>
    <row r="1919" spans="1:30" ht="14.25" customHeight="1" x14ac:dyDescent="0.3">
      <c r="A1919">
        <v>21</v>
      </c>
      <c r="B1919" t="s">
        <v>24</v>
      </c>
      <c r="C1919" t="s">
        <v>429</v>
      </c>
      <c r="D1919" t="s">
        <v>351</v>
      </c>
      <c r="E1919">
        <v>2013</v>
      </c>
      <c r="F1919" t="s">
        <v>430</v>
      </c>
      <c r="G1919" t="s">
        <v>431</v>
      </c>
      <c r="H1919" s="3" t="s">
        <v>432</v>
      </c>
      <c r="I1919" s="8">
        <v>-16.885278</v>
      </c>
      <c r="J1919" s="8">
        <v>-39.413055999999997</v>
      </c>
      <c r="K1919">
        <v>223830000</v>
      </c>
      <c r="L1919" t="s">
        <v>67</v>
      </c>
      <c r="M1919" t="s">
        <v>433</v>
      </c>
      <c r="N1919" t="s">
        <v>434</v>
      </c>
      <c r="O1919" s="12">
        <v>2008</v>
      </c>
      <c r="P1919" s="12">
        <v>11</v>
      </c>
      <c r="Q1919" s="12">
        <v>2009</v>
      </c>
      <c r="R1919" s="12">
        <v>11</v>
      </c>
      <c r="S1919" s="7">
        <v>13</v>
      </c>
      <c r="T1919">
        <v>6</v>
      </c>
      <c r="U1919">
        <v>17</v>
      </c>
      <c r="V1919" t="s">
        <v>82</v>
      </c>
      <c r="W1919">
        <f t="shared" si="23"/>
        <v>400</v>
      </c>
      <c r="X1919" s="5">
        <v>1</v>
      </c>
      <c r="Y1919" t="s">
        <v>48</v>
      </c>
      <c r="Z1919" t="s">
        <v>90</v>
      </c>
      <c r="AA1919" t="s">
        <v>1089</v>
      </c>
      <c r="AB1919" s="5">
        <v>0</v>
      </c>
      <c r="AC1919" t="s">
        <v>1439</v>
      </c>
      <c r="AD1919" t="s">
        <v>1681</v>
      </c>
    </row>
    <row r="1920" spans="1:30" ht="14.25" customHeight="1" x14ac:dyDescent="0.3">
      <c r="A1920">
        <v>21</v>
      </c>
      <c r="B1920" t="s">
        <v>24</v>
      </c>
      <c r="C1920" t="s">
        <v>429</v>
      </c>
      <c r="D1920" t="s">
        <v>351</v>
      </c>
      <c r="E1920">
        <v>2013</v>
      </c>
      <c r="F1920" t="s">
        <v>430</v>
      </c>
      <c r="G1920" t="s">
        <v>431</v>
      </c>
      <c r="H1920" s="3" t="s">
        <v>432</v>
      </c>
      <c r="I1920" s="8">
        <v>-16.885278</v>
      </c>
      <c r="J1920" s="8">
        <v>-39.413055999999997</v>
      </c>
      <c r="K1920">
        <v>223830000</v>
      </c>
      <c r="L1920" t="s">
        <v>67</v>
      </c>
      <c r="M1920" t="s">
        <v>433</v>
      </c>
      <c r="N1920" t="s">
        <v>434</v>
      </c>
      <c r="O1920" s="12">
        <v>2008</v>
      </c>
      <c r="P1920" s="12">
        <v>11</v>
      </c>
      <c r="Q1920" s="12">
        <v>2009</v>
      </c>
      <c r="R1920" s="12">
        <v>11</v>
      </c>
      <c r="S1920" s="7">
        <v>13</v>
      </c>
      <c r="T1920">
        <v>6</v>
      </c>
      <c r="U1920">
        <v>17</v>
      </c>
      <c r="V1920" t="s">
        <v>82</v>
      </c>
      <c r="W1920">
        <f t="shared" si="23"/>
        <v>400</v>
      </c>
      <c r="X1920" s="5">
        <v>1</v>
      </c>
      <c r="Y1920" t="s">
        <v>48</v>
      </c>
      <c r="Z1920" t="s">
        <v>90</v>
      </c>
      <c r="AA1920" t="s">
        <v>91</v>
      </c>
      <c r="AB1920" s="5">
        <v>1</v>
      </c>
      <c r="AC1920" t="s">
        <v>1439</v>
      </c>
      <c r="AD1920" t="s">
        <v>1681</v>
      </c>
    </row>
    <row r="1921" spans="1:30" ht="14.25" customHeight="1" x14ac:dyDescent="0.3">
      <c r="A1921">
        <v>21</v>
      </c>
      <c r="B1921" t="s">
        <v>24</v>
      </c>
      <c r="C1921" t="s">
        <v>429</v>
      </c>
      <c r="D1921" t="s">
        <v>351</v>
      </c>
      <c r="E1921">
        <v>2013</v>
      </c>
      <c r="F1921" t="s">
        <v>430</v>
      </c>
      <c r="G1921" t="s">
        <v>435</v>
      </c>
      <c r="H1921" s="3" t="s">
        <v>436</v>
      </c>
      <c r="I1921" s="8">
        <v>-16.885278</v>
      </c>
      <c r="J1921" s="8">
        <v>-39.413055999999997</v>
      </c>
      <c r="K1921">
        <v>223830000</v>
      </c>
      <c r="L1921" t="s">
        <v>67</v>
      </c>
      <c r="M1921" t="s">
        <v>433</v>
      </c>
      <c r="N1921" t="s">
        <v>434</v>
      </c>
      <c r="O1921" s="12">
        <v>2008</v>
      </c>
      <c r="P1921" s="12">
        <v>11</v>
      </c>
      <c r="Q1921" s="12">
        <v>2009</v>
      </c>
      <c r="R1921" s="12">
        <v>11</v>
      </c>
      <c r="S1921" s="7">
        <v>13</v>
      </c>
      <c r="T1921">
        <v>6</v>
      </c>
      <c r="U1921">
        <v>17</v>
      </c>
      <c r="V1921" t="s">
        <v>82</v>
      </c>
      <c r="W1921">
        <f t="shared" si="23"/>
        <v>400</v>
      </c>
      <c r="X1921" s="5">
        <v>1</v>
      </c>
      <c r="Y1921" t="s">
        <v>48</v>
      </c>
      <c r="Z1921" t="s">
        <v>49</v>
      </c>
      <c r="AA1921" t="s">
        <v>1084</v>
      </c>
      <c r="AB1921" s="5">
        <v>0</v>
      </c>
      <c r="AC1921" t="s">
        <v>1439</v>
      </c>
      <c r="AD1921" t="s">
        <v>1681</v>
      </c>
    </row>
    <row r="1922" spans="1:30" ht="14.25" customHeight="1" x14ac:dyDescent="0.3">
      <c r="A1922">
        <v>21</v>
      </c>
      <c r="B1922" t="s">
        <v>24</v>
      </c>
      <c r="C1922" t="s">
        <v>429</v>
      </c>
      <c r="D1922" t="s">
        <v>351</v>
      </c>
      <c r="E1922">
        <v>2013</v>
      </c>
      <c r="F1922" t="s">
        <v>430</v>
      </c>
      <c r="G1922" t="s">
        <v>435</v>
      </c>
      <c r="H1922" s="3" t="s">
        <v>436</v>
      </c>
      <c r="I1922" s="8">
        <v>-16.885278</v>
      </c>
      <c r="J1922" s="8">
        <v>-39.413055999999997</v>
      </c>
      <c r="K1922">
        <v>223830000</v>
      </c>
      <c r="L1922" t="s">
        <v>67</v>
      </c>
      <c r="M1922" t="s">
        <v>433</v>
      </c>
      <c r="N1922" t="s">
        <v>434</v>
      </c>
      <c r="O1922" s="12">
        <v>2008</v>
      </c>
      <c r="P1922" s="12">
        <v>11</v>
      </c>
      <c r="Q1922" s="12">
        <v>2009</v>
      </c>
      <c r="R1922" s="12">
        <v>11</v>
      </c>
      <c r="S1922" s="7">
        <v>13</v>
      </c>
      <c r="T1922">
        <v>6</v>
      </c>
      <c r="U1922">
        <v>17</v>
      </c>
      <c r="V1922" t="s">
        <v>82</v>
      </c>
      <c r="W1922">
        <f t="shared" si="23"/>
        <v>400</v>
      </c>
      <c r="X1922" s="5">
        <v>1</v>
      </c>
      <c r="Y1922" t="s">
        <v>48</v>
      </c>
      <c r="Z1922" t="s">
        <v>49</v>
      </c>
      <c r="AA1922" t="s">
        <v>1081</v>
      </c>
      <c r="AB1922" s="5">
        <v>0</v>
      </c>
      <c r="AC1922" t="s">
        <v>1439</v>
      </c>
      <c r="AD1922" t="s">
        <v>1681</v>
      </c>
    </row>
    <row r="1923" spans="1:30" ht="14.25" customHeight="1" x14ac:dyDescent="0.3">
      <c r="A1923">
        <v>21</v>
      </c>
      <c r="B1923" t="s">
        <v>24</v>
      </c>
      <c r="C1923" t="s">
        <v>429</v>
      </c>
      <c r="D1923" t="s">
        <v>351</v>
      </c>
      <c r="E1923">
        <v>2013</v>
      </c>
      <c r="F1923" t="s">
        <v>430</v>
      </c>
      <c r="G1923" t="s">
        <v>435</v>
      </c>
      <c r="H1923" s="3" t="s">
        <v>436</v>
      </c>
      <c r="I1923" s="8">
        <v>-16.885278</v>
      </c>
      <c r="J1923" s="8">
        <v>-39.413055999999997</v>
      </c>
      <c r="K1923">
        <v>223830000</v>
      </c>
      <c r="L1923" t="s">
        <v>67</v>
      </c>
      <c r="M1923" t="s">
        <v>433</v>
      </c>
      <c r="N1923" t="s">
        <v>434</v>
      </c>
      <c r="O1923" s="12">
        <v>2008</v>
      </c>
      <c r="P1923" s="12">
        <v>11</v>
      </c>
      <c r="Q1923" s="12">
        <v>2009</v>
      </c>
      <c r="R1923" s="12">
        <v>11</v>
      </c>
      <c r="S1923" s="7">
        <v>13</v>
      </c>
      <c r="T1923">
        <v>6</v>
      </c>
      <c r="U1923">
        <v>17</v>
      </c>
      <c r="V1923" t="s">
        <v>82</v>
      </c>
      <c r="W1923">
        <f t="shared" si="23"/>
        <v>400</v>
      </c>
      <c r="X1923" s="5">
        <v>1</v>
      </c>
      <c r="Y1923" t="s">
        <v>48</v>
      </c>
      <c r="Z1923" t="s">
        <v>49</v>
      </c>
      <c r="AA1923" t="s">
        <v>50</v>
      </c>
      <c r="AB1923" s="5">
        <v>0</v>
      </c>
      <c r="AC1923" t="s">
        <v>1439</v>
      </c>
      <c r="AD1923" t="s">
        <v>1681</v>
      </c>
    </row>
    <row r="1924" spans="1:30" ht="14.25" customHeight="1" x14ac:dyDescent="0.3">
      <c r="A1924">
        <v>21</v>
      </c>
      <c r="B1924" t="s">
        <v>24</v>
      </c>
      <c r="C1924" t="s">
        <v>429</v>
      </c>
      <c r="D1924" t="s">
        <v>351</v>
      </c>
      <c r="E1924">
        <v>2013</v>
      </c>
      <c r="F1924" t="s">
        <v>430</v>
      </c>
      <c r="G1924" t="s">
        <v>435</v>
      </c>
      <c r="H1924" s="3" t="s">
        <v>436</v>
      </c>
      <c r="I1924" s="8">
        <v>-16.885278</v>
      </c>
      <c r="J1924" s="8">
        <v>-39.413055999999997</v>
      </c>
      <c r="K1924">
        <v>223830000</v>
      </c>
      <c r="L1924" t="s">
        <v>67</v>
      </c>
      <c r="M1924" t="s">
        <v>433</v>
      </c>
      <c r="N1924" t="s">
        <v>434</v>
      </c>
      <c r="O1924" s="12">
        <v>2008</v>
      </c>
      <c r="P1924" s="12">
        <v>11</v>
      </c>
      <c r="Q1924" s="12">
        <v>2009</v>
      </c>
      <c r="R1924" s="12">
        <v>11</v>
      </c>
      <c r="S1924" s="7">
        <v>13</v>
      </c>
      <c r="T1924">
        <v>6</v>
      </c>
      <c r="U1924">
        <v>17</v>
      </c>
      <c r="V1924" t="s">
        <v>82</v>
      </c>
      <c r="W1924">
        <f t="shared" si="23"/>
        <v>400</v>
      </c>
      <c r="X1924" s="5">
        <v>1</v>
      </c>
      <c r="Y1924" t="s">
        <v>48</v>
      </c>
      <c r="Z1924" t="s">
        <v>49</v>
      </c>
      <c r="AA1924" t="s">
        <v>52</v>
      </c>
      <c r="AB1924" s="5">
        <v>0</v>
      </c>
      <c r="AC1924" t="s">
        <v>1439</v>
      </c>
      <c r="AD1924" t="s">
        <v>1681</v>
      </c>
    </row>
    <row r="1925" spans="1:30" ht="14.25" customHeight="1" x14ac:dyDescent="0.3">
      <c r="A1925">
        <v>21</v>
      </c>
      <c r="B1925" t="s">
        <v>24</v>
      </c>
      <c r="C1925" t="s">
        <v>429</v>
      </c>
      <c r="D1925" t="s">
        <v>351</v>
      </c>
      <c r="E1925">
        <v>2013</v>
      </c>
      <c r="F1925" t="s">
        <v>430</v>
      </c>
      <c r="G1925" t="s">
        <v>435</v>
      </c>
      <c r="H1925" s="3" t="s">
        <v>436</v>
      </c>
      <c r="I1925" s="8">
        <v>-16.885278</v>
      </c>
      <c r="J1925" s="8">
        <v>-39.413055999999997</v>
      </c>
      <c r="K1925">
        <v>223830000</v>
      </c>
      <c r="L1925" t="s">
        <v>67</v>
      </c>
      <c r="M1925" t="s">
        <v>433</v>
      </c>
      <c r="N1925" t="s">
        <v>434</v>
      </c>
      <c r="O1925" s="12">
        <v>2008</v>
      </c>
      <c r="P1925" s="12">
        <v>11</v>
      </c>
      <c r="Q1925" s="12">
        <v>2009</v>
      </c>
      <c r="R1925" s="12">
        <v>11</v>
      </c>
      <c r="S1925" s="7">
        <v>13</v>
      </c>
      <c r="T1925">
        <v>6</v>
      </c>
      <c r="U1925">
        <v>17</v>
      </c>
      <c r="V1925" t="s">
        <v>82</v>
      </c>
      <c r="W1925">
        <f t="shared" si="23"/>
        <v>400</v>
      </c>
      <c r="X1925" s="5">
        <v>1</v>
      </c>
      <c r="Y1925" t="s">
        <v>48</v>
      </c>
      <c r="Z1925" t="s">
        <v>55</v>
      </c>
      <c r="AA1925" t="s">
        <v>859</v>
      </c>
      <c r="AB1925" s="5">
        <v>0</v>
      </c>
      <c r="AC1925" t="s">
        <v>1439</v>
      </c>
      <c r="AD1925" t="s">
        <v>1681</v>
      </c>
    </row>
    <row r="1926" spans="1:30" ht="14.25" customHeight="1" x14ac:dyDescent="0.3">
      <c r="A1926">
        <v>21</v>
      </c>
      <c r="B1926" t="s">
        <v>24</v>
      </c>
      <c r="C1926" t="s">
        <v>429</v>
      </c>
      <c r="D1926" t="s">
        <v>351</v>
      </c>
      <c r="E1926">
        <v>2013</v>
      </c>
      <c r="F1926" t="s">
        <v>430</v>
      </c>
      <c r="G1926" t="s">
        <v>435</v>
      </c>
      <c r="H1926" s="3" t="s">
        <v>436</v>
      </c>
      <c r="I1926" s="8">
        <v>-16.885278</v>
      </c>
      <c r="J1926" s="8">
        <v>-39.413055999999997</v>
      </c>
      <c r="K1926">
        <v>223830000</v>
      </c>
      <c r="L1926" t="s">
        <v>67</v>
      </c>
      <c r="M1926" t="s">
        <v>433</v>
      </c>
      <c r="N1926" t="s">
        <v>434</v>
      </c>
      <c r="O1926" s="12">
        <v>2008</v>
      </c>
      <c r="P1926" s="12">
        <v>11</v>
      </c>
      <c r="Q1926" s="12">
        <v>2009</v>
      </c>
      <c r="R1926" s="12">
        <v>11</v>
      </c>
      <c r="S1926" s="7">
        <v>13</v>
      </c>
      <c r="T1926">
        <v>6</v>
      </c>
      <c r="U1926">
        <v>17</v>
      </c>
      <c r="V1926" t="s">
        <v>82</v>
      </c>
      <c r="W1926">
        <f t="shared" si="23"/>
        <v>400</v>
      </c>
      <c r="X1926" s="5">
        <v>1</v>
      </c>
      <c r="Y1926" t="s">
        <v>48</v>
      </c>
      <c r="Z1926" t="s">
        <v>55</v>
      </c>
      <c r="AA1926" t="s">
        <v>238</v>
      </c>
      <c r="AB1926" s="5">
        <v>0</v>
      </c>
      <c r="AC1926" t="s">
        <v>1439</v>
      </c>
      <c r="AD1926" t="s">
        <v>1681</v>
      </c>
    </row>
    <row r="1927" spans="1:30" ht="14.25" customHeight="1" x14ac:dyDescent="0.3">
      <c r="A1927">
        <v>21</v>
      </c>
      <c r="B1927" t="s">
        <v>24</v>
      </c>
      <c r="C1927" t="s">
        <v>429</v>
      </c>
      <c r="D1927" t="s">
        <v>351</v>
      </c>
      <c r="E1927">
        <v>2013</v>
      </c>
      <c r="F1927" t="s">
        <v>430</v>
      </c>
      <c r="G1927" t="s">
        <v>435</v>
      </c>
      <c r="H1927" s="3" t="s">
        <v>436</v>
      </c>
      <c r="I1927" s="8">
        <v>-16.885278</v>
      </c>
      <c r="J1927" s="8">
        <v>-39.413055999999997</v>
      </c>
      <c r="K1927">
        <v>223830000</v>
      </c>
      <c r="L1927" t="s">
        <v>67</v>
      </c>
      <c r="M1927" t="s">
        <v>433</v>
      </c>
      <c r="N1927" t="s">
        <v>434</v>
      </c>
      <c r="O1927" s="12">
        <v>2008</v>
      </c>
      <c r="P1927" s="12">
        <v>11</v>
      </c>
      <c r="Q1927" s="12">
        <v>2009</v>
      </c>
      <c r="R1927" s="12">
        <v>11</v>
      </c>
      <c r="S1927" s="7">
        <v>13</v>
      </c>
      <c r="T1927">
        <v>6</v>
      </c>
      <c r="U1927">
        <v>17</v>
      </c>
      <c r="V1927" t="s">
        <v>82</v>
      </c>
      <c r="W1927">
        <f t="shared" si="23"/>
        <v>400</v>
      </c>
      <c r="X1927" s="5">
        <v>1</v>
      </c>
      <c r="Y1927" t="s">
        <v>48</v>
      </c>
      <c r="Z1927" t="s">
        <v>55</v>
      </c>
      <c r="AA1927" t="s">
        <v>1090</v>
      </c>
      <c r="AB1927" s="5">
        <v>1</v>
      </c>
      <c r="AC1927" t="s">
        <v>1439</v>
      </c>
      <c r="AD1927" t="s">
        <v>1681</v>
      </c>
    </row>
    <row r="1928" spans="1:30" ht="14.25" customHeight="1" x14ac:dyDescent="0.3">
      <c r="A1928">
        <v>21</v>
      </c>
      <c r="B1928" t="s">
        <v>24</v>
      </c>
      <c r="C1928" t="s">
        <v>429</v>
      </c>
      <c r="D1928" t="s">
        <v>351</v>
      </c>
      <c r="E1928">
        <v>2013</v>
      </c>
      <c r="F1928" t="s">
        <v>430</v>
      </c>
      <c r="G1928" t="s">
        <v>435</v>
      </c>
      <c r="H1928" s="3" t="s">
        <v>436</v>
      </c>
      <c r="I1928" s="8">
        <v>-16.885278</v>
      </c>
      <c r="J1928" s="8">
        <v>-39.413055999999997</v>
      </c>
      <c r="K1928">
        <v>223830000</v>
      </c>
      <c r="L1928" t="s">
        <v>67</v>
      </c>
      <c r="M1928" t="s">
        <v>433</v>
      </c>
      <c r="N1928" t="s">
        <v>434</v>
      </c>
      <c r="O1928" s="12">
        <v>2008</v>
      </c>
      <c r="P1928" s="12">
        <v>11</v>
      </c>
      <c r="Q1928" s="12">
        <v>2009</v>
      </c>
      <c r="R1928" s="12">
        <v>11</v>
      </c>
      <c r="S1928" s="7">
        <v>13</v>
      </c>
      <c r="T1928">
        <v>6</v>
      </c>
      <c r="U1928">
        <v>17</v>
      </c>
      <c r="V1928" t="s">
        <v>82</v>
      </c>
      <c r="W1928">
        <f t="shared" si="23"/>
        <v>400</v>
      </c>
      <c r="X1928" s="5">
        <v>1</v>
      </c>
      <c r="Y1928" t="s">
        <v>48</v>
      </c>
      <c r="Z1928" t="s">
        <v>55</v>
      </c>
      <c r="AA1928" t="s">
        <v>496</v>
      </c>
      <c r="AB1928" s="5">
        <v>3</v>
      </c>
      <c r="AC1928" t="s">
        <v>1439</v>
      </c>
      <c r="AD1928" t="s">
        <v>1681</v>
      </c>
    </row>
    <row r="1929" spans="1:30" ht="14.25" customHeight="1" x14ac:dyDescent="0.3">
      <c r="A1929">
        <v>21</v>
      </c>
      <c r="B1929" t="s">
        <v>24</v>
      </c>
      <c r="C1929" t="s">
        <v>429</v>
      </c>
      <c r="D1929" t="s">
        <v>351</v>
      </c>
      <c r="E1929">
        <v>2013</v>
      </c>
      <c r="F1929" t="s">
        <v>430</v>
      </c>
      <c r="G1929" t="s">
        <v>435</v>
      </c>
      <c r="H1929" s="3" t="s">
        <v>436</v>
      </c>
      <c r="I1929" s="8">
        <v>-16.885278</v>
      </c>
      <c r="J1929" s="8">
        <v>-39.413055999999997</v>
      </c>
      <c r="K1929">
        <v>223830000</v>
      </c>
      <c r="L1929" t="s">
        <v>67</v>
      </c>
      <c r="M1929" t="s">
        <v>433</v>
      </c>
      <c r="N1929" t="s">
        <v>434</v>
      </c>
      <c r="O1929" s="12">
        <v>2008</v>
      </c>
      <c r="P1929" s="12">
        <v>11</v>
      </c>
      <c r="Q1929" s="12">
        <v>2009</v>
      </c>
      <c r="R1929" s="12">
        <v>11</v>
      </c>
      <c r="S1929" s="7">
        <v>13</v>
      </c>
      <c r="T1929">
        <v>6</v>
      </c>
      <c r="U1929">
        <v>17</v>
      </c>
      <c r="V1929" t="s">
        <v>82</v>
      </c>
      <c r="W1929">
        <f t="shared" si="23"/>
        <v>400</v>
      </c>
      <c r="X1929" s="5">
        <v>1</v>
      </c>
      <c r="Y1929" t="s">
        <v>48</v>
      </c>
      <c r="Z1929" t="s">
        <v>55</v>
      </c>
      <c r="AA1929" t="s">
        <v>1085</v>
      </c>
      <c r="AB1929" s="5">
        <v>0</v>
      </c>
      <c r="AC1929" t="s">
        <v>1439</v>
      </c>
      <c r="AD1929" t="s">
        <v>1681</v>
      </c>
    </row>
    <row r="1930" spans="1:30" ht="14.25" customHeight="1" x14ac:dyDescent="0.3">
      <c r="A1930">
        <v>21</v>
      </c>
      <c r="B1930" t="s">
        <v>24</v>
      </c>
      <c r="C1930" t="s">
        <v>429</v>
      </c>
      <c r="D1930" t="s">
        <v>351</v>
      </c>
      <c r="E1930">
        <v>2013</v>
      </c>
      <c r="F1930" t="s">
        <v>430</v>
      </c>
      <c r="G1930" t="s">
        <v>435</v>
      </c>
      <c r="H1930" s="3" t="s">
        <v>436</v>
      </c>
      <c r="I1930" s="8">
        <v>-16.885278</v>
      </c>
      <c r="J1930" s="8">
        <v>-39.413055999999997</v>
      </c>
      <c r="K1930">
        <v>223830000</v>
      </c>
      <c r="L1930" t="s">
        <v>67</v>
      </c>
      <c r="M1930" t="s">
        <v>433</v>
      </c>
      <c r="N1930" t="s">
        <v>434</v>
      </c>
      <c r="O1930" s="12">
        <v>2008</v>
      </c>
      <c r="P1930" s="12">
        <v>11</v>
      </c>
      <c r="Q1930" s="12">
        <v>2009</v>
      </c>
      <c r="R1930" s="12">
        <v>11</v>
      </c>
      <c r="S1930" s="7">
        <v>13</v>
      </c>
      <c r="T1930">
        <v>6</v>
      </c>
      <c r="U1930">
        <v>17</v>
      </c>
      <c r="V1930" t="s">
        <v>82</v>
      </c>
      <c r="W1930">
        <f t="shared" si="23"/>
        <v>400</v>
      </c>
      <c r="X1930" s="5">
        <v>1</v>
      </c>
      <c r="Y1930" t="s">
        <v>48</v>
      </c>
      <c r="Z1930" t="s">
        <v>55</v>
      </c>
      <c r="AA1930" t="s">
        <v>249</v>
      </c>
      <c r="AB1930" s="5">
        <v>4</v>
      </c>
      <c r="AC1930" t="s">
        <v>1439</v>
      </c>
      <c r="AD1930" t="s">
        <v>1681</v>
      </c>
    </row>
    <row r="1931" spans="1:30" ht="14.25" customHeight="1" x14ac:dyDescent="0.3">
      <c r="A1931">
        <v>21</v>
      </c>
      <c r="B1931" t="s">
        <v>24</v>
      </c>
      <c r="C1931" t="s">
        <v>429</v>
      </c>
      <c r="D1931" t="s">
        <v>351</v>
      </c>
      <c r="E1931">
        <v>2013</v>
      </c>
      <c r="F1931" t="s">
        <v>430</v>
      </c>
      <c r="G1931" t="s">
        <v>435</v>
      </c>
      <c r="H1931" s="3" t="s">
        <v>436</v>
      </c>
      <c r="I1931" s="8">
        <v>-16.885278</v>
      </c>
      <c r="J1931" s="8">
        <v>-39.413055999999997</v>
      </c>
      <c r="K1931">
        <v>223830000</v>
      </c>
      <c r="L1931" t="s">
        <v>67</v>
      </c>
      <c r="M1931" t="s">
        <v>433</v>
      </c>
      <c r="N1931" t="s">
        <v>434</v>
      </c>
      <c r="O1931" s="12">
        <v>2008</v>
      </c>
      <c r="P1931" s="12">
        <v>11</v>
      </c>
      <c r="Q1931" s="12">
        <v>2009</v>
      </c>
      <c r="R1931" s="12">
        <v>11</v>
      </c>
      <c r="S1931" s="7">
        <v>13</v>
      </c>
      <c r="T1931">
        <v>6</v>
      </c>
      <c r="U1931">
        <v>17</v>
      </c>
      <c r="V1931" t="s">
        <v>82</v>
      </c>
      <c r="W1931">
        <f t="shared" si="23"/>
        <v>400</v>
      </c>
      <c r="X1931" s="5">
        <v>1</v>
      </c>
      <c r="Y1931" t="s">
        <v>48</v>
      </c>
      <c r="Z1931" t="s">
        <v>55</v>
      </c>
      <c r="AA1931" t="s">
        <v>1091</v>
      </c>
      <c r="AB1931" s="5">
        <v>0</v>
      </c>
      <c r="AC1931" t="s">
        <v>1439</v>
      </c>
      <c r="AD1931" t="s">
        <v>1681</v>
      </c>
    </row>
    <row r="1932" spans="1:30" ht="14.25" customHeight="1" x14ac:dyDescent="0.3">
      <c r="A1932">
        <v>21</v>
      </c>
      <c r="B1932" t="s">
        <v>24</v>
      </c>
      <c r="C1932" t="s">
        <v>429</v>
      </c>
      <c r="D1932" t="s">
        <v>351</v>
      </c>
      <c r="E1932">
        <v>2013</v>
      </c>
      <c r="F1932" t="s">
        <v>430</v>
      </c>
      <c r="G1932" t="s">
        <v>435</v>
      </c>
      <c r="H1932" s="3" t="s">
        <v>436</v>
      </c>
      <c r="I1932" s="8">
        <v>-16.885278</v>
      </c>
      <c r="J1932" s="8">
        <v>-39.413055999999997</v>
      </c>
      <c r="K1932">
        <v>223830000</v>
      </c>
      <c r="L1932" t="s">
        <v>67</v>
      </c>
      <c r="M1932" t="s">
        <v>433</v>
      </c>
      <c r="N1932" t="s">
        <v>434</v>
      </c>
      <c r="O1932" s="12">
        <v>2008</v>
      </c>
      <c r="P1932" s="12">
        <v>11</v>
      </c>
      <c r="Q1932" s="12">
        <v>2009</v>
      </c>
      <c r="R1932" s="12">
        <v>11</v>
      </c>
      <c r="S1932" s="7">
        <v>13</v>
      </c>
      <c r="T1932">
        <v>6</v>
      </c>
      <c r="U1932">
        <v>17</v>
      </c>
      <c r="V1932" t="s">
        <v>82</v>
      </c>
      <c r="W1932">
        <f t="shared" si="23"/>
        <v>400</v>
      </c>
      <c r="X1932" s="5">
        <v>1</v>
      </c>
      <c r="Y1932" t="s">
        <v>48</v>
      </c>
      <c r="Z1932" t="s">
        <v>55</v>
      </c>
      <c r="AA1932" t="s">
        <v>861</v>
      </c>
      <c r="AB1932" s="5">
        <v>7</v>
      </c>
      <c r="AC1932" t="s">
        <v>1439</v>
      </c>
      <c r="AD1932" t="s">
        <v>1681</v>
      </c>
    </row>
    <row r="1933" spans="1:30" ht="14.25" customHeight="1" x14ac:dyDescent="0.3">
      <c r="A1933">
        <v>21</v>
      </c>
      <c r="B1933" t="s">
        <v>24</v>
      </c>
      <c r="C1933" t="s">
        <v>429</v>
      </c>
      <c r="D1933" t="s">
        <v>351</v>
      </c>
      <c r="E1933">
        <v>2013</v>
      </c>
      <c r="F1933" t="s">
        <v>430</v>
      </c>
      <c r="G1933" t="s">
        <v>435</v>
      </c>
      <c r="H1933" s="3" t="s">
        <v>436</v>
      </c>
      <c r="I1933" s="8">
        <v>-16.885278</v>
      </c>
      <c r="J1933" s="8">
        <v>-39.413055999999997</v>
      </c>
      <c r="K1933">
        <v>223830000</v>
      </c>
      <c r="L1933" t="s">
        <v>67</v>
      </c>
      <c r="M1933" t="s">
        <v>433</v>
      </c>
      <c r="N1933" t="s">
        <v>434</v>
      </c>
      <c r="O1933" s="12">
        <v>2008</v>
      </c>
      <c r="P1933" s="12">
        <v>11</v>
      </c>
      <c r="Q1933" s="12">
        <v>2009</v>
      </c>
      <c r="R1933" s="12">
        <v>11</v>
      </c>
      <c r="S1933" s="7">
        <v>13</v>
      </c>
      <c r="T1933">
        <v>6</v>
      </c>
      <c r="U1933">
        <v>17</v>
      </c>
      <c r="V1933" t="s">
        <v>82</v>
      </c>
      <c r="W1933">
        <f t="shared" si="23"/>
        <v>400</v>
      </c>
      <c r="X1933" s="5">
        <v>1</v>
      </c>
      <c r="Y1933" t="s">
        <v>48</v>
      </c>
      <c r="Z1933" t="s">
        <v>55</v>
      </c>
      <c r="AA1933" t="s">
        <v>1092</v>
      </c>
      <c r="AB1933" s="5">
        <v>0</v>
      </c>
      <c r="AC1933" t="s">
        <v>1439</v>
      </c>
      <c r="AD1933" t="s">
        <v>1681</v>
      </c>
    </row>
    <row r="1934" spans="1:30" ht="14.25" customHeight="1" x14ac:dyDescent="0.3">
      <c r="A1934">
        <v>21</v>
      </c>
      <c r="B1934" t="s">
        <v>24</v>
      </c>
      <c r="C1934" t="s">
        <v>429</v>
      </c>
      <c r="D1934" t="s">
        <v>351</v>
      </c>
      <c r="E1934">
        <v>2013</v>
      </c>
      <c r="F1934" t="s">
        <v>430</v>
      </c>
      <c r="G1934" t="s">
        <v>435</v>
      </c>
      <c r="H1934" s="3" t="s">
        <v>436</v>
      </c>
      <c r="I1934" s="8">
        <v>-16.885278</v>
      </c>
      <c r="J1934" s="8">
        <v>-39.413055999999997</v>
      </c>
      <c r="K1934">
        <v>223830000</v>
      </c>
      <c r="L1934" t="s">
        <v>67</v>
      </c>
      <c r="M1934" t="s">
        <v>433</v>
      </c>
      <c r="N1934" t="s">
        <v>434</v>
      </c>
      <c r="O1934" s="12">
        <v>2008</v>
      </c>
      <c r="P1934" s="12">
        <v>11</v>
      </c>
      <c r="Q1934" s="12">
        <v>2009</v>
      </c>
      <c r="R1934" s="12">
        <v>11</v>
      </c>
      <c r="S1934" s="7">
        <v>13</v>
      </c>
      <c r="T1934">
        <v>6</v>
      </c>
      <c r="U1934">
        <v>17</v>
      </c>
      <c r="V1934" t="s">
        <v>82</v>
      </c>
      <c r="W1934">
        <f t="shared" si="23"/>
        <v>400</v>
      </c>
      <c r="X1934" s="5">
        <v>1</v>
      </c>
      <c r="Y1934" t="s">
        <v>48</v>
      </c>
      <c r="Z1934" t="s">
        <v>55</v>
      </c>
      <c r="AA1934" t="s">
        <v>59</v>
      </c>
      <c r="AB1934" s="5">
        <v>12</v>
      </c>
      <c r="AC1934" t="s">
        <v>1439</v>
      </c>
      <c r="AD1934" t="s">
        <v>1681</v>
      </c>
    </row>
    <row r="1935" spans="1:30" ht="14.25" customHeight="1" x14ac:dyDescent="0.3">
      <c r="A1935">
        <v>21</v>
      </c>
      <c r="B1935" t="s">
        <v>24</v>
      </c>
      <c r="C1935" t="s">
        <v>429</v>
      </c>
      <c r="D1935" t="s">
        <v>351</v>
      </c>
      <c r="E1935">
        <v>2013</v>
      </c>
      <c r="F1935" t="s">
        <v>430</v>
      </c>
      <c r="G1935" t="s">
        <v>435</v>
      </c>
      <c r="H1935" s="3" t="s">
        <v>436</v>
      </c>
      <c r="I1935" s="8">
        <v>-16.885278</v>
      </c>
      <c r="J1935" s="8">
        <v>-39.413055999999997</v>
      </c>
      <c r="K1935">
        <v>223830000</v>
      </c>
      <c r="L1935" t="s">
        <v>67</v>
      </c>
      <c r="M1935" t="s">
        <v>433</v>
      </c>
      <c r="N1935" t="s">
        <v>434</v>
      </c>
      <c r="O1935" s="12">
        <v>2008</v>
      </c>
      <c r="P1935" s="12">
        <v>11</v>
      </c>
      <c r="Q1935" s="12">
        <v>2009</v>
      </c>
      <c r="R1935" s="12">
        <v>11</v>
      </c>
      <c r="S1935" s="7">
        <v>13</v>
      </c>
      <c r="T1935">
        <v>6</v>
      </c>
      <c r="U1935">
        <v>17</v>
      </c>
      <c r="V1935" t="s">
        <v>82</v>
      </c>
      <c r="W1935">
        <f t="shared" si="23"/>
        <v>400</v>
      </c>
      <c r="X1935" s="5">
        <v>1</v>
      </c>
      <c r="Y1935" t="s">
        <v>48</v>
      </c>
      <c r="Z1935" t="s">
        <v>55</v>
      </c>
      <c r="AA1935" t="s">
        <v>62</v>
      </c>
      <c r="AB1935" s="5">
        <v>0</v>
      </c>
      <c r="AC1935" t="s">
        <v>1439</v>
      </c>
      <c r="AD1935" t="s">
        <v>1681</v>
      </c>
    </row>
    <row r="1936" spans="1:30" ht="14.25" customHeight="1" x14ac:dyDescent="0.3">
      <c r="A1936">
        <v>21</v>
      </c>
      <c r="B1936" t="s">
        <v>24</v>
      </c>
      <c r="C1936" t="s">
        <v>429</v>
      </c>
      <c r="D1936" t="s">
        <v>351</v>
      </c>
      <c r="E1936">
        <v>2013</v>
      </c>
      <c r="F1936" t="s">
        <v>430</v>
      </c>
      <c r="G1936" t="s">
        <v>435</v>
      </c>
      <c r="H1936" s="3" t="s">
        <v>436</v>
      </c>
      <c r="I1936" s="8">
        <v>-16.885278</v>
      </c>
      <c r="J1936" s="8">
        <v>-39.413055999999997</v>
      </c>
      <c r="K1936">
        <v>223830000</v>
      </c>
      <c r="L1936" t="s">
        <v>67</v>
      </c>
      <c r="M1936" t="s">
        <v>433</v>
      </c>
      <c r="N1936" t="s">
        <v>434</v>
      </c>
      <c r="O1936" s="12">
        <v>2008</v>
      </c>
      <c r="P1936" s="12">
        <v>11</v>
      </c>
      <c r="Q1936" s="12">
        <v>2009</v>
      </c>
      <c r="R1936" s="12">
        <v>11</v>
      </c>
      <c r="S1936" s="7">
        <v>13</v>
      </c>
      <c r="T1936">
        <v>6</v>
      </c>
      <c r="U1936">
        <v>17</v>
      </c>
      <c r="V1936" t="s">
        <v>82</v>
      </c>
      <c r="W1936">
        <f t="shared" si="23"/>
        <v>400</v>
      </c>
      <c r="X1936" s="5">
        <v>1</v>
      </c>
      <c r="Y1936" t="s">
        <v>48</v>
      </c>
      <c r="Z1936" t="s">
        <v>55</v>
      </c>
      <c r="AA1936" t="s">
        <v>1082</v>
      </c>
      <c r="AB1936" s="5">
        <v>0</v>
      </c>
      <c r="AC1936" t="s">
        <v>1439</v>
      </c>
      <c r="AD1936" t="s">
        <v>1681</v>
      </c>
    </row>
    <row r="1937" spans="1:30" ht="14.25" customHeight="1" x14ac:dyDescent="0.3">
      <c r="A1937">
        <v>21</v>
      </c>
      <c r="B1937" t="s">
        <v>24</v>
      </c>
      <c r="C1937" t="s">
        <v>429</v>
      </c>
      <c r="D1937" t="s">
        <v>351</v>
      </c>
      <c r="E1937">
        <v>2013</v>
      </c>
      <c r="F1937" t="s">
        <v>430</v>
      </c>
      <c r="G1937" t="s">
        <v>435</v>
      </c>
      <c r="H1937" s="3" t="s">
        <v>436</v>
      </c>
      <c r="I1937" s="8">
        <v>-16.885278</v>
      </c>
      <c r="J1937" s="8">
        <v>-39.413055999999997</v>
      </c>
      <c r="K1937">
        <v>223830000</v>
      </c>
      <c r="L1937" t="s">
        <v>67</v>
      </c>
      <c r="M1937" t="s">
        <v>433</v>
      </c>
      <c r="N1937" t="s">
        <v>434</v>
      </c>
      <c r="O1937" s="12">
        <v>2008</v>
      </c>
      <c r="P1937" s="12">
        <v>11</v>
      </c>
      <c r="Q1937" s="12">
        <v>2009</v>
      </c>
      <c r="R1937" s="12">
        <v>11</v>
      </c>
      <c r="S1937" s="7">
        <v>13</v>
      </c>
      <c r="T1937">
        <v>6</v>
      </c>
      <c r="U1937">
        <v>17</v>
      </c>
      <c r="V1937" t="s">
        <v>82</v>
      </c>
      <c r="W1937">
        <f t="shared" si="23"/>
        <v>400</v>
      </c>
      <c r="X1937" s="5">
        <v>1</v>
      </c>
      <c r="Y1937" t="s">
        <v>48</v>
      </c>
      <c r="Z1937" t="s">
        <v>55</v>
      </c>
      <c r="AA1937" t="s">
        <v>655</v>
      </c>
      <c r="AB1937" s="5">
        <v>19</v>
      </c>
      <c r="AC1937" t="s">
        <v>1439</v>
      </c>
      <c r="AD1937" t="s">
        <v>1681</v>
      </c>
    </row>
    <row r="1938" spans="1:30" ht="14.25" customHeight="1" x14ac:dyDescent="0.3">
      <c r="A1938">
        <v>21</v>
      </c>
      <c r="B1938" t="s">
        <v>24</v>
      </c>
      <c r="C1938" t="s">
        <v>429</v>
      </c>
      <c r="D1938" t="s">
        <v>351</v>
      </c>
      <c r="E1938">
        <v>2013</v>
      </c>
      <c r="F1938" t="s">
        <v>430</v>
      </c>
      <c r="G1938" t="s">
        <v>435</v>
      </c>
      <c r="H1938" s="3" t="s">
        <v>436</v>
      </c>
      <c r="I1938" s="8">
        <v>-16.885278</v>
      </c>
      <c r="J1938" s="8">
        <v>-39.413055999999997</v>
      </c>
      <c r="K1938">
        <v>223830000</v>
      </c>
      <c r="L1938" t="s">
        <v>67</v>
      </c>
      <c r="M1938" t="s">
        <v>433</v>
      </c>
      <c r="N1938" t="s">
        <v>434</v>
      </c>
      <c r="O1938" s="12">
        <v>2008</v>
      </c>
      <c r="P1938" s="12">
        <v>11</v>
      </c>
      <c r="Q1938" s="12">
        <v>2009</v>
      </c>
      <c r="R1938" s="12">
        <v>11</v>
      </c>
      <c r="S1938" s="7">
        <v>13</v>
      </c>
      <c r="T1938">
        <v>6</v>
      </c>
      <c r="U1938">
        <v>17</v>
      </c>
      <c r="V1938" t="s">
        <v>82</v>
      </c>
      <c r="W1938">
        <f t="shared" si="23"/>
        <v>400</v>
      </c>
      <c r="X1938" s="5">
        <v>1</v>
      </c>
      <c r="Y1938" t="s">
        <v>48</v>
      </c>
      <c r="Z1938" t="s">
        <v>55</v>
      </c>
      <c r="AA1938" t="s">
        <v>379</v>
      </c>
      <c r="AB1938" s="5">
        <v>43</v>
      </c>
      <c r="AC1938" t="s">
        <v>1439</v>
      </c>
      <c r="AD1938" t="s">
        <v>1681</v>
      </c>
    </row>
    <row r="1939" spans="1:30" ht="14.25" customHeight="1" x14ac:dyDescent="0.3">
      <c r="A1939">
        <v>21</v>
      </c>
      <c r="B1939" t="s">
        <v>24</v>
      </c>
      <c r="C1939" t="s">
        <v>429</v>
      </c>
      <c r="D1939" t="s">
        <v>351</v>
      </c>
      <c r="E1939">
        <v>2013</v>
      </c>
      <c r="F1939" t="s">
        <v>430</v>
      </c>
      <c r="G1939" t="s">
        <v>435</v>
      </c>
      <c r="H1939" s="3" t="s">
        <v>436</v>
      </c>
      <c r="I1939" s="8">
        <v>-16.885278</v>
      </c>
      <c r="J1939" s="8">
        <v>-39.413055999999997</v>
      </c>
      <c r="K1939">
        <v>223830000</v>
      </c>
      <c r="L1939" t="s">
        <v>67</v>
      </c>
      <c r="M1939" t="s">
        <v>433</v>
      </c>
      <c r="N1939" t="s">
        <v>434</v>
      </c>
      <c r="O1939" s="12">
        <v>2008</v>
      </c>
      <c r="P1939" s="12">
        <v>11</v>
      </c>
      <c r="Q1939" s="12">
        <v>2009</v>
      </c>
      <c r="R1939" s="12">
        <v>11</v>
      </c>
      <c r="S1939" s="7">
        <v>13</v>
      </c>
      <c r="T1939">
        <v>6</v>
      </c>
      <c r="U1939">
        <v>17</v>
      </c>
      <c r="V1939" t="s">
        <v>82</v>
      </c>
      <c r="W1939">
        <f t="shared" si="23"/>
        <v>400</v>
      </c>
      <c r="X1939" s="5">
        <v>1</v>
      </c>
      <c r="Y1939" t="s">
        <v>48</v>
      </c>
      <c r="Z1939" t="s">
        <v>55</v>
      </c>
      <c r="AA1939" t="s">
        <v>114</v>
      </c>
      <c r="AB1939" s="5">
        <v>0</v>
      </c>
      <c r="AC1939" t="s">
        <v>1439</v>
      </c>
      <c r="AD1939" t="s">
        <v>1681</v>
      </c>
    </row>
    <row r="1940" spans="1:30" ht="14.25" customHeight="1" x14ac:dyDescent="0.3">
      <c r="A1940">
        <v>21</v>
      </c>
      <c r="B1940" t="s">
        <v>24</v>
      </c>
      <c r="C1940" t="s">
        <v>429</v>
      </c>
      <c r="D1940" t="s">
        <v>351</v>
      </c>
      <c r="E1940">
        <v>2013</v>
      </c>
      <c r="F1940" t="s">
        <v>430</v>
      </c>
      <c r="G1940" t="s">
        <v>435</v>
      </c>
      <c r="H1940" s="3" t="s">
        <v>436</v>
      </c>
      <c r="I1940" s="8">
        <v>-16.885278</v>
      </c>
      <c r="J1940" s="8">
        <v>-39.413055999999997</v>
      </c>
      <c r="K1940">
        <v>223830000</v>
      </c>
      <c r="L1940" t="s">
        <v>67</v>
      </c>
      <c r="M1940" t="s">
        <v>433</v>
      </c>
      <c r="N1940" t="s">
        <v>434</v>
      </c>
      <c r="O1940" s="12">
        <v>2008</v>
      </c>
      <c r="P1940" s="12">
        <v>11</v>
      </c>
      <c r="Q1940" s="12">
        <v>2009</v>
      </c>
      <c r="R1940" s="12">
        <v>11</v>
      </c>
      <c r="S1940" s="7">
        <v>13</v>
      </c>
      <c r="T1940">
        <v>6</v>
      </c>
      <c r="U1940">
        <v>17</v>
      </c>
      <c r="V1940" t="s">
        <v>82</v>
      </c>
      <c r="W1940">
        <f t="shared" si="23"/>
        <v>400</v>
      </c>
      <c r="X1940" s="5">
        <v>1</v>
      </c>
      <c r="Y1940" t="s">
        <v>48</v>
      </c>
      <c r="Z1940" t="s">
        <v>55</v>
      </c>
      <c r="AA1940" t="s">
        <v>519</v>
      </c>
      <c r="AB1940" s="5">
        <v>0</v>
      </c>
      <c r="AC1940" t="s">
        <v>1439</v>
      </c>
      <c r="AD1940" t="s">
        <v>1681</v>
      </c>
    </row>
    <row r="1941" spans="1:30" ht="14.25" customHeight="1" x14ac:dyDescent="0.3">
      <c r="A1941">
        <v>21</v>
      </c>
      <c r="B1941" t="s">
        <v>24</v>
      </c>
      <c r="C1941" t="s">
        <v>429</v>
      </c>
      <c r="D1941" t="s">
        <v>351</v>
      </c>
      <c r="E1941">
        <v>2013</v>
      </c>
      <c r="F1941" t="s">
        <v>430</v>
      </c>
      <c r="G1941" t="s">
        <v>435</v>
      </c>
      <c r="H1941" s="3" t="s">
        <v>436</v>
      </c>
      <c r="I1941" s="8">
        <v>-16.885278</v>
      </c>
      <c r="J1941" s="8">
        <v>-39.413055999999997</v>
      </c>
      <c r="K1941">
        <v>223830000</v>
      </c>
      <c r="L1941" t="s">
        <v>67</v>
      </c>
      <c r="M1941" t="s">
        <v>433</v>
      </c>
      <c r="N1941" t="s">
        <v>434</v>
      </c>
      <c r="O1941" s="12">
        <v>2008</v>
      </c>
      <c r="P1941" s="12">
        <v>11</v>
      </c>
      <c r="Q1941" s="12">
        <v>2009</v>
      </c>
      <c r="R1941" s="12">
        <v>11</v>
      </c>
      <c r="S1941" s="7">
        <v>13</v>
      </c>
      <c r="T1941">
        <v>6</v>
      </c>
      <c r="U1941">
        <v>17</v>
      </c>
      <c r="V1941" t="s">
        <v>82</v>
      </c>
      <c r="W1941">
        <f t="shared" si="23"/>
        <v>400</v>
      </c>
      <c r="X1941" s="5">
        <v>1</v>
      </c>
      <c r="Y1941" t="s">
        <v>48</v>
      </c>
      <c r="Z1941" t="s">
        <v>55</v>
      </c>
      <c r="AA1941" t="s">
        <v>1064</v>
      </c>
      <c r="AB1941" s="5">
        <v>3</v>
      </c>
      <c r="AC1941" t="s">
        <v>1439</v>
      </c>
      <c r="AD1941" t="s">
        <v>1681</v>
      </c>
    </row>
    <row r="1942" spans="1:30" ht="14.25" customHeight="1" x14ac:dyDescent="0.3">
      <c r="A1942">
        <v>21</v>
      </c>
      <c r="B1942" t="s">
        <v>24</v>
      </c>
      <c r="C1942" t="s">
        <v>429</v>
      </c>
      <c r="D1942" t="s">
        <v>351</v>
      </c>
      <c r="E1942">
        <v>2013</v>
      </c>
      <c r="F1942" t="s">
        <v>430</v>
      </c>
      <c r="G1942" t="s">
        <v>435</v>
      </c>
      <c r="H1942" s="3" t="s">
        <v>436</v>
      </c>
      <c r="I1942" s="8">
        <v>-16.885278</v>
      </c>
      <c r="J1942" s="8">
        <v>-39.413055999999997</v>
      </c>
      <c r="K1942">
        <v>223830000</v>
      </c>
      <c r="L1942" t="s">
        <v>67</v>
      </c>
      <c r="M1942" t="s">
        <v>433</v>
      </c>
      <c r="N1942" t="s">
        <v>434</v>
      </c>
      <c r="O1942" s="12">
        <v>2008</v>
      </c>
      <c r="P1942" s="12">
        <v>11</v>
      </c>
      <c r="Q1942" s="12">
        <v>2009</v>
      </c>
      <c r="R1942" s="12">
        <v>11</v>
      </c>
      <c r="S1942" s="7">
        <v>13</v>
      </c>
      <c r="T1942">
        <v>6</v>
      </c>
      <c r="U1942">
        <v>17</v>
      </c>
      <c r="V1942" t="s">
        <v>82</v>
      </c>
      <c r="W1942">
        <f t="shared" si="23"/>
        <v>400</v>
      </c>
      <c r="X1942" s="5">
        <v>1</v>
      </c>
      <c r="Y1942" t="s">
        <v>48</v>
      </c>
      <c r="Z1942" t="s">
        <v>55</v>
      </c>
      <c r="AA1942" t="s">
        <v>1093</v>
      </c>
      <c r="AB1942" s="5">
        <v>0</v>
      </c>
      <c r="AC1942" t="s">
        <v>1439</v>
      </c>
      <c r="AD1942" t="s">
        <v>1681</v>
      </c>
    </row>
    <row r="1943" spans="1:30" ht="14.25" customHeight="1" x14ac:dyDescent="0.3">
      <c r="A1943">
        <v>21</v>
      </c>
      <c r="B1943" t="s">
        <v>24</v>
      </c>
      <c r="C1943" t="s">
        <v>429</v>
      </c>
      <c r="D1943" t="s">
        <v>351</v>
      </c>
      <c r="E1943">
        <v>2013</v>
      </c>
      <c r="F1943" t="s">
        <v>430</v>
      </c>
      <c r="G1943" t="s">
        <v>435</v>
      </c>
      <c r="H1943" s="3" t="s">
        <v>436</v>
      </c>
      <c r="I1943" s="8">
        <v>-16.885278</v>
      </c>
      <c r="J1943" s="8">
        <v>-39.413055999999997</v>
      </c>
      <c r="K1943">
        <v>223830000</v>
      </c>
      <c r="L1943" t="s">
        <v>67</v>
      </c>
      <c r="M1943" t="s">
        <v>433</v>
      </c>
      <c r="N1943" t="s">
        <v>434</v>
      </c>
      <c r="O1943" s="12">
        <v>2008</v>
      </c>
      <c r="P1943" s="12">
        <v>11</v>
      </c>
      <c r="Q1943" s="12">
        <v>2009</v>
      </c>
      <c r="R1943" s="12">
        <v>11</v>
      </c>
      <c r="S1943" s="7">
        <v>13</v>
      </c>
      <c r="T1943">
        <v>6</v>
      </c>
      <c r="U1943">
        <v>17</v>
      </c>
      <c r="V1943" t="s">
        <v>82</v>
      </c>
      <c r="W1943">
        <f t="shared" si="23"/>
        <v>400</v>
      </c>
      <c r="X1943" s="5">
        <v>1</v>
      </c>
      <c r="Y1943" t="s">
        <v>48</v>
      </c>
      <c r="Z1943" t="s">
        <v>55</v>
      </c>
      <c r="AA1943" t="s">
        <v>1083</v>
      </c>
      <c r="AB1943" s="5">
        <v>5</v>
      </c>
      <c r="AC1943" t="s">
        <v>1439</v>
      </c>
      <c r="AD1943" t="s">
        <v>1681</v>
      </c>
    </row>
    <row r="1944" spans="1:30" ht="14.25" customHeight="1" x14ac:dyDescent="0.3">
      <c r="A1944">
        <v>21</v>
      </c>
      <c r="B1944" t="s">
        <v>24</v>
      </c>
      <c r="C1944" t="s">
        <v>429</v>
      </c>
      <c r="D1944" t="s">
        <v>351</v>
      </c>
      <c r="E1944">
        <v>2013</v>
      </c>
      <c r="F1944" t="s">
        <v>430</v>
      </c>
      <c r="G1944" t="s">
        <v>435</v>
      </c>
      <c r="H1944" s="3" t="s">
        <v>436</v>
      </c>
      <c r="I1944" s="8">
        <v>-16.885278</v>
      </c>
      <c r="J1944" s="8">
        <v>-39.413055999999997</v>
      </c>
      <c r="K1944">
        <v>223830000</v>
      </c>
      <c r="L1944" t="s">
        <v>67</v>
      </c>
      <c r="M1944" t="s">
        <v>433</v>
      </c>
      <c r="N1944" t="s">
        <v>434</v>
      </c>
      <c r="O1944" s="12">
        <v>2008</v>
      </c>
      <c r="P1944" s="12">
        <v>11</v>
      </c>
      <c r="Q1944" s="12">
        <v>2009</v>
      </c>
      <c r="R1944" s="12">
        <v>11</v>
      </c>
      <c r="S1944" s="7">
        <v>13</v>
      </c>
      <c r="T1944">
        <v>6</v>
      </c>
      <c r="U1944">
        <v>17</v>
      </c>
      <c r="V1944" t="s">
        <v>82</v>
      </c>
      <c r="W1944">
        <f t="shared" si="23"/>
        <v>400</v>
      </c>
      <c r="X1944" s="5">
        <v>1</v>
      </c>
      <c r="Y1944" t="s">
        <v>48</v>
      </c>
      <c r="Z1944" t="s">
        <v>55</v>
      </c>
      <c r="AA1944" t="s">
        <v>1094</v>
      </c>
      <c r="AB1944" s="5">
        <v>0</v>
      </c>
      <c r="AC1944" t="s">
        <v>1439</v>
      </c>
      <c r="AD1944" t="s">
        <v>1681</v>
      </c>
    </row>
    <row r="1945" spans="1:30" ht="14.25" customHeight="1" x14ac:dyDescent="0.3">
      <c r="A1945">
        <v>21</v>
      </c>
      <c r="B1945" t="s">
        <v>24</v>
      </c>
      <c r="C1945" t="s">
        <v>429</v>
      </c>
      <c r="D1945" t="s">
        <v>351</v>
      </c>
      <c r="E1945">
        <v>2013</v>
      </c>
      <c r="F1945" t="s">
        <v>430</v>
      </c>
      <c r="G1945" t="s">
        <v>435</v>
      </c>
      <c r="H1945" s="3" t="s">
        <v>436</v>
      </c>
      <c r="I1945" s="8">
        <v>-16.885278</v>
      </c>
      <c r="J1945" s="8">
        <v>-39.413055999999997</v>
      </c>
      <c r="K1945">
        <v>223830000</v>
      </c>
      <c r="L1945" t="s">
        <v>67</v>
      </c>
      <c r="M1945" t="s">
        <v>433</v>
      </c>
      <c r="N1945" t="s">
        <v>434</v>
      </c>
      <c r="O1945" s="12">
        <v>2008</v>
      </c>
      <c r="P1945" s="12">
        <v>11</v>
      </c>
      <c r="Q1945" s="12">
        <v>2009</v>
      </c>
      <c r="R1945" s="12">
        <v>11</v>
      </c>
      <c r="S1945" s="7">
        <v>13</v>
      </c>
      <c r="T1945">
        <v>6</v>
      </c>
      <c r="U1945">
        <v>17</v>
      </c>
      <c r="V1945" t="s">
        <v>82</v>
      </c>
      <c r="W1945">
        <f t="shared" si="23"/>
        <v>400</v>
      </c>
      <c r="X1945" s="5">
        <v>1</v>
      </c>
      <c r="Y1945" t="s">
        <v>48</v>
      </c>
      <c r="Z1945" t="s">
        <v>55</v>
      </c>
      <c r="AA1945" t="s">
        <v>1096</v>
      </c>
      <c r="AB1945" s="5">
        <v>0</v>
      </c>
      <c r="AC1945" t="s">
        <v>1439</v>
      </c>
      <c r="AD1945" t="s">
        <v>1681</v>
      </c>
    </row>
    <row r="1946" spans="1:30" ht="14.25" customHeight="1" x14ac:dyDescent="0.3">
      <c r="A1946">
        <v>21</v>
      </c>
      <c r="B1946" t="s">
        <v>24</v>
      </c>
      <c r="C1946" t="s">
        <v>429</v>
      </c>
      <c r="D1946" t="s">
        <v>351</v>
      </c>
      <c r="E1946">
        <v>2013</v>
      </c>
      <c r="F1946" t="s">
        <v>430</v>
      </c>
      <c r="G1946" t="s">
        <v>435</v>
      </c>
      <c r="H1946" s="3" t="s">
        <v>436</v>
      </c>
      <c r="I1946" s="8">
        <v>-16.885278</v>
      </c>
      <c r="J1946" s="8">
        <v>-39.413055999999997</v>
      </c>
      <c r="K1946">
        <v>223830000</v>
      </c>
      <c r="L1946" t="s">
        <v>67</v>
      </c>
      <c r="M1946" t="s">
        <v>433</v>
      </c>
      <c r="N1946" t="s">
        <v>434</v>
      </c>
      <c r="O1946" s="12">
        <v>2008</v>
      </c>
      <c r="P1946" s="12">
        <v>11</v>
      </c>
      <c r="Q1946" s="12">
        <v>2009</v>
      </c>
      <c r="R1946" s="12">
        <v>11</v>
      </c>
      <c r="S1946" s="7">
        <v>13</v>
      </c>
      <c r="T1946">
        <v>6</v>
      </c>
      <c r="U1946">
        <v>17</v>
      </c>
      <c r="V1946" t="s">
        <v>82</v>
      </c>
      <c r="W1946">
        <f t="shared" si="23"/>
        <v>400</v>
      </c>
      <c r="X1946" s="5">
        <v>1</v>
      </c>
      <c r="Y1946" t="s">
        <v>48</v>
      </c>
      <c r="Z1946" t="s">
        <v>55</v>
      </c>
      <c r="AA1946" t="s">
        <v>70</v>
      </c>
      <c r="AB1946" s="5">
        <v>1</v>
      </c>
      <c r="AC1946" t="s">
        <v>1439</v>
      </c>
      <c r="AD1946" t="s">
        <v>1681</v>
      </c>
    </row>
    <row r="1947" spans="1:30" ht="14.25" customHeight="1" x14ac:dyDescent="0.3">
      <c r="A1947">
        <v>21</v>
      </c>
      <c r="B1947" t="s">
        <v>24</v>
      </c>
      <c r="C1947" t="s">
        <v>429</v>
      </c>
      <c r="D1947" t="s">
        <v>351</v>
      </c>
      <c r="E1947">
        <v>2013</v>
      </c>
      <c r="F1947" t="s">
        <v>430</v>
      </c>
      <c r="G1947" t="s">
        <v>435</v>
      </c>
      <c r="H1947" s="3" t="s">
        <v>436</v>
      </c>
      <c r="I1947" s="8">
        <v>-16.885278</v>
      </c>
      <c r="J1947" s="8">
        <v>-39.413055999999997</v>
      </c>
      <c r="K1947">
        <v>223830000</v>
      </c>
      <c r="L1947" t="s">
        <v>67</v>
      </c>
      <c r="M1947" t="s">
        <v>433</v>
      </c>
      <c r="N1947" t="s">
        <v>434</v>
      </c>
      <c r="O1947" s="12">
        <v>2008</v>
      </c>
      <c r="P1947" s="12">
        <v>11</v>
      </c>
      <c r="Q1947" s="12">
        <v>2009</v>
      </c>
      <c r="R1947" s="12">
        <v>11</v>
      </c>
      <c r="S1947" s="7">
        <v>13</v>
      </c>
      <c r="T1947">
        <v>6</v>
      </c>
      <c r="U1947">
        <v>17</v>
      </c>
      <c r="V1947" t="s">
        <v>82</v>
      </c>
      <c r="W1947">
        <f t="shared" si="23"/>
        <v>400</v>
      </c>
      <c r="X1947" s="5">
        <v>1</v>
      </c>
      <c r="Y1947" t="s">
        <v>48</v>
      </c>
      <c r="Z1947" t="s">
        <v>55</v>
      </c>
      <c r="AA1947" t="s">
        <v>1086</v>
      </c>
      <c r="AB1947" s="5">
        <v>9</v>
      </c>
      <c r="AC1947" t="s">
        <v>1439</v>
      </c>
      <c r="AD1947" t="s">
        <v>1681</v>
      </c>
    </row>
    <row r="1948" spans="1:30" ht="14.25" customHeight="1" x14ac:dyDescent="0.3">
      <c r="A1948">
        <v>21</v>
      </c>
      <c r="B1948" t="s">
        <v>24</v>
      </c>
      <c r="C1948" t="s">
        <v>429</v>
      </c>
      <c r="D1948" t="s">
        <v>351</v>
      </c>
      <c r="E1948">
        <v>2013</v>
      </c>
      <c r="F1948" t="s">
        <v>430</v>
      </c>
      <c r="G1948" t="s">
        <v>435</v>
      </c>
      <c r="H1948" s="3" t="s">
        <v>436</v>
      </c>
      <c r="I1948" s="8">
        <v>-16.885278</v>
      </c>
      <c r="J1948" s="8">
        <v>-39.413055999999997</v>
      </c>
      <c r="K1948">
        <v>223830000</v>
      </c>
      <c r="L1948" t="s">
        <v>67</v>
      </c>
      <c r="M1948" t="s">
        <v>433</v>
      </c>
      <c r="N1948" t="s">
        <v>434</v>
      </c>
      <c r="O1948" s="12">
        <v>2008</v>
      </c>
      <c r="P1948" s="12">
        <v>11</v>
      </c>
      <c r="Q1948" s="12">
        <v>2009</v>
      </c>
      <c r="R1948" s="12">
        <v>11</v>
      </c>
      <c r="S1948" s="7">
        <v>13</v>
      </c>
      <c r="T1948">
        <v>6</v>
      </c>
      <c r="U1948">
        <v>17</v>
      </c>
      <c r="V1948" t="s">
        <v>82</v>
      </c>
      <c r="W1948">
        <f t="shared" si="23"/>
        <v>400</v>
      </c>
      <c r="X1948" s="5">
        <v>1</v>
      </c>
      <c r="Y1948" t="s">
        <v>48</v>
      </c>
      <c r="Z1948" t="s">
        <v>55</v>
      </c>
      <c r="AA1948" t="s">
        <v>73</v>
      </c>
      <c r="AB1948" s="5">
        <v>0</v>
      </c>
      <c r="AC1948" t="s">
        <v>1439</v>
      </c>
      <c r="AD1948" t="s">
        <v>1681</v>
      </c>
    </row>
    <row r="1949" spans="1:30" ht="14.25" customHeight="1" x14ac:dyDescent="0.3">
      <c r="A1949">
        <v>21</v>
      </c>
      <c r="B1949" t="s">
        <v>24</v>
      </c>
      <c r="C1949" t="s">
        <v>429</v>
      </c>
      <c r="D1949" t="s">
        <v>351</v>
      </c>
      <c r="E1949">
        <v>2013</v>
      </c>
      <c r="F1949" t="s">
        <v>430</v>
      </c>
      <c r="G1949" t="s">
        <v>435</v>
      </c>
      <c r="H1949" s="3" t="s">
        <v>436</v>
      </c>
      <c r="I1949" s="8">
        <v>-16.885278</v>
      </c>
      <c r="J1949" s="8">
        <v>-39.413055999999997</v>
      </c>
      <c r="K1949">
        <v>223830000</v>
      </c>
      <c r="L1949" t="s">
        <v>67</v>
      </c>
      <c r="M1949" t="s">
        <v>433</v>
      </c>
      <c r="N1949" t="s">
        <v>434</v>
      </c>
      <c r="O1949" s="12">
        <v>2008</v>
      </c>
      <c r="P1949" s="12">
        <v>11</v>
      </c>
      <c r="Q1949" s="12">
        <v>2009</v>
      </c>
      <c r="R1949" s="12">
        <v>11</v>
      </c>
      <c r="S1949" s="7">
        <v>13</v>
      </c>
      <c r="T1949">
        <v>6</v>
      </c>
      <c r="U1949">
        <v>17</v>
      </c>
      <c r="V1949" t="s">
        <v>82</v>
      </c>
      <c r="W1949">
        <f t="shared" si="23"/>
        <v>400</v>
      </c>
      <c r="X1949" s="5">
        <v>1</v>
      </c>
      <c r="Y1949" t="s">
        <v>48</v>
      </c>
      <c r="Z1949" t="s">
        <v>55</v>
      </c>
      <c r="AA1949" t="s">
        <v>1056</v>
      </c>
      <c r="AB1949" s="5">
        <v>0</v>
      </c>
      <c r="AC1949" t="s">
        <v>1439</v>
      </c>
      <c r="AD1949" t="s">
        <v>1681</v>
      </c>
    </row>
    <row r="1950" spans="1:30" ht="14.25" customHeight="1" x14ac:dyDescent="0.3">
      <c r="A1950">
        <v>21</v>
      </c>
      <c r="B1950" t="s">
        <v>24</v>
      </c>
      <c r="C1950" t="s">
        <v>429</v>
      </c>
      <c r="D1950" t="s">
        <v>351</v>
      </c>
      <c r="E1950">
        <v>2013</v>
      </c>
      <c r="F1950" t="s">
        <v>430</v>
      </c>
      <c r="G1950" t="s">
        <v>435</v>
      </c>
      <c r="H1950" s="3" t="s">
        <v>436</v>
      </c>
      <c r="I1950" s="8">
        <v>-16.885278</v>
      </c>
      <c r="J1950" s="8">
        <v>-39.413055999999997</v>
      </c>
      <c r="K1950">
        <v>223830000</v>
      </c>
      <c r="L1950" t="s">
        <v>67</v>
      </c>
      <c r="M1950" t="s">
        <v>433</v>
      </c>
      <c r="N1950" t="s">
        <v>434</v>
      </c>
      <c r="O1950" s="12">
        <v>2008</v>
      </c>
      <c r="P1950" s="12">
        <v>11</v>
      </c>
      <c r="Q1950" s="12">
        <v>2009</v>
      </c>
      <c r="R1950" s="12">
        <v>11</v>
      </c>
      <c r="S1950" s="7">
        <v>13</v>
      </c>
      <c r="T1950">
        <v>6</v>
      </c>
      <c r="U1950">
        <v>17</v>
      </c>
      <c r="V1950" t="s">
        <v>82</v>
      </c>
      <c r="W1950">
        <f t="shared" si="23"/>
        <v>400</v>
      </c>
      <c r="X1950" s="5">
        <v>1</v>
      </c>
      <c r="Y1950" t="s">
        <v>48</v>
      </c>
      <c r="Z1950" t="s">
        <v>83</v>
      </c>
      <c r="AA1950" t="s">
        <v>1087</v>
      </c>
      <c r="AB1950" s="5">
        <v>0</v>
      </c>
      <c r="AC1950" t="s">
        <v>1439</v>
      </c>
      <c r="AD1950" t="s">
        <v>1681</v>
      </c>
    </row>
    <row r="1951" spans="1:30" ht="14.25" customHeight="1" x14ac:dyDescent="0.3">
      <c r="A1951">
        <v>21</v>
      </c>
      <c r="B1951" t="s">
        <v>24</v>
      </c>
      <c r="C1951" t="s">
        <v>429</v>
      </c>
      <c r="D1951" t="s">
        <v>351</v>
      </c>
      <c r="E1951">
        <v>2013</v>
      </c>
      <c r="F1951" t="s">
        <v>430</v>
      </c>
      <c r="G1951" t="s">
        <v>435</v>
      </c>
      <c r="H1951" s="3" t="s">
        <v>436</v>
      </c>
      <c r="I1951" s="8">
        <v>-16.885278</v>
      </c>
      <c r="J1951" s="8">
        <v>-39.413055999999997</v>
      </c>
      <c r="K1951">
        <v>223830000</v>
      </c>
      <c r="L1951" t="s">
        <v>67</v>
      </c>
      <c r="M1951" t="s">
        <v>433</v>
      </c>
      <c r="N1951" t="s">
        <v>434</v>
      </c>
      <c r="O1951" s="12">
        <v>2008</v>
      </c>
      <c r="P1951" s="12">
        <v>11</v>
      </c>
      <c r="Q1951" s="12">
        <v>2009</v>
      </c>
      <c r="R1951" s="12">
        <v>11</v>
      </c>
      <c r="S1951" s="7">
        <v>13</v>
      </c>
      <c r="T1951">
        <v>6</v>
      </c>
      <c r="U1951">
        <v>17</v>
      </c>
      <c r="V1951" t="s">
        <v>82</v>
      </c>
      <c r="W1951">
        <f t="shared" si="23"/>
        <v>400</v>
      </c>
      <c r="X1951" s="5">
        <v>1</v>
      </c>
      <c r="Y1951" t="s">
        <v>48</v>
      </c>
      <c r="Z1951" t="s">
        <v>83</v>
      </c>
      <c r="AA1951" t="s">
        <v>274</v>
      </c>
      <c r="AB1951" s="5">
        <v>9</v>
      </c>
      <c r="AC1951" t="s">
        <v>1439</v>
      </c>
      <c r="AD1951" t="s">
        <v>1681</v>
      </c>
    </row>
    <row r="1952" spans="1:30" ht="14.25" customHeight="1" x14ac:dyDescent="0.3">
      <c r="A1952">
        <v>21</v>
      </c>
      <c r="B1952" t="s">
        <v>24</v>
      </c>
      <c r="C1952" t="s">
        <v>429</v>
      </c>
      <c r="D1952" t="s">
        <v>351</v>
      </c>
      <c r="E1952">
        <v>2013</v>
      </c>
      <c r="F1952" t="s">
        <v>430</v>
      </c>
      <c r="G1952" t="s">
        <v>435</v>
      </c>
      <c r="H1952" s="3" t="s">
        <v>436</v>
      </c>
      <c r="I1952" s="8">
        <v>-16.885278</v>
      </c>
      <c r="J1952" s="8">
        <v>-39.413055999999997</v>
      </c>
      <c r="K1952">
        <v>223830000</v>
      </c>
      <c r="L1952" t="s">
        <v>67</v>
      </c>
      <c r="M1952" t="s">
        <v>433</v>
      </c>
      <c r="N1952" t="s">
        <v>434</v>
      </c>
      <c r="O1952" s="12">
        <v>2008</v>
      </c>
      <c r="P1952" s="12">
        <v>11</v>
      </c>
      <c r="Q1952" s="12">
        <v>2009</v>
      </c>
      <c r="R1952" s="12">
        <v>11</v>
      </c>
      <c r="S1952" s="7">
        <v>13</v>
      </c>
      <c r="T1952">
        <v>6</v>
      </c>
      <c r="U1952">
        <v>17</v>
      </c>
      <c r="V1952" t="s">
        <v>82</v>
      </c>
      <c r="W1952">
        <f t="shared" si="23"/>
        <v>400</v>
      </c>
      <c r="X1952" s="5">
        <v>1</v>
      </c>
      <c r="Y1952" t="s">
        <v>48</v>
      </c>
      <c r="Z1952" t="s">
        <v>83</v>
      </c>
      <c r="AA1952" t="s">
        <v>87</v>
      </c>
      <c r="AB1952" s="5">
        <v>8</v>
      </c>
      <c r="AC1952" t="s">
        <v>1439</v>
      </c>
      <c r="AD1952" t="s">
        <v>1681</v>
      </c>
    </row>
    <row r="1953" spans="1:30" ht="14.25" customHeight="1" x14ac:dyDescent="0.3">
      <c r="A1953">
        <v>21</v>
      </c>
      <c r="B1953" t="s">
        <v>24</v>
      </c>
      <c r="C1953" t="s">
        <v>429</v>
      </c>
      <c r="D1953" t="s">
        <v>351</v>
      </c>
      <c r="E1953">
        <v>2013</v>
      </c>
      <c r="F1953" t="s">
        <v>430</v>
      </c>
      <c r="G1953" t="s">
        <v>435</v>
      </c>
      <c r="H1953" s="3" t="s">
        <v>436</v>
      </c>
      <c r="I1953" s="8">
        <v>-16.885278</v>
      </c>
      <c r="J1953" s="8">
        <v>-39.413055999999997</v>
      </c>
      <c r="K1953">
        <v>223830000</v>
      </c>
      <c r="L1953" t="s">
        <v>67</v>
      </c>
      <c r="M1953" t="s">
        <v>433</v>
      </c>
      <c r="N1953" t="s">
        <v>434</v>
      </c>
      <c r="O1953" s="12">
        <v>2008</v>
      </c>
      <c r="P1953" s="12">
        <v>11</v>
      </c>
      <c r="Q1953" s="12">
        <v>2009</v>
      </c>
      <c r="R1953" s="12">
        <v>11</v>
      </c>
      <c r="S1953" s="7">
        <v>13</v>
      </c>
      <c r="T1953">
        <v>6</v>
      </c>
      <c r="U1953">
        <v>17</v>
      </c>
      <c r="V1953" t="s">
        <v>82</v>
      </c>
      <c r="W1953">
        <f t="shared" si="23"/>
        <v>400</v>
      </c>
      <c r="X1953" s="5">
        <v>1</v>
      </c>
      <c r="Y1953" t="s">
        <v>48</v>
      </c>
      <c r="Z1953" t="s">
        <v>83</v>
      </c>
      <c r="AA1953" t="s">
        <v>1088</v>
      </c>
      <c r="AB1953" s="5">
        <v>7</v>
      </c>
      <c r="AC1953" t="s">
        <v>1439</v>
      </c>
      <c r="AD1953" t="s">
        <v>1681</v>
      </c>
    </row>
    <row r="1954" spans="1:30" ht="14.25" customHeight="1" x14ac:dyDescent="0.3">
      <c r="A1954">
        <v>21</v>
      </c>
      <c r="B1954" t="s">
        <v>24</v>
      </c>
      <c r="C1954" t="s">
        <v>429</v>
      </c>
      <c r="D1954" t="s">
        <v>351</v>
      </c>
      <c r="E1954">
        <v>2013</v>
      </c>
      <c r="F1954" t="s">
        <v>430</v>
      </c>
      <c r="G1954" t="s">
        <v>435</v>
      </c>
      <c r="H1954" s="3" t="s">
        <v>436</v>
      </c>
      <c r="I1954" s="8">
        <v>-16.885278</v>
      </c>
      <c r="J1954" s="8">
        <v>-39.413055999999997</v>
      </c>
      <c r="K1954">
        <v>223830000</v>
      </c>
      <c r="L1954" t="s">
        <v>67</v>
      </c>
      <c r="M1954" t="s">
        <v>433</v>
      </c>
      <c r="N1954" t="s">
        <v>434</v>
      </c>
      <c r="O1954" s="12">
        <v>2008</v>
      </c>
      <c r="P1954" s="12">
        <v>11</v>
      </c>
      <c r="Q1954" s="12">
        <v>2009</v>
      </c>
      <c r="R1954" s="12">
        <v>11</v>
      </c>
      <c r="S1954" s="7">
        <v>13</v>
      </c>
      <c r="T1954">
        <v>6</v>
      </c>
      <c r="U1954">
        <v>17</v>
      </c>
      <c r="V1954" t="s">
        <v>82</v>
      </c>
      <c r="W1954">
        <f t="shared" si="23"/>
        <v>400</v>
      </c>
      <c r="X1954" s="5">
        <v>1</v>
      </c>
      <c r="Y1954" t="s">
        <v>48</v>
      </c>
      <c r="Z1954" t="s">
        <v>90</v>
      </c>
      <c r="AA1954" t="s">
        <v>666</v>
      </c>
      <c r="AB1954" s="5">
        <v>1</v>
      </c>
      <c r="AC1954" t="s">
        <v>1439</v>
      </c>
      <c r="AD1954" t="s">
        <v>1681</v>
      </c>
    </row>
    <row r="1955" spans="1:30" ht="14.25" customHeight="1" x14ac:dyDescent="0.3">
      <c r="A1955">
        <v>21</v>
      </c>
      <c r="B1955" t="s">
        <v>24</v>
      </c>
      <c r="C1955" t="s">
        <v>429</v>
      </c>
      <c r="D1955" t="s">
        <v>351</v>
      </c>
      <c r="E1955">
        <v>2013</v>
      </c>
      <c r="F1955" t="s">
        <v>430</v>
      </c>
      <c r="G1955" t="s">
        <v>435</v>
      </c>
      <c r="H1955" s="3" t="s">
        <v>436</v>
      </c>
      <c r="I1955" s="8">
        <v>-16.885278</v>
      </c>
      <c r="J1955" s="8">
        <v>-39.413055999999997</v>
      </c>
      <c r="K1955">
        <v>223830000</v>
      </c>
      <c r="L1955" t="s">
        <v>67</v>
      </c>
      <c r="M1955" t="s">
        <v>433</v>
      </c>
      <c r="N1955" t="s">
        <v>434</v>
      </c>
      <c r="O1955" s="12">
        <v>2008</v>
      </c>
      <c r="P1955" s="12">
        <v>11</v>
      </c>
      <c r="Q1955" s="12">
        <v>2009</v>
      </c>
      <c r="R1955" s="12">
        <v>11</v>
      </c>
      <c r="S1955" s="7">
        <v>13</v>
      </c>
      <c r="T1955">
        <v>6</v>
      </c>
      <c r="U1955">
        <v>17</v>
      </c>
      <c r="V1955" t="s">
        <v>82</v>
      </c>
      <c r="W1955">
        <f t="shared" si="23"/>
        <v>400</v>
      </c>
      <c r="X1955" s="5">
        <v>1</v>
      </c>
      <c r="Y1955" t="s">
        <v>48</v>
      </c>
      <c r="Z1955" t="s">
        <v>90</v>
      </c>
      <c r="AA1955" t="s">
        <v>1089</v>
      </c>
      <c r="AB1955" s="5">
        <v>0</v>
      </c>
      <c r="AC1955" t="s">
        <v>1439</v>
      </c>
      <c r="AD1955" t="s">
        <v>1681</v>
      </c>
    </row>
    <row r="1956" spans="1:30" ht="14.25" customHeight="1" x14ac:dyDescent="0.3">
      <c r="A1956">
        <v>21</v>
      </c>
      <c r="B1956" t="s">
        <v>24</v>
      </c>
      <c r="C1956" t="s">
        <v>429</v>
      </c>
      <c r="D1956" t="s">
        <v>351</v>
      </c>
      <c r="E1956">
        <v>2013</v>
      </c>
      <c r="F1956" t="s">
        <v>430</v>
      </c>
      <c r="G1956" t="s">
        <v>435</v>
      </c>
      <c r="H1956" s="3" t="s">
        <v>436</v>
      </c>
      <c r="I1956" s="8">
        <v>-16.885278</v>
      </c>
      <c r="J1956" s="8">
        <v>-39.413055999999997</v>
      </c>
      <c r="K1956">
        <v>223830000</v>
      </c>
      <c r="L1956" t="s">
        <v>67</v>
      </c>
      <c r="M1956" t="s">
        <v>433</v>
      </c>
      <c r="N1956" t="s">
        <v>434</v>
      </c>
      <c r="O1956" s="12">
        <v>2008</v>
      </c>
      <c r="P1956" s="12">
        <v>11</v>
      </c>
      <c r="Q1956" s="12">
        <v>2009</v>
      </c>
      <c r="R1956" s="12">
        <v>11</v>
      </c>
      <c r="S1956" s="7">
        <v>13</v>
      </c>
      <c r="T1956">
        <v>6</v>
      </c>
      <c r="U1956">
        <v>17</v>
      </c>
      <c r="V1956" t="s">
        <v>82</v>
      </c>
      <c r="W1956">
        <f t="shared" si="23"/>
        <v>400</v>
      </c>
      <c r="X1956" s="5">
        <v>1</v>
      </c>
      <c r="Y1956" t="s">
        <v>48</v>
      </c>
      <c r="Z1956" t="s">
        <v>90</v>
      </c>
      <c r="AA1956" t="s">
        <v>91</v>
      </c>
      <c r="AB1956" s="5">
        <v>0</v>
      </c>
      <c r="AC1956" t="s">
        <v>1439</v>
      </c>
      <c r="AD1956" t="s">
        <v>1681</v>
      </c>
    </row>
    <row r="1957" spans="1:30" ht="14.25" customHeight="1" x14ac:dyDescent="0.3">
      <c r="A1957">
        <v>21</v>
      </c>
      <c r="B1957" t="s">
        <v>24</v>
      </c>
      <c r="C1957" t="s">
        <v>429</v>
      </c>
      <c r="D1957" t="s">
        <v>351</v>
      </c>
      <c r="E1957">
        <v>2013</v>
      </c>
      <c r="F1957" t="s">
        <v>430</v>
      </c>
      <c r="G1957" t="s">
        <v>437</v>
      </c>
      <c r="H1957" s="3" t="s">
        <v>438</v>
      </c>
      <c r="I1957" s="8">
        <v>-16.8825</v>
      </c>
      <c r="J1957" s="8">
        <v>-39.410832999999997</v>
      </c>
      <c r="K1957">
        <v>223830000</v>
      </c>
      <c r="L1957" t="s">
        <v>67</v>
      </c>
      <c r="M1957" t="s">
        <v>68</v>
      </c>
      <c r="N1957" t="s">
        <v>434</v>
      </c>
      <c r="O1957" s="12">
        <v>2008</v>
      </c>
      <c r="P1957" s="12">
        <v>11</v>
      </c>
      <c r="Q1957" s="12">
        <v>2009</v>
      </c>
      <c r="R1957" s="12">
        <v>11</v>
      </c>
      <c r="S1957" s="7">
        <v>13</v>
      </c>
      <c r="T1957">
        <v>6</v>
      </c>
      <c r="U1957">
        <v>17</v>
      </c>
      <c r="V1957" t="s">
        <v>82</v>
      </c>
      <c r="W1957">
        <f t="shared" si="23"/>
        <v>400</v>
      </c>
      <c r="X1957" s="5">
        <v>1</v>
      </c>
      <c r="Y1957" t="s">
        <v>48</v>
      </c>
      <c r="Z1957" t="s">
        <v>49</v>
      </c>
      <c r="AA1957" t="s">
        <v>1084</v>
      </c>
      <c r="AB1957" s="5">
        <v>1</v>
      </c>
      <c r="AC1957" t="s">
        <v>1439</v>
      </c>
      <c r="AD1957" t="s">
        <v>1681</v>
      </c>
    </row>
    <row r="1958" spans="1:30" ht="14.25" customHeight="1" x14ac:dyDescent="0.3">
      <c r="A1958">
        <v>21</v>
      </c>
      <c r="B1958" t="s">
        <v>24</v>
      </c>
      <c r="C1958" t="s">
        <v>429</v>
      </c>
      <c r="D1958" t="s">
        <v>351</v>
      </c>
      <c r="E1958">
        <v>2013</v>
      </c>
      <c r="F1958" t="s">
        <v>430</v>
      </c>
      <c r="G1958" t="s">
        <v>437</v>
      </c>
      <c r="H1958" s="3" t="s">
        <v>438</v>
      </c>
      <c r="I1958" s="8">
        <v>-16.8825</v>
      </c>
      <c r="J1958" s="8">
        <v>-39.410832999999997</v>
      </c>
      <c r="K1958">
        <v>223830000</v>
      </c>
      <c r="L1958" t="s">
        <v>67</v>
      </c>
      <c r="M1958" t="s">
        <v>68</v>
      </c>
      <c r="N1958" t="s">
        <v>434</v>
      </c>
      <c r="O1958" s="12">
        <v>2008</v>
      </c>
      <c r="P1958" s="12">
        <v>11</v>
      </c>
      <c r="Q1958" s="12">
        <v>2009</v>
      </c>
      <c r="R1958" s="12">
        <v>11</v>
      </c>
      <c r="S1958" s="7">
        <v>13</v>
      </c>
      <c r="T1958">
        <v>6</v>
      </c>
      <c r="U1958">
        <v>17</v>
      </c>
      <c r="V1958" t="s">
        <v>82</v>
      </c>
      <c r="W1958">
        <f t="shared" si="23"/>
        <v>400</v>
      </c>
      <c r="X1958" s="5">
        <v>1</v>
      </c>
      <c r="Y1958" t="s">
        <v>48</v>
      </c>
      <c r="Z1958" t="s">
        <v>49</v>
      </c>
      <c r="AA1958" t="s">
        <v>1081</v>
      </c>
      <c r="AB1958" s="5">
        <v>0</v>
      </c>
      <c r="AC1958" t="s">
        <v>1439</v>
      </c>
      <c r="AD1958" t="s">
        <v>1681</v>
      </c>
    </row>
    <row r="1959" spans="1:30" ht="14.25" customHeight="1" x14ac:dyDescent="0.3">
      <c r="A1959">
        <v>21</v>
      </c>
      <c r="B1959" t="s">
        <v>24</v>
      </c>
      <c r="C1959" t="s">
        <v>429</v>
      </c>
      <c r="D1959" t="s">
        <v>351</v>
      </c>
      <c r="E1959">
        <v>2013</v>
      </c>
      <c r="F1959" t="s">
        <v>430</v>
      </c>
      <c r="G1959" t="s">
        <v>437</v>
      </c>
      <c r="H1959" s="3" t="s">
        <v>438</v>
      </c>
      <c r="I1959" s="8">
        <v>-16.8825</v>
      </c>
      <c r="J1959" s="8">
        <v>-39.410832999999997</v>
      </c>
      <c r="K1959">
        <v>223830000</v>
      </c>
      <c r="L1959" t="s">
        <v>67</v>
      </c>
      <c r="M1959" t="s">
        <v>68</v>
      </c>
      <c r="N1959" t="s">
        <v>434</v>
      </c>
      <c r="O1959" s="12">
        <v>2008</v>
      </c>
      <c r="P1959" s="12">
        <v>11</v>
      </c>
      <c r="Q1959" s="12">
        <v>2009</v>
      </c>
      <c r="R1959" s="12">
        <v>11</v>
      </c>
      <c r="S1959" s="7">
        <v>13</v>
      </c>
      <c r="T1959">
        <v>6</v>
      </c>
      <c r="U1959">
        <v>17</v>
      </c>
      <c r="V1959" t="s">
        <v>82</v>
      </c>
      <c r="W1959">
        <f t="shared" si="23"/>
        <v>400</v>
      </c>
      <c r="X1959" s="5">
        <v>1</v>
      </c>
      <c r="Y1959" t="s">
        <v>48</v>
      </c>
      <c r="Z1959" t="s">
        <v>49</v>
      </c>
      <c r="AA1959" t="s">
        <v>50</v>
      </c>
      <c r="AB1959" s="5">
        <v>4</v>
      </c>
      <c r="AC1959" t="s">
        <v>1439</v>
      </c>
      <c r="AD1959" t="s">
        <v>1681</v>
      </c>
    </row>
    <row r="1960" spans="1:30" ht="14.25" customHeight="1" x14ac:dyDescent="0.3">
      <c r="A1960">
        <v>21</v>
      </c>
      <c r="B1960" t="s">
        <v>24</v>
      </c>
      <c r="C1960" t="s">
        <v>429</v>
      </c>
      <c r="D1960" t="s">
        <v>351</v>
      </c>
      <c r="E1960">
        <v>2013</v>
      </c>
      <c r="F1960" t="s">
        <v>430</v>
      </c>
      <c r="G1960" t="s">
        <v>437</v>
      </c>
      <c r="H1960" s="3" t="s">
        <v>438</v>
      </c>
      <c r="I1960" s="8">
        <v>-16.8825</v>
      </c>
      <c r="J1960" s="8">
        <v>-39.410832999999997</v>
      </c>
      <c r="K1960">
        <v>223830000</v>
      </c>
      <c r="L1960" t="s">
        <v>67</v>
      </c>
      <c r="M1960" t="s">
        <v>68</v>
      </c>
      <c r="N1960" t="s">
        <v>434</v>
      </c>
      <c r="O1960" s="12">
        <v>2008</v>
      </c>
      <c r="P1960" s="12">
        <v>11</v>
      </c>
      <c r="Q1960" s="12">
        <v>2009</v>
      </c>
      <c r="R1960" s="12">
        <v>11</v>
      </c>
      <c r="S1960" s="7">
        <v>13</v>
      </c>
      <c r="T1960">
        <v>6</v>
      </c>
      <c r="U1960">
        <v>17</v>
      </c>
      <c r="V1960" t="s">
        <v>82</v>
      </c>
      <c r="W1960">
        <f t="shared" si="23"/>
        <v>400</v>
      </c>
      <c r="X1960" s="5">
        <v>1</v>
      </c>
      <c r="Y1960" t="s">
        <v>48</v>
      </c>
      <c r="Z1960" t="s">
        <v>49</v>
      </c>
      <c r="AA1960" t="s">
        <v>52</v>
      </c>
      <c r="AB1960" s="5">
        <v>0</v>
      </c>
      <c r="AC1960" t="s">
        <v>1439</v>
      </c>
      <c r="AD1960" t="s">
        <v>1681</v>
      </c>
    </row>
    <row r="1961" spans="1:30" ht="14.25" customHeight="1" x14ac:dyDescent="0.3">
      <c r="A1961">
        <v>21</v>
      </c>
      <c r="B1961" t="s">
        <v>24</v>
      </c>
      <c r="C1961" t="s">
        <v>429</v>
      </c>
      <c r="D1961" t="s">
        <v>351</v>
      </c>
      <c r="E1961">
        <v>2013</v>
      </c>
      <c r="F1961" t="s">
        <v>430</v>
      </c>
      <c r="G1961" t="s">
        <v>437</v>
      </c>
      <c r="H1961" s="3" t="s">
        <v>438</v>
      </c>
      <c r="I1961" s="8">
        <v>-16.8825</v>
      </c>
      <c r="J1961" s="8">
        <v>-39.410832999999997</v>
      </c>
      <c r="K1961">
        <v>223830000</v>
      </c>
      <c r="L1961" t="s">
        <v>67</v>
      </c>
      <c r="M1961" t="s">
        <v>68</v>
      </c>
      <c r="N1961" t="s">
        <v>434</v>
      </c>
      <c r="O1961" s="12">
        <v>2008</v>
      </c>
      <c r="P1961" s="12">
        <v>11</v>
      </c>
      <c r="Q1961" s="12">
        <v>2009</v>
      </c>
      <c r="R1961" s="12">
        <v>11</v>
      </c>
      <c r="S1961" s="7">
        <v>13</v>
      </c>
      <c r="T1961">
        <v>6</v>
      </c>
      <c r="U1961">
        <v>17</v>
      </c>
      <c r="V1961" t="s">
        <v>82</v>
      </c>
      <c r="W1961">
        <f t="shared" si="23"/>
        <v>400</v>
      </c>
      <c r="X1961" s="5">
        <v>1</v>
      </c>
      <c r="Y1961" t="s">
        <v>48</v>
      </c>
      <c r="Z1961" t="s">
        <v>55</v>
      </c>
      <c r="AA1961" t="s">
        <v>859</v>
      </c>
      <c r="AB1961" s="5">
        <v>1</v>
      </c>
      <c r="AC1961" t="s">
        <v>1439</v>
      </c>
      <c r="AD1961" t="s">
        <v>1681</v>
      </c>
    </row>
    <row r="1962" spans="1:30" ht="14.25" customHeight="1" x14ac:dyDescent="0.3">
      <c r="A1962">
        <v>21</v>
      </c>
      <c r="B1962" t="s">
        <v>24</v>
      </c>
      <c r="C1962" t="s">
        <v>429</v>
      </c>
      <c r="D1962" t="s">
        <v>351</v>
      </c>
      <c r="E1962">
        <v>2013</v>
      </c>
      <c r="F1962" t="s">
        <v>430</v>
      </c>
      <c r="G1962" t="s">
        <v>437</v>
      </c>
      <c r="H1962" s="3" t="s">
        <v>438</v>
      </c>
      <c r="I1962" s="8">
        <v>-16.8825</v>
      </c>
      <c r="J1962" s="8">
        <v>-39.410832999999997</v>
      </c>
      <c r="K1962">
        <v>223830000</v>
      </c>
      <c r="L1962" t="s">
        <v>67</v>
      </c>
      <c r="M1962" t="s">
        <v>68</v>
      </c>
      <c r="N1962" t="s">
        <v>434</v>
      </c>
      <c r="O1962" s="12">
        <v>2008</v>
      </c>
      <c r="P1962" s="12">
        <v>11</v>
      </c>
      <c r="Q1962" s="12">
        <v>2009</v>
      </c>
      <c r="R1962" s="12">
        <v>11</v>
      </c>
      <c r="S1962" s="7">
        <v>13</v>
      </c>
      <c r="T1962">
        <v>6</v>
      </c>
      <c r="U1962">
        <v>17</v>
      </c>
      <c r="V1962" t="s">
        <v>82</v>
      </c>
      <c r="W1962">
        <f t="shared" si="23"/>
        <v>400</v>
      </c>
      <c r="X1962" s="5">
        <v>1</v>
      </c>
      <c r="Y1962" t="s">
        <v>48</v>
      </c>
      <c r="Z1962" t="s">
        <v>55</v>
      </c>
      <c r="AA1962" t="s">
        <v>238</v>
      </c>
      <c r="AB1962" s="5">
        <v>0</v>
      </c>
      <c r="AC1962" t="s">
        <v>1439</v>
      </c>
      <c r="AD1962" t="s">
        <v>1681</v>
      </c>
    </row>
    <row r="1963" spans="1:30" ht="14.25" customHeight="1" x14ac:dyDescent="0.3">
      <c r="A1963">
        <v>21</v>
      </c>
      <c r="B1963" t="s">
        <v>24</v>
      </c>
      <c r="C1963" t="s">
        <v>429</v>
      </c>
      <c r="D1963" t="s">
        <v>351</v>
      </c>
      <c r="E1963">
        <v>2013</v>
      </c>
      <c r="F1963" t="s">
        <v>430</v>
      </c>
      <c r="G1963" t="s">
        <v>437</v>
      </c>
      <c r="H1963" s="3" t="s">
        <v>438</v>
      </c>
      <c r="I1963" s="8">
        <v>-16.8825</v>
      </c>
      <c r="J1963" s="8">
        <v>-39.410832999999997</v>
      </c>
      <c r="K1963">
        <v>223830000</v>
      </c>
      <c r="L1963" t="s">
        <v>67</v>
      </c>
      <c r="M1963" t="s">
        <v>68</v>
      </c>
      <c r="N1963" t="s">
        <v>434</v>
      </c>
      <c r="O1963" s="12">
        <v>2008</v>
      </c>
      <c r="P1963" s="12">
        <v>11</v>
      </c>
      <c r="Q1963" s="12">
        <v>2009</v>
      </c>
      <c r="R1963" s="12">
        <v>11</v>
      </c>
      <c r="S1963" s="7">
        <v>13</v>
      </c>
      <c r="T1963">
        <v>6</v>
      </c>
      <c r="U1963">
        <v>17</v>
      </c>
      <c r="V1963" t="s">
        <v>82</v>
      </c>
      <c r="W1963">
        <f t="shared" si="23"/>
        <v>400</v>
      </c>
      <c r="X1963" s="5">
        <v>1</v>
      </c>
      <c r="Y1963" t="s">
        <v>48</v>
      </c>
      <c r="Z1963" t="s">
        <v>55</v>
      </c>
      <c r="AA1963" t="s">
        <v>1090</v>
      </c>
      <c r="AB1963" s="5">
        <v>1</v>
      </c>
      <c r="AC1963" t="s">
        <v>1439</v>
      </c>
      <c r="AD1963" t="s">
        <v>1681</v>
      </c>
    </row>
    <row r="1964" spans="1:30" ht="14.25" customHeight="1" x14ac:dyDescent="0.3">
      <c r="A1964">
        <v>21</v>
      </c>
      <c r="B1964" t="s">
        <v>24</v>
      </c>
      <c r="C1964" t="s">
        <v>429</v>
      </c>
      <c r="D1964" t="s">
        <v>351</v>
      </c>
      <c r="E1964">
        <v>2013</v>
      </c>
      <c r="F1964" t="s">
        <v>430</v>
      </c>
      <c r="G1964" t="s">
        <v>437</v>
      </c>
      <c r="H1964" s="3" t="s">
        <v>438</v>
      </c>
      <c r="I1964" s="8">
        <v>-16.8825</v>
      </c>
      <c r="J1964" s="8">
        <v>-39.410832999999997</v>
      </c>
      <c r="K1964">
        <v>223830000</v>
      </c>
      <c r="L1964" t="s">
        <v>67</v>
      </c>
      <c r="M1964" t="s">
        <v>68</v>
      </c>
      <c r="N1964" t="s">
        <v>434</v>
      </c>
      <c r="O1964" s="12">
        <v>2008</v>
      </c>
      <c r="P1964" s="12">
        <v>11</v>
      </c>
      <c r="Q1964" s="12">
        <v>2009</v>
      </c>
      <c r="R1964" s="12">
        <v>11</v>
      </c>
      <c r="S1964" s="7">
        <v>13</v>
      </c>
      <c r="T1964">
        <v>6</v>
      </c>
      <c r="U1964">
        <v>17</v>
      </c>
      <c r="V1964" t="s">
        <v>82</v>
      </c>
      <c r="W1964">
        <f t="shared" si="23"/>
        <v>400</v>
      </c>
      <c r="X1964" s="5">
        <v>1</v>
      </c>
      <c r="Y1964" t="s">
        <v>48</v>
      </c>
      <c r="Z1964" t="s">
        <v>55</v>
      </c>
      <c r="AA1964" t="s">
        <v>496</v>
      </c>
      <c r="AB1964" s="5">
        <v>13</v>
      </c>
      <c r="AC1964" t="s">
        <v>1439</v>
      </c>
      <c r="AD1964" t="s">
        <v>1681</v>
      </c>
    </row>
    <row r="1965" spans="1:30" ht="14.25" customHeight="1" x14ac:dyDescent="0.3">
      <c r="A1965">
        <v>21</v>
      </c>
      <c r="B1965" t="s">
        <v>24</v>
      </c>
      <c r="C1965" t="s">
        <v>429</v>
      </c>
      <c r="D1965" t="s">
        <v>351</v>
      </c>
      <c r="E1965">
        <v>2013</v>
      </c>
      <c r="F1965" t="s">
        <v>430</v>
      </c>
      <c r="G1965" t="s">
        <v>437</v>
      </c>
      <c r="H1965" s="3" t="s">
        <v>438</v>
      </c>
      <c r="I1965" s="8">
        <v>-16.8825</v>
      </c>
      <c r="J1965" s="8">
        <v>-39.410832999999997</v>
      </c>
      <c r="K1965">
        <v>223830000</v>
      </c>
      <c r="L1965" t="s">
        <v>67</v>
      </c>
      <c r="M1965" t="s">
        <v>68</v>
      </c>
      <c r="N1965" t="s">
        <v>434</v>
      </c>
      <c r="O1965" s="12">
        <v>2008</v>
      </c>
      <c r="P1965" s="12">
        <v>11</v>
      </c>
      <c r="Q1965" s="12">
        <v>2009</v>
      </c>
      <c r="R1965" s="12">
        <v>11</v>
      </c>
      <c r="S1965" s="7">
        <v>13</v>
      </c>
      <c r="T1965">
        <v>6</v>
      </c>
      <c r="U1965">
        <v>17</v>
      </c>
      <c r="V1965" t="s">
        <v>82</v>
      </c>
      <c r="W1965">
        <f t="shared" si="23"/>
        <v>400</v>
      </c>
      <c r="X1965" s="5">
        <v>1</v>
      </c>
      <c r="Y1965" t="s">
        <v>48</v>
      </c>
      <c r="Z1965" t="s">
        <v>55</v>
      </c>
      <c r="AA1965" t="s">
        <v>1085</v>
      </c>
      <c r="AB1965" s="5">
        <v>2</v>
      </c>
      <c r="AC1965" t="s">
        <v>1439</v>
      </c>
      <c r="AD1965" t="s">
        <v>1681</v>
      </c>
    </row>
    <row r="1966" spans="1:30" ht="14.25" customHeight="1" x14ac:dyDescent="0.3">
      <c r="A1966">
        <v>21</v>
      </c>
      <c r="B1966" t="s">
        <v>24</v>
      </c>
      <c r="C1966" t="s">
        <v>429</v>
      </c>
      <c r="D1966" t="s">
        <v>351</v>
      </c>
      <c r="E1966">
        <v>2013</v>
      </c>
      <c r="F1966" t="s">
        <v>430</v>
      </c>
      <c r="G1966" t="s">
        <v>437</v>
      </c>
      <c r="H1966" s="3" t="s">
        <v>438</v>
      </c>
      <c r="I1966" s="8">
        <v>-16.8825</v>
      </c>
      <c r="J1966" s="8">
        <v>-39.410832999999997</v>
      </c>
      <c r="K1966">
        <v>223830000</v>
      </c>
      <c r="L1966" t="s">
        <v>67</v>
      </c>
      <c r="M1966" t="s">
        <v>68</v>
      </c>
      <c r="N1966" t="s">
        <v>434</v>
      </c>
      <c r="O1966" s="12">
        <v>2008</v>
      </c>
      <c r="P1966" s="12">
        <v>11</v>
      </c>
      <c r="Q1966" s="12">
        <v>2009</v>
      </c>
      <c r="R1966" s="12">
        <v>11</v>
      </c>
      <c r="S1966" s="7">
        <v>13</v>
      </c>
      <c r="T1966">
        <v>6</v>
      </c>
      <c r="U1966">
        <v>17</v>
      </c>
      <c r="V1966" t="s">
        <v>82</v>
      </c>
      <c r="W1966">
        <f t="shared" si="23"/>
        <v>400</v>
      </c>
      <c r="X1966" s="5">
        <v>1</v>
      </c>
      <c r="Y1966" t="s">
        <v>48</v>
      </c>
      <c r="Z1966" t="s">
        <v>55</v>
      </c>
      <c r="AA1966" t="s">
        <v>249</v>
      </c>
      <c r="AB1966" s="5">
        <v>103</v>
      </c>
      <c r="AC1966" t="s">
        <v>1439</v>
      </c>
      <c r="AD1966" t="s">
        <v>1681</v>
      </c>
    </row>
    <row r="1967" spans="1:30" ht="14.25" customHeight="1" x14ac:dyDescent="0.3">
      <c r="A1967">
        <v>21</v>
      </c>
      <c r="B1967" t="s">
        <v>24</v>
      </c>
      <c r="C1967" t="s">
        <v>429</v>
      </c>
      <c r="D1967" t="s">
        <v>351</v>
      </c>
      <c r="E1967">
        <v>2013</v>
      </c>
      <c r="F1967" t="s">
        <v>430</v>
      </c>
      <c r="G1967" t="s">
        <v>437</v>
      </c>
      <c r="H1967" s="3" t="s">
        <v>438</v>
      </c>
      <c r="I1967" s="8">
        <v>-16.8825</v>
      </c>
      <c r="J1967" s="8">
        <v>-39.410832999999997</v>
      </c>
      <c r="K1967">
        <v>223830000</v>
      </c>
      <c r="L1967" t="s">
        <v>67</v>
      </c>
      <c r="M1967" t="s">
        <v>68</v>
      </c>
      <c r="N1967" t="s">
        <v>434</v>
      </c>
      <c r="O1967" s="12">
        <v>2008</v>
      </c>
      <c r="P1967" s="12">
        <v>11</v>
      </c>
      <c r="Q1967" s="12">
        <v>2009</v>
      </c>
      <c r="R1967" s="12">
        <v>11</v>
      </c>
      <c r="S1967" s="7">
        <v>13</v>
      </c>
      <c r="T1967">
        <v>6</v>
      </c>
      <c r="U1967">
        <v>17</v>
      </c>
      <c r="V1967" t="s">
        <v>82</v>
      </c>
      <c r="W1967">
        <f t="shared" si="23"/>
        <v>400</v>
      </c>
      <c r="X1967" s="5">
        <v>1</v>
      </c>
      <c r="Y1967" t="s">
        <v>48</v>
      </c>
      <c r="Z1967" t="s">
        <v>55</v>
      </c>
      <c r="AA1967" t="s">
        <v>1091</v>
      </c>
      <c r="AB1967" s="5">
        <v>18</v>
      </c>
      <c r="AC1967" t="s">
        <v>1439</v>
      </c>
      <c r="AD1967" t="s">
        <v>1681</v>
      </c>
    </row>
    <row r="1968" spans="1:30" ht="14.25" customHeight="1" x14ac:dyDescent="0.3">
      <c r="A1968">
        <v>21</v>
      </c>
      <c r="B1968" t="s">
        <v>24</v>
      </c>
      <c r="C1968" t="s">
        <v>429</v>
      </c>
      <c r="D1968" t="s">
        <v>351</v>
      </c>
      <c r="E1968">
        <v>2013</v>
      </c>
      <c r="F1968" t="s">
        <v>430</v>
      </c>
      <c r="G1968" t="s">
        <v>437</v>
      </c>
      <c r="H1968" s="3" t="s">
        <v>438</v>
      </c>
      <c r="I1968" s="8">
        <v>-16.8825</v>
      </c>
      <c r="J1968" s="8">
        <v>-39.410832999999997</v>
      </c>
      <c r="K1968">
        <v>223830000</v>
      </c>
      <c r="L1968" t="s">
        <v>67</v>
      </c>
      <c r="M1968" t="s">
        <v>68</v>
      </c>
      <c r="N1968" t="s">
        <v>434</v>
      </c>
      <c r="O1968" s="12">
        <v>2008</v>
      </c>
      <c r="P1968" s="12">
        <v>11</v>
      </c>
      <c r="Q1968" s="12">
        <v>2009</v>
      </c>
      <c r="R1968" s="12">
        <v>11</v>
      </c>
      <c r="S1968" s="7">
        <v>13</v>
      </c>
      <c r="T1968">
        <v>6</v>
      </c>
      <c r="U1968">
        <v>17</v>
      </c>
      <c r="V1968" t="s">
        <v>82</v>
      </c>
      <c r="W1968">
        <f t="shared" si="23"/>
        <v>400</v>
      </c>
      <c r="X1968" s="5">
        <v>1</v>
      </c>
      <c r="Y1968" t="s">
        <v>48</v>
      </c>
      <c r="Z1968" t="s">
        <v>55</v>
      </c>
      <c r="AA1968" t="s">
        <v>861</v>
      </c>
      <c r="AB1968" s="5">
        <v>9</v>
      </c>
      <c r="AC1968" t="s">
        <v>1439</v>
      </c>
      <c r="AD1968" t="s">
        <v>1681</v>
      </c>
    </row>
    <row r="1969" spans="1:30" ht="14.25" customHeight="1" x14ac:dyDescent="0.3">
      <c r="A1969">
        <v>21</v>
      </c>
      <c r="B1969" t="s">
        <v>24</v>
      </c>
      <c r="C1969" t="s">
        <v>429</v>
      </c>
      <c r="D1969" t="s">
        <v>351</v>
      </c>
      <c r="E1969">
        <v>2013</v>
      </c>
      <c r="F1969" t="s">
        <v>430</v>
      </c>
      <c r="G1969" t="s">
        <v>437</v>
      </c>
      <c r="H1969" s="3" t="s">
        <v>438</v>
      </c>
      <c r="I1969" s="8">
        <v>-16.8825</v>
      </c>
      <c r="J1969" s="8">
        <v>-39.410832999999997</v>
      </c>
      <c r="K1969">
        <v>223830000</v>
      </c>
      <c r="L1969" t="s">
        <v>67</v>
      </c>
      <c r="M1969" t="s">
        <v>68</v>
      </c>
      <c r="N1969" t="s">
        <v>434</v>
      </c>
      <c r="O1969" s="12">
        <v>2008</v>
      </c>
      <c r="P1969" s="12">
        <v>11</v>
      </c>
      <c r="Q1969" s="12">
        <v>2009</v>
      </c>
      <c r="R1969" s="12">
        <v>11</v>
      </c>
      <c r="S1969" s="7">
        <v>13</v>
      </c>
      <c r="T1969">
        <v>6</v>
      </c>
      <c r="U1969">
        <v>17</v>
      </c>
      <c r="V1969" t="s">
        <v>82</v>
      </c>
      <c r="W1969">
        <f t="shared" si="23"/>
        <v>400</v>
      </c>
      <c r="X1969" s="5">
        <v>1</v>
      </c>
      <c r="Y1969" t="s">
        <v>48</v>
      </c>
      <c r="Z1969" t="s">
        <v>55</v>
      </c>
      <c r="AA1969" t="s">
        <v>1092</v>
      </c>
      <c r="AB1969" s="5">
        <v>0</v>
      </c>
      <c r="AC1969" t="s">
        <v>1439</v>
      </c>
      <c r="AD1969" t="s">
        <v>1681</v>
      </c>
    </row>
    <row r="1970" spans="1:30" ht="14.25" customHeight="1" x14ac:dyDescent="0.3">
      <c r="A1970">
        <v>21</v>
      </c>
      <c r="B1970" t="s">
        <v>24</v>
      </c>
      <c r="C1970" t="s">
        <v>429</v>
      </c>
      <c r="D1970" t="s">
        <v>351</v>
      </c>
      <c r="E1970">
        <v>2013</v>
      </c>
      <c r="F1970" t="s">
        <v>430</v>
      </c>
      <c r="G1970" t="s">
        <v>437</v>
      </c>
      <c r="H1970" s="3" t="s">
        <v>438</v>
      </c>
      <c r="I1970" s="8">
        <v>-16.8825</v>
      </c>
      <c r="J1970" s="8">
        <v>-39.410832999999997</v>
      </c>
      <c r="K1970">
        <v>223830000</v>
      </c>
      <c r="L1970" t="s">
        <v>67</v>
      </c>
      <c r="M1970" t="s">
        <v>68</v>
      </c>
      <c r="N1970" t="s">
        <v>434</v>
      </c>
      <c r="O1970" s="12">
        <v>2008</v>
      </c>
      <c r="P1970" s="12">
        <v>11</v>
      </c>
      <c r="Q1970" s="12">
        <v>2009</v>
      </c>
      <c r="R1970" s="12">
        <v>11</v>
      </c>
      <c r="S1970" s="7">
        <v>13</v>
      </c>
      <c r="T1970">
        <v>6</v>
      </c>
      <c r="U1970">
        <v>17</v>
      </c>
      <c r="V1970" t="s">
        <v>82</v>
      </c>
      <c r="W1970">
        <f t="shared" si="23"/>
        <v>400</v>
      </c>
      <c r="X1970" s="5">
        <v>1</v>
      </c>
      <c r="Y1970" t="s">
        <v>48</v>
      </c>
      <c r="Z1970" t="s">
        <v>55</v>
      </c>
      <c r="AA1970" t="s">
        <v>59</v>
      </c>
      <c r="AB1970" s="5">
        <v>4</v>
      </c>
      <c r="AC1970" t="s">
        <v>1439</v>
      </c>
      <c r="AD1970" t="s">
        <v>1681</v>
      </c>
    </row>
    <row r="1971" spans="1:30" ht="14.25" customHeight="1" x14ac:dyDescent="0.3">
      <c r="A1971">
        <v>21</v>
      </c>
      <c r="B1971" t="s">
        <v>24</v>
      </c>
      <c r="C1971" t="s">
        <v>429</v>
      </c>
      <c r="D1971" t="s">
        <v>351</v>
      </c>
      <c r="E1971">
        <v>2013</v>
      </c>
      <c r="F1971" t="s">
        <v>430</v>
      </c>
      <c r="G1971" t="s">
        <v>437</v>
      </c>
      <c r="H1971" s="3" t="s">
        <v>438</v>
      </c>
      <c r="I1971" s="8">
        <v>-16.8825</v>
      </c>
      <c r="J1971" s="8">
        <v>-39.410832999999997</v>
      </c>
      <c r="K1971">
        <v>223830000</v>
      </c>
      <c r="L1971" t="s">
        <v>67</v>
      </c>
      <c r="M1971" t="s">
        <v>68</v>
      </c>
      <c r="N1971" t="s">
        <v>434</v>
      </c>
      <c r="O1971" s="12">
        <v>2008</v>
      </c>
      <c r="P1971" s="12">
        <v>11</v>
      </c>
      <c r="Q1971" s="12">
        <v>2009</v>
      </c>
      <c r="R1971" s="12">
        <v>11</v>
      </c>
      <c r="S1971" s="7">
        <v>13</v>
      </c>
      <c r="T1971">
        <v>6</v>
      </c>
      <c r="U1971">
        <v>17</v>
      </c>
      <c r="V1971" t="s">
        <v>82</v>
      </c>
      <c r="W1971">
        <f t="shared" si="23"/>
        <v>400</v>
      </c>
      <c r="X1971" s="5">
        <v>1</v>
      </c>
      <c r="Y1971" t="s">
        <v>48</v>
      </c>
      <c r="Z1971" t="s">
        <v>55</v>
      </c>
      <c r="AA1971" t="s">
        <v>62</v>
      </c>
      <c r="AB1971" s="5">
        <v>9</v>
      </c>
      <c r="AC1971" t="s">
        <v>1439</v>
      </c>
      <c r="AD1971" t="s">
        <v>1681</v>
      </c>
    </row>
    <row r="1972" spans="1:30" ht="14.25" customHeight="1" x14ac:dyDescent="0.3">
      <c r="A1972">
        <v>21</v>
      </c>
      <c r="B1972" t="s">
        <v>24</v>
      </c>
      <c r="C1972" t="s">
        <v>429</v>
      </c>
      <c r="D1972" t="s">
        <v>351</v>
      </c>
      <c r="E1972">
        <v>2013</v>
      </c>
      <c r="F1972" t="s">
        <v>430</v>
      </c>
      <c r="G1972" t="s">
        <v>437</v>
      </c>
      <c r="H1972" s="3" t="s">
        <v>438</v>
      </c>
      <c r="I1972" s="8">
        <v>-16.8825</v>
      </c>
      <c r="J1972" s="8">
        <v>-39.410832999999997</v>
      </c>
      <c r="K1972">
        <v>223830000</v>
      </c>
      <c r="L1972" t="s">
        <v>67</v>
      </c>
      <c r="M1972" t="s">
        <v>68</v>
      </c>
      <c r="N1972" t="s">
        <v>434</v>
      </c>
      <c r="O1972" s="12">
        <v>2008</v>
      </c>
      <c r="P1972" s="12">
        <v>11</v>
      </c>
      <c r="Q1972" s="12">
        <v>2009</v>
      </c>
      <c r="R1972" s="12">
        <v>11</v>
      </c>
      <c r="S1972" s="7">
        <v>13</v>
      </c>
      <c r="T1972">
        <v>6</v>
      </c>
      <c r="U1972">
        <v>17</v>
      </c>
      <c r="V1972" t="s">
        <v>82</v>
      </c>
      <c r="W1972">
        <f t="shared" si="23"/>
        <v>400</v>
      </c>
      <c r="X1972" s="5">
        <v>1</v>
      </c>
      <c r="Y1972" t="s">
        <v>48</v>
      </c>
      <c r="Z1972" t="s">
        <v>55</v>
      </c>
      <c r="AA1972" t="s">
        <v>1082</v>
      </c>
      <c r="AB1972" s="5">
        <v>0</v>
      </c>
      <c r="AC1972" t="s">
        <v>1439</v>
      </c>
      <c r="AD1972" t="s">
        <v>1681</v>
      </c>
    </row>
    <row r="1973" spans="1:30" ht="14.25" customHeight="1" x14ac:dyDescent="0.3">
      <c r="A1973">
        <v>21</v>
      </c>
      <c r="B1973" t="s">
        <v>24</v>
      </c>
      <c r="C1973" t="s">
        <v>429</v>
      </c>
      <c r="D1973" t="s">
        <v>351</v>
      </c>
      <c r="E1973">
        <v>2013</v>
      </c>
      <c r="F1973" t="s">
        <v>430</v>
      </c>
      <c r="G1973" t="s">
        <v>437</v>
      </c>
      <c r="H1973" s="3" t="s">
        <v>438</v>
      </c>
      <c r="I1973" s="8">
        <v>-16.8825</v>
      </c>
      <c r="J1973" s="8">
        <v>-39.410832999999997</v>
      </c>
      <c r="K1973">
        <v>223830000</v>
      </c>
      <c r="L1973" t="s">
        <v>67</v>
      </c>
      <c r="M1973" t="s">
        <v>68</v>
      </c>
      <c r="N1973" t="s">
        <v>434</v>
      </c>
      <c r="O1973" s="12">
        <v>2008</v>
      </c>
      <c r="P1973" s="12">
        <v>11</v>
      </c>
      <c r="Q1973" s="12">
        <v>2009</v>
      </c>
      <c r="R1973" s="12">
        <v>11</v>
      </c>
      <c r="S1973" s="7">
        <v>13</v>
      </c>
      <c r="T1973">
        <v>6</v>
      </c>
      <c r="U1973">
        <v>17</v>
      </c>
      <c r="V1973" t="s">
        <v>82</v>
      </c>
      <c r="W1973">
        <f t="shared" si="23"/>
        <v>400</v>
      </c>
      <c r="X1973" s="5">
        <v>1</v>
      </c>
      <c r="Y1973" t="s">
        <v>48</v>
      </c>
      <c r="Z1973" t="s">
        <v>55</v>
      </c>
      <c r="AA1973" t="s">
        <v>655</v>
      </c>
      <c r="AB1973" s="5">
        <v>24</v>
      </c>
      <c r="AC1973" t="s">
        <v>1439</v>
      </c>
      <c r="AD1973" t="s">
        <v>1681</v>
      </c>
    </row>
    <row r="1974" spans="1:30" ht="14.25" customHeight="1" x14ac:dyDescent="0.3">
      <c r="A1974">
        <v>21</v>
      </c>
      <c r="B1974" t="s">
        <v>24</v>
      </c>
      <c r="C1974" t="s">
        <v>429</v>
      </c>
      <c r="D1974" t="s">
        <v>351</v>
      </c>
      <c r="E1974">
        <v>2013</v>
      </c>
      <c r="F1974" t="s">
        <v>430</v>
      </c>
      <c r="G1974" t="s">
        <v>437</v>
      </c>
      <c r="H1974" s="3" t="s">
        <v>438</v>
      </c>
      <c r="I1974" s="8">
        <v>-16.8825</v>
      </c>
      <c r="J1974" s="8">
        <v>-39.410832999999997</v>
      </c>
      <c r="K1974">
        <v>223830000</v>
      </c>
      <c r="L1974" t="s">
        <v>67</v>
      </c>
      <c r="M1974" t="s">
        <v>68</v>
      </c>
      <c r="N1974" t="s">
        <v>434</v>
      </c>
      <c r="O1974" s="12">
        <v>2008</v>
      </c>
      <c r="P1974" s="12">
        <v>11</v>
      </c>
      <c r="Q1974" s="12">
        <v>2009</v>
      </c>
      <c r="R1974" s="12">
        <v>11</v>
      </c>
      <c r="S1974" s="7">
        <v>13</v>
      </c>
      <c r="T1974">
        <v>6</v>
      </c>
      <c r="U1974">
        <v>17</v>
      </c>
      <c r="V1974" t="s">
        <v>82</v>
      </c>
      <c r="W1974">
        <f t="shared" si="23"/>
        <v>400</v>
      </c>
      <c r="X1974" s="5">
        <v>1</v>
      </c>
      <c r="Y1974" t="s">
        <v>48</v>
      </c>
      <c r="Z1974" t="s">
        <v>55</v>
      </c>
      <c r="AA1974" t="s">
        <v>379</v>
      </c>
      <c r="AB1974" s="5">
        <v>39</v>
      </c>
      <c r="AC1974" t="s">
        <v>1439</v>
      </c>
      <c r="AD1974" t="s">
        <v>1681</v>
      </c>
    </row>
    <row r="1975" spans="1:30" ht="14.25" customHeight="1" x14ac:dyDescent="0.3">
      <c r="A1975">
        <v>21</v>
      </c>
      <c r="B1975" t="s">
        <v>24</v>
      </c>
      <c r="C1975" t="s">
        <v>429</v>
      </c>
      <c r="D1975" t="s">
        <v>351</v>
      </c>
      <c r="E1975">
        <v>2013</v>
      </c>
      <c r="F1975" t="s">
        <v>430</v>
      </c>
      <c r="G1975" t="s">
        <v>437</v>
      </c>
      <c r="H1975" s="3" t="s">
        <v>438</v>
      </c>
      <c r="I1975" s="8">
        <v>-16.8825</v>
      </c>
      <c r="J1975" s="8">
        <v>-39.410832999999997</v>
      </c>
      <c r="K1975">
        <v>223830000</v>
      </c>
      <c r="L1975" t="s">
        <v>67</v>
      </c>
      <c r="M1975" t="s">
        <v>68</v>
      </c>
      <c r="N1975" t="s">
        <v>434</v>
      </c>
      <c r="O1975" s="12">
        <v>2008</v>
      </c>
      <c r="P1975" s="12">
        <v>11</v>
      </c>
      <c r="Q1975" s="12">
        <v>2009</v>
      </c>
      <c r="R1975" s="12">
        <v>11</v>
      </c>
      <c r="S1975" s="7">
        <v>13</v>
      </c>
      <c r="T1975">
        <v>6</v>
      </c>
      <c r="U1975">
        <v>17</v>
      </c>
      <c r="V1975" t="s">
        <v>82</v>
      </c>
      <c r="W1975">
        <f t="shared" si="23"/>
        <v>400</v>
      </c>
      <c r="X1975" s="5">
        <v>1</v>
      </c>
      <c r="Y1975" t="s">
        <v>48</v>
      </c>
      <c r="Z1975" t="s">
        <v>55</v>
      </c>
      <c r="AA1975" t="s">
        <v>114</v>
      </c>
      <c r="AB1975" s="5">
        <v>3</v>
      </c>
      <c r="AC1975" t="s">
        <v>1439</v>
      </c>
      <c r="AD1975" t="s">
        <v>1681</v>
      </c>
    </row>
    <row r="1976" spans="1:30" ht="14.25" customHeight="1" x14ac:dyDescent="0.3">
      <c r="A1976">
        <v>21</v>
      </c>
      <c r="B1976" t="s">
        <v>24</v>
      </c>
      <c r="C1976" t="s">
        <v>429</v>
      </c>
      <c r="D1976" t="s">
        <v>351</v>
      </c>
      <c r="E1976">
        <v>2013</v>
      </c>
      <c r="F1976" t="s">
        <v>430</v>
      </c>
      <c r="G1976" t="s">
        <v>437</v>
      </c>
      <c r="H1976" s="3" t="s">
        <v>438</v>
      </c>
      <c r="I1976" s="8">
        <v>-16.8825</v>
      </c>
      <c r="J1976" s="8">
        <v>-39.410832999999997</v>
      </c>
      <c r="K1976">
        <v>223830000</v>
      </c>
      <c r="L1976" t="s">
        <v>67</v>
      </c>
      <c r="M1976" t="s">
        <v>68</v>
      </c>
      <c r="N1976" t="s">
        <v>434</v>
      </c>
      <c r="O1976" s="12">
        <v>2008</v>
      </c>
      <c r="P1976" s="12">
        <v>11</v>
      </c>
      <c r="Q1976" s="12">
        <v>2009</v>
      </c>
      <c r="R1976" s="12">
        <v>11</v>
      </c>
      <c r="S1976" s="7">
        <v>13</v>
      </c>
      <c r="T1976">
        <v>6</v>
      </c>
      <c r="U1976">
        <v>17</v>
      </c>
      <c r="V1976" t="s">
        <v>82</v>
      </c>
      <c r="W1976">
        <f t="shared" si="23"/>
        <v>400</v>
      </c>
      <c r="X1976" s="5">
        <v>1</v>
      </c>
      <c r="Y1976" t="s">
        <v>48</v>
      </c>
      <c r="Z1976" t="s">
        <v>55</v>
      </c>
      <c r="AA1976" t="s">
        <v>519</v>
      </c>
      <c r="AB1976" s="5">
        <v>0</v>
      </c>
      <c r="AC1976" t="s">
        <v>1439</v>
      </c>
      <c r="AD1976" t="s">
        <v>1681</v>
      </c>
    </row>
    <row r="1977" spans="1:30" ht="14.25" customHeight="1" x14ac:dyDescent="0.3">
      <c r="A1977">
        <v>21</v>
      </c>
      <c r="B1977" t="s">
        <v>24</v>
      </c>
      <c r="C1977" t="s">
        <v>429</v>
      </c>
      <c r="D1977" t="s">
        <v>351</v>
      </c>
      <c r="E1977">
        <v>2013</v>
      </c>
      <c r="F1977" t="s">
        <v>430</v>
      </c>
      <c r="G1977" t="s">
        <v>437</v>
      </c>
      <c r="H1977" s="3" t="s">
        <v>438</v>
      </c>
      <c r="I1977" s="8">
        <v>-16.8825</v>
      </c>
      <c r="J1977" s="8">
        <v>-39.410832999999997</v>
      </c>
      <c r="K1977">
        <v>223830000</v>
      </c>
      <c r="L1977" t="s">
        <v>67</v>
      </c>
      <c r="M1977" t="s">
        <v>68</v>
      </c>
      <c r="N1977" t="s">
        <v>434</v>
      </c>
      <c r="O1977" s="12">
        <v>2008</v>
      </c>
      <c r="P1977" s="12">
        <v>11</v>
      </c>
      <c r="Q1977" s="12">
        <v>2009</v>
      </c>
      <c r="R1977" s="12">
        <v>11</v>
      </c>
      <c r="S1977" s="7">
        <v>13</v>
      </c>
      <c r="T1977">
        <v>6</v>
      </c>
      <c r="U1977">
        <v>17</v>
      </c>
      <c r="V1977" t="s">
        <v>82</v>
      </c>
      <c r="W1977">
        <f t="shared" si="23"/>
        <v>400</v>
      </c>
      <c r="X1977" s="5">
        <v>1</v>
      </c>
      <c r="Y1977" t="s">
        <v>48</v>
      </c>
      <c r="Z1977" t="s">
        <v>55</v>
      </c>
      <c r="AA1977" t="s">
        <v>1064</v>
      </c>
      <c r="AB1977" s="5">
        <v>5</v>
      </c>
      <c r="AC1977" t="s">
        <v>1439</v>
      </c>
      <c r="AD1977" t="s">
        <v>1681</v>
      </c>
    </row>
    <row r="1978" spans="1:30" ht="14.25" customHeight="1" x14ac:dyDescent="0.3">
      <c r="A1978">
        <v>21</v>
      </c>
      <c r="B1978" t="s">
        <v>24</v>
      </c>
      <c r="C1978" t="s">
        <v>429</v>
      </c>
      <c r="D1978" t="s">
        <v>351</v>
      </c>
      <c r="E1978">
        <v>2013</v>
      </c>
      <c r="F1978" t="s">
        <v>430</v>
      </c>
      <c r="G1978" t="s">
        <v>437</v>
      </c>
      <c r="H1978" s="3" t="s">
        <v>438</v>
      </c>
      <c r="I1978" s="8">
        <v>-16.8825</v>
      </c>
      <c r="J1978" s="8">
        <v>-39.410832999999997</v>
      </c>
      <c r="K1978">
        <v>223830000</v>
      </c>
      <c r="L1978" t="s">
        <v>67</v>
      </c>
      <c r="M1978" t="s">
        <v>68</v>
      </c>
      <c r="N1978" t="s">
        <v>434</v>
      </c>
      <c r="O1978" s="12">
        <v>2008</v>
      </c>
      <c r="P1978" s="12">
        <v>11</v>
      </c>
      <c r="Q1978" s="12">
        <v>2009</v>
      </c>
      <c r="R1978" s="12">
        <v>11</v>
      </c>
      <c r="S1978" s="7">
        <v>13</v>
      </c>
      <c r="T1978">
        <v>6</v>
      </c>
      <c r="U1978">
        <v>17</v>
      </c>
      <c r="V1978" t="s">
        <v>82</v>
      </c>
      <c r="W1978">
        <f t="shared" si="23"/>
        <v>400</v>
      </c>
      <c r="X1978" s="5">
        <v>1</v>
      </c>
      <c r="Y1978" t="s">
        <v>48</v>
      </c>
      <c r="Z1978" t="s">
        <v>55</v>
      </c>
      <c r="AA1978" t="s">
        <v>1093</v>
      </c>
      <c r="AB1978" s="5">
        <v>2</v>
      </c>
      <c r="AC1978" t="s">
        <v>1439</v>
      </c>
      <c r="AD1978" t="s">
        <v>1681</v>
      </c>
    </row>
    <row r="1979" spans="1:30" ht="14.25" customHeight="1" x14ac:dyDescent="0.3">
      <c r="A1979">
        <v>21</v>
      </c>
      <c r="B1979" t="s">
        <v>24</v>
      </c>
      <c r="C1979" t="s">
        <v>429</v>
      </c>
      <c r="D1979" t="s">
        <v>351</v>
      </c>
      <c r="E1979">
        <v>2013</v>
      </c>
      <c r="F1979" t="s">
        <v>430</v>
      </c>
      <c r="G1979" t="s">
        <v>437</v>
      </c>
      <c r="H1979" s="3" t="s">
        <v>438</v>
      </c>
      <c r="I1979" s="8">
        <v>-16.8825</v>
      </c>
      <c r="J1979" s="8">
        <v>-39.410832999999997</v>
      </c>
      <c r="K1979">
        <v>223830000</v>
      </c>
      <c r="L1979" t="s">
        <v>67</v>
      </c>
      <c r="M1979" t="s">
        <v>68</v>
      </c>
      <c r="N1979" t="s">
        <v>434</v>
      </c>
      <c r="O1979" s="12">
        <v>2008</v>
      </c>
      <c r="P1979" s="12">
        <v>11</v>
      </c>
      <c r="Q1979" s="12">
        <v>2009</v>
      </c>
      <c r="R1979" s="12">
        <v>11</v>
      </c>
      <c r="S1979" s="7">
        <v>13</v>
      </c>
      <c r="T1979">
        <v>6</v>
      </c>
      <c r="U1979">
        <v>17</v>
      </c>
      <c r="V1979" t="s">
        <v>82</v>
      </c>
      <c r="W1979">
        <f t="shared" si="23"/>
        <v>400</v>
      </c>
      <c r="X1979" s="5">
        <v>1</v>
      </c>
      <c r="Y1979" t="s">
        <v>48</v>
      </c>
      <c r="Z1979" t="s">
        <v>55</v>
      </c>
      <c r="AA1979" t="s">
        <v>1083</v>
      </c>
      <c r="AB1979" s="5">
        <v>6</v>
      </c>
      <c r="AC1979" t="s">
        <v>1439</v>
      </c>
      <c r="AD1979" t="s">
        <v>1681</v>
      </c>
    </row>
    <row r="1980" spans="1:30" ht="14.25" customHeight="1" x14ac:dyDescent="0.3">
      <c r="A1980">
        <v>21</v>
      </c>
      <c r="B1980" t="s">
        <v>24</v>
      </c>
      <c r="C1980" t="s">
        <v>429</v>
      </c>
      <c r="D1980" t="s">
        <v>351</v>
      </c>
      <c r="E1980">
        <v>2013</v>
      </c>
      <c r="F1980" t="s">
        <v>430</v>
      </c>
      <c r="G1980" t="s">
        <v>437</v>
      </c>
      <c r="H1980" s="3" t="s">
        <v>438</v>
      </c>
      <c r="I1980" s="8">
        <v>-16.8825</v>
      </c>
      <c r="J1980" s="8">
        <v>-39.410832999999997</v>
      </c>
      <c r="K1980">
        <v>223830000</v>
      </c>
      <c r="L1980" t="s">
        <v>67</v>
      </c>
      <c r="M1980" t="s">
        <v>68</v>
      </c>
      <c r="N1980" t="s">
        <v>434</v>
      </c>
      <c r="O1980" s="12">
        <v>2008</v>
      </c>
      <c r="P1980" s="12">
        <v>11</v>
      </c>
      <c r="Q1980" s="12">
        <v>2009</v>
      </c>
      <c r="R1980" s="12">
        <v>11</v>
      </c>
      <c r="S1980" s="7">
        <v>13</v>
      </c>
      <c r="T1980">
        <v>6</v>
      </c>
      <c r="U1980">
        <v>17</v>
      </c>
      <c r="V1980" t="s">
        <v>82</v>
      </c>
      <c r="W1980">
        <f t="shared" si="23"/>
        <v>400</v>
      </c>
      <c r="X1980" s="5">
        <v>1</v>
      </c>
      <c r="Y1980" t="s">
        <v>48</v>
      </c>
      <c r="Z1980" t="s">
        <v>55</v>
      </c>
      <c r="AA1980" t="s">
        <v>1094</v>
      </c>
      <c r="AB1980" s="5">
        <v>0</v>
      </c>
      <c r="AC1980" t="s">
        <v>1439</v>
      </c>
      <c r="AD1980" t="s">
        <v>1681</v>
      </c>
    </row>
    <row r="1981" spans="1:30" ht="14.25" customHeight="1" x14ac:dyDescent="0.3">
      <c r="A1981">
        <v>21</v>
      </c>
      <c r="B1981" t="s">
        <v>24</v>
      </c>
      <c r="C1981" t="s">
        <v>429</v>
      </c>
      <c r="D1981" t="s">
        <v>351</v>
      </c>
      <c r="E1981">
        <v>2013</v>
      </c>
      <c r="F1981" t="s">
        <v>430</v>
      </c>
      <c r="G1981" t="s">
        <v>437</v>
      </c>
      <c r="H1981" s="3" t="s">
        <v>438</v>
      </c>
      <c r="I1981" s="8">
        <v>-16.8825</v>
      </c>
      <c r="J1981" s="8">
        <v>-39.410832999999997</v>
      </c>
      <c r="K1981">
        <v>223830000</v>
      </c>
      <c r="L1981" t="s">
        <v>67</v>
      </c>
      <c r="M1981" t="s">
        <v>68</v>
      </c>
      <c r="N1981" t="s">
        <v>434</v>
      </c>
      <c r="O1981" s="12">
        <v>2008</v>
      </c>
      <c r="P1981" s="12">
        <v>11</v>
      </c>
      <c r="Q1981" s="12">
        <v>2009</v>
      </c>
      <c r="R1981" s="12">
        <v>11</v>
      </c>
      <c r="S1981" s="7">
        <v>13</v>
      </c>
      <c r="T1981">
        <v>6</v>
      </c>
      <c r="U1981">
        <v>17</v>
      </c>
      <c r="V1981" t="s">
        <v>82</v>
      </c>
      <c r="W1981">
        <f t="shared" si="23"/>
        <v>400</v>
      </c>
      <c r="X1981" s="5">
        <v>1</v>
      </c>
      <c r="Y1981" t="s">
        <v>48</v>
      </c>
      <c r="Z1981" t="s">
        <v>55</v>
      </c>
      <c r="AA1981" t="s">
        <v>1096</v>
      </c>
      <c r="AB1981" s="5">
        <v>0</v>
      </c>
      <c r="AC1981" t="s">
        <v>1439</v>
      </c>
      <c r="AD1981" t="s">
        <v>1681</v>
      </c>
    </row>
    <row r="1982" spans="1:30" ht="14.25" customHeight="1" x14ac:dyDescent="0.3">
      <c r="A1982">
        <v>21</v>
      </c>
      <c r="B1982" t="s">
        <v>24</v>
      </c>
      <c r="C1982" t="s">
        <v>429</v>
      </c>
      <c r="D1982" t="s">
        <v>351</v>
      </c>
      <c r="E1982">
        <v>2013</v>
      </c>
      <c r="F1982" t="s">
        <v>430</v>
      </c>
      <c r="G1982" t="s">
        <v>437</v>
      </c>
      <c r="H1982" s="3" t="s">
        <v>438</v>
      </c>
      <c r="I1982" s="8">
        <v>-16.8825</v>
      </c>
      <c r="J1982" s="8">
        <v>-39.410832999999997</v>
      </c>
      <c r="K1982">
        <v>223830000</v>
      </c>
      <c r="L1982" t="s">
        <v>67</v>
      </c>
      <c r="M1982" t="s">
        <v>68</v>
      </c>
      <c r="N1982" t="s">
        <v>434</v>
      </c>
      <c r="O1982" s="12">
        <v>2008</v>
      </c>
      <c r="P1982" s="12">
        <v>11</v>
      </c>
      <c r="Q1982" s="12">
        <v>2009</v>
      </c>
      <c r="R1982" s="12">
        <v>11</v>
      </c>
      <c r="S1982" s="7">
        <v>13</v>
      </c>
      <c r="T1982">
        <v>6</v>
      </c>
      <c r="U1982">
        <v>17</v>
      </c>
      <c r="V1982" t="s">
        <v>82</v>
      </c>
      <c r="W1982">
        <f t="shared" si="23"/>
        <v>400</v>
      </c>
      <c r="X1982" s="5">
        <v>1</v>
      </c>
      <c r="Y1982" t="s">
        <v>48</v>
      </c>
      <c r="Z1982" t="s">
        <v>55</v>
      </c>
      <c r="AA1982" t="s">
        <v>70</v>
      </c>
      <c r="AB1982" s="5">
        <v>10</v>
      </c>
      <c r="AC1982" t="s">
        <v>1439</v>
      </c>
      <c r="AD1982" t="s">
        <v>1681</v>
      </c>
    </row>
    <row r="1983" spans="1:30" ht="14.25" customHeight="1" x14ac:dyDescent="0.3">
      <c r="A1983">
        <v>21</v>
      </c>
      <c r="B1983" t="s">
        <v>24</v>
      </c>
      <c r="C1983" t="s">
        <v>429</v>
      </c>
      <c r="D1983" t="s">
        <v>351</v>
      </c>
      <c r="E1983">
        <v>2013</v>
      </c>
      <c r="F1983" t="s">
        <v>430</v>
      </c>
      <c r="G1983" t="s">
        <v>437</v>
      </c>
      <c r="H1983" s="3" t="s">
        <v>438</v>
      </c>
      <c r="I1983" s="8">
        <v>-16.8825</v>
      </c>
      <c r="J1983" s="8">
        <v>-39.410832999999997</v>
      </c>
      <c r="K1983">
        <v>223830000</v>
      </c>
      <c r="L1983" t="s">
        <v>67</v>
      </c>
      <c r="M1983" t="s">
        <v>68</v>
      </c>
      <c r="N1983" t="s">
        <v>434</v>
      </c>
      <c r="O1983" s="12">
        <v>2008</v>
      </c>
      <c r="P1983" s="12">
        <v>11</v>
      </c>
      <c r="Q1983" s="12">
        <v>2009</v>
      </c>
      <c r="R1983" s="12">
        <v>11</v>
      </c>
      <c r="S1983" s="7">
        <v>13</v>
      </c>
      <c r="T1983">
        <v>6</v>
      </c>
      <c r="U1983">
        <v>17</v>
      </c>
      <c r="V1983" t="s">
        <v>82</v>
      </c>
      <c r="W1983">
        <f t="shared" si="23"/>
        <v>400</v>
      </c>
      <c r="X1983" s="5">
        <v>1</v>
      </c>
      <c r="Y1983" t="s">
        <v>48</v>
      </c>
      <c r="Z1983" t="s">
        <v>55</v>
      </c>
      <c r="AA1983" t="s">
        <v>1086</v>
      </c>
      <c r="AB1983" s="5">
        <v>46</v>
      </c>
      <c r="AC1983" t="s">
        <v>1439</v>
      </c>
      <c r="AD1983" t="s">
        <v>1681</v>
      </c>
    </row>
    <row r="1984" spans="1:30" ht="14.25" customHeight="1" x14ac:dyDescent="0.3">
      <c r="A1984">
        <v>21</v>
      </c>
      <c r="B1984" t="s">
        <v>24</v>
      </c>
      <c r="C1984" t="s">
        <v>429</v>
      </c>
      <c r="D1984" t="s">
        <v>351</v>
      </c>
      <c r="E1984">
        <v>2013</v>
      </c>
      <c r="F1984" t="s">
        <v>430</v>
      </c>
      <c r="G1984" t="s">
        <v>437</v>
      </c>
      <c r="H1984" s="3" t="s">
        <v>438</v>
      </c>
      <c r="I1984" s="8">
        <v>-16.8825</v>
      </c>
      <c r="J1984" s="8">
        <v>-39.410832999999997</v>
      </c>
      <c r="K1984">
        <v>223830000</v>
      </c>
      <c r="L1984" t="s">
        <v>67</v>
      </c>
      <c r="M1984" t="s">
        <v>68</v>
      </c>
      <c r="N1984" t="s">
        <v>434</v>
      </c>
      <c r="O1984" s="12">
        <v>2008</v>
      </c>
      <c r="P1984" s="12">
        <v>11</v>
      </c>
      <c r="Q1984" s="12">
        <v>2009</v>
      </c>
      <c r="R1984" s="12">
        <v>11</v>
      </c>
      <c r="S1984" s="7">
        <v>13</v>
      </c>
      <c r="T1984">
        <v>6</v>
      </c>
      <c r="U1984">
        <v>17</v>
      </c>
      <c r="V1984" t="s">
        <v>82</v>
      </c>
      <c r="W1984">
        <f t="shared" si="23"/>
        <v>400</v>
      </c>
      <c r="X1984" s="5">
        <v>1</v>
      </c>
      <c r="Y1984" t="s">
        <v>48</v>
      </c>
      <c r="Z1984" t="s">
        <v>55</v>
      </c>
      <c r="AA1984" t="s">
        <v>73</v>
      </c>
      <c r="AB1984" s="5">
        <v>12</v>
      </c>
      <c r="AC1984" t="s">
        <v>1439</v>
      </c>
      <c r="AD1984" t="s">
        <v>1681</v>
      </c>
    </row>
    <row r="1985" spans="1:30" ht="14.25" customHeight="1" x14ac:dyDescent="0.3">
      <c r="A1985">
        <v>21</v>
      </c>
      <c r="B1985" t="s">
        <v>24</v>
      </c>
      <c r="C1985" t="s">
        <v>429</v>
      </c>
      <c r="D1985" t="s">
        <v>351</v>
      </c>
      <c r="E1985">
        <v>2013</v>
      </c>
      <c r="F1985" t="s">
        <v>430</v>
      </c>
      <c r="G1985" t="s">
        <v>437</v>
      </c>
      <c r="H1985" s="3" t="s">
        <v>438</v>
      </c>
      <c r="I1985" s="8">
        <v>-16.8825</v>
      </c>
      <c r="J1985" s="8">
        <v>-39.410832999999997</v>
      </c>
      <c r="K1985">
        <v>223830000</v>
      </c>
      <c r="L1985" t="s">
        <v>67</v>
      </c>
      <c r="M1985" t="s">
        <v>68</v>
      </c>
      <c r="N1985" t="s">
        <v>434</v>
      </c>
      <c r="O1985" s="12">
        <v>2008</v>
      </c>
      <c r="P1985" s="12">
        <v>11</v>
      </c>
      <c r="Q1985" s="12">
        <v>2009</v>
      </c>
      <c r="R1985" s="12">
        <v>11</v>
      </c>
      <c r="S1985" s="7">
        <v>13</v>
      </c>
      <c r="T1985">
        <v>6</v>
      </c>
      <c r="U1985">
        <v>17</v>
      </c>
      <c r="V1985" t="s">
        <v>82</v>
      </c>
      <c r="W1985">
        <f t="shared" si="23"/>
        <v>400</v>
      </c>
      <c r="X1985" s="5">
        <v>1</v>
      </c>
      <c r="Y1985" t="s">
        <v>48</v>
      </c>
      <c r="Z1985" t="s">
        <v>55</v>
      </c>
      <c r="AA1985" t="s">
        <v>1056</v>
      </c>
      <c r="AB1985" s="5">
        <v>0</v>
      </c>
      <c r="AC1985" t="s">
        <v>1439</v>
      </c>
      <c r="AD1985" t="s">
        <v>1681</v>
      </c>
    </row>
    <row r="1986" spans="1:30" ht="14.25" customHeight="1" x14ac:dyDescent="0.3">
      <c r="A1986">
        <v>21</v>
      </c>
      <c r="B1986" t="s">
        <v>24</v>
      </c>
      <c r="C1986" t="s">
        <v>429</v>
      </c>
      <c r="D1986" t="s">
        <v>351</v>
      </c>
      <c r="E1986">
        <v>2013</v>
      </c>
      <c r="F1986" t="s">
        <v>430</v>
      </c>
      <c r="G1986" t="s">
        <v>437</v>
      </c>
      <c r="H1986" s="3" t="s">
        <v>438</v>
      </c>
      <c r="I1986" s="8">
        <v>-16.8825</v>
      </c>
      <c r="J1986" s="8">
        <v>-39.410832999999997</v>
      </c>
      <c r="K1986">
        <v>223830000</v>
      </c>
      <c r="L1986" t="s">
        <v>67</v>
      </c>
      <c r="M1986" t="s">
        <v>68</v>
      </c>
      <c r="N1986" t="s">
        <v>434</v>
      </c>
      <c r="O1986" s="12">
        <v>2008</v>
      </c>
      <c r="P1986" s="12">
        <v>11</v>
      </c>
      <c r="Q1986" s="12">
        <v>2009</v>
      </c>
      <c r="R1986" s="12">
        <v>11</v>
      </c>
      <c r="S1986" s="7">
        <v>13</v>
      </c>
      <c r="T1986">
        <v>6</v>
      </c>
      <c r="U1986">
        <v>17</v>
      </c>
      <c r="V1986" t="s">
        <v>82</v>
      </c>
      <c r="W1986">
        <f t="shared" si="23"/>
        <v>400</v>
      </c>
      <c r="X1986" s="5">
        <v>1</v>
      </c>
      <c r="Y1986" t="s">
        <v>48</v>
      </c>
      <c r="Z1986" t="s">
        <v>83</v>
      </c>
      <c r="AA1986" t="s">
        <v>1087</v>
      </c>
      <c r="AB1986" s="5">
        <v>14</v>
      </c>
      <c r="AC1986" t="s">
        <v>1439</v>
      </c>
      <c r="AD1986" t="s">
        <v>1681</v>
      </c>
    </row>
    <row r="1987" spans="1:30" ht="14.25" customHeight="1" x14ac:dyDescent="0.3">
      <c r="A1987">
        <v>21</v>
      </c>
      <c r="B1987" t="s">
        <v>24</v>
      </c>
      <c r="C1987" t="s">
        <v>429</v>
      </c>
      <c r="D1987" t="s">
        <v>351</v>
      </c>
      <c r="E1987">
        <v>2013</v>
      </c>
      <c r="F1987" t="s">
        <v>430</v>
      </c>
      <c r="G1987" t="s">
        <v>437</v>
      </c>
      <c r="H1987" s="3" t="s">
        <v>438</v>
      </c>
      <c r="I1987" s="8">
        <v>-16.8825</v>
      </c>
      <c r="J1987" s="8">
        <v>-39.410832999999997</v>
      </c>
      <c r="K1987">
        <v>223830000</v>
      </c>
      <c r="L1987" t="s">
        <v>67</v>
      </c>
      <c r="M1987" t="s">
        <v>68</v>
      </c>
      <c r="N1987" t="s">
        <v>434</v>
      </c>
      <c r="O1987" s="12">
        <v>2008</v>
      </c>
      <c r="P1987" s="12">
        <v>11</v>
      </c>
      <c r="Q1987" s="12">
        <v>2009</v>
      </c>
      <c r="R1987" s="12">
        <v>11</v>
      </c>
      <c r="S1987" s="7">
        <v>13</v>
      </c>
      <c r="T1987">
        <v>6</v>
      </c>
      <c r="U1987">
        <v>17</v>
      </c>
      <c r="V1987" t="s">
        <v>82</v>
      </c>
      <c r="W1987">
        <f t="shared" si="23"/>
        <v>400</v>
      </c>
      <c r="X1987" s="5">
        <v>1</v>
      </c>
      <c r="Y1987" t="s">
        <v>48</v>
      </c>
      <c r="Z1987" t="s">
        <v>83</v>
      </c>
      <c r="AA1987" t="s">
        <v>274</v>
      </c>
      <c r="AB1987" s="5">
        <v>27</v>
      </c>
      <c r="AC1987" t="s">
        <v>1439</v>
      </c>
      <c r="AD1987" t="s">
        <v>1681</v>
      </c>
    </row>
    <row r="1988" spans="1:30" ht="14.25" customHeight="1" x14ac:dyDescent="0.3">
      <c r="A1988">
        <v>21</v>
      </c>
      <c r="B1988" t="s">
        <v>24</v>
      </c>
      <c r="C1988" t="s">
        <v>429</v>
      </c>
      <c r="D1988" t="s">
        <v>351</v>
      </c>
      <c r="E1988">
        <v>2013</v>
      </c>
      <c r="F1988" t="s">
        <v>430</v>
      </c>
      <c r="G1988" t="s">
        <v>437</v>
      </c>
      <c r="H1988" s="3" t="s">
        <v>438</v>
      </c>
      <c r="I1988" s="8">
        <v>-16.8825</v>
      </c>
      <c r="J1988" s="8">
        <v>-39.410832999999997</v>
      </c>
      <c r="K1988">
        <v>223830000</v>
      </c>
      <c r="L1988" t="s">
        <v>67</v>
      </c>
      <c r="M1988" t="s">
        <v>68</v>
      </c>
      <c r="N1988" t="s">
        <v>434</v>
      </c>
      <c r="O1988" s="12">
        <v>2008</v>
      </c>
      <c r="P1988" s="12">
        <v>11</v>
      </c>
      <c r="Q1988" s="12">
        <v>2009</v>
      </c>
      <c r="R1988" s="12">
        <v>11</v>
      </c>
      <c r="S1988" s="7">
        <v>13</v>
      </c>
      <c r="T1988">
        <v>6</v>
      </c>
      <c r="U1988">
        <v>17</v>
      </c>
      <c r="V1988" t="s">
        <v>82</v>
      </c>
      <c r="W1988">
        <f t="shared" si="23"/>
        <v>400</v>
      </c>
      <c r="X1988" s="5">
        <v>1</v>
      </c>
      <c r="Y1988" t="s">
        <v>48</v>
      </c>
      <c r="Z1988" t="s">
        <v>83</v>
      </c>
      <c r="AA1988" t="s">
        <v>87</v>
      </c>
      <c r="AB1988" s="5">
        <v>48</v>
      </c>
      <c r="AC1988" t="s">
        <v>1439</v>
      </c>
      <c r="AD1988" t="s">
        <v>1681</v>
      </c>
    </row>
    <row r="1989" spans="1:30" ht="14.25" customHeight="1" x14ac:dyDescent="0.3">
      <c r="A1989">
        <v>21</v>
      </c>
      <c r="B1989" t="s">
        <v>24</v>
      </c>
      <c r="C1989" t="s">
        <v>429</v>
      </c>
      <c r="D1989" t="s">
        <v>351</v>
      </c>
      <c r="E1989">
        <v>2013</v>
      </c>
      <c r="F1989" t="s">
        <v>430</v>
      </c>
      <c r="G1989" t="s">
        <v>437</v>
      </c>
      <c r="H1989" s="3" t="s">
        <v>438</v>
      </c>
      <c r="I1989" s="8">
        <v>-16.8825</v>
      </c>
      <c r="J1989" s="8">
        <v>-39.410832999999997</v>
      </c>
      <c r="K1989">
        <v>223830000</v>
      </c>
      <c r="L1989" t="s">
        <v>67</v>
      </c>
      <c r="M1989" t="s">
        <v>68</v>
      </c>
      <c r="N1989" t="s">
        <v>434</v>
      </c>
      <c r="O1989" s="12">
        <v>2008</v>
      </c>
      <c r="P1989" s="12">
        <v>11</v>
      </c>
      <c r="Q1989" s="12">
        <v>2009</v>
      </c>
      <c r="R1989" s="12">
        <v>11</v>
      </c>
      <c r="S1989" s="7">
        <v>13</v>
      </c>
      <c r="T1989">
        <v>6</v>
      </c>
      <c r="U1989">
        <v>17</v>
      </c>
      <c r="V1989" t="s">
        <v>82</v>
      </c>
      <c r="W1989">
        <f t="shared" si="23"/>
        <v>400</v>
      </c>
      <c r="X1989" s="5">
        <v>1</v>
      </c>
      <c r="Y1989" t="s">
        <v>48</v>
      </c>
      <c r="Z1989" t="s">
        <v>83</v>
      </c>
      <c r="AA1989" t="s">
        <v>1088</v>
      </c>
      <c r="AB1989" s="5">
        <v>13</v>
      </c>
      <c r="AC1989" t="s">
        <v>1439</v>
      </c>
      <c r="AD1989" t="s">
        <v>1681</v>
      </c>
    </row>
    <row r="1990" spans="1:30" ht="14.25" customHeight="1" x14ac:dyDescent="0.3">
      <c r="A1990">
        <v>21</v>
      </c>
      <c r="B1990" t="s">
        <v>24</v>
      </c>
      <c r="C1990" t="s">
        <v>429</v>
      </c>
      <c r="D1990" t="s">
        <v>351</v>
      </c>
      <c r="E1990">
        <v>2013</v>
      </c>
      <c r="F1990" t="s">
        <v>430</v>
      </c>
      <c r="G1990" t="s">
        <v>437</v>
      </c>
      <c r="H1990" s="3" t="s">
        <v>438</v>
      </c>
      <c r="I1990" s="8">
        <v>-16.8825</v>
      </c>
      <c r="J1990" s="8">
        <v>-39.410832999999997</v>
      </c>
      <c r="K1990">
        <v>223830000</v>
      </c>
      <c r="L1990" t="s">
        <v>67</v>
      </c>
      <c r="M1990" t="s">
        <v>68</v>
      </c>
      <c r="N1990" t="s">
        <v>434</v>
      </c>
      <c r="O1990" s="12">
        <v>2008</v>
      </c>
      <c r="P1990" s="12">
        <v>11</v>
      </c>
      <c r="Q1990" s="12">
        <v>2009</v>
      </c>
      <c r="R1990" s="12">
        <v>11</v>
      </c>
      <c r="S1990" s="7">
        <v>13</v>
      </c>
      <c r="T1990">
        <v>6</v>
      </c>
      <c r="U1990">
        <v>17</v>
      </c>
      <c r="V1990" t="s">
        <v>82</v>
      </c>
      <c r="W1990">
        <f t="shared" si="23"/>
        <v>400</v>
      </c>
      <c r="X1990" s="5">
        <v>1</v>
      </c>
      <c r="Y1990" t="s">
        <v>48</v>
      </c>
      <c r="Z1990" t="s">
        <v>90</v>
      </c>
      <c r="AA1990" t="s">
        <v>666</v>
      </c>
      <c r="AB1990" s="5">
        <v>4</v>
      </c>
      <c r="AC1990" t="s">
        <v>1439</v>
      </c>
      <c r="AD1990" t="s">
        <v>1681</v>
      </c>
    </row>
    <row r="1991" spans="1:30" ht="14.25" customHeight="1" x14ac:dyDescent="0.3">
      <c r="A1991">
        <v>21</v>
      </c>
      <c r="B1991" t="s">
        <v>24</v>
      </c>
      <c r="C1991" t="s">
        <v>429</v>
      </c>
      <c r="D1991" t="s">
        <v>351</v>
      </c>
      <c r="E1991">
        <v>2013</v>
      </c>
      <c r="F1991" t="s">
        <v>430</v>
      </c>
      <c r="G1991" t="s">
        <v>437</v>
      </c>
      <c r="H1991" s="3" t="s">
        <v>438</v>
      </c>
      <c r="I1991" s="8">
        <v>-16.8825</v>
      </c>
      <c r="J1991" s="8">
        <v>-39.410832999999997</v>
      </c>
      <c r="K1991">
        <v>223830000</v>
      </c>
      <c r="L1991" t="s">
        <v>67</v>
      </c>
      <c r="M1991" t="s">
        <v>68</v>
      </c>
      <c r="N1991" t="s">
        <v>434</v>
      </c>
      <c r="O1991" s="12">
        <v>2008</v>
      </c>
      <c r="P1991" s="12">
        <v>11</v>
      </c>
      <c r="Q1991" s="12">
        <v>2009</v>
      </c>
      <c r="R1991" s="12">
        <v>11</v>
      </c>
      <c r="S1991" s="7">
        <v>13</v>
      </c>
      <c r="T1991">
        <v>6</v>
      </c>
      <c r="U1991">
        <v>17</v>
      </c>
      <c r="V1991" t="s">
        <v>82</v>
      </c>
      <c r="W1991">
        <f t="shared" si="23"/>
        <v>400</v>
      </c>
      <c r="X1991" s="5">
        <v>1</v>
      </c>
      <c r="Y1991" t="s">
        <v>48</v>
      </c>
      <c r="Z1991" t="s">
        <v>90</v>
      </c>
      <c r="AA1991" t="s">
        <v>1089</v>
      </c>
      <c r="AB1991" s="5">
        <v>1</v>
      </c>
      <c r="AC1991" t="s">
        <v>1439</v>
      </c>
      <c r="AD1991" t="s">
        <v>1681</v>
      </c>
    </row>
    <row r="1992" spans="1:30" ht="14.25" customHeight="1" x14ac:dyDescent="0.3">
      <c r="A1992">
        <v>21</v>
      </c>
      <c r="B1992" t="s">
        <v>24</v>
      </c>
      <c r="C1992" t="s">
        <v>429</v>
      </c>
      <c r="D1992" t="s">
        <v>351</v>
      </c>
      <c r="E1992">
        <v>2013</v>
      </c>
      <c r="F1992" t="s">
        <v>430</v>
      </c>
      <c r="G1992" t="s">
        <v>437</v>
      </c>
      <c r="H1992" s="3" t="s">
        <v>438</v>
      </c>
      <c r="I1992" s="8">
        <v>-16.8825</v>
      </c>
      <c r="J1992" s="8">
        <v>-39.410832999999997</v>
      </c>
      <c r="K1992">
        <v>223830000</v>
      </c>
      <c r="L1992" t="s">
        <v>67</v>
      </c>
      <c r="M1992" t="s">
        <v>68</v>
      </c>
      <c r="N1992" t="s">
        <v>434</v>
      </c>
      <c r="O1992" s="12">
        <v>2008</v>
      </c>
      <c r="P1992" s="12">
        <v>11</v>
      </c>
      <c r="Q1992" s="12">
        <v>2009</v>
      </c>
      <c r="R1992" s="12">
        <v>11</v>
      </c>
      <c r="S1992" s="7">
        <v>13</v>
      </c>
      <c r="T1992">
        <v>6</v>
      </c>
      <c r="U1992">
        <v>17</v>
      </c>
      <c r="V1992" t="s">
        <v>82</v>
      </c>
      <c r="W1992">
        <f t="shared" si="23"/>
        <v>400</v>
      </c>
      <c r="X1992" s="5">
        <v>1</v>
      </c>
      <c r="Y1992" t="s">
        <v>48</v>
      </c>
      <c r="Z1992" t="s">
        <v>90</v>
      </c>
      <c r="AA1992" t="s">
        <v>91</v>
      </c>
      <c r="AB1992" s="5">
        <v>1</v>
      </c>
      <c r="AC1992" t="s">
        <v>1439</v>
      </c>
      <c r="AD1992" t="s">
        <v>1681</v>
      </c>
    </row>
    <row r="1993" spans="1:30" ht="14.25" customHeight="1" x14ac:dyDescent="0.3">
      <c r="A1993">
        <v>21</v>
      </c>
      <c r="B1993" t="s">
        <v>24</v>
      </c>
      <c r="C1993" t="s">
        <v>429</v>
      </c>
      <c r="D1993" t="s">
        <v>351</v>
      </c>
      <c r="E1993">
        <v>2013</v>
      </c>
      <c r="F1993" t="s">
        <v>430</v>
      </c>
      <c r="G1993" t="s">
        <v>442</v>
      </c>
      <c r="H1993" s="3" t="s">
        <v>443</v>
      </c>
      <c r="I1993" s="8">
        <v>-16.8825</v>
      </c>
      <c r="J1993" s="8">
        <v>-39.410832999999997</v>
      </c>
      <c r="K1993">
        <v>223830000</v>
      </c>
      <c r="L1993" t="s">
        <v>67</v>
      </c>
      <c r="M1993" t="s">
        <v>68</v>
      </c>
      <c r="N1993" t="s">
        <v>434</v>
      </c>
      <c r="O1993" s="12">
        <v>2008</v>
      </c>
      <c r="P1993" s="12">
        <v>11</v>
      </c>
      <c r="Q1993" s="12">
        <v>2009</v>
      </c>
      <c r="R1993" s="12">
        <v>11</v>
      </c>
      <c r="S1993" s="7">
        <v>13</v>
      </c>
      <c r="T1993">
        <v>6</v>
      </c>
      <c r="U1993">
        <v>17</v>
      </c>
      <c r="V1993" t="s">
        <v>82</v>
      </c>
      <c r="W1993">
        <f t="shared" si="23"/>
        <v>400</v>
      </c>
      <c r="X1993" s="5">
        <v>1</v>
      </c>
      <c r="Y1993" t="s">
        <v>48</v>
      </c>
      <c r="Z1993" t="s">
        <v>49</v>
      </c>
      <c r="AA1993" t="s">
        <v>1084</v>
      </c>
      <c r="AB1993">
        <v>0</v>
      </c>
      <c r="AC1993" t="s">
        <v>1439</v>
      </c>
      <c r="AD1993" t="s">
        <v>1681</v>
      </c>
    </row>
    <row r="1994" spans="1:30" ht="14.25" customHeight="1" x14ac:dyDescent="0.3">
      <c r="A1994">
        <v>21</v>
      </c>
      <c r="B1994" t="s">
        <v>24</v>
      </c>
      <c r="C1994" t="s">
        <v>429</v>
      </c>
      <c r="D1994" t="s">
        <v>351</v>
      </c>
      <c r="E1994">
        <v>2013</v>
      </c>
      <c r="F1994" t="s">
        <v>430</v>
      </c>
      <c r="G1994" t="s">
        <v>442</v>
      </c>
      <c r="H1994" s="3" t="s">
        <v>443</v>
      </c>
      <c r="I1994" s="8">
        <v>-16.8825</v>
      </c>
      <c r="J1994" s="8">
        <v>-39.410832999999997</v>
      </c>
      <c r="K1994">
        <v>223830000</v>
      </c>
      <c r="L1994" t="s">
        <v>67</v>
      </c>
      <c r="M1994" t="s">
        <v>68</v>
      </c>
      <c r="N1994" t="s">
        <v>434</v>
      </c>
      <c r="O1994" s="12">
        <v>2008</v>
      </c>
      <c r="P1994" s="12">
        <v>11</v>
      </c>
      <c r="Q1994" s="12">
        <v>2009</v>
      </c>
      <c r="R1994" s="12">
        <v>11</v>
      </c>
      <c r="S1994" s="7">
        <v>13</v>
      </c>
      <c r="T1994">
        <v>6</v>
      </c>
      <c r="U1994">
        <v>17</v>
      </c>
      <c r="V1994" t="s">
        <v>82</v>
      </c>
      <c r="W1994">
        <f t="shared" si="23"/>
        <v>400</v>
      </c>
      <c r="X1994" s="5">
        <v>1</v>
      </c>
      <c r="Y1994" t="s">
        <v>48</v>
      </c>
      <c r="Z1994" t="s">
        <v>49</v>
      </c>
      <c r="AA1994" t="s">
        <v>1081</v>
      </c>
      <c r="AB1994">
        <v>0</v>
      </c>
      <c r="AC1994" t="s">
        <v>1439</v>
      </c>
      <c r="AD1994" t="s">
        <v>1681</v>
      </c>
    </row>
    <row r="1995" spans="1:30" ht="14.25" customHeight="1" x14ac:dyDescent="0.3">
      <c r="A1995">
        <v>21</v>
      </c>
      <c r="B1995" t="s">
        <v>24</v>
      </c>
      <c r="C1995" t="s">
        <v>429</v>
      </c>
      <c r="D1995" t="s">
        <v>351</v>
      </c>
      <c r="E1995">
        <v>2013</v>
      </c>
      <c r="F1995" t="s">
        <v>430</v>
      </c>
      <c r="G1995" t="s">
        <v>442</v>
      </c>
      <c r="H1995" s="3" t="s">
        <v>443</v>
      </c>
      <c r="I1995" s="8">
        <v>-16.8825</v>
      </c>
      <c r="J1995" s="8">
        <v>-39.410832999999997</v>
      </c>
      <c r="K1995">
        <v>223830000</v>
      </c>
      <c r="L1995" t="s">
        <v>67</v>
      </c>
      <c r="M1995" t="s">
        <v>68</v>
      </c>
      <c r="N1995" t="s">
        <v>434</v>
      </c>
      <c r="O1995" s="12">
        <v>2008</v>
      </c>
      <c r="P1995" s="12">
        <v>11</v>
      </c>
      <c r="Q1995" s="12">
        <v>2009</v>
      </c>
      <c r="R1995" s="12">
        <v>11</v>
      </c>
      <c r="S1995" s="7">
        <v>13</v>
      </c>
      <c r="T1995">
        <v>6</v>
      </c>
      <c r="U1995">
        <v>17</v>
      </c>
      <c r="V1995" t="s">
        <v>82</v>
      </c>
      <c r="W1995">
        <f t="shared" si="23"/>
        <v>400</v>
      </c>
      <c r="X1995" s="5">
        <v>1</v>
      </c>
      <c r="Y1995" t="s">
        <v>48</v>
      </c>
      <c r="Z1995" t="s">
        <v>49</v>
      </c>
      <c r="AA1995" t="s">
        <v>50</v>
      </c>
      <c r="AB1995">
        <v>0</v>
      </c>
      <c r="AC1995" t="s">
        <v>1439</v>
      </c>
      <c r="AD1995" t="s">
        <v>1681</v>
      </c>
    </row>
    <row r="1996" spans="1:30" ht="14.25" customHeight="1" x14ac:dyDescent="0.3">
      <c r="A1996">
        <v>21</v>
      </c>
      <c r="B1996" t="s">
        <v>24</v>
      </c>
      <c r="C1996" t="s">
        <v>429</v>
      </c>
      <c r="D1996" t="s">
        <v>351</v>
      </c>
      <c r="E1996">
        <v>2013</v>
      </c>
      <c r="F1996" t="s">
        <v>430</v>
      </c>
      <c r="G1996" t="s">
        <v>442</v>
      </c>
      <c r="H1996" s="3" t="s">
        <v>443</v>
      </c>
      <c r="I1996" s="8">
        <v>-16.8825</v>
      </c>
      <c r="J1996" s="8">
        <v>-39.410832999999997</v>
      </c>
      <c r="K1996">
        <v>223830000</v>
      </c>
      <c r="L1996" t="s">
        <v>67</v>
      </c>
      <c r="M1996" t="s">
        <v>68</v>
      </c>
      <c r="N1996" t="s">
        <v>434</v>
      </c>
      <c r="O1996" s="12">
        <v>2008</v>
      </c>
      <c r="P1996" s="12">
        <v>11</v>
      </c>
      <c r="Q1996" s="12">
        <v>2009</v>
      </c>
      <c r="R1996" s="12">
        <v>11</v>
      </c>
      <c r="S1996" s="7">
        <v>13</v>
      </c>
      <c r="T1996">
        <v>6</v>
      </c>
      <c r="U1996">
        <v>17</v>
      </c>
      <c r="V1996" t="s">
        <v>82</v>
      </c>
      <c r="W1996">
        <f t="shared" si="23"/>
        <v>400</v>
      </c>
      <c r="X1996" s="5">
        <v>1</v>
      </c>
      <c r="Y1996" t="s">
        <v>48</v>
      </c>
      <c r="Z1996" t="s">
        <v>49</v>
      </c>
      <c r="AA1996" t="s">
        <v>52</v>
      </c>
      <c r="AB1996">
        <v>0</v>
      </c>
      <c r="AC1996" t="s">
        <v>1439</v>
      </c>
      <c r="AD1996" t="s">
        <v>1681</v>
      </c>
    </row>
    <row r="1997" spans="1:30" ht="14.25" customHeight="1" x14ac:dyDescent="0.3">
      <c r="A1997">
        <v>21</v>
      </c>
      <c r="B1997" t="s">
        <v>24</v>
      </c>
      <c r="C1997" t="s">
        <v>429</v>
      </c>
      <c r="D1997" t="s">
        <v>351</v>
      </c>
      <c r="E1997">
        <v>2013</v>
      </c>
      <c r="F1997" t="s">
        <v>430</v>
      </c>
      <c r="G1997" t="s">
        <v>442</v>
      </c>
      <c r="H1997" s="3" t="s">
        <v>443</v>
      </c>
      <c r="I1997" s="8">
        <v>-16.8825</v>
      </c>
      <c r="J1997" s="8">
        <v>-39.410832999999997</v>
      </c>
      <c r="K1997">
        <v>223830000</v>
      </c>
      <c r="L1997" t="s">
        <v>67</v>
      </c>
      <c r="M1997" t="s">
        <v>68</v>
      </c>
      <c r="N1997" t="s">
        <v>434</v>
      </c>
      <c r="O1997" s="12">
        <v>2008</v>
      </c>
      <c r="P1997" s="12">
        <v>11</v>
      </c>
      <c r="Q1997" s="12">
        <v>2009</v>
      </c>
      <c r="R1997" s="12">
        <v>11</v>
      </c>
      <c r="S1997" s="7">
        <v>13</v>
      </c>
      <c r="T1997">
        <v>6</v>
      </c>
      <c r="U1997">
        <v>17</v>
      </c>
      <c r="V1997" t="s">
        <v>82</v>
      </c>
      <c r="W1997">
        <f t="shared" si="23"/>
        <v>400</v>
      </c>
      <c r="X1997" s="5">
        <v>1</v>
      </c>
      <c r="Y1997" t="s">
        <v>48</v>
      </c>
      <c r="Z1997" t="s">
        <v>55</v>
      </c>
      <c r="AA1997" t="s">
        <v>859</v>
      </c>
      <c r="AB1997">
        <v>0</v>
      </c>
      <c r="AC1997" t="s">
        <v>1439</v>
      </c>
      <c r="AD1997" t="s">
        <v>1681</v>
      </c>
    </row>
    <row r="1998" spans="1:30" ht="14.25" customHeight="1" x14ac:dyDescent="0.3">
      <c r="A1998">
        <v>21</v>
      </c>
      <c r="B1998" t="s">
        <v>24</v>
      </c>
      <c r="C1998" t="s">
        <v>429</v>
      </c>
      <c r="D1998" t="s">
        <v>351</v>
      </c>
      <c r="E1998">
        <v>2013</v>
      </c>
      <c r="F1998" t="s">
        <v>430</v>
      </c>
      <c r="G1998" t="s">
        <v>442</v>
      </c>
      <c r="H1998" s="3" t="s">
        <v>443</v>
      </c>
      <c r="I1998" s="8">
        <v>-16.8825</v>
      </c>
      <c r="J1998" s="8">
        <v>-39.410832999999997</v>
      </c>
      <c r="K1998">
        <v>223830000</v>
      </c>
      <c r="L1998" t="s">
        <v>67</v>
      </c>
      <c r="M1998" t="s">
        <v>68</v>
      </c>
      <c r="N1998" t="s">
        <v>434</v>
      </c>
      <c r="O1998" s="12">
        <v>2008</v>
      </c>
      <c r="P1998" s="12">
        <v>11</v>
      </c>
      <c r="Q1998" s="12">
        <v>2009</v>
      </c>
      <c r="R1998" s="12">
        <v>11</v>
      </c>
      <c r="S1998" s="7">
        <v>13</v>
      </c>
      <c r="T1998">
        <v>6</v>
      </c>
      <c r="U1998">
        <v>17</v>
      </c>
      <c r="V1998" t="s">
        <v>82</v>
      </c>
      <c r="W1998">
        <f t="shared" si="23"/>
        <v>400</v>
      </c>
      <c r="X1998" s="5">
        <v>1</v>
      </c>
      <c r="Y1998" t="s">
        <v>48</v>
      </c>
      <c r="Z1998" t="s">
        <v>55</v>
      </c>
      <c r="AA1998" t="s">
        <v>238</v>
      </c>
      <c r="AB1998">
        <v>0</v>
      </c>
      <c r="AC1998" t="s">
        <v>1439</v>
      </c>
      <c r="AD1998" t="s">
        <v>1681</v>
      </c>
    </row>
    <row r="1999" spans="1:30" ht="14.25" customHeight="1" x14ac:dyDescent="0.3">
      <c r="A1999">
        <v>21</v>
      </c>
      <c r="B1999" t="s">
        <v>24</v>
      </c>
      <c r="C1999" t="s">
        <v>429</v>
      </c>
      <c r="D1999" t="s">
        <v>351</v>
      </c>
      <c r="E1999">
        <v>2013</v>
      </c>
      <c r="F1999" t="s">
        <v>430</v>
      </c>
      <c r="G1999" t="s">
        <v>442</v>
      </c>
      <c r="H1999" s="3" t="s">
        <v>443</v>
      </c>
      <c r="I1999" s="8">
        <v>-16.8825</v>
      </c>
      <c r="J1999" s="8">
        <v>-39.410832999999997</v>
      </c>
      <c r="K1999">
        <v>223830000</v>
      </c>
      <c r="L1999" t="s">
        <v>67</v>
      </c>
      <c r="M1999" t="s">
        <v>68</v>
      </c>
      <c r="N1999" t="s">
        <v>434</v>
      </c>
      <c r="O1999" s="12">
        <v>2008</v>
      </c>
      <c r="P1999" s="12">
        <v>11</v>
      </c>
      <c r="Q1999" s="12">
        <v>2009</v>
      </c>
      <c r="R1999" s="12">
        <v>11</v>
      </c>
      <c r="S1999" s="7">
        <v>13</v>
      </c>
      <c r="T1999">
        <v>6</v>
      </c>
      <c r="U1999">
        <v>17</v>
      </c>
      <c r="V1999" t="s">
        <v>82</v>
      </c>
      <c r="W1999">
        <f t="shared" si="23"/>
        <v>400</v>
      </c>
      <c r="X1999" s="5">
        <v>1</v>
      </c>
      <c r="Y1999" t="s">
        <v>48</v>
      </c>
      <c r="Z1999" t="s">
        <v>55</v>
      </c>
      <c r="AA1999" t="s">
        <v>1090</v>
      </c>
      <c r="AB1999">
        <v>5</v>
      </c>
      <c r="AC1999" t="s">
        <v>1439</v>
      </c>
      <c r="AD1999" t="s">
        <v>1681</v>
      </c>
    </row>
    <row r="2000" spans="1:30" ht="14.25" customHeight="1" x14ac:dyDescent="0.3">
      <c r="A2000">
        <v>21</v>
      </c>
      <c r="B2000" t="s">
        <v>24</v>
      </c>
      <c r="C2000" t="s">
        <v>429</v>
      </c>
      <c r="D2000" t="s">
        <v>351</v>
      </c>
      <c r="E2000">
        <v>2013</v>
      </c>
      <c r="F2000" t="s">
        <v>430</v>
      </c>
      <c r="G2000" t="s">
        <v>442</v>
      </c>
      <c r="H2000" s="3" t="s">
        <v>443</v>
      </c>
      <c r="I2000" s="8">
        <v>-16.8825</v>
      </c>
      <c r="J2000" s="8">
        <v>-39.410832999999997</v>
      </c>
      <c r="K2000">
        <v>223830000</v>
      </c>
      <c r="L2000" t="s">
        <v>67</v>
      </c>
      <c r="M2000" t="s">
        <v>68</v>
      </c>
      <c r="N2000" t="s">
        <v>434</v>
      </c>
      <c r="O2000" s="12">
        <v>2008</v>
      </c>
      <c r="P2000" s="12">
        <v>11</v>
      </c>
      <c r="Q2000" s="12">
        <v>2009</v>
      </c>
      <c r="R2000" s="12">
        <v>11</v>
      </c>
      <c r="S2000" s="7">
        <v>13</v>
      </c>
      <c r="T2000">
        <v>6</v>
      </c>
      <c r="U2000">
        <v>17</v>
      </c>
      <c r="V2000" t="s">
        <v>82</v>
      </c>
      <c r="W2000">
        <f t="shared" si="23"/>
        <v>400</v>
      </c>
      <c r="X2000" s="5">
        <v>1</v>
      </c>
      <c r="Y2000" t="s">
        <v>48</v>
      </c>
      <c r="Z2000" t="s">
        <v>55</v>
      </c>
      <c r="AA2000" t="s">
        <v>496</v>
      </c>
      <c r="AB2000">
        <v>2</v>
      </c>
      <c r="AC2000" t="s">
        <v>1439</v>
      </c>
      <c r="AD2000" t="s">
        <v>1681</v>
      </c>
    </row>
    <row r="2001" spans="1:30" ht="14.25" customHeight="1" x14ac:dyDescent="0.3">
      <c r="A2001">
        <v>21</v>
      </c>
      <c r="B2001" t="s">
        <v>24</v>
      </c>
      <c r="C2001" t="s">
        <v>429</v>
      </c>
      <c r="D2001" t="s">
        <v>351</v>
      </c>
      <c r="E2001">
        <v>2013</v>
      </c>
      <c r="F2001" t="s">
        <v>430</v>
      </c>
      <c r="G2001" t="s">
        <v>442</v>
      </c>
      <c r="H2001" s="3" t="s">
        <v>443</v>
      </c>
      <c r="I2001" s="8">
        <v>-16.8825</v>
      </c>
      <c r="J2001" s="8">
        <v>-39.410832999999997</v>
      </c>
      <c r="K2001">
        <v>223830000</v>
      </c>
      <c r="L2001" t="s">
        <v>67</v>
      </c>
      <c r="M2001" t="s">
        <v>68</v>
      </c>
      <c r="N2001" t="s">
        <v>434</v>
      </c>
      <c r="O2001" s="12">
        <v>2008</v>
      </c>
      <c r="P2001" s="12">
        <v>11</v>
      </c>
      <c r="Q2001" s="12">
        <v>2009</v>
      </c>
      <c r="R2001" s="12">
        <v>11</v>
      </c>
      <c r="S2001" s="7">
        <v>13</v>
      </c>
      <c r="T2001">
        <v>6</v>
      </c>
      <c r="U2001">
        <v>17</v>
      </c>
      <c r="V2001" t="s">
        <v>82</v>
      </c>
      <c r="W2001">
        <f t="shared" si="23"/>
        <v>400</v>
      </c>
      <c r="X2001" s="5">
        <v>1</v>
      </c>
      <c r="Y2001" t="s">
        <v>48</v>
      </c>
      <c r="Z2001" t="s">
        <v>55</v>
      </c>
      <c r="AA2001" t="s">
        <v>1085</v>
      </c>
      <c r="AB2001">
        <v>0</v>
      </c>
      <c r="AC2001" t="s">
        <v>1439</v>
      </c>
      <c r="AD2001" t="s">
        <v>1681</v>
      </c>
    </row>
    <row r="2002" spans="1:30" ht="14.25" customHeight="1" x14ac:dyDescent="0.3">
      <c r="A2002">
        <v>21</v>
      </c>
      <c r="B2002" t="s">
        <v>24</v>
      </c>
      <c r="C2002" t="s">
        <v>429</v>
      </c>
      <c r="D2002" t="s">
        <v>351</v>
      </c>
      <c r="E2002">
        <v>2013</v>
      </c>
      <c r="F2002" t="s">
        <v>430</v>
      </c>
      <c r="G2002" t="s">
        <v>442</v>
      </c>
      <c r="H2002" s="3" t="s">
        <v>443</v>
      </c>
      <c r="I2002" s="8">
        <v>-16.8825</v>
      </c>
      <c r="J2002" s="8">
        <v>-39.410832999999997</v>
      </c>
      <c r="K2002">
        <v>223830000</v>
      </c>
      <c r="L2002" t="s">
        <v>67</v>
      </c>
      <c r="M2002" t="s">
        <v>68</v>
      </c>
      <c r="N2002" t="s">
        <v>434</v>
      </c>
      <c r="O2002" s="12">
        <v>2008</v>
      </c>
      <c r="P2002" s="12">
        <v>11</v>
      </c>
      <c r="Q2002" s="12">
        <v>2009</v>
      </c>
      <c r="R2002" s="12">
        <v>11</v>
      </c>
      <c r="S2002" s="7">
        <v>13</v>
      </c>
      <c r="T2002">
        <v>6</v>
      </c>
      <c r="U2002">
        <v>17</v>
      </c>
      <c r="V2002" t="s">
        <v>82</v>
      </c>
      <c r="W2002">
        <f t="shared" si="23"/>
        <v>400</v>
      </c>
      <c r="X2002" s="5">
        <v>1</v>
      </c>
      <c r="Y2002" t="s">
        <v>48</v>
      </c>
      <c r="Z2002" t="s">
        <v>55</v>
      </c>
      <c r="AA2002" t="s">
        <v>249</v>
      </c>
      <c r="AB2002">
        <v>88</v>
      </c>
      <c r="AC2002" t="s">
        <v>1439</v>
      </c>
      <c r="AD2002" t="s">
        <v>1681</v>
      </c>
    </row>
    <row r="2003" spans="1:30" ht="14.25" customHeight="1" x14ac:dyDescent="0.3">
      <c r="A2003">
        <v>21</v>
      </c>
      <c r="B2003" t="s">
        <v>24</v>
      </c>
      <c r="C2003" t="s">
        <v>429</v>
      </c>
      <c r="D2003" t="s">
        <v>351</v>
      </c>
      <c r="E2003">
        <v>2013</v>
      </c>
      <c r="F2003" t="s">
        <v>430</v>
      </c>
      <c r="G2003" t="s">
        <v>442</v>
      </c>
      <c r="H2003" s="3" t="s">
        <v>443</v>
      </c>
      <c r="I2003" s="8">
        <v>-16.8825</v>
      </c>
      <c r="J2003" s="8">
        <v>-39.410832999999997</v>
      </c>
      <c r="K2003">
        <v>223830000</v>
      </c>
      <c r="L2003" t="s">
        <v>67</v>
      </c>
      <c r="M2003" t="s">
        <v>68</v>
      </c>
      <c r="N2003" t="s">
        <v>434</v>
      </c>
      <c r="O2003" s="12">
        <v>2008</v>
      </c>
      <c r="P2003" s="12">
        <v>11</v>
      </c>
      <c r="Q2003" s="12">
        <v>2009</v>
      </c>
      <c r="R2003" s="12">
        <v>11</v>
      </c>
      <c r="S2003" s="7">
        <v>13</v>
      </c>
      <c r="T2003">
        <v>6</v>
      </c>
      <c r="U2003">
        <v>17</v>
      </c>
      <c r="V2003" t="s">
        <v>82</v>
      </c>
      <c r="W2003">
        <f t="shared" si="23"/>
        <v>400</v>
      </c>
      <c r="X2003" s="5">
        <v>1</v>
      </c>
      <c r="Y2003" t="s">
        <v>48</v>
      </c>
      <c r="Z2003" t="s">
        <v>55</v>
      </c>
      <c r="AA2003" t="s">
        <v>1091</v>
      </c>
      <c r="AB2003">
        <v>5</v>
      </c>
      <c r="AC2003" t="s">
        <v>1439</v>
      </c>
      <c r="AD2003" t="s">
        <v>1681</v>
      </c>
    </row>
    <row r="2004" spans="1:30" ht="14.25" customHeight="1" x14ac:dyDescent="0.3">
      <c r="A2004">
        <v>21</v>
      </c>
      <c r="B2004" t="s">
        <v>24</v>
      </c>
      <c r="C2004" t="s">
        <v>429</v>
      </c>
      <c r="D2004" t="s">
        <v>351</v>
      </c>
      <c r="E2004">
        <v>2013</v>
      </c>
      <c r="F2004" t="s">
        <v>430</v>
      </c>
      <c r="G2004" t="s">
        <v>442</v>
      </c>
      <c r="H2004" s="3" t="s">
        <v>443</v>
      </c>
      <c r="I2004" s="8">
        <v>-16.8825</v>
      </c>
      <c r="J2004" s="8">
        <v>-39.410832999999997</v>
      </c>
      <c r="K2004">
        <v>223830000</v>
      </c>
      <c r="L2004" t="s">
        <v>67</v>
      </c>
      <c r="M2004" t="s">
        <v>68</v>
      </c>
      <c r="N2004" t="s">
        <v>434</v>
      </c>
      <c r="O2004" s="12">
        <v>2008</v>
      </c>
      <c r="P2004" s="12">
        <v>11</v>
      </c>
      <c r="Q2004" s="12">
        <v>2009</v>
      </c>
      <c r="R2004" s="12">
        <v>11</v>
      </c>
      <c r="S2004" s="7">
        <v>13</v>
      </c>
      <c r="T2004">
        <v>6</v>
      </c>
      <c r="U2004">
        <v>17</v>
      </c>
      <c r="V2004" t="s">
        <v>82</v>
      </c>
      <c r="W2004">
        <f t="shared" si="23"/>
        <v>400</v>
      </c>
      <c r="X2004" s="5">
        <v>1</v>
      </c>
      <c r="Y2004" t="s">
        <v>48</v>
      </c>
      <c r="Z2004" t="s">
        <v>55</v>
      </c>
      <c r="AA2004" t="s">
        <v>861</v>
      </c>
      <c r="AB2004">
        <v>4</v>
      </c>
      <c r="AC2004" t="s">
        <v>1439</v>
      </c>
      <c r="AD2004" t="s">
        <v>1681</v>
      </c>
    </row>
    <row r="2005" spans="1:30" ht="14.25" customHeight="1" x14ac:dyDescent="0.3">
      <c r="A2005">
        <v>21</v>
      </c>
      <c r="B2005" t="s">
        <v>24</v>
      </c>
      <c r="C2005" t="s">
        <v>429</v>
      </c>
      <c r="D2005" t="s">
        <v>351</v>
      </c>
      <c r="E2005">
        <v>2013</v>
      </c>
      <c r="F2005" t="s">
        <v>430</v>
      </c>
      <c r="G2005" t="s">
        <v>442</v>
      </c>
      <c r="H2005" s="3" t="s">
        <v>443</v>
      </c>
      <c r="I2005" s="8">
        <v>-16.8825</v>
      </c>
      <c r="J2005" s="8">
        <v>-39.410832999999997</v>
      </c>
      <c r="K2005">
        <v>223830000</v>
      </c>
      <c r="L2005" t="s">
        <v>67</v>
      </c>
      <c r="M2005" t="s">
        <v>68</v>
      </c>
      <c r="N2005" t="s">
        <v>434</v>
      </c>
      <c r="O2005" s="12">
        <v>2008</v>
      </c>
      <c r="P2005" s="12">
        <v>11</v>
      </c>
      <c r="Q2005" s="12">
        <v>2009</v>
      </c>
      <c r="R2005" s="12">
        <v>11</v>
      </c>
      <c r="S2005" s="7">
        <v>13</v>
      </c>
      <c r="T2005">
        <v>6</v>
      </c>
      <c r="U2005">
        <v>17</v>
      </c>
      <c r="V2005" t="s">
        <v>82</v>
      </c>
      <c r="W2005">
        <f t="shared" si="23"/>
        <v>400</v>
      </c>
      <c r="X2005" s="5">
        <v>1</v>
      </c>
      <c r="Y2005" t="s">
        <v>48</v>
      </c>
      <c r="Z2005" t="s">
        <v>55</v>
      </c>
      <c r="AA2005" t="s">
        <v>1092</v>
      </c>
      <c r="AB2005">
        <v>2</v>
      </c>
      <c r="AC2005" t="s">
        <v>1439</v>
      </c>
      <c r="AD2005" t="s">
        <v>1681</v>
      </c>
    </row>
    <row r="2006" spans="1:30" ht="14.25" customHeight="1" x14ac:dyDescent="0.3">
      <c r="A2006">
        <v>21</v>
      </c>
      <c r="B2006" t="s">
        <v>24</v>
      </c>
      <c r="C2006" t="s">
        <v>429</v>
      </c>
      <c r="D2006" t="s">
        <v>351</v>
      </c>
      <c r="E2006">
        <v>2013</v>
      </c>
      <c r="F2006" t="s">
        <v>430</v>
      </c>
      <c r="G2006" t="s">
        <v>442</v>
      </c>
      <c r="H2006" s="3" t="s">
        <v>443</v>
      </c>
      <c r="I2006" s="8">
        <v>-16.8825</v>
      </c>
      <c r="J2006" s="8">
        <v>-39.410832999999997</v>
      </c>
      <c r="K2006">
        <v>223830000</v>
      </c>
      <c r="L2006" t="s">
        <v>67</v>
      </c>
      <c r="M2006" t="s">
        <v>68</v>
      </c>
      <c r="N2006" t="s">
        <v>434</v>
      </c>
      <c r="O2006" s="12">
        <v>2008</v>
      </c>
      <c r="P2006" s="12">
        <v>11</v>
      </c>
      <c r="Q2006" s="12">
        <v>2009</v>
      </c>
      <c r="R2006" s="12">
        <v>11</v>
      </c>
      <c r="S2006" s="7">
        <v>13</v>
      </c>
      <c r="T2006">
        <v>6</v>
      </c>
      <c r="U2006">
        <v>17</v>
      </c>
      <c r="V2006" t="s">
        <v>82</v>
      </c>
      <c r="W2006">
        <f t="shared" si="23"/>
        <v>400</v>
      </c>
      <c r="X2006" s="5">
        <v>1</v>
      </c>
      <c r="Y2006" t="s">
        <v>48</v>
      </c>
      <c r="Z2006" t="s">
        <v>55</v>
      </c>
      <c r="AA2006" t="s">
        <v>59</v>
      </c>
      <c r="AB2006">
        <v>35</v>
      </c>
      <c r="AC2006" t="s">
        <v>1439</v>
      </c>
      <c r="AD2006" t="s">
        <v>1681</v>
      </c>
    </row>
    <row r="2007" spans="1:30" ht="14.25" customHeight="1" x14ac:dyDescent="0.3">
      <c r="A2007">
        <v>21</v>
      </c>
      <c r="B2007" t="s">
        <v>24</v>
      </c>
      <c r="C2007" t="s">
        <v>429</v>
      </c>
      <c r="D2007" t="s">
        <v>351</v>
      </c>
      <c r="E2007">
        <v>2013</v>
      </c>
      <c r="F2007" t="s">
        <v>430</v>
      </c>
      <c r="G2007" t="s">
        <v>442</v>
      </c>
      <c r="H2007" s="3" t="s">
        <v>443</v>
      </c>
      <c r="I2007" s="8">
        <v>-16.8825</v>
      </c>
      <c r="J2007" s="8">
        <v>-39.410832999999997</v>
      </c>
      <c r="K2007">
        <v>223830000</v>
      </c>
      <c r="L2007" t="s">
        <v>67</v>
      </c>
      <c r="M2007" t="s">
        <v>68</v>
      </c>
      <c r="N2007" t="s">
        <v>434</v>
      </c>
      <c r="O2007" s="12">
        <v>2008</v>
      </c>
      <c r="P2007" s="12">
        <v>11</v>
      </c>
      <c r="Q2007" s="12">
        <v>2009</v>
      </c>
      <c r="R2007" s="12">
        <v>11</v>
      </c>
      <c r="S2007" s="7">
        <v>13</v>
      </c>
      <c r="T2007">
        <v>6</v>
      </c>
      <c r="U2007">
        <v>17</v>
      </c>
      <c r="V2007" t="s">
        <v>82</v>
      </c>
      <c r="W2007">
        <f t="shared" si="23"/>
        <v>400</v>
      </c>
      <c r="X2007" s="5">
        <v>1</v>
      </c>
      <c r="Y2007" t="s">
        <v>48</v>
      </c>
      <c r="Z2007" t="s">
        <v>55</v>
      </c>
      <c r="AA2007" t="s">
        <v>62</v>
      </c>
      <c r="AB2007">
        <v>0</v>
      </c>
      <c r="AC2007" t="s">
        <v>1439</v>
      </c>
      <c r="AD2007" t="s">
        <v>1681</v>
      </c>
    </row>
    <row r="2008" spans="1:30" ht="14.25" customHeight="1" x14ac:dyDescent="0.3">
      <c r="A2008">
        <v>21</v>
      </c>
      <c r="B2008" t="s">
        <v>24</v>
      </c>
      <c r="C2008" t="s">
        <v>429</v>
      </c>
      <c r="D2008" t="s">
        <v>351</v>
      </c>
      <c r="E2008">
        <v>2013</v>
      </c>
      <c r="F2008" t="s">
        <v>430</v>
      </c>
      <c r="G2008" t="s">
        <v>442</v>
      </c>
      <c r="H2008" s="3" t="s">
        <v>443</v>
      </c>
      <c r="I2008" s="8">
        <v>-16.8825</v>
      </c>
      <c r="J2008" s="8">
        <v>-39.410832999999997</v>
      </c>
      <c r="K2008">
        <v>223830000</v>
      </c>
      <c r="L2008" t="s">
        <v>67</v>
      </c>
      <c r="M2008" t="s">
        <v>68</v>
      </c>
      <c r="N2008" t="s">
        <v>434</v>
      </c>
      <c r="O2008" s="12">
        <v>2008</v>
      </c>
      <c r="P2008" s="12">
        <v>11</v>
      </c>
      <c r="Q2008" s="12">
        <v>2009</v>
      </c>
      <c r="R2008" s="12">
        <v>11</v>
      </c>
      <c r="S2008" s="7">
        <v>13</v>
      </c>
      <c r="T2008">
        <v>6</v>
      </c>
      <c r="U2008">
        <v>17</v>
      </c>
      <c r="V2008" t="s">
        <v>82</v>
      </c>
      <c r="W2008">
        <f t="shared" si="23"/>
        <v>400</v>
      </c>
      <c r="X2008" s="5">
        <v>1</v>
      </c>
      <c r="Y2008" t="s">
        <v>48</v>
      </c>
      <c r="Z2008" t="s">
        <v>55</v>
      </c>
      <c r="AA2008" t="s">
        <v>1082</v>
      </c>
      <c r="AB2008">
        <v>0</v>
      </c>
      <c r="AC2008" t="s">
        <v>1439</v>
      </c>
      <c r="AD2008" t="s">
        <v>1681</v>
      </c>
    </row>
    <row r="2009" spans="1:30" ht="14.25" customHeight="1" x14ac:dyDescent="0.3">
      <c r="A2009">
        <v>21</v>
      </c>
      <c r="B2009" t="s">
        <v>24</v>
      </c>
      <c r="C2009" t="s">
        <v>429</v>
      </c>
      <c r="D2009" t="s">
        <v>351</v>
      </c>
      <c r="E2009">
        <v>2013</v>
      </c>
      <c r="F2009" t="s">
        <v>430</v>
      </c>
      <c r="G2009" t="s">
        <v>442</v>
      </c>
      <c r="H2009" s="3" t="s">
        <v>443</v>
      </c>
      <c r="I2009" s="8">
        <v>-16.8825</v>
      </c>
      <c r="J2009" s="8">
        <v>-39.410832999999997</v>
      </c>
      <c r="K2009">
        <v>223830000</v>
      </c>
      <c r="L2009" t="s">
        <v>67</v>
      </c>
      <c r="M2009" t="s">
        <v>68</v>
      </c>
      <c r="N2009" t="s">
        <v>434</v>
      </c>
      <c r="O2009" s="12">
        <v>2008</v>
      </c>
      <c r="P2009" s="12">
        <v>11</v>
      </c>
      <c r="Q2009" s="12">
        <v>2009</v>
      </c>
      <c r="R2009" s="12">
        <v>11</v>
      </c>
      <c r="S2009" s="7">
        <v>13</v>
      </c>
      <c r="T2009">
        <v>6</v>
      </c>
      <c r="U2009">
        <v>17</v>
      </c>
      <c r="V2009" t="s">
        <v>82</v>
      </c>
      <c r="W2009">
        <f t="shared" si="23"/>
        <v>400</v>
      </c>
      <c r="X2009" s="5">
        <v>1</v>
      </c>
      <c r="Y2009" t="s">
        <v>48</v>
      </c>
      <c r="Z2009" t="s">
        <v>55</v>
      </c>
      <c r="AA2009" t="s">
        <v>655</v>
      </c>
      <c r="AB2009">
        <v>54</v>
      </c>
      <c r="AC2009" t="s">
        <v>1439</v>
      </c>
      <c r="AD2009" t="s">
        <v>1681</v>
      </c>
    </row>
    <row r="2010" spans="1:30" ht="14.25" customHeight="1" x14ac:dyDescent="0.3">
      <c r="A2010">
        <v>21</v>
      </c>
      <c r="B2010" t="s">
        <v>24</v>
      </c>
      <c r="C2010" t="s">
        <v>429</v>
      </c>
      <c r="D2010" t="s">
        <v>351</v>
      </c>
      <c r="E2010">
        <v>2013</v>
      </c>
      <c r="F2010" t="s">
        <v>430</v>
      </c>
      <c r="G2010" t="s">
        <v>442</v>
      </c>
      <c r="H2010" s="3" t="s">
        <v>443</v>
      </c>
      <c r="I2010" s="8">
        <v>-16.8825</v>
      </c>
      <c r="J2010" s="8">
        <v>-39.410832999999997</v>
      </c>
      <c r="K2010">
        <v>223830000</v>
      </c>
      <c r="L2010" t="s">
        <v>67</v>
      </c>
      <c r="M2010" t="s">
        <v>68</v>
      </c>
      <c r="N2010" t="s">
        <v>434</v>
      </c>
      <c r="O2010" s="12">
        <v>2008</v>
      </c>
      <c r="P2010" s="12">
        <v>11</v>
      </c>
      <c r="Q2010" s="12">
        <v>2009</v>
      </c>
      <c r="R2010" s="12">
        <v>11</v>
      </c>
      <c r="S2010" s="7">
        <v>13</v>
      </c>
      <c r="T2010">
        <v>6</v>
      </c>
      <c r="U2010">
        <v>17</v>
      </c>
      <c r="V2010" t="s">
        <v>82</v>
      </c>
      <c r="W2010">
        <f t="shared" si="23"/>
        <v>400</v>
      </c>
      <c r="X2010" s="5">
        <v>1</v>
      </c>
      <c r="Y2010" t="s">
        <v>48</v>
      </c>
      <c r="Z2010" t="s">
        <v>55</v>
      </c>
      <c r="AA2010" t="s">
        <v>379</v>
      </c>
      <c r="AB2010">
        <v>83</v>
      </c>
      <c r="AC2010" t="s">
        <v>1439</v>
      </c>
      <c r="AD2010" t="s">
        <v>1681</v>
      </c>
    </row>
    <row r="2011" spans="1:30" ht="14.25" customHeight="1" x14ac:dyDescent="0.3">
      <c r="A2011">
        <v>21</v>
      </c>
      <c r="B2011" t="s">
        <v>24</v>
      </c>
      <c r="C2011" t="s">
        <v>429</v>
      </c>
      <c r="D2011" t="s">
        <v>351</v>
      </c>
      <c r="E2011">
        <v>2013</v>
      </c>
      <c r="F2011" t="s">
        <v>430</v>
      </c>
      <c r="G2011" t="s">
        <v>442</v>
      </c>
      <c r="H2011" s="3" t="s">
        <v>443</v>
      </c>
      <c r="I2011" s="8">
        <v>-16.8825</v>
      </c>
      <c r="J2011" s="8">
        <v>-39.410832999999997</v>
      </c>
      <c r="K2011">
        <v>223830000</v>
      </c>
      <c r="L2011" t="s">
        <v>67</v>
      </c>
      <c r="M2011" t="s">
        <v>68</v>
      </c>
      <c r="N2011" t="s">
        <v>434</v>
      </c>
      <c r="O2011" s="12">
        <v>2008</v>
      </c>
      <c r="P2011" s="12">
        <v>11</v>
      </c>
      <c r="Q2011" s="12">
        <v>2009</v>
      </c>
      <c r="R2011" s="12">
        <v>11</v>
      </c>
      <c r="S2011" s="7">
        <v>13</v>
      </c>
      <c r="T2011">
        <v>6</v>
      </c>
      <c r="U2011">
        <v>17</v>
      </c>
      <c r="V2011" t="s">
        <v>82</v>
      </c>
      <c r="W2011">
        <f t="shared" si="23"/>
        <v>400</v>
      </c>
      <c r="X2011" s="5">
        <v>1</v>
      </c>
      <c r="Y2011" t="s">
        <v>48</v>
      </c>
      <c r="Z2011" t="s">
        <v>55</v>
      </c>
      <c r="AA2011" t="s">
        <v>114</v>
      </c>
      <c r="AB2011">
        <v>0</v>
      </c>
      <c r="AC2011" t="s">
        <v>1439</v>
      </c>
      <c r="AD2011" t="s">
        <v>1681</v>
      </c>
    </row>
    <row r="2012" spans="1:30" ht="14.25" customHeight="1" x14ac:dyDescent="0.3">
      <c r="A2012">
        <v>21</v>
      </c>
      <c r="B2012" t="s">
        <v>24</v>
      </c>
      <c r="C2012" t="s">
        <v>429</v>
      </c>
      <c r="D2012" t="s">
        <v>351</v>
      </c>
      <c r="E2012">
        <v>2013</v>
      </c>
      <c r="F2012" t="s">
        <v>430</v>
      </c>
      <c r="G2012" t="s">
        <v>442</v>
      </c>
      <c r="H2012" s="3" t="s">
        <v>443</v>
      </c>
      <c r="I2012" s="8">
        <v>-16.8825</v>
      </c>
      <c r="J2012" s="8">
        <v>-39.410832999999997</v>
      </c>
      <c r="K2012">
        <v>223830000</v>
      </c>
      <c r="L2012" t="s">
        <v>67</v>
      </c>
      <c r="M2012" t="s">
        <v>68</v>
      </c>
      <c r="N2012" t="s">
        <v>434</v>
      </c>
      <c r="O2012" s="12">
        <v>2008</v>
      </c>
      <c r="P2012" s="12">
        <v>11</v>
      </c>
      <c r="Q2012" s="12">
        <v>2009</v>
      </c>
      <c r="R2012" s="12">
        <v>11</v>
      </c>
      <c r="S2012" s="7">
        <v>13</v>
      </c>
      <c r="T2012">
        <v>6</v>
      </c>
      <c r="U2012">
        <v>17</v>
      </c>
      <c r="V2012" t="s">
        <v>82</v>
      </c>
      <c r="W2012">
        <f t="shared" si="23"/>
        <v>400</v>
      </c>
      <c r="X2012" s="5">
        <v>1</v>
      </c>
      <c r="Y2012" t="s">
        <v>48</v>
      </c>
      <c r="Z2012" t="s">
        <v>55</v>
      </c>
      <c r="AA2012" t="s">
        <v>519</v>
      </c>
      <c r="AB2012">
        <v>0</v>
      </c>
      <c r="AC2012" t="s">
        <v>1439</v>
      </c>
      <c r="AD2012" t="s">
        <v>1681</v>
      </c>
    </row>
    <row r="2013" spans="1:30" ht="14.25" customHeight="1" x14ac:dyDescent="0.3">
      <c r="A2013">
        <v>21</v>
      </c>
      <c r="B2013" t="s">
        <v>24</v>
      </c>
      <c r="C2013" t="s">
        <v>429</v>
      </c>
      <c r="D2013" t="s">
        <v>351</v>
      </c>
      <c r="E2013">
        <v>2013</v>
      </c>
      <c r="F2013" t="s">
        <v>430</v>
      </c>
      <c r="G2013" t="s">
        <v>442</v>
      </c>
      <c r="H2013" s="3" t="s">
        <v>443</v>
      </c>
      <c r="I2013" s="8">
        <v>-16.8825</v>
      </c>
      <c r="J2013" s="8">
        <v>-39.410832999999997</v>
      </c>
      <c r="K2013">
        <v>223830000</v>
      </c>
      <c r="L2013" t="s">
        <v>67</v>
      </c>
      <c r="M2013" t="s">
        <v>68</v>
      </c>
      <c r="N2013" t="s">
        <v>434</v>
      </c>
      <c r="O2013" s="12">
        <v>2008</v>
      </c>
      <c r="P2013" s="12">
        <v>11</v>
      </c>
      <c r="Q2013" s="12">
        <v>2009</v>
      </c>
      <c r="R2013" s="12">
        <v>11</v>
      </c>
      <c r="S2013" s="7">
        <v>13</v>
      </c>
      <c r="T2013">
        <v>6</v>
      </c>
      <c r="U2013">
        <v>17</v>
      </c>
      <c r="V2013" t="s">
        <v>82</v>
      </c>
      <c r="W2013">
        <f t="shared" si="23"/>
        <v>400</v>
      </c>
      <c r="X2013" s="5">
        <v>1</v>
      </c>
      <c r="Y2013" t="s">
        <v>48</v>
      </c>
      <c r="Z2013" t="s">
        <v>55</v>
      </c>
      <c r="AA2013" t="s">
        <v>1064</v>
      </c>
      <c r="AB2013">
        <v>13</v>
      </c>
      <c r="AC2013" t="s">
        <v>1439</v>
      </c>
      <c r="AD2013" t="s">
        <v>1681</v>
      </c>
    </row>
    <row r="2014" spans="1:30" ht="14.25" customHeight="1" x14ac:dyDescent="0.3">
      <c r="A2014">
        <v>21</v>
      </c>
      <c r="B2014" t="s">
        <v>24</v>
      </c>
      <c r="C2014" t="s">
        <v>429</v>
      </c>
      <c r="D2014" t="s">
        <v>351</v>
      </c>
      <c r="E2014">
        <v>2013</v>
      </c>
      <c r="F2014" t="s">
        <v>430</v>
      </c>
      <c r="G2014" t="s">
        <v>442</v>
      </c>
      <c r="H2014" s="3" t="s">
        <v>443</v>
      </c>
      <c r="I2014" s="8">
        <v>-16.8825</v>
      </c>
      <c r="J2014" s="8">
        <v>-39.410832999999997</v>
      </c>
      <c r="K2014">
        <v>223830000</v>
      </c>
      <c r="L2014" t="s">
        <v>67</v>
      </c>
      <c r="M2014" t="s">
        <v>68</v>
      </c>
      <c r="N2014" t="s">
        <v>434</v>
      </c>
      <c r="O2014" s="12">
        <v>2008</v>
      </c>
      <c r="P2014" s="12">
        <v>11</v>
      </c>
      <c r="Q2014" s="12">
        <v>2009</v>
      </c>
      <c r="R2014" s="12">
        <v>11</v>
      </c>
      <c r="S2014" s="7">
        <v>13</v>
      </c>
      <c r="T2014">
        <v>6</v>
      </c>
      <c r="U2014">
        <v>17</v>
      </c>
      <c r="V2014" t="s">
        <v>82</v>
      </c>
      <c r="W2014">
        <f t="shared" si="23"/>
        <v>400</v>
      </c>
      <c r="X2014" s="5">
        <v>1</v>
      </c>
      <c r="Y2014" t="s">
        <v>48</v>
      </c>
      <c r="Z2014" t="s">
        <v>55</v>
      </c>
      <c r="AA2014" t="s">
        <v>1093</v>
      </c>
      <c r="AB2014">
        <v>1</v>
      </c>
      <c r="AC2014" t="s">
        <v>1439</v>
      </c>
      <c r="AD2014" t="s">
        <v>1681</v>
      </c>
    </row>
    <row r="2015" spans="1:30" ht="14.25" customHeight="1" x14ac:dyDescent="0.3">
      <c r="A2015">
        <v>21</v>
      </c>
      <c r="B2015" t="s">
        <v>24</v>
      </c>
      <c r="C2015" t="s">
        <v>429</v>
      </c>
      <c r="D2015" t="s">
        <v>351</v>
      </c>
      <c r="E2015">
        <v>2013</v>
      </c>
      <c r="F2015" t="s">
        <v>430</v>
      </c>
      <c r="G2015" t="s">
        <v>442</v>
      </c>
      <c r="H2015" s="3" t="s">
        <v>443</v>
      </c>
      <c r="I2015" s="8">
        <v>-16.8825</v>
      </c>
      <c r="J2015" s="8">
        <v>-39.410832999999997</v>
      </c>
      <c r="K2015">
        <v>223830000</v>
      </c>
      <c r="L2015" t="s">
        <v>67</v>
      </c>
      <c r="M2015" t="s">
        <v>68</v>
      </c>
      <c r="N2015" t="s">
        <v>434</v>
      </c>
      <c r="O2015" s="12">
        <v>2008</v>
      </c>
      <c r="P2015" s="12">
        <v>11</v>
      </c>
      <c r="Q2015" s="12">
        <v>2009</v>
      </c>
      <c r="R2015" s="12">
        <v>11</v>
      </c>
      <c r="S2015" s="7">
        <v>13</v>
      </c>
      <c r="T2015">
        <v>6</v>
      </c>
      <c r="U2015">
        <v>17</v>
      </c>
      <c r="V2015" t="s">
        <v>82</v>
      </c>
      <c r="W2015">
        <f t="shared" si="23"/>
        <v>400</v>
      </c>
      <c r="X2015" s="5">
        <v>1</v>
      </c>
      <c r="Y2015" t="s">
        <v>48</v>
      </c>
      <c r="Z2015" t="s">
        <v>55</v>
      </c>
      <c r="AA2015" t="s">
        <v>1083</v>
      </c>
      <c r="AB2015">
        <v>13</v>
      </c>
      <c r="AC2015" t="s">
        <v>1439</v>
      </c>
      <c r="AD2015" t="s">
        <v>1681</v>
      </c>
    </row>
    <row r="2016" spans="1:30" ht="14.25" customHeight="1" x14ac:dyDescent="0.3">
      <c r="A2016">
        <v>21</v>
      </c>
      <c r="B2016" t="s">
        <v>24</v>
      </c>
      <c r="C2016" t="s">
        <v>429</v>
      </c>
      <c r="D2016" t="s">
        <v>351</v>
      </c>
      <c r="E2016">
        <v>2013</v>
      </c>
      <c r="F2016" t="s">
        <v>430</v>
      </c>
      <c r="G2016" t="s">
        <v>442</v>
      </c>
      <c r="H2016" s="3" t="s">
        <v>443</v>
      </c>
      <c r="I2016" s="8">
        <v>-16.8825</v>
      </c>
      <c r="J2016" s="8">
        <v>-39.410832999999997</v>
      </c>
      <c r="K2016">
        <v>223830000</v>
      </c>
      <c r="L2016" t="s">
        <v>67</v>
      </c>
      <c r="M2016" t="s">
        <v>68</v>
      </c>
      <c r="N2016" t="s">
        <v>434</v>
      </c>
      <c r="O2016" s="12">
        <v>2008</v>
      </c>
      <c r="P2016" s="12">
        <v>11</v>
      </c>
      <c r="Q2016" s="12">
        <v>2009</v>
      </c>
      <c r="R2016" s="12">
        <v>11</v>
      </c>
      <c r="S2016" s="7">
        <v>13</v>
      </c>
      <c r="T2016">
        <v>6</v>
      </c>
      <c r="U2016">
        <v>17</v>
      </c>
      <c r="V2016" t="s">
        <v>82</v>
      </c>
      <c r="W2016">
        <f t="shared" si="23"/>
        <v>400</v>
      </c>
      <c r="X2016" s="5">
        <v>1</v>
      </c>
      <c r="Y2016" t="s">
        <v>48</v>
      </c>
      <c r="Z2016" t="s">
        <v>55</v>
      </c>
      <c r="AA2016" t="s">
        <v>1094</v>
      </c>
      <c r="AB2016">
        <v>0</v>
      </c>
      <c r="AC2016" t="s">
        <v>1439</v>
      </c>
      <c r="AD2016" t="s">
        <v>1681</v>
      </c>
    </row>
    <row r="2017" spans="1:30" ht="14.25" customHeight="1" x14ac:dyDescent="0.3">
      <c r="A2017">
        <v>21</v>
      </c>
      <c r="B2017" t="s">
        <v>24</v>
      </c>
      <c r="C2017" t="s">
        <v>429</v>
      </c>
      <c r="D2017" t="s">
        <v>351</v>
      </c>
      <c r="E2017">
        <v>2013</v>
      </c>
      <c r="F2017" t="s">
        <v>430</v>
      </c>
      <c r="G2017" t="s">
        <v>442</v>
      </c>
      <c r="H2017" s="3" t="s">
        <v>443</v>
      </c>
      <c r="I2017" s="8">
        <v>-16.8825</v>
      </c>
      <c r="J2017" s="8">
        <v>-39.410832999999997</v>
      </c>
      <c r="K2017">
        <v>223830000</v>
      </c>
      <c r="L2017" t="s">
        <v>67</v>
      </c>
      <c r="M2017" t="s">
        <v>68</v>
      </c>
      <c r="N2017" t="s">
        <v>434</v>
      </c>
      <c r="O2017" s="12">
        <v>2008</v>
      </c>
      <c r="P2017" s="12">
        <v>11</v>
      </c>
      <c r="Q2017" s="12">
        <v>2009</v>
      </c>
      <c r="R2017" s="12">
        <v>11</v>
      </c>
      <c r="S2017" s="7">
        <v>13</v>
      </c>
      <c r="T2017">
        <v>6</v>
      </c>
      <c r="U2017">
        <v>17</v>
      </c>
      <c r="V2017" t="s">
        <v>82</v>
      </c>
      <c r="W2017">
        <f t="shared" si="23"/>
        <v>400</v>
      </c>
      <c r="X2017" s="5">
        <v>1</v>
      </c>
      <c r="Y2017" t="s">
        <v>48</v>
      </c>
      <c r="Z2017" t="s">
        <v>55</v>
      </c>
      <c r="AA2017" t="s">
        <v>1096</v>
      </c>
      <c r="AB2017">
        <v>0</v>
      </c>
      <c r="AC2017" t="s">
        <v>1439</v>
      </c>
      <c r="AD2017" t="s">
        <v>1681</v>
      </c>
    </row>
    <row r="2018" spans="1:30" ht="14.25" customHeight="1" x14ac:dyDescent="0.3">
      <c r="A2018">
        <v>21</v>
      </c>
      <c r="B2018" t="s">
        <v>24</v>
      </c>
      <c r="C2018" t="s">
        <v>429</v>
      </c>
      <c r="D2018" t="s">
        <v>351</v>
      </c>
      <c r="E2018">
        <v>2013</v>
      </c>
      <c r="F2018" t="s">
        <v>430</v>
      </c>
      <c r="G2018" t="s">
        <v>442</v>
      </c>
      <c r="H2018" s="3" t="s">
        <v>443</v>
      </c>
      <c r="I2018" s="8">
        <v>-16.8825</v>
      </c>
      <c r="J2018" s="8">
        <v>-39.410832999999997</v>
      </c>
      <c r="K2018">
        <v>223830000</v>
      </c>
      <c r="L2018" t="s">
        <v>67</v>
      </c>
      <c r="M2018" t="s">
        <v>68</v>
      </c>
      <c r="N2018" t="s">
        <v>434</v>
      </c>
      <c r="O2018" s="12">
        <v>2008</v>
      </c>
      <c r="P2018" s="12">
        <v>11</v>
      </c>
      <c r="Q2018" s="12">
        <v>2009</v>
      </c>
      <c r="R2018" s="12">
        <v>11</v>
      </c>
      <c r="S2018" s="7">
        <v>13</v>
      </c>
      <c r="T2018">
        <v>6</v>
      </c>
      <c r="U2018">
        <v>17</v>
      </c>
      <c r="V2018" t="s">
        <v>82</v>
      </c>
      <c r="W2018">
        <f t="shared" si="23"/>
        <v>400</v>
      </c>
      <c r="X2018" s="5">
        <v>1</v>
      </c>
      <c r="Y2018" t="s">
        <v>48</v>
      </c>
      <c r="Z2018" t="s">
        <v>55</v>
      </c>
      <c r="AA2018" t="s">
        <v>70</v>
      </c>
      <c r="AB2018">
        <v>2</v>
      </c>
      <c r="AC2018" t="s">
        <v>1439</v>
      </c>
      <c r="AD2018" t="s">
        <v>1681</v>
      </c>
    </row>
    <row r="2019" spans="1:30" ht="14.25" customHeight="1" x14ac:dyDescent="0.3">
      <c r="A2019">
        <v>21</v>
      </c>
      <c r="B2019" t="s">
        <v>24</v>
      </c>
      <c r="C2019" t="s">
        <v>429</v>
      </c>
      <c r="D2019" t="s">
        <v>351</v>
      </c>
      <c r="E2019">
        <v>2013</v>
      </c>
      <c r="F2019" t="s">
        <v>430</v>
      </c>
      <c r="G2019" t="s">
        <v>442</v>
      </c>
      <c r="H2019" s="3" t="s">
        <v>443</v>
      </c>
      <c r="I2019" s="8">
        <v>-16.8825</v>
      </c>
      <c r="J2019" s="8">
        <v>-39.410832999999997</v>
      </c>
      <c r="K2019">
        <v>223830000</v>
      </c>
      <c r="L2019" t="s">
        <v>67</v>
      </c>
      <c r="M2019" t="s">
        <v>68</v>
      </c>
      <c r="N2019" t="s">
        <v>434</v>
      </c>
      <c r="O2019" s="12">
        <v>2008</v>
      </c>
      <c r="P2019" s="12">
        <v>11</v>
      </c>
      <c r="Q2019" s="12">
        <v>2009</v>
      </c>
      <c r="R2019" s="12">
        <v>11</v>
      </c>
      <c r="S2019" s="7">
        <v>13</v>
      </c>
      <c r="T2019">
        <v>6</v>
      </c>
      <c r="U2019">
        <v>17</v>
      </c>
      <c r="V2019" t="s">
        <v>82</v>
      </c>
      <c r="W2019">
        <f t="shared" si="23"/>
        <v>400</v>
      </c>
      <c r="X2019" s="5">
        <v>1</v>
      </c>
      <c r="Y2019" t="s">
        <v>48</v>
      </c>
      <c r="Z2019" t="s">
        <v>55</v>
      </c>
      <c r="AA2019" t="s">
        <v>1086</v>
      </c>
      <c r="AB2019">
        <v>33</v>
      </c>
      <c r="AC2019" t="s">
        <v>1439</v>
      </c>
      <c r="AD2019" t="s">
        <v>1681</v>
      </c>
    </row>
    <row r="2020" spans="1:30" ht="14.25" customHeight="1" x14ac:dyDescent="0.3">
      <c r="A2020">
        <v>21</v>
      </c>
      <c r="B2020" t="s">
        <v>24</v>
      </c>
      <c r="C2020" t="s">
        <v>429</v>
      </c>
      <c r="D2020" t="s">
        <v>351</v>
      </c>
      <c r="E2020">
        <v>2013</v>
      </c>
      <c r="F2020" t="s">
        <v>430</v>
      </c>
      <c r="G2020" t="s">
        <v>442</v>
      </c>
      <c r="H2020" s="3" t="s">
        <v>443</v>
      </c>
      <c r="I2020" s="8">
        <v>-16.8825</v>
      </c>
      <c r="J2020" s="8">
        <v>-39.410832999999997</v>
      </c>
      <c r="K2020">
        <v>223830000</v>
      </c>
      <c r="L2020" t="s">
        <v>67</v>
      </c>
      <c r="M2020" t="s">
        <v>68</v>
      </c>
      <c r="N2020" t="s">
        <v>434</v>
      </c>
      <c r="O2020" s="12">
        <v>2008</v>
      </c>
      <c r="P2020" s="12">
        <v>11</v>
      </c>
      <c r="Q2020" s="12">
        <v>2009</v>
      </c>
      <c r="R2020" s="12">
        <v>11</v>
      </c>
      <c r="S2020" s="7">
        <v>13</v>
      </c>
      <c r="T2020">
        <v>6</v>
      </c>
      <c r="U2020">
        <v>17</v>
      </c>
      <c r="V2020" t="s">
        <v>82</v>
      </c>
      <c r="W2020">
        <f t="shared" si="23"/>
        <v>400</v>
      </c>
      <c r="X2020" s="5">
        <v>1</v>
      </c>
      <c r="Y2020" t="s">
        <v>48</v>
      </c>
      <c r="Z2020" t="s">
        <v>55</v>
      </c>
      <c r="AA2020" t="s">
        <v>73</v>
      </c>
      <c r="AB2020">
        <v>0</v>
      </c>
      <c r="AC2020" t="s">
        <v>1439</v>
      </c>
      <c r="AD2020" t="s">
        <v>1681</v>
      </c>
    </row>
    <row r="2021" spans="1:30" ht="14.25" customHeight="1" x14ac:dyDescent="0.3">
      <c r="A2021">
        <v>21</v>
      </c>
      <c r="B2021" t="s">
        <v>24</v>
      </c>
      <c r="C2021" t="s">
        <v>429</v>
      </c>
      <c r="D2021" t="s">
        <v>351</v>
      </c>
      <c r="E2021">
        <v>2013</v>
      </c>
      <c r="F2021" t="s">
        <v>430</v>
      </c>
      <c r="G2021" t="s">
        <v>442</v>
      </c>
      <c r="H2021" s="3" t="s">
        <v>443</v>
      </c>
      <c r="I2021" s="8">
        <v>-16.8825</v>
      </c>
      <c r="J2021" s="8">
        <v>-39.410832999999997</v>
      </c>
      <c r="K2021">
        <v>223830000</v>
      </c>
      <c r="L2021" t="s">
        <v>67</v>
      </c>
      <c r="M2021" t="s">
        <v>68</v>
      </c>
      <c r="N2021" t="s">
        <v>434</v>
      </c>
      <c r="O2021" s="12">
        <v>2008</v>
      </c>
      <c r="P2021" s="12">
        <v>11</v>
      </c>
      <c r="Q2021" s="12">
        <v>2009</v>
      </c>
      <c r="R2021" s="12">
        <v>11</v>
      </c>
      <c r="S2021" s="7">
        <v>13</v>
      </c>
      <c r="T2021">
        <v>6</v>
      </c>
      <c r="U2021">
        <v>17</v>
      </c>
      <c r="V2021" t="s">
        <v>82</v>
      </c>
      <c r="W2021">
        <f t="shared" si="23"/>
        <v>400</v>
      </c>
      <c r="X2021" s="5">
        <v>1</v>
      </c>
      <c r="Y2021" t="s">
        <v>48</v>
      </c>
      <c r="Z2021" t="s">
        <v>55</v>
      </c>
      <c r="AA2021" t="s">
        <v>1056</v>
      </c>
      <c r="AB2021">
        <v>0</v>
      </c>
      <c r="AC2021" t="s">
        <v>1439</v>
      </c>
      <c r="AD2021" t="s">
        <v>1681</v>
      </c>
    </row>
    <row r="2022" spans="1:30" ht="14.25" customHeight="1" x14ac:dyDescent="0.3">
      <c r="A2022">
        <v>21</v>
      </c>
      <c r="B2022" t="s">
        <v>24</v>
      </c>
      <c r="C2022" t="s">
        <v>429</v>
      </c>
      <c r="D2022" t="s">
        <v>351</v>
      </c>
      <c r="E2022">
        <v>2013</v>
      </c>
      <c r="F2022" t="s">
        <v>430</v>
      </c>
      <c r="G2022" t="s">
        <v>442</v>
      </c>
      <c r="H2022" s="3" t="s">
        <v>443</v>
      </c>
      <c r="I2022" s="8">
        <v>-16.8825</v>
      </c>
      <c r="J2022" s="8">
        <v>-39.410832999999997</v>
      </c>
      <c r="K2022">
        <v>223830000</v>
      </c>
      <c r="L2022" t="s">
        <v>67</v>
      </c>
      <c r="M2022" t="s">
        <v>68</v>
      </c>
      <c r="N2022" t="s">
        <v>434</v>
      </c>
      <c r="O2022" s="12">
        <v>2008</v>
      </c>
      <c r="P2022" s="12">
        <v>11</v>
      </c>
      <c r="Q2022" s="12">
        <v>2009</v>
      </c>
      <c r="R2022" s="12">
        <v>11</v>
      </c>
      <c r="S2022" s="7">
        <v>13</v>
      </c>
      <c r="T2022">
        <v>6</v>
      </c>
      <c r="U2022">
        <v>17</v>
      </c>
      <c r="V2022" t="s">
        <v>82</v>
      </c>
      <c r="W2022">
        <f t="shared" si="23"/>
        <v>400</v>
      </c>
      <c r="X2022" s="5">
        <v>1</v>
      </c>
      <c r="Y2022" t="s">
        <v>48</v>
      </c>
      <c r="Z2022" t="s">
        <v>83</v>
      </c>
      <c r="AA2022" t="s">
        <v>1087</v>
      </c>
      <c r="AB2022">
        <v>6</v>
      </c>
      <c r="AC2022" t="s">
        <v>1439</v>
      </c>
      <c r="AD2022" t="s">
        <v>1681</v>
      </c>
    </row>
    <row r="2023" spans="1:30" ht="14.25" customHeight="1" x14ac:dyDescent="0.3">
      <c r="A2023">
        <v>21</v>
      </c>
      <c r="B2023" t="s">
        <v>24</v>
      </c>
      <c r="C2023" t="s">
        <v>429</v>
      </c>
      <c r="D2023" t="s">
        <v>351</v>
      </c>
      <c r="E2023">
        <v>2013</v>
      </c>
      <c r="F2023" t="s">
        <v>430</v>
      </c>
      <c r="G2023" t="s">
        <v>442</v>
      </c>
      <c r="H2023" s="3" t="s">
        <v>443</v>
      </c>
      <c r="I2023" s="8">
        <v>-16.8825</v>
      </c>
      <c r="J2023" s="8">
        <v>-39.410832999999997</v>
      </c>
      <c r="K2023">
        <v>223830000</v>
      </c>
      <c r="L2023" t="s">
        <v>67</v>
      </c>
      <c r="M2023" t="s">
        <v>68</v>
      </c>
      <c r="N2023" t="s">
        <v>434</v>
      </c>
      <c r="O2023" s="12">
        <v>2008</v>
      </c>
      <c r="P2023" s="12">
        <v>11</v>
      </c>
      <c r="Q2023" s="12">
        <v>2009</v>
      </c>
      <c r="R2023" s="12">
        <v>11</v>
      </c>
      <c r="S2023" s="7">
        <v>13</v>
      </c>
      <c r="T2023">
        <v>6</v>
      </c>
      <c r="U2023">
        <v>17</v>
      </c>
      <c r="V2023" t="s">
        <v>82</v>
      </c>
      <c r="W2023">
        <f t="shared" si="23"/>
        <v>400</v>
      </c>
      <c r="X2023" s="5">
        <v>1</v>
      </c>
      <c r="Y2023" t="s">
        <v>48</v>
      </c>
      <c r="Z2023" t="s">
        <v>83</v>
      </c>
      <c r="AA2023" t="s">
        <v>274</v>
      </c>
      <c r="AB2023">
        <v>10</v>
      </c>
      <c r="AC2023" t="s">
        <v>1439</v>
      </c>
      <c r="AD2023" t="s">
        <v>1681</v>
      </c>
    </row>
    <row r="2024" spans="1:30" ht="14.25" customHeight="1" x14ac:dyDescent="0.3">
      <c r="A2024">
        <v>21</v>
      </c>
      <c r="B2024" t="s">
        <v>24</v>
      </c>
      <c r="C2024" t="s">
        <v>429</v>
      </c>
      <c r="D2024" t="s">
        <v>351</v>
      </c>
      <c r="E2024">
        <v>2013</v>
      </c>
      <c r="F2024" t="s">
        <v>430</v>
      </c>
      <c r="G2024" t="s">
        <v>442</v>
      </c>
      <c r="H2024" s="3" t="s">
        <v>443</v>
      </c>
      <c r="I2024" s="8">
        <v>-16.8825</v>
      </c>
      <c r="J2024" s="8">
        <v>-39.410832999999997</v>
      </c>
      <c r="K2024">
        <v>223830000</v>
      </c>
      <c r="L2024" t="s">
        <v>67</v>
      </c>
      <c r="M2024" t="s">
        <v>68</v>
      </c>
      <c r="N2024" t="s">
        <v>434</v>
      </c>
      <c r="O2024" s="12">
        <v>2008</v>
      </c>
      <c r="P2024" s="12">
        <v>11</v>
      </c>
      <c r="Q2024" s="12">
        <v>2009</v>
      </c>
      <c r="R2024" s="12">
        <v>11</v>
      </c>
      <c r="S2024" s="7">
        <v>13</v>
      </c>
      <c r="T2024">
        <v>6</v>
      </c>
      <c r="U2024">
        <v>17</v>
      </c>
      <c r="V2024" t="s">
        <v>82</v>
      </c>
      <c r="W2024">
        <f t="shared" si="23"/>
        <v>400</v>
      </c>
      <c r="X2024" s="5">
        <v>1</v>
      </c>
      <c r="Y2024" t="s">
        <v>48</v>
      </c>
      <c r="Z2024" t="s">
        <v>83</v>
      </c>
      <c r="AA2024" t="s">
        <v>87</v>
      </c>
      <c r="AB2024">
        <v>27</v>
      </c>
      <c r="AC2024" t="s">
        <v>1439</v>
      </c>
      <c r="AD2024" t="s">
        <v>1681</v>
      </c>
    </row>
    <row r="2025" spans="1:30" ht="14.25" customHeight="1" x14ac:dyDescent="0.3">
      <c r="A2025">
        <v>21</v>
      </c>
      <c r="B2025" t="s">
        <v>24</v>
      </c>
      <c r="C2025" t="s">
        <v>429</v>
      </c>
      <c r="D2025" t="s">
        <v>351</v>
      </c>
      <c r="E2025">
        <v>2013</v>
      </c>
      <c r="F2025" t="s">
        <v>430</v>
      </c>
      <c r="G2025" t="s">
        <v>442</v>
      </c>
      <c r="H2025" s="3" t="s">
        <v>443</v>
      </c>
      <c r="I2025" s="8">
        <v>-16.8825</v>
      </c>
      <c r="J2025" s="8">
        <v>-39.410832999999997</v>
      </c>
      <c r="K2025">
        <v>223830000</v>
      </c>
      <c r="L2025" t="s">
        <v>67</v>
      </c>
      <c r="M2025" t="s">
        <v>68</v>
      </c>
      <c r="N2025" t="s">
        <v>434</v>
      </c>
      <c r="O2025" s="12">
        <v>2008</v>
      </c>
      <c r="P2025" s="12">
        <v>11</v>
      </c>
      <c r="Q2025" s="12">
        <v>2009</v>
      </c>
      <c r="R2025" s="12">
        <v>11</v>
      </c>
      <c r="S2025" s="7">
        <v>13</v>
      </c>
      <c r="T2025">
        <v>6</v>
      </c>
      <c r="U2025">
        <v>17</v>
      </c>
      <c r="V2025" t="s">
        <v>82</v>
      </c>
      <c r="W2025">
        <f t="shared" si="23"/>
        <v>400</v>
      </c>
      <c r="X2025" s="5">
        <v>1</v>
      </c>
      <c r="Y2025" t="s">
        <v>48</v>
      </c>
      <c r="Z2025" t="s">
        <v>83</v>
      </c>
      <c r="AA2025" t="s">
        <v>1088</v>
      </c>
      <c r="AB2025">
        <v>4</v>
      </c>
      <c r="AC2025" t="s">
        <v>1439</v>
      </c>
      <c r="AD2025" t="s">
        <v>1681</v>
      </c>
    </row>
    <row r="2026" spans="1:30" ht="14.25" customHeight="1" x14ac:dyDescent="0.3">
      <c r="A2026">
        <v>21</v>
      </c>
      <c r="B2026" t="s">
        <v>24</v>
      </c>
      <c r="C2026" t="s">
        <v>429</v>
      </c>
      <c r="D2026" t="s">
        <v>351</v>
      </c>
      <c r="E2026">
        <v>2013</v>
      </c>
      <c r="F2026" t="s">
        <v>430</v>
      </c>
      <c r="G2026" t="s">
        <v>442</v>
      </c>
      <c r="H2026" s="3" t="s">
        <v>443</v>
      </c>
      <c r="I2026" s="8">
        <v>-16.8825</v>
      </c>
      <c r="J2026" s="8">
        <v>-39.410832999999997</v>
      </c>
      <c r="K2026">
        <v>223830000</v>
      </c>
      <c r="L2026" t="s">
        <v>67</v>
      </c>
      <c r="M2026" t="s">
        <v>68</v>
      </c>
      <c r="N2026" t="s">
        <v>434</v>
      </c>
      <c r="O2026" s="12">
        <v>2008</v>
      </c>
      <c r="P2026" s="12">
        <v>11</v>
      </c>
      <c r="Q2026" s="12">
        <v>2009</v>
      </c>
      <c r="R2026" s="12">
        <v>11</v>
      </c>
      <c r="S2026" s="7">
        <v>13</v>
      </c>
      <c r="T2026">
        <v>6</v>
      </c>
      <c r="U2026">
        <v>17</v>
      </c>
      <c r="V2026" t="s">
        <v>82</v>
      </c>
      <c r="W2026">
        <f t="shared" si="23"/>
        <v>400</v>
      </c>
      <c r="X2026" s="5">
        <v>1</v>
      </c>
      <c r="Y2026" t="s">
        <v>48</v>
      </c>
      <c r="Z2026" t="s">
        <v>90</v>
      </c>
      <c r="AA2026" t="s">
        <v>666</v>
      </c>
      <c r="AB2026">
        <v>0</v>
      </c>
      <c r="AC2026" t="s">
        <v>1439</v>
      </c>
      <c r="AD2026" t="s">
        <v>1681</v>
      </c>
    </row>
    <row r="2027" spans="1:30" ht="14.25" customHeight="1" x14ac:dyDescent="0.3">
      <c r="A2027">
        <v>21</v>
      </c>
      <c r="B2027" t="s">
        <v>24</v>
      </c>
      <c r="C2027" t="s">
        <v>429</v>
      </c>
      <c r="D2027" t="s">
        <v>351</v>
      </c>
      <c r="E2027">
        <v>2013</v>
      </c>
      <c r="F2027" t="s">
        <v>430</v>
      </c>
      <c r="G2027" t="s">
        <v>442</v>
      </c>
      <c r="H2027" s="3" t="s">
        <v>443</v>
      </c>
      <c r="I2027" s="8">
        <v>-16.8825</v>
      </c>
      <c r="J2027" s="8">
        <v>-39.410832999999997</v>
      </c>
      <c r="K2027">
        <v>223830000</v>
      </c>
      <c r="L2027" t="s">
        <v>67</v>
      </c>
      <c r="M2027" t="s">
        <v>68</v>
      </c>
      <c r="N2027" t="s">
        <v>434</v>
      </c>
      <c r="O2027" s="12">
        <v>2008</v>
      </c>
      <c r="P2027" s="12">
        <v>11</v>
      </c>
      <c r="Q2027" s="12">
        <v>2009</v>
      </c>
      <c r="R2027" s="12">
        <v>11</v>
      </c>
      <c r="S2027" s="7">
        <v>13</v>
      </c>
      <c r="T2027">
        <v>6</v>
      </c>
      <c r="U2027">
        <v>17</v>
      </c>
      <c r="V2027" t="s">
        <v>82</v>
      </c>
      <c r="W2027">
        <f t="shared" si="23"/>
        <v>400</v>
      </c>
      <c r="X2027" s="5">
        <v>1</v>
      </c>
      <c r="Y2027" t="s">
        <v>48</v>
      </c>
      <c r="Z2027" t="s">
        <v>90</v>
      </c>
      <c r="AA2027" t="s">
        <v>1089</v>
      </c>
      <c r="AB2027">
        <v>0</v>
      </c>
      <c r="AC2027" t="s">
        <v>1439</v>
      </c>
      <c r="AD2027" t="s">
        <v>1681</v>
      </c>
    </row>
    <row r="2028" spans="1:30" ht="14.25" customHeight="1" x14ac:dyDescent="0.3">
      <c r="A2028">
        <v>21</v>
      </c>
      <c r="B2028" t="s">
        <v>24</v>
      </c>
      <c r="C2028" t="s">
        <v>429</v>
      </c>
      <c r="D2028" t="s">
        <v>351</v>
      </c>
      <c r="E2028">
        <v>2013</v>
      </c>
      <c r="F2028" t="s">
        <v>430</v>
      </c>
      <c r="G2028" t="s">
        <v>442</v>
      </c>
      <c r="H2028" s="3" t="s">
        <v>443</v>
      </c>
      <c r="I2028" s="8">
        <v>-16.8825</v>
      </c>
      <c r="J2028" s="8">
        <v>-39.410832999999997</v>
      </c>
      <c r="K2028">
        <v>223830000</v>
      </c>
      <c r="L2028" t="s">
        <v>67</v>
      </c>
      <c r="M2028" t="s">
        <v>68</v>
      </c>
      <c r="N2028" t="s">
        <v>434</v>
      </c>
      <c r="O2028" s="12">
        <v>2008</v>
      </c>
      <c r="P2028" s="12">
        <v>11</v>
      </c>
      <c r="Q2028" s="12">
        <v>2009</v>
      </c>
      <c r="R2028" s="12">
        <v>11</v>
      </c>
      <c r="S2028" s="7">
        <v>13</v>
      </c>
      <c r="T2028">
        <v>6</v>
      </c>
      <c r="U2028">
        <v>17</v>
      </c>
      <c r="V2028" t="s">
        <v>82</v>
      </c>
      <c r="W2028">
        <f t="shared" si="23"/>
        <v>400</v>
      </c>
      <c r="X2028" s="5">
        <v>1</v>
      </c>
      <c r="Y2028" t="s">
        <v>48</v>
      </c>
      <c r="Z2028" t="s">
        <v>90</v>
      </c>
      <c r="AA2028" t="s">
        <v>91</v>
      </c>
      <c r="AB2028">
        <v>0</v>
      </c>
      <c r="AC2028" t="s">
        <v>1439</v>
      </c>
      <c r="AD2028" t="s">
        <v>1681</v>
      </c>
    </row>
    <row r="2029" spans="1:30" ht="14.25" customHeight="1" x14ac:dyDescent="0.3">
      <c r="A2029">
        <v>21</v>
      </c>
      <c r="B2029" t="s">
        <v>24</v>
      </c>
      <c r="C2029" t="s">
        <v>429</v>
      </c>
      <c r="D2029" t="s">
        <v>351</v>
      </c>
      <c r="E2029">
        <v>2013</v>
      </c>
      <c r="F2029" t="s">
        <v>430</v>
      </c>
      <c r="G2029" t="s">
        <v>445</v>
      </c>
      <c r="H2029" s="3" t="s">
        <v>446</v>
      </c>
      <c r="I2029" s="8">
        <v>-16.878056000000001</v>
      </c>
      <c r="J2029" s="8">
        <v>-39.415556000000002</v>
      </c>
      <c r="K2029">
        <v>223830000</v>
      </c>
      <c r="L2029" t="s">
        <v>67</v>
      </c>
      <c r="M2029" t="s">
        <v>433</v>
      </c>
      <c r="N2029" t="s">
        <v>434</v>
      </c>
      <c r="O2029" s="12">
        <v>2008</v>
      </c>
      <c r="P2029" s="12">
        <v>11</v>
      </c>
      <c r="Q2029" s="12">
        <v>2009</v>
      </c>
      <c r="R2029" s="12">
        <v>11</v>
      </c>
      <c r="S2029" s="7">
        <v>13</v>
      </c>
      <c r="T2029">
        <v>6</v>
      </c>
      <c r="U2029">
        <v>17</v>
      </c>
      <c r="V2029" t="s">
        <v>82</v>
      </c>
      <c r="W2029">
        <f t="shared" si="23"/>
        <v>400</v>
      </c>
      <c r="X2029" s="5">
        <v>1</v>
      </c>
      <c r="Y2029" t="s">
        <v>48</v>
      </c>
      <c r="Z2029" t="s">
        <v>49</v>
      </c>
      <c r="AA2029" t="s">
        <v>1084</v>
      </c>
      <c r="AB2029" s="5">
        <v>0</v>
      </c>
      <c r="AC2029" t="s">
        <v>1439</v>
      </c>
      <c r="AD2029" t="s">
        <v>1681</v>
      </c>
    </row>
    <row r="2030" spans="1:30" ht="14.25" customHeight="1" x14ac:dyDescent="0.3">
      <c r="A2030">
        <v>21</v>
      </c>
      <c r="B2030" t="s">
        <v>24</v>
      </c>
      <c r="C2030" t="s">
        <v>429</v>
      </c>
      <c r="D2030" t="s">
        <v>351</v>
      </c>
      <c r="E2030">
        <v>2013</v>
      </c>
      <c r="F2030" t="s">
        <v>430</v>
      </c>
      <c r="G2030" t="s">
        <v>445</v>
      </c>
      <c r="H2030" s="3" t="s">
        <v>446</v>
      </c>
      <c r="I2030" s="8">
        <v>-16.878056000000001</v>
      </c>
      <c r="J2030" s="8">
        <v>-39.415556000000002</v>
      </c>
      <c r="K2030">
        <v>223830000</v>
      </c>
      <c r="L2030" t="s">
        <v>67</v>
      </c>
      <c r="M2030" t="s">
        <v>433</v>
      </c>
      <c r="N2030" t="s">
        <v>434</v>
      </c>
      <c r="O2030" s="12">
        <v>2008</v>
      </c>
      <c r="P2030" s="12">
        <v>11</v>
      </c>
      <c r="Q2030" s="12">
        <v>2009</v>
      </c>
      <c r="R2030" s="12">
        <v>11</v>
      </c>
      <c r="S2030" s="7">
        <v>13</v>
      </c>
      <c r="T2030">
        <v>6</v>
      </c>
      <c r="U2030">
        <v>17</v>
      </c>
      <c r="V2030" t="s">
        <v>82</v>
      </c>
      <c r="W2030">
        <f t="shared" si="23"/>
        <v>400</v>
      </c>
      <c r="X2030" s="5">
        <v>1</v>
      </c>
      <c r="Y2030" t="s">
        <v>48</v>
      </c>
      <c r="Z2030" t="s">
        <v>49</v>
      </c>
      <c r="AA2030" t="s">
        <v>1081</v>
      </c>
      <c r="AB2030" s="5">
        <v>0</v>
      </c>
      <c r="AC2030" t="s">
        <v>1439</v>
      </c>
      <c r="AD2030" t="s">
        <v>1681</v>
      </c>
    </row>
    <row r="2031" spans="1:30" ht="14.25" customHeight="1" x14ac:dyDescent="0.3">
      <c r="A2031">
        <v>21</v>
      </c>
      <c r="B2031" t="s">
        <v>24</v>
      </c>
      <c r="C2031" t="s">
        <v>429</v>
      </c>
      <c r="D2031" t="s">
        <v>351</v>
      </c>
      <c r="E2031">
        <v>2013</v>
      </c>
      <c r="F2031" t="s">
        <v>430</v>
      </c>
      <c r="G2031" t="s">
        <v>445</v>
      </c>
      <c r="H2031" s="3" t="s">
        <v>446</v>
      </c>
      <c r="I2031" s="8">
        <v>-16.878056000000001</v>
      </c>
      <c r="J2031" s="8">
        <v>-39.415556000000002</v>
      </c>
      <c r="K2031">
        <v>223830000</v>
      </c>
      <c r="L2031" t="s">
        <v>67</v>
      </c>
      <c r="M2031" t="s">
        <v>433</v>
      </c>
      <c r="N2031" t="s">
        <v>434</v>
      </c>
      <c r="O2031" s="12">
        <v>2008</v>
      </c>
      <c r="P2031" s="12">
        <v>11</v>
      </c>
      <c r="Q2031" s="12">
        <v>2009</v>
      </c>
      <c r="R2031" s="12">
        <v>11</v>
      </c>
      <c r="S2031" s="7">
        <v>13</v>
      </c>
      <c r="T2031">
        <v>6</v>
      </c>
      <c r="U2031">
        <v>17</v>
      </c>
      <c r="V2031" t="s">
        <v>82</v>
      </c>
      <c r="W2031">
        <f t="shared" si="23"/>
        <v>400</v>
      </c>
      <c r="X2031" s="5">
        <v>1</v>
      </c>
      <c r="Y2031" t="s">
        <v>48</v>
      </c>
      <c r="Z2031" t="s">
        <v>49</v>
      </c>
      <c r="AA2031" t="s">
        <v>50</v>
      </c>
      <c r="AB2031" s="5">
        <v>0</v>
      </c>
      <c r="AC2031" t="s">
        <v>1439</v>
      </c>
      <c r="AD2031" t="s">
        <v>1681</v>
      </c>
    </row>
    <row r="2032" spans="1:30" ht="14.25" customHeight="1" x14ac:dyDescent="0.3">
      <c r="A2032">
        <v>21</v>
      </c>
      <c r="B2032" t="s">
        <v>24</v>
      </c>
      <c r="C2032" t="s">
        <v>429</v>
      </c>
      <c r="D2032" t="s">
        <v>351</v>
      </c>
      <c r="E2032">
        <v>2013</v>
      </c>
      <c r="F2032" t="s">
        <v>430</v>
      </c>
      <c r="G2032" t="s">
        <v>445</v>
      </c>
      <c r="H2032" s="3" t="s">
        <v>446</v>
      </c>
      <c r="I2032" s="8">
        <v>-16.878056000000001</v>
      </c>
      <c r="J2032" s="8">
        <v>-39.415556000000002</v>
      </c>
      <c r="K2032">
        <v>223830000</v>
      </c>
      <c r="L2032" t="s">
        <v>67</v>
      </c>
      <c r="M2032" t="s">
        <v>433</v>
      </c>
      <c r="N2032" t="s">
        <v>434</v>
      </c>
      <c r="O2032" s="12">
        <v>2008</v>
      </c>
      <c r="P2032" s="12">
        <v>11</v>
      </c>
      <c r="Q2032" s="12">
        <v>2009</v>
      </c>
      <c r="R2032" s="12">
        <v>11</v>
      </c>
      <c r="S2032" s="7">
        <v>13</v>
      </c>
      <c r="T2032">
        <v>6</v>
      </c>
      <c r="U2032">
        <v>17</v>
      </c>
      <c r="V2032" t="s">
        <v>82</v>
      </c>
      <c r="W2032">
        <f t="shared" si="23"/>
        <v>400</v>
      </c>
      <c r="X2032" s="5">
        <v>1</v>
      </c>
      <c r="Y2032" t="s">
        <v>48</v>
      </c>
      <c r="Z2032" t="s">
        <v>49</v>
      </c>
      <c r="AA2032" t="s">
        <v>52</v>
      </c>
      <c r="AB2032" s="5">
        <v>0</v>
      </c>
      <c r="AC2032" t="s">
        <v>1439</v>
      </c>
      <c r="AD2032" t="s">
        <v>1681</v>
      </c>
    </row>
    <row r="2033" spans="1:30" ht="14.25" customHeight="1" x14ac:dyDescent="0.3">
      <c r="A2033">
        <v>21</v>
      </c>
      <c r="B2033" t="s">
        <v>24</v>
      </c>
      <c r="C2033" t="s">
        <v>429</v>
      </c>
      <c r="D2033" t="s">
        <v>351</v>
      </c>
      <c r="E2033">
        <v>2013</v>
      </c>
      <c r="F2033" t="s">
        <v>430</v>
      </c>
      <c r="G2033" t="s">
        <v>445</v>
      </c>
      <c r="H2033" s="3" t="s">
        <v>446</v>
      </c>
      <c r="I2033" s="8">
        <v>-16.878056000000001</v>
      </c>
      <c r="J2033" s="8">
        <v>-39.415556000000002</v>
      </c>
      <c r="K2033">
        <v>223830000</v>
      </c>
      <c r="L2033" t="s">
        <v>67</v>
      </c>
      <c r="M2033" t="s">
        <v>433</v>
      </c>
      <c r="N2033" t="s">
        <v>434</v>
      </c>
      <c r="O2033" s="12">
        <v>2008</v>
      </c>
      <c r="P2033" s="12">
        <v>11</v>
      </c>
      <c r="Q2033" s="12">
        <v>2009</v>
      </c>
      <c r="R2033" s="12">
        <v>11</v>
      </c>
      <c r="S2033" s="7">
        <v>13</v>
      </c>
      <c r="T2033">
        <v>6</v>
      </c>
      <c r="U2033">
        <v>17</v>
      </c>
      <c r="V2033" t="s">
        <v>82</v>
      </c>
      <c r="W2033">
        <f t="shared" si="23"/>
        <v>400</v>
      </c>
      <c r="X2033" s="5">
        <v>1</v>
      </c>
      <c r="Y2033" t="s">
        <v>48</v>
      </c>
      <c r="Z2033" t="s">
        <v>55</v>
      </c>
      <c r="AA2033" t="s">
        <v>859</v>
      </c>
      <c r="AB2033" s="5">
        <v>2</v>
      </c>
      <c r="AC2033" t="s">
        <v>1439</v>
      </c>
      <c r="AD2033" t="s">
        <v>1681</v>
      </c>
    </row>
    <row r="2034" spans="1:30" ht="14.25" customHeight="1" x14ac:dyDescent="0.3">
      <c r="A2034">
        <v>21</v>
      </c>
      <c r="B2034" t="s">
        <v>24</v>
      </c>
      <c r="C2034" t="s">
        <v>429</v>
      </c>
      <c r="D2034" t="s">
        <v>351</v>
      </c>
      <c r="E2034">
        <v>2013</v>
      </c>
      <c r="F2034" t="s">
        <v>430</v>
      </c>
      <c r="G2034" t="s">
        <v>445</v>
      </c>
      <c r="H2034" s="3" t="s">
        <v>446</v>
      </c>
      <c r="I2034" s="8">
        <v>-16.878056000000001</v>
      </c>
      <c r="J2034" s="8">
        <v>-39.415556000000002</v>
      </c>
      <c r="K2034">
        <v>223830000</v>
      </c>
      <c r="L2034" t="s">
        <v>67</v>
      </c>
      <c r="M2034" t="s">
        <v>433</v>
      </c>
      <c r="N2034" t="s">
        <v>434</v>
      </c>
      <c r="O2034" s="12">
        <v>2008</v>
      </c>
      <c r="P2034" s="12">
        <v>11</v>
      </c>
      <c r="Q2034" s="12">
        <v>2009</v>
      </c>
      <c r="R2034" s="12">
        <v>11</v>
      </c>
      <c r="S2034" s="7">
        <v>13</v>
      </c>
      <c r="T2034">
        <v>6</v>
      </c>
      <c r="U2034">
        <v>17</v>
      </c>
      <c r="V2034" t="s">
        <v>82</v>
      </c>
      <c r="W2034">
        <f t="shared" si="23"/>
        <v>400</v>
      </c>
      <c r="X2034" s="5">
        <v>1</v>
      </c>
      <c r="Y2034" t="s">
        <v>48</v>
      </c>
      <c r="Z2034" t="s">
        <v>55</v>
      </c>
      <c r="AA2034" t="s">
        <v>238</v>
      </c>
      <c r="AB2034" s="5">
        <v>1</v>
      </c>
      <c r="AC2034" t="s">
        <v>1439</v>
      </c>
      <c r="AD2034" t="s">
        <v>1681</v>
      </c>
    </row>
    <row r="2035" spans="1:30" ht="14.25" customHeight="1" x14ac:dyDescent="0.3">
      <c r="A2035">
        <v>21</v>
      </c>
      <c r="B2035" t="s">
        <v>24</v>
      </c>
      <c r="C2035" t="s">
        <v>429</v>
      </c>
      <c r="D2035" t="s">
        <v>351</v>
      </c>
      <c r="E2035">
        <v>2013</v>
      </c>
      <c r="F2035" t="s">
        <v>430</v>
      </c>
      <c r="G2035" t="s">
        <v>445</v>
      </c>
      <c r="H2035" s="3" t="s">
        <v>446</v>
      </c>
      <c r="I2035" s="8">
        <v>-16.878056000000001</v>
      </c>
      <c r="J2035" s="8">
        <v>-39.415556000000002</v>
      </c>
      <c r="K2035">
        <v>223830000</v>
      </c>
      <c r="L2035" t="s">
        <v>67</v>
      </c>
      <c r="M2035" t="s">
        <v>433</v>
      </c>
      <c r="N2035" t="s">
        <v>434</v>
      </c>
      <c r="O2035" s="12">
        <v>2008</v>
      </c>
      <c r="P2035" s="12">
        <v>11</v>
      </c>
      <c r="Q2035" s="12">
        <v>2009</v>
      </c>
      <c r="R2035" s="12">
        <v>11</v>
      </c>
      <c r="S2035" s="7">
        <v>13</v>
      </c>
      <c r="T2035">
        <v>6</v>
      </c>
      <c r="U2035">
        <v>17</v>
      </c>
      <c r="V2035" t="s">
        <v>82</v>
      </c>
      <c r="W2035">
        <f t="shared" si="23"/>
        <v>400</v>
      </c>
      <c r="X2035" s="5">
        <v>1</v>
      </c>
      <c r="Y2035" t="s">
        <v>48</v>
      </c>
      <c r="Z2035" t="s">
        <v>55</v>
      </c>
      <c r="AA2035" t="s">
        <v>1090</v>
      </c>
      <c r="AB2035" s="5">
        <v>31</v>
      </c>
      <c r="AC2035" t="s">
        <v>1439</v>
      </c>
      <c r="AD2035" t="s">
        <v>1681</v>
      </c>
    </row>
    <row r="2036" spans="1:30" ht="14.25" customHeight="1" x14ac:dyDescent="0.3">
      <c r="A2036">
        <v>21</v>
      </c>
      <c r="B2036" t="s">
        <v>24</v>
      </c>
      <c r="C2036" t="s">
        <v>429</v>
      </c>
      <c r="D2036" t="s">
        <v>351</v>
      </c>
      <c r="E2036">
        <v>2013</v>
      </c>
      <c r="F2036" t="s">
        <v>430</v>
      </c>
      <c r="G2036" t="s">
        <v>445</v>
      </c>
      <c r="H2036" s="3" t="s">
        <v>446</v>
      </c>
      <c r="I2036" s="8">
        <v>-16.878056000000001</v>
      </c>
      <c r="J2036" s="8">
        <v>-39.415556000000002</v>
      </c>
      <c r="K2036">
        <v>223830000</v>
      </c>
      <c r="L2036" t="s">
        <v>67</v>
      </c>
      <c r="M2036" t="s">
        <v>433</v>
      </c>
      <c r="N2036" t="s">
        <v>434</v>
      </c>
      <c r="O2036" s="12">
        <v>2008</v>
      </c>
      <c r="P2036" s="12">
        <v>11</v>
      </c>
      <c r="Q2036" s="12">
        <v>2009</v>
      </c>
      <c r="R2036" s="12">
        <v>11</v>
      </c>
      <c r="S2036" s="7">
        <v>13</v>
      </c>
      <c r="T2036">
        <v>6</v>
      </c>
      <c r="U2036">
        <v>17</v>
      </c>
      <c r="V2036" t="s">
        <v>82</v>
      </c>
      <c r="W2036">
        <f t="shared" si="23"/>
        <v>400</v>
      </c>
      <c r="X2036" s="5">
        <v>1</v>
      </c>
      <c r="Y2036" t="s">
        <v>48</v>
      </c>
      <c r="Z2036" t="s">
        <v>55</v>
      </c>
      <c r="AA2036" t="s">
        <v>496</v>
      </c>
      <c r="AB2036" s="5">
        <v>8</v>
      </c>
      <c r="AC2036" t="s">
        <v>1439</v>
      </c>
      <c r="AD2036" t="s">
        <v>1681</v>
      </c>
    </row>
    <row r="2037" spans="1:30" ht="14.25" customHeight="1" x14ac:dyDescent="0.3">
      <c r="A2037">
        <v>21</v>
      </c>
      <c r="B2037" t="s">
        <v>24</v>
      </c>
      <c r="C2037" t="s">
        <v>429</v>
      </c>
      <c r="D2037" t="s">
        <v>351</v>
      </c>
      <c r="E2037">
        <v>2013</v>
      </c>
      <c r="F2037" t="s">
        <v>430</v>
      </c>
      <c r="G2037" t="s">
        <v>445</v>
      </c>
      <c r="H2037" s="3" t="s">
        <v>446</v>
      </c>
      <c r="I2037" s="8">
        <v>-16.878056000000001</v>
      </c>
      <c r="J2037" s="8">
        <v>-39.415556000000002</v>
      </c>
      <c r="K2037">
        <v>223830000</v>
      </c>
      <c r="L2037" t="s">
        <v>67</v>
      </c>
      <c r="M2037" t="s">
        <v>433</v>
      </c>
      <c r="N2037" t="s">
        <v>434</v>
      </c>
      <c r="O2037" s="12">
        <v>2008</v>
      </c>
      <c r="P2037" s="12">
        <v>11</v>
      </c>
      <c r="Q2037" s="12">
        <v>2009</v>
      </c>
      <c r="R2037" s="12">
        <v>11</v>
      </c>
      <c r="S2037" s="7">
        <v>13</v>
      </c>
      <c r="T2037">
        <v>6</v>
      </c>
      <c r="U2037">
        <v>17</v>
      </c>
      <c r="V2037" t="s">
        <v>82</v>
      </c>
      <c r="W2037">
        <f t="shared" si="23"/>
        <v>400</v>
      </c>
      <c r="X2037" s="5">
        <v>1</v>
      </c>
      <c r="Y2037" t="s">
        <v>48</v>
      </c>
      <c r="Z2037" t="s">
        <v>55</v>
      </c>
      <c r="AA2037" t="s">
        <v>1085</v>
      </c>
      <c r="AB2037" s="5">
        <v>3</v>
      </c>
      <c r="AC2037" t="s">
        <v>1439</v>
      </c>
      <c r="AD2037" t="s">
        <v>1681</v>
      </c>
    </row>
    <row r="2038" spans="1:30" ht="14.25" customHeight="1" x14ac:dyDescent="0.3">
      <c r="A2038">
        <v>21</v>
      </c>
      <c r="B2038" t="s">
        <v>24</v>
      </c>
      <c r="C2038" t="s">
        <v>429</v>
      </c>
      <c r="D2038" t="s">
        <v>351</v>
      </c>
      <c r="E2038">
        <v>2013</v>
      </c>
      <c r="F2038" t="s">
        <v>430</v>
      </c>
      <c r="G2038" t="s">
        <v>445</v>
      </c>
      <c r="H2038" s="3" t="s">
        <v>446</v>
      </c>
      <c r="I2038" s="8">
        <v>-16.878056000000001</v>
      </c>
      <c r="J2038" s="8">
        <v>-39.415556000000002</v>
      </c>
      <c r="K2038">
        <v>223830000</v>
      </c>
      <c r="L2038" t="s">
        <v>67</v>
      </c>
      <c r="M2038" t="s">
        <v>433</v>
      </c>
      <c r="N2038" t="s">
        <v>434</v>
      </c>
      <c r="O2038" s="12">
        <v>2008</v>
      </c>
      <c r="P2038" s="12">
        <v>11</v>
      </c>
      <c r="Q2038" s="12">
        <v>2009</v>
      </c>
      <c r="R2038" s="12">
        <v>11</v>
      </c>
      <c r="S2038" s="7">
        <v>13</v>
      </c>
      <c r="T2038">
        <v>6</v>
      </c>
      <c r="U2038">
        <v>17</v>
      </c>
      <c r="V2038" t="s">
        <v>82</v>
      </c>
      <c r="W2038">
        <f t="shared" si="23"/>
        <v>400</v>
      </c>
      <c r="X2038" s="5">
        <v>1</v>
      </c>
      <c r="Y2038" t="s">
        <v>48</v>
      </c>
      <c r="Z2038" t="s">
        <v>55</v>
      </c>
      <c r="AA2038" t="s">
        <v>249</v>
      </c>
      <c r="AB2038" s="5">
        <v>179</v>
      </c>
      <c r="AC2038" t="s">
        <v>1439</v>
      </c>
      <c r="AD2038" t="s">
        <v>1681</v>
      </c>
    </row>
    <row r="2039" spans="1:30" ht="14.25" customHeight="1" x14ac:dyDescent="0.3">
      <c r="A2039">
        <v>21</v>
      </c>
      <c r="B2039" t="s">
        <v>24</v>
      </c>
      <c r="C2039" t="s">
        <v>429</v>
      </c>
      <c r="D2039" t="s">
        <v>351</v>
      </c>
      <c r="E2039">
        <v>2013</v>
      </c>
      <c r="F2039" t="s">
        <v>430</v>
      </c>
      <c r="G2039" t="s">
        <v>445</v>
      </c>
      <c r="H2039" s="3" t="s">
        <v>446</v>
      </c>
      <c r="I2039" s="8">
        <v>-16.878056000000001</v>
      </c>
      <c r="J2039" s="8">
        <v>-39.415556000000002</v>
      </c>
      <c r="K2039">
        <v>223830000</v>
      </c>
      <c r="L2039" t="s">
        <v>67</v>
      </c>
      <c r="M2039" t="s">
        <v>433</v>
      </c>
      <c r="N2039" t="s">
        <v>434</v>
      </c>
      <c r="O2039" s="12">
        <v>2008</v>
      </c>
      <c r="P2039" s="12">
        <v>11</v>
      </c>
      <c r="Q2039" s="12">
        <v>2009</v>
      </c>
      <c r="R2039" s="12">
        <v>11</v>
      </c>
      <c r="S2039" s="7">
        <v>13</v>
      </c>
      <c r="T2039">
        <v>6</v>
      </c>
      <c r="U2039">
        <v>17</v>
      </c>
      <c r="V2039" t="s">
        <v>82</v>
      </c>
      <c r="W2039">
        <f t="shared" si="23"/>
        <v>400</v>
      </c>
      <c r="X2039" s="5">
        <v>1</v>
      </c>
      <c r="Y2039" t="s">
        <v>48</v>
      </c>
      <c r="Z2039" t="s">
        <v>55</v>
      </c>
      <c r="AA2039" t="s">
        <v>1091</v>
      </c>
      <c r="AB2039" s="5">
        <v>37</v>
      </c>
      <c r="AC2039" t="s">
        <v>1439</v>
      </c>
      <c r="AD2039" t="s">
        <v>1681</v>
      </c>
    </row>
    <row r="2040" spans="1:30" ht="14.25" customHeight="1" x14ac:dyDescent="0.3">
      <c r="A2040">
        <v>21</v>
      </c>
      <c r="B2040" t="s">
        <v>24</v>
      </c>
      <c r="C2040" t="s">
        <v>429</v>
      </c>
      <c r="D2040" t="s">
        <v>351</v>
      </c>
      <c r="E2040">
        <v>2013</v>
      </c>
      <c r="F2040" t="s">
        <v>430</v>
      </c>
      <c r="G2040" t="s">
        <v>445</v>
      </c>
      <c r="H2040" s="3" t="s">
        <v>446</v>
      </c>
      <c r="I2040" s="8">
        <v>-16.878056000000001</v>
      </c>
      <c r="J2040" s="8">
        <v>-39.415556000000002</v>
      </c>
      <c r="K2040">
        <v>223830000</v>
      </c>
      <c r="L2040" t="s">
        <v>67</v>
      </c>
      <c r="M2040" t="s">
        <v>433</v>
      </c>
      <c r="N2040" t="s">
        <v>434</v>
      </c>
      <c r="O2040" s="12">
        <v>2008</v>
      </c>
      <c r="P2040" s="12">
        <v>11</v>
      </c>
      <c r="Q2040" s="12">
        <v>2009</v>
      </c>
      <c r="R2040" s="12">
        <v>11</v>
      </c>
      <c r="S2040" s="7">
        <v>13</v>
      </c>
      <c r="T2040">
        <v>6</v>
      </c>
      <c r="U2040">
        <v>17</v>
      </c>
      <c r="V2040" t="s">
        <v>82</v>
      </c>
      <c r="W2040">
        <f t="shared" si="23"/>
        <v>400</v>
      </c>
      <c r="X2040" s="5">
        <v>1</v>
      </c>
      <c r="Y2040" t="s">
        <v>48</v>
      </c>
      <c r="Z2040" t="s">
        <v>55</v>
      </c>
      <c r="AA2040" t="s">
        <v>861</v>
      </c>
      <c r="AB2040" s="5">
        <v>39</v>
      </c>
      <c r="AC2040" t="s">
        <v>1439</v>
      </c>
      <c r="AD2040" t="s">
        <v>1681</v>
      </c>
    </row>
    <row r="2041" spans="1:30" ht="14.25" customHeight="1" x14ac:dyDescent="0.3">
      <c r="A2041">
        <v>21</v>
      </c>
      <c r="B2041" t="s">
        <v>24</v>
      </c>
      <c r="C2041" t="s">
        <v>429</v>
      </c>
      <c r="D2041" t="s">
        <v>351</v>
      </c>
      <c r="E2041">
        <v>2013</v>
      </c>
      <c r="F2041" t="s">
        <v>430</v>
      </c>
      <c r="G2041" t="s">
        <v>445</v>
      </c>
      <c r="H2041" s="3" t="s">
        <v>446</v>
      </c>
      <c r="I2041" s="8">
        <v>-16.878056000000001</v>
      </c>
      <c r="J2041" s="8">
        <v>-39.415556000000002</v>
      </c>
      <c r="K2041">
        <v>223830000</v>
      </c>
      <c r="L2041" t="s">
        <v>67</v>
      </c>
      <c r="M2041" t="s">
        <v>433</v>
      </c>
      <c r="N2041" t="s">
        <v>434</v>
      </c>
      <c r="O2041" s="12">
        <v>2008</v>
      </c>
      <c r="P2041" s="12">
        <v>11</v>
      </c>
      <c r="Q2041" s="12">
        <v>2009</v>
      </c>
      <c r="R2041" s="12">
        <v>11</v>
      </c>
      <c r="S2041" s="7">
        <v>13</v>
      </c>
      <c r="T2041">
        <v>6</v>
      </c>
      <c r="U2041">
        <v>17</v>
      </c>
      <c r="V2041" t="s">
        <v>82</v>
      </c>
      <c r="W2041">
        <f t="shared" si="23"/>
        <v>400</v>
      </c>
      <c r="X2041" s="5">
        <v>1</v>
      </c>
      <c r="Y2041" t="s">
        <v>48</v>
      </c>
      <c r="Z2041" t="s">
        <v>55</v>
      </c>
      <c r="AA2041" t="s">
        <v>1092</v>
      </c>
      <c r="AB2041" s="5">
        <v>0</v>
      </c>
      <c r="AC2041" t="s">
        <v>1439</v>
      </c>
      <c r="AD2041" t="s">
        <v>1681</v>
      </c>
    </row>
    <row r="2042" spans="1:30" ht="14.25" customHeight="1" x14ac:dyDescent="0.3">
      <c r="A2042">
        <v>21</v>
      </c>
      <c r="B2042" t="s">
        <v>24</v>
      </c>
      <c r="C2042" t="s">
        <v>429</v>
      </c>
      <c r="D2042" t="s">
        <v>351</v>
      </c>
      <c r="E2042">
        <v>2013</v>
      </c>
      <c r="F2042" t="s">
        <v>430</v>
      </c>
      <c r="G2042" t="s">
        <v>445</v>
      </c>
      <c r="H2042" s="3" t="s">
        <v>446</v>
      </c>
      <c r="I2042" s="8">
        <v>-16.878056000000001</v>
      </c>
      <c r="J2042" s="8">
        <v>-39.415556000000002</v>
      </c>
      <c r="K2042">
        <v>223830000</v>
      </c>
      <c r="L2042" t="s">
        <v>67</v>
      </c>
      <c r="M2042" t="s">
        <v>433</v>
      </c>
      <c r="N2042" t="s">
        <v>434</v>
      </c>
      <c r="O2042" s="12">
        <v>2008</v>
      </c>
      <c r="P2042" s="12">
        <v>11</v>
      </c>
      <c r="Q2042" s="12">
        <v>2009</v>
      </c>
      <c r="R2042" s="12">
        <v>11</v>
      </c>
      <c r="S2042" s="7">
        <v>13</v>
      </c>
      <c r="T2042">
        <v>6</v>
      </c>
      <c r="U2042">
        <v>17</v>
      </c>
      <c r="V2042" t="s">
        <v>82</v>
      </c>
      <c r="W2042">
        <f t="shared" si="23"/>
        <v>400</v>
      </c>
      <c r="X2042" s="5">
        <v>1</v>
      </c>
      <c r="Y2042" t="s">
        <v>48</v>
      </c>
      <c r="Z2042" t="s">
        <v>55</v>
      </c>
      <c r="AA2042" t="s">
        <v>59</v>
      </c>
      <c r="AB2042" s="5">
        <v>32</v>
      </c>
      <c r="AC2042" t="s">
        <v>1439</v>
      </c>
      <c r="AD2042" t="s">
        <v>1681</v>
      </c>
    </row>
    <row r="2043" spans="1:30" ht="14.25" customHeight="1" x14ac:dyDescent="0.3">
      <c r="A2043">
        <v>21</v>
      </c>
      <c r="B2043" t="s">
        <v>24</v>
      </c>
      <c r="C2043" t="s">
        <v>429</v>
      </c>
      <c r="D2043" t="s">
        <v>351</v>
      </c>
      <c r="E2043">
        <v>2013</v>
      </c>
      <c r="F2043" t="s">
        <v>430</v>
      </c>
      <c r="G2043" t="s">
        <v>445</v>
      </c>
      <c r="H2043" s="3" t="s">
        <v>446</v>
      </c>
      <c r="I2043" s="8">
        <v>-16.878056000000001</v>
      </c>
      <c r="J2043" s="8">
        <v>-39.415556000000002</v>
      </c>
      <c r="K2043">
        <v>223830000</v>
      </c>
      <c r="L2043" t="s">
        <v>67</v>
      </c>
      <c r="M2043" t="s">
        <v>433</v>
      </c>
      <c r="N2043" t="s">
        <v>434</v>
      </c>
      <c r="O2043" s="12">
        <v>2008</v>
      </c>
      <c r="P2043" s="12">
        <v>11</v>
      </c>
      <c r="Q2043" s="12">
        <v>2009</v>
      </c>
      <c r="R2043" s="12">
        <v>11</v>
      </c>
      <c r="S2043" s="7">
        <v>13</v>
      </c>
      <c r="T2043">
        <v>6</v>
      </c>
      <c r="U2043">
        <v>17</v>
      </c>
      <c r="V2043" t="s">
        <v>82</v>
      </c>
      <c r="W2043">
        <f t="shared" si="23"/>
        <v>400</v>
      </c>
      <c r="X2043" s="5">
        <v>1</v>
      </c>
      <c r="Y2043" t="s">
        <v>48</v>
      </c>
      <c r="Z2043" t="s">
        <v>55</v>
      </c>
      <c r="AA2043" t="s">
        <v>62</v>
      </c>
      <c r="AB2043" s="5">
        <v>18</v>
      </c>
      <c r="AC2043" t="s">
        <v>1439</v>
      </c>
      <c r="AD2043" t="s">
        <v>1681</v>
      </c>
    </row>
    <row r="2044" spans="1:30" ht="14.25" customHeight="1" x14ac:dyDescent="0.3">
      <c r="A2044">
        <v>21</v>
      </c>
      <c r="B2044" t="s">
        <v>24</v>
      </c>
      <c r="C2044" t="s">
        <v>429</v>
      </c>
      <c r="D2044" t="s">
        <v>351</v>
      </c>
      <c r="E2044">
        <v>2013</v>
      </c>
      <c r="F2044" t="s">
        <v>430</v>
      </c>
      <c r="G2044" t="s">
        <v>445</v>
      </c>
      <c r="H2044" s="3" t="s">
        <v>446</v>
      </c>
      <c r="I2044" s="8">
        <v>-16.878056000000001</v>
      </c>
      <c r="J2044" s="8">
        <v>-39.415556000000002</v>
      </c>
      <c r="K2044">
        <v>223830000</v>
      </c>
      <c r="L2044" t="s">
        <v>67</v>
      </c>
      <c r="M2044" t="s">
        <v>433</v>
      </c>
      <c r="N2044" t="s">
        <v>434</v>
      </c>
      <c r="O2044" s="12">
        <v>2008</v>
      </c>
      <c r="P2044" s="12">
        <v>11</v>
      </c>
      <c r="Q2044" s="12">
        <v>2009</v>
      </c>
      <c r="R2044" s="12">
        <v>11</v>
      </c>
      <c r="S2044" s="7">
        <v>13</v>
      </c>
      <c r="T2044">
        <v>6</v>
      </c>
      <c r="U2044">
        <v>17</v>
      </c>
      <c r="V2044" t="s">
        <v>82</v>
      </c>
      <c r="W2044">
        <f t="shared" si="23"/>
        <v>400</v>
      </c>
      <c r="X2044" s="5">
        <v>1</v>
      </c>
      <c r="Y2044" t="s">
        <v>48</v>
      </c>
      <c r="Z2044" t="s">
        <v>55</v>
      </c>
      <c r="AA2044" t="s">
        <v>1082</v>
      </c>
      <c r="AB2044" s="5">
        <v>4</v>
      </c>
      <c r="AC2044" t="s">
        <v>1439</v>
      </c>
      <c r="AD2044" t="s">
        <v>1681</v>
      </c>
    </row>
    <row r="2045" spans="1:30" ht="14.25" customHeight="1" x14ac:dyDescent="0.3">
      <c r="A2045">
        <v>21</v>
      </c>
      <c r="B2045" t="s">
        <v>24</v>
      </c>
      <c r="C2045" t="s">
        <v>429</v>
      </c>
      <c r="D2045" t="s">
        <v>351</v>
      </c>
      <c r="E2045">
        <v>2013</v>
      </c>
      <c r="F2045" t="s">
        <v>430</v>
      </c>
      <c r="G2045" t="s">
        <v>445</v>
      </c>
      <c r="H2045" s="3" t="s">
        <v>446</v>
      </c>
      <c r="I2045" s="8">
        <v>-16.878056000000001</v>
      </c>
      <c r="J2045" s="8">
        <v>-39.415556000000002</v>
      </c>
      <c r="K2045">
        <v>223830000</v>
      </c>
      <c r="L2045" t="s">
        <v>67</v>
      </c>
      <c r="M2045" t="s">
        <v>433</v>
      </c>
      <c r="N2045" t="s">
        <v>434</v>
      </c>
      <c r="O2045" s="12">
        <v>2008</v>
      </c>
      <c r="P2045" s="12">
        <v>11</v>
      </c>
      <c r="Q2045" s="12">
        <v>2009</v>
      </c>
      <c r="R2045" s="12">
        <v>11</v>
      </c>
      <c r="S2045" s="7">
        <v>13</v>
      </c>
      <c r="T2045">
        <v>6</v>
      </c>
      <c r="U2045">
        <v>17</v>
      </c>
      <c r="V2045" t="s">
        <v>82</v>
      </c>
      <c r="W2045">
        <f t="shared" si="23"/>
        <v>400</v>
      </c>
      <c r="X2045" s="5">
        <v>1</v>
      </c>
      <c r="Y2045" t="s">
        <v>48</v>
      </c>
      <c r="Z2045" t="s">
        <v>55</v>
      </c>
      <c r="AA2045" t="s">
        <v>655</v>
      </c>
      <c r="AB2045" s="5">
        <v>129</v>
      </c>
      <c r="AC2045" t="s">
        <v>1439</v>
      </c>
      <c r="AD2045" t="s">
        <v>1681</v>
      </c>
    </row>
    <row r="2046" spans="1:30" ht="14.25" customHeight="1" x14ac:dyDescent="0.3">
      <c r="A2046">
        <v>21</v>
      </c>
      <c r="B2046" t="s">
        <v>24</v>
      </c>
      <c r="C2046" t="s">
        <v>429</v>
      </c>
      <c r="D2046" t="s">
        <v>351</v>
      </c>
      <c r="E2046">
        <v>2013</v>
      </c>
      <c r="F2046" t="s">
        <v>430</v>
      </c>
      <c r="G2046" t="s">
        <v>445</v>
      </c>
      <c r="H2046" s="3" t="s">
        <v>446</v>
      </c>
      <c r="I2046" s="8">
        <v>-16.878056000000001</v>
      </c>
      <c r="J2046" s="8">
        <v>-39.415556000000002</v>
      </c>
      <c r="K2046">
        <v>223830000</v>
      </c>
      <c r="L2046" t="s">
        <v>67</v>
      </c>
      <c r="M2046" t="s">
        <v>433</v>
      </c>
      <c r="N2046" t="s">
        <v>434</v>
      </c>
      <c r="O2046" s="12">
        <v>2008</v>
      </c>
      <c r="P2046" s="12">
        <v>11</v>
      </c>
      <c r="Q2046" s="12">
        <v>2009</v>
      </c>
      <c r="R2046" s="12">
        <v>11</v>
      </c>
      <c r="S2046" s="7">
        <v>13</v>
      </c>
      <c r="T2046">
        <v>6</v>
      </c>
      <c r="U2046">
        <v>17</v>
      </c>
      <c r="V2046" t="s">
        <v>82</v>
      </c>
      <c r="W2046">
        <f t="shared" si="23"/>
        <v>400</v>
      </c>
      <c r="X2046" s="5">
        <v>1</v>
      </c>
      <c r="Y2046" t="s">
        <v>48</v>
      </c>
      <c r="Z2046" t="s">
        <v>55</v>
      </c>
      <c r="AA2046" t="s">
        <v>379</v>
      </c>
      <c r="AB2046" s="5">
        <v>63</v>
      </c>
      <c r="AC2046" t="s">
        <v>1439</v>
      </c>
      <c r="AD2046" t="s">
        <v>1681</v>
      </c>
    </row>
    <row r="2047" spans="1:30" ht="14.25" customHeight="1" x14ac:dyDescent="0.3">
      <c r="A2047">
        <v>21</v>
      </c>
      <c r="B2047" t="s">
        <v>24</v>
      </c>
      <c r="C2047" t="s">
        <v>429</v>
      </c>
      <c r="D2047" t="s">
        <v>351</v>
      </c>
      <c r="E2047">
        <v>2013</v>
      </c>
      <c r="F2047" t="s">
        <v>430</v>
      </c>
      <c r="G2047" t="s">
        <v>445</v>
      </c>
      <c r="H2047" s="3" t="s">
        <v>446</v>
      </c>
      <c r="I2047" s="8">
        <v>-16.878056000000001</v>
      </c>
      <c r="J2047" s="8">
        <v>-39.415556000000002</v>
      </c>
      <c r="K2047">
        <v>223830000</v>
      </c>
      <c r="L2047" t="s">
        <v>67</v>
      </c>
      <c r="M2047" t="s">
        <v>433</v>
      </c>
      <c r="N2047" t="s">
        <v>434</v>
      </c>
      <c r="O2047" s="12">
        <v>2008</v>
      </c>
      <c r="P2047" s="12">
        <v>11</v>
      </c>
      <c r="Q2047" s="12">
        <v>2009</v>
      </c>
      <c r="R2047" s="12">
        <v>11</v>
      </c>
      <c r="S2047" s="7">
        <v>13</v>
      </c>
      <c r="T2047">
        <v>6</v>
      </c>
      <c r="U2047">
        <v>17</v>
      </c>
      <c r="V2047" t="s">
        <v>82</v>
      </c>
      <c r="W2047">
        <f t="shared" si="23"/>
        <v>400</v>
      </c>
      <c r="X2047" s="5">
        <v>1</v>
      </c>
      <c r="Y2047" t="s">
        <v>48</v>
      </c>
      <c r="Z2047" t="s">
        <v>55</v>
      </c>
      <c r="AA2047" t="s">
        <v>114</v>
      </c>
      <c r="AB2047" s="5">
        <v>0</v>
      </c>
      <c r="AC2047" t="s">
        <v>1439</v>
      </c>
      <c r="AD2047" t="s">
        <v>1681</v>
      </c>
    </row>
    <row r="2048" spans="1:30" ht="14.25" customHeight="1" x14ac:dyDescent="0.3">
      <c r="A2048">
        <v>21</v>
      </c>
      <c r="B2048" t="s">
        <v>24</v>
      </c>
      <c r="C2048" t="s">
        <v>429</v>
      </c>
      <c r="D2048" t="s">
        <v>351</v>
      </c>
      <c r="E2048">
        <v>2013</v>
      </c>
      <c r="F2048" t="s">
        <v>430</v>
      </c>
      <c r="G2048" t="s">
        <v>445</v>
      </c>
      <c r="H2048" s="3" t="s">
        <v>446</v>
      </c>
      <c r="I2048" s="8">
        <v>-16.878056000000001</v>
      </c>
      <c r="J2048" s="8">
        <v>-39.415556000000002</v>
      </c>
      <c r="K2048">
        <v>223830000</v>
      </c>
      <c r="L2048" t="s">
        <v>67</v>
      </c>
      <c r="M2048" t="s">
        <v>433</v>
      </c>
      <c r="N2048" t="s">
        <v>434</v>
      </c>
      <c r="O2048" s="12">
        <v>2008</v>
      </c>
      <c r="P2048" s="12">
        <v>11</v>
      </c>
      <c r="Q2048" s="12">
        <v>2009</v>
      </c>
      <c r="R2048" s="12">
        <v>11</v>
      </c>
      <c r="S2048" s="7">
        <v>13</v>
      </c>
      <c r="T2048">
        <v>6</v>
      </c>
      <c r="U2048">
        <v>17</v>
      </c>
      <c r="V2048" t="s">
        <v>82</v>
      </c>
      <c r="W2048">
        <f t="shared" si="23"/>
        <v>400</v>
      </c>
      <c r="X2048" s="5">
        <v>1</v>
      </c>
      <c r="Y2048" t="s">
        <v>48</v>
      </c>
      <c r="Z2048" t="s">
        <v>55</v>
      </c>
      <c r="AA2048" t="s">
        <v>519</v>
      </c>
      <c r="AB2048" s="5">
        <v>2</v>
      </c>
      <c r="AC2048" t="s">
        <v>1439</v>
      </c>
      <c r="AD2048" t="s">
        <v>1681</v>
      </c>
    </row>
    <row r="2049" spans="1:30" ht="14.25" customHeight="1" x14ac:dyDescent="0.3">
      <c r="A2049">
        <v>21</v>
      </c>
      <c r="B2049" t="s">
        <v>24</v>
      </c>
      <c r="C2049" t="s">
        <v>429</v>
      </c>
      <c r="D2049" t="s">
        <v>351</v>
      </c>
      <c r="E2049">
        <v>2013</v>
      </c>
      <c r="F2049" t="s">
        <v>430</v>
      </c>
      <c r="G2049" t="s">
        <v>445</v>
      </c>
      <c r="H2049" s="3" t="s">
        <v>446</v>
      </c>
      <c r="I2049" s="8">
        <v>-16.878056000000001</v>
      </c>
      <c r="J2049" s="8">
        <v>-39.415556000000002</v>
      </c>
      <c r="K2049">
        <v>223830000</v>
      </c>
      <c r="L2049" t="s">
        <v>67</v>
      </c>
      <c r="M2049" t="s">
        <v>433</v>
      </c>
      <c r="N2049" t="s">
        <v>434</v>
      </c>
      <c r="O2049" s="12">
        <v>2008</v>
      </c>
      <c r="P2049" s="12">
        <v>11</v>
      </c>
      <c r="Q2049" s="12">
        <v>2009</v>
      </c>
      <c r="R2049" s="12">
        <v>11</v>
      </c>
      <c r="S2049" s="7">
        <v>13</v>
      </c>
      <c r="T2049">
        <v>6</v>
      </c>
      <c r="U2049">
        <v>17</v>
      </c>
      <c r="V2049" t="s">
        <v>82</v>
      </c>
      <c r="W2049">
        <f t="shared" si="23"/>
        <v>400</v>
      </c>
      <c r="X2049" s="5">
        <v>1</v>
      </c>
      <c r="Y2049" t="s">
        <v>48</v>
      </c>
      <c r="Z2049" t="s">
        <v>55</v>
      </c>
      <c r="AA2049" t="s">
        <v>1064</v>
      </c>
      <c r="AB2049" s="5">
        <v>36</v>
      </c>
      <c r="AC2049" t="s">
        <v>1439</v>
      </c>
      <c r="AD2049" t="s">
        <v>1681</v>
      </c>
    </row>
    <row r="2050" spans="1:30" ht="14.25" customHeight="1" x14ac:dyDescent="0.3">
      <c r="A2050">
        <v>21</v>
      </c>
      <c r="B2050" t="s">
        <v>24</v>
      </c>
      <c r="C2050" t="s">
        <v>429</v>
      </c>
      <c r="D2050" t="s">
        <v>351</v>
      </c>
      <c r="E2050">
        <v>2013</v>
      </c>
      <c r="F2050" t="s">
        <v>430</v>
      </c>
      <c r="G2050" t="s">
        <v>445</v>
      </c>
      <c r="H2050" s="3" t="s">
        <v>446</v>
      </c>
      <c r="I2050" s="8">
        <v>-16.878056000000001</v>
      </c>
      <c r="J2050" s="8">
        <v>-39.415556000000002</v>
      </c>
      <c r="K2050">
        <v>223830000</v>
      </c>
      <c r="L2050" t="s">
        <v>67</v>
      </c>
      <c r="M2050" t="s">
        <v>433</v>
      </c>
      <c r="N2050" t="s">
        <v>434</v>
      </c>
      <c r="O2050" s="12">
        <v>2008</v>
      </c>
      <c r="P2050" s="12">
        <v>11</v>
      </c>
      <c r="Q2050" s="12">
        <v>2009</v>
      </c>
      <c r="R2050" s="12">
        <v>11</v>
      </c>
      <c r="S2050" s="7">
        <v>13</v>
      </c>
      <c r="T2050">
        <v>6</v>
      </c>
      <c r="U2050">
        <v>17</v>
      </c>
      <c r="V2050" t="s">
        <v>82</v>
      </c>
      <c r="W2050">
        <f t="shared" si="23"/>
        <v>400</v>
      </c>
      <c r="X2050" s="5">
        <v>1</v>
      </c>
      <c r="Y2050" t="s">
        <v>48</v>
      </c>
      <c r="Z2050" t="s">
        <v>55</v>
      </c>
      <c r="AA2050" t="s">
        <v>1093</v>
      </c>
      <c r="AB2050" s="5">
        <v>1</v>
      </c>
      <c r="AC2050" t="s">
        <v>1439</v>
      </c>
      <c r="AD2050" t="s">
        <v>1681</v>
      </c>
    </row>
    <row r="2051" spans="1:30" ht="14.25" customHeight="1" x14ac:dyDescent="0.3">
      <c r="A2051">
        <v>21</v>
      </c>
      <c r="B2051" t="s">
        <v>24</v>
      </c>
      <c r="C2051" t="s">
        <v>429</v>
      </c>
      <c r="D2051" t="s">
        <v>351</v>
      </c>
      <c r="E2051">
        <v>2013</v>
      </c>
      <c r="F2051" t="s">
        <v>430</v>
      </c>
      <c r="G2051" t="s">
        <v>445</v>
      </c>
      <c r="H2051" s="3" t="s">
        <v>446</v>
      </c>
      <c r="I2051" s="8">
        <v>-16.878056000000001</v>
      </c>
      <c r="J2051" s="8">
        <v>-39.415556000000002</v>
      </c>
      <c r="K2051">
        <v>223830000</v>
      </c>
      <c r="L2051" t="s">
        <v>67</v>
      </c>
      <c r="M2051" t="s">
        <v>433</v>
      </c>
      <c r="N2051" t="s">
        <v>434</v>
      </c>
      <c r="O2051" s="12">
        <v>2008</v>
      </c>
      <c r="P2051" s="12">
        <v>11</v>
      </c>
      <c r="Q2051" s="12">
        <v>2009</v>
      </c>
      <c r="R2051" s="12">
        <v>11</v>
      </c>
      <c r="S2051" s="7">
        <v>13</v>
      </c>
      <c r="T2051">
        <v>6</v>
      </c>
      <c r="U2051">
        <v>17</v>
      </c>
      <c r="V2051" t="s">
        <v>82</v>
      </c>
      <c r="W2051">
        <f t="shared" si="23"/>
        <v>400</v>
      </c>
      <c r="X2051" s="5">
        <v>1</v>
      </c>
      <c r="Y2051" t="s">
        <v>48</v>
      </c>
      <c r="Z2051" t="s">
        <v>55</v>
      </c>
      <c r="AA2051" t="s">
        <v>1083</v>
      </c>
      <c r="AB2051" s="5">
        <v>28</v>
      </c>
      <c r="AC2051" t="s">
        <v>1439</v>
      </c>
      <c r="AD2051" t="s">
        <v>1681</v>
      </c>
    </row>
    <row r="2052" spans="1:30" ht="14.25" customHeight="1" x14ac:dyDescent="0.3">
      <c r="A2052">
        <v>21</v>
      </c>
      <c r="B2052" t="s">
        <v>24</v>
      </c>
      <c r="C2052" t="s">
        <v>429</v>
      </c>
      <c r="D2052" t="s">
        <v>351</v>
      </c>
      <c r="E2052">
        <v>2013</v>
      </c>
      <c r="F2052" t="s">
        <v>430</v>
      </c>
      <c r="G2052" t="s">
        <v>445</v>
      </c>
      <c r="H2052" s="3" t="s">
        <v>446</v>
      </c>
      <c r="I2052" s="8">
        <v>-16.878056000000001</v>
      </c>
      <c r="J2052" s="8">
        <v>-39.415556000000002</v>
      </c>
      <c r="K2052">
        <v>223830000</v>
      </c>
      <c r="L2052" t="s">
        <v>67</v>
      </c>
      <c r="M2052" t="s">
        <v>433</v>
      </c>
      <c r="N2052" t="s">
        <v>434</v>
      </c>
      <c r="O2052" s="12">
        <v>2008</v>
      </c>
      <c r="P2052" s="12">
        <v>11</v>
      </c>
      <c r="Q2052" s="12">
        <v>2009</v>
      </c>
      <c r="R2052" s="12">
        <v>11</v>
      </c>
      <c r="S2052" s="7">
        <v>13</v>
      </c>
      <c r="T2052">
        <v>6</v>
      </c>
      <c r="U2052">
        <v>17</v>
      </c>
      <c r="V2052" t="s">
        <v>82</v>
      </c>
      <c r="W2052">
        <f t="shared" si="23"/>
        <v>400</v>
      </c>
      <c r="X2052" s="5">
        <v>1</v>
      </c>
      <c r="Y2052" t="s">
        <v>48</v>
      </c>
      <c r="Z2052" t="s">
        <v>55</v>
      </c>
      <c r="AA2052" t="s">
        <v>1094</v>
      </c>
      <c r="AB2052" s="5">
        <v>1</v>
      </c>
      <c r="AC2052" t="s">
        <v>1439</v>
      </c>
      <c r="AD2052" t="s">
        <v>1681</v>
      </c>
    </row>
    <row r="2053" spans="1:30" ht="14.25" customHeight="1" x14ac:dyDescent="0.3">
      <c r="A2053">
        <v>21</v>
      </c>
      <c r="B2053" t="s">
        <v>24</v>
      </c>
      <c r="C2053" t="s">
        <v>429</v>
      </c>
      <c r="D2053" t="s">
        <v>351</v>
      </c>
      <c r="E2053">
        <v>2013</v>
      </c>
      <c r="F2053" t="s">
        <v>430</v>
      </c>
      <c r="G2053" t="s">
        <v>445</v>
      </c>
      <c r="H2053" s="3" t="s">
        <v>446</v>
      </c>
      <c r="I2053" s="8">
        <v>-16.878056000000001</v>
      </c>
      <c r="J2053" s="8">
        <v>-39.415556000000002</v>
      </c>
      <c r="K2053">
        <v>223830000</v>
      </c>
      <c r="L2053" t="s">
        <v>67</v>
      </c>
      <c r="M2053" t="s">
        <v>433</v>
      </c>
      <c r="N2053" t="s">
        <v>434</v>
      </c>
      <c r="O2053" s="12">
        <v>2008</v>
      </c>
      <c r="P2053" s="12">
        <v>11</v>
      </c>
      <c r="Q2053" s="12">
        <v>2009</v>
      </c>
      <c r="R2053" s="12">
        <v>11</v>
      </c>
      <c r="S2053" s="7">
        <v>13</v>
      </c>
      <c r="T2053">
        <v>6</v>
      </c>
      <c r="U2053">
        <v>17</v>
      </c>
      <c r="V2053" t="s">
        <v>82</v>
      </c>
      <c r="W2053">
        <f t="shared" si="23"/>
        <v>400</v>
      </c>
      <c r="X2053" s="5">
        <v>1</v>
      </c>
      <c r="Y2053" t="s">
        <v>48</v>
      </c>
      <c r="Z2053" t="s">
        <v>55</v>
      </c>
      <c r="AA2053" t="s">
        <v>1096</v>
      </c>
      <c r="AB2053" s="5">
        <v>1</v>
      </c>
      <c r="AC2053" t="s">
        <v>1439</v>
      </c>
      <c r="AD2053" t="s">
        <v>1681</v>
      </c>
    </row>
    <row r="2054" spans="1:30" ht="14.25" customHeight="1" x14ac:dyDescent="0.3">
      <c r="A2054">
        <v>21</v>
      </c>
      <c r="B2054" t="s">
        <v>24</v>
      </c>
      <c r="C2054" t="s">
        <v>429</v>
      </c>
      <c r="D2054" t="s">
        <v>351</v>
      </c>
      <c r="E2054">
        <v>2013</v>
      </c>
      <c r="F2054" t="s">
        <v>430</v>
      </c>
      <c r="G2054" t="s">
        <v>445</v>
      </c>
      <c r="H2054" s="3" t="s">
        <v>446</v>
      </c>
      <c r="I2054" s="8">
        <v>-16.878056000000001</v>
      </c>
      <c r="J2054" s="8">
        <v>-39.415556000000002</v>
      </c>
      <c r="K2054">
        <v>223830000</v>
      </c>
      <c r="L2054" t="s">
        <v>67</v>
      </c>
      <c r="M2054" t="s">
        <v>433</v>
      </c>
      <c r="N2054" t="s">
        <v>434</v>
      </c>
      <c r="O2054" s="12">
        <v>2008</v>
      </c>
      <c r="P2054" s="12">
        <v>11</v>
      </c>
      <c r="Q2054" s="12">
        <v>2009</v>
      </c>
      <c r="R2054" s="12">
        <v>11</v>
      </c>
      <c r="S2054" s="7">
        <v>13</v>
      </c>
      <c r="T2054">
        <v>6</v>
      </c>
      <c r="U2054">
        <v>17</v>
      </c>
      <c r="V2054" t="s">
        <v>82</v>
      </c>
      <c r="W2054">
        <f t="shared" si="23"/>
        <v>400</v>
      </c>
      <c r="X2054" s="5">
        <v>1</v>
      </c>
      <c r="Y2054" t="s">
        <v>48</v>
      </c>
      <c r="Z2054" t="s">
        <v>55</v>
      </c>
      <c r="AA2054" t="s">
        <v>70</v>
      </c>
      <c r="AB2054" s="5">
        <v>9</v>
      </c>
      <c r="AC2054" t="s">
        <v>1439</v>
      </c>
      <c r="AD2054" t="s">
        <v>1681</v>
      </c>
    </row>
    <row r="2055" spans="1:30" ht="14.25" customHeight="1" x14ac:dyDescent="0.3">
      <c r="A2055">
        <v>21</v>
      </c>
      <c r="B2055" t="s">
        <v>24</v>
      </c>
      <c r="C2055" t="s">
        <v>429</v>
      </c>
      <c r="D2055" t="s">
        <v>351</v>
      </c>
      <c r="E2055">
        <v>2013</v>
      </c>
      <c r="F2055" t="s">
        <v>430</v>
      </c>
      <c r="G2055" t="s">
        <v>445</v>
      </c>
      <c r="H2055" s="3" t="s">
        <v>446</v>
      </c>
      <c r="I2055" s="8">
        <v>-16.878056000000001</v>
      </c>
      <c r="J2055" s="8">
        <v>-39.415556000000002</v>
      </c>
      <c r="K2055">
        <v>223830000</v>
      </c>
      <c r="L2055" t="s">
        <v>67</v>
      </c>
      <c r="M2055" t="s">
        <v>433</v>
      </c>
      <c r="N2055" t="s">
        <v>434</v>
      </c>
      <c r="O2055" s="12">
        <v>2008</v>
      </c>
      <c r="P2055" s="12">
        <v>11</v>
      </c>
      <c r="Q2055" s="12">
        <v>2009</v>
      </c>
      <c r="R2055" s="12">
        <v>11</v>
      </c>
      <c r="S2055" s="7">
        <v>13</v>
      </c>
      <c r="T2055">
        <v>6</v>
      </c>
      <c r="U2055">
        <v>17</v>
      </c>
      <c r="V2055" t="s">
        <v>82</v>
      </c>
      <c r="W2055">
        <f t="shared" si="23"/>
        <v>400</v>
      </c>
      <c r="X2055" s="5">
        <v>1</v>
      </c>
      <c r="Y2055" t="s">
        <v>48</v>
      </c>
      <c r="Z2055" t="s">
        <v>55</v>
      </c>
      <c r="AA2055" t="s">
        <v>1086</v>
      </c>
      <c r="AB2055" s="5">
        <v>72</v>
      </c>
      <c r="AC2055" t="s">
        <v>1439</v>
      </c>
      <c r="AD2055" t="s">
        <v>1681</v>
      </c>
    </row>
    <row r="2056" spans="1:30" ht="14.25" customHeight="1" x14ac:dyDescent="0.3">
      <c r="A2056">
        <v>21</v>
      </c>
      <c r="B2056" t="s">
        <v>24</v>
      </c>
      <c r="C2056" t="s">
        <v>429</v>
      </c>
      <c r="D2056" t="s">
        <v>351</v>
      </c>
      <c r="E2056">
        <v>2013</v>
      </c>
      <c r="F2056" t="s">
        <v>430</v>
      </c>
      <c r="G2056" t="s">
        <v>445</v>
      </c>
      <c r="H2056" s="3" t="s">
        <v>446</v>
      </c>
      <c r="I2056" s="8">
        <v>-16.878056000000001</v>
      </c>
      <c r="J2056" s="8">
        <v>-39.415556000000002</v>
      </c>
      <c r="K2056">
        <v>223830000</v>
      </c>
      <c r="L2056" t="s">
        <v>67</v>
      </c>
      <c r="M2056" t="s">
        <v>433</v>
      </c>
      <c r="N2056" t="s">
        <v>434</v>
      </c>
      <c r="O2056" s="12">
        <v>2008</v>
      </c>
      <c r="P2056" s="12">
        <v>11</v>
      </c>
      <c r="Q2056" s="12">
        <v>2009</v>
      </c>
      <c r="R2056" s="12">
        <v>11</v>
      </c>
      <c r="S2056" s="7">
        <v>13</v>
      </c>
      <c r="T2056">
        <v>6</v>
      </c>
      <c r="U2056">
        <v>17</v>
      </c>
      <c r="V2056" t="s">
        <v>82</v>
      </c>
      <c r="W2056">
        <f t="shared" si="23"/>
        <v>400</v>
      </c>
      <c r="X2056" s="5">
        <v>1</v>
      </c>
      <c r="Y2056" t="s">
        <v>48</v>
      </c>
      <c r="Z2056" t="s">
        <v>55</v>
      </c>
      <c r="AA2056" t="s">
        <v>73</v>
      </c>
      <c r="AB2056" s="5">
        <v>26</v>
      </c>
      <c r="AC2056" t="s">
        <v>1439</v>
      </c>
      <c r="AD2056" t="s">
        <v>1681</v>
      </c>
    </row>
    <row r="2057" spans="1:30" ht="14.25" customHeight="1" x14ac:dyDescent="0.3">
      <c r="A2057">
        <v>21</v>
      </c>
      <c r="B2057" t="s">
        <v>24</v>
      </c>
      <c r="C2057" t="s">
        <v>429</v>
      </c>
      <c r="D2057" t="s">
        <v>351</v>
      </c>
      <c r="E2057">
        <v>2013</v>
      </c>
      <c r="F2057" t="s">
        <v>430</v>
      </c>
      <c r="G2057" t="s">
        <v>445</v>
      </c>
      <c r="H2057" s="3" t="s">
        <v>446</v>
      </c>
      <c r="I2057" s="8">
        <v>-16.878056000000001</v>
      </c>
      <c r="J2057" s="8">
        <v>-39.415556000000002</v>
      </c>
      <c r="K2057">
        <v>223830000</v>
      </c>
      <c r="L2057" t="s">
        <v>67</v>
      </c>
      <c r="M2057" t="s">
        <v>433</v>
      </c>
      <c r="N2057" t="s">
        <v>434</v>
      </c>
      <c r="O2057" s="12">
        <v>2008</v>
      </c>
      <c r="P2057" s="12">
        <v>11</v>
      </c>
      <c r="Q2057" s="12">
        <v>2009</v>
      </c>
      <c r="R2057" s="12">
        <v>11</v>
      </c>
      <c r="S2057" s="7">
        <v>13</v>
      </c>
      <c r="T2057">
        <v>6</v>
      </c>
      <c r="U2057">
        <v>17</v>
      </c>
      <c r="V2057" t="s">
        <v>82</v>
      </c>
      <c r="W2057">
        <f t="shared" si="23"/>
        <v>400</v>
      </c>
      <c r="X2057" s="5">
        <v>1</v>
      </c>
      <c r="Y2057" t="s">
        <v>48</v>
      </c>
      <c r="Z2057" t="s">
        <v>55</v>
      </c>
      <c r="AA2057" t="s">
        <v>1056</v>
      </c>
      <c r="AB2057" s="5">
        <v>1</v>
      </c>
      <c r="AC2057" t="s">
        <v>1439</v>
      </c>
      <c r="AD2057" t="s">
        <v>1681</v>
      </c>
    </row>
    <row r="2058" spans="1:30" ht="14.25" customHeight="1" x14ac:dyDescent="0.3">
      <c r="A2058">
        <v>21</v>
      </c>
      <c r="B2058" t="s">
        <v>24</v>
      </c>
      <c r="C2058" t="s">
        <v>429</v>
      </c>
      <c r="D2058" t="s">
        <v>351</v>
      </c>
      <c r="E2058">
        <v>2013</v>
      </c>
      <c r="F2058" t="s">
        <v>430</v>
      </c>
      <c r="G2058" t="s">
        <v>445</v>
      </c>
      <c r="H2058" s="3" t="s">
        <v>446</v>
      </c>
      <c r="I2058" s="8">
        <v>-16.878056000000001</v>
      </c>
      <c r="J2058" s="8">
        <v>-39.415556000000002</v>
      </c>
      <c r="K2058">
        <v>223830000</v>
      </c>
      <c r="L2058" t="s">
        <v>67</v>
      </c>
      <c r="M2058" t="s">
        <v>433</v>
      </c>
      <c r="N2058" t="s">
        <v>434</v>
      </c>
      <c r="O2058" s="12">
        <v>2008</v>
      </c>
      <c r="P2058" s="12">
        <v>11</v>
      </c>
      <c r="Q2058" s="12">
        <v>2009</v>
      </c>
      <c r="R2058" s="12">
        <v>11</v>
      </c>
      <c r="S2058" s="7">
        <v>13</v>
      </c>
      <c r="T2058">
        <v>6</v>
      </c>
      <c r="U2058">
        <v>17</v>
      </c>
      <c r="V2058" t="s">
        <v>82</v>
      </c>
      <c r="W2058">
        <f t="shared" si="23"/>
        <v>400</v>
      </c>
      <c r="X2058" s="5">
        <v>1</v>
      </c>
      <c r="Y2058" t="s">
        <v>48</v>
      </c>
      <c r="Z2058" t="s">
        <v>83</v>
      </c>
      <c r="AA2058" t="s">
        <v>1087</v>
      </c>
      <c r="AB2058" s="5">
        <v>29</v>
      </c>
      <c r="AC2058" t="s">
        <v>1439</v>
      </c>
      <c r="AD2058" t="s">
        <v>1681</v>
      </c>
    </row>
    <row r="2059" spans="1:30" ht="14.25" customHeight="1" x14ac:dyDescent="0.3">
      <c r="A2059">
        <v>21</v>
      </c>
      <c r="B2059" t="s">
        <v>24</v>
      </c>
      <c r="C2059" t="s">
        <v>429</v>
      </c>
      <c r="D2059" t="s">
        <v>351</v>
      </c>
      <c r="E2059">
        <v>2013</v>
      </c>
      <c r="F2059" t="s">
        <v>430</v>
      </c>
      <c r="G2059" t="s">
        <v>445</v>
      </c>
      <c r="H2059" s="3" t="s">
        <v>446</v>
      </c>
      <c r="I2059" s="8">
        <v>-16.878056000000001</v>
      </c>
      <c r="J2059" s="8">
        <v>-39.415556000000002</v>
      </c>
      <c r="K2059">
        <v>223830000</v>
      </c>
      <c r="L2059" t="s">
        <v>67</v>
      </c>
      <c r="M2059" t="s">
        <v>433</v>
      </c>
      <c r="N2059" t="s">
        <v>434</v>
      </c>
      <c r="O2059" s="12">
        <v>2008</v>
      </c>
      <c r="P2059" s="12">
        <v>11</v>
      </c>
      <c r="Q2059" s="12">
        <v>2009</v>
      </c>
      <c r="R2059" s="12">
        <v>11</v>
      </c>
      <c r="S2059" s="7">
        <v>13</v>
      </c>
      <c r="T2059">
        <v>6</v>
      </c>
      <c r="U2059">
        <v>17</v>
      </c>
      <c r="V2059" t="s">
        <v>82</v>
      </c>
      <c r="W2059">
        <f t="shared" si="23"/>
        <v>400</v>
      </c>
      <c r="X2059" s="5">
        <v>1</v>
      </c>
      <c r="Y2059" t="s">
        <v>48</v>
      </c>
      <c r="Z2059" t="s">
        <v>83</v>
      </c>
      <c r="AA2059" t="s">
        <v>274</v>
      </c>
      <c r="AB2059" s="5">
        <v>29</v>
      </c>
      <c r="AC2059" t="s">
        <v>1439</v>
      </c>
      <c r="AD2059" t="s">
        <v>1681</v>
      </c>
    </row>
    <row r="2060" spans="1:30" ht="14.25" customHeight="1" x14ac:dyDescent="0.3">
      <c r="A2060">
        <v>21</v>
      </c>
      <c r="B2060" t="s">
        <v>24</v>
      </c>
      <c r="C2060" t="s">
        <v>429</v>
      </c>
      <c r="D2060" t="s">
        <v>351</v>
      </c>
      <c r="E2060">
        <v>2013</v>
      </c>
      <c r="F2060" t="s">
        <v>430</v>
      </c>
      <c r="G2060" t="s">
        <v>445</v>
      </c>
      <c r="H2060" s="3" t="s">
        <v>446</v>
      </c>
      <c r="I2060" s="8">
        <v>-16.878056000000001</v>
      </c>
      <c r="J2060" s="8">
        <v>-39.415556000000002</v>
      </c>
      <c r="K2060">
        <v>223830000</v>
      </c>
      <c r="L2060" t="s">
        <v>67</v>
      </c>
      <c r="M2060" t="s">
        <v>433</v>
      </c>
      <c r="N2060" t="s">
        <v>434</v>
      </c>
      <c r="O2060" s="12">
        <v>2008</v>
      </c>
      <c r="P2060" s="12">
        <v>11</v>
      </c>
      <c r="Q2060" s="12">
        <v>2009</v>
      </c>
      <c r="R2060" s="12">
        <v>11</v>
      </c>
      <c r="S2060" s="7">
        <v>13</v>
      </c>
      <c r="T2060">
        <v>6</v>
      </c>
      <c r="U2060">
        <v>17</v>
      </c>
      <c r="V2060" t="s">
        <v>82</v>
      </c>
      <c r="W2060">
        <f t="shared" si="23"/>
        <v>400</v>
      </c>
      <c r="X2060" s="5">
        <v>1</v>
      </c>
      <c r="Y2060" t="s">
        <v>48</v>
      </c>
      <c r="Z2060" t="s">
        <v>83</v>
      </c>
      <c r="AA2060" t="s">
        <v>87</v>
      </c>
      <c r="AB2060" s="5">
        <v>67</v>
      </c>
      <c r="AC2060" t="s">
        <v>1439</v>
      </c>
      <c r="AD2060" t="s">
        <v>1681</v>
      </c>
    </row>
    <row r="2061" spans="1:30" ht="14.25" customHeight="1" x14ac:dyDescent="0.3">
      <c r="A2061">
        <v>21</v>
      </c>
      <c r="B2061" t="s">
        <v>24</v>
      </c>
      <c r="C2061" t="s">
        <v>429</v>
      </c>
      <c r="D2061" t="s">
        <v>351</v>
      </c>
      <c r="E2061">
        <v>2013</v>
      </c>
      <c r="F2061" t="s">
        <v>430</v>
      </c>
      <c r="G2061" t="s">
        <v>445</v>
      </c>
      <c r="H2061" s="3" t="s">
        <v>446</v>
      </c>
      <c r="I2061" s="8">
        <v>-16.878056000000001</v>
      </c>
      <c r="J2061" s="8">
        <v>-39.415556000000002</v>
      </c>
      <c r="K2061">
        <v>223830000</v>
      </c>
      <c r="L2061" t="s">
        <v>67</v>
      </c>
      <c r="M2061" t="s">
        <v>433</v>
      </c>
      <c r="N2061" t="s">
        <v>434</v>
      </c>
      <c r="O2061" s="12">
        <v>2008</v>
      </c>
      <c r="P2061" s="12">
        <v>11</v>
      </c>
      <c r="Q2061" s="12">
        <v>2009</v>
      </c>
      <c r="R2061" s="12">
        <v>11</v>
      </c>
      <c r="S2061" s="7">
        <v>13</v>
      </c>
      <c r="T2061">
        <v>6</v>
      </c>
      <c r="U2061">
        <v>17</v>
      </c>
      <c r="V2061" t="s">
        <v>82</v>
      </c>
      <c r="W2061">
        <f t="shared" si="23"/>
        <v>400</v>
      </c>
      <c r="X2061" s="5">
        <v>1</v>
      </c>
      <c r="Y2061" t="s">
        <v>48</v>
      </c>
      <c r="Z2061" t="s">
        <v>83</v>
      </c>
      <c r="AA2061" t="s">
        <v>1088</v>
      </c>
      <c r="AB2061" s="5">
        <v>20</v>
      </c>
      <c r="AC2061" t="s">
        <v>1439</v>
      </c>
      <c r="AD2061" t="s">
        <v>1681</v>
      </c>
    </row>
    <row r="2062" spans="1:30" ht="14.25" customHeight="1" x14ac:dyDescent="0.3">
      <c r="A2062">
        <v>21</v>
      </c>
      <c r="B2062" t="s">
        <v>24</v>
      </c>
      <c r="C2062" t="s">
        <v>429</v>
      </c>
      <c r="D2062" t="s">
        <v>351</v>
      </c>
      <c r="E2062">
        <v>2013</v>
      </c>
      <c r="F2062" t="s">
        <v>430</v>
      </c>
      <c r="G2062" t="s">
        <v>445</v>
      </c>
      <c r="H2062" s="3" t="s">
        <v>446</v>
      </c>
      <c r="I2062" s="8">
        <v>-16.878056000000001</v>
      </c>
      <c r="J2062" s="8">
        <v>-39.415556000000002</v>
      </c>
      <c r="K2062">
        <v>223830000</v>
      </c>
      <c r="L2062" t="s">
        <v>67</v>
      </c>
      <c r="M2062" t="s">
        <v>433</v>
      </c>
      <c r="N2062" t="s">
        <v>434</v>
      </c>
      <c r="O2062" s="12">
        <v>2008</v>
      </c>
      <c r="P2062" s="12">
        <v>11</v>
      </c>
      <c r="Q2062" s="12">
        <v>2009</v>
      </c>
      <c r="R2062" s="12">
        <v>11</v>
      </c>
      <c r="S2062" s="7">
        <v>13</v>
      </c>
      <c r="T2062">
        <v>6</v>
      </c>
      <c r="U2062">
        <v>17</v>
      </c>
      <c r="V2062" t="s">
        <v>82</v>
      </c>
      <c r="W2062">
        <f t="shared" si="23"/>
        <v>400</v>
      </c>
      <c r="X2062" s="5">
        <v>1</v>
      </c>
      <c r="Y2062" t="s">
        <v>48</v>
      </c>
      <c r="Z2062" t="s">
        <v>90</v>
      </c>
      <c r="AA2062" t="s">
        <v>666</v>
      </c>
      <c r="AB2062" s="5">
        <v>2</v>
      </c>
      <c r="AC2062" t="s">
        <v>1439</v>
      </c>
      <c r="AD2062" t="s">
        <v>1681</v>
      </c>
    </row>
    <row r="2063" spans="1:30" ht="14.25" customHeight="1" x14ac:dyDescent="0.3">
      <c r="A2063">
        <v>21</v>
      </c>
      <c r="B2063" t="s">
        <v>24</v>
      </c>
      <c r="C2063" t="s">
        <v>429</v>
      </c>
      <c r="D2063" t="s">
        <v>351</v>
      </c>
      <c r="E2063">
        <v>2013</v>
      </c>
      <c r="F2063" t="s">
        <v>430</v>
      </c>
      <c r="G2063" t="s">
        <v>445</v>
      </c>
      <c r="H2063" s="3" t="s">
        <v>446</v>
      </c>
      <c r="I2063" s="8">
        <v>-16.878056000000001</v>
      </c>
      <c r="J2063" s="8">
        <v>-39.415556000000002</v>
      </c>
      <c r="K2063">
        <v>223830000</v>
      </c>
      <c r="L2063" t="s">
        <v>67</v>
      </c>
      <c r="M2063" t="s">
        <v>433</v>
      </c>
      <c r="N2063" t="s">
        <v>434</v>
      </c>
      <c r="O2063" s="12">
        <v>2008</v>
      </c>
      <c r="P2063" s="12">
        <v>11</v>
      </c>
      <c r="Q2063" s="12">
        <v>2009</v>
      </c>
      <c r="R2063" s="12">
        <v>11</v>
      </c>
      <c r="S2063" s="7">
        <v>13</v>
      </c>
      <c r="T2063">
        <v>6</v>
      </c>
      <c r="U2063">
        <v>17</v>
      </c>
      <c r="V2063" t="s">
        <v>82</v>
      </c>
      <c r="W2063">
        <f t="shared" si="23"/>
        <v>400</v>
      </c>
      <c r="X2063" s="5">
        <v>1</v>
      </c>
      <c r="Y2063" t="s">
        <v>48</v>
      </c>
      <c r="Z2063" t="s">
        <v>90</v>
      </c>
      <c r="AA2063" t="s">
        <v>1089</v>
      </c>
      <c r="AB2063" s="5">
        <v>0</v>
      </c>
      <c r="AC2063" t="s">
        <v>1439</v>
      </c>
      <c r="AD2063" t="s">
        <v>1681</v>
      </c>
    </row>
    <row r="2064" spans="1:30" ht="14.25" customHeight="1" x14ac:dyDescent="0.3">
      <c r="A2064">
        <v>21</v>
      </c>
      <c r="B2064" t="s">
        <v>24</v>
      </c>
      <c r="C2064" t="s">
        <v>429</v>
      </c>
      <c r="D2064" t="s">
        <v>351</v>
      </c>
      <c r="E2064">
        <v>2013</v>
      </c>
      <c r="F2064" t="s">
        <v>430</v>
      </c>
      <c r="G2064" t="s">
        <v>445</v>
      </c>
      <c r="H2064" s="3" t="s">
        <v>446</v>
      </c>
      <c r="I2064" s="8">
        <v>-16.878056000000001</v>
      </c>
      <c r="J2064" s="8">
        <v>-39.415556000000002</v>
      </c>
      <c r="K2064">
        <v>223830000</v>
      </c>
      <c r="L2064" t="s">
        <v>67</v>
      </c>
      <c r="M2064" t="s">
        <v>433</v>
      </c>
      <c r="N2064" t="s">
        <v>434</v>
      </c>
      <c r="O2064" s="12">
        <v>2008</v>
      </c>
      <c r="P2064" s="12">
        <v>11</v>
      </c>
      <c r="Q2064" s="12">
        <v>2009</v>
      </c>
      <c r="R2064" s="12">
        <v>11</v>
      </c>
      <c r="S2064" s="7">
        <v>13</v>
      </c>
      <c r="T2064">
        <v>6</v>
      </c>
      <c r="U2064">
        <v>17</v>
      </c>
      <c r="V2064" t="s">
        <v>82</v>
      </c>
      <c r="W2064">
        <f t="shared" si="23"/>
        <v>400</v>
      </c>
      <c r="X2064" s="5">
        <v>1</v>
      </c>
      <c r="Y2064" t="s">
        <v>48</v>
      </c>
      <c r="Z2064" t="s">
        <v>90</v>
      </c>
      <c r="AA2064" t="s">
        <v>91</v>
      </c>
      <c r="AB2064" s="5">
        <v>0</v>
      </c>
      <c r="AC2064" t="s">
        <v>1439</v>
      </c>
      <c r="AD2064" t="s">
        <v>1681</v>
      </c>
    </row>
    <row r="2065" spans="1:30" ht="14.25" customHeight="1" x14ac:dyDescent="0.3">
      <c r="A2065">
        <v>21</v>
      </c>
      <c r="B2065" t="s">
        <v>24</v>
      </c>
      <c r="C2065" t="s">
        <v>429</v>
      </c>
      <c r="D2065" t="s">
        <v>351</v>
      </c>
      <c r="E2065">
        <v>2013</v>
      </c>
      <c r="F2065" t="s">
        <v>430</v>
      </c>
      <c r="G2065" t="s">
        <v>447</v>
      </c>
      <c r="H2065" s="3" t="s">
        <v>448</v>
      </c>
      <c r="I2065" s="8">
        <v>-16.878056000000001</v>
      </c>
      <c r="J2065" s="8">
        <v>-39.415556000000002</v>
      </c>
      <c r="K2065">
        <v>223830000</v>
      </c>
      <c r="L2065" t="s">
        <v>67</v>
      </c>
      <c r="M2065" t="s">
        <v>433</v>
      </c>
      <c r="N2065" t="s">
        <v>434</v>
      </c>
      <c r="O2065" s="12">
        <v>2008</v>
      </c>
      <c r="P2065" s="12">
        <v>11</v>
      </c>
      <c r="Q2065" s="12">
        <v>2009</v>
      </c>
      <c r="R2065" s="12">
        <v>11</v>
      </c>
      <c r="S2065" s="7">
        <v>13</v>
      </c>
      <c r="T2065">
        <v>6</v>
      </c>
      <c r="U2065">
        <v>17</v>
      </c>
      <c r="V2065" t="s">
        <v>82</v>
      </c>
      <c r="W2065">
        <f t="shared" si="23"/>
        <v>400</v>
      </c>
      <c r="X2065" s="5">
        <v>1</v>
      </c>
      <c r="Y2065" t="s">
        <v>48</v>
      </c>
      <c r="Z2065" t="s">
        <v>49</v>
      </c>
      <c r="AA2065" t="s">
        <v>1084</v>
      </c>
      <c r="AB2065">
        <v>0</v>
      </c>
      <c r="AC2065" t="s">
        <v>1439</v>
      </c>
      <c r="AD2065" t="s">
        <v>1681</v>
      </c>
    </row>
    <row r="2066" spans="1:30" ht="14.25" customHeight="1" x14ac:dyDescent="0.3">
      <c r="A2066">
        <v>21</v>
      </c>
      <c r="B2066" t="s">
        <v>24</v>
      </c>
      <c r="C2066" t="s">
        <v>429</v>
      </c>
      <c r="D2066" t="s">
        <v>351</v>
      </c>
      <c r="E2066">
        <v>2013</v>
      </c>
      <c r="F2066" t="s">
        <v>430</v>
      </c>
      <c r="G2066" t="s">
        <v>447</v>
      </c>
      <c r="H2066" s="3" t="s">
        <v>448</v>
      </c>
      <c r="I2066" s="8">
        <v>-16.878056000000001</v>
      </c>
      <c r="J2066" s="8">
        <v>-39.415556000000002</v>
      </c>
      <c r="K2066">
        <v>223830000</v>
      </c>
      <c r="L2066" t="s">
        <v>67</v>
      </c>
      <c r="M2066" t="s">
        <v>433</v>
      </c>
      <c r="N2066" t="s">
        <v>434</v>
      </c>
      <c r="O2066" s="12">
        <v>2008</v>
      </c>
      <c r="P2066" s="12">
        <v>11</v>
      </c>
      <c r="Q2066" s="12">
        <v>2009</v>
      </c>
      <c r="R2066" s="12">
        <v>11</v>
      </c>
      <c r="S2066" s="7">
        <v>13</v>
      </c>
      <c r="T2066">
        <v>6</v>
      </c>
      <c r="U2066">
        <v>17</v>
      </c>
      <c r="V2066" t="s">
        <v>82</v>
      </c>
      <c r="W2066">
        <f t="shared" si="23"/>
        <v>400</v>
      </c>
      <c r="X2066" s="5">
        <v>1</v>
      </c>
      <c r="Y2066" t="s">
        <v>48</v>
      </c>
      <c r="Z2066" t="s">
        <v>49</v>
      </c>
      <c r="AA2066" t="s">
        <v>1081</v>
      </c>
      <c r="AB2066">
        <v>0</v>
      </c>
      <c r="AC2066" t="s">
        <v>1439</v>
      </c>
      <c r="AD2066" t="s">
        <v>1681</v>
      </c>
    </row>
    <row r="2067" spans="1:30" ht="14.25" customHeight="1" x14ac:dyDescent="0.3">
      <c r="A2067">
        <v>21</v>
      </c>
      <c r="B2067" t="s">
        <v>24</v>
      </c>
      <c r="C2067" t="s">
        <v>429</v>
      </c>
      <c r="D2067" t="s">
        <v>351</v>
      </c>
      <c r="E2067">
        <v>2013</v>
      </c>
      <c r="F2067" t="s">
        <v>430</v>
      </c>
      <c r="G2067" t="s">
        <v>447</v>
      </c>
      <c r="H2067" s="3" t="s">
        <v>448</v>
      </c>
      <c r="I2067" s="8">
        <v>-16.878056000000001</v>
      </c>
      <c r="J2067" s="8">
        <v>-39.415556000000002</v>
      </c>
      <c r="K2067">
        <v>223830000</v>
      </c>
      <c r="L2067" t="s">
        <v>67</v>
      </c>
      <c r="M2067" t="s">
        <v>433</v>
      </c>
      <c r="N2067" t="s">
        <v>434</v>
      </c>
      <c r="O2067" s="12">
        <v>2008</v>
      </c>
      <c r="P2067" s="12">
        <v>11</v>
      </c>
      <c r="Q2067" s="12">
        <v>2009</v>
      </c>
      <c r="R2067" s="12">
        <v>11</v>
      </c>
      <c r="S2067" s="7">
        <v>13</v>
      </c>
      <c r="T2067">
        <v>6</v>
      </c>
      <c r="U2067">
        <v>17</v>
      </c>
      <c r="V2067" t="s">
        <v>82</v>
      </c>
      <c r="W2067">
        <f t="shared" si="23"/>
        <v>400</v>
      </c>
      <c r="X2067" s="5">
        <v>1</v>
      </c>
      <c r="Y2067" t="s">
        <v>48</v>
      </c>
      <c r="Z2067" t="s">
        <v>49</v>
      </c>
      <c r="AA2067" t="s">
        <v>50</v>
      </c>
      <c r="AB2067">
        <v>1</v>
      </c>
      <c r="AC2067" t="s">
        <v>1439</v>
      </c>
      <c r="AD2067" t="s">
        <v>1681</v>
      </c>
    </row>
    <row r="2068" spans="1:30" ht="14.25" customHeight="1" x14ac:dyDescent="0.3">
      <c r="A2068">
        <v>21</v>
      </c>
      <c r="B2068" t="s">
        <v>24</v>
      </c>
      <c r="C2068" t="s">
        <v>429</v>
      </c>
      <c r="D2068" t="s">
        <v>351</v>
      </c>
      <c r="E2068">
        <v>2013</v>
      </c>
      <c r="F2068" t="s">
        <v>430</v>
      </c>
      <c r="G2068" t="s">
        <v>447</v>
      </c>
      <c r="H2068" s="3" t="s">
        <v>448</v>
      </c>
      <c r="I2068" s="8">
        <v>-16.878056000000001</v>
      </c>
      <c r="J2068" s="8">
        <v>-39.415556000000002</v>
      </c>
      <c r="K2068">
        <v>223830000</v>
      </c>
      <c r="L2068" t="s">
        <v>67</v>
      </c>
      <c r="M2068" t="s">
        <v>433</v>
      </c>
      <c r="N2068" t="s">
        <v>434</v>
      </c>
      <c r="O2068" s="12">
        <v>2008</v>
      </c>
      <c r="P2068" s="12">
        <v>11</v>
      </c>
      <c r="Q2068" s="12">
        <v>2009</v>
      </c>
      <c r="R2068" s="12">
        <v>11</v>
      </c>
      <c r="S2068" s="7">
        <v>13</v>
      </c>
      <c r="T2068">
        <v>6</v>
      </c>
      <c r="U2068">
        <v>17</v>
      </c>
      <c r="V2068" t="s">
        <v>82</v>
      </c>
      <c r="W2068">
        <f t="shared" si="23"/>
        <v>400</v>
      </c>
      <c r="X2068" s="5">
        <v>1</v>
      </c>
      <c r="Y2068" t="s">
        <v>48</v>
      </c>
      <c r="Z2068" t="s">
        <v>49</v>
      </c>
      <c r="AA2068" t="s">
        <v>52</v>
      </c>
      <c r="AB2068">
        <v>1</v>
      </c>
      <c r="AC2068" t="s">
        <v>1439</v>
      </c>
      <c r="AD2068" t="s">
        <v>1681</v>
      </c>
    </row>
    <row r="2069" spans="1:30" ht="14.25" customHeight="1" x14ac:dyDescent="0.3">
      <c r="A2069">
        <v>21</v>
      </c>
      <c r="B2069" t="s">
        <v>24</v>
      </c>
      <c r="C2069" t="s">
        <v>429</v>
      </c>
      <c r="D2069" t="s">
        <v>351</v>
      </c>
      <c r="E2069">
        <v>2013</v>
      </c>
      <c r="F2069" t="s">
        <v>430</v>
      </c>
      <c r="G2069" t="s">
        <v>447</v>
      </c>
      <c r="H2069" s="3" t="s">
        <v>448</v>
      </c>
      <c r="I2069" s="8">
        <v>-16.878056000000001</v>
      </c>
      <c r="J2069" s="8">
        <v>-39.415556000000002</v>
      </c>
      <c r="K2069">
        <v>223830000</v>
      </c>
      <c r="L2069" t="s">
        <v>67</v>
      </c>
      <c r="M2069" t="s">
        <v>433</v>
      </c>
      <c r="N2069" t="s">
        <v>434</v>
      </c>
      <c r="O2069" s="12">
        <v>2008</v>
      </c>
      <c r="P2069" s="12">
        <v>11</v>
      </c>
      <c r="Q2069" s="12">
        <v>2009</v>
      </c>
      <c r="R2069" s="12">
        <v>11</v>
      </c>
      <c r="S2069" s="7">
        <v>13</v>
      </c>
      <c r="T2069">
        <v>6</v>
      </c>
      <c r="U2069">
        <v>17</v>
      </c>
      <c r="V2069" t="s">
        <v>82</v>
      </c>
      <c r="W2069">
        <f t="shared" si="23"/>
        <v>400</v>
      </c>
      <c r="X2069" s="5">
        <v>1</v>
      </c>
      <c r="Y2069" t="s">
        <v>48</v>
      </c>
      <c r="Z2069" t="s">
        <v>55</v>
      </c>
      <c r="AA2069" t="s">
        <v>859</v>
      </c>
      <c r="AB2069">
        <v>1</v>
      </c>
      <c r="AC2069" t="s">
        <v>1439</v>
      </c>
      <c r="AD2069" t="s">
        <v>1681</v>
      </c>
    </row>
    <row r="2070" spans="1:30" ht="14.25" customHeight="1" x14ac:dyDescent="0.3">
      <c r="A2070">
        <v>21</v>
      </c>
      <c r="B2070" t="s">
        <v>24</v>
      </c>
      <c r="C2070" t="s">
        <v>429</v>
      </c>
      <c r="D2070" t="s">
        <v>351</v>
      </c>
      <c r="E2070">
        <v>2013</v>
      </c>
      <c r="F2070" t="s">
        <v>430</v>
      </c>
      <c r="G2070" t="s">
        <v>447</v>
      </c>
      <c r="H2070" s="3" t="s">
        <v>448</v>
      </c>
      <c r="I2070" s="8">
        <v>-16.878056000000001</v>
      </c>
      <c r="J2070" s="8">
        <v>-39.415556000000002</v>
      </c>
      <c r="K2070">
        <v>223830000</v>
      </c>
      <c r="L2070" t="s">
        <v>67</v>
      </c>
      <c r="M2070" t="s">
        <v>433</v>
      </c>
      <c r="N2070" t="s">
        <v>434</v>
      </c>
      <c r="O2070" s="12">
        <v>2008</v>
      </c>
      <c r="P2070" s="12">
        <v>11</v>
      </c>
      <c r="Q2070" s="12">
        <v>2009</v>
      </c>
      <c r="R2070" s="12">
        <v>11</v>
      </c>
      <c r="S2070" s="7">
        <v>13</v>
      </c>
      <c r="T2070">
        <v>6</v>
      </c>
      <c r="U2070">
        <v>17</v>
      </c>
      <c r="V2070" t="s">
        <v>82</v>
      </c>
      <c r="W2070">
        <f t="shared" si="23"/>
        <v>400</v>
      </c>
      <c r="X2070" s="5">
        <v>1</v>
      </c>
      <c r="Y2070" t="s">
        <v>48</v>
      </c>
      <c r="Z2070" t="s">
        <v>55</v>
      </c>
      <c r="AA2070" t="s">
        <v>238</v>
      </c>
      <c r="AB2070">
        <v>0</v>
      </c>
      <c r="AC2070" t="s">
        <v>1439</v>
      </c>
      <c r="AD2070" t="s">
        <v>1681</v>
      </c>
    </row>
    <row r="2071" spans="1:30" ht="14.25" customHeight="1" x14ac:dyDescent="0.3">
      <c r="A2071">
        <v>21</v>
      </c>
      <c r="B2071" t="s">
        <v>24</v>
      </c>
      <c r="C2071" t="s">
        <v>429</v>
      </c>
      <c r="D2071" t="s">
        <v>351</v>
      </c>
      <c r="E2071">
        <v>2013</v>
      </c>
      <c r="F2071" t="s">
        <v>430</v>
      </c>
      <c r="G2071" t="s">
        <v>447</v>
      </c>
      <c r="H2071" s="3" t="s">
        <v>448</v>
      </c>
      <c r="I2071" s="8">
        <v>-16.878056000000001</v>
      </c>
      <c r="J2071" s="8">
        <v>-39.415556000000002</v>
      </c>
      <c r="K2071">
        <v>223830000</v>
      </c>
      <c r="L2071" t="s">
        <v>67</v>
      </c>
      <c r="M2071" t="s">
        <v>433</v>
      </c>
      <c r="N2071" t="s">
        <v>434</v>
      </c>
      <c r="O2071" s="12">
        <v>2008</v>
      </c>
      <c r="P2071" s="12">
        <v>11</v>
      </c>
      <c r="Q2071" s="12">
        <v>2009</v>
      </c>
      <c r="R2071" s="12">
        <v>11</v>
      </c>
      <c r="S2071" s="7">
        <v>13</v>
      </c>
      <c r="T2071">
        <v>6</v>
      </c>
      <c r="U2071">
        <v>17</v>
      </c>
      <c r="V2071" t="s">
        <v>82</v>
      </c>
      <c r="W2071">
        <f t="shared" si="23"/>
        <v>400</v>
      </c>
      <c r="X2071" s="5">
        <v>1</v>
      </c>
      <c r="Y2071" t="s">
        <v>48</v>
      </c>
      <c r="Z2071" t="s">
        <v>55</v>
      </c>
      <c r="AA2071" t="s">
        <v>1090</v>
      </c>
      <c r="AB2071">
        <v>1</v>
      </c>
      <c r="AC2071" t="s">
        <v>1439</v>
      </c>
      <c r="AD2071" t="s">
        <v>1681</v>
      </c>
    </row>
    <row r="2072" spans="1:30" ht="14.25" customHeight="1" x14ac:dyDescent="0.3">
      <c r="A2072">
        <v>21</v>
      </c>
      <c r="B2072" t="s">
        <v>24</v>
      </c>
      <c r="C2072" t="s">
        <v>429</v>
      </c>
      <c r="D2072" t="s">
        <v>351</v>
      </c>
      <c r="E2072">
        <v>2013</v>
      </c>
      <c r="F2072" t="s">
        <v>430</v>
      </c>
      <c r="G2072" t="s">
        <v>447</v>
      </c>
      <c r="H2072" s="3" t="s">
        <v>448</v>
      </c>
      <c r="I2072" s="8">
        <v>-16.878056000000001</v>
      </c>
      <c r="J2072" s="8">
        <v>-39.415556000000002</v>
      </c>
      <c r="K2072">
        <v>223830000</v>
      </c>
      <c r="L2072" t="s">
        <v>67</v>
      </c>
      <c r="M2072" t="s">
        <v>433</v>
      </c>
      <c r="N2072" t="s">
        <v>434</v>
      </c>
      <c r="O2072" s="12">
        <v>2008</v>
      </c>
      <c r="P2072" s="12">
        <v>11</v>
      </c>
      <c r="Q2072" s="12">
        <v>2009</v>
      </c>
      <c r="R2072" s="12">
        <v>11</v>
      </c>
      <c r="S2072" s="7">
        <v>13</v>
      </c>
      <c r="T2072">
        <v>6</v>
      </c>
      <c r="U2072">
        <v>17</v>
      </c>
      <c r="V2072" t="s">
        <v>82</v>
      </c>
      <c r="W2072">
        <f t="shared" si="23"/>
        <v>400</v>
      </c>
      <c r="X2072" s="5">
        <v>1</v>
      </c>
      <c r="Y2072" t="s">
        <v>48</v>
      </c>
      <c r="Z2072" t="s">
        <v>55</v>
      </c>
      <c r="AA2072" t="s">
        <v>496</v>
      </c>
      <c r="AB2072">
        <v>1</v>
      </c>
      <c r="AC2072" t="s">
        <v>1439</v>
      </c>
      <c r="AD2072" t="s">
        <v>1681</v>
      </c>
    </row>
    <row r="2073" spans="1:30" ht="14.25" customHeight="1" x14ac:dyDescent="0.3">
      <c r="A2073">
        <v>21</v>
      </c>
      <c r="B2073" t="s">
        <v>24</v>
      </c>
      <c r="C2073" t="s">
        <v>429</v>
      </c>
      <c r="D2073" t="s">
        <v>351</v>
      </c>
      <c r="E2073">
        <v>2013</v>
      </c>
      <c r="F2073" t="s">
        <v>430</v>
      </c>
      <c r="G2073" t="s">
        <v>447</v>
      </c>
      <c r="H2073" s="3" t="s">
        <v>448</v>
      </c>
      <c r="I2073" s="8">
        <v>-16.878056000000001</v>
      </c>
      <c r="J2073" s="8">
        <v>-39.415556000000002</v>
      </c>
      <c r="K2073">
        <v>223830000</v>
      </c>
      <c r="L2073" t="s">
        <v>67</v>
      </c>
      <c r="M2073" t="s">
        <v>433</v>
      </c>
      <c r="N2073" t="s">
        <v>434</v>
      </c>
      <c r="O2073" s="12">
        <v>2008</v>
      </c>
      <c r="P2073" s="12">
        <v>11</v>
      </c>
      <c r="Q2073" s="12">
        <v>2009</v>
      </c>
      <c r="R2073" s="12">
        <v>11</v>
      </c>
      <c r="S2073" s="7">
        <v>13</v>
      </c>
      <c r="T2073">
        <v>6</v>
      </c>
      <c r="U2073">
        <v>17</v>
      </c>
      <c r="V2073" t="s">
        <v>82</v>
      </c>
      <c r="W2073">
        <f t="shared" si="23"/>
        <v>400</v>
      </c>
      <c r="X2073" s="5">
        <v>1</v>
      </c>
      <c r="Y2073" t="s">
        <v>48</v>
      </c>
      <c r="Z2073" t="s">
        <v>55</v>
      </c>
      <c r="AA2073" t="s">
        <v>1085</v>
      </c>
      <c r="AB2073">
        <v>0</v>
      </c>
      <c r="AC2073" t="s">
        <v>1439</v>
      </c>
      <c r="AD2073" t="s">
        <v>1681</v>
      </c>
    </row>
    <row r="2074" spans="1:30" ht="14.25" customHeight="1" x14ac:dyDescent="0.3">
      <c r="A2074">
        <v>21</v>
      </c>
      <c r="B2074" t="s">
        <v>24</v>
      </c>
      <c r="C2074" t="s">
        <v>429</v>
      </c>
      <c r="D2074" t="s">
        <v>351</v>
      </c>
      <c r="E2074">
        <v>2013</v>
      </c>
      <c r="F2074" t="s">
        <v>430</v>
      </c>
      <c r="G2074" t="s">
        <v>447</v>
      </c>
      <c r="H2074" s="3" t="s">
        <v>448</v>
      </c>
      <c r="I2074" s="8">
        <v>-16.878056000000001</v>
      </c>
      <c r="J2074" s="8">
        <v>-39.415556000000002</v>
      </c>
      <c r="K2074">
        <v>223830000</v>
      </c>
      <c r="L2074" t="s">
        <v>67</v>
      </c>
      <c r="M2074" t="s">
        <v>433</v>
      </c>
      <c r="N2074" t="s">
        <v>434</v>
      </c>
      <c r="O2074" s="12">
        <v>2008</v>
      </c>
      <c r="P2074" s="12">
        <v>11</v>
      </c>
      <c r="Q2074" s="12">
        <v>2009</v>
      </c>
      <c r="R2074" s="12">
        <v>11</v>
      </c>
      <c r="S2074" s="7">
        <v>13</v>
      </c>
      <c r="T2074">
        <v>6</v>
      </c>
      <c r="U2074">
        <v>17</v>
      </c>
      <c r="V2074" t="s">
        <v>82</v>
      </c>
      <c r="W2074">
        <f t="shared" si="23"/>
        <v>400</v>
      </c>
      <c r="X2074" s="5">
        <v>1</v>
      </c>
      <c r="Y2074" t="s">
        <v>48</v>
      </c>
      <c r="Z2074" t="s">
        <v>55</v>
      </c>
      <c r="AA2074" t="s">
        <v>249</v>
      </c>
      <c r="AB2074">
        <v>60</v>
      </c>
      <c r="AC2074" t="s">
        <v>1439</v>
      </c>
      <c r="AD2074" t="s">
        <v>1681</v>
      </c>
    </row>
    <row r="2075" spans="1:30" ht="14.25" customHeight="1" x14ac:dyDescent="0.3">
      <c r="A2075">
        <v>21</v>
      </c>
      <c r="B2075" t="s">
        <v>24</v>
      </c>
      <c r="C2075" t="s">
        <v>429</v>
      </c>
      <c r="D2075" t="s">
        <v>351</v>
      </c>
      <c r="E2075">
        <v>2013</v>
      </c>
      <c r="F2075" t="s">
        <v>430</v>
      </c>
      <c r="G2075" t="s">
        <v>447</v>
      </c>
      <c r="H2075" s="3" t="s">
        <v>448</v>
      </c>
      <c r="I2075" s="8">
        <v>-16.878056000000001</v>
      </c>
      <c r="J2075" s="8">
        <v>-39.415556000000002</v>
      </c>
      <c r="K2075">
        <v>223830000</v>
      </c>
      <c r="L2075" t="s">
        <v>67</v>
      </c>
      <c r="M2075" t="s">
        <v>433</v>
      </c>
      <c r="N2075" t="s">
        <v>434</v>
      </c>
      <c r="O2075" s="12">
        <v>2008</v>
      </c>
      <c r="P2075" s="12">
        <v>11</v>
      </c>
      <c r="Q2075" s="12">
        <v>2009</v>
      </c>
      <c r="R2075" s="12">
        <v>11</v>
      </c>
      <c r="S2075" s="7">
        <v>13</v>
      </c>
      <c r="T2075">
        <v>6</v>
      </c>
      <c r="U2075">
        <v>17</v>
      </c>
      <c r="V2075" t="s">
        <v>82</v>
      </c>
      <c r="W2075">
        <f t="shared" si="23"/>
        <v>400</v>
      </c>
      <c r="X2075" s="5">
        <v>1</v>
      </c>
      <c r="Y2075" t="s">
        <v>48</v>
      </c>
      <c r="Z2075" t="s">
        <v>55</v>
      </c>
      <c r="AA2075" t="s">
        <v>1091</v>
      </c>
      <c r="AB2075">
        <v>3</v>
      </c>
      <c r="AC2075" t="s">
        <v>1439</v>
      </c>
      <c r="AD2075" t="s">
        <v>1681</v>
      </c>
    </row>
    <row r="2076" spans="1:30" ht="14.25" customHeight="1" x14ac:dyDescent="0.3">
      <c r="A2076">
        <v>21</v>
      </c>
      <c r="B2076" t="s">
        <v>24</v>
      </c>
      <c r="C2076" t="s">
        <v>429</v>
      </c>
      <c r="D2076" t="s">
        <v>351</v>
      </c>
      <c r="E2076">
        <v>2013</v>
      </c>
      <c r="F2076" t="s">
        <v>430</v>
      </c>
      <c r="G2076" t="s">
        <v>447</v>
      </c>
      <c r="H2076" s="3" t="s">
        <v>448</v>
      </c>
      <c r="I2076" s="8">
        <v>-16.878056000000001</v>
      </c>
      <c r="J2076" s="8">
        <v>-39.415556000000002</v>
      </c>
      <c r="K2076">
        <v>223830000</v>
      </c>
      <c r="L2076" t="s">
        <v>67</v>
      </c>
      <c r="M2076" t="s">
        <v>433</v>
      </c>
      <c r="N2076" t="s">
        <v>434</v>
      </c>
      <c r="O2076" s="12">
        <v>2008</v>
      </c>
      <c r="P2076" s="12">
        <v>11</v>
      </c>
      <c r="Q2076" s="12">
        <v>2009</v>
      </c>
      <c r="R2076" s="12">
        <v>11</v>
      </c>
      <c r="S2076" s="7">
        <v>13</v>
      </c>
      <c r="T2076">
        <v>6</v>
      </c>
      <c r="U2076">
        <v>17</v>
      </c>
      <c r="V2076" t="s">
        <v>82</v>
      </c>
      <c r="W2076">
        <f t="shared" si="23"/>
        <v>400</v>
      </c>
      <c r="X2076" s="5">
        <v>1</v>
      </c>
      <c r="Y2076" t="s">
        <v>48</v>
      </c>
      <c r="Z2076" t="s">
        <v>55</v>
      </c>
      <c r="AA2076" t="s">
        <v>861</v>
      </c>
      <c r="AB2076">
        <v>15</v>
      </c>
      <c r="AC2076" t="s">
        <v>1439</v>
      </c>
      <c r="AD2076" t="s">
        <v>1681</v>
      </c>
    </row>
    <row r="2077" spans="1:30" ht="14.25" customHeight="1" x14ac:dyDescent="0.3">
      <c r="A2077">
        <v>21</v>
      </c>
      <c r="B2077" t="s">
        <v>24</v>
      </c>
      <c r="C2077" t="s">
        <v>429</v>
      </c>
      <c r="D2077" t="s">
        <v>351</v>
      </c>
      <c r="E2077">
        <v>2013</v>
      </c>
      <c r="F2077" t="s">
        <v>430</v>
      </c>
      <c r="G2077" t="s">
        <v>447</v>
      </c>
      <c r="H2077" s="3" t="s">
        <v>448</v>
      </c>
      <c r="I2077" s="8">
        <v>-16.878056000000001</v>
      </c>
      <c r="J2077" s="8">
        <v>-39.415556000000002</v>
      </c>
      <c r="K2077">
        <v>223830000</v>
      </c>
      <c r="L2077" t="s">
        <v>67</v>
      </c>
      <c r="M2077" t="s">
        <v>433</v>
      </c>
      <c r="N2077" t="s">
        <v>434</v>
      </c>
      <c r="O2077" s="12">
        <v>2008</v>
      </c>
      <c r="P2077" s="12">
        <v>11</v>
      </c>
      <c r="Q2077" s="12">
        <v>2009</v>
      </c>
      <c r="R2077" s="12">
        <v>11</v>
      </c>
      <c r="S2077" s="7">
        <v>13</v>
      </c>
      <c r="T2077">
        <v>6</v>
      </c>
      <c r="U2077">
        <v>17</v>
      </c>
      <c r="V2077" t="s">
        <v>82</v>
      </c>
      <c r="W2077">
        <f t="shared" si="23"/>
        <v>400</v>
      </c>
      <c r="X2077" s="5">
        <v>1</v>
      </c>
      <c r="Y2077" t="s">
        <v>48</v>
      </c>
      <c r="Z2077" t="s">
        <v>55</v>
      </c>
      <c r="AA2077" t="s">
        <v>1092</v>
      </c>
      <c r="AB2077">
        <v>0</v>
      </c>
      <c r="AC2077" t="s">
        <v>1439</v>
      </c>
      <c r="AD2077" t="s">
        <v>1681</v>
      </c>
    </row>
    <row r="2078" spans="1:30" ht="14.25" customHeight="1" x14ac:dyDescent="0.3">
      <c r="A2078">
        <v>21</v>
      </c>
      <c r="B2078" t="s">
        <v>24</v>
      </c>
      <c r="C2078" t="s">
        <v>429</v>
      </c>
      <c r="D2078" t="s">
        <v>351</v>
      </c>
      <c r="E2078">
        <v>2013</v>
      </c>
      <c r="F2078" t="s">
        <v>430</v>
      </c>
      <c r="G2078" t="s">
        <v>447</v>
      </c>
      <c r="H2078" s="3" t="s">
        <v>448</v>
      </c>
      <c r="I2078" s="8">
        <v>-16.878056000000001</v>
      </c>
      <c r="J2078" s="8">
        <v>-39.415556000000002</v>
      </c>
      <c r="K2078">
        <v>223830000</v>
      </c>
      <c r="L2078" t="s">
        <v>67</v>
      </c>
      <c r="M2078" t="s">
        <v>433</v>
      </c>
      <c r="N2078" t="s">
        <v>434</v>
      </c>
      <c r="O2078" s="12">
        <v>2008</v>
      </c>
      <c r="P2078" s="12">
        <v>11</v>
      </c>
      <c r="Q2078" s="12">
        <v>2009</v>
      </c>
      <c r="R2078" s="12">
        <v>11</v>
      </c>
      <c r="S2078" s="7">
        <v>13</v>
      </c>
      <c r="T2078">
        <v>6</v>
      </c>
      <c r="U2078">
        <v>17</v>
      </c>
      <c r="V2078" t="s">
        <v>82</v>
      </c>
      <c r="W2078">
        <f t="shared" si="23"/>
        <v>400</v>
      </c>
      <c r="X2078" s="5">
        <v>1</v>
      </c>
      <c r="Y2078" t="s">
        <v>48</v>
      </c>
      <c r="Z2078" t="s">
        <v>55</v>
      </c>
      <c r="AA2078" t="s">
        <v>59</v>
      </c>
      <c r="AB2078">
        <v>18</v>
      </c>
      <c r="AC2078" t="s">
        <v>1439</v>
      </c>
      <c r="AD2078" t="s">
        <v>1681</v>
      </c>
    </row>
    <row r="2079" spans="1:30" ht="14.25" customHeight="1" x14ac:dyDescent="0.3">
      <c r="A2079">
        <v>21</v>
      </c>
      <c r="B2079" t="s">
        <v>24</v>
      </c>
      <c r="C2079" t="s">
        <v>429</v>
      </c>
      <c r="D2079" t="s">
        <v>351</v>
      </c>
      <c r="E2079">
        <v>2013</v>
      </c>
      <c r="F2079" t="s">
        <v>430</v>
      </c>
      <c r="G2079" t="s">
        <v>447</v>
      </c>
      <c r="H2079" s="3" t="s">
        <v>448</v>
      </c>
      <c r="I2079" s="8">
        <v>-16.878056000000001</v>
      </c>
      <c r="J2079" s="8">
        <v>-39.415556000000002</v>
      </c>
      <c r="K2079">
        <v>223830000</v>
      </c>
      <c r="L2079" t="s">
        <v>67</v>
      </c>
      <c r="M2079" t="s">
        <v>433</v>
      </c>
      <c r="N2079" t="s">
        <v>434</v>
      </c>
      <c r="O2079" s="12">
        <v>2008</v>
      </c>
      <c r="P2079" s="12">
        <v>11</v>
      </c>
      <c r="Q2079" s="12">
        <v>2009</v>
      </c>
      <c r="R2079" s="12">
        <v>11</v>
      </c>
      <c r="S2079" s="7">
        <v>13</v>
      </c>
      <c r="T2079">
        <v>6</v>
      </c>
      <c r="U2079">
        <v>17</v>
      </c>
      <c r="V2079" t="s">
        <v>82</v>
      </c>
      <c r="W2079">
        <f t="shared" si="23"/>
        <v>400</v>
      </c>
      <c r="X2079" s="5">
        <v>1</v>
      </c>
      <c r="Y2079" t="s">
        <v>48</v>
      </c>
      <c r="Z2079" t="s">
        <v>55</v>
      </c>
      <c r="AA2079" t="s">
        <v>62</v>
      </c>
      <c r="AB2079">
        <v>1</v>
      </c>
      <c r="AC2079" t="s">
        <v>1439</v>
      </c>
      <c r="AD2079" t="s">
        <v>1681</v>
      </c>
    </row>
    <row r="2080" spans="1:30" ht="14.25" customHeight="1" x14ac:dyDescent="0.3">
      <c r="A2080">
        <v>21</v>
      </c>
      <c r="B2080" t="s">
        <v>24</v>
      </c>
      <c r="C2080" t="s">
        <v>429</v>
      </c>
      <c r="D2080" t="s">
        <v>351</v>
      </c>
      <c r="E2080">
        <v>2013</v>
      </c>
      <c r="F2080" t="s">
        <v>430</v>
      </c>
      <c r="G2080" t="s">
        <v>447</v>
      </c>
      <c r="H2080" s="3" t="s">
        <v>448</v>
      </c>
      <c r="I2080" s="8">
        <v>-16.878056000000001</v>
      </c>
      <c r="J2080" s="8">
        <v>-39.415556000000002</v>
      </c>
      <c r="K2080">
        <v>223830000</v>
      </c>
      <c r="L2080" t="s">
        <v>67</v>
      </c>
      <c r="M2080" t="s">
        <v>433</v>
      </c>
      <c r="N2080" t="s">
        <v>434</v>
      </c>
      <c r="O2080" s="12">
        <v>2008</v>
      </c>
      <c r="P2080" s="12">
        <v>11</v>
      </c>
      <c r="Q2080" s="12">
        <v>2009</v>
      </c>
      <c r="R2080" s="12">
        <v>11</v>
      </c>
      <c r="S2080" s="7">
        <v>13</v>
      </c>
      <c r="T2080">
        <v>6</v>
      </c>
      <c r="U2080">
        <v>17</v>
      </c>
      <c r="V2080" t="s">
        <v>82</v>
      </c>
      <c r="W2080">
        <f t="shared" si="23"/>
        <v>400</v>
      </c>
      <c r="X2080" s="5">
        <v>1</v>
      </c>
      <c r="Y2080" t="s">
        <v>48</v>
      </c>
      <c r="Z2080" t="s">
        <v>55</v>
      </c>
      <c r="AA2080" t="s">
        <v>1082</v>
      </c>
      <c r="AB2080">
        <v>0</v>
      </c>
      <c r="AC2080" t="s">
        <v>1439</v>
      </c>
      <c r="AD2080" t="s">
        <v>1681</v>
      </c>
    </row>
    <row r="2081" spans="1:30" ht="14.25" customHeight="1" x14ac:dyDescent="0.3">
      <c r="A2081">
        <v>21</v>
      </c>
      <c r="B2081" t="s">
        <v>24</v>
      </c>
      <c r="C2081" t="s">
        <v>429</v>
      </c>
      <c r="D2081" t="s">
        <v>351</v>
      </c>
      <c r="E2081">
        <v>2013</v>
      </c>
      <c r="F2081" t="s">
        <v>430</v>
      </c>
      <c r="G2081" t="s">
        <v>447</v>
      </c>
      <c r="H2081" s="3" t="s">
        <v>448</v>
      </c>
      <c r="I2081" s="8">
        <v>-16.878056000000001</v>
      </c>
      <c r="J2081" s="8">
        <v>-39.415556000000002</v>
      </c>
      <c r="K2081">
        <v>223830000</v>
      </c>
      <c r="L2081" t="s">
        <v>67</v>
      </c>
      <c r="M2081" t="s">
        <v>433</v>
      </c>
      <c r="N2081" t="s">
        <v>434</v>
      </c>
      <c r="O2081" s="12">
        <v>2008</v>
      </c>
      <c r="P2081" s="12">
        <v>11</v>
      </c>
      <c r="Q2081" s="12">
        <v>2009</v>
      </c>
      <c r="R2081" s="12">
        <v>11</v>
      </c>
      <c r="S2081" s="7">
        <v>13</v>
      </c>
      <c r="T2081">
        <v>6</v>
      </c>
      <c r="U2081">
        <v>17</v>
      </c>
      <c r="V2081" t="s">
        <v>82</v>
      </c>
      <c r="W2081">
        <f t="shared" si="23"/>
        <v>400</v>
      </c>
      <c r="X2081" s="5">
        <v>1</v>
      </c>
      <c r="Y2081" t="s">
        <v>48</v>
      </c>
      <c r="Z2081" t="s">
        <v>55</v>
      </c>
      <c r="AA2081" t="s">
        <v>655</v>
      </c>
      <c r="AB2081">
        <v>92</v>
      </c>
      <c r="AC2081" t="s">
        <v>1439</v>
      </c>
      <c r="AD2081" t="s">
        <v>1681</v>
      </c>
    </row>
    <row r="2082" spans="1:30" ht="14.25" customHeight="1" x14ac:dyDescent="0.3">
      <c r="A2082">
        <v>21</v>
      </c>
      <c r="B2082" t="s">
        <v>24</v>
      </c>
      <c r="C2082" t="s">
        <v>429</v>
      </c>
      <c r="D2082" t="s">
        <v>351</v>
      </c>
      <c r="E2082">
        <v>2013</v>
      </c>
      <c r="F2082" t="s">
        <v>430</v>
      </c>
      <c r="G2082" t="s">
        <v>447</v>
      </c>
      <c r="H2082" s="3" t="s">
        <v>448</v>
      </c>
      <c r="I2082" s="8">
        <v>-16.878056000000001</v>
      </c>
      <c r="J2082" s="8">
        <v>-39.415556000000002</v>
      </c>
      <c r="K2082">
        <v>223830000</v>
      </c>
      <c r="L2082" t="s">
        <v>67</v>
      </c>
      <c r="M2082" t="s">
        <v>433</v>
      </c>
      <c r="N2082" t="s">
        <v>434</v>
      </c>
      <c r="O2082" s="12">
        <v>2008</v>
      </c>
      <c r="P2082" s="12">
        <v>11</v>
      </c>
      <c r="Q2082" s="12">
        <v>2009</v>
      </c>
      <c r="R2082" s="12">
        <v>11</v>
      </c>
      <c r="S2082" s="7">
        <v>13</v>
      </c>
      <c r="T2082">
        <v>6</v>
      </c>
      <c r="U2082">
        <v>17</v>
      </c>
      <c r="V2082" t="s">
        <v>82</v>
      </c>
      <c r="W2082">
        <f t="shared" si="23"/>
        <v>400</v>
      </c>
      <c r="X2082" s="5">
        <v>1</v>
      </c>
      <c r="Y2082" t="s">
        <v>48</v>
      </c>
      <c r="Z2082" t="s">
        <v>55</v>
      </c>
      <c r="AA2082" t="s">
        <v>379</v>
      </c>
      <c r="AB2082">
        <v>99</v>
      </c>
      <c r="AC2082" t="s">
        <v>1439</v>
      </c>
      <c r="AD2082" t="s">
        <v>1681</v>
      </c>
    </row>
    <row r="2083" spans="1:30" ht="14.25" customHeight="1" x14ac:dyDescent="0.3">
      <c r="A2083">
        <v>21</v>
      </c>
      <c r="B2083" t="s">
        <v>24</v>
      </c>
      <c r="C2083" t="s">
        <v>429</v>
      </c>
      <c r="D2083" t="s">
        <v>351</v>
      </c>
      <c r="E2083">
        <v>2013</v>
      </c>
      <c r="F2083" t="s">
        <v>430</v>
      </c>
      <c r="G2083" t="s">
        <v>447</v>
      </c>
      <c r="H2083" s="3" t="s">
        <v>448</v>
      </c>
      <c r="I2083" s="8">
        <v>-16.878056000000001</v>
      </c>
      <c r="J2083" s="8">
        <v>-39.415556000000002</v>
      </c>
      <c r="K2083">
        <v>223830000</v>
      </c>
      <c r="L2083" t="s">
        <v>67</v>
      </c>
      <c r="M2083" t="s">
        <v>433</v>
      </c>
      <c r="N2083" t="s">
        <v>434</v>
      </c>
      <c r="O2083" s="12">
        <v>2008</v>
      </c>
      <c r="P2083" s="12">
        <v>11</v>
      </c>
      <c r="Q2083" s="12">
        <v>2009</v>
      </c>
      <c r="R2083" s="12">
        <v>11</v>
      </c>
      <c r="S2083" s="7">
        <v>13</v>
      </c>
      <c r="T2083">
        <v>6</v>
      </c>
      <c r="U2083">
        <v>17</v>
      </c>
      <c r="V2083" t="s">
        <v>82</v>
      </c>
      <c r="W2083">
        <f t="shared" si="23"/>
        <v>400</v>
      </c>
      <c r="X2083" s="5">
        <v>1</v>
      </c>
      <c r="Y2083" t="s">
        <v>48</v>
      </c>
      <c r="Z2083" t="s">
        <v>55</v>
      </c>
      <c r="AA2083" t="s">
        <v>114</v>
      </c>
      <c r="AB2083">
        <v>0</v>
      </c>
      <c r="AC2083" t="s">
        <v>1439</v>
      </c>
      <c r="AD2083" t="s">
        <v>1681</v>
      </c>
    </row>
    <row r="2084" spans="1:30" ht="14.25" customHeight="1" x14ac:dyDescent="0.3">
      <c r="A2084">
        <v>21</v>
      </c>
      <c r="B2084" t="s">
        <v>24</v>
      </c>
      <c r="C2084" t="s">
        <v>429</v>
      </c>
      <c r="D2084" t="s">
        <v>351</v>
      </c>
      <c r="E2084">
        <v>2013</v>
      </c>
      <c r="F2084" t="s">
        <v>430</v>
      </c>
      <c r="G2084" t="s">
        <v>447</v>
      </c>
      <c r="H2084" s="3" t="s">
        <v>448</v>
      </c>
      <c r="I2084" s="8">
        <v>-16.878056000000001</v>
      </c>
      <c r="J2084" s="8">
        <v>-39.415556000000002</v>
      </c>
      <c r="K2084">
        <v>223830000</v>
      </c>
      <c r="L2084" t="s">
        <v>67</v>
      </c>
      <c r="M2084" t="s">
        <v>433</v>
      </c>
      <c r="N2084" t="s">
        <v>434</v>
      </c>
      <c r="O2084" s="12">
        <v>2008</v>
      </c>
      <c r="P2084" s="12">
        <v>11</v>
      </c>
      <c r="Q2084" s="12">
        <v>2009</v>
      </c>
      <c r="R2084" s="12">
        <v>11</v>
      </c>
      <c r="S2084" s="7">
        <v>13</v>
      </c>
      <c r="T2084">
        <v>6</v>
      </c>
      <c r="U2084">
        <v>17</v>
      </c>
      <c r="V2084" t="s">
        <v>82</v>
      </c>
      <c r="W2084">
        <f t="shared" si="23"/>
        <v>400</v>
      </c>
      <c r="X2084" s="5">
        <v>1</v>
      </c>
      <c r="Y2084" t="s">
        <v>48</v>
      </c>
      <c r="Z2084" t="s">
        <v>55</v>
      </c>
      <c r="AA2084" t="s">
        <v>519</v>
      </c>
      <c r="AB2084">
        <v>0</v>
      </c>
      <c r="AC2084" t="s">
        <v>1439</v>
      </c>
      <c r="AD2084" t="s">
        <v>1681</v>
      </c>
    </row>
    <row r="2085" spans="1:30" ht="14.25" customHeight="1" x14ac:dyDescent="0.3">
      <c r="A2085">
        <v>21</v>
      </c>
      <c r="B2085" t="s">
        <v>24</v>
      </c>
      <c r="C2085" t="s">
        <v>429</v>
      </c>
      <c r="D2085" t="s">
        <v>351</v>
      </c>
      <c r="E2085">
        <v>2013</v>
      </c>
      <c r="F2085" t="s">
        <v>430</v>
      </c>
      <c r="G2085" t="s">
        <v>447</v>
      </c>
      <c r="H2085" s="3" t="s">
        <v>448</v>
      </c>
      <c r="I2085" s="8">
        <v>-16.878056000000001</v>
      </c>
      <c r="J2085" s="8">
        <v>-39.415556000000002</v>
      </c>
      <c r="K2085">
        <v>223830000</v>
      </c>
      <c r="L2085" t="s">
        <v>67</v>
      </c>
      <c r="M2085" t="s">
        <v>433</v>
      </c>
      <c r="N2085" t="s">
        <v>434</v>
      </c>
      <c r="O2085" s="12">
        <v>2008</v>
      </c>
      <c r="P2085" s="12">
        <v>11</v>
      </c>
      <c r="Q2085" s="12">
        <v>2009</v>
      </c>
      <c r="R2085" s="12">
        <v>11</v>
      </c>
      <c r="S2085" s="7">
        <v>13</v>
      </c>
      <c r="T2085">
        <v>6</v>
      </c>
      <c r="U2085">
        <v>17</v>
      </c>
      <c r="V2085" t="s">
        <v>82</v>
      </c>
      <c r="W2085">
        <f t="shared" si="23"/>
        <v>400</v>
      </c>
      <c r="X2085" s="5">
        <v>1</v>
      </c>
      <c r="Y2085" t="s">
        <v>48</v>
      </c>
      <c r="Z2085" t="s">
        <v>55</v>
      </c>
      <c r="AA2085" t="s">
        <v>1064</v>
      </c>
      <c r="AB2085">
        <v>10</v>
      </c>
      <c r="AC2085" t="s">
        <v>1439</v>
      </c>
      <c r="AD2085" t="s">
        <v>1681</v>
      </c>
    </row>
    <row r="2086" spans="1:30" ht="14.25" customHeight="1" x14ac:dyDescent="0.3">
      <c r="A2086">
        <v>21</v>
      </c>
      <c r="B2086" t="s">
        <v>24</v>
      </c>
      <c r="C2086" t="s">
        <v>429</v>
      </c>
      <c r="D2086" t="s">
        <v>351</v>
      </c>
      <c r="E2086">
        <v>2013</v>
      </c>
      <c r="F2086" t="s">
        <v>430</v>
      </c>
      <c r="G2086" t="s">
        <v>447</v>
      </c>
      <c r="H2086" s="3" t="s">
        <v>448</v>
      </c>
      <c r="I2086" s="8">
        <v>-16.878056000000001</v>
      </c>
      <c r="J2086" s="8">
        <v>-39.415556000000002</v>
      </c>
      <c r="K2086">
        <v>223830000</v>
      </c>
      <c r="L2086" t="s">
        <v>67</v>
      </c>
      <c r="M2086" t="s">
        <v>433</v>
      </c>
      <c r="N2086" t="s">
        <v>434</v>
      </c>
      <c r="O2086" s="12">
        <v>2008</v>
      </c>
      <c r="P2086" s="12">
        <v>11</v>
      </c>
      <c r="Q2086" s="12">
        <v>2009</v>
      </c>
      <c r="R2086" s="12">
        <v>11</v>
      </c>
      <c r="S2086" s="7">
        <v>13</v>
      </c>
      <c r="T2086">
        <v>6</v>
      </c>
      <c r="U2086">
        <v>17</v>
      </c>
      <c r="V2086" t="s">
        <v>82</v>
      </c>
      <c r="W2086">
        <f t="shared" si="23"/>
        <v>400</v>
      </c>
      <c r="X2086" s="5">
        <v>1</v>
      </c>
      <c r="Y2086" t="s">
        <v>48</v>
      </c>
      <c r="Z2086" t="s">
        <v>55</v>
      </c>
      <c r="AA2086" t="s">
        <v>1093</v>
      </c>
      <c r="AB2086">
        <v>0</v>
      </c>
      <c r="AC2086" t="s">
        <v>1439</v>
      </c>
      <c r="AD2086" t="s">
        <v>1681</v>
      </c>
    </row>
    <row r="2087" spans="1:30" ht="14.25" customHeight="1" x14ac:dyDescent="0.3">
      <c r="A2087">
        <v>21</v>
      </c>
      <c r="B2087" t="s">
        <v>24</v>
      </c>
      <c r="C2087" t="s">
        <v>429</v>
      </c>
      <c r="D2087" t="s">
        <v>351</v>
      </c>
      <c r="E2087">
        <v>2013</v>
      </c>
      <c r="F2087" t="s">
        <v>430</v>
      </c>
      <c r="G2087" t="s">
        <v>447</v>
      </c>
      <c r="H2087" s="3" t="s">
        <v>448</v>
      </c>
      <c r="I2087" s="8">
        <v>-16.878056000000001</v>
      </c>
      <c r="J2087" s="8">
        <v>-39.415556000000002</v>
      </c>
      <c r="K2087">
        <v>223830000</v>
      </c>
      <c r="L2087" t="s">
        <v>67</v>
      </c>
      <c r="M2087" t="s">
        <v>433</v>
      </c>
      <c r="N2087" t="s">
        <v>434</v>
      </c>
      <c r="O2087" s="12">
        <v>2008</v>
      </c>
      <c r="P2087" s="12">
        <v>11</v>
      </c>
      <c r="Q2087" s="12">
        <v>2009</v>
      </c>
      <c r="R2087" s="12">
        <v>11</v>
      </c>
      <c r="S2087" s="7">
        <v>13</v>
      </c>
      <c r="T2087">
        <v>6</v>
      </c>
      <c r="U2087">
        <v>17</v>
      </c>
      <c r="V2087" t="s">
        <v>82</v>
      </c>
      <c r="W2087">
        <f t="shared" si="23"/>
        <v>400</v>
      </c>
      <c r="X2087" s="5">
        <v>1</v>
      </c>
      <c r="Y2087" t="s">
        <v>48</v>
      </c>
      <c r="Z2087" t="s">
        <v>55</v>
      </c>
      <c r="AA2087" t="s">
        <v>1083</v>
      </c>
      <c r="AB2087">
        <v>17</v>
      </c>
      <c r="AC2087" t="s">
        <v>1439</v>
      </c>
      <c r="AD2087" t="s">
        <v>1681</v>
      </c>
    </row>
    <row r="2088" spans="1:30" ht="14.25" customHeight="1" x14ac:dyDescent="0.3">
      <c r="A2088">
        <v>21</v>
      </c>
      <c r="B2088" t="s">
        <v>24</v>
      </c>
      <c r="C2088" t="s">
        <v>429</v>
      </c>
      <c r="D2088" t="s">
        <v>351</v>
      </c>
      <c r="E2088">
        <v>2013</v>
      </c>
      <c r="F2088" t="s">
        <v>430</v>
      </c>
      <c r="G2088" t="s">
        <v>447</v>
      </c>
      <c r="H2088" s="3" t="s">
        <v>448</v>
      </c>
      <c r="I2088" s="8">
        <v>-16.878056000000001</v>
      </c>
      <c r="J2088" s="8">
        <v>-39.415556000000002</v>
      </c>
      <c r="K2088">
        <v>223830000</v>
      </c>
      <c r="L2088" t="s">
        <v>67</v>
      </c>
      <c r="M2088" t="s">
        <v>433</v>
      </c>
      <c r="N2088" t="s">
        <v>434</v>
      </c>
      <c r="O2088" s="12">
        <v>2008</v>
      </c>
      <c r="P2088" s="12">
        <v>11</v>
      </c>
      <c r="Q2088" s="12">
        <v>2009</v>
      </c>
      <c r="R2088" s="12">
        <v>11</v>
      </c>
      <c r="S2088" s="7">
        <v>13</v>
      </c>
      <c r="T2088">
        <v>6</v>
      </c>
      <c r="U2088">
        <v>17</v>
      </c>
      <c r="V2088" t="s">
        <v>82</v>
      </c>
      <c r="W2088">
        <f t="shared" si="23"/>
        <v>400</v>
      </c>
      <c r="X2088" s="5">
        <v>1</v>
      </c>
      <c r="Y2088" t="s">
        <v>48</v>
      </c>
      <c r="Z2088" t="s">
        <v>55</v>
      </c>
      <c r="AA2088" t="s">
        <v>1094</v>
      </c>
      <c r="AB2088">
        <v>1</v>
      </c>
      <c r="AC2088" t="s">
        <v>1439</v>
      </c>
      <c r="AD2088" t="s">
        <v>1681</v>
      </c>
    </row>
    <row r="2089" spans="1:30" ht="14.25" customHeight="1" x14ac:dyDescent="0.3">
      <c r="A2089">
        <v>21</v>
      </c>
      <c r="B2089" t="s">
        <v>24</v>
      </c>
      <c r="C2089" t="s">
        <v>429</v>
      </c>
      <c r="D2089" t="s">
        <v>351</v>
      </c>
      <c r="E2089">
        <v>2013</v>
      </c>
      <c r="F2089" t="s">
        <v>430</v>
      </c>
      <c r="G2089" t="s">
        <v>447</v>
      </c>
      <c r="H2089" s="3" t="s">
        <v>448</v>
      </c>
      <c r="I2089" s="8">
        <v>-16.878056000000001</v>
      </c>
      <c r="J2089" s="8">
        <v>-39.415556000000002</v>
      </c>
      <c r="K2089">
        <v>223830000</v>
      </c>
      <c r="L2089" t="s">
        <v>67</v>
      </c>
      <c r="M2089" t="s">
        <v>433</v>
      </c>
      <c r="N2089" t="s">
        <v>434</v>
      </c>
      <c r="O2089" s="12">
        <v>2008</v>
      </c>
      <c r="P2089" s="12">
        <v>11</v>
      </c>
      <c r="Q2089" s="12">
        <v>2009</v>
      </c>
      <c r="R2089" s="12">
        <v>11</v>
      </c>
      <c r="S2089" s="7">
        <v>13</v>
      </c>
      <c r="T2089">
        <v>6</v>
      </c>
      <c r="U2089">
        <v>17</v>
      </c>
      <c r="V2089" t="s">
        <v>82</v>
      </c>
      <c r="W2089">
        <f t="shared" si="23"/>
        <v>400</v>
      </c>
      <c r="X2089" s="5">
        <v>1</v>
      </c>
      <c r="Y2089" t="s">
        <v>48</v>
      </c>
      <c r="Z2089" t="s">
        <v>55</v>
      </c>
      <c r="AA2089" t="s">
        <v>1096</v>
      </c>
      <c r="AB2089">
        <v>1</v>
      </c>
      <c r="AC2089" t="s">
        <v>1439</v>
      </c>
      <c r="AD2089" t="s">
        <v>1681</v>
      </c>
    </row>
    <row r="2090" spans="1:30" ht="14.25" customHeight="1" x14ac:dyDescent="0.3">
      <c r="A2090">
        <v>21</v>
      </c>
      <c r="B2090" t="s">
        <v>24</v>
      </c>
      <c r="C2090" t="s">
        <v>429</v>
      </c>
      <c r="D2090" t="s">
        <v>351</v>
      </c>
      <c r="E2090">
        <v>2013</v>
      </c>
      <c r="F2090" t="s">
        <v>430</v>
      </c>
      <c r="G2090" t="s">
        <v>447</v>
      </c>
      <c r="H2090" s="3" t="s">
        <v>448</v>
      </c>
      <c r="I2090" s="8">
        <v>-16.878056000000001</v>
      </c>
      <c r="J2090" s="8">
        <v>-39.415556000000002</v>
      </c>
      <c r="K2090">
        <v>223830000</v>
      </c>
      <c r="L2090" t="s">
        <v>67</v>
      </c>
      <c r="M2090" t="s">
        <v>433</v>
      </c>
      <c r="N2090" t="s">
        <v>434</v>
      </c>
      <c r="O2090" s="12">
        <v>2008</v>
      </c>
      <c r="P2090" s="12">
        <v>11</v>
      </c>
      <c r="Q2090" s="12">
        <v>2009</v>
      </c>
      <c r="R2090" s="12">
        <v>11</v>
      </c>
      <c r="S2090" s="7">
        <v>13</v>
      </c>
      <c r="T2090">
        <v>6</v>
      </c>
      <c r="U2090">
        <v>17</v>
      </c>
      <c r="V2090" t="s">
        <v>82</v>
      </c>
      <c r="W2090">
        <f t="shared" si="23"/>
        <v>400</v>
      </c>
      <c r="X2090" s="5">
        <v>1</v>
      </c>
      <c r="Y2090" t="s">
        <v>48</v>
      </c>
      <c r="Z2090" t="s">
        <v>55</v>
      </c>
      <c r="AA2090" t="s">
        <v>70</v>
      </c>
      <c r="AB2090">
        <v>2</v>
      </c>
      <c r="AC2090" t="s">
        <v>1439</v>
      </c>
      <c r="AD2090" t="s">
        <v>1681</v>
      </c>
    </row>
    <row r="2091" spans="1:30" ht="14.25" customHeight="1" x14ac:dyDescent="0.3">
      <c r="A2091">
        <v>21</v>
      </c>
      <c r="B2091" t="s">
        <v>24</v>
      </c>
      <c r="C2091" t="s">
        <v>429</v>
      </c>
      <c r="D2091" t="s">
        <v>351</v>
      </c>
      <c r="E2091">
        <v>2013</v>
      </c>
      <c r="F2091" t="s">
        <v>430</v>
      </c>
      <c r="G2091" t="s">
        <v>447</v>
      </c>
      <c r="H2091" s="3" t="s">
        <v>448</v>
      </c>
      <c r="I2091" s="8">
        <v>-16.878056000000001</v>
      </c>
      <c r="J2091" s="8">
        <v>-39.415556000000002</v>
      </c>
      <c r="K2091">
        <v>223830000</v>
      </c>
      <c r="L2091" t="s">
        <v>67</v>
      </c>
      <c r="M2091" t="s">
        <v>433</v>
      </c>
      <c r="N2091" t="s">
        <v>434</v>
      </c>
      <c r="O2091" s="12">
        <v>2008</v>
      </c>
      <c r="P2091" s="12">
        <v>11</v>
      </c>
      <c r="Q2091" s="12">
        <v>2009</v>
      </c>
      <c r="R2091" s="12">
        <v>11</v>
      </c>
      <c r="S2091" s="7">
        <v>13</v>
      </c>
      <c r="T2091">
        <v>6</v>
      </c>
      <c r="U2091">
        <v>17</v>
      </c>
      <c r="V2091" t="s">
        <v>82</v>
      </c>
      <c r="W2091">
        <f t="shared" si="23"/>
        <v>400</v>
      </c>
      <c r="X2091" s="5">
        <v>1</v>
      </c>
      <c r="Y2091" t="s">
        <v>48</v>
      </c>
      <c r="Z2091" t="s">
        <v>55</v>
      </c>
      <c r="AA2091" t="s">
        <v>1086</v>
      </c>
      <c r="AB2091">
        <v>37</v>
      </c>
      <c r="AC2091" t="s">
        <v>1439</v>
      </c>
      <c r="AD2091" t="s">
        <v>1681</v>
      </c>
    </row>
    <row r="2092" spans="1:30" ht="14.25" customHeight="1" x14ac:dyDescent="0.3">
      <c r="A2092">
        <v>21</v>
      </c>
      <c r="B2092" t="s">
        <v>24</v>
      </c>
      <c r="C2092" t="s">
        <v>429</v>
      </c>
      <c r="D2092" t="s">
        <v>351</v>
      </c>
      <c r="E2092">
        <v>2013</v>
      </c>
      <c r="F2092" t="s">
        <v>430</v>
      </c>
      <c r="G2092" t="s">
        <v>447</v>
      </c>
      <c r="H2092" s="3" t="s">
        <v>448</v>
      </c>
      <c r="I2092" s="8">
        <v>-16.878056000000001</v>
      </c>
      <c r="J2092" s="8">
        <v>-39.415556000000002</v>
      </c>
      <c r="K2092">
        <v>223830000</v>
      </c>
      <c r="L2092" t="s">
        <v>67</v>
      </c>
      <c r="M2092" t="s">
        <v>433</v>
      </c>
      <c r="N2092" t="s">
        <v>434</v>
      </c>
      <c r="O2092" s="12">
        <v>2008</v>
      </c>
      <c r="P2092" s="12">
        <v>11</v>
      </c>
      <c r="Q2092" s="12">
        <v>2009</v>
      </c>
      <c r="R2092" s="12">
        <v>11</v>
      </c>
      <c r="S2092" s="7">
        <v>13</v>
      </c>
      <c r="T2092">
        <v>6</v>
      </c>
      <c r="U2092">
        <v>17</v>
      </c>
      <c r="V2092" t="s">
        <v>82</v>
      </c>
      <c r="W2092">
        <f t="shared" si="23"/>
        <v>400</v>
      </c>
      <c r="X2092" s="5">
        <v>1</v>
      </c>
      <c r="Y2092" t="s">
        <v>48</v>
      </c>
      <c r="Z2092" t="s">
        <v>55</v>
      </c>
      <c r="AA2092" t="s">
        <v>73</v>
      </c>
      <c r="AB2092">
        <v>0</v>
      </c>
      <c r="AC2092" t="s">
        <v>1439</v>
      </c>
      <c r="AD2092" t="s">
        <v>1681</v>
      </c>
    </row>
    <row r="2093" spans="1:30" ht="14.25" customHeight="1" x14ac:dyDescent="0.3">
      <c r="A2093">
        <v>21</v>
      </c>
      <c r="B2093" t="s">
        <v>24</v>
      </c>
      <c r="C2093" t="s">
        <v>429</v>
      </c>
      <c r="D2093" t="s">
        <v>351</v>
      </c>
      <c r="E2093">
        <v>2013</v>
      </c>
      <c r="F2093" t="s">
        <v>430</v>
      </c>
      <c r="G2093" t="s">
        <v>447</v>
      </c>
      <c r="H2093" s="3" t="s">
        <v>448</v>
      </c>
      <c r="I2093" s="8">
        <v>-16.878056000000001</v>
      </c>
      <c r="J2093" s="8">
        <v>-39.415556000000002</v>
      </c>
      <c r="K2093">
        <v>223830000</v>
      </c>
      <c r="L2093" t="s">
        <v>67</v>
      </c>
      <c r="M2093" t="s">
        <v>433</v>
      </c>
      <c r="N2093" t="s">
        <v>434</v>
      </c>
      <c r="O2093" s="12">
        <v>2008</v>
      </c>
      <c r="P2093" s="12">
        <v>11</v>
      </c>
      <c r="Q2093" s="12">
        <v>2009</v>
      </c>
      <c r="R2093" s="12">
        <v>11</v>
      </c>
      <c r="S2093" s="7">
        <v>13</v>
      </c>
      <c r="T2093">
        <v>6</v>
      </c>
      <c r="U2093">
        <v>17</v>
      </c>
      <c r="V2093" t="s">
        <v>82</v>
      </c>
      <c r="W2093">
        <f t="shared" si="23"/>
        <v>400</v>
      </c>
      <c r="X2093" s="5">
        <v>1</v>
      </c>
      <c r="Y2093" t="s">
        <v>48</v>
      </c>
      <c r="Z2093" t="s">
        <v>55</v>
      </c>
      <c r="AA2093" t="s">
        <v>1056</v>
      </c>
      <c r="AB2093">
        <v>1</v>
      </c>
      <c r="AC2093" t="s">
        <v>1439</v>
      </c>
      <c r="AD2093" t="s">
        <v>1681</v>
      </c>
    </row>
    <row r="2094" spans="1:30" ht="14.25" customHeight="1" x14ac:dyDescent="0.3">
      <c r="A2094">
        <v>21</v>
      </c>
      <c r="B2094" t="s">
        <v>24</v>
      </c>
      <c r="C2094" t="s">
        <v>429</v>
      </c>
      <c r="D2094" t="s">
        <v>351</v>
      </c>
      <c r="E2094">
        <v>2013</v>
      </c>
      <c r="F2094" t="s">
        <v>430</v>
      </c>
      <c r="G2094" t="s">
        <v>447</v>
      </c>
      <c r="H2094" s="3" t="s">
        <v>448</v>
      </c>
      <c r="I2094" s="8">
        <v>-16.878056000000001</v>
      </c>
      <c r="J2094" s="8">
        <v>-39.415556000000002</v>
      </c>
      <c r="K2094">
        <v>223830000</v>
      </c>
      <c r="L2094" t="s">
        <v>67</v>
      </c>
      <c r="M2094" t="s">
        <v>433</v>
      </c>
      <c r="N2094" t="s">
        <v>434</v>
      </c>
      <c r="O2094" s="12">
        <v>2008</v>
      </c>
      <c r="P2094" s="12">
        <v>11</v>
      </c>
      <c r="Q2094" s="12">
        <v>2009</v>
      </c>
      <c r="R2094" s="12">
        <v>11</v>
      </c>
      <c r="S2094" s="7">
        <v>13</v>
      </c>
      <c r="T2094">
        <v>6</v>
      </c>
      <c r="U2094">
        <v>17</v>
      </c>
      <c r="V2094" t="s">
        <v>82</v>
      </c>
      <c r="W2094">
        <f t="shared" si="23"/>
        <v>400</v>
      </c>
      <c r="X2094" s="5">
        <v>1</v>
      </c>
      <c r="Y2094" t="s">
        <v>48</v>
      </c>
      <c r="Z2094" t="s">
        <v>83</v>
      </c>
      <c r="AA2094" t="s">
        <v>1087</v>
      </c>
      <c r="AB2094">
        <v>4</v>
      </c>
      <c r="AC2094" t="s">
        <v>1439</v>
      </c>
      <c r="AD2094" t="s">
        <v>1681</v>
      </c>
    </row>
    <row r="2095" spans="1:30" ht="14.25" customHeight="1" x14ac:dyDescent="0.3">
      <c r="A2095">
        <v>21</v>
      </c>
      <c r="B2095" t="s">
        <v>24</v>
      </c>
      <c r="C2095" t="s">
        <v>429</v>
      </c>
      <c r="D2095" t="s">
        <v>351</v>
      </c>
      <c r="E2095">
        <v>2013</v>
      </c>
      <c r="F2095" t="s">
        <v>430</v>
      </c>
      <c r="G2095" t="s">
        <v>447</v>
      </c>
      <c r="H2095" s="3" t="s">
        <v>448</v>
      </c>
      <c r="I2095" s="8">
        <v>-16.878056000000001</v>
      </c>
      <c r="J2095" s="8">
        <v>-39.415556000000002</v>
      </c>
      <c r="K2095">
        <v>223830000</v>
      </c>
      <c r="L2095" t="s">
        <v>67</v>
      </c>
      <c r="M2095" t="s">
        <v>433</v>
      </c>
      <c r="N2095" t="s">
        <v>434</v>
      </c>
      <c r="O2095" s="12">
        <v>2008</v>
      </c>
      <c r="P2095" s="12">
        <v>11</v>
      </c>
      <c r="Q2095" s="12">
        <v>2009</v>
      </c>
      <c r="R2095" s="12">
        <v>11</v>
      </c>
      <c r="S2095" s="7">
        <v>13</v>
      </c>
      <c r="T2095">
        <v>6</v>
      </c>
      <c r="U2095">
        <v>17</v>
      </c>
      <c r="V2095" t="s">
        <v>82</v>
      </c>
      <c r="W2095">
        <f t="shared" si="23"/>
        <v>400</v>
      </c>
      <c r="X2095" s="5">
        <v>1</v>
      </c>
      <c r="Y2095" t="s">
        <v>48</v>
      </c>
      <c r="Z2095" t="s">
        <v>83</v>
      </c>
      <c r="AA2095" t="s">
        <v>274</v>
      </c>
      <c r="AB2095">
        <v>22</v>
      </c>
      <c r="AC2095" t="s">
        <v>1439</v>
      </c>
      <c r="AD2095" t="s">
        <v>1681</v>
      </c>
    </row>
    <row r="2096" spans="1:30" ht="14.25" customHeight="1" x14ac:dyDescent="0.3">
      <c r="A2096">
        <v>21</v>
      </c>
      <c r="B2096" t="s">
        <v>24</v>
      </c>
      <c r="C2096" t="s">
        <v>429</v>
      </c>
      <c r="D2096" t="s">
        <v>351</v>
      </c>
      <c r="E2096">
        <v>2013</v>
      </c>
      <c r="F2096" t="s">
        <v>430</v>
      </c>
      <c r="G2096" t="s">
        <v>447</v>
      </c>
      <c r="H2096" s="3" t="s">
        <v>448</v>
      </c>
      <c r="I2096" s="8">
        <v>-16.878056000000001</v>
      </c>
      <c r="J2096" s="8">
        <v>-39.415556000000002</v>
      </c>
      <c r="K2096">
        <v>223830000</v>
      </c>
      <c r="L2096" t="s">
        <v>67</v>
      </c>
      <c r="M2096" t="s">
        <v>433</v>
      </c>
      <c r="N2096" t="s">
        <v>434</v>
      </c>
      <c r="O2096" s="12">
        <v>2008</v>
      </c>
      <c r="P2096" s="12">
        <v>11</v>
      </c>
      <c r="Q2096" s="12">
        <v>2009</v>
      </c>
      <c r="R2096" s="12">
        <v>11</v>
      </c>
      <c r="S2096" s="7">
        <v>13</v>
      </c>
      <c r="T2096">
        <v>6</v>
      </c>
      <c r="U2096">
        <v>17</v>
      </c>
      <c r="V2096" t="s">
        <v>82</v>
      </c>
      <c r="W2096">
        <f t="shared" si="23"/>
        <v>400</v>
      </c>
      <c r="X2096" s="5">
        <v>1</v>
      </c>
      <c r="Y2096" t="s">
        <v>48</v>
      </c>
      <c r="Z2096" t="s">
        <v>83</v>
      </c>
      <c r="AA2096" t="s">
        <v>87</v>
      </c>
      <c r="AB2096">
        <v>13</v>
      </c>
      <c r="AC2096" t="s">
        <v>1439</v>
      </c>
      <c r="AD2096" t="s">
        <v>1681</v>
      </c>
    </row>
    <row r="2097" spans="1:30" ht="14.25" customHeight="1" x14ac:dyDescent="0.3">
      <c r="A2097">
        <v>21</v>
      </c>
      <c r="B2097" t="s">
        <v>24</v>
      </c>
      <c r="C2097" t="s">
        <v>429</v>
      </c>
      <c r="D2097" t="s">
        <v>351</v>
      </c>
      <c r="E2097">
        <v>2013</v>
      </c>
      <c r="F2097" t="s">
        <v>430</v>
      </c>
      <c r="G2097" t="s">
        <v>447</v>
      </c>
      <c r="H2097" s="3" t="s">
        <v>448</v>
      </c>
      <c r="I2097" s="8">
        <v>-16.878056000000001</v>
      </c>
      <c r="J2097" s="8">
        <v>-39.415556000000002</v>
      </c>
      <c r="K2097">
        <v>223830000</v>
      </c>
      <c r="L2097" t="s">
        <v>67</v>
      </c>
      <c r="M2097" t="s">
        <v>433</v>
      </c>
      <c r="N2097" t="s">
        <v>434</v>
      </c>
      <c r="O2097" s="12">
        <v>2008</v>
      </c>
      <c r="P2097" s="12">
        <v>11</v>
      </c>
      <c r="Q2097" s="12">
        <v>2009</v>
      </c>
      <c r="R2097" s="12">
        <v>11</v>
      </c>
      <c r="S2097" s="7">
        <v>13</v>
      </c>
      <c r="T2097">
        <v>6</v>
      </c>
      <c r="U2097">
        <v>17</v>
      </c>
      <c r="V2097" t="s">
        <v>82</v>
      </c>
      <c r="W2097">
        <f t="shared" si="23"/>
        <v>400</v>
      </c>
      <c r="X2097" s="5">
        <v>1</v>
      </c>
      <c r="Y2097" t="s">
        <v>48</v>
      </c>
      <c r="Z2097" t="s">
        <v>83</v>
      </c>
      <c r="AA2097" t="s">
        <v>1088</v>
      </c>
      <c r="AB2097">
        <v>12</v>
      </c>
      <c r="AC2097" t="s">
        <v>1439</v>
      </c>
      <c r="AD2097" t="s">
        <v>1681</v>
      </c>
    </row>
    <row r="2098" spans="1:30" ht="14.25" customHeight="1" x14ac:dyDescent="0.3">
      <c r="A2098">
        <v>21</v>
      </c>
      <c r="B2098" t="s">
        <v>24</v>
      </c>
      <c r="C2098" t="s">
        <v>429</v>
      </c>
      <c r="D2098" t="s">
        <v>351</v>
      </c>
      <c r="E2098">
        <v>2013</v>
      </c>
      <c r="F2098" t="s">
        <v>430</v>
      </c>
      <c r="G2098" t="s">
        <v>447</v>
      </c>
      <c r="H2098" s="3" t="s">
        <v>448</v>
      </c>
      <c r="I2098" s="8">
        <v>-16.878056000000001</v>
      </c>
      <c r="J2098" s="8">
        <v>-39.415556000000002</v>
      </c>
      <c r="K2098">
        <v>223830000</v>
      </c>
      <c r="L2098" t="s">
        <v>67</v>
      </c>
      <c r="M2098" t="s">
        <v>433</v>
      </c>
      <c r="N2098" t="s">
        <v>434</v>
      </c>
      <c r="O2098" s="12">
        <v>2008</v>
      </c>
      <c r="P2098" s="12">
        <v>11</v>
      </c>
      <c r="Q2098" s="12">
        <v>2009</v>
      </c>
      <c r="R2098" s="12">
        <v>11</v>
      </c>
      <c r="S2098" s="7">
        <v>13</v>
      </c>
      <c r="T2098">
        <v>6</v>
      </c>
      <c r="U2098">
        <v>17</v>
      </c>
      <c r="V2098" t="s">
        <v>82</v>
      </c>
      <c r="W2098">
        <f t="shared" si="23"/>
        <v>400</v>
      </c>
      <c r="X2098" s="5">
        <v>1</v>
      </c>
      <c r="Y2098" t="s">
        <v>48</v>
      </c>
      <c r="Z2098" t="s">
        <v>90</v>
      </c>
      <c r="AA2098" t="s">
        <v>666</v>
      </c>
      <c r="AB2098">
        <v>1</v>
      </c>
      <c r="AC2098" t="s">
        <v>1439</v>
      </c>
      <c r="AD2098" t="s">
        <v>1681</v>
      </c>
    </row>
    <row r="2099" spans="1:30" ht="14.25" customHeight="1" x14ac:dyDescent="0.3">
      <c r="A2099">
        <v>21</v>
      </c>
      <c r="B2099" t="s">
        <v>24</v>
      </c>
      <c r="C2099" t="s">
        <v>429</v>
      </c>
      <c r="D2099" t="s">
        <v>351</v>
      </c>
      <c r="E2099">
        <v>2013</v>
      </c>
      <c r="F2099" t="s">
        <v>430</v>
      </c>
      <c r="G2099" t="s">
        <v>447</v>
      </c>
      <c r="H2099" s="3" t="s">
        <v>448</v>
      </c>
      <c r="I2099" s="8">
        <v>-16.878056000000001</v>
      </c>
      <c r="J2099" s="8">
        <v>-39.415556000000002</v>
      </c>
      <c r="K2099">
        <v>223830000</v>
      </c>
      <c r="L2099" t="s">
        <v>67</v>
      </c>
      <c r="M2099" t="s">
        <v>433</v>
      </c>
      <c r="N2099" t="s">
        <v>434</v>
      </c>
      <c r="O2099" s="12">
        <v>2008</v>
      </c>
      <c r="P2099" s="12">
        <v>11</v>
      </c>
      <c r="Q2099" s="12">
        <v>2009</v>
      </c>
      <c r="R2099" s="12">
        <v>11</v>
      </c>
      <c r="S2099" s="7">
        <v>13</v>
      </c>
      <c r="T2099">
        <v>6</v>
      </c>
      <c r="U2099">
        <v>17</v>
      </c>
      <c r="V2099" t="s">
        <v>82</v>
      </c>
      <c r="W2099">
        <f t="shared" si="23"/>
        <v>400</v>
      </c>
      <c r="X2099" s="5">
        <v>1</v>
      </c>
      <c r="Y2099" t="s">
        <v>48</v>
      </c>
      <c r="Z2099" t="s">
        <v>90</v>
      </c>
      <c r="AA2099" t="s">
        <v>1089</v>
      </c>
      <c r="AB2099">
        <v>0</v>
      </c>
      <c r="AC2099" t="s">
        <v>1439</v>
      </c>
      <c r="AD2099" t="s">
        <v>1681</v>
      </c>
    </row>
    <row r="2100" spans="1:30" ht="14.25" customHeight="1" x14ac:dyDescent="0.3">
      <c r="A2100">
        <v>21</v>
      </c>
      <c r="B2100" t="s">
        <v>24</v>
      </c>
      <c r="C2100" t="s">
        <v>429</v>
      </c>
      <c r="D2100" t="s">
        <v>351</v>
      </c>
      <c r="E2100">
        <v>2013</v>
      </c>
      <c r="F2100" t="s">
        <v>430</v>
      </c>
      <c r="G2100" t="s">
        <v>447</v>
      </c>
      <c r="H2100" s="3" t="s">
        <v>448</v>
      </c>
      <c r="I2100" s="8">
        <v>-16.878056000000001</v>
      </c>
      <c r="J2100" s="8">
        <v>-39.415556000000002</v>
      </c>
      <c r="K2100">
        <v>223830000</v>
      </c>
      <c r="L2100" t="s">
        <v>67</v>
      </c>
      <c r="M2100" t="s">
        <v>433</v>
      </c>
      <c r="N2100" t="s">
        <v>434</v>
      </c>
      <c r="O2100" s="12">
        <v>2008</v>
      </c>
      <c r="P2100" s="12">
        <v>11</v>
      </c>
      <c r="Q2100" s="12">
        <v>2009</v>
      </c>
      <c r="R2100" s="12">
        <v>11</v>
      </c>
      <c r="S2100" s="7">
        <v>13</v>
      </c>
      <c r="T2100">
        <v>6</v>
      </c>
      <c r="U2100">
        <v>17</v>
      </c>
      <c r="V2100" t="s">
        <v>82</v>
      </c>
      <c r="W2100">
        <f t="shared" si="23"/>
        <v>400</v>
      </c>
      <c r="X2100" s="5">
        <v>1</v>
      </c>
      <c r="Y2100" t="s">
        <v>48</v>
      </c>
      <c r="Z2100" t="s">
        <v>90</v>
      </c>
      <c r="AA2100" t="s">
        <v>91</v>
      </c>
      <c r="AB2100">
        <v>0</v>
      </c>
      <c r="AC2100" t="s">
        <v>1439</v>
      </c>
      <c r="AD2100" t="s">
        <v>1681</v>
      </c>
    </row>
    <row r="2101" spans="1:30" ht="14.25" customHeight="1" x14ac:dyDescent="0.3">
      <c r="A2101">
        <v>21</v>
      </c>
      <c r="B2101" t="s">
        <v>24</v>
      </c>
      <c r="C2101" t="s">
        <v>429</v>
      </c>
      <c r="D2101" t="s">
        <v>351</v>
      </c>
      <c r="E2101">
        <v>2013</v>
      </c>
      <c r="F2101" t="s">
        <v>449</v>
      </c>
      <c r="G2101" t="s">
        <v>450</v>
      </c>
      <c r="H2101" s="3" t="s">
        <v>451</v>
      </c>
      <c r="I2101" s="8">
        <v>-17.127777999999999</v>
      </c>
      <c r="J2101" s="8">
        <v>-39.319721999999999</v>
      </c>
      <c r="K2101">
        <v>212130000</v>
      </c>
      <c r="L2101" t="s">
        <v>67</v>
      </c>
      <c r="M2101" t="s">
        <v>433</v>
      </c>
      <c r="N2101" t="s">
        <v>452</v>
      </c>
      <c r="O2101" s="12">
        <v>2008</v>
      </c>
      <c r="P2101" s="12">
        <v>12</v>
      </c>
      <c r="Q2101" s="12">
        <v>2008</v>
      </c>
      <c r="R2101" s="12">
        <v>12</v>
      </c>
      <c r="S2101" s="7">
        <f t="shared" ref="S2101:S2187" si="29">3/31</f>
        <v>9.6774193548387094E-2</v>
      </c>
      <c r="T2101">
        <v>3</v>
      </c>
      <c r="U2101">
        <v>17</v>
      </c>
      <c r="V2101" t="s">
        <v>82</v>
      </c>
      <c r="W2101">
        <f t="shared" si="23"/>
        <v>400</v>
      </c>
      <c r="X2101" s="5">
        <v>1</v>
      </c>
      <c r="Y2101" t="s">
        <v>48</v>
      </c>
      <c r="Z2101" t="s">
        <v>49</v>
      </c>
      <c r="AA2101" t="s">
        <v>1084</v>
      </c>
      <c r="AB2101" s="5">
        <v>0</v>
      </c>
      <c r="AC2101" t="s">
        <v>1439</v>
      </c>
      <c r="AD2101" t="s">
        <v>1681</v>
      </c>
    </row>
    <row r="2102" spans="1:30" ht="14.25" customHeight="1" x14ac:dyDescent="0.3">
      <c r="A2102">
        <v>21</v>
      </c>
      <c r="B2102" t="s">
        <v>24</v>
      </c>
      <c r="C2102" t="s">
        <v>429</v>
      </c>
      <c r="D2102" t="s">
        <v>351</v>
      </c>
      <c r="E2102">
        <v>2013</v>
      </c>
      <c r="F2102" t="s">
        <v>449</v>
      </c>
      <c r="G2102" t="s">
        <v>450</v>
      </c>
      <c r="H2102" s="3" t="s">
        <v>451</v>
      </c>
      <c r="I2102" s="8">
        <v>-17.127777999999999</v>
      </c>
      <c r="J2102" s="8">
        <v>-39.319721999999999</v>
      </c>
      <c r="K2102">
        <v>212130000</v>
      </c>
      <c r="L2102" t="s">
        <v>67</v>
      </c>
      <c r="M2102" t="s">
        <v>433</v>
      </c>
      <c r="N2102" t="s">
        <v>452</v>
      </c>
      <c r="O2102" s="12">
        <v>2008</v>
      </c>
      <c r="P2102" s="12">
        <v>12</v>
      </c>
      <c r="Q2102" s="12">
        <v>2008</v>
      </c>
      <c r="R2102" s="12">
        <v>12</v>
      </c>
      <c r="S2102" s="7">
        <f t="shared" si="29"/>
        <v>9.6774193548387094E-2</v>
      </c>
      <c r="T2102">
        <v>3</v>
      </c>
      <c r="U2102">
        <v>17</v>
      </c>
      <c r="V2102" t="s">
        <v>82</v>
      </c>
      <c r="W2102">
        <f t="shared" si="23"/>
        <v>400</v>
      </c>
      <c r="X2102" s="5">
        <v>1</v>
      </c>
      <c r="Y2102" t="s">
        <v>48</v>
      </c>
      <c r="Z2102" t="s">
        <v>49</v>
      </c>
      <c r="AA2102" t="s">
        <v>50</v>
      </c>
      <c r="AB2102" s="5">
        <v>0</v>
      </c>
      <c r="AC2102" t="s">
        <v>1439</v>
      </c>
      <c r="AD2102" t="s">
        <v>1681</v>
      </c>
    </row>
    <row r="2103" spans="1:30" ht="14.25" customHeight="1" x14ac:dyDescent="0.3">
      <c r="A2103">
        <v>21</v>
      </c>
      <c r="B2103" t="s">
        <v>24</v>
      </c>
      <c r="C2103" t="s">
        <v>429</v>
      </c>
      <c r="D2103" t="s">
        <v>351</v>
      </c>
      <c r="E2103">
        <v>2013</v>
      </c>
      <c r="F2103" t="s">
        <v>449</v>
      </c>
      <c r="G2103" t="s">
        <v>450</v>
      </c>
      <c r="H2103" s="3" t="s">
        <v>451</v>
      </c>
      <c r="I2103" s="8">
        <v>-17.127777999999999</v>
      </c>
      <c r="J2103" s="8">
        <v>-39.319721999999999</v>
      </c>
      <c r="K2103">
        <v>212130000</v>
      </c>
      <c r="L2103" t="s">
        <v>67</v>
      </c>
      <c r="M2103" t="s">
        <v>433</v>
      </c>
      <c r="N2103" t="s">
        <v>452</v>
      </c>
      <c r="O2103" s="12">
        <v>2008</v>
      </c>
      <c r="P2103" s="12">
        <v>12</v>
      </c>
      <c r="Q2103" s="12">
        <v>2008</v>
      </c>
      <c r="R2103" s="12">
        <v>12</v>
      </c>
      <c r="S2103" s="7">
        <f t="shared" si="29"/>
        <v>9.6774193548387094E-2</v>
      </c>
      <c r="T2103">
        <v>3</v>
      </c>
      <c r="U2103">
        <v>17</v>
      </c>
      <c r="V2103" t="s">
        <v>82</v>
      </c>
      <c r="W2103">
        <f t="shared" si="23"/>
        <v>400</v>
      </c>
      <c r="X2103" s="5">
        <v>1</v>
      </c>
      <c r="Y2103" t="s">
        <v>48</v>
      </c>
      <c r="Z2103" t="s">
        <v>55</v>
      </c>
      <c r="AA2103" t="s">
        <v>859</v>
      </c>
      <c r="AB2103" s="5">
        <v>0</v>
      </c>
      <c r="AC2103" t="s">
        <v>1439</v>
      </c>
      <c r="AD2103" t="s">
        <v>1681</v>
      </c>
    </row>
    <row r="2104" spans="1:30" ht="14.25" customHeight="1" x14ac:dyDescent="0.3">
      <c r="A2104">
        <v>21</v>
      </c>
      <c r="B2104" t="s">
        <v>24</v>
      </c>
      <c r="C2104" t="s">
        <v>429</v>
      </c>
      <c r="D2104" t="s">
        <v>351</v>
      </c>
      <c r="E2104">
        <v>2013</v>
      </c>
      <c r="F2104" t="s">
        <v>449</v>
      </c>
      <c r="G2104" t="s">
        <v>450</v>
      </c>
      <c r="H2104" s="3" t="s">
        <v>451</v>
      </c>
      <c r="I2104" s="8">
        <v>-17.127777999999999</v>
      </c>
      <c r="J2104" s="8">
        <v>-39.319721999999999</v>
      </c>
      <c r="K2104">
        <v>212130000</v>
      </c>
      <c r="L2104" t="s">
        <v>67</v>
      </c>
      <c r="M2104" t="s">
        <v>433</v>
      </c>
      <c r="N2104" t="s">
        <v>452</v>
      </c>
      <c r="O2104" s="12">
        <v>2008</v>
      </c>
      <c r="P2104" s="12">
        <v>12</v>
      </c>
      <c r="Q2104" s="12">
        <v>2008</v>
      </c>
      <c r="R2104" s="12">
        <v>12</v>
      </c>
      <c r="S2104" s="7">
        <f t="shared" si="29"/>
        <v>9.6774193548387094E-2</v>
      </c>
      <c r="T2104">
        <v>3</v>
      </c>
      <c r="U2104">
        <v>17</v>
      </c>
      <c r="V2104" t="s">
        <v>82</v>
      </c>
      <c r="W2104">
        <f t="shared" si="23"/>
        <v>400</v>
      </c>
      <c r="X2104" s="5">
        <v>1</v>
      </c>
      <c r="Y2104" t="s">
        <v>48</v>
      </c>
      <c r="Z2104" t="s">
        <v>55</v>
      </c>
      <c r="AA2104" t="s">
        <v>1090</v>
      </c>
      <c r="AB2104" s="5">
        <v>0</v>
      </c>
      <c r="AC2104" t="s">
        <v>1439</v>
      </c>
      <c r="AD2104" t="s">
        <v>1681</v>
      </c>
    </row>
    <row r="2105" spans="1:30" ht="14.25" customHeight="1" x14ac:dyDescent="0.3">
      <c r="A2105">
        <v>21</v>
      </c>
      <c r="B2105" t="s">
        <v>24</v>
      </c>
      <c r="C2105" t="s">
        <v>429</v>
      </c>
      <c r="D2105" t="s">
        <v>351</v>
      </c>
      <c r="E2105">
        <v>2013</v>
      </c>
      <c r="F2105" t="s">
        <v>449</v>
      </c>
      <c r="G2105" t="s">
        <v>450</v>
      </c>
      <c r="H2105" s="3" t="s">
        <v>451</v>
      </c>
      <c r="I2105" s="8">
        <v>-17.127777999999999</v>
      </c>
      <c r="J2105" s="8">
        <v>-39.319721999999999</v>
      </c>
      <c r="K2105">
        <v>212130000</v>
      </c>
      <c r="L2105" t="s">
        <v>67</v>
      </c>
      <c r="M2105" t="s">
        <v>433</v>
      </c>
      <c r="N2105" t="s">
        <v>452</v>
      </c>
      <c r="O2105" s="12">
        <v>2008</v>
      </c>
      <c r="P2105" s="12">
        <v>12</v>
      </c>
      <c r="Q2105" s="12">
        <v>2008</v>
      </c>
      <c r="R2105" s="12">
        <v>12</v>
      </c>
      <c r="S2105" s="7">
        <f t="shared" si="29"/>
        <v>9.6774193548387094E-2</v>
      </c>
      <c r="T2105">
        <v>3</v>
      </c>
      <c r="U2105">
        <v>17</v>
      </c>
      <c r="V2105" t="s">
        <v>82</v>
      </c>
      <c r="W2105">
        <f t="shared" si="23"/>
        <v>400</v>
      </c>
      <c r="X2105" s="5">
        <v>1</v>
      </c>
      <c r="Y2105" t="s">
        <v>48</v>
      </c>
      <c r="Z2105" t="s">
        <v>55</v>
      </c>
      <c r="AA2105" t="s">
        <v>496</v>
      </c>
      <c r="AB2105" s="5">
        <v>2</v>
      </c>
      <c r="AC2105" t="s">
        <v>1439</v>
      </c>
      <c r="AD2105" t="s">
        <v>1681</v>
      </c>
    </row>
    <row r="2106" spans="1:30" ht="14.25" customHeight="1" x14ac:dyDescent="0.3">
      <c r="A2106">
        <v>21</v>
      </c>
      <c r="B2106" t="s">
        <v>24</v>
      </c>
      <c r="C2106" t="s">
        <v>429</v>
      </c>
      <c r="D2106" t="s">
        <v>351</v>
      </c>
      <c r="E2106">
        <v>2013</v>
      </c>
      <c r="F2106" t="s">
        <v>449</v>
      </c>
      <c r="G2106" t="s">
        <v>450</v>
      </c>
      <c r="H2106" s="3" t="s">
        <v>451</v>
      </c>
      <c r="I2106" s="8">
        <v>-17.127777999999999</v>
      </c>
      <c r="J2106" s="8">
        <v>-39.319721999999999</v>
      </c>
      <c r="K2106">
        <v>212130000</v>
      </c>
      <c r="L2106" t="s">
        <v>67</v>
      </c>
      <c r="M2106" t="s">
        <v>433</v>
      </c>
      <c r="N2106" t="s">
        <v>452</v>
      </c>
      <c r="O2106" s="12">
        <v>2008</v>
      </c>
      <c r="P2106" s="12">
        <v>12</v>
      </c>
      <c r="Q2106" s="12">
        <v>2008</v>
      </c>
      <c r="R2106" s="12">
        <v>12</v>
      </c>
      <c r="S2106" s="7">
        <f t="shared" si="29"/>
        <v>9.6774193548387094E-2</v>
      </c>
      <c r="T2106">
        <v>3</v>
      </c>
      <c r="U2106">
        <v>17</v>
      </c>
      <c r="V2106" t="s">
        <v>82</v>
      </c>
      <c r="W2106">
        <f t="shared" si="23"/>
        <v>400</v>
      </c>
      <c r="X2106" s="5">
        <v>1</v>
      </c>
      <c r="Y2106" t="s">
        <v>48</v>
      </c>
      <c r="Z2106" t="s">
        <v>55</v>
      </c>
      <c r="AA2106" t="s">
        <v>1085</v>
      </c>
      <c r="AB2106" s="5">
        <v>0</v>
      </c>
      <c r="AC2106" t="s">
        <v>1439</v>
      </c>
      <c r="AD2106" t="s">
        <v>1681</v>
      </c>
    </row>
    <row r="2107" spans="1:30" ht="14.25" customHeight="1" x14ac:dyDescent="0.3">
      <c r="A2107">
        <v>21</v>
      </c>
      <c r="B2107" t="s">
        <v>24</v>
      </c>
      <c r="C2107" t="s">
        <v>429</v>
      </c>
      <c r="D2107" t="s">
        <v>351</v>
      </c>
      <c r="E2107">
        <v>2013</v>
      </c>
      <c r="F2107" t="s">
        <v>449</v>
      </c>
      <c r="G2107" t="s">
        <v>450</v>
      </c>
      <c r="H2107" s="3" t="s">
        <v>451</v>
      </c>
      <c r="I2107" s="8">
        <v>-17.127777999999999</v>
      </c>
      <c r="J2107" s="8">
        <v>-39.319721999999999</v>
      </c>
      <c r="K2107">
        <v>212130000</v>
      </c>
      <c r="L2107" t="s">
        <v>67</v>
      </c>
      <c r="M2107" t="s">
        <v>433</v>
      </c>
      <c r="N2107" t="s">
        <v>452</v>
      </c>
      <c r="O2107" s="12">
        <v>2008</v>
      </c>
      <c r="P2107" s="12">
        <v>12</v>
      </c>
      <c r="Q2107" s="12">
        <v>2008</v>
      </c>
      <c r="R2107" s="12">
        <v>12</v>
      </c>
      <c r="S2107" s="7">
        <f t="shared" si="29"/>
        <v>9.6774193548387094E-2</v>
      </c>
      <c r="T2107">
        <v>3</v>
      </c>
      <c r="U2107">
        <v>17</v>
      </c>
      <c r="V2107" t="s">
        <v>82</v>
      </c>
      <c r="W2107">
        <f t="shared" si="23"/>
        <v>400</v>
      </c>
      <c r="X2107" s="5">
        <v>1</v>
      </c>
      <c r="Y2107" t="s">
        <v>48</v>
      </c>
      <c r="Z2107" t="s">
        <v>55</v>
      </c>
      <c r="AA2107" t="s">
        <v>249</v>
      </c>
      <c r="AB2107" s="5">
        <v>37</v>
      </c>
      <c r="AC2107" t="s">
        <v>1439</v>
      </c>
      <c r="AD2107" t="s">
        <v>1681</v>
      </c>
    </row>
    <row r="2108" spans="1:30" ht="14.25" customHeight="1" x14ac:dyDescent="0.3">
      <c r="A2108">
        <v>21</v>
      </c>
      <c r="B2108" t="s">
        <v>24</v>
      </c>
      <c r="C2108" t="s">
        <v>429</v>
      </c>
      <c r="D2108" t="s">
        <v>351</v>
      </c>
      <c r="E2108">
        <v>2013</v>
      </c>
      <c r="F2108" t="s">
        <v>449</v>
      </c>
      <c r="G2108" t="s">
        <v>450</v>
      </c>
      <c r="H2108" s="3" t="s">
        <v>451</v>
      </c>
      <c r="I2108" s="8">
        <v>-17.127777999999999</v>
      </c>
      <c r="J2108" s="8">
        <v>-39.319721999999999</v>
      </c>
      <c r="K2108">
        <v>212130000</v>
      </c>
      <c r="L2108" t="s">
        <v>67</v>
      </c>
      <c r="M2108" t="s">
        <v>433</v>
      </c>
      <c r="N2108" t="s">
        <v>452</v>
      </c>
      <c r="O2108" s="12">
        <v>2008</v>
      </c>
      <c r="P2108" s="12">
        <v>12</v>
      </c>
      <c r="Q2108" s="12">
        <v>2008</v>
      </c>
      <c r="R2108" s="12">
        <v>12</v>
      </c>
      <c r="S2108" s="7">
        <f t="shared" si="29"/>
        <v>9.6774193548387094E-2</v>
      </c>
      <c r="T2108">
        <v>3</v>
      </c>
      <c r="U2108">
        <v>17</v>
      </c>
      <c r="V2108" t="s">
        <v>82</v>
      </c>
      <c r="W2108">
        <f t="shared" si="23"/>
        <v>400</v>
      </c>
      <c r="X2108" s="5">
        <v>1</v>
      </c>
      <c r="Y2108" t="s">
        <v>48</v>
      </c>
      <c r="Z2108" t="s">
        <v>55</v>
      </c>
      <c r="AA2108" t="s">
        <v>1091</v>
      </c>
      <c r="AB2108" s="5">
        <v>2</v>
      </c>
      <c r="AC2108" t="s">
        <v>1439</v>
      </c>
      <c r="AD2108" t="s">
        <v>1681</v>
      </c>
    </row>
    <row r="2109" spans="1:30" ht="14.25" customHeight="1" x14ac:dyDescent="0.3">
      <c r="A2109">
        <v>21</v>
      </c>
      <c r="B2109" t="s">
        <v>24</v>
      </c>
      <c r="C2109" t="s">
        <v>429</v>
      </c>
      <c r="D2109" t="s">
        <v>351</v>
      </c>
      <c r="E2109">
        <v>2013</v>
      </c>
      <c r="F2109" t="s">
        <v>449</v>
      </c>
      <c r="G2109" t="s">
        <v>450</v>
      </c>
      <c r="H2109" s="3" t="s">
        <v>451</v>
      </c>
      <c r="I2109" s="8">
        <v>-17.127777999999999</v>
      </c>
      <c r="J2109" s="8">
        <v>-39.319721999999999</v>
      </c>
      <c r="K2109">
        <v>212130000</v>
      </c>
      <c r="L2109" t="s">
        <v>67</v>
      </c>
      <c r="M2109" t="s">
        <v>433</v>
      </c>
      <c r="N2109" t="s">
        <v>452</v>
      </c>
      <c r="O2109" s="12">
        <v>2008</v>
      </c>
      <c r="P2109" s="12">
        <v>12</v>
      </c>
      <c r="Q2109" s="12">
        <v>2008</v>
      </c>
      <c r="R2109" s="12">
        <v>12</v>
      </c>
      <c r="S2109" s="7">
        <f t="shared" si="29"/>
        <v>9.6774193548387094E-2</v>
      </c>
      <c r="T2109">
        <v>3</v>
      </c>
      <c r="U2109">
        <v>17</v>
      </c>
      <c r="V2109" t="s">
        <v>82</v>
      </c>
      <c r="W2109">
        <f t="shared" si="23"/>
        <v>400</v>
      </c>
      <c r="X2109" s="5">
        <v>1</v>
      </c>
      <c r="Y2109" t="s">
        <v>48</v>
      </c>
      <c r="Z2109" t="s">
        <v>55</v>
      </c>
      <c r="AA2109" t="s">
        <v>861</v>
      </c>
      <c r="AB2109" s="5">
        <v>2</v>
      </c>
      <c r="AC2109" t="s">
        <v>1439</v>
      </c>
      <c r="AD2109" t="s">
        <v>1681</v>
      </c>
    </row>
    <row r="2110" spans="1:30" ht="14.25" customHeight="1" x14ac:dyDescent="0.3">
      <c r="A2110">
        <v>21</v>
      </c>
      <c r="B2110" t="s">
        <v>24</v>
      </c>
      <c r="C2110" t="s">
        <v>429</v>
      </c>
      <c r="D2110" t="s">
        <v>351</v>
      </c>
      <c r="E2110">
        <v>2013</v>
      </c>
      <c r="F2110" t="s">
        <v>449</v>
      </c>
      <c r="G2110" t="s">
        <v>450</v>
      </c>
      <c r="H2110" s="3" t="s">
        <v>451</v>
      </c>
      <c r="I2110" s="8">
        <v>-17.127777999999999</v>
      </c>
      <c r="J2110" s="8">
        <v>-39.319721999999999</v>
      </c>
      <c r="K2110">
        <v>212130000</v>
      </c>
      <c r="L2110" t="s">
        <v>67</v>
      </c>
      <c r="M2110" t="s">
        <v>433</v>
      </c>
      <c r="N2110" t="s">
        <v>452</v>
      </c>
      <c r="O2110" s="12">
        <v>2008</v>
      </c>
      <c r="P2110" s="12">
        <v>12</v>
      </c>
      <c r="Q2110" s="12">
        <v>2008</v>
      </c>
      <c r="R2110" s="12">
        <v>12</v>
      </c>
      <c r="S2110" s="7">
        <f t="shared" si="29"/>
        <v>9.6774193548387094E-2</v>
      </c>
      <c r="T2110">
        <v>3</v>
      </c>
      <c r="U2110">
        <v>17</v>
      </c>
      <c r="V2110" t="s">
        <v>82</v>
      </c>
      <c r="W2110">
        <f t="shared" si="23"/>
        <v>400</v>
      </c>
      <c r="X2110" s="5">
        <v>1</v>
      </c>
      <c r="Y2110" t="s">
        <v>48</v>
      </c>
      <c r="Z2110" t="s">
        <v>55</v>
      </c>
      <c r="AA2110" t="s">
        <v>59</v>
      </c>
      <c r="AB2110" s="5">
        <v>0</v>
      </c>
      <c r="AC2110" t="s">
        <v>1439</v>
      </c>
      <c r="AD2110" t="s">
        <v>1681</v>
      </c>
    </row>
    <row r="2111" spans="1:30" ht="14.25" customHeight="1" x14ac:dyDescent="0.3">
      <c r="A2111">
        <v>21</v>
      </c>
      <c r="B2111" t="s">
        <v>24</v>
      </c>
      <c r="C2111" t="s">
        <v>429</v>
      </c>
      <c r="D2111" t="s">
        <v>351</v>
      </c>
      <c r="E2111">
        <v>2013</v>
      </c>
      <c r="F2111" t="s">
        <v>449</v>
      </c>
      <c r="G2111" t="s">
        <v>450</v>
      </c>
      <c r="H2111" s="3" t="s">
        <v>451</v>
      </c>
      <c r="I2111" s="8">
        <v>-17.127777999999999</v>
      </c>
      <c r="J2111" s="8">
        <v>-39.319721999999999</v>
      </c>
      <c r="K2111">
        <v>212130000</v>
      </c>
      <c r="L2111" t="s">
        <v>67</v>
      </c>
      <c r="M2111" t="s">
        <v>433</v>
      </c>
      <c r="N2111" t="s">
        <v>452</v>
      </c>
      <c r="O2111" s="12">
        <v>2008</v>
      </c>
      <c r="P2111" s="12">
        <v>12</v>
      </c>
      <c r="Q2111" s="12">
        <v>2008</v>
      </c>
      <c r="R2111" s="12">
        <v>12</v>
      </c>
      <c r="S2111" s="7">
        <f t="shared" si="29"/>
        <v>9.6774193548387094E-2</v>
      </c>
      <c r="T2111">
        <v>3</v>
      </c>
      <c r="U2111">
        <v>17</v>
      </c>
      <c r="V2111" t="s">
        <v>82</v>
      </c>
      <c r="W2111">
        <f t="shared" si="23"/>
        <v>400</v>
      </c>
      <c r="X2111" s="5">
        <v>1</v>
      </c>
      <c r="Y2111" t="s">
        <v>48</v>
      </c>
      <c r="Z2111" t="s">
        <v>55</v>
      </c>
      <c r="AA2111" t="s">
        <v>62</v>
      </c>
      <c r="AB2111" s="5">
        <v>10</v>
      </c>
      <c r="AC2111" t="s">
        <v>1439</v>
      </c>
      <c r="AD2111" t="s">
        <v>1681</v>
      </c>
    </row>
    <row r="2112" spans="1:30" ht="14.25" customHeight="1" x14ac:dyDescent="0.3">
      <c r="A2112">
        <v>21</v>
      </c>
      <c r="B2112" t="s">
        <v>24</v>
      </c>
      <c r="C2112" t="s">
        <v>429</v>
      </c>
      <c r="D2112" t="s">
        <v>351</v>
      </c>
      <c r="E2112">
        <v>2013</v>
      </c>
      <c r="F2112" t="s">
        <v>449</v>
      </c>
      <c r="G2112" t="s">
        <v>450</v>
      </c>
      <c r="H2112" s="3" t="s">
        <v>451</v>
      </c>
      <c r="I2112" s="8">
        <v>-17.127777999999999</v>
      </c>
      <c r="J2112" s="8">
        <v>-39.319721999999999</v>
      </c>
      <c r="K2112">
        <v>212130000</v>
      </c>
      <c r="L2112" t="s">
        <v>67</v>
      </c>
      <c r="M2112" t="s">
        <v>433</v>
      </c>
      <c r="N2112" t="s">
        <v>452</v>
      </c>
      <c r="O2112" s="12">
        <v>2008</v>
      </c>
      <c r="P2112" s="12">
        <v>12</v>
      </c>
      <c r="Q2112" s="12">
        <v>2008</v>
      </c>
      <c r="R2112" s="12">
        <v>12</v>
      </c>
      <c r="S2112" s="7">
        <f t="shared" si="29"/>
        <v>9.6774193548387094E-2</v>
      </c>
      <c r="T2112">
        <v>3</v>
      </c>
      <c r="U2112">
        <v>17</v>
      </c>
      <c r="V2112" t="s">
        <v>82</v>
      </c>
      <c r="W2112">
        <f t="shared" si="23"/>
        <v>400</v>
      </c>
      <c r="X2112" s="5">
        <v>1</v>
      </c>
      <c r="Y2112" t="s">
        <v>48</v>
      </c>
      <c r="Z2112" t="s">
        <v>55</v>
      </c>
      <c r="AA2112" t="s">
        <v>655</v>
      </c>
      <c r="AB2112" s="5">
        <v>14</v>
      </c>
      <c r="AC2112" t="s">
        <v>1439</v>
      </c>
      <c r="AD2112" t="s">
        <v>1681</v>
      </c>
    </row>
    <row r="2113" spans="1:30" ht="14.25" customHeight="1" x14ac:dyDescent="0.3">
      <c r="A2113">
        <v>21</v>
      </c>
      <c r="B2113" t="s">
        <v>24</v>
      </c>
      <c r="C2113" t="s">
        <v>429</v>
      </c>
      <c r="D2113" t="s">
        <v>351</v>
      </c>
      <c r="E2113">
        <v>2013</v>
      </c>
      <c r="F2113" t="s">
        <v>449</v>
      </c>
      <c r="G2113" t="s">
        <v>450</v>
      </c>
      <c r="H2113" s="3" t="s">
        <v>451</v>
      </c>
      <c r="I2113" s="8">
        <v>-17.127777999999999</v>
      </c>
      <c r="J2113" s="8">
        <v>-39.319721999999999</v>
      </c>
      <c r="K2113">
        <v>212130000</v>
      </c>
      <c r="L2113" t="s">
        <v>67</v>
      </c>
      <c r="M2113" t="s">
        <v>433</v>
      </c>
      <c r="N2113" t="s">
        <v>452</v>
      </c>
      <c r="O2113" s="12">
        <v>2008</v>
      </c>
      <c r="P2113" s="12">
        <v>12</v>
      </c>
      <c r="Q2113" s="12">
        <v>2008</v>
      </c>
      <c r="R2113" s="12">
        <v>12</v>
      </c>
      <c r="S2113" s="7">
        <f t="shared" si="29"/>
        <v>9.6774193548387094E-2</v>
      </c>
      <c r="T2113">
        <v>3</v>
      </c>
      <c r="U2113">
        <v>17</v>
      </c>
      <c r="V2113" t="s">
        <v>82</v>
      </c>
      <c r="W2113">
        <f t="shared" si="23"/>
        <v>400</v>
      </c>
      <c r="X2113" s="5">
        <v>1</v>
      </c>
      <c r="Y2113" t="s">
        <v>48</v>
      </c>
      <c r="Z2113" t="s">
        <v>55</v>
      </c>
      <c r="AA2113" t="s">
        <v>379</v>
      </c>
      <c r="AB2113" s="5">
        <v>21</v>
      </c>
      <c r="AC2113" t="s">
        <v>1439</v>
      </c>
      <c r="AD2113" t="s">
        <v>1681</v>
      </c>
    </row>
    <row r="2114" spans="1:30" ht="14.25" customHeight="1" x14ac:dyDescent="0.3">
      <c r="A2114">
        <v>21</v>
      </c>
      <c r="B2114" t="s">
        <v>24</v>
      </c>
      <c r="C2114" t="s">
        <v>429</v>
      </c>
      <c r="D2114" t="s">
        <v>351</v>
      </c>
      <c r="E2114">
        <v>2013</v>
      </c>
      <c r="F2114" t="s">
        <v>449</v>
      </c>
      <c r="G2114" t="s">
        <v>450</v>
      </c>
      <c r="H2114" s="3" t="s">
        <v>451</v>
      </c>
      <c r="I2114" s="8">
        <v>-17.127777999999999</v>
      </c>
      <c r="J2114" s="8">
        <v>-39.319721999999999</v>
      </c>
      <c r="K2114">
        <v>212130000</v>
      </c>
      <c r="L2114" t="s">
        <v>67</v>
      </c>
      <c r="M2114" t="s">
        <v>433</v>
      </c>
      <c r="N2114" t="s">
        <v>452</v>
      </c>
      <c r="O2114" s="12">
        <v>2008</v>
      </c>
      <c r="P2114" s="12">
        <v>12</v>
      </c>
      <c r="Q2114" s="12">
        <v>2008</v>
      </c>
      <c r="R2114" s="12">
        <v>12</v>
      </c>
      <c r="S2114" s="7">
        <f t="shared" si="29"/>
        <v>9.6774193548387094E-2</v>
      </c>
      <c r="T2114">
        <v>3</v>
      </c>
      <c r="U2114">
        <v>17</v>
      </c>
      <c r="V2114" t="s">
        <v>82</v>
      </c>
      <c r="W2114">
        <f t="shared" si="23"/>
        <v>400</v>
      </c>
      <c r="X2114" s="5">
        <v>1</v>
      </c>
      <c r="Y2114" t="s">
        <v>48</v>
      </c>
      <c r="Z2114" t="s">
        <v>55</v>
      </c>
      <c r="AA2114" t="s">
        <v>519</v>
      </c>
      <c r="AB2114" s="5">
        <v>0</v>
      </c>
      <c r="AC2114" t="s">
        <v>1439</v>
      </c>
      <c r="AD2114" t="s">
        <v>1681</v>
      </c>
    </row>
    <row r="2115" spans="1:30" ht="14.25" customHeight="1" x14ac:dyDescent="0.3">
      <c r="A2115">
        <v>21</v>
      </c>
      <c r="B2115" t="s">
        <v>24</v>
      </c>
      <c r="C2115" t="s">
        <v>429</v>
      </c>
      <c r="D2115" t="s">
        <v>351</v>
      </c>
      <c r="E2115">
        <v>2013</v>
      </c>
      <c r="F2115" t="s">
        <v>449</v>
      </c>
      <c r="G2115" t="s">
        <v>450</v>
      </c>
      <c r="H2115" s="3" t="s">
        <v>451</v>
      </c>
      <c r="I2115" s="8">
        <v>-17.127777999999999</v>
      </c>
      <c r="J2115" s="8">
        <v>-39.319721999999999</v>
      </c>
      <c r="K2115">
        <v>212130000</v>
      </c>
      <c r="L2115" t="s">
        <v>67</v>
      </c>
      <c r="M2115" t="s">
        <v>433</v>
      </c>
      <c r="N2115" t="s">
        <v>452</v>
      </c>
      <c r="O2115" s="12">
        <v>2008</v>
      </c>
      <c r="P2115" s="12">
        <v>12</v>
      </c>
      <c r="Q2115" s="12">
        <v>2008</v>
      </c>
      <c r="R2115" s="12">
        <v>12</v>
      </c>
      <c r="S2115" s="7">
        <f t="shared" si="29"/>
        <v>9.6774193548387094E-2</v>
      </c>
      <c r="T2115">
        <v>3</v>
      </c>
      <c r="U2115">
        <v>17</v>
      </c>
      <c r="V2115" t="s">
        <v>82</v>
      </c>
      <c r="W2115">
        <f t="shared" si="23"/>
        <v>400</v>
      </c>
      <c r="X2115" s="5">
        <v>1</v>
      </c>
      <c r="Y2115" t="s">
        <v>48</v>
      </c>
      <c r="Z2115" t="s">
        <v>55</v>
      </c>
      <c r="AA2115" t="s">
        <v>1064</v>
      </c>
      <c r="AB2115" s="5">
        <v>3</v>
      </c>
      <c r="AC2115" t="s">
        <v>1439</v>
      </c>
      <c r="AD2115" t="s">
        <v>1681</v>
      </c>
    </row>
    <row r="2116" spans="1:30" ht="14.25" customHeight="1" x14ac:dyDescent="0.3">
      <c r="A2116">
        <v>21</v>
      </c>
      <c r="B2116" t="s">
        <v>24</v>
      </c>
      <c r="C2116" t="s">
        <v>429</v>
      </c>
      <c r="D2116" t="s">
        <v>351</v>
      </c>
      <c r="E2116">
        <v>2013</v>
      </c>
      <c r="F2116" t="s">
        <v>449</v>
      </c>
      <c r="G2116" t="s">
        <v>450</v>
      </c>
      <c r="H2116" s="3" t="s">
        <v>451</v>
      </c>
      <c r="I2116" s="8">
        <v>-17.127777999999999</v>
      </c>
      <c r="J2116" s="8">
        <v>-39.319721999999999</v>
      </c>
      <c r="K2116">
        <v>212130000</v>
      </c>
      <c r="L2116" t="s">
        <v>67</v>
      </c>
      <c r="M2116" t="s">
        <v>433</v>
      </c>
      <c r="N2116" t="s">
        <v>452</v>
      </c>
      <c r="O2116" s="12">
        <v>2008</v>
      </c>
      <c r="P2116" s="12">
        <v>12</v>
      </c>
      <c r="Q2116" s="12">
        <v>2008</v>
      </c>
      <c r="R2116" s="12">
        <v>12</v>
      </c>
      <c r="S2116" s="7">
        <f t="shared" si="29"/>
        <v>9.6774193548387094E-2</v>
      </c>
      <c r="T2116">
        <v>3</v>
      </c>
      <c r="U2116">
        <v>17</v>
      </c>
      <c r="V2116" t="s">
        <v>82</v>
      </c>
      <c r="W2116">
        <f t="shared" si="23"/>
        <v>400</v>
      </c>
      <c r="X2116" s="5">
        <v>1</v>
      </c>
      <c r="Y2116" t="s">
        <v>48</v>
      </c>
      <c r="Z2116" t="s">
        <v>55</v>
      </c>
      <c r="AA2116" t="s">
        <v>1093</v>
      </c>
      <c r="AB2116" s="5">
        <v>0</v>
      </c>
      <c r="AC2116" t="s">
        <v>1439</v>
      </c>
      <c r="AD2116" t="s">
        <v>1681</v>
      </c>
    </row>
    <row r="2117" spans="1:30" ht="14.25" customHeight="1" x14ac:dyDescent="0.3">
      <c r="A2117">
        <v>21</v>
      </c>
      <c r="B2117" t="s">
        <v>24</v>
      </c>
      <c r="C2117" t="s">
        <v>429</v>
      </c>
      <c r="D2117" t="s">
        <v>351</v>
      </c>
      <c r="E2117">
        <v>2013</v>
      </c>
      <c r="F2117" t="s">
        <v>449</v>
      </c>
      <c r="G2117" t="s">
        <v>450</v>
      </c>
      <c r="H2117" s="3" t="s">
        <v>451</v>
      </c>
      <c r="I2117" s="8">
        <v>-17.127777999999999</v>
      </c>
      <c r="J2117" s="8">
        <v>-39.319721999999999</v>
      </c>
      <c r="K2117">
        <v>212130000</v>
      </c>
      <c r="L2117" t="s">
        <v>67</v>
      </c>
      <c r="M2117" t="s">
        <v>433</v>
      </c>
      <c r="N2117" t="s">
        <v>452</v>
      </c>
      <c r="O2117" s="12">
        <v>2008</v>
      </c>
      <c r="P2117" s="12">
        <v>12</v>
      </c>
      <c r="Q2117" s="12">
        <v>2008</v>
      </c>
      <c r="R2117" s="12">
        <v>12</v>
      </c>
      <c r="S2117" s="7">
        <f t="shared" si="29"/>
        <v>9.6774193548387094E-2</v>
      </c>
      <c r="T2117">
        <v>3</v>
      </c>
      <c r="U2117">
        <v>17</v>
      </c>
      <c r="V2117" t="s">
        <v>82</v>
      </c>
      <c r="W2117">
        <f t="shared" si="23"/>
        <v>400</v>
      </c>
      <c r="X2117" s="5">
        <v>1</v>
      </c>
      <c r="Y2117" t="s">
        <v>48</v>
      </c>
      <c r="Z2117" t="s">
        <v>55</v>
      </c>
      <c r="AA2117" t="s">
        <v>1083</v>
      </c>
      <c r="AB2117" s="5">
        <v>5</v>
      </c>
      <c r="AC2117" t="s">
        <v>1439</v>
      </c>
      <c r="AD2117" t="s">
        <v>1681</v>
      </c>
    </row>
    <row r="2118" spans="1:30" ht="14.25" customHeight="1" x14ac:dyDescent="0.3">
      <c r="A2118">
        <v>21</v>
      </c>
      <c r="B2118" t="s">
        <v>24</v>
      </c>
      <c r="C2118" t="s">
        <v>429</v>
      </c>
      <c r="D2118" t="s">
        <v>351</v>
      </c>
      <c r="E2118">
        <v>2013</v>
      </c>
      <c r="F2118" t="s">
        <v>449</v>
      </c>
      <c r="G2118" t="s">
        <v>450</v>
      </c>
      <c r="H2118" s="3" t="s">
        <v>451</v>
      </c>
      <c r="I2118" s="8">
        <v>-17.127777999999999</v>
      </c>
      <c r="J2118" s="8">
        <v>-39.319721999999999</v>
      </c>
      <c r="K2118">
        <v>212130000</v>
      </c>
      <c r="L2118" t="s">
        <v>67</v>
      </c>
      <c r="M2118" t="s">
        <v>433</v>
      </c>
      <c r="N2118" t="s">
        <v>452</v>
      </c>
      <c r="O2118" s="12">
        <v>2008</v>
      </c>
      <c r="P2118" s="12">
        <v>12</v>
      </c>
      <c r="Q2118" s="12">
        <v>2008</v>
      </c>
      <c r="R2118" s="12">
        <v>12</v>
      </c>
      <c r="S2118" s="7">
        <f t="shared" si="29"/>
        <v>9.6774193548387094E-2</v>
      </c>
      <c r="T2118">
        <v>3</v>
      </c>
      <c r="U2118">
        <v>17</v>
      </c>
      <c r="V2118" t="s">
        <v>82</v>
      </c>
      <c r="W2118">
        <f t="shared" si="23"/>
        <v>400</v>
      </c>
      <c r="X2118" s="5">
        <v>1</v>
      </c>
      <c r="Y2118" t="s">
        <v>48</v>
      </c>
      <c r="Z2118" t="s">
        <v>55</v>
      </c>
      <c r="AA2118" t="s">
        <v>1094</v>
      </c>
      <c r="AB2118" s="5">
        <v>1</v>
      </c>
      <c r="AC2118" t="s">
        <v>1439</v>
      </c>
      <c r="AD2118" t="s">
        <v>1681</v>
      </c>
    </row>
    <row r="2119" spans="1:30" ht="14.25" customHeight="1" x14ac:dyDescent="0.3">
      <c r="A2119">
        <v>21</v>
      </c>
      <c r="B2119" t="s">
        <v>24</v>
      </c>
      <c r="C2119" t="s">
        <v>429</v>
      </c>
      <c r="D2119" t="s">
        <v>351</v>
      </c>
      <c r="E2119">
        <v>2013</v>
      </c>
      <c r="F2119" t="s">
        <v>449</v>
      </c>
      <c r="G2119" t="s">
        <v>450</v>
      </c>
      <c r="H2119" s="3" t="s">
        <v>451</v>
      </c>
      <c r="I2119" s="8">
        <v>-17.127777999999999</v>
      </c>
      <c r="J2119" s="8">
        <v>-39.319721999999999</v>
      </c>
      <c r="K2119">
        <v>212130000</v>
      </c>
      <c r="L2119" t="s">
        <v>67</v>
      </c>
      <c r="M2119" t="s">
        <v>433</v>
      </c>
      <c r="N2119" t="s">
        <v>452</v>
      </c>
      <c r="O2119" s="12">
        <v>2008</v>
      </c>
      <c r="P2119" s="12">
        <v>12</v>
      </c>
      <c r="Q2119" s="12">
        <v>2008</v>
      </c>
      <c r="R2119" s="12">
        <v>12</v>
      </c>
      <c r="S2119" s="7">
        <f t="shared" si="29"/>
        <v>9.6774193548387094E-2</v>
      </c>
      <c r="T2119">
        <v>3</v>
      </c>
      <c r="U2119">
        <v>17</v>
      </c>
      <c r="V2119" t="s">
        <v>82</v>
      </c>
      <c r="W2119">
        <f t="shared" si="23"/>
        <v>400</v>
      </c>
      <c r="X2119" s="5">
        <v>1</v>
      </c>
      <c r="Y2119" t="s">
        <v>48</v>
      </c>
      <c r="Z2119" t="s">
        <v>55</v>
      </c>
      <c r="AA2119" t="s">
        <v>1096</v>
      </c>
      <c r="AB2119" s="5">
        <v>1</v>
      </c>
      <c r="AC2119" t="s">
        <v>1439</v>
      </c>
      <c r="AD2119" t="s">
        <v>1681</v>
      </c>
    </row>
    <row r="2120" spans="1:30" ht="14.25" customHeight="1" x14ac:dyDescent="0.3">
      <c r="A2120">
        <v>21</v>
      </c>
      <c r="B2120" t="s">
        <v>24</v>
      </c>
      <c r="C2120" t="s">
        <v>429</v>
      </c>
      <c r="D2120" t="s">
        <v>351</v>
      </c>
      <c r="E2120">
        <v>2013</v>
      </c>
      <c r="F2120" t="s">
        <v>449</v>
      </c>
      <c r="G2120" t="s">
        <v>450</v>
      </c>
      <c r="H2120" s="3" t="s">
        <v>451</v>
      </c>
      <c r="I2120" s="8">
        <v>-17.127777999999999</v>
      </c>
      <c r="J2120" s="8">
        <v>-39.319721999999999</v>
      </c>
      <c r="K2120">
        <v>212130000</v>
      </c>
      <c r="L2120" t="s">
        <v>67</v>
      </c>
      <c r="M2120" t="s">
        <v>433</v>
      </c>
      <c r="N2120" t="s">
        <v>452</v>
      </c>
      <c r="O2120" s="12">
        <v>2008</v>
      </c>
      <c r="P2120" s="12">
        <v>12</v>
      </c>
      <c r="Q2120" s="12">
        <v>2008</v>
      </c>
      <c r="R2120" s="12">
        <v>12</v>
      </c>
      <c r="S2120" s="7">
        <f t="shared" si="29"/>
        <v>9.6774193548387094E-2</v>
      </c>
      <c r="T2120">
        <v>3</v>
      </c>
      <c r="U2120">
        <v>17</v>
      </c>
      <c r="V2120" t="s">
        <v>82</v>
      </c>
      <c r="W2120">
        <f t="shared" si="23"/>
        <v>400</v>
      </c>
      <c r="X2120" s="5">
        <v>1</v>
      </c>
      <c r="Y2120" t="s">
        <v>48</v>
      </c>
      <c r="Z2120" t="s">
        <v>55</v>
      </c>
      <c r="AA2120" t="s">
        <v>70</v>
      </c>
      <c r="AB2120" s="5">
        <v>1</v>
      </c>
      <c r="AC2120" t="s">
        <v>1439</v>
      </c>
      <c r="AD2120" t="s">
        <v>1681</v>
      </c>
    </row>
    <row r="2121" spans="1:30" ht="14.25" customHeight="1" x14ac:dyDescent="0.3">
      <c r="A2121">
        <v>21</v>
      </c>
      <c r="B2121" t="s">
        <v>24</v>
      </c>
      <c r="C2121" t="s">
        <v>429</v>
      </c>
      <c r="D2121" t="s">
        <v>351</v>
      </c>
      <c r="E2121">
        <v>2013</v>
      </c>
      <c r="F2121" t="s">
        <v>449</v>
      </c>
      <c r="G2121" t="s">
        <v>450</v>
      </c>
      <c r="H2121" s="3" t="s">
        <v>451</v>
      </c>
      <c r="I2121" s="8">
        <v>-17.127777999999999</v>
      </c>
      <c r="J2121" s="8">
        <v>-39.319721999999999</v>
      </c>
      <c r="K2121">
        <v>212130000</v>
      </c>
      <c r="L2121" t="s">
        <v>67</v>
      </c>
      <c r="M2121" t="s">
        <v>433</v>
      </c>
      <c r="N2121" t="s">
        <v>452</v>
      </c>
      <c r="O2121" s="12">
        <v>2008</v>
      </c>
      <c r="P2121" s="12">
        <v>12</v>
      </c>
      <c r="Q2121" s="12">
        <v>2008</v>
      </c>
      <c r="R2121" s="12">
        <v>12</v>
      </c>
      <c r="S2121" s="7">
        <f t="shared" si="29"/>
        <v>9.6774193548387094E-2</v>
      </c>
      <c r="T2121">
        <v>3</v>
      </c>
      <c r="U2121">
        <v>17</v>
      </c>
      <c r="V2121" t="s">
        <v>82</v>
      </c>
      <c r="W2121">
        <f t="shared" si="23"/>
        <v>400</v>
      </c>
      <c r="X2121" s="5">
        <v>1</v>
      </c>
      <c r="Y2121" t="s">
        <v>48</v>
      </c>
      <c r="Z2121" t="s">
        <v>55</v>
      </c>
      <c r="AA2121" t="s">
        <v>1086</v>
      </c>
      <c r="AB2121" s="5">
        <v>38</v>
      </c>
      <c r="AC2121" t="s">
        <v>1439</v>
      </c>
      <c r="AD2121" t="s">
        <v>1681</v>
      </c>
    </row>
    <row r="2122" spans="1:30" ht="14.25" customHeight="1" x14ac:dyDescent="0.3">
      <c r="A2122">
        <v>21</v>
      </c>
      <c r="B2122" t="s">
        <v>24</v>
      </c>
      <c r="C2122" t="s">
        <v>429</v>
      </c>
      <c r="D2122" t="s">
        <v>351</v>
      </c>
      <c r="E2122">
        <v>2013</v>
      </c>
      <c r="F2122" t="s">
        <v>449</v>
      </c>
      <c r="G2122" t="s">
        <v>450</v>
      </c>
      <c r="H2122" s="3" t="s">
        <v>451</v>
      </c>
      <c r="I2122" s="8">
        <v>-17.127777999999999</v>
      </c>
      <c r="J2122" s="8">
        <v>-39.319721999999999</v>
      </c>
      <c r="K2122">
        <v>212130000</v>
      </c>
      <c r="L2122" t="s">
        <v>67</v>
      </c>
      <c r="M2122" t="s">
        <v>433</v>
      </c>
      <c r="N2122" t="s">
        <v>452</v>
      </c>
      <c r="O2122" s="12">
        <v>2008</v>
      </c>
      <c r="P2122" s="12">
        <v>12</v>
      </c>
      <c r="Q2122" s="12">
        <v>2008</v>
      </c>
      <c r="R2122" s="12">
        <v>12</v>
      </c>
      <c r="S2122" s="7">
        <f t="shared" si="29"/>
        <v>9.6774193548387094E-2</v>
      </c>
      <c r="T2122">
        <v>3</v>
      </c>
      <c r="U2122">
        <v>17</v>
      </c>
      <c r="V2122" t="s">
        <v>82</v>
      </c>
      <c r="W2122">
        <f t="shared" si="23"/>
        <v>400</v>
      </c>
      <c r="X2122" s="5">
        <v>1</v>
      </c>
      <c r="Y2122" t="s">
        <v>48</v>
      </c>
      <c r="Z2122" t="s">
        <v>55</v>
      </c>
      <c r="AA2122" t="s">
        <v>73</v>
      </c>
      <c r="AB2122" s="5">
        <v>1</v>
      </c>
      <c r="AC2122" t="s">
        <v>1439</v>
      </c>
      <c r="AD2122" t="s">
        <v>1681</v>
      </c>
    </row>
    <row r="2123" spans="1:30" ht="14.25" customHeight="1" x14ac:dyDescent="0.3">
      <c r="A2123">
        <v>21</v>
      </c>
      <c r="B2123" t="s">
        <v>24</v>
      </c>
      <c r="C2123" t="s">
        <v>429</v>
      </c>
      <c r="D2123" t="s">
        <v>351</v>
      </c>
      <c r="E2123">
        <v>2013</v>
      </c>
      <c r="F2123" t="s">
        <v>449</v>
      </c>
      <c r="G2123" t="s">
        <v>450</v>
      </c>
      <c r="H2123" s="3" t="s">
        <v>451</v>
      </c>
      <c r="I2123" s="8">
        <v>-17.127777999999999</v>
      </c>
      <c r="J2123" s="8">
        <v>-39.319721999999999</v>
      </c>
      <c r="K2123">
        <v>212130000</v>
      </c>
      <c r="L2123" t="s">
        <v>67</v>
      </c>
      <c r="M2123" t="s">
        <v>433</v>
      </c>
      <c r="N2123" t="s">
        <v>452</v>
      </c>
      <c r="O2123" s="12">
        <v>2008</v>
      </c>
      <c r="P2123" s="12">
        <v>12</v>
      </c>
      <c r="Q2123" s="12">
        <v>2008</v>
      </c>
      <c r="R2123" s="12">
        <v>12</v>
      </c>
      <c r="S2123" s="7">
        <f t="shared" si="29"/>
        <v>9.6774193548387094E-2</v>
      </c>
      <c r="T2123">
        <v>3</v>
      </c>
      <c r="U2123">
        <v>17</v>
      </c>
      <c r="V2123" t="s">
        <v>82</v>
      </c>
      <c r="W2123">
        <f t="shared" si="23"/>
        <v>400</v>
      </c>
      <c r="X2123" s="5">
        <v>1</v>
      </c>
      <c r="Y2123" t="s">
        <v>48</v>
      </c>
      <c r="Z2123" t="s">
        <v>83</v>
      </c>
      <c r="AA2123" t="s">
        <v>1087</v>
      </c>
      <c r="AB2123" s="5">
        <v>11</v>
      </c>
      <c r="AC2123" t="s">
        <v>1439</v>
      </c>
      <c r="AD2123" t="s">
        <v>1681</v>
      </c>
    </row>
    <row r="2124" spans="1:30" ht="14.25" customHeight="1" x14ac:dyDescent="0.3">
      <c r="A2124">
        <v>21</v>
      </c>
      <c r="B2124" t="s">
        <v>24</v>
      </c>
      <c r="C2124" t="s">
        <v>429</v>
      </c>
      <c r="D2124" t="s">
        <v>351</v>
      </c>
      <c r="E2124">
        <v>2013</v>
      </c>
      <c r="F2124" t="s">
        <v>449</v>
      </c>
      <c r="G2124" t="s">
        <v>450</v>
      </c>
      <c r="H2124" s="3" t="s">
        <v>451</v>
      </c>
      <c r="I2124" s="8">
        <v>-17.127777999999999</v>
      </c>
      <c r="J2124" s="8">
        <v>-39.319721999999999</v>
      </c>
      <c r="K2124">
        <v>212130000</v>
      </c>
      <c r="L2124" t="s">
        <v>67</v>
      </c>
      <c r="M2124" t="s">
        <v>433</v>
      </c>
      <c r="N2124" t="s">
        <v>452</v>
      </c>
      <c r="O2124" s="12">
        <v>2008</v>
      </c>
      <c r="P2124" s="12">
        <v>12</v>
      </c>
      <c r="Q2124" s="12">
        <v>2008</v>
      </c>
      <c r="R2124" s="12">
        <v>12</v>
      </c>
      <c r="S2124" s="7">
        <f t="shared" si="29"/>
        <v>9.6774193548387094E-2</v>
      </c>
      <c r="T2124">
        <v>3</v>
      </c>
      <c r="U2124">
        <v>17</v>
      </c>
      <c r="V2124" t="s">
        <v>82</v>
      </c>
      <c r="W2124">
        <f t="shared" si="23"/>
        <v>400</v>
      </c>
      <c r="X2124" s="5">
        <v>1</v>
      </c>
      <c r="Y2124" t="s">
        <v>48</v>
      </c>
      <c r="Z2124" t="s">
        <v>83</v>
      </c>
      <c r="AA2124" t="s">
        <v>274</v>
      </c>
      <c r="AB2124" s="5">
        <v>10</v>
      </c>
      <c r="AC2124" t="s">
        <v>1439</v>
      </c>
      <c r="AD2124" t="s">
        <v>1681</v>
      </c>
    </row>
    <row r="2125" spans="1:30" ht="14.25" customHeight="1" x14ac:dyDescent="0.3">
      <c r="A2125">
        <v>21</v>
      </c>
      <c r="B2125" t="s">
        <v>24</v>
      </c>
      <c r="C2125" t="s">
        <v>429</v>
      </c>
      <c r="D2125" t="s">
        <v>351</v>
      </c>
      <c r="E2125">
        <v>2013</v>
      </c>
      <c r="F2125" t="s">
        <v>449</v>
      </c>
      <c r="G2125" t="s">
        <v>450</v>
      </c>
      <c r="H2125" s="3" t="s">
        <v>451</v>
      </c>
      <c r="I2125" s="8">
        <v>-17.127777999999999</v>
      </c>
      <c r="J2125" s="8">
        <v>-39.319721999999999</v>
      </c>
      <c r="K2125">
        <v>212130000</v>
      </c>
      <c r="L2125" t="s">
        <v>67</v>
      </c>
      <c r="M2125" t="s">
        <v>433</v>
      </c>
      <c r="N2125" t="s">
        <v>452</v>
      </c>
      <c r="O2125" s="12">
        <v>2008</v>
      </c>
      <c r="P2125" s="12">
        <v>12</v>
      </c>
      <c r="Q2125" s="12">
        <v>2008</v>
      </c>
      <c r="R2125" s="12">
        <v>12</v>
      </c>
      <c r="S2125" s="7">
        <f t="shared" si="29"/>
        <v>9.6774193548387094E-2</v>
      </c>
      <c r="T2125">
        <v>3</v>
      </c>
      <c r="U2125">
        <v>17</v>
      </c>
      <c r="V2125" t="s">
        <v>82</v>
      </c>
      <c r="W2125">
        <f t="shared" si="23"/>
        <v>400</v>
      </c>
      <c r="X2125" s="5">
        <v>1</v>
      </c>
      <c r="Y2125" t="s">
        <v>48</v>
      </c>
      <c r="Z2125" t="s">
        <v>83</v>
      </c>
      <c r="AA2125" t="s">
        <v>87</v>
      </c>
      <c r="AB2125" s="5">
        <v>4</v>
      </c>
      <c r="AC2125" t="s">
        <v>1439</v>
      </c>
      <c r="AD2125" t="s">
        <v>1681</v>
      </c>
    </row>
    <row r="2126" spans="1:30" ht="14.25" customHeight="1" x14ac:dyDescent="0.3">
      <c r="A2126">
        <v>21</v>
      </c>
      <c r="B2126" t="s">
        <v>24</v>
      </c>
      <c r="C2126" t="s">
        <v>429</v>
      </c>
      <c r="D2126" t="s">
        <v>351</v>
      </c>
      <c r="E2126">
        <v>2013</v>
      </c>
      <c r="F2126" t="s">
        <v>449</v>
      </c>
      <c r="G2126" t="s">
        <v>450</v>
      </c>
      <c r="H2126" s="3" t="s">
        <v>451</v>
      </c>
      <c r="I2126" s="8">
        <v>-17.127777999999999</v>
      </c>
      <c r="J2126" s="8">
        <v>-39.319721999999999</v>
      </c>
      <c r="K2126">
        <v>212130000</v>
      </c>
      <c r="L2126" t="s">
        <v>67</v>
      </c>
      <c r="M2126" t="s">
        <v>433</v>
      </c>
      <c r="N2126" t="s">
        <v>452</v>
      </c>
      <c r="O2126" s="12">
        <v>2008</v>
      </c>
      <c r="P2126" s="12">
        <v>12</v>
      </c>
      <c r="Q2126" s="12">
        <v>2008</v>
      </c>
      <c r="R2126" s="12">
        <v>12</v>
      </c>
      <c r="S2126" s="7">
        <f t="shared" si="29"/>
        <v>9.6774193548387094E-2</v>
      </c>
      <c r="T2126">
        <v>3</v>
      </c>
      <c r="U2126">
        <v>17</v>
      </c>
      <c r="V2126" t="s">
        <v>82</v>
      </c>
      <c r="W2126">
        <f t="shared" si="23"/>
        <v>400</v>
      </c>
      <c r="X2126" s="5">
        <v>1</v>
      </c>
      <c r="Y2126" t="s">
        <v>48</v>
      </c>
      <c r="Z2126" t="s">
        <v>83</v>
      </c>
      <c r="AA2126" t="s">
        <v>1088</v>
      </c>
      <c r="AB2126" s="5">
        <v>6</v>
      </c>
      <c r="AC2126" t="s">
        <v>1439</v>
      </c>
      <c r="AD2126" t="s">
        <v>1681</v>
      </c>
    </row>
    <row r="2127" spans="1:30" ht="14.25" customHeight="1" x14ac:dyDescent="0.3">
      <c r="A2127">
        <v>21</v>
      </c>
      <c r="B2127" t="s">
        <v>24</v>
      </c>
      <c r="C2127" t="s">
        <v>429</v>
      </c>
      <c r="D2127" t="s">
        <v>351</v>
      </c>
      <c r="E2127">
        <v>2013</v>
      </c>
      <c r="F2127" t="s">
        <v>449</v>
      </c>
      <c r="G2127" t="s">
        <v>450</v>
      </c>
      <c r="H2127" s="3" t="s">
        <v>451</v>
      </c>
      <c r="I2127" s="8">
        <v>-17.127777999999999</v>
      </c>
      <c r="J2127" s="8">
        <v>-39.319721999999999</v>
      </c>
      <c r="K2127">
        <v>212130000</v>
      </c>
      <c r="L2127" t="s">
        <v>67</v>
      </c>
      <c r="M2127" t="s">
        <v>433</v>
      </c>
      <c r="N2127" t="s">
        <v>452</v>
      </c>
      <c r="O2127" s="12">
        <v>2008</v>
      </c>
      <c r="P2127" s="12">
        <v>12</v>
      </c>
      <c r="Q2127" s="12">
        <v>2008</v>
      </c>
      <c r="R2127" s="12">
        <v>12</v>
      </c>
      <c r="S2127" s="7">
        <f t="shared" si="29"/>
        <v>9.6774193548387094E-2</v>
      </c>
      <c r="T2127">
        <v>3</v>
      </c>
      <c r="U2127">
        <v>17</v>
      </c>
      <c r="V2127" t="s">
        <v>82</v>
      </c>
      <c r="W2127">
        <f t="shared" si="23"/>
        <v>400</v>
      </c>
      <c r="X2127" s="5">
        <v>1</v>
      </c>
      <c r="Y2127" t="s">
        <v>48</v>
      </c>
      <c r="Z2127" t="s">
        <v>90</v>
      </c>
      <c r="AA2127" t="s">
        <v>666</v>
      </c>
      <c r="AB2127" s="5">
        <v>3</v>
      </c>
      <c r="AC2127" t="s">
        <v>1439</v>
      </c>
      <c r="AD2127" t="s">
        <v>1681</v>
      </c>
    </row>
    <row r="2128" spans="1:30" ht="14.25" customHeight="1" x14ac:dyDescent="0.3">
      <c r="A2128">
        <v>21</v>
      </c>
      <c r="B2128" t="s">
        <v>24</v>
      </c>
      <c r="C2128" t="s">
        <v>429</v>
      </c>
      <c r="D2128" t="s">
        <v>351</v>
      </c>
      <c r="E2128">
        <v>2013</v>
      </c>
      <c r="F2128" t="s">
        <v>449</v>
      </c>
      <c r="G2128" t="s">
        <v>450</v>
      </c>
      <c r="H2128" s="3" t="s">
        <v>451</v>
      </c>
      <c r="I2128" s="8">
        <v>-17.127777999999999</v>
      </c>
      <c r="J2128" s="8">
        <v>-39.319721999999999</v>
      </c>
      <c r="K2128">
        <v>212130000</v>
      </c>
      <c r="L2128" t="s">
        <v>67</v>
      </c>
      <c r="M2128" t="s">
        <v>433</v>
      </c>
      <c r="N2128" t="s">
        <v>452</v>
      </c>
      <c r="O2128" s="12">
        <v>2008</v>
      </c>
      <c r="P2128" s="12">
        <v>12</v>
      </c>
      <c r="Q2128" s="12">
        <v>2008</v>
      </c>
      <c r="R2128" s="12">
        <v>12</v>
      </c>
      <c r="S2128" s="7">
        <f t="shared" si="29"/>
        <v>9.6774193548387094E-2</v>
      </c>
      <c r="T2128">
        <v>3</v>
      </c>
      <c r="U2128">
        <v>17</v>
      </c>
      <c r="V2128" t="s">
        <v>82</v>
      </c>
      <c r="W2128">
        <f t="shared" si="23"/>
        <v>400</v>
      </c>
      <c r="X2128" s="5">
        <v>1</v>
      </c>
      <c r="Y2128" t="s">
        <v>48</v>
      </c>
      <c r="Z2128" t="s">
        <v>90</v>
      </c>
      <c r="AA2128" t="s">
        <v>1089</v>
      </c>
      <c r="AB2128" s="5">
        <v>0</v>
      </c>
      <c r="AC2128" t="s">
        <v>1439</v>
      </c>
      <c r="AD2128" t="s">
        <v>1681</v>
      </c>
    </row>
    <row r="2129" spans="1:31" ht="14.25" customHeight="1" x14ac:dyDescent="0.3">
      <c r="A2129">
        <v>21</v>
      </c>
      <c r="B2129" t="s">
        <v>24</v>
      </c>
      <c r="C2129" t="s">
        <v>429</v>
      </c>
      <c r="D2129" t="s">
        <v>351</v>
      </c>
      <c r="E2129">
        <v>2013</v>
      </c>
      <c r="F2129" t="s">
        <v>449</v>
      </c>
      <c r="G2129" t="s">
        <v>450</v>
      </c>
      <c r="H2129" s="3" t="s">
        <v>451</v>
      </c>
      <c r="I2129" s="8">
        <v>-17.127777999999999</v>
      </c>
      <c r="J2129" s="8">
        <v>-39.319721999999999</v>
      </c>
      <c r="K2129">
        <v>212130000</v>
      </c>
      <c r="L2129" t="s">
        <v>67</v>
      </c>
      <c r="M2129" t="s">
        <v>433</v>
      </c>
      <c r="N2129" t="s">
        <v>452</v>
      </c>
      <c r="O2129" s="12">
        <v>2008</v>
      </c>
      <c r="P2129" s="12">
        <v>12</v>
      </c>
      <c r="Q2129" s="12">
        <v>2008</v>
      </c>
      <c r="R2129" s="12">
        <v>12</v>
      </c>
      <c r="S2129" s="7">
        <f t="shared" si="29"/>
        <v>9.6774193548387094E-2</v>
      </c>
      <c r="T2129">
        <v>3</v>
      </c>
      <c r="U2129">
        <v>17</v>
      </c>
      <c r="V2129" t="s">
        <v>82</v>
      </c>
      <c r="W2129">
        <f t="shared" si="23"/>
        <v>400</v>
      </c>
      <c r="X2129" s="5">
        <v>1</v>
      </c>
      <c r="Y2129" t="s">
        <v>48</v>
      </c>
      <c r="Z2129" t="s">
        <v>90</v>
      </c>
      <c r="AA2129" t="s">
        <v>91</v>
      </c>
      <c r="AB2129" s="5">
        <v>1</v>
      </c>
      <c r="AC2129" t="s">
        <v>1439</v>
      </c>
      <c r="AD2129" t="s">
        <v>1681</v>
      </c>
    </row>
    <row r="2130" spans="1:31" ht="14.25" customHeight="1" x14ac:dyDescent="0.3">
      <c r="A2130">
        <v>21</v>
      </c>
      <c r="B2130" t="s">
        <v>24</v>
      </c>
      <c r="C2130" t="s">
        <v>429</v>
      </c>
      <c r="D2130" t="s">
        <v>351</v>
      </c>
      <c r="E2130">
        <v>2013</v>
      </c>
      <c r="F2130" t="s">
        <v>449</v>
      </c>
      <c r="G2130" t="s">
        <v>453</v>
      </c>
      <c r="H2130" s="3" t="s">
        <v>454</v>
      </c>
      <c r="I2130" s="8">
        <v>-17.127777999999999</v>
      </c>
      <c r="J2130" s="8">
        <v>-39.319721999999999</v>
      </c>
      <c r="K2130">
        <v>212130000</v>
      </c>
      <c r="L2130" t="s">
        <v>67</v>
      </c>
      <c r="M2130" t="s">
        <v>433</v>
      </c>
      <c r="N2130" t="s">
        <v>452</v>
      </c>
      <c r="O2130" s="12">
        <v>2008</v>
      </c>
      <c r="P2130" s="12">
        <v>12</v>
      </c>
      <c r="Q2130" s="12">
        <v>2008</v>
      </c>
      <c r="R2130" s="12">
        <v>12</v>
      </c>
      <c r="S2130" s="7">
        <f t="shared" si="29"/>
        <v>9.6774193548387094E-2</v>
      </c>
      <c r="T2130">
        <v>3</v>
      </c>
      <c r="U2130">
        <v>17</v>
      </c>
      <c r="V2130" t="s">
        <v>82</v>
      </c>
      <c r="W2130">
        <f t="shared" si="23"/>
        <v>400</v>
      </c>
      <c r="X2130" s="5">
        <v>1</v>
      </c>
      <c r="Y2130" t="s">
        <v>48</v>
      </c>
      <c r="Z2130" t="s">
        <v>49</v>
      </c>
      <c r="AA2130" t="s">
        <v>1084</v>
      </c>
      <c r="AB2130" s="5">
        <v>0</v>
      </c>
      <c r="AC2130" t="s">
        <v>1439</v>
      </c>
      <c r="AD2130" t="s">
        <v>1681</v>
      </c>
      <c r="AE2130" t="s">
        <v>1440</v>
      </c>
    </row>
    <row r="2131" spans="1:31" ht="14.25" customHeight="1" x14ac:dyDescent="0.3">
      <c r="A2131">
        <v>21</v>
      </c>
      <c r="B2131" t="s">
        <v>24</v>
      </c>
      <c r="C2131" t="s">
        <v>429</v>
      </c>
      <c r="D2131" t="s">
        <v>351</v>
      </c>
      <c r="E2131">
        <v>2013</v>
      </c>
      <c r="F2131" t="s">
        <v>449</v>
      </c>
      <c r="G2131" t="s">
        <v>453</v>
      </c>
      <c r="H2131" s="3" t="s">
        <v>454</v>
      </c>
      <c r="I2131" s="8">
        <v>-17.127777999999999</v>
      </c>
      <c r="J2131" s="8">
        <v>-39.319721999999999</v>
      </c>
      <c r="K2131">
        <v>212130000</v>
      </c>
      <c r="L2131" t="s">
        <v>67</v>
      </c>
      <c r="M2131" t="s">
        <v>433</v>
      </c>
      <c r="N2131" t="s">
        <v>452</v>
      </c>
      <c r="O2131" s="12">
        <v>2008</v>
      </c>
      <c r="P2131" s="12">
        <v>12</v>
      </c>
      <c r="Q2131" s="12">
        <v>2008</v>
      </c>
      <c r="R2131" s="12">
        <v>12</v>
      </c>
      <c r="S2131" s="7">
        <f t="shared" si="29"/>
        <v>9.6774193548387094E-2</v>
      </c>
      <c r="T2131">
        <v>3</v>
      </c>
      <c r="U2131">
        <v>17</v>
      </c>
      <c r="V2131" t="s">
        <v>82</v>
      </c>
      <c r="W2131">
        <f t="shared" si="23"/>
        <v>400</v>
      </c>
      <c r="X2131" s="5">
        <v>1</v>
      </c>
      <c r="Y2131" t="s">
        <v>48</v>
      </c>
      <c r="Z2131" t="s">
        <v>49</v>
      </c>
      <c r="AA2131" t="s">
        <v>50</v>
      </c>
      <c r="AB2131" s="5">
        <v>0</v>
      </c>
      <c r="AC2131" t="s">
        <v>1439</v>
      </c>
      <c r="AD2131" t="s">
        <v>1681</v>
      </c>
      <c r="AE2131" t="s">
        <v>1440</v>
      </c>
    </row>
    <row r="2132" spans="1:31" ht="14.25" customHeight="1" x14ac:dyDescent="0.3">
      <c r="A2132">
        <v>21</v>
      </c>
      <c r="B2132" t="s">
        <v>24</v>
      </c>
      <c r="C2132" t="s">
        <v>429</v>
      </c>
      <c r="D2132" t="s">
        <v>351</v>
      </c>
      <c r="E2132">
        <v>2013</v>
      </c>
      <c r="F2132" t="s">
        <v>449</v>
      </c>
      <c r="G2132" t="s">
        <v>453</v>
      </c>
      <c r="H2132" s="3" t="s">
        <v>454</v>
      </c>
      <c r="I2132" s="8">
        <v>-17.127777999999999</v>
      </c>
      <c r="J2132" s="8">
        <v>-39.319721999999999</v>
      </c>
      <c r="K2132">
        <v>212130000</v>
      </c>
      <c r="L2132" t="s">
        <v>67</v>
      </c>
      <c r="M2132" t="s">
        <v>433</v>
      </c>
      <c r="N2132" t="s">
        <v>452</v>
      </c>
      <c r="O2132" s="12">
        <v>2008</v>
      </c>
      <c r="P2132" s="12">
        <v>12</v>
      </c>
      <c r="Q2132" s="12">
        <v>2008</v>
      </c>
      <c r="R2132" s="12">
        <v>12</v>
      </c>
      <c r="S2132" s="7">
        <f t="shared" si="29"/>
        <v>9.6774193548387094E-2</v>
      </c>
      <c r="T2132">
        <v>3</v>
      </c>
      <c r="U2132">
        <v>17</v>
      </c>
      <c r="V2132" t="s">
        <v>82</v>
      </c>
      <c r="W2132">
        <f t="shared" si="23"/>
        <v>400</v>
      </c>
      <c r="X2132" s="5">
        <v>1</v>
      </c>
      <c r="Y2132" t="s">
        <v>48</v>
      </c>
      <c r="Z2132" t="s">
        <v>55</v>
      </c>
      <c r="AA2132" t="s">
        <v>859</v>
      </c>
      <c r="AB2132" s="5">
        <v>5</v>
      </c>
      <c r="AC2132" t="s">
        <v>1439</v>
      </c>
      <c r="AD2132" t="s">
        <v>1681</v>
      </c>
      <c r="AE2132" t="s">
        <v>1440</v>
      </c>
    </row>
    <row r="2133" spans="1:31" ht="14.25" customHeight="1" x14ac:dyDescent="0.3">
      <c r="A2133">
        <v>21</v>
      </c>
      <c r="B2133" t="s">
        <v>24</v>
      </c>
      <c r="C2133" t="s">
        <v>429</v>
      </c>
      <c r="D2133" t="s">
        <v>351</v>
      </c>
      <c r="E2133">
        <v>2013</v>
      </c>
      <c r="F2133" t="s">
        <v>449</v>
      </c>
      <c r="G2133" t="s">
        <v>453</v>
      </c>
      <c r="H2133" s="3" t="s">
        <v>454</v>
      </c>
      <c r="I2133" s="8">
        <v>-17.127777999999999</v>
      </c>
      <c r="J2133" s="8">
        <v>-39.319721999999999</v>
      </c>
      <c r="K2133">
        <v>212130000</v>
      </c>
      <c r="L2133" t="s">
        <v>67</v>
      </c>
      <c r="M2133" t="s">
        <v>433</v>
      </c>
      <c r="N2133" t="s">
        <v>452</v>
      </c>
      <c r="O2133" s="12">
        <v>2008</v>
      </c>
      <c r="P2133" s="12">
        <v>12</v>
      </c>
      <c r="Q2133" s="12">
        <v>2008</v>
      </c>
      <c r="R2133" s="12">
        <v>12</v>
      </c>
      <c r="S2133" s="7">
        <f t="shared" si="29"/>
        <v>9.6774193548387094E-2</v>
      </c>
      <c r="T2133">
        <v>3</v>
      </c>
      <c r="U2133">
        <v>17</v>
      </c>
      <c r="V2133" t="s">
        <v>82</v>
      </c>
      <c r="W2133">
        <f t="shared" si="23"/>
        <v>400</v>
      </c>
      <c r="X2133" s="5">
        <v>1</v>
      </c>
      <c r="Y2133" t="s">
        <v>48</v>
      </c>
      <c r="Z2133" t="s">
        <v>55</v>
      </c>
      <c r="AA2133" t="s">
        <v>1090</v>
      </c>
      <c r="AB2133" s="5">
        <v>1</v>
      </c>
      <c r="AC2133" t="s">
        <v>1439</v>
      </c>
      <c r="AD2133" t="s">
        <v>1681</v>
      </c>
      <c r="AE2133" t="s">
        <v>1440</v>
      </c>
    </row>
    <row r="2134" spans="1:31" ht="14.25" customHeight="1" x14ac:dyDescent="0.3">
      <c r="A2134">
        <v>21</v>
      </c>
      <c r="B2134" t="s">
        <v>24</v>
      </c>
      <c r="C2134" t="s">
        <v>429</v>
      </c>
      <c r="D2134" t="s">
        <v>351</v>
      </c>
      <c r="E2134">
        <v>2013</v>
      </c>
      <c r="F2134" t="s">
        <v>449</v>
      </c>
      <c r="G2134" t="s">
        <v>453</v>
      </c>
      <c r="H2134" s="3" t="s">
        <v>454</v>
      </c>
      <c r="I2134" s="8">
        <v>-17.127777999999999</v>
      </c>
      <c r="J2134" s="8">
        <v>-39.319721999999999</v>
      </c>
      <c r="K2134">
        <v>212130000</v>
      </c>
      <c r="L2134" t="s">
        <v>67</v>
      </c>
      <c r="M2134" t="s">
        <v>433</v>
      </c>
      <c r="N2134" t="s">
        <v>452</v>
      </c>
      <c r="O2134" s="12">
        <v>2008</v>
      </c>
      <c r="P2134" s="12">
        <v>12</v>
      </c>
      <c r="Q2134" s="12">
        <v>2008</v>
      </c>
      <c r="R2134" s="12">
        <v>12</v>
      </c>
      <c r="S2134" s="7">
        <f t="shared" si="29"/>
        <v>9.6774193548387094E-2</v>
      </c>
      <c r="T2134">
        <v>3</v>
      </c>
      <c r="U2134">
        <v>17</v>
      </c>
      <c r="V2134" t="s">
        <v>82</v>
      </c>
      <c r="W2134">
        <f t="shared" si="23"/>
        <v>400</v>
      </c>
      <c r="X2134" s="5">
        <v>1</v>
      </c>
      <c r="Y2134" t="s">
        <v>48</v>
      </c>
      <c r="Z2134" t="s">
        <v>55</v>
      </c>
      <c r="AA2134" t="s">
        <v>496</v>
      </c>
      <c r="AB2134" s="5">
        <v>0</v>
      </c>
      <c r="AC2134" t="s">
        <v>1439</v>
      </c>
      <c r="AD2134" t="s">
        <v>1681</v>
      </c>
      <c r="AE2134" t="s">
        <v>1440</v>
      </c>
    </row>
    <row r="2135" spans="1:31" ht="14.25" customHeight="1" x14ac:dyDescent="0.3">
      <c r="A2135">
        <v>21</v>
      </c>
      <c r="B2135" t="s">
        <v>24</v>
      </c>
      <c r="C2135" t="s">
        <v>429</v>
      </c>
      <c r="D2135" t="s">
        <v>351</v>
      </c>
      <c r="E2135">
        <v>2013</v>
      </c>
      <c r="F2135" t="s">
        <v>449</v>
      </c>
      <c r="G2135" t="s">
        <v>453</v>
      </c>
      <c r="H2135" s="3" t="s">
        <v>454</v>
      </c>
      <c r="I2135" s="8">
        <v>-17.127777999999999</v>
      </c>
      <c r="J2135" s="8">
        <v>-39.319721999999999</v>
      </c>
      <c r="K2135">
        <v>212130000</v>
      </c>
      <c r="L2135" t="s">
        <v>67</v>
      </c>
      <c r="M2135" t="s">
        <v>433</v>
      </c>
      <c r="N2135" t="s">
        <v>452</v>
      </c>
      <c r="O2135" s="12">
        <v>2008</v>
      </c>
      <c r="P2135" s="12">
        <v>12</v>
      </c>
      <c r="Q2135" s="12">
        <v>2008</v>
      </c>
      <c r="R2135" s="12">
        <v>12</v>
      </c>
      <c r="S2135" s="7">
        <f t="shared" si="29"/>
        <v>9.6774193548387094E-2</v>
      </c>
      <c r="T2135">
        <v>3</v>
      </c>
      <c r="U2135">
        <v>17</v>
      </c>
      <c r="V2135" t="s">
        <v>82</v>
      </c>
      <c r="W2135">
        <f t="shared" si="23"/>
        <v>400</v>
      </c>
      <c r="X2135" s="5">
        <v>1</v>
      </c>
      <c r="Y2135" t="s">
        <v>48</v>
      </c>
      <c r="Z2135" t="s">
        <v>55</v>
      </c>
      <c r="AA2135" t="s">
        <v>1085</v>
      </c>
      <c r="AB2135" s="5">
        <v>1</v>
      </c>
      <c r="AC2135" t="s">
        <v>1439</v>
      </c>
      <c r="AD2135" t="s">
        <v>1681</v>
      </c>
      <c r="AE2135" t="s">
        <v>1440</v>
      </c>
    </row>
    <row r="2136" spans="1:31" ht="14.25" customHeight="1" x14ac:dyDescent="0.3">
      <c r="A2136">
        <v>21</v>
      </c>
      <c r="B2136" t="s">
        <v>24</v>
      </c>
      <c r="C2136" t="s">
        <v>429</v>
      </c>
      <c r="D2136" t="s">
        <v>351</v>
      </c>
      <c r="E2136">
        <v>2013</v>
      </c>
      <c r="F2136" t="s">
        <v>449</v>
      </c>
      <c r="G2136" t="s">
        <v>453</v>
      </c>
      <c r="H2136" s="3" t="s">
        <v>454</v>
      </c>
      <c r="I2136" s="8">
        <v>-17.127777999999999</v>
      </c>
      <c r="J2136" s="8">
        <v>-39.319721999999999</v>
      </c>
      <c r="K2136">
        <v>212130000</v>
      </c>
      <c r="L2136" t="s">
        <v>67</v>
      </c>
      <c r="M2136" t="s">
        <v>433</v>
      </c>
      <c r="N2136" t="s">
        <v>452</v>
      </c>
      <c r="O2136" s="12">
        <v>2008</v>
      </c>
      <c r="P2136" s="12">
        <v>12</v>
      </c>
      <c r="Q2136" s="12">
        <v>2008</v>
      </c>
      <c r="R2136" s="12">
        <v>12</v>
      </c>
      <c r="S2136" s="7">
        <f t="shared" si="29"/>
        <v>9.6774193548387094E-2</v>
      </c>
      <c r="T2136">
        <v>3</v>
      </c>
      <c r="U2136">
        <v>17</v>
      </c>
      <c r="V2136" t="s">
        <v>82</v>
      </c>
      <c r="W2136">
        <f t="shared" si="23"/>
        <v>400</v>
      </c>
      <c r="X2136" s="5">
        <v>1</v>
      </c>
      <c r="Y2136" t="s">
        <v>48</v>
      </c>
      <c r="Z2136" t="s">
        <v>55</v>
      </c>
      <c r="AA2136" t="s">
        <v>249</v>
      </c>
      <c r="AB2136" s="5">
        <v>132</v>
      </c>
      <c r="AC2136" t="s">
        <v>1439</v>
      </c>
      <c r="AD2136" t="s">
        <v>1681</v>
      </c>
      <c r="AE2136" t="s">
        <v>1440</v>
      </c>
    </row>
    <row r="2137" spans="1:31" ht="14.25" customHeight="1" x14ac:dyDescent="0.3">
      <c r="A2137">
        <v>21</v>
      </c>
      <c r="B2137" t="s">
        <v>24</v>
      </c>
      <c r="C2137" t="s">
        <v>429</v>
      </c>
      <c r="D2137" t="s">
        <v>351</v>
      </c>
      <c r="E2137">
        <v>2013</v>
      </c>
      <c r="F2137" t="s">
        <v>449</v>
      </c>
      <c r="G2137" t="s">
        <v>453</v>
      </c>
      <c r="H2137" s="3" t="s">
        <v>454</v>
      </c>
      <c r="I2137" s="8">
        <v>-17.127777999999999</v>
      </c>
      <c r="J2137" s="8">
        <v>-39.319721999999999</v>
      </c>
      <c r="K2137">
        <v>212130000</v>
      </c>
      <c r="L2137" t="s">
        <v>67</v>
      </c>
      <c r="M2137" t="s">
        <v>433</v>
      </c>
      <c r="N2137" t="s">
        <v>452</v>
      </c>
      <c r="O2137" s="12">
        <v>2008</v>
      </c>
      <c r="P2137" s="12">
        <v>12</v>
      </c>
      <c r="Q2137" s="12">
        <v>2008</v>
      </c>
      <c r="R2137" s="12">
        <v>12</v>
      </c>
      <c r="S2137" s="7">
        <f t="shared" si="29"/>
        <v>9.6774193548387094E-2</v>
      </c>
      <c r="T2137">
        <v>3</v>
      </c>
      <c r="U2137">
        <v>17</v>
      </c>
      <c r="V2137" t="s">
        <v>82</v>
      </c>
      <c r="W2137">
        <f t="shared" si="23"/>
        <v>400</v>
      </c>
      <c r="X2137" s="5">
        <v>1</v>
      </c>
      <c r="Y2137" t="s">
        <v>48</v>
      </c>
      <c r="Z2137" t="s">
        <v>55</v>
      </c>
      <c r="AA2137" t="s">
        <v>1091</v>
      </c>
      <c r="AB2137" s="5">
        <v>13</v>
      </c>
      <c r="AC2137" t="s">
        <v>1439</v>
      </c>
      <c r="AD2137" t="s">
        <v>1681</v>
      </c>
      <c r="AE2137" t="s">
        <v>1440</v>
      </c>
    </row>
    <row r="2138" spans="1:31" ht="14.25" customHeight="1" x14ac:dyDescent="0.3">
      <c r="A2138">
        <v>21</v>
      </c>
      <c r="B2138" t="s">
        <v>24</v>
      </c>
      <c r="C2138" t="s">
        <v>429</v>
      </c>
      <c r="D2138" t="s">
        <v>351</v>
      </c>
      <c r="E2138">
        <v>2013</v>
      </c>
      <c r="F2138" t="s">
        <v>449</v>
      </c>
      <c r="G2138" t="s">
        <v>453</v>
      </c>
      <c r="H2138" s="3" t="s">
        <v>454</v>
      </c>
      <c r="I2138" s="8">
        <v>-17.127777999999999</v>
      </c>
      <c r="J2138" s="8">
        <v>-39.319721999999999</v>
      </c>
      <c r="K2138">
        <v>212130000</v>
      </c>
      <c r="L2138" t="s">
        <v>67</v>
      </c>
      <c r="M2138" t="s">
        <v>433</v>
      </c>
      <c r="N2138" t="s">
        <v>452</v>
      </c>
      <c r="O2138" s="12">
        <v>2008</v>
      </c>
      <c r="P2138" s="12">
        <v>12</v>
      </c>
      <c r="Q2138" s="12">
        <v>2008</v>
      </c>
      <c r="R2138" s="12">
        <v>12</v>
      </c>
      <c r="S2138" s="7">
        <f t="shared" si="29"/>
        <v>9.6774193548387094E-2</v>
      </c>
      <c r="T2138">
        <v>3</v>
      </c>
      <c r="U2138">
        <v>17</v>
      </c>
      <c r="V2138" t="s">
        <v>82</v>
      </c>
      <c r="W2138">
        <f t="shared" si="23"/>
        <v>400</v>
      </c>
      <c r="X2138" s="5">
        <v>1</v>
      </c>
      <c r="Y2138" t="s">
        <v>48</v>
      </c>
      <c r="Z2138" t="s">
        <v>55</v>
      </c>
      <c r="AA2138" t="s">
        <v>861</v>
      </c>
      <c r="AB2138" s="5">
        <v>10</v>
      </c>
      <c r="AC2138" t="s">
        <v>1439</v>
      </c>
      <c r="AD2138" t="s">
        <v>1681</v>
      </c>
      <c r="AE2138" t="s">
        <v>1440</v>
      </c>
    </row>
    <row r="2139" spans="1:31" ht="14.25" customHeight="1" x14ac:dyDescent="0.3">
      <c r="A2139">
        <v>21</v>
      </c>
      <c r="B2139" t="s">
        <v>24</v>
      </c>
      <c r="C2139" t="s">
        <v>429</v>
      </c>
      <c r="D2139" t="s">
        <v>351</v>
      </c>
      <c r="E2139">
        <v>2013</v>
      </c>
      <c r="F2139" t="s">
        <v>449</v>
      </c>
      <c r="G2139" t="s">
        <v>453</v>
      </c>
      <c r="H2139" s="3" t="s">
        <v>454</v>
      </c>
      <c r="I2139" s="8">
        <v>-17.127777999999999</v>
      </c>
      <c r="J2139" s="8">
        <v>-39.319721999999999</v>
      </c>
      <c r="K2139">
        <v>212130000</v>
      </c>
      <c r="L2139" t="s">
        <v>67</v>
      </c>
      <c r="M2139" t="s">
        <v>433</v>
      </c>
      <c r="N2139" t="s">
        <v>452</v>
      </c>
      <c r="O2139" s="12">
        <v>2008</v>
      </c>
      <c r="P2139" s="12">
        <v>12</v>
      </c>
      <c r="Q2139" s="12">
        <v>2008</v>
      </c>
      <c r="R2139" s="12">
        <v>12</v>
      </c>
      <c r="S2139" s="7">
        <f t="shared" si="29"/>
        <v>9.6774193548387094E-2</v>
      </c>
      <c r="T2139">
        <v>3</v>
      </c>
      <c r="U2139">
        <v>17</v>
      </c>
      <c r="V2139" t="s">
        <v>82</v>
      </c>
      <c r="W2139">
        <f t="shared" si="23"/>
        <v>400</v>
      </c>
      <c r="X2139" s="5">
        <v>1</v>
      </c>
      <c r="Y2139" t="s">
        <v>48</v>
      </c>
      <c r="Z2139" t="s">
        <v>55</v>
      </c>
      <c r="AA2139" t="s">
        <v>59</v>
      </c>
      <c r="AB2139" s="5">
        <v>10</v>
      </c>
      <c r="AC2139" t="s">
        <v>1439</v>
      </c>
      <c r="AD2139" t="s">
        <v>1681</v>
      </c>
      <c r="AE2139" t="s">
        <v>1440</v>
      </c>
    </row>
    <row r="2140" spans="1:31" ht="14.25" customHeight="1" x14ac:dyDescent="0.3">
      <c r="A2140">
        <v>21</v>
      </c>
      <c r="B2140" t="s">
        <v>24</v>
      </c>
      <c r="C2140" t="s">
        <v>429</v>
      </c>
      <c r="D2140" t="s">
        <v>351</v>
      </c>
      <c r="E2140">
        <v>2013</v>
      </c>
      <c r="F2140" t="s">
        <v>449</v>
      </c>
      <c r="G2140" t="s">
        <v>453</v>
      </c>
      <c r="H2140" s="3" t="s">
        <v>454</v>
      </c>
      <c r="I2140" s="8">
        <v>-17.127777999999999</v>
      </c>
      <c r="J2140" s="8">
        <v>-39.319721999999999</v>
      </c>
      <c r="K2140">
        <v>212130000</v>
      </c>
      <c r="L2140" t="s">
        <v>67</v>
      </c>
      <c r="M2140" t="s">
        <v>433</v>
      </c>
      <c r="N2140" t="s">
        <v>452</v>
      </c>
      <c r="O2140" s="12">
        <v>2008</v>
      </c>
      <c r="P2140" s="12">
        <v>12</v>
      </c>
      <c r="Q2140" s="12">
        <v>2008</v>
      </c>
      <c r="R2140" s="12">
        <v>12</v>
      </c>
      <c r="S2140" s="7">
        <f t="shared" si="29"/>
        <v>9.6774193548387094E-2</v>
      </c>
      <c r="T2140">
        <v>3</v>
      </c>
      <c r="U2140">
        <v>17</v>
      </c>
      <c r="V2140" t="s">
        <v>82</v>
      </c>
      <c r="W2140">
        <f t="shared" si="23"/>
        <v>400</v>
      </c>
      <c r="X2140" s="5">
        <v>1</v>
      </c>
      <c r="Y2140" t="s">
        <v>48</v>
      </c>
      <c r="Z2140" t="s">
        <v>55</v>
      </c>
      <c r="AA2140" t="s">
        <v>62</v>
      </c>
      <c r="AB2140" s="5">
        <v>3</v>
      </c>
      <c r="AC2140" t="s">
        <v>1439</v>
      </c>
      <c r="AD2140" t="s">
        <v>1681</v>
      </c>
      <c r="AE2140" t="s">
        <v>1440</v>
      </c>
    </row>
    <row r="2141" spans="1:31" ht="14.25" customHeight="1" x14ac:dyDescent="0.3">
      <c r="A2141">
        <v>21</v>
      </c>
      <c r="B2141" t="s">
        <v>24</v>
      </c>
      <c r="C2141" t="s">
        <v>429</v>
      </c>
      <c r="D2141" t="s">
        <v>351</v>
      </c>
      <c r="E2141">
        <v>2013</v>
      </c>
      <c r="F2141" t="s">
        <v>449</v>
      </c>
      <c r="G2141" t="s">
        <v>453</v>
      </c>
      <c r="H2141" s="3" t="s">
        <v>454</v>
      </c>
      <c r="I2141" s="8">
        <v>-17.127777999999999</v>
      </c>
      <c r="J2141" s="8">
        <v>-39.319721999999999</v>
      </c>
      <c r="K2141">
        <v>212130000</v>
      </c>
      <c r="L2141" t="s">
        <v>67</v>
      </c>
      <c r="M2141" t="s">
        <v>433</v>
      </c>
      <c r="N2141" t="s">
        <v>452</v>
      </c>
      <c r="O2141" s="12">
        <v>2008</v>
      </c>
      <c r="P2141" s="12">
        <v>12</v>
      </c>
      <c r="Q2141" s="12">
        <v>2008</v>
      </c>
      <c r="R2141" s="12">
        <v>12</v>
      </c>
      <c r="S2141" s="7">
        <f t="shared" si="29"/>
        <v>9.6774193548387094E-2</v>
      </c>
      <c r="T2141">
        <v>3</v>
      </c>
      <c r="U2141">
        <v>17</v>
      </c>
      <c r="V2141" t="s">
        <v>82</v>
      </c>
      <c r="W2141">
        <f t="shared" si="23"/>
        <v>400</v>
      </c>
      <c r="X2141" s="5">
        <v>1</v>
      </c>
      <c r="Y2141" t="s">
        <v>48</v>
      </c>
      <c r="Z2141" t="s">
        <v>55</v>
      </c>
      <c r="AA2141" t="s">
        <v>655</v>
      </c>
      <c r="AB2141" s="5">
        <v>30</v>
      </c>
      <c r="AC2141" t="s">
        <v>1439</v>
      </c>
      <c r="AD2141" t="s">
        <v>1681</v>
      </c>
      <c r="AE2141" t="s">
        <v>1440</v>
      </c>
    </row>
    <row r="2142" spans="1:31" ht="14.25" customHeight="1" x14ac:dyDescent="0.3">
      <c r="A2142">
        <v>21</v>
      </c>
      <c r="B2142" t="s">
        <v>24</v>
      </c>
      <c r="C2142" t="s">
        <v>429</v>
      </c>
      <c r="D2142" t="s">
        <v>351</v>
      </c>
      <c r="E2142">
        <v>2013</v>
      </c>
      <c r="F2142" t="s">
        <v>449</v>
      </c>
      <c r="G2142" t="s">
        <v>453</v>
      </c>
      <c r="H2142" s="3" t="s">
        <v>454</v>
      </c>
      <c r="I2142" s="8">
        <v>-17.127777999999999</v>
      </c>
      <c r="J2142" s="8">
        <v>-39.319721999999999</v>
      </c>
      <c r="K2142">
        <v>212130000</v>
      </c>
      <c r="L2142" t="s">
        <v>67</v>
      </c>
      <c r="M2142" t="s">
        <v>433</v>
      </c>
      <c r="N2142" t="s">
        <v>452</v>
      </c>
      <c r="O2142" s="12">
        <v>2008</v>
      </c>
      <c r="P2142" s="12">
        <v>12</v>
      </c>
      <c r="Q2142" s="12">
        <v>2008</v>
      </c>
      <c r="R2142" s="12">
        <v>12</v>
      </c>
      <c r="S2142" s="7">
        <f t="shared" si="29"/>
        <v>9.6774193548387094E-2</v>
      </c>
      <c r="T2142">
        <v>3</v>
      </c>
      <c r="U2142">
        <v>17</v>
      </c>
      <c r="V2142" t="s">
        <v>82</v>
      </c>
      <c r="W2142">
        <f t="shared" si="23"/>
        <v>400</v>
      </c>
      <c r="X2142" s="5">
        <v>1</v>
      </c>
      <c r="Y2142" t="s">
        <v>48</v>
      </c>
      <c r="Z2142" t="s">
        <v>55</v>
      </c>
      <c r="AA2142" t="s">
        <v>379</v>
      </c>
      <c r="AB2142" s="5">
        <v>19</v>
      </c>
      <c r="AC2142" t="s">
        <v>1439</v>
      </c>
      <c r="AD2142" t="s">
        <v>1681</v>
      </c>
      <c r="AE2142" t="s">
        <v>1440</v>
      </c>
    </row>
    <row r="2143" spans="1:31" ht="14.25" customHeight="1" x14ac:dyDescent="0.3">
      <c r="A2143">
        <v>21</v>
      </c>
      <c r="B2143" t="s">
        <v>24</v>
      </c>
      <c r="C2143" t="s">
        <v>429</v>
      </c>
      <c r="D2143" t="s">
        <v>351</v>
      </c>
      <c r="E2143">
        <v>2013</v>
      </c>
      <c r="F2143" t="s">
        <v>449</v>
      </c>
      <c r="G2143" t="s">
        <v>453</v>
      </c>
      <c r="H2143" s="3" t="s">
        <v>454</v>
      </c>
      <c r="I2143" s="8">
        <v>-17.127777999999999</v>
      </c>
      <c r="J2143" s="8">
        <v>-39.319721999999999</v>
      </c>
      <c r="K2143">
        <v>212130000</v>
      </c>
      <c r="L2143" t="s">
        <v>67</v>
      </c>
      <c r="M2143" t="s">
        <v>433</v>
      </c>
      <c r="N2143" t="s">
        <v>452</v>
      </c>
      <c r="O2143" s="12">
        <v>2008</v>
      </c>
      <c r="P2143" s="12">
        <v>12</v>
      </c>
      <c r="Q2143" s="12">
        <v>2008</v>
      </c>
      <c r="R2143" s="12">
        <v>12</v>
      </c>
      <c r="S2143" s="7">
        <f t="shared" si="29"/>
        <v>9.6774193548387094E-2</v>
      </c>
      <c r="T2143">
        <v>3</v>
      </c>
      <c r="U2143">
        <v>17</v>
      </c>
      <c r="V2143" t="s">
        <v>82</v>
      </c>
      <c r="W2143">
        <f t="shared" si="23"/>
        <v>400</v>
      </c>
      <c r="X2143" s="5">
        <v>1</v>
      </c>
      <c r="Y2143" t="s">
        <v>48</v>
      </c>
      <c r="Z2143" t="s">
        <v>55</v>
      </c>
      <c r="AA2143" t="s">
        <v>519</v>
      </c>
      <c r="AB2143" s="5">
        <v>0</v>
      </c>
      <c r="AC2143" t="s">
        <v>1439</v>
      </c>
      <c r="AD2143" t="s">
        <v>1681</v>
      </c>
      <c r="AE2143" t="s">
        <v>1440</v>
      </c>
    </row>
    <row r="2144" spans="1:31" ht="14.25" customHeight="1" x14ac:dyDescent="0.3">
      <c r="A2144">
        <v>21</v>
      </c>
      <c r="B2144" t="s">
        <v>24</v>
      </c>
      <c r="C2144" t="s">
        <v>429</v>
      </c>
      <c r="D2144" t="s">
        <v>351</v>
      </c>
      <c r="E2144">
        <v>2013</v>
      </c>
      <c r="F2144" t="s">
        <v>449</v>
      </c>
      <c r="G2144" t="s">
        <v>453</v>
      </c>
      <c r="H2144" s="3" t="s">
        <v>454</v>
      </c>
      <c r="I2144" s="8">
        <v>-17.127777999999999</v>
      </c>
      <c r="J2144" s="8">
        <v>-39.319721999999999</v>
      </c>
      <c r="K2144">
        <v>212130000</v>
      </c>
      <c r="L2144" t="s">
        <v>67</v>
      </c>
      <c r="M2144" t="s">
        <v>433</v>
      </c>
      <c r="N2144" t="s">
        <v>452</v>
      </c>
      <c r="O2144" s="12">
        <v>2008</v>
      </c>
      <c r="P2144" s="12">
        <v>12</v>
      </c>
      <c r="Q2144" s="12">
        <v>2008</v>
      </c>
      <c r="R2144" s="12">
        <v>12</v>
      </c>
      <c r="S2144" s="7">
        <f t="shared" si="29"/>
        <v>9.6774193548387094E-2</v>
      </c>
      <c r="T2144">
        <v>3</v>
      </c>
      <c r="U2144">
        <v>17</v>
      </c>
      <c r="V2144" t="s">
        <v>82</v>
      </c>
      <c r="W2144">
        <f t="shared" si="23"/>
        <v>400</v>
      </c>
      <c r="X2144" s="5">
        <v>1</v>
      </c>
      <c r="Y2144" t="s">
        <v>48</v>
      </c>
      <c r="Z2144" t="s">
        <v>55</v>
      </c>
      <c r="AA2144" t="s">
        <v>1064</v>
      </c>
      <c r="AB2144" s="5">
        <v>7</v>
      </c>
      <c r="AC2144" t="s">
        <v>1439</v>
      </c>
      <c r="AD2144" t="s">
        <v>1681</v>
      </c>
      <c r="AE2144" t="s">
        <v>1440</v>
      </c>
    </row>
    <row r="2145" spans="1:31" ht="14.25" customHeight="1" x14ac:dyDescent="0.3">
      <c r="A2145">
        <v>21</v>
      </c>
      <c r="B2145" t="s">
        <v>24</v>
      </c>
      <c r="C2145" t="s">
        <v>429</v>
      </c>
      <c r="D2145" t="s">
        <v>351</v>
      </c>
      <c r="E2145">
        <v>2013</v>
      </c>
      <c r="F2145" t="s">
        <v>449</v>
      </c>
      <c r="G2145" t="s">
        <v>453</v>
      </c>
      <c r="H2145" s="3" t="s">
        <v>454</v>
      </c>
      <c r="I2145" s="8">
        <v>-17.127777999999999</v>
      </c>
      <c r="J2145" s="8">
        <v>-39.319721999999999</v>
      </c>
      <c r="K2145">
        <v>212130000</v>
      </c>
      <c r="L2145" t="s">
        <v>67</v>
      </c>
      <c r="M2145" t="s">
        <v>433</v>
      </c>
      <c r="N2145" t="s">
        <v>452</v>
      </c>
      <c r="O2145" s="12">
        <v>2008</v>
      </c>
      <c r="P2145" s="12">
        <v>12</v>
      </c>
      <c r="Q2145" s="12">
        <v>2008</v>
      </c>
      <c r="R2145" s="12">
        <v>12</v>
      </c>
      <c r="S2145" s="7">
        <f t="shared" si="29"/>
        <v>9.6774193548387094E-2</v>
      </c>
      <c r="T2145">
        <v>3</v>
      </c>
      <c r="U2145">
        <v>17</v>
      </c>
      <c r="V2145" t="s">
        <v>82</v>
      </c>
      <c r="W2145">
        <f t="shared" si="23"/>
        <v>400</v>
      </c>
      <c r="X2145" s="5">
        <v>1</v>
      </c>
      <c r="Y2145" t="s">
        <v>48</v>
      </c>
      <c r="Z2145" t="s">
        <v>55</v>
      </c>
      <c r="AA2145" t="s">
        <v>1093</v>
      </c>
      <c r="AB2145" s="5">
        <v>2</v>
      </c>
      <c r="AC2145" t="s">
        <v>1439</v>
      </c>
      <c r="AD2145" t="s">
        <v>1681</v>
      </c>
      <c r="AE2145" t="s">
        <v>1440</v>
      </c>
    </row>
    <row r="2146" spans="1:31" ht="14.25" customHeight="1" x14ac:dyDescent="0.3">
      <c r="A2146">
        <v>21</v>
      </c>
      <c r="B2146" t="s">
        <v>24</v>
      </c>
      <c r="C2146" t="s">
        <v>429</v>
      </c>
      <c r="D2146" t="s">
        <v>351</v>
      </c>
      <c r="E2146">
        <v>2013</v>
      </c>
      <c r="F2146" t="s">
        <v>449</v>
      </c>
      <c r="G2146" t="s">
        <v>453</v>
      </c>
      <c r="H2146" s="3" t="s">
        <v>454</v>
      </c>
      <c r="I2146" s="8">
        <v>-17.127777999999999</v>
      </c>
      <c r="J2146" s="8">
        <v>-39.319721999999999</v>
      </c>
      <c r="K2146">
        <v>212130000</v>
      </c>
      <c r="L2146" t="s">
        <v>67</v>
      </c>
      <c r="M2146" t="s">
        <v>433</v>
      </c>
      <c r="N2146" t="s">
        <v>452</v>
      </c>
      <c r="O2146" s="12">
        <v>2008</v>
      </c>
      <c r="P2146" s="12">
        <v>12</v>
      </c>
      <c r="Q2146" s="12">
        <v>2008</v>
      </c>
      <c r="R2146" s="12">
        <v>12</v>
      </c>
      <c r="S2146" s="7">
        <f t="shared" si="29"/>
        <v>9.6774193548387094E-2</v>
      </c>
      <c r="T2146">
        <v>3</v>
      </c>
      <c r="U2146">
        <v>17</v>
      </c>
      <c r="V2146" t="s">
        <v>82</v>
      </c>
      <c r="W2146">
        <f t="shared" si="23"/>
        <v>400</v>
      </c>
      <c r="X2146" s="5">
        <v>1</v>
      </c>
      <c r="Y2146" t="s">
        <v>48</v>
      </c>
      <c r="Z2146" t="s">
        <v>55</v>
      </c>
      <c r="AA2146" t="s">
        <v>1083</v>
      </c>
      <c r="AB2146" s="5">
        <v>21</v>
      </c>
      <c r="AC2146" t="s">
        <v>1439</v>
      </c>
      <c r="AD2146" t="s">
        <v>1681</v>
      </c>
      <c r="AE2146" t="s">
        <v>1440</v>
      </c>
    </row>
    <row r="2147" spans="1:31" ht="14.25" customHeight="1" x14ac:dyDescent="0.3">
      <c r="A2147">
        <v>21</v>
      </c>
      <c r="B2147" t="s">
        <v>24</v>
      </c>
      <c r="C2147" t="s">
        <v>429</v>
      </c>
      <c r="D2147" t="s">
        <v>351</v>
      </c>
      <c r="E2147">
        <v>2013</v>
      </c>
      <c r="F2147" t="s">
        <v>449</v>
      </c>
      <c r="G2147" t="s">
        <v>453</v>
      </c>
      <c r="H2147" s="3" t="s">
        <v>454</v>
      </c>
      <c r="I2147" s="8">
        <v>-17.127777999999999</v>
      </c>
      <c r="J2147" s="8">
        <v>-39.319721999999999</v>
      </c>
      <c r="K2147">
        <v>212130000</v>
      </c>
      <c r="L2147" t="s">
        <v>67</v>
      </c>
      <c r="M2147" t="s">
        <v>433</v>
      </c>
      <c r="N2147" t="s">
        <v>452</v>
      </c>
      <c r="O2147" s="12">
        <v>2008</v>
      </c>
      <c r="P2147" s="12">
        <v>12</v>
      </c>
      <c r="Q2147" s="12">
        <v>2008</v>
      </c>
      <c r="R2147" s="12">
        <v>12</v>
      </c>
      <c r="S2147" s="7">
        <f t="shared" si="29"/>
        <v>9.6774193548387094E-2</v>
      </c>
      <c r="T2147">
        <v>3</v>
      </c>
      <c r="U2147">
        <v>17</v>
      </c>
      <c r="V2147" t="s">
        <v>82</v>
      </c>
      <c r="W2147">
        <f t="shared" si="23"/>
        <v>400</v>
      </c>
      <c r="X2147" s="5">
        <v>1</v>
      </c>
      <c r="Y2147" t="s">
        <v>48</v>
      </c>
      <c r="Z2147" t="s">
        <v>55</v>
      </c>
      <c r="AA2147" t="s">
        <v>1094</v>
      </c>
      <c r="AB2147" s="5">
        <v>1</v>
      </c>
      <c r="AC2147" t="s">
        <v>1439</v>
      </c>
      <c r="AD2147" t="s">
        <v>1681</v>
      </c>
      <c r="AE2147" t="s">
        <v>1440</v>
      </c>
    </row>
    <row r="2148" spans="1:31" ht="14.25" customHeight="1" x14ac:dyDescent="0.3">
      <c r="A2148">
        <v>21</v>
      </c>
      <c r="B2148" t="s">
        <v>24</v>
      </c>
      <c r="C2148" t="s">
        <v>429</v>
      </c>
      <c r="D2148" t="s">
        <v>351</v>
      </c>
      <c r="E2148">
        <v>2013</v>
      </c>
      <c r="F2148" t="s">
        <v>449</v>
      </c>
      <c r="G2148" t="s">
        <v>453</v>
      </c>
      <c r="H2148" s="3" t="s">
        <v>454</v>
      </c>
      <c r="I2148" s="8">
        <v>-17.127777999999999</v>
      </c>
      <c r="J2148" s="8">
        <v>-39.319721999999999</v>
      </c>
      <c r="K2148">
        <v>212130000</v>
      </c>
      <c r="L2148" t="s">
        <v>67</v>
      </c>
      <c r="M2148" t="s">
        <v>433</v>
      </c>
      <c r="N2148" t="s">
        <v>452</v>
      </c>
      <c r="O2148" s="12">
        <v>2008</v>
      </c>
      <c r="P2148" s="12">
        <v>12</v>
      </c>
      <c r="Q2148" s="12">
        <v>2008</v>
      </c>
      <c r="R2148" s="12">
        <v>12</v>
      </c>
      <c r="S2148" s="7">
        <f t="shared" si="29"/>
        <v>9.6774193548387094E-2</v>
      </c>
      <c r="T2148">
        <v>3</v>
      </c>
      <c r="U2148">
        <v>17</v>
      </c>
      <c r="V2148" t="s">
        <v>82</v>
      </c>
      <c r="W2148">
        <f t="shared" si="23"/>
        <v>400</v>
      </c>
      <c r="X2148" s="5">
        <v>1</v>
      </c>
      <c r="Y2148" t="s">
        <v>48</v>
      </c>
      <c r="Z2148" t="s">
        <v>55</v>
      </c>
      <c r="AA2148" t="s">
        <v>1096</v>
      </c>
      <c r="AB2148" s="5">
        <v>0</v>
      </c>
      <c r="AC2148" t="s">
        <v>1439</v>
      </c>
      <c r="AD2148" t="s">
        <v>1681</v>
      </c>
      <c r="AE2148" t="s">
        <v>1440</v>
      </c>
    </row>
    <row r="2149" spans="1:31" ht="14.25" customHeight="1" x14ac:dyDescent="0.3">
      <c r="A2149">
        <v>21</v>
      </c>
      <c r="B2149" t="s">
        <v>24</v>
      </c>
      <c r="C2149" t="s">
        <v>429</v>
      </c>
      <c r="D2149" t="s">
        <v>351</v>
      </c>
      <c r="E2149">
        <v>2013</v>
      </c>
      <c r="F2149" t="s">
        <v>449</v>
      </c>
      <c r="G2149" t="s">
        <v>453</v>
      </c>
      <c r="H2149" s="3" t="s">
        <v>454</v>
      </c>
      <c r="I2149" s="8">
        <v>-17.127777999999999</v>
      </c>
      <c r="J2149" s="8">
        <v>-39.319721999999999</v>
      </c>
      <c r="K2149">
        <v>212130000</v>
      </c>
      <c r="L2149" t="s">
        <v>67</v>
      </c>
      <c r="M2149" t="s">
        <v>433</v>
      </c>
      <c r="N2149" t="s">
        <v>452</v>
      </c>
      <c r="O2149" s="12">
        <v>2008</v>
      </c>
      <c r="P2149" s="12">
        <v>12</v>
      </c>
      <c r="Q2149" s="12">
        <v>2008</v>
      </c>
      <c r="R2149" s="12">
        <v>12</v>
      </c>
      <c r="S2149" s="7">
        <f t="shared" si="29"/>
        <v>9.6774193548387094E-2</v>
      </c>
      <c r="T2149">
        <v>3</v>
      </c>
      <c r="U2149">
        <v>17</v>
      </c>
      <c r="V2149" t="s">
        <v>82</v>
      </c>
      <c r="W2149">
        <f t="shared" si="23"/>
        <v>400</v>
      </c>
      <c r="X2149" s="5">
        <v>1</v>
      </c>
      <c r="Y2149" t="s">
        <v>48</v>
      </c>
      <c r="Z2149" t="s">
        <v>55</v>
      </c>
      <c r="AA2149" t="s">
        <v>70</v>
      </c>
      <c r="AB2149" s="5">
        <v>3</v>
      </c>
      <c r="AC2149" t="s">
        <v>1439</v>
      </c>
      <c r="AD2149" t="s">
        <v>1681</v>
      </c>
      <c r="AE2149" t="s">
        <v>1440</v>
      </c>
    </row>
    <row r="2150" spans="1:31" ht="14.25" customHeight="1" x14ac:dyDescent="0.3">
      <c r="A2150">
        <v>21</v>
      </c>
      <c r="B2150" t="s">
        <v>24</v>
      </c>
      <c r="C2150" t="s">
        <v>429</v>
      </c>
      <c r="D2150" t="s">
        <v>351</v>
      </c>
      <c r="E2150">
        <v>2013</v>
      </c>
      <c r="F2150" t="s">
        <v>449</v>
      </c>
      <c r="G2150" t="s">
        <v>453</v>
      </c>
      <c r="H2150" s="3" t="s">
        <v>454</v>
      </c>
      <c r="I2150" s="8">
        <v>-17.127777999999999</v>
      </c>
      <c r="J2150" s="8">
        <v>-39.319721999999999</v>
      </c>
      <c r="K2150">
        <v>212130000</v>
      </c>
      <c r="L2150" t="s">
        <v>67</v>
      </c>
      <c r="M2150" t="s">
        <v>433</v>
      </c>
      <c r="N2150" t="s">
        <v>452</v>
      </c>
      <c r="O2150" s="12">
        <v>2008</v>
      </c>
      <c r="P2150" s="12">
        <v>12</v>
      </c>
      <c r="Q2150" s="12">
        <v>2008</v>
      </c>
      <c r="R2150" s="12">
        <v>12</v>
      </c>
      <c r="S2150" s="7">
        <f t="shared" si="29"/>
        <v>9.6774193548387094E-2</v>
      </c>
      <c r="T2150">
        <v>3</v>
      </c>
      <c r="U2150">
        <v>17</v>
      </c>
      <c r="V2150" t="s">
        <v>82</v>
      </c>
      <c r="W2150">
        <f t="shared" si="23"/>
        <v>400</v>
      </c>
      <c r="X2150" s="5">
        <v>1</v>
      </c>
      <c r="Y2150" t="s">
        <v>48</v>
      </c>
      <c r="Z2150" t="s">
        <v>55</v>
      </c>
      <c r="AA2150" t="s">
        <v>1086</v>
      </c>
      <c r="AB2150" s="5">
        <v>16</v>
      </c>
      <c r="AC2150" t="s">
        <v>1439</v>
      </c>
      <c r="AD2150" t="s">
        <v>1681</v>
      </c>
      <c r="AE2150" t="s">
        <v>1440</v>
      </c>
    </row>
    <row r="2151" spans="1:31" ht="14.25" customHeight="1" x14ac:dyDescent="0.3">
      <c r="A2151">
        <v>21</v>
      </c>
      <c r="B2151" t="s">
        <v>24</v>
      </c>
      <c r="C2151" t="s">
        <v>429</v>
      </c>
      <c r="D2151" t="s">
        <v>351</v>
      </c>
      <c r="E2151">
        <v>2013</v>
      </c>
      <c r="F2151" t="s">
        <v>449</v>
      </c>
      <c r="G2151" t="s">
        <v>453</v>
      </c>
      <c r="H2151" s="3" t="s">
        <v>454</v>
      </c>
      <c r="I2151" s="8">
        <v>-17.127777999999999</v>
      </c>
      <c r="J2151" s="8">
        <v>-39.319721999999999</v>
      </c>
      <c r="K2151">
        <v>212130000</v>
      </c>
      <c r="L2151" t="s">
        <v>67</v>
      </c>
      <c r="M2151" t="s">
        <v>433</v>
      </c>
      <c r="N2151" t="s">
        <v>452</v>
      </c>
      <c r="O2151" s="12">
        <v>2008</v>
      </c>
      <c r="P2151" s="12">
        <v>12</v>
      </c>
      <c r="Q2151" s="12">
        <v>2008</v>
      </c>
      <c r="R2151" s="12">
        <v>12</v>
      </c>
      <c r="S2151" s="7">
        <f t="shared" si="29"/>
        <v>9.6774193548387094E-2</v>
      </c>
      <c r="T2151">
        <v>3</v>
      </c>
      <c r="U2151">
        <v>17</v>
      </c>
      <c r="V2151" t="s">
        <v>82</v>
      </c>
      <c r="W2151">
        <f t="shared" si="23"/>
        <v>400</v>
      </c>
      <c r="X2151" s="5">
        <v>1</v>
      </c>
      <c r="Y2151" t="s">
        <v>48</v>
      </c>
      <c r="Z2151" t="s">
        <v>55</v>
      </c>
      <c r="AA2151" t="s">
        <v>73</v>
      </c>
      <c r="AB2151" s="5">
        <v>1</v>
      </c>
      <c r="AC2151" t="s">
        <v>1439</v>
      </c>
      <c r="AD2151" t="s">
        <v>1681</v>
      </c>
      <c r="AE2151" t="s">
        <v>1440</v>
      </c>
    </row>
    <row r="2152" spans="1:31" ht="14.25" customHeight="1" x14ac:dyDescent="0.3">
      <c r="A2152">
        <v>21</v>
      </c>
      <c r="B2152" t="s">
        <v>24</v>
      </c>
      <c r="C2152" t="s">
        <v>429</v>
      </c>
      <c r="D2152" t="s">
        <v>351</v>
      </c>
      <c r="E2152">
        <v>2013</v>
      </c>
      <c r="F2152" t="s">
        <v>449</v>
      </c>
      <c r="G2152" t="s">
        <v>453</v>
      </c>
      <c r="H2152" s="3" t="s">
        <v>454</v>
      </c>
      <c r="I2152" s="8">
        <v>-17.127777999999999</v>
      </c>
      <c r="J2152" s="8">
        <v>-39.319721999999999</v>
      </c>
      <c r="K2152">
        <v>212130000</v>
      </c>
      <c r="L2152" t="s">
        <v>67</v>
      </c>
      <c r="M2152" t="s">
        <v>433</v>
      </c>
      <c r="N2152" t="s">
        <v>452</v>
      </c>
      <c r="O2152" s="12">
        <v>2008</v>
      </c>
      <c r="P2152" s="12">
        <v>12</v>
      </c>
      <c r="Q2152" s="12">
        <v>2008</v>
      </c>
      <c r="R2152" s="12">
        <v>12</v>
      </c>
      <c r="S2152" s="7">
        <f t="shared" si="29"/>
        <v>9.6774193548387094E-2</v>
      </c>
      <c r="T2152">
        <v>3</v>
      </c>
      <c r="U2152">
        <v>17</v>
      </c>
      <c r="V2152" t="s">
        <v>82</v>
      </c>
      <c r="W2152">
        <f t="shared" si="23"/>
        <v>400</v>
      </c>
      <c r="X2152" s="5">
        <v>1</v>
      </c>
      <c r="Y2152" t="s">
        <v>48</v>
      </c>
      <c r="Z2152" t="s">
        <v>83</v>
      </c>
      <c r="AA2152" t="s">
        <v>1087</v>
      </c>
      <c r="AB2152" s="5">
        <v>8</v>
      </c>
      <c r="AC2152" t="s">
        <v>1439</v>
      </c>
      <c r="AD2152" t="s">
        <v>1681</v>
      </c>
      <c r="AE2152" t="s">
        <v>1440</v>
      </c>
    </row>
    <row r="2153" spans="1:31" ht="14.25" customHeight="1" x14ac:dyDescent="0.3">
      <c r="A2153">
        <v>21</v>
      </c>
      <c r="B2153" t="s">
        <v>24</v>
      </c>
      <c r="C2153" t="s">
        <v>429</v>
      </c>
      <c r="D2153" t="s">
        <v>351</v>
      </c>
      <c r="E2153">
        <v>2013</v>
      </c>
      <c r="F2153" t="s">
        <v>449</v>
      </c>
      <c r="G2153" t="s">
        <v>453</v>
      </c>
      <c r="H2153" s="3" t="s">
        <v>454</v>
      </c>
      <c r="I2153" s="8">
        <v>-17.127777999999999</v>
      </c>
      <c r="J2153" s="8">
        <v>-39.319721999999999</v>
      </c>
      <c r="K2153">
        <v>212130000</v>
      </c>
      <c r="L2153" t="s">
        <v>67</v>
      </c>
      <c r="M2153" t="s">
        <v>433</v>
      </c>
      <c r="N2153" t="s">
        <v>452</v>
      </c>
      <c r="O2153" s="12">
        <v>2008</v>
      </c>
      <c r="P2153" s="12">
        <v>12</v>
      </c>
      <c r="Q2153" s="12">
        <v>2008</v>
      </c>
      <c r="R2153" s="12">
        <v>12</v>
      </c>
      <c r="S2153" s="7">
        <f t="shared" si="29"/>
        <v>9.6774193548387094E-2</v>
      </c>
      <c r="T2153">
        <v>3</v>
      </c>
      <c r="U2153">
        <v>17</v>
      </c>
      <c r="V2153" t="s">
        <v>82</v>
      </c>
      <c r="W2153">
        <f t="shared" si="23"/>
        <v>400</v>
      </c>
      <c r="X2153" s="5">
        <v>1</v>
      </c>
      <c r="Y2153" t="s">
        <v>48</v>
      </c>
      <c r="Z2153" t="s">
        <v>83</v>
      </c>
      <c r="AA2153" t="s">
        <v>274</v>
      </c>
      <c r="AB2153" s="5">
        <v>5</v>
      </c>
      <c r="AC2153" t="s">
        <v>1439</v>
      </c>
      <c r="AD2153" t="s">
        <v>1681</v>
      </c>
      <c r="AE2153" t="s">
        <v>1440</v>
      </c>
    </row>
    <row r="2154" spans="1:31" ht="14.25" customHeight="1" x14ac:dyDescent="0.3">
      <c r="A2154">
        <v>21</v>
      </c>
      <c r="B2154" t="s">
        <v>24</v>
      </c>
      <c r="C2154" t="s">
        <v>429</v>
      </c>
      <c r="D2154" t="s">
        <v>351</v>
      </c>
      <c r="E2154">
        <v>2013</v>
      </c>
      <c r="F2154" t="s">
        <v>449</v>
      </c>
      <c r="G2154" t="s">
        <v>453</v>
      </c>
      <c r="H2154" s="3" t="s">
        <v>454</v>
      </c>
      <c r="I2154" s="8">
        <v>-17.127777999999999</v>
      </c>
      <c r="J2154" s="8">
        <v>-39.319721999999999</v>
      </c>
      <c r="K2154">
        <v>212130000</v>
      </c>
      <c r="L2154" t="s">
        <v>67</v>
      </c>
      <c r="M2154" t="s">
        <v>433</v>
      </c>
      <c r="N2154" t="s">
        <v>452</v>
      </c>
      <c r="O2154" s="12">
        <v>2008</v>
      </c>
      <c r="P2154" s="12">
        <v>12</v>
      </c>
      <c r="Q2154" s="12">
        <v>2008</v>
      </c>
      <c r="R2154" s="12">
        <v>12</v>
      </c>
      <c r="S2154" s="7">
        <f t="shared" si="29"/>
        <v>9.6774193548387094E-2</v>
      </c>
      <c r="T2154">
        <v>3</v>
      </c>
      <c r="U2154">
        <v>17</v>
      </c>
      <c r="V2154" t="s">
        <v>82</v>
      </c>
      <c r="W2154">
        <f t="shared" si="23"/>
        <v>400</v>
      </c>
      <c r="X2154" s="5">
        <v>1</v>
      </c>
      <c r="Y2154" t="s">
        <v>48</v>
      </c>
      <c r="Z2154" t="s">
        <v>83</v>
      </c>
      <c r="AA2154" t="s">
        <v>87</v>
      </c>
      <c r="AB2154" s="5">
        <v>28</v>
      </c>
      <c r="AC2154" t="s">
        <v>1439</v>
      </c>
      <c r="AD2154" t="s">
        <v>1681</v>
      </c>
      <c r="AE2154" t="s">
        <v>1440</v>
      </c>
    </row>
    <row r="2155" spans="1:31" ht="14.25" customHeight="1" x14ac:dyDescent="0.3">
      <c r="A2155">
        <v>21</v>
      </c>
      <c r="B2155" t="s">
        <v>24</v>
      </c>
      <c r="C2155" t="s">
        <v>429</v>
      </c>
      <c r="D2155" t="s">
        <v>351</v>
      </c>
      <c r="E2155">
        <v>2013</v>
      </c>
      <c r="F2155" t="s">
        <v>449</v>
      </c>
      <c r="G2155" t="s">
        <v>453</v>
      </c>
      <c r="H2155" s="3" t="s">
        <v>454</v>
      </c>
      <c r="I2155" s="8">
        <v>-17.127777999999999</v>
      </c>
      <c r="J2155" s="8">
        <v>-39.319721999999999</v>
      </c>
      <c r="K2155">
        <v>212130000</v>
      </c>
      <c r="L2155" t="s">
        <v>67</v>
      </c>
      <c r="M2155" t="s">
        <v>433</v>
      </c>
      <c r="N2155" t="s">
        <v>452</v>
      </c>
      <c r="O2155" s="12">
        <v>2008</v>
      </c>
      <c r="P2155" s="12">
        <v>12</v>
      </c>
      <c r="Q2155" s="12">
        <v>2008</v>
      </c>
      <c r="R2155" s="12">
        <v>12</v>
      </c>
      <c r="S2155" s="7">
        <f t="shared" si="29"/>
        <v>9.6774193548387094E-2</v>
      </c>
      <c r="T2155">
        <v>3</v>
      </c>
      <c r="U2155">
        <v>17</v>
      </c>
      <c r="V2155" t="s">
        <v>82</v>
      </c>
      <c r="W2155">
        <f t="shared" si="23"/>
        <v>400</v>
      </c>
      <c r="X2155" s="5">
        <v>1</v>
      </c>
      <c r="Y2155" t="s">
        <v>48</v>
      </c>
      <c r="Z2155" t="s">
        <v>83</v>
      </c>
      <c r="AA2155" t="s">
        <v>1088</v>
      </c>
      <c r="AB2155" s="5">
        <v>9</v>
      </c>
      <c r="AC2155" t="s">
        <v>1439</v>
      </c>
      <c r="AD2155" t="s">
        <v>1681</v>
      </c>
      <c r="AE2155" t="s">
        <v>1440</v>
      </c>
    </row>
    <row r="2156" spans="1:31" ht="14.25" customHeight="1" x14ac:dyDescent="0.3">
      <c r="A2156">
        <v>21</v>
      </c>
      <c r="B2156" t="s">
        <v>24</v>
      </c>
      <c r="C2156" t="s">
        <v>429</v>
      </c>
      <c r="D2156" t="s">
        <v>351</v>
      </c>
      <c r="E2156">
        <v>2013</v>
      </c>
      <c r="F2156" t="s">
        <v>449</v>
      </c>
      <c r="G2156" t="s">
        <v>453</v>
      </c>
      <c r="H2156" s="3" t="s">
        <v>454</v>
      </c>
      <c r="I2156" s="8">
        <v>-17.127777999999999</v>
      </c>
      <c r="J2156" s="8">
        <v>-39.319721999999999</v>
      </c>
      <c r="K2156">
        <v>212130000</v>
      </c>
      <c r="L2156" t="s">
        <v>67</v>
      </c>
      <c r="M2156" t="s">
        <v>433</v>
      </c>
      <c r="N2156" t="s">
        <v>452</v>
      </c>
      <c r="O2156" s="12">
        <v>2008</v>
      </c>
      <c r="P2156" s="12">
        <v>12</v>
      </c>
      <c r="Q2156" s="12">
        <v>2008</v>
      </c>
      <c r="R2156" s="12">
        <v>12</v>
      </c>
      <c r="S2156" s="7">
        <f t="shared" si="29"/>
        <v>9.6774193548387094E-2</v>
      </c>
      <c r="T2156">
        <v>3</v>
      </c>
      <c r="U2156">
        <v>17</v>
      </c>
      <c r="V2156" t="s">
        <v>82</v>
      </c>
      <c r="W2156">
        <f t="shared" si="23"/>
        <v>400</v>
      </c>
      <c r="X2156" s="5">
        <v>1</v>
      </c>
      <c r="Y2156" t="s">
        <v>48</v>
      </c>
      <c r="Z2156" t="s">
        <v>90</v>
      </c>
      <c r="AA2156" t="s">
        <v>666</v>
      </c>
      <c r="AB2156" s="5">
        <v>1</v>
      </c>
      <c r="AC2156" t="s">
        <v>1439</v>
      </c>
      <c r="AD2156" t="s">
        <v>1681</v>
      </c>
      <c r="AE2156" t="s">
        <v>1440</v>
      </c>
    </row>
    <row r="2157" spans="1:31" ht="14.25" customHeight="1" x14ac:dyDescent="0.3">
      <c r="A2157">
        <v>21</v>
      </c>
      <c r="B2157" t="s">
        <v>24</v>
      </c>
      <c r="C2157" t="s">
        <v>429</v>
      </c>
      <c r="D2157" t="s">
        <v>351</v>
      </c>
      <c r="E2157">
        <v>2013</v>
      </c>
      <c r="F2157" t="s">
        <v>449</v>
      </c>
      <c r="G2157" t="s">
        <v>453</v>
      </c>
      <c r="H2157" s="3" t="s">
        <v>454</v>
      </c>
      <c r="I2157" s="8">
        <v>-17.127777999999999</v>
      </c>
      <c r="J2157" s="8">
        <v>-39.319721999999999</v>
      </c>
      <c r="K2157">
        <v>212130000</v>
      </c>
      <c r="L2157" t="s">
        <v>67</v>
      </c>
      <c r="M2157" t="s">
        <v>433</v>
      </c>
      <c r="N2157" t="s">
        <v>452</v>
      </c>
      <c r="O2157" s="12">
        <v>2008</v>
      </c>
      <c r="P2157" s="12">
        <v>12</v>
      </c>
      <c r="Q2157" s="12">
        <v>2008</v>
      </c>
      <c r="R2157" s="12">
        <v>12</v>
      </c>
      <c r="S2157" s="7">
        <f t="shared" si="29"/>
        <v>9.6774193548387094E-2</v>
      </c>
      <c r="T2157">
        <v>3</v>
      </c>
      <c r="U2157">
        <v>17</v>
      </c>
      <c r="V2157" t="s">
        <v>82</v>
      </c>
      <c r="W2157">
        <f t="shared" si="23"/>
        <v>400</v>
      </c>
      <c r="X2157" s="5">
        <v>1</v>
      </c>
      <c r="Y2157" t="s">
        <v>48</v>
      </c>
      <c r="Z2157" t="s">
        <v>90</v>
      </c>
      <c r="AA2157" t="s">
        <v>1089</v>
      </c>
      <c r="AB2157" s="5">
        <v>0</v>
      </c>
      <c r="AC2157" t="s">
        <v>1439</v>
      </c>
      <c r="AD2157" t="s">
        <v>1681</v>
      </c>
      <c r="AE2157" t="s">
        <v>1440</v>
      </c>
    </row>
    <row r="2158" spans="1:31" ht="14.25" customHeight="1" x14ac:dyDescent="0.3">
      <c r="A2158">
        <v>21</v>
      </c>
      <c r="B2158" t="s">
        <v>24</v>
      </c>
      <c r="C2158" t="s">
        <v>429</v>
      </c>
      <c r="D2158" t="s">
        <v>351</v>
      </c>
      <c r="E2158">
        <v>2013</v>
      </c>
      <c r="F2158" t="s">
        <v>449</v>
      </c>
      <c r="G2158" t="s">
        <v>453</v>
      </c>
      <c r="H2158" s="3" t="s">
        <v>454</v>
      </c>
      <c r="I2158" s="8">
        <v>-17.127777999999999</v>
      </c>
      <c r="J2158" s="8">
        <v>-39.319721999999999</v>
      </c>
      <c r="K2158">
        <v>212130000</v>
      </c>
      <c r="L2158" t="s">
        <v>67</v>
      </c>
      <c r="M2158" t="s">
        <v>433</v>
      </c>
      <c r="N2158" t="s">
        <v>452</v>
      </c>
      <c r="O2158" s="12">
        <v>2008</v>
      </c>
      <c r="P2158" s="12">
        <v>12</v>
      </c>
      <c r="Q2158" s="12">
        <v>2008</v>
      </c>
      <c r="R2158" s="12">
        <v>12</v>
      </c>
      <c r="S2158" s="7">
        <f t="shared" si="29"/>
        <v>9.6774193548387094E-2</v>
      </c>
      <c r="T2158">
        <v>3</v>
      </c>
      <c r="U2158">
        <v>17</v>
      </c>
      <c r="V2158" t="s">
        <v>82</v>
      </c>
      <c r="W2158">
        <f t="shared" si="23"/>
        <v>400</v>
      </c>
      <c r="X2158" s="5">
        <v>1</v>
      </c>
      <c r="Y2158" t="s">
        <v>48</v>
      </c>
      <c r="Z2158" t="s">
        <v>90</v>
      </c>
      <c r="AA2158" t="s">
        <v>91</v>
      </c>
      <c r="AB2158" s="5">
        <v>7</v>
      </c>
      <c r="AC2158" t="s">
        <v>1439</v>
      </c>
      <c r="AD2158" t="s">
        <v>1681</v>
      </c>
      <c r="AE2158" t="s">
        <v>1440</v>
      </c>
    </row>
    <row r="2159" spans="1:31" ht="14.25" customHeight="1" x14ac:dyDescent="0.3">
      <c r="A2159">
        <v>21</v>
      </c>
      <c r="B2159" t="s">
        <v>24</v>
      </c>
      <c r="C2159" t="s">
        <v>429</v>
      </c>
      <c r="D2159" t="s">
        <v>351</v>
      </c>
      <c r="E2159">
        <v>2013</v>
      </c>
      <c r="F2159" t="s">
        <v>449</v>
      </c>
      <c r="G2159" t="s">
        <v>455</v>
      </c>
      <c r="H2159" s="3" t="s">
        <v>456</v>
      </c>
      <c r="I2159" s="8">
        <v>-17.103332999999999</v>
      </c>
      <c r="J2159" s="8">
        <v>-39.283611000000001</v>
      </c>
      <c r="K2159">
        <v>212130000</v>
      </c>
      <c r="L2159" t="s">
        <v>67</v>
      </c>
      <c r="M2159" t="s">
        <v>68</v>
      </c>
      <c r="N2159" t="s">
        <v>452</v>
      </c>
      <c r="O2159" s="12">
        <v>2008</v>
      </c>
      <c r="P2159" s="12">
        <v>12</v>
      </c>
      <c r="Q2159" s="12">
        <v>2008</v>
      </c>
      <c r="R2159" s="12">
        <v>12</v>
      </c>
      <c r="S2159" s="7">
        <f t="shared" si="29"/>
        <v>9.6774193548387094E-2</v>
      </c>
      <c r="T2159">
        <v>3</v>
      </c>
      <c r="U2159">
        <v>17</v>
      </c>
      <c r="V2159" t="s">
        <v>82</v>
      </c>
      <c r="W2159">
        <f t="shared" si="23"/>
        <v>400</v>
      </c>
      <c r="X2159" s="5">
        <v>1</v>
      </c>
      <c r="Y2159" t="s">
        <v>48</v>
      </c>
      <c r="Z2159" t="s">
        <v>49</v>
      </c>
      <c r="AA2159" t="s">
        <v>1084</v>
      </c>
      <c r="AB2159" s="5">
        <v>1</v>
      </c>
      <c r="AC2159" t="s">
        <v>1441</v>
      </c>
      <c r="AD2159" t="s">
        <v>1682</v>
      </c>
    </row>
    <row r="2160" spans="1:31" ht="14.25" customHeight="1" x14ac:dyDescent="0.3">
      <c r="A2160">
        <v>21</v>
      </c>
      <c r="B2160" t="s">
        <v>24</v>
      </c>
      <c r="C2160" t="s">
        <v>429</v>
      </c>
      <c r="D2160" t="s">
        <v>351</v>
      </c>
      <c r="E2160">
        <v>2013</v>
      </c>
      <c r="F2160" t="s">
        <v>449</v>
      </c>
      <c r="G2160" t="s">
        <v>455</v>
      </c>
      <c r="H2160" s="3" t="s">
        <v>456</v>
      </c>
      <c r="I2160" s="8">
        <v>-17.103332999999999</v>
      </c>
      <c r="J2160" s="8">
        <v>-39.283611000000001</v>
      </c>
      <c r="K2160">
        <v>212130000</v>
      </c>
      <c r="L2160" t="s">
        <v>67</v>
      </c>
      <c r="M2160" t="s">
        <v>68</v>
      </c>
      <c r="N2160" t="s">
        <v>452</v>
      </c>
      <c r="O2160" s="12">
        <v>2008</v>
      </c>
      <c r="P2160" s="12">
        <v>12</v>
      </c>
      <c r="Q2160" s="12">
        <v>2008</v>
      </c>
      <c r="R2160" s="12">
        <v>12</v>
      </c>
      <c r="S2160" s="7">
        <f t="shared" si="29"/>
        <v>9.6774193548387094E-2</v>
      </c>
      <c r="T2160">
        <v>3</v>
      </c>
      <c r="U2160">
        <v>17</v>
      </c>
      <c r="V2160" t="s">
        <v>82</v>
      </c>
      <c r="W2160">
        <f t="shared" si="23"/>
        <v>400</v>
      </c>
      <c r="X2160" s="5">
        <v>1</v>
      </c>
      <c r="Y2160" t="s">
        <v>48</v>
      </c>
      <c r="Z2160" t="s">
        <v>49</v>
      </c>
      <c r="AA2160" t="s">
        <v>50</v>
      </c>
      <c r="AB2160" s="5">
        <v>1</v>
      </c>
      <c r="AC2160" t="s">
        <v>1441</v>
      </c>
      <c r="AD2160" t="s">
        <v>1682</v>
      </c>
    </row>
    <row r="2161" spans="1:30" ht="14.25" customHeight="1" x14ac:dyDescent="0.3">
      <c r="A2161">
        <v>21</v>
      </c>
      <c r="B2161" t="s">
        <v>24</v>
      </c>
      <c r="C2161" t="s">
        <v>429</v>
      </c>
      <c r="D2161" t="s">
        <v>351</v>
      </c>
      <c r="E2161">
        <v>2013</v>
      </c>
      <c r="F2161" t="s">
        <v>449</v>
      </c>
      <c r="G2161" t="s">
        <v>455</v>
      </c>
      <c r="H2161" s="3" t="s">
        <v>456</v>
      </c>
      <c r="I2161" s="8">
        <v>-17.103332999999999</v>
      </c>
      <c r="J2161" s="8">
        <v>-39.283611000000001</v>
      </c>
      <c r="K2161">
        <v>212130000</v>
      </c>
      <c r="L2161" t="s">
        <v>67</v>
      </c>
      <c r="M2161" t="s">
        <v>68</v>
      </c>
      <c r="N2161" t="s">
        <v>452</v>
      </c>
      <c r="O2161" s="12">
        <v>2008</v>
      </c>
      <c r="P2161" s="12">
        <v>12</v>
      </c>
      <c r="Q2161" s="12">
        <v>2008</v>
      </c>
      <c r="R2161" s="12">
        <v>12</v>
      </c>
      <c r="S2161" s="7">
        <f t="shared" si="29"/>
        <v>9.6774193548387094E-2</v>
      </c>
      <c r="T2161">
        <v>3</v>
      </c>
      <c r="U2161">
        <v>17</v>
      </c>
      <c r="V2161" t="s">
        <v>82</v>
      </c>
      <c r="W2161">
        <f t="shared" si="23"/>
        <v>400</v>
      </c>
      <c r="X2161" s="5">
        <v>1</v>
      </c>
      <c r="Y2161" t="s">
        <v>48</v>
      </c>
      <c r="Z2161" t="s">
        <v>55</v>
      </c>
      <c r="AA2161" t="s">
        <v>859</v>
      </c>
      <c r="AB2161" s="5">
        <v>6</v>
      </c>
      <c r="AC2161" t="s">
        <v>1441</v>
      </c>
      <c r="AD2161" t="s">
        <v>1682</v>
      </c>
    </row>
    <row r="2162" spans="1:30" ht="14.25" customHeight="1" x14ac:dyDescent="0.3">
      <c r="A2162">
        <v>21</v>
      </c>
      <c r="B2162" t="s">
        <v>24</v>
      </c>
      <c r="C2162" t="s">
        <v>429</v>
      </c>
      <c r="D2162" t="s">
        <v>351</v>
      </c>
      <c r="E2162">
        <v>2013</v>
      </c>
      <c r="F2162" t="s">
        <v>449</v>
      </c>
      <c r="G2162" t="s">
        <v>455</v>
      </c>
      <c r="H2162" s="3" t="s">
        <v>456</v>
      </c>
      <c r="I2162" s="8">
        <v>-17.103332999999999</v>
      </c>
      <c r="J2162" s="8">
        <v>-39.283611000000001</v>
      </c>
      <c r="K2162">
        <v>212130000</v>
      </c>
      <c r="L2162" t="s">
        <v>67</v>
      </c>
      <c r="M2162" t="s">
        <v>68</v>
      </c>
      <c r="N2162" t="s">
        <v>452</v>
      </c>
      <c r="O2162" s="12">
        <v>2008</v>
      </c>
      <c r="P2162" s="12">
        <v>12</v>
      </c>
      <c r="Q2162" s="12">
        <v>2008</v>
      </c>
      <c r="R2162" s="12">
        <v>12</v>
      </c>
      <c r="S2162" s="7">
        <f t="shared" si="29"/>
        <v>9.6774193548387094E-2</v>
      </c>
      <c r="T2162">
        <v>3</v>
      </c>
      <c r="U2162">
        <v>17</v>
      </c>
      <c r="V2162" t="s">
        <v>82</v>
      </c>
      <c r="W2162">
        <f t="shared" si="23"/>
        <v>400</v>
      </c>
      <c r="X2162" s="5">
        <v>1</v>
      </c>
      <c r="Y2162" t="s">
        <v>48</v>
      </c>
      <c r="Z2162" t="s">
        <v>55</v>
      </c>
      <c r="AA2162" t="s">
        <v>1090</v>
      </c>
      <c r="AB2162" s="5">
        <v>3</v>
      </c>
      <c r="AC2162" t="s">
        <v>1441</v>
      </c>
      <c r="AD2162" t="s">
        <v>1682</v>
      </c>
    </row>
    <row r="2163" spans="1:30" ht="14.25" customHeight="1" x14ac:dyDescent="0.3">
      <c r="A2163">
        <v>21</v>
      </c>
      <c r="B2163" t="s">
        <v>24</v>
      </c>
      <c r="C2163" t="s">
        <v>429</v>
      </c>
      <c r="D2163" t="s">
        <v>351</v>
      </c>
      <c r="E2163">
        <v>2013</v>
      </c>
      <c r="F2163" t="s">
        <v>449</v>
      </c>
      <c r="G2163" t="s">
        <v>455</v>
      </c>
      <c r="H2163" s="3" t="s">
        <v>456</v>
      </c>
      <c r="I2163" s="8">
        <v>-17.103332999999999</v>
      </c>
      <c r="J2163" s="8">
        <v>-39.283611000000001</v>
      </c>
      <c r="K2163">
        <v>212130000</v>
      </c>
      <c r="L2163" t="s">
        <v>67</v>
      </c>
      <c r="M2163" t="s">
        <v>68</v>
      </c>
      <c r="N2163" t="s">
        <v>452</v>
      </c>
      <c r="O2163" s="12">
        <v>2008</v>
      </c>
      <c r="P2163" s="12">
        <v>12</v>
      </c>
      <c r="Q2163" s="12">
        <v>2008</v>
      </c>
      <c r="R2163" s="12">
        <v>12</v>
      </c>
      <c r="S2163" s="7">
        <f t="shared" si="29"/>
        <v>9.6774193548387094E-2</v>
      </c>
      <c r="T2163">
        <v>3</v>
      </c>
      <c r="U2163">
        <v>17</v>
      </c>
      <c r="V2163" t="s">
        <v>82</v>
      </c>
      <c r="W2163">
        <f t="shared" si="23"/>
        <v>400</v>
      </c>
      <c r="X2163" s="5">
        <v>1</v>
      </c>
      <c r="Y2163" t="s">
        <v>48</v>
      </c>
      <c r="Z2163" t="s">
        <v>55</v>
      </c>
      <c r="AA2163" t="s">
        <v>496</v>
      </c>
      <c r="AB2163" s="5">
        <v>2</v>
      </c>
      <c r="AC2163" t="s">
        <v>1441</v>
      </c>
      <c r="AD2163" t="s">
        <v>1682</v>
      </c>
    </row>
    <row r="2164" spans="1:30" ht="14.25" customHeight="1" x14ac:dyDescent="0.3">
      <c r="A2164">
        <v>21</v>
      </c>
      <c r="B2164" t="s">
        <v>24</v>
      </c>
      <c r="C2164" t="s">
        <v>429</v>
      </c>
      <c r="D2164" t="s">
        <v>351</v>
      </c>
      <c r="E2164">
        <v>2013</v>
      </c>
      <c r="F2164" t="s">
        <v>449</v>
      </c>
      <c r="G2164" t="s">
        <v>455</v>
      </c>
      <c r="H2164" s="3" t="s">
        <v>456</v>
      </c>
      <c r="I2164" s="8">
        <v>-17.103332999999999</v>
      </c>
      <c r="J2164" s="8">
        <v>-39.283611000000001</v>
      </c>
      <c r="K2164">
        <v>212130000</v>
      </c>
      <c r="L2164" t="s">
        <v>67</v>
      </c>
      <c r="M2164" t="s">
        <v>68</v>
      </c>
      <c r="N2164" t="s">
        <v>452</v>
      </c>
      <c r="O2164" s="12">
        <v>2008</v>
      </c>
      <c r="P2164" s="12">
        <v>12</v>
      </c>
      <c r="Q2164" s="12">
        <v>2008</v>
      </c>
      <c r="R2164" s="12">
        <v>12</v>
      </c>
      <c r="S2164" s="7">
        <f t="shared" si="29"/>
        <v>9.6774193548387094E-2</v>
      </c>
      <c r="T2164">
        <v>3</v>
      </c>
      <c r="U2164">
        <v>17</v>
      </c>
      <c r="V2164" t="s">
        <v>82</v>
      </c>
      <c r="W2164">
        <f t="shared" si="23"/>
        <v>400</v>
      </c>
      <c r="X2164" s="5">
        <v>1</v>
      </c>
      <c r="Y2164" t="s">
        <v>48</v>
      </c>
      <c r="Z2164" t="s">
        <v>55</v>
      </c>
      <c r="AA2164" t="s">
        <v>1085</v>
      </c>
      <c r="AB2164" s="5">
        <v>0</v>
      </c>
      <c r="AC2164" t="s">
        <v>1441</v>
      </c>
      <c r="AD2164" t="s">
        <v>1682</v>
      </c>
    </row>
    <row r="2165" spans="1:30" ht="14.25" customHeight="1" x14ac:dyDescent="0.3">
      <c r="A2165">
        <v>21</v>
      </c>
      <c r="B2165" t="s">
        <v>24</v>
      </c>
      <c r="C2165" t="s">
        <v>429</v>
      </c>
      <c r="D2165" t="s">
        <v>351</v>
      </c>
      <c r="E2165">
        <v>2013</v>
      </c>
      <c r="F2165" t="s">
        <v>449</v>
      </c>
      <c r="G2165" t="s">
        <v>455</v>
      </c>
      <c r="H2165" s="3" t="s">
        <v>456</v>
      </c>
      <c r="I2165" s="8">
        <v>-17.103332999999999</v>
      </c>
      <c r="J2165" s="8">
        <v>-39.283611000000001</v>
      </c>
      <c r="K2165">
        <v>212130000</v>
      </c>
      <c r="L2165" t="s">
        <v>67</v>
      </c>
      <c r="M2165" t="s">
        <v>68</v>
      </c>
      <c r="N2165" t="s">
        <v>452</v>
      </c>
      <c r="O2165" s="12">
        <v>2008</v>
      </c>
      <c r="P2165" s="12">
        <v>12</v>
      </c>
      <c r="Q2165" s="12">
        <v>2008</v>
      </c>
      <c r="R2165" s="12">
        <v>12</v>
      </c>
      <c r="S2165" s="7">
        <f t="shared" si="29"/>
        <v>9.6774193548387094E-2</v>
      </c>
      <c r="T2165">
        <v>3</v>
      </c>
      <c r="U2165">
        <v>17</v>
      </c>
      <c r="V2165" t="s">
        <v>82</v>
      </c>
      <c r="W2165">
        <f t="shared" si="23"/>
        <v>400</v>
      </c>
      <c r="X2165" s="5">
        <v>1</v>
      </c>
      <c r="Y2165" t="s">
        <v>48</v>
      </c>
      <c r="Z2165" t="s">
        <v>55</v>
      </c>
      <c r="AA2165" t="s">
        <v>249</v>
      </c>
      <c r="AB2165" s="5">
        <v>220</v>
      </c>
      <c r="AC2165" t="s">
        <v>1441</v>
      </c>
      <c r="AD2165" t="s">
        <v>1682</v>
      </c>
    </row>
    <row r="2166" spans="1:30" ht="14.25" customHeight="1" x14ac:dyDescent="0.3">
      <c r="A2166">
        <v>21</v>
      </c>
      <c r="B2166" t="s">
        <v>24</v>
      </c>
      <c r="C2166" t="s">
        <v>429</v>
      </c>
      <c r="D2166" t="s">
        <v>351</v>
      </c>
      <c r="E2166">
        <v>2013</v>
      </c>
      <c r="F2166" t="s">
        <v>449</v>
      </c>
      <c r="G2166" t="s">
        <v>455</v>
      </c>
      <c r="H2166" s="3" t="s">
        <v>456</v>
      </c>
      <c r="I2166" s="8">
        <v>-17.103332999999999</v>
      </c>
      <c r="J2166" s="8">
        <v>-39.283611000000001</v>
      </c>
      <c r="K2166">
        <v>212130000</v>
      </c>
      <c r="L2166" t="s">
        <v>67</v>
      </c>
      <c r="M2166" t="s">
        <v>68</v>
      </c>
      <c r="N2166" t="s">
        <v>452</v>
      </c>
      <c r="O2166" s="12">
        <v>2008</v>
      </c>
      <c r="P2166" s="12">
        <v>12</v>
      </c>
      <c r="Q2166" s="12">
        <v>2008</v>
      </c>
      <c r="R2166" s="12">
        <v>12</v>
      </c>
      <c r="S2166" s="7">
        <f t="shared" si="29"/>
        <v>9.6774193548387094E-2</v>
      </c>
      <c r="T2166">
        <v>3</v>
      </c>
      <c r="U2166">
        <v>17</v>
      </c>
      <c r="V2166" t="s">
        <v>82</v>
      </c>
      <c r="W2166">
        <f t="shared" si="23"/>
        <v>400</v>
      </c>
      <c r="X2166" s="5">
        <v>1</v>
      </c>
      <c r="Y2166" t="s">
        <v>48</v>
      </c>
      <c r="Z2166" t="s">
        <v>55</v>
      </c>
      <c r="AA2166" t="s">
        <v>1091</v>
      </c>
      <c r="AB2166" s="5">
        <v>11</v>
      </c>
      <c r="AC2166" t="s">
        <v>1441</v>
      </c>
      <c r="AD2166" t="s">
        <v>1682</v>
      </c>
    </row>
    <row r="2167" spans="1:30" ht="14.25" customHeight="1" x14ac:dyDescent="0.3">
      <c r="A2167">
        <v>21</v>
      </c>
      <c r="B2167" t="s">
        <v>24</v>
      </c>
      <c r="C2167" t="s">
        <v>429</v>
      </c>
      <c r="D2167" t="s">
        <v>351</v>
      </c>
      <c r="E2167">
        <v>2013</v>
      </c>
      <c r="F2167" t="s">
        <v>449</v>
      </c>
      <c r="G2167" t="s">
        <v>455</v>
      </c>
      <c r="H2167" s="3" t="s">
        <v>456</v>
      </c>
      <c r="I2167" s="8">
        <v>-17.103332999999999</v>
      </c>
      <c r="J2167" s="8">
        <v>-39.283611000000001</v>
      </c>
      <c r="K2167">
        <v>212130000</v>
      </c>
      <c r="L2167" t="s">
        <v>67</v>
      </c>
      <c r="M2167" t="s">
        <v>68</v>
      </c>
      <c r="N2167" t="s">
        <v>1097</v>
      </c>
      <c r="O2167" s="12">
        <v>2009</v>
      </c>
      <c r="P2167" s="12">
        <v>1</v>
      </c>
      <c r="Q2167" s="12">
        <v>2009</v>
      </c>
      <c r="R2167" s="12">
        <v>1</v>
      </c>
      <c r="S2167" s="7">
        <f t="shared" si="29"/>
        <v>9.6774193548387094E-2</v>
      </c>
      <c r="T2167">
        <v>3</v>
      </c>
      <c r="U2167">
        <v>17</v>
      </c>
      <c r="V2167" t="s">
        <v>82</v>
      </c>
      <c r="W2167">
        <f t="shared" si="23"/>
        <v>400</v>
      </c>
      <c r="X2167" s="5">
        <v>1</v>
      </c>
      <c r="Y2167" t="s">
        <v>48</v>
      </c>
      <c r="Z2167" t="s">
        <v>55</v>
      </c>
      <c r="AA2167" t="s">
        <v>861</v>
      </c>
      <c r="AB2167" s="5">
        <v>4</v>
      </c>
      <c r="AC2167" t="s">
        <v>1441</v>
      </c>
      <c r="AD2167" t="s">
        <v>1682</v>
      </c>
    </row>
    <row r="2168" spans="1:30" ht="14.25" customHeight="1" x14ac:dyDescent="0.3">
      <c r="A2168">
        <v>21</v>
      </c>
      <c r="B2168" t="s">
        <v>24</v>
      </c>
      <c r="C2168" t="s">
        <v>429</v>
      </c>
      <c r="D2168" t="s">
        <v>351</v>
      </c>
      <c r="E2168">
        <v>2013</v>
      </c>
      <c r="F2168" t="s">
        <v>449</v>
      </c>
      <c r="G2168" t="s">
        <v>455</v>
      </c>
      <c r="H2168" s="3" t="s">
        <v>456</v>
      </c>
      <c r="I2168" s="8">
        <v>-17.103332999999999</v>
      </c>
      <c r="J2168" s="8">
        <v>-39.283611000000001</v>
      </c>
      <c r="K2168">
        <v>212130000</v>
      </c>
      <c r="L2168" t="s">
        <v>67</v>
      </c>
      <c r="M2168" t="s">
        <v>68</v>
      </c>
      <c r="N2168" t="s">
        <v>1097</v>
      </c>
      <c r="O2168" s="12">
        <v>2009</v>
      </c>
      <c r="P2168" s="12">
        <v>1</v>
      </c>
      <c r="Q2168" s="12">
        <v>2009</v>
      </c>
      <c r="R2168" s="12">
        <v>1</v>
      </c>
      <c r="S2168" s="7">
        <f t="shared" si="29"/>
        <v>9.6774193548387094E-2</v>
      </c>
      <c r="T2168">
        <v>3</v>
      </c>
      <c r="U2168">
        <v>17</v>
      </c>
      <c r="V2168" t="s">
        <v>82</v>
      </c>
      <c r="W2168">
        <f t="shared" si="23"/>
        <v>400</v>
      </c>
      <c r="X2168" s="5">
        <v>1</v>
      </c>
      <c r="Y2168" t="s">
        <v>48</v>
      </c>
      <c r="Z2168" t="s">
        <v>55</v>
      </c>
      <c r="AA2168" t="s">
        <v>59</v>
      </c>
      <c r="AB2168" s="5">
        <v>13</v>
      </c>
      <c r="AC2168" t="s">
        <v>1441</v>
      </c>
      <c r="AD2168" t="s">
        <v>1682</v>
      </c>
    </row>
    <row r="2169" spans="1:30" ht="14.25" customHeight="1" x14ac:dyDescent="0.3">
      <c r="A2169">
        <v>21</v>
      </c>
      <c r="B2169" t="s">
        <v>24</v>
      </c>
      <c r="C2169" t="s">
        <v>429</v>
      </c>
      <c r="D2169" t="s">
        <v>351</v>
      </c>
      <c r="E2169">
        <v>2013</v>
      </c>
      <c r="F2169" t="s">
        <v>449</v>
      </c>
      <c r="G2169" t="s">
        <v>455</v>
      </c>
      <c r="H2169" s="3" t="s">
        <v>456</v>
      </c>
      <c r="I2169" s="8">
        <v>-17.103332999999999</v>
      </c>
      <c r="J2169" s="8">
        <v>-39.283611000000001</v>
      </c>
      <c r="K2169">
        <v>212130000</v>
      </c>
      <c r="L2169" t="s">
        <v>67</v>
      </c>
      <c r="M2169" t="s">
        <v>68</v>
      </c>
      <c r="N2169" t="s">
        <v>1097</v>
      </c>
      <c r="O2169" s="12">
        <v>2009</v>
      </c>
      <c r="P2169" s="12">
        <v>1</v>
      </c>
      <c r="Q2169" s="12">
        <v>2009</v>
      </c>
      <c r="R2169" s="12">
        <v>1</v>
      </c>
      <c r="S2169" s="7">
        <f t="shared" si="29"/>
        <v>9.6774193548387094E-2</v>
      </c>
      <c r="T2169">
        <v>3</v>
      </c>
      <c r="U2169">
        <v>17</v>
      </c>
      <c r="V2169" t="s">
        <v>82</v>
      </c>
      <c r="W2169">
        <f t="shared" si="23"/>
        <v>400</v>
      </c>
      <c r="X2169" s="5">
        <v>1</v>
      </c>
      <c r="Y2169" t="s">
        <v>48</v>
      </c>
      <c r="Z2169" t="s">
        <v>55</v>
      </c>
      <c r="AA2169" t="s">
        <v>62</v>
      </c>
      <c r="AB2169" s="5">
        <v>5</v>
      </c>
      <c r="AC2169" t="s">
        <v>1441</v>
      </c>
      <c r="AD2169" t="s">
        <v>1682</v>
      </c>
    </row>
    <row r="2170" spans="1:30" ht="14.25" customHeight="1" x14ac:dyDescent="0.3">
      <c r="A2170">
        <v>21</v>
      </c>
      <c r="B2170" t="s">
        <v>24</v>
      </c>
      <c r="C2170" t="s">
        <v>429</v>
      </c>
      <c r="D2170" t="s">
        <v>351</v>
      </c>
      <c r="E2170">
        <v>2013</v>
      </c>
      <c r="F2170" t="s">
        <v>449</v>
      </c>
      <c r="G2170" t="s">
        <v>455</v>
      </c>
      <c r="H2170" s="3" t="s">
        <v>456</v>
      </c>
      <c r="I2170" s="8">
        <v>-17.103332999999999</v>
      </c>
      <c r="J2170" s="8">
        <v>-39.283611000000001</v>
      </c>
      <c r="K2170">
        <v>212130000</v>
      </c>
      <c r="L2170" t="s">
        <v>67</v>
      </c>
      <c r="M2170" t="s">
        <v>68</v>
      </c>
      <c r="N2170" t="s">
        <v>1097</v>
      </c>
      <c r="O2170" s="12">
        <v>2009</v>
      </c>
      <c r="P2170" s="12">
        <v>1</v>
      </c>
      <c r="Q2170" s="12">
        <v>2009</v>
      </c>
      <c r="R2170" s="12">
        <v>1</v>
      </c>
      <c r="S2170" s="7">
        <f t="shared" si="29"/>
        <v>9.6774193548387094E-2</v>
      </c>
      <c r="T2170">
        <v>3</v>
      </c>
      <c r="U2170">
        <v>17</v>
      </c>
      <c r="V2170" t="s">
        <v>82</v>
      </c>
      <c r="W2170">
        <f t="shared" si="23"/>
        <v>400</v>
      </c>
      <c r="X2170" s="5">
        <v>1</v>
      </c>
      <c r="Y2170" t="s">
        <v>48</v>
      </c>
      <c r="Z2170" t="s">
        <v>55</v>
      </c>
      <c r="AA2170" t="s">
        <v>655</v>
      </c>
      <c r="AB2170" s="5">
        <v>7</v>
      </c>
      <c r="AC2170" t="s">
        <v>1441</v>
      </c>
      <c r="AD2170" t="s">
        <v>1682</v>
      </c>
    </row>
    <row r="2171" spans="1:30" ht="14.25" customHeight="1" x14ac:dyDescent="0.3">
      <c r="A2171">
        <v>21</v>
      </c>
      <c r="B2171" t="s">
        <v>24</v>
      </c>
      <c r="C2171" t="s">
        <v>429</v>
      </c>
      <c r="D2171" t="s">
        <v>351</v>
      </c>
      <c r="E2171">
        <v>2013</v>
      </c>
      <c r="F2171" t="s">
        <v>449</v>
      </c>
      <c r="G2171" t="s">
        <v>455</v>
      </c>
      <c r="H2171" s="3" t="s">
        <v>456</v>
      </c>
      <c r="I2171" s="8">
        <v>-17.103332999999999</v>
      </c>
      <c r="J2171" s="8">
        <v>-39.283611000000001</v>
      </c>
      <c r="K2171">
        <v>212130000</v>
      </c>
      <c r="L2171" t="s">
        <v>67</v>
      </c>
      <c r="M2171" t="s">
        <v>68</v>
      </c>
      <c r="N2171" t="s">
        <v>1097</v>
      </c>
      <c r="O2171" s="12">
        <v>2009</v>
      </c>
      <c r="P2171" s="12">
        <v>1</v>
      </c>
      <c r="Q2171" s="12">
        <v>2009</v>
      </c>
      <c r="R2171" s="12">
        <v>1</v>
      </c>
      <c r="S2171" s="7">
        <f t="shared" si="29"/>
        <v>9.6774193548387094E-2</v>
      </c>
      <c r="T2171">
        <v>3</v>
      </c>
      <c r="U2171">
        <v>17</v>
      </c>
      <c r="V2171" t="s">
        <v>82</v>
      </c>
      <c r="W2171">
        <f t="shared" si="23"/>
        <v>400</v>
      </c>
      <c r="X2171" s="5">
        <v>1</v>
      </c>
      <c r="Y2171" t="s">
        <v>48</v>
      </c>
      <c r="Z2171" t="s">
        <v>55</v>
      </c>
      <c r="AA2171" t="s">
        <v>379</v>
      </c>
      <c r="AB2171" s="5">
        <v>13</v>
      </c>
      <c r="AC2171" t="s">
        <v>1441</v>
      </c>
      <c r="AD2171" t="s">
        <v>1682</v>
      </c>
    </row>
    <row r="2172" spans="1:30" ht="14.25" customHeight="1" x14ac:dyDescent="0.3">
      <c r="A2172">
        <v>21</v>
      </c>
      <c r="B2172" t="s">
        <v>24</v>
      </c>
      <c r="C2172" t="s">
        <v>429</v>
      </c>
      <c r="D2172" t="s">
        <v>351</v>
      </c>
      <c r="E2172">
        <v>2013</v>
      </c>
      <c r="F2172" t="s">
        <v>449</v>
      </c>
      <c r="G2172" t="s">
        <v>455</v>
      </c>
      <c r="H2172" s="3" t="s">
        <v>456</v>
      </c>
      <c r="I2172" s="8">
        <v>-17.103332999999999</v>
      </c>
      <c r="J2172" s="8">
        <v>-39.283611000000001</v>
      </c>
      <c r="K2172">
        <v>212130000</v>
      </c>
      <c r="L2172" t="s">
        <v>67</v>
      </c>
      <c r="M2172" t="s">
        <v>68</v>
      </c>
      <c r="N2172" t="s">
        <v>1097</v>
      </c>
      <c r="O2172" s="12">
        <v>2009</v>
      </c>
      <c r="P2172" s="12">
        <v>1</v>
      </c>
      <c r="Q2172" s="12">
        <v>2009</v>
      </c>
      <c r="R2172" s="12">
        <v>1</v>
      </c>
      <c r="S2172" s="7">
        <f t="shared" si="29"/>
        <v>9.6774193548387094E-2</v>
      </c>
      <c r="T2172">
        <v>3</v>
      </c>
      <c r="U2172">
        <v>17</v>
      </c>
      <c r="V2172" t="s">
        <v>82</v>
      </c>
      <c r="W2172">
        <f t="shared" si="23"/>
        <v>400</v>
      </c>
      <c r="X2172" s="5">
        <v>1</v>
      </c>
      <c r="Y2172" t="s">
        <v>48</v>
      </c>
      <c r="Z2172" t="s">
        <v>55</v>
      </c>
      <c r="AA2172" t="s">
        <v>519</v>
      </c>
      <c r="AB2172" s="5">
        <v>2</v>
      </c>
      <c r="AC2172" t="s">
        <v>1441</v>
      </c>
      <c r="AD2172" t="s">
        <v>1682</v>
      </c>
    </row>
    <row r="2173" spans="1:30" ht="14.25" customHeight="1" x14ac:dyDescent="0.3">
      <c r="A2173">
        <v>21</v>
      </c>
      <c r="B2173" t="s">
        <v>24</v>
      </c>
      <c r="C2173" t="s">
        <v>429</v>
      </c>
      <c r="D2173" t="s">
        <v>351</v>
      </c>
      <c r="E2173">
        <v>2013</v>
      </c>
      <c r="F2173" t="s">
        <v>449</v>
      </c>
      <c r="G2173" t="s">
        <v>455</v>
      </c>
      <c r="H2173" s="3" t="s">
        <v>456</v>
      </c>
      <c r="I2173" s="8">
        <v>-17.103332999999999</v>
      </c>
      <c r="J2173" s="8">
        <v>-39.283611000000001</v>
      </c>
      <c r="K2173">
        <v>212130000</v>
      </c>
      <c r="L2173" t="s">
        <v>67</v>
      </c>
      <c r="M2173" t="s">
        <v>68</v>
      </c>
      <c r="N2173" t="s">
        <v>1097</v>
      </c>
      <c r="O2173" s="12">
        <v>2009</v>
      </c>
      <c r="P2173" s="12">
        <v>1</v>
      </c>
      <c r="Q2173" s="12">
        <v>2009</v>
      </c>
      <c r="R2173" s="12">
        <v>1</v>
      </c>
      <c r="S2173" s="7">
        <f t="shared" si="29"/>
        <v>9.6774193548387094E-2</v>
      </c>
      <c r="T2173">
        <v>3</v>
      </c>
      <c r="U2173">
        <v>17</v>
      </c>
      <c r="V2173" t="s">
        <v>82</v>
      </c>
      <c r="W2173">
        <f t="shared" si="23"/>
        <v>400</v>
      </c>
      <c r="X2173" s="5">
        <v>1</v>
      </c>
      <c r="Y2173" t="s">
        <v>48</v>
      </c>
      <c r="Z2173" t="s">
        <v>55</v>
      </c>
      <c r="AA2173" t="s">
        <v>1064</v>
      </c>
      <c r="AB2173" s="5">
        <v>4</v>
      </c>
      <c r="AC2173" t="s">
        <v>1441</v>
      </c>
      <c r="AD2173" t="s">
        <v>1682</v>
      </c>
    </row>
    <row r="2174" spans="1:30" ht="14.25" customHeight="1" x14ac:dyDescent="0.3">
      <c r="A2174">
        <v>21</v>
      </c>
      <c r="B2174" t="s">
        <v>24</v>
      </c>
      <c r="C2174" t="s">
        <v>429</v>
      </c>
      <c r="D2174" t="s">
        <v>351</v>
      </c>
      <c r="E2174">
        <v>2013</v>
      </c>
      <c r="F2174" t="s">
        <v>449</v>
      </c>
      <c r="G2174" t="s">
        <v>455</v>
      </c>
      <c r="H2174" s="3" t="s">
        <v>456</v>
      </c>
      <c r="I2174" s="8">
        <v>-17.103332999999999</v>
      </c>
      <c r="J2174" s="8">
        <v>-39.283611000000001</v>
      </c>
      <c r="K2174">
        <v>212130000</v>
      </c>
      <c r="L2174" t="s">
        <v>67</v>
      </c>
      <c r="M2174" t="s">
        <v>68</v>
      </c>
      <c r="N2174" t="s">
        <v>1097</v>
      </c>
      <c r="O2174" s="12">
        <v>2009</v>
      </c>
      <c r="P2174" s="12">
        <v>1</v>
      </c>
      <c r="Q2174" s="12">
        <v>2009</v>
      </c>
      <c r="R2174" s="12">
        <v>1</v>
      </c>
      <c r="S2174" s="7">
        <f t="shared" si="29"/>
        <v>9.6774193548387094E-2</v>
      </c>
      <c r="T2174">
        <v>3</v>
      </c>
      <c r="U2174">
        <v>17</v>
      </c>
      <c r="V2174" t="s">
        <v>82</v>
      </c>
      <c r="W2174">
        <f t="shared" si="23"/>
        <v>400</v>
      </c>
      <c r="X2174" s="5">
        <v>1</v>
      </c>
      <c r="Y2174" t="s">
        <v>48</v>
      </c>
      <c r="Z2174" t="s">
        <v>55</v>
      </c>
      <c r="AA2174" t="s">
        <v>1093</v>
      </c>
      <c r="AB2174" s="5">
        <v>0</v>
      </c>
      <c r="AC2174" t="s">
        <v>1441</v>
      </c>
      <c r="AD2174" t="s">
        <v>1682</v>
      </c>
    </row>
    <row r="2175" spans="1:30" ht="14.25" customHeight="1" x14ac:dyDescent="0.3">
      <c r="A2175">
        <v>21</v>
      </c>
      <c r="B2175" t="s">
        <v>24</v>
      </c>
      <c r="C2175" t="s">
        <v>429</v>
      </c>
      <c r="D2175" t="s">
        <v>351</v>
      </c>
      <c r="E2175">
        <v>2013</v>
      </c>
      <c r="F2175" t="s">
        <v>449</v>
      </c>
      <c r="G2175" t="s">
        <v>455</v>
      </c>
      <c r="H2175" s="3" t="s">
        <v>456</v>
      </c>
      <c r="I2175" s="8">
        <v>-17.103332999999999</v>
      </c>
      <c r="J2175" s="8">
        <v>-39.283611000000001</v>
      </c>
      <c r="K2175">
        <v>212130000</v>
      </c>
      <c r="L2175" t="s">
        <v>67</v>
      </c>
      <c r="M2175" t="s">
        <v>68</v>
      </c>
      <c r="N2175" t="s">
        <v>1097</v>
      </c>
      <c r="O2175" s="12">
        <v>2009</v>
      </c>
      <c r="P2175" s="12">
        <v>1</v>
      </c>
      <c r="Q2175" s="12">
        <v>2009</v>
      </c>
      <c r="R2175" s="12">
        <v>1</v>
      </c>
      <c r="S2175" s="7">
        <f t="shared" si="29"/>
        <v>9.6774193548387094E-2</v>
      </c>
      <c r="T2175">
        <v>3</v>
      </c>
      <c r="U2175">
        <v>17</v>
      </c>
      <c r="V2175" t="s">
        <v>82</v>
      </c>
      <c r="W2175">
        <f t="shared" si="23"/>
        <v>400</v>
      </c>
      <c r="X2175" s="5">
        <v>1</v>
      </c>
      <c r="Y2175" t="s">
        <v>48</v>
      </c>
      <c r="Z2175" t="s">
        <v>55</v>
      </c>
      <c r="AA2175" t="s">
        <v>1083</v>
      </c>
      <c r="AB2175" s="5">
        <v>59</v>
      </c>
      <c r="AC2175" t="s">
        <v>1441</v>
      </c>
      <c r="AD2175" t="s">
        <v>1682</v>
      </c>
    </row>
    <row r="2176" spans="1:30" ht="14.25" customHeight="1" x14ac:dyDescent="0.3">
      <c r="A2176">
        <v>21</v>
      </c>
      <c r="B2176" t="s">
        <v>24</v>
      </c>
      <c r="C2176" t="s">
        <v>429</v>
      </c>
      <c r="D2176" t="s">
        <v>351</v>
      </c>
      <c r="E2176">
        <v>2013</v>
      </c>
      <c r="F2176" t="s">
        <v>449</v>
      </c>
      <c r="G2176" t="s">
        <v>455</v>
      </c>
      <c r="H2176" s="3" t="s">
        <v>456</v>
      </c>
      <c r="I2176" s="8">
        <v>-17.103332999999999</v>
      </c>
      <c r="J2176" s="8">
        <v>-39.283611000000001</v>
      </c>
      <c r="K2176">
        <v>212130000</v>
      </c>
      <c r="L2176" t="s">
        <v>67</v>
      </c>
      <c r="M2176" t="s">
        <v>68</v>
      </c>
      <c r="N2176" t="s">
        <v>1097</v>
      </c>
      <c r="O2176" s="12">
        <v>2009</v>
      </c>
      <c r="P2176" s="12">
        <v>1</v>
      </c>
      <c r="Q2176" s="12">
        <v>2009</v>
      </c>
      <c r="R2176" s="12">
        <v>1</v>
      </c>
      <c r="S2176" s="7">
        <f t="shared" si="29"/>
        <v>9.6774193548387094E-2</v>
      </c>
      <c r="T2176">
        <v>3</v>
      </c>
      <c r="U2176">
        <v>17</v>
      </c>
      <c r="V2176" t="s">
        <v>82</v>
      </c>
      <c r="W2176">
        <f t="shared" si="23"/>
        <v>400</v>
      </c>
      <c r="X2176" s="5">
        <v>1</v>
      </c>
      <c r="Y2176" t="s">
        <v>48</v>
      </c>
      <c r="Z2176" t="s">
        <v>55</v>
      </c>
      <c r="AA2176" t="s">
        <v>1094</v>
      </c>
      <c r="AB2176" s="5">
        <v>0</v>
      </c>
      <c r="AC2176" t="s">
        <v>1441</v>
      </c>
      <c r="AD2176" t="s">
        <v>1682</v>
      </c>
    </row>
    <row r="2177" spans="1:30" ht="14.25" customHeight="1" x14ac:dyDescent="0.3">
      <c r="A2177">
        <v>21</v>
      </c>
      <c r="B2177" t="s">
        <v>24</v>
      </c>
      <c r="C2177" t="s">
        <v>429</v>
      </c>
      <c r="D2177" t="s">
        <v>351</v>
      </c>
      <c r="E2177">
        <v>2013</v>
      </c>
      <c r="F2177" t="s">
        <v>449</v>
      </c>
      <c r="G2177" t="s">
        <v>455</v>
      </c>
      <c r="H2177" s="3" t="s">
        <v>456</v>
      </c>
      <c r="I2177" s="8">
        <v>-17.103332999999999</v>
      </c>
      <c r="J2177" s="8">
        <v>-39.283611000000001</v>
      </c>
      <c r="K2177">
        <v>212130000</v>
      </c>
      <c r="L2177" t="s">
        <v>67</v>
      </c>
      <c r="M2177" t="s">
        <v>68</v>
      </c>
      <c r="N2177" t="s">
        <v>1097</v>
      </c>
      <c r="O2177" s="12">
        <v>2009</v>
      </c>
      <c r="P2177" s="12">
        <v>1</v>
      </c>
      <c r="Q2177" s="12">
        <v>2009</v>
      </c>
      <c r="R2177" s="12">
        <v>1</v>
      </c>
      <c r="S2177" s="7">
        <f t="shared" si="29"/>
        <v>9.6774193548387094E-2</v>
      </c>
      <c r="T2177">
        <v>3</v>
      </c>
      <c r="U2177">
        <v>17</v>
      </c>
      <c r="V2177" t="s">
        <v>82</v>
      </c>
      <c r="W2177">
        <f t="shared" si="23"/>
        <v>400</v>
      </c>
      <c r="X2177" s="5">
        <v>1</v>
      </c>
      <c r="Y2177" t="s">
        <v>48</v>
      </c>
      <c r="Z2177" t="s">
        <v>55</v>
      </c>
      <c r="AA2177" t="s">
        <v>1096</v>
      </c>
      <c r="AB2177" s="5">
        <v>0</v>
      </c>
      <c r="AC2177" t="s">
        <v>1441</v>
      </c>
      <c r="AD2177" t="s">
        <v>1682</v>
      </c>
    </row>
    <row r="2178" spans="1:30" ht="14.25" customHeight="1" x14ac:dyDescent="0.3">
      <c r="A2178">
        <v>21</v>
      </c>
      <c r="B2178" t="s">
        <v>24</v>
      </c>
      <c r="C2178" t="s">
        <v>429</v>
      </c>
      <c r="D2178" t="s">
        <v>351</v>
      </c>
      <c r="E2178">
        <v>2013</v>
      </c>
      <c r="F2178" t="s">
        <v>449</v>
      </c>
      <c r="G2178" t="s">
        <v>455</v>
      </c>
      <c r="H2178" s="3" t="s">
        <v>456</v>
      </c>
      <c r="I2178" s="8">
        <v>-17.103332999999999</v>
      </c>
      <c r="J2178" s="8">
        <v>-39.283611000000001</v>
      </c>
      <c r="K2178">
        <v>212130000</v>
      </c>
      <c r="L2178" t="s">
        <v>67</v>
      </c>
      <c r="M2178" t="s">
        <v>68</v>
      </c>
      <c r="N2178" t="s">
        <v>1097</v>
      </c>
      <c r="O2178" s="12">
        <v>2009</v>
      </c>
      <c r="P2178" s="12">
        <v>1</v>
      </c>
      <c r="Q2178" s="12">
        <v>2009</v>
      </c>
      <c r="R2178" s="12">
        <v>1</v>
      </c>
      <c r="S2178" s="7">
        <f t="shared" si="29"/>
        <v>9.6774193548387094E-2</v>
      </c>
      <c r="T2178">
        <v>3</v>
      </c>
      <c r="U2178">
        <v>17</v>
      </c>
      <c r="V2178" t="s">
        <v>82</v>
      </c>
      <c r="W2178">
        <f t="shared" si="23"/>
        <v>400</v>
      </c>
      <c r="X2178" s="5">
        <v>1</v>
      </c>
      <c r="Y2178" t="s">
        <v>48</v>
      </c>
      <c r="Z2178" t="s">
        <v>55</v>
      </c>
      <c r="AA2178" t="s">
        <v>70</v>
      </c>
      <c r="AB2178" s="5">
        <v>1</v>
      </c>
      <c r="AC2178" t="s">
        <v>1441</v>
      </c>
      <c r="AD2178" t="s">
        <v>1682</v>
      </c>
    </row>
    <row r="2179" spans="1:30" ht="14.25" customHeight="1" x14ac:dyDescent="0.3">
      <c r="A2179">
        <v>21</v>
      </c>
      <c r="B2179" t="s">
        <v>24</v>
      </c>
      <c r="C2179" t="s">
        <v>429</v>
      </c>
      <c r="D2179" t="s">
        <v>351</v>
      </c>
      <c r="E2179">
        <v>2013</v>
      </c>
      <c r="F2179" t="s">
        <v>449</v>
      </c>
      <c r="G2179" t="s">
        <v>455</v>
      </c>
      <c r="H2179" s="3" t="s">
        <v>456</v>
      </c>
      <c r="I2179" s="8">
        <v>-17.103332999999999</v>
      </c>
      <c r="J2179" s="8">
        <v>-39.283611000000001</v>
      </c>
      <c r="K2179">
        <v>212130000</v>
      </c>
      <c r="L2179" t="s">
        <v>67</v>
      </c>
      <c r="M2179" t="s">
        <v>68</v>
      </c>
      <c r="N2179" t="s">
        <v>1097</v>
      </c>
      <c r="O2179" s="12">
        <v>2009</v>
      </c>
      <c r="P2179" s="12">
        <v>1</v>
      </c>
      <c r="Q2179" s="12">
        <v>2009</v>
      </c>
      <c r="R2179" s="12">
        <v>1</v>
      </c>
      <c r="S2179" s="7">
        <f t="shared" si="29"/>
        <v>9.6774193548387094E-2</v>
      </c>
      <c r="T2179">
        <v>3</v>
      </c>
      <c r="U2179">
        <v>17</v>
      </c>
      <c r="V2179" t="s">
        <v>82</v>
      </c>
      <c r="W2179">
        <f t="shared" si="23"/>
        <v>400</v>
      </c>
      <c r="X2179" s="5">
        <v>1</v>
      </c>
      <c r="Y2179" t="s">
        <v>48</v>
      </c>
      <c r="Z2179" t="s">
        <v>55</v>
      </c>
      <c r="AA2179" t="s">
        <v>1086</v>
      </c>
      <c r="AB2179" s="5">
        <v>14</v>
      </c>
      <c r="AC2179" t="s">
        <v>1441</v>
      </c>
      <c r="AD2179" t="s">
        <v>1682</v>
      </c>
    </row>
    <row r="2180" spans="1:30" ht="14.25" customHeight="1" x14ac:dyDescent="0.3">
      <c r="A2180">
        <v>21</v>
      </c>
      <c r="B2180" t="s">
        <v>24</v>
      </c>
      <c r="C2180" t="s">
        <v>429</v>
      </c>
      <c r="D2180" t="s">
        <v>351</v>
      </c>
      <c r="E2180">
        <v>2013</v>
      </c>
      <c r="F2180" t="s">
        <v>449</v>
      </c>
      <c r="G2180" t="s">
        <v>455</v>
      </c>
      <c r="H2180" s="3" t="s">
        <v>456</v>
      </c>
      <c r="I2180" s="8">
        <v>-17.103332999999999</v>
      </c>
      <c r="J2180" s="8">
        <v>-39.283611000000001</v>
      </c>
      <c r="K2180">
        <v>212130000</v>
      </c>
      <c r="L2180" t="s">
        <v>67</v>
      </c>
      <c r="M2180" t="s">
        <v>68</v>
      </c>
      <c r="N2180" t="s">
        <v>1097</v>
      </c>
      <c r="O2180" s="12">
        <v>2009</v>
      </c>
      <c r="P2180" s="12">
        <v>1</v>
      </c>
      <c r="Q2180" s="12">
        <v>2009</v>
      </c>
      <c r="R2180" s="12">
        <v>1</v>
      </c>
      <c r="S2180" s="7">
        <f t="shared" si="29"/>
        <v>9.6774193548387094E-2</v>
      </c>
      <c r="T2180">
        <v>3</v>
      </c>
      <c r="U2180">
        <v>17</v>
      </c>
      <c r="V2180" t="s">
        <v>82</v>
      </c>
      <c r="W2180">
        <f t="shared" si="23"/>
        <v>400</v>
      </c>
      <c r="X2180" s="5">
        <v>1</v>
      </c>
      <c r="Y2180" t="s">
        <v>48</v>
      </c>
      <c r="Z2180" t="s">
        <v>55</v>
      </c>
      <c r="AA2180" t="s">
        <v>73</v>
      </c>
      <c r="AB2180" s="5">
        <v>3</v>
      </c>
      <c r="AC2180" t="s">
        <v>1441</v>
      </c>
      <c r="AD2180" t="s">
        <v>1682</v>
      </c>
    </row>
    <row r="2181" spans="1:30" ht="14.25" customHeight="1" x14ac:dyDescent="0.3">
      <c r="A2181">
        <v>21</v>
      </c>
      <c r="B2181" t="s">
        <v>24</v>
      </c>
      <c r="C2181" t="s">
        <v>429</v>
      </c>
      <c r="D2181" t="s">
        <v>351</v>
      </c>
      <c r="E2181">
        <v>2013</v>
      </c>
      <c r="F2181" t="s">
        <v>449</v>
      </c>
      <c r="G2181" t="s">
        <v>455</v>
      </c>
      <c r="H2181" s="3" t="s">
        <v>456</v>
      </c>
      <c r="I2181" s="8">
        <v>-17.103332999999999</v>
      </c>
      <c r="J2181" s="8">
        <v>-39.283611000000001</v>
      </c>
      <c r="K2181">
        <v>212130000</v>
      </c>
      <c r="L2181" t="s">
        <v>67</v>
      </c>
      <c r="M2181" t="s">
        <v>68</v>
      </c>
      <c r="N2181" t="s">
        <v>1097</v>
      </c>
      <c r="O2181" s="12">
        <v>2009</v>
      </c>
      <c r="P2181" s="12">
        <v>1</v>
      </c>
      <c r="Q2181" s="12">
        <v>2009</v>
      </c>
      <c r="R2181" s="12">
        <v>1</v>
      </c>
      <c r="S2181" s="7">
        <f t="shared" si="29"/>
        <v>9.6774193548387094E-2</v>
      </c>
      <c r="T2181">
        <v>3</v>
      </c>
      <c r="U2181">
        <v>17</v>
      </c>
      <c r="V2181" t="s">
        <v>82</v>
      </c>
      <c r="W2181">
        <f t="shared" si="23"/>
        <v>400</v>
      </c>
      <c r="X2181" s="5">
        <v>1</v>
      </c>
      <c r="Y2181" t="s">
        <v>48</v>
      </c>
      <c r="Z2181" t="s">
        <v>83</v>
      </c>
      <c r="AA2181" t="s">
        <v>1087</v>
      </c>
      <c r="AB2181" s="5">
        <v>18</v>
      </c>
      <c r="AC2181" t="s">
        <v>1441</v>
      </c>
      <c r="AD2181" t="s">
        <v>1682</v>
      </c>
    </row>
    <row r="2182" spans="1:30" ht="14.25" customHeight="1" x14ac:dyDescent="0.3">
      <c r="A2182">
        <v>21</v>
      </c>
      <c r="B2182" t="s">
        <v>24</v>
      </c>
      <c r="C2182" t="s">
        <v>429</v>
      </c>
      <c r="D2182" t="s">
        <v>351</v>
      </c>
      <c r="E2182">
        <v>2013</v>
      </c>
      <c r="F2182" t="s">
        <v>449</v>
      </c>
      <c r="G2182" t="s">
        <v>455</v>
      </c>
      <c r="H2182" s="3" t="s">
        <v>456</v>
      </c>
      <c r="I2182" s="8">
        <v>-17.103332999999999</v>
      </c>
      <c r="J2182" s="8">
        <v>-39.283611000000001</v>
      </c>
      <c r="K2182">
        <v>212130000</v>
      </c>
      <c r="L2182" t="s">
        <v>67</v>
      </c>
      <c r="M2182" t="s">
        <v>68</v>
      </c>
      <c r="N2182" t="s">
        <v>1097</v>
      </c>
      <c r="O2182" s="12">
        <v>2009</v>
      </c>
      <c r="P2182" s="12">
        <v>1</v>
      </c>
      <c r="Q2182" s="12">
        <v>2009</v>
      </c>
      <c r="R2182" s="12">
        <v>1</v>
      </c>
      <c r="S2182" s="7">
        <f t="shared" si="29"/>
        <v>9.6774193548387094E-2</v>
      </c>
      <c r="T2182">
        <v>3</v>
      </c>
      <c r="U2182">
        <v>17</v>
      </c>
      <c r="V2182" t="s">
        <v>82</v>
      </c>
      <c r="W2182">
        <f t="shared" si="23"/>
        <v>400</v>
      </c>
      <c r="X2182" s="5">
        <v>1</v>
      </c>
      <c r="Y2182" t="s">
        <v>48</v>
      </c>
      <c r="Z2182" t="s">
        <v>83</v>
      </c>
      <c r="AA2182" t="s">
        <v>274</v>
      </c>
      <c r="AB2182" s="5">
        <v>13</v>
      </c>
      <c r="AC2182" t="s">
        <v>1441</v>
      </c>
      <c r="AD2182" t="s">
        <v>1682</v>
      </c>
    </row>
    <row r="2183" spans="1:30" ht="14.25" customHeight="1" x14ac:dyDescent="0.3">
      <c r="A2183">
        <v>21</v>
      </c>
      <c r="B2183" t="s">
        <v>24</v>
      </c>
      <c r="C2183" t="s">
        <v>429</v>
      </c>
      <c r="D2183" t="s">
        <v>351</v>
      </c>
      <c r="E2183">
        <v>2013</v>
      </c>
      <c r="F2183" t="s">
        <v>449</v>
      </c>
      <c r="G2183" t="s">
        <v>455</v>
      </c>
      <c r="H2183" s="3" t="s">
        <v>456</v>
      </c>
      <c r="I2183" s="8">
        <v>-17.103332999999999</v>
      </c>
      <c r="J2183" s="8">
        <v>-39.283611000000001</v>
      </c>
      <c r="K2183">
        <v>212130000</v>
      </c>
      <c r="L2183" t="s">
        <v>67</v>
      </c>
      <c r="M2183" t="s">
        <v>68</v>
      </c>
      <c r="N2183" t="s">
        <v>1097</v>
      </c>
      <c r="O2183" s="12">
        <v>2009</v>
      </c>
      <c r="P2183" s="12">
        <v>1</v>
      </c>
      <c r="Q2183" s="12">
        <v>2009</v>
      </c>
      <c r="R2183" s="12">
        <v>1</v>
      </c>
      <c r="S2183" s="7">
        <f t="shared" si="29"/>
        <v>9.6774193548387094E-2</v>
      </c>
      <c r="T2183">
        <v>3</v>
      </c>
      <c r="U2183">
        <v>17</v>
      </c>
      <c r="V2183" t="s">
        <v>82</v>
      </c>
      <c r="W2183">
        <f t="shared" si="23"/>
        <v>400</v>
      </c>
      <c r="X2183" s="5">
        <v>1</v>
      </c>
      <c r="Y2183" t="s">
        <v>48</v>
      </c>
      <c r="Z2183" t="s">
        <v>83</v>
      </c>
      <c r="AA2183" t="s">
        <v>87</v>
      </c>
      <c r="AB2183" s="5">
        <v>36</v>
      </c>
      <c r="AC2183" t="s">
        <v>1441</v>
      </c>
      <c r="AD2183" t="s">
        <v>1682</v>
      </c>
    </row>
    <row r="2184" spans="1:30" ht="14.25" customHeight="1" x14ac:dyDescent="0.3">
      <c r="A2184">
        <v>21</v>
      </c>
      <c r="B2184" t="s">
        <v>24</v>
      </c>
      <c r="C2184" t="s">
        <v>429</v>
      </c>
      <c r="D2184" t="s">
        <v>351</v>
      </c>
      <c r="E2184">
        <v>2013</v>
      </c>
      <c r="F2184" t="s">
        <v>449</v>
      </c>
      <c r="G2184" t="s">
        <v>455</v>
      </c>
      <c r="H2184" s="3" t="s">
        <v>456</v>
      </c>
      <c r="I2184" s="8">
        <v>-17.103332999999999</v>
      </c>
      <c r="J2184" s="8">
        <v>-39.283611000000001</v>
      </c>
      <c r="K2184">
        <v>212130000</v>
      </c>
      <c r="L2184" t="s">
        <v>67</v>
      </c>
      <c r="M2184" t="s">
        <v>68</v>
      </c>
      <c r="N2184" t="s">
        <v>1097</v>
      </c>
      <c r="O2184" s="12">
        <v>2009</v>
      </c>
      <c r="P2184" s="12">
        <v>1</v>
      </c>
      <c r="Q2184" s="12">
        <v>2009</v>
      </c>
      <c r="R2184" s="12">
        <v>1</v>
      </c>
      <c r="S2184" s="7">
        <f t="shared" si="29"/>
        <v>9.6774193548387094E-2</v>
      </c>
      <c r="T2184">
        <v>3</v>
      </c>
      <c r="U2184">
        <v>17</v>
      </c>
      <c r="V2184" t="s">
        <v>82</v>
      </c>
      <c r="W2184">
        <f t="shared" si="23"/>
        <v>400</v>
      </c>
      <c r="X2184" s="5">
        <v>1</v>
      </c>
      <c r="Y2184" t="s">
        <v>48</v>
      </c>
      <c r="Z2184" t="s">
        <v>83</v>
      </c>
      <c r="AA2184" t="s">
        <v>1088</v>
      </c>
      <c r="AB2184" s="5">
        <v>6</v>
      </c>
      <c r="AC2184" t="s">
        <v>1441</v>
      </c>
      <c r="AD2184" t="s">
        <v>1682</v>
      </c>
    </row>
    <row r="2185" spans="1:30" ht="14.25" customHeight="1" x14ac:dyDescent="0.3">
      <c r="A2185">
        <v>21</v>
      </c>
      <c r="B2185" t="s">
        <v>24</v>
      </c>
      <c r="C2185" t="s">
        <v>429</v>
      </c>
      <c r="D2185" t="s">
        <v>351</v>
      </c>
      <c r="E2185">
        <v>2013</v>
      </c>
      <c r="F2185" t="s">
        <v>449</v>
      </c>
      <c r="G2185" t="s">
        <v>455</v>
      </c>
      <c r="H2185" s="3" t="s">
        <v>456</v>
      </c>
      <c r="I2185" s="8">
        <v>-17.103332999999999</v>
      </c>
      <c r="J2185" s="8">
        <v>-39.283611000000001</v>
      </c>
      <c r="K2185">
        <v>212130000</v>
      </c>
      <c r="L2185" t="s">
        <v>67</v>
      </c>
      <c r="M2185" t="s">
        <v>68</v>
      </c>
      <c r="N2185" t="s">
        <v>1097</v>
      </c>
      <c r="O2185" s="12">
        <v>2009</v>
      </c>
      <c r="P2185" s="12">
        <v>1</v>
      </c>
      <c r="Q2185" s="12">
        <v>2009</v>
      </c>
      <c r="R2185" s="12">
        <v>1</v>
      </c>
      <c r="S2185" s="7">
        <f t="shared" si="29"/>
        <v>9.6774193548387094E-2</v>
      </c>
      <c r="T2185">
        <v>3</v>
      </c>
      <c r="U2185">
        <v>17</v>
      </c>
      <c r="V2185" t="s">
        <v>82</v>
      </c>
      <c r="W2185">
        <f t="shared" si="23"/>
        <v>400</v>
      </c>
      <c r="X2185" s="5">
        <v>1</v>
      </c>
      <c r="Y2185" t="s">
        <v>48</v>
      </c>
      <c r="Z2185" t="s">
        <v>90</v>
      </c>
      <c r="AA2185" t="s">
        <v>666</v>
      </c>
      <c r="AB2185" s="5">
        <v>10</v>
      </c>
      <c r="AC2185" t="s">
        <v>1441</v>
      </c>
      <c r="AD2185" t="s">
        <v>1682</v>
      </c>
    </row>
    <row r="2186" spans="1:30" ht="14.25" customHeight="1" x14ac:dyDescent="0.3">
      <c r="A2186">
        <v>21</v>
      </c>
      <c r="B2186" t="s">
        <v>24</v>
      </c>
      <c r="C2186" t="s">
        <v>429</v>
      </c>
      <c r="D2186" t="s">
        <v>351</v>
      </c>
      <c r="E2186">
        <v>2013</v>
      </c>
      <c r="F2186" t="s">
        <v>449</v>
      </c>
      <c r="G2186" t="s">
        <v>455</v>
      </c>
      <c r="H2186" s="3" t="s">
        <v>456</v>
      </c>
      <c r="I2186" s="8">
        <v>-17.103332999999999</v>
      </c>
      <c r="J2186" s="8">
        <v>-39.283611000000001</v>
      </c>
      <c r="K2186">
        <v>212130000</v>
      </c>
      <c r="L2186" t="s">
        <v>67</v>
      </c>
      <c r="M2186" t="s">
        <v>68</v>
      </c>
      <c r="N2186" t="s">
        <v>1097</v>
      </c>
      <c r="O2186" s="12">
        <v>2009</v>
      </c>
      <c r="P2186" s="12">
        <v>1</v>
      </c>
      <c r="Q2186" s="12">
        <v>2009</v>
      </c>
      <c r="R2186" s="12">
        <v>1</v>
      </c>
      <c r="S2186" s="7">
        <f t="shared" si="29"/>
        <v>9.6774193548387094E-2</v>
      </c>
      <c r="T2186">
        <v>3</v>
      </c>
      <c r="U2186">
        <v>17</v>
      </c>
      <c r="V2186" t="s">
        <v>82</v>
      </c>
      <c r="W2186">
        <f t="shared" si="23"/>
        <v>400</v>
      </c>
      <c r="X2186" s="5">
        <v>1</v>
      </c>
      <c r="Y2186" t="s">
        <v>48</v>
      </c>
      <c r="Z2186" t="s">
        <v>90</v>
      </c>
      <c r="AA2186" t="s">
        <v>1089</v>
      </c>
      <c r="AB2186" s="5">
        <v>1</v>
      </c>
      <c r="AC2186" t="s">
        <v>1441</v>
      </c>
      <c r="AD2186" t="s">
        <v>1682</v>
      </c>
    </row>
    <row r="2187" spans="1:30" ht="14.25" customHeight="1" x14ac:dyDescent="0.3">
      <c r="A2187">
        <v>21</v>
      </c>
      <c r="B2187" t="s">
        <v>24</v>
      </c>
      <c r="C2187" t="s">
        <v>429</v>
      </c>
      <c r="D2187" t="s">
        <v>351</v>
      </c>
      <c r="E2187">
        <v>2013</v>
      </c>
      <c r="F2187" t="s">
        <v>449</v>
      </c>
      <c r="G2187" t="s">
        <v>455</v>
      </c>
      <c r="H2187" s="3" t="s">
        <v>456</v>
      </c>
      <c r="I2187" s="8">
        <v>-17.103332999999999</v>
      </c>
      <c r="J2187" s="8">
        <v>-39.283611000000001</v>
      </c>
      <c r="K2187">
        <v>212130000</v>
      </c>
      <c r="L2187" t="s">
        <v>67</v>
      </c>
      <c r="M2187" t="s">
        <v>68</v>
      </c>
      <c r="N2187" t="s">
        <v>1097</v>
      </c>
      <c r="O2187" s="12">
        <v>2009</v>
      </c>
      <c r="P2187" s="12">
        <v>1</v>
      </c>
      <c r="Q2187" s="12">
        <v>2009</v>
      </c>
      <c r="R2187" s="12">
        <v>1</v>
      </c>
      <c r="S2187" s="7">
        <f t="shared" si="29"/>
        <v>9.6774193548387094E-2</v>
      </c>
      <c r="T2187">
        <v>3</v>
      </c>
      <c r="U2187">
        <v>17</v>
      </c>
      <c r="V2187" t="s">
        <v>82</v>
      </c>
      <c r="W2187">
        <f t="shared" si="23"/>
        <v>400</v>
      </c>
      <c r="X2187" s="5">
        <v>1</v>
      </c>
      <c r="Y2187" t="s">
        <v>48</v>
      </c>
      <c r="Z2187" t="s">
        <v>90</v>
      </c>
      <c r="AA2187" t="s">
        <v>91</v>
      </c>
      <c r="AB2187" s="5">
        <v>5</v>
      </c>
      <c r="AC2187" t="s">
        <v>1441</v>
      </c>
      <c r="AD2187" t="s">
        <v>1682</v>
      </c>
    </row>
    <row r="2188" spans="1:30" ht="14.25" customHeight="1" x14ac:dyDescent="0.3">
      <c r="A2188">
        <v>21</v>
      </c>
      <c r="B2188" t="s">
        <v>24</v>
      </c>
      <c r="C2188" t="s">
        <v>429</v>
      </c>
      <c r="D2188" t="s">
        <v>351</v>
      </c>
      <c r="E2188">
        <v>2013</v>
      </c>
      <c r="F2188" t="s">
        <v>457</v>
      </c>
      <c r="G2188" t="s">
        <v>458</v>
      </c>
      <c r="H2188" s="3" t="s">
        <v>459</v>
      </c>
      <c r="I2188" s="8">
        <v>-16.914166999999999</v>
      </c>
      <c r="J2188" s="8">
        <v>-39.521388999999999</v>
      </c>
      <c r="K2188">
        <v>3000000</v>
      </c>
      <c r="L2188" t="s">
        <v>67</v>
      </c>
      <c r="M2188" t="s">
        <v>460</v>
      </c>
      <c r="N2188" t="s">
        <v>434</v>
      </c>
      <c r="O2188" s="12">
        <v>2008</v>
      </c>
      <c r="P2188" s="12">
        <v>11</v>
      </c>
      <c r="Q2188" s="12">
        <v>2009</v>
      </c>
      <c r="R2188" s="12">
        <v>11</v>
      </c>
      <c r="S2188" s="7">
        <v>13</v>
      </c>
      <c r="T2188">
        <v>3</v>
      </c>
      <c r="U2188">
        <v>17</v>
      </c>
      <c r="V2188" t="s">
        <v>82</v>
      </c>
      <c r="W2188">
        <f t="shared" si="23"/>
        <v>400</v>
      </c>
      <c r="X2188" s="5">
        <v>1</v>
      </c>
      <c r="Y2188" t="s">
        <v>48</v>
      </c>
      <c r="Z2188" t="s">
        <v>49</v>
      </c>
      <c r="AA2188" t="s">
        <v>1084</v>
      </c>
      <c r="AB2188" s="5">
        <v>5</v>
      </c>
      <c r="AC2188" t="s">
        <v>1441</v>
      </c>
      <c r="AD2188" t="s">
        <v>1682</v>
      </c>
    </row>
    <row r="2189" spans="1:30" ht="14.25" customHeight="1" x14ac:dyDescent="0.3">
      <c r="A2189">
        <v>21</v>
      </c>
      <c r="B2189" t="s">
        <v>24</v>
      </c>
      <c r="C2189" t="s">
        <v>429</v>
      </c>
      <c r="D2189" t="s">
        <v>351</v>
      </c>
      <c r="E2189">
        <v>2013</v>
      </c>
      <c r="F2189" t="s">
        <v>457</v>
      </c>
      <c r="G2189" t="s">
        <v>458</v>
      </c>
      <c r="H2189" s="3" t="s">
        <v>459</v>
      </c>
      <c r="I2189" s="8">
        <v>-16.914166999999999</v>
      </c>
      <c r="J2189" s="8">
        <v>-39.521388999999999</v>
      </c>
      <c r="K2189">
        <v>3000000</v>
      </c>
      <c r="L2189" t="s">
        <v>67</v>
      </c>
      <c r="M2189" t="s">
        <v>460</v>
      </c>
      <c r="N2189" t="s">
        <v>434</v>
      </c>
      <c r="O2189" s="12">
        <v>2008</v>
      </c>
      <c r="P2189" s="12">
        <v>11</v>
      </c>
      <c r="Q2189" s="12">
        <v>2009</v>
      </c>
      <c r="R2189" s="12">
        <v>11</v>
      </c>
      <c r="S2189" s="7">
        <v>13</v>
      </c>
      <c r="T2189">
        <v>3</v>
      </c>
      <c r="U2189">
        <v>17</v>
      </c>
      <c r="V2189" t="s">
        <v>82</v>
      </c>
      <c r="W2189">
        <f t="shared" si="23"/>
        <v>400</v>
      </c>
      <c r="X2189" s="5">
        <v>1</v>
      </c>
      <c r="Y2189" t="s">
        <v>48</v>
      </c>
      <c r="Z2189" t="s">
        <v>49</v>
      </c>
      <c r="AA2189" t="s">
        <v>50</v>
      </c>
      <c r="AB2189" s="5">
        <v>8</v>
      </c>
      <c r="AC2189" t="s">
        <v>1441</v>
      </c>
      <c r="AD2189" t="s">
        <v>1682</v>
      </c>
    </row>
    <row r="2190" spans="1:30" ht="14.25" customHeight="1" x14ac:dyDescent="0.3">
      <c r="A2190">
        <v>21</v>
      </c>
      <c r="B2190" t="s">
        <v>24</v>
      </c>
      <c r="C2190" t="s">
        <v>429</v>
      </c>
      <c r="D2190" t="s">
        <v>351</v>
      </c>
      <c r="E2190">
        <v>2013</v>
      </c>
      <c r="F2190" t="s">
        <v>457</v>
      </c>
      <c r="G2190" t="s">
        <v>458</v>
      </c>
      <c r="H2190" s="3" t="s">
        <v>459</v>
      </c>
      <c r="I2190" s="8">
        <v>-16.914166999999999</v>
      </c>
      <c r="J2190" s="8">
        <v>-39.521388999999999</v>
      </c>
      <c r="K2190">
        <v>3000000</v>
      </c>
      <c r="L2190" t="s">
        <v>67</v>
      </c>
      <c r="M2190" t="s">
        <v>460</v>
      </c>
      <c r="N2190" t="s">
        <v>434</v>
      </c>
      <c r="O2190" s="12">
        <v>2008</v>
      </c>
      <c r="P2190" s="12">
        <v>11</v>
      </c>
      <c r="Q2190" s="12">
        <v>2009</v>
      </c>
      <c r="R2190" s="12">
        <v>11</v>
      </c>
      <c r="S2190" s="7">
        <v>13</v>
      </c>
      <c r="T2190">
        <v>3</v>
      </c>
      <c r="U2190">
        <v>17</v>
      </c>
      <c r="V2190" t="s">
        <v>82</v>
      </c>
      <c r="W2190">
        <f t="shared" si="23"/>
        <v>400</v>
      </c>
      <c r="X2190" s="5">
        <v>1</v>
      </c>
      <c r="Y2190" t="s">
        <v>48</v>
      </c>
      <c r="Z2190" t="s">
        <v>55</v>
      </c>
      <c r="AA2190" t="s">
        <v>859</v>
      </c>
      <c r="AB2190" s="5">
        <v>2</v>
      </c>
      <c r="AC2190" t="s">
        <v>1441</v>
      </c>
      <c r="AD2190" t="s">
        <v>1682</v>
      </c>
    </row>
    <row r="2191" spans="1:30" ht="14.25" customHeight="1" x14ac:dyDescent="0.3">
      <c r="A2191">
        <v>21</v>
      </c>
      <c r="B2191" t="s">
        <v>24</v>
      </c>
      <c r="C2191" t="s">
        <v>429</v>
      </c>
      <c r="D2191" t="s">
        <v>351</v>
      </c>
      <c r="E2191">
        <v>2013</v>
      </c>
      <c r="F2191" t="s">
        <v>457</v>
      </c>
      <c r="G2191" t="s">
        <v>458</v>
      </c>
      <c r="H2191" s="3" t="s">
        <v>459</v>
      </c>
      <c r="I2191" s="8">
        <v>-16.914166999999999</v>
      </c>
      <c r="J2191" s="8">
        <v>-39.521388999999999</v>
      </c>
      <c r="K2191">
        <v>3000000</v>
      </c>
      <c r="L2191" t="s">
        <v>67</v>
      </c>
      <c r="M2191" t="s">
        <v>460</v>
      </c>
      <c r="N2191" t="s">
        <v>434</v>
      </c>
      <c r="O2191" s="12">
        <v>2008</v>
      </c>
      <c r="P2191" s="12">
        <v>11</v>
      </c>
      <c r="Q2191" s="12">
        <v>2009</v>
      </c>
      <c r="R2191" s="12">
        <v>11</v>
      </c>
      <c r="S2191" s="7">
        <v>13</v>
      </c>
      <c r="T2191">
        <v>3</v>
      </c>
      <c r="U2191">
        <v>17</v>
      </c>
      <c r="V2191" t="s">
        <v>82</v>
      </c>
      <c r="W2191">
        <f t="shared" si="23"/>
        <v>400</v>
      </c>
      <c r="X2191" s="5">
        <v>1</v>
      </c>
      <c r="Y2191" t="s">
        <v>48</v>
      </c>
      <c r="Z2191" t="s">
        <v>55</v>
      </c>
      <c r="AA2191" t="s">
        <v>238</v>
      </c>
      <c r="AB2191" s="5">
        <v>1</v>
      </c>
      <c r="AC2191" t="s">
        <v>1441</v>
      </c>
      <c r="AD2191" t="s">
        <v>1682</v>
      </c>
    </row>
    <row r="2192" spans="1:30" ht="14.25" customHeight="1" x14ac:dyDescent="0.3">
      <c r="A2192">
        <v>21</v>
      </c>
      <c r="B2192" t="s">
        <v>24</v>
      </c>
      <c r="C2192" t="s">
        <v>429</v>
      </c>
      <c r="D2192" t="s">
        <v>351</v>
      </c>
      <c r="E2192">
        <v>2013</v>
      </c>
      <c r="F2192" t="s">
        <v>457</v>
      </c>
      <c r="G2192" t="s">
        <v>458</v>
      </c>
      <c r="H2192" s="3" t="s">
        <v>459</v>
      </c>
      <c r="I2192" s="8">
        <v>-16.914166999999999</v>
      </c>
      <c r="J2192" s="8">
        <v>-39.521388999999999</v>
      </c>
      <c r="K2192">
        <v>3000000</v>
      </c>
      <c r="L2192" t="s">
        <v>67</v>
      </c>
      <c r="M2192" t="s">
        <v>460</v>
      </c>
      <c r="N2192" t="s">
        <v>434</v>
      </c>
      <c r="O2192" s="12">
        <v>2008</v>
      </c>
      <c r="P2192" s="12">
        <v>11</v>
      </c>
      <c r="Q2192" s="12">
        <v>2009</v>
      </c>
      <c r="R2192" s="12">
        <v>11</v>
      </c>
      <c r="S2192" s="7">
        <v>13</v>
      </c>
      <c r="T2192">
        <v>3</v>
      </c>
      <c r="U2192">
        <v>17</v>
      </c>
      <c r="V2192" t="s">
        <v>82</v>
      </c>
      <c r="W2192">
        <f t="shared" si="23"/>
        <v>400</v>
      </c>
      <c r="X2192" s="5">
        <v>1</v>
      </c>
      <c r="Y2192" t="s">
        <v>48</v>
      </c>
      <c r="Z2192" t="s">
        <v>55</v>
      </c>
      <c r="AA2192" t="s">
        <v>1090</v>
      </c>
      <c r="AB2192" s="5">
        <v>2</v>
      </c>
      <c r="AC2192" t="s">
        <v>1441</v>
      </c>
      <c r="AD2192" t="s">
        <v>1682</v>
      </c>
    </row>
    <row r="2193" spans="1:30" ht="14.25" customHeight="1" x14ac:dyDescent="0.3">
      <c r="A2193">
        <v>21</v>
      </c>
      <c r="B2193" t="s">
        <v>24</v>
      </c>
      <c r="C2193" t="s">
        <v>429</v>
      </c>
      <c r="D2193" t="s">
        <v>351</v>
      </c>
      <c r="E2193">
        <v>2013</v>
      </c>
      <c r="F2193" t="s">
        <v>457</v>
      </c>
      <c r="G2193" t="s">
        <v>458</v>
      </c>
      <c r="H2193" s="3" t="s">
        <v>459</v>
      </c>
      <c r="I2193" s="8">
        <v>-16.914166999999999</v>
      </c>
      <c r="J2193" s="8">
        <v>-39.521388999999999</v>
      </c>
      <c r="K2193">
        <v>3000000</v>
      </c>
      <c r="L2193" t="s">
        <v>67</v>
      </c>
      <c r="M2193" t="s">
        <v>460</v>
      </c>
      <c r="N2193" t="s">
        <v>434</v>
      </c>
      <c r="O2193" s="12">
        <v>2008</v>
      </c>
      <c r="P2193" s="12">
        <v>11</v>
      </c>
      <c r="Q2193" s="12">
        <v>2009</v>
      </c>
      <c r="R2193" s="12">
        <v>11</v>
      </c>
      <c r="S2193" s="7">
        <v>13</v>
      </c>
      <c r="T2193">
        <v>3</v>
      </c>
      <c r="U2193">
        <v>17</v>
      </c>
      <c r="V2193" t="s">
        <v>82</v>
      </c>
      <c r="W2193">
        <f t="shared" si="23"/>
        <v>400</v>
      </c>
      <c r="X2193" s="5">
        <v>1</v>
      </c>
      <c r="Y2193" t="s">
        <v>48</v>
      </c>
      <c r="Z2193" t="s">
        <v>55</v>
      </c>
      <c r="AA2193" t="s">
        <v>496</v>
      </c>
      <c r="AB2193" s="5">
        <v>0</v>
      </c>
      <c r="AC2193" t="s">
        <v>1441</v>
      </c>
      <c r="AD2193" t="s">
        <v>1682</v>
      </c>
    </row>
    <row r="2194" spans="1:30" ht="14.25" customHeight="1" x14ac:dyDescent="0.3">
      <c r="A2194">
        <v>21</v>
      </c>
      <c r="B2194" t="s">
        <v>24</v>
      </c>
      <c r="C2194" t="s">
        <v>429</v>
      </c>
      <c r="D2194" t="s">
        <v>351</v>
      </c>
      <c r="E2194">
        <v>2013</v>
      </c>
      <c r="F2194" t="s">
        <v>457</v>
      </c>
      <c r="G2194" t="s">
        <v>458</v>
      </c>
      <c r="H2194" s="3" t="s">
        <v>459</v>
      </c>
      <c r="I2194" s="8">
        <v>-16.914166999999999</v>
      </c>
      <c r="J2194" s="8">
        <v>-39.521388999999999</v>
      </c>
      <c r="K2194">
        <v>3000000</v>
      </c>
      <c r="L2194" t="s">
        <v>67</v>
      </c>
      <c r="M2194" t="s">
        <v>460</v>
      </c>
      <c r="N2194" t="s">
        <v>434</v>
      </c>
      <c r="O2194" s="12">
        <v>2008</v>
      </c>
      <c r="P2194" s="12">
        <v>11</v>
      </c>
      <c r="Q2194" s="12">
        <v>2009</v>
      </c>
      <c r="R2194" s="12">
        <v>11</v>
      </c>
      <c r="S2194" s="7">
        <v>13</v>
      </c>
      <c r="T2194">
        <v>3</v>
      </c>
      <c r="U2194">
        <v>17</v>
      </c>
      <c r="V2194" t="s">
        <v>82</v>
      </c>
      <c r="W2194">
        <f t="shared" si="23"/>
        <v>400</v>
      </c>
      <c r="X2194" s="5">
        <v>1</v>
      </c>
      <c r="Y2194" t="s">
        <v>48</v>
      </c>
      <c r="Z2194" t="s">
        <v>55</v>
      </c>
      <c r="AA2194" t="s">
        <v>249</v>
      </c>
      <c r="AB2194" s="5">
        <v>38</v>
      </c>
      <c r="AC2194" t="s">
        <v>1441</v>
      </c>
      <c r="AD2194" t="s">
        <v>1682</v>
      </c>
    </row>
    <row r="2195" spans="1:30" ht="14.25" customHeight="1" x14ac:dyDescent="0.3">
      <c r="A2195">
        <v>21</v>
      </c>
      <c r="B2195" t="s">
        <v>24</v>
      </c>
      <c r="C2195" t="s">
        <v>429</v>
      </c>
      <c r="D2195" t="s">
        <v>351</v>
      </c>
      <c r="E2195">
        <v>2013</v>
      </c>
      <c r="F2195" t="s">
        <v>457</v>
      </c>
      <c r="G2195" t="s">
        <v>458</v>
      </c>
      <c r="H2195" s="3" t="s">
        <v>459</v>
      </c>
      <c r="I2195" s="8">
        <v>-16.914166999999999</v>
      </c>
      <c r="J2195" s="8">
        <v>-39.521388999999999</v>
      </c>
      <c r="K2195">
        <v>3000000</v>
      </c>
      <c r="L2195" t="s">
        <v>67</v>
      </c>
      <c r="M2195" t="s">
        <v>460</v>
      </c>
      <c r="N2195" t="s">
        <v>434</v>
      </c>
      <c r="O2195" s="12">
        <v>2008</v>
      </c>
      <c r="P2195" s="12">
        <v>11</v>
      </c>
      <c r="Q2195" s="12">
        <v>2009</v>
      </c>
      <c r="R2195" s="12">
        <v>11</v>
      </c>
      <c r="S2195" s="7">
        <v>13</v>
      </c>
      <c r="T2195">
        <v>3</v>
      </c>
      <c r="U2195">
        <v>17</v>
      </c>
      <c r="V2195" t="s">
        <v>82</v>
      </c>
      <c r="W2195">
        <f t="shared" si="23"/>
        <v>400</v>
      </c>
      <c r="X2195" s="5">
        <v>1</v>
      </c>
      <c r="Y2195" t="s">
        <v>48</v>
      </c>
      <c r="Z2195" t="s">
        <v>55</v>
      </c>
      <c r="AA2195" t="s">
        <v>1091</v>
      </c>
      <c r="AB2195" s="5">
        <v>12</v>
      </c>
      <c r="AC2195" t="s">
        <v>1441</v>
      </c>
      <c r="AD2195" t="s">
        <v>1682</v>
      </c>
    </row>
    <row r="2196" spans="1:30" ht="14.25" customHeight="1" x14ac:dyDescent="0.3">
      <c r="A2196">
        <v>21</v>
      </c>
      <c r="B2196" t="s">
        <v>24</v>
      </c>
      <c r="C2196" t="s">
        <v>429</v>
      </c>
      <c r="D2196" t="s">
        <v>351</v>
      </c>
      <c r="E2196">
        <v>2013</v>
      </c>
      <c r="F2196" t="s">
        <v>457</v>
      </c>
      <c r="G2196" t="s">
        <v>458</v>
      </c>
      <c r="H2196" s="3" t="s">
        <v>459</v>
      </c>
      <c r="I2196" s="8">
        <v>-16.914166999999999</v>
      </c>
      <c r="J2196" s="8">
        <v>-39.521388999999999</v>
      </c>
      <c r="K2196">
        <v>3000000</v>
      </c>
      <c r="L2196" t="s">
        <v>67</v>
      </c>
      <c r="M2196" t="s">
        <v>460</v>
      </c>
      <c r="N2196" t="s">
        <v>434</v>
      </c>
      <c r="O2196" s="12">
        <v>2008</v>
      </c>
      <c r="P2196" s="12">
        <v>11</v>
      </c>
      <c r="Q2196" s="12">
        <v>2009</v>
      </c>
      <c r="R2196" s="12">
        <v>11</v>
      </c>
      <c r="S2196" s="7">
        <v>13</v>
      </c>
      <c r="T2196">
        <v>3</v>
      </c>
      <c r="U2196">
        <v>17</v>
      </c>
      <c r="V2196" t="s">
        <v>82</v>
      </c>
      <c r="W2196">
        <f t="shared" si="23"/>
        <v>400</v>
      </c>
      <c r="X2196" s="5">
        <v>1</v>
      </c>
      <c r="Y2196" t="s">
        <v>48</v>
      </c>
      <c r="Z2196" t="s">
        <v>55</v>
      </c>
      <c r="AA2196" t="s">
        <v>861</v>
      </c>
      <c r="AB2196" s="5">
        <v>0</v>
      </c>
      <c r="AC2196" t="s">
        <v>1441</v>
      </c>
      <c r="AD2196" t="s">
        <v>1682</v>
      </c>
    </row>
    <row r="2197" spans="1:30" ht="14.25" customHeight="1" x14ac:dyDescent="0.3">
      <c r="A2197">
        <v>21</v>
      </c>
      <c r="B2197" t="s">
        <v>24</v>
      </c>
      <c r="C2197" t="s">
        <v>429</v>
      </c>
      <c r="D2197" t="s">
        <v>351</v>
      </c>
      <c r="E2197">
        <v>2013</v>
      </c>
      <c r="F2197" t="s">
        <v>457</v>
      </c>
      <c r="G2197" t="s">
        <v>458</v>
      </c>
      <c r="H2197" s="3" t="s">
        <v>459</v>
      </c>
      <c r="I2197" s="8">
        <v>-16.914166999999999</v>
      </c>
      <c r="J2197" s="8">
        <v>-39.521388999999999</v>
      </c>
      <c r="K2197">
        <v>3000000</v>
      </c>
      <c r="L2197" t="s">
        <v>67</v>
      </c>
      <c r="M2197" t="s">
        <v>460</v>
      </c>
      <c r="N2197" t="s">
        <v>434</v>
      </c>
      <c r="O2197" s="12">
        <v>2008</v>
      </c>
      <c r="P2197" s="12">
        <v>11</v>
      </c>
      <c r="Q2197" s="12">
        <v>2009</v>
      </c>
      <c r="R2197" s="12">
        <v>11</v>
      </c>
      <c r="S2197" s="7">
        <v>13</v>
      </c>
      <c r="T2197">
        <v>3</v>
      </c>
      <c r="U2197">
        <v>17</v>
      </c>
      <c r="V2197" t="s">
        <v>82</v>
      </c>
      <c r="W2197">
        <f t="shared" si="23"/>
        <v>400</v>
      </c>
      <c r="X2197" s="5">
        <v>1</v>
      </c>
      <c r="Y2197" t="s">
        <v>48</v>
      </c>
      <c r="Z2197" t="s">
        <v>55</v>
      </c>
      <c r="AA2197" t="s">
        <v>1092</v>
      </c>
      <c r="AB2197" s="5">
        <v>0</v>
      </c>
      <c r="AC2197" t="s">
        <v>1441</v>
      </c>
      <c r="AD2197" t="s">
        <v>1682</v>
      </c>
    </row>
    <row r="2198" spans="1:30" ht="14.25" customHeight="1" x14ac:dyDescent="0.3">
      <c r="A2198">
        <v>21</v>
      </c>
      <c r="B2198" t="s">
        <v>24</v>
      </c>
      <c r="C2198" t="s">
        <v>429</v>
      </c>
      <c r="D2198" t="s">
        <v>351</v>
      </c>
      <c r="E2198">
        <v>2013</v>
      </c>
      <c r="F2198" t="s">
        <v>457</v>
      </c>
      <c r="G2198" t="s">
        <v>458</v>
      </c>
      <c r="H2198" s="3" t="s">
        <v>459</v>
      </c>
      <c r="I2198" s="8">
        <v>-16.914166999999999</v>
      </c>
      <c r="J2198" s="8">
        <v>-39.521388999999999</v>
      </c>
      <c r="K2198">
        <v>3000000</v>
      </c>
      <c r="L2198" t="s">
        <v>67</v>
      </c>
      <c r="M2198" t="s">
        <v>460</v>
      </c>
      <c r="N2198" t="s">
        <v>434</v>
      </c>
      <c r="O2198" s="12">
        <v>2008</v>
      </c>
      <c r="P2198" s="12">
        <v>11</v>
      </c>
      <c r="Q2198" s="12">
        <v>2009</v>
      </c>
      <c r="R2198" s="12">
        <v>11</v>
      </c>
      <c r="S2198" s="7">
        <v>13</v>
      </c>
      <c r="T2198">
        <v>3</v>
      </c>
      <c r="U2198">
        <v>17</v>
      </c>
      <c r="V2198" t="s">
        <v>82</v>
      </c>
      <c r="W2198">
        <f t="shared" si="23"/>
        <v>400</v>
      </c>
      <c r="X2198" s="5">
        <v>1</v>
      </c>
      <c r="Y2198" t="s">
        <v>48</v>
      </c>
      <c r="Z2198" t="s">
        <v>55</v>
      </c>
      <c r="AA2198" t="s">
        <v>59</v>
      </c>
      <c r="AB2198" s="5">
        <v>3</v>
      </c>
      <c r="AC2198" t="s">
        <v>1441</v>
      </c>
      <c r="AD2198" t="s">
        <v>1682</v>
      </c>
    </row>
    <row r="2199" spans="1:30" ht="14.25" customHeight="1" x14ac:dyDescent="0.3">
      <c r="A2199">
        <v>21</v>
      </c>
      <c r="B2199" t="s">
        <v>24</v>
      </c>
      <c r="C2199" t="s">
        <v>429</v>
      </c>
      <c r="D2199" t="s">
        <v>351</v>
      </c>
      <c r="E2199">
        <v>2013</v>
      </c>
      <c r="F2199" t="s">
        <v>457</v>
      </c>
      <c r="G2199" t="s">
        <v>458</v>
      </c>
      <c r="H2199" s="3" t="s">
        <v>459</v>
      </c>
      <c r="I2199" s="8">
        <v>-16.914166999999999</v>
      </c>
      <c r="J2199" s="8">
        <v>-39.521388999999999</v>
      </c>
      <c r="K2199">
        <v>3000000</v>
      </c>
      <c r="L2199" t="s">
        <v>67</v>
      </c>
      <c r="M2199" t="s">
        <v>460</v>
      </c>
      <c r="N2199" t="s">
        <v>434</v>
      </c>
      <c r="O2199" s="12">
        <v>2008</v>
      </c>
      <c r="P2199" s="12">
        <v>11</v>
      </c>
      <c r="Q2199" s="12">
        <v>2009</v>
      </c>
      <c r="R2199" s="12">
        <v>11</v>
      </c>
      <c r="S2199" s="7">
        <v>13</v>
      </c>
      <c r="T2199">
        <v>3</v>
      </c>
      <c r="U2199">
        <v>17</v>
      </c>
      <c r="V2199" t="s">
        <v>82</v>
      </c>
      <c r="W2199">
        <f t="shared" si="23"/>
        <v>400</v>
      </c>
      <c r="X2199" s="5">
        <v>1</v>
      </c>
      <c r="Y2199" t="s">
        <v>48</v>
      </c>
      <c r="Z2199" t="s">
        <v>55</v>
      </c>
      <c r="AA2199" t="s">
        <v>62</v>
      </c>
      <c r="AB2199" s="5">
        <v>3</v>
      </c>
      <c r="AC2199" t="s">
        <v>1441</v>
      </c>
      <c r="AD2199" t="s">
        <v>1682</v>
      </c>
    </row>
    <row r="2200" spans="1:30" ht="14.25" customHeight="1" x14ac:dyDescent="0.3">
      <c r="A2200">
        <v>21</v>
      </c>
      <c r="B2200" t="s">
        <v>24</v>
      </c>
      <c r="C2200" t="s">
        <v>429</v>
      </c>
      <c r="D2200" t="s">
        <v>351</v>
      </c>
      <c r="E2200">
        <v>2013</v>
      </c>
      <c r="F2200" t="s">
        <v>457</v>
      </c>
      <c r="G2200" t="s">
        <v>458</v>
      </c>
      <c r="H2200" s="3" t="s">
        <v>459</v>
      </c>
      <c r="I2200" s="8">
        <v>-16.914166999999999</v>
      </c>
      <c r="J2200" s="8">
        <v>-39.521388999999999</v>
      </c>
      <c r="K2200">
        <v>3000000</v>
      </c>
      <c r="L2200" t="s">
        <v>67</v>
      </c>
      <c r="M2200" t="s">
        <v>460</v>
      </c>
      <c r="N2200" t="s">
        <v>434</v>
      </c>
      <c r="O2200" s="12">
        <v>2008</v>
      </c>
      <c r="P2200" s="12">
        <v>11</v>
      </c>
      <c r="Q2200" s="12">
        <v>2009</v>
      </c>
      <c r="R2200" s="12">
        <v>11</v>
      </c>
      <c r="S2200" s="7">
        <v>13</v>
      </c>
      <c r="T2200">
        <v>3</v>
      </c>
      <c r="U2200">
        <v>17</v>
      </c>
      <c r="V2200" t="s">
        <v>82</v>
      </c>
      <c r="W2200">
        <f t="shared" si="23"/>
        <v>400</v>
      </c>
      <c r="X2200" s="5">
        <v>1</v>
      </c>
      <c r="Y2200" t="s">
        <v>48</v>
      </c>
      <c r="Z2200" t="s">
        <v>55</v>
      </c>
      <c r="AA2200" t="s">
        <v>655</v>
      </c>
      <c r="AB2200" s="5">
        <v>22</v>
      </c>
      <c r="AC2200" t="s">
        <v>1441</v>
      </c>
      <c r="AD2200" t="s">
        <v>1682</v>
      </c>
    </row>
    <row r="2201" spans="1:30" ht="14.25" customHeight="1" x14ac:dyDescent="0.3">
      <c r="A2201">
        <v>21</v>
      </c>
      <c r="B2201" t="s">
        <v>24</v>
      </c>
      <c r="C2201" t="s">
        <v>429</v>
      </c>
      <c r="D2201" t="s">
        <v>351</v>
      </c>
      <c r="E2201">
        <v>2013</v>
      </c>
      <c r="F2201" t="s">
        <v>457</v>
      </c>
      <c r="G2201" t="s">
        <v>458</v>
      </c>
      <c r="H2201" s="3" t="s">
        <v>459</v>
      </c>
      <c r="I2201" s="8">
        <v>-16.914166999999999</v>
      </c>
      <c r="J2201" s="8">
        <v>-39.521388999999999</v>
      </c>
      <c r="K2201">
        <v>3000000</v>
      </c>
      <c r="L2201" t="s">
        <v>67</v>
      </c>
      <c r="M2201" t="s">
        <v>460</v>
      </c>
      <c r="N2201" t="s">
        <v>434</v>
      </c>
      <c r="O2201" s="12">
        <v>2008</v>
      </c>
      <c r="P2201" s="12">
        <v>11</v>
      </c>
      <c r="Q2201" s="12">
        <v>2009</v>
      </c>
      <c r="R2201" s="12">
        <v>11</v>
      </c>
      <c r="S2201" s="7">
        <v>13</v>
      </c>
      <c r="T2201">
        <v>3</v>
      </c>
      <c r="U2201">
        <v>17</v>
      </c>
      <c r="V2201" t="s">
        <v>82</v>
      </c>
      <c r="W2201">
        <f t="shared" si="23"/>
        <v>400</v>
      </c>
      <c r="X2201" s="5">
        <v>1</v>
      </c>
      <c r="Y2201" t="s">
        <v>48</v>
      </c>
      <c r="Z2201" t="s">
        <v>55</v>
      </c>
      <c r="AA2201" t="s">
        <v>379</v>
      </c>
      <c r="AB2201" s="5">
        <v>9</v>
      </c>
      <c r="AC2201" t="s">
        <v>1441</v>
      </c>
      <c r="AD2201" t="s">
        <v>1682</v>
      </c>
    </row>
    <row r="2202" spans="1:30" ht="14.25" customHeight="1" x14ac:dyDescent="0.3">
      <c r="A2202">
        <v>21</v>
      </c>
      <c r="B2202" t="s">
        <v>24</v>
      </c>
      <c r="C2202" t="s">
        <v>429</v>
      </c>
      <c r="D2202" t="s">
        <v>351</v>
      </c>
      <c r="E2202">
        <v>2013</v>
      </c>
      <c r="F2202" t="s">
        <v>457</v>
      </c>
      <c r="G2202" t="s">
        <v>458</v>
      </c>
      <c r="H2202" s="3" t="s">
        <v>459</v>
      </c>
      <c r="I2202" s="8">
        <v>-16.914166999999999</v>
      </c>
      <c r="J2202" s="8">
        <v>-39.521388999999999</v>
      </c>
      <c r="K2202">
        <v>3000000</v>
      </c>
      <c r="L2202" t="s">
        <v>67</v>
      </c>
      <c r="M2202" t="s">
        <v>460</v>
      </c>
      <c r="N2202" t="s">
        <v>434</v>
      </c>
      <c r="O2202" s="12">
        <v>2008</v>
      </c>
      <c r="P2202" s="12">
        <v>11</v>
      </c>
      <c r="Q2202" s="12">
        <v>2009</v>
      </c>
      <c r="R2202" s="12">
        <v>11</v>
      </c>
      <c r="S2202" s="7">
        <v>13</v>
      </c>
      <c r="T2202">
        <v>3</v>
      </c>
      <c r="U2202">
        <v>17</v>
      </c>
      <c r="V2202" t="s">
        <v>82</v>
      </c>
      <c r="W2202">
        <f t="shared" si="23"/>
        <v>400</v>
      </c>
      <c r="X2202" s="5">
        <v>1</v>
      </c>
      <c r="Y2202" t="s">
        <v>48</v>
      </c>
      <c r="Z2202" t="s">
        <v>55</v>
      </c>
      <c r="AA2202" t="s">
        <v>1093</v>
      </c>
      <c r="AB2202" s="5">
        <v>1</v>
      </c>
      <c r="AC2202" t="s">
        <v>1441</v>
      </c>
      <c r="AD2202" t="s">
        <v>1682</v>
      </c>
    </row>
    <row r="2203" spans="1:30" ht="14.25" customHeight="1" x14ac:dyDescent="0.3">
      <c r="A2203">
        <v>21</v>
      </c>
      <c r="B2203" t="s">
        <v>24</v>
      </c>
      <c r="C2203" t="s">
        <v>429</v>
      </c>
      <c r="D2203" t="s">
        <v>351</v>
      </c>
      <c r="E2203">
        <v>2013</v>
      </c>
      <c r="F2203" t="s">
        <v>457</v>
      </c>
      <c r="G2203" t="s">
        <v>458</v>
      </c>
      <c r="H2203" s="3" t="s">
        <v>459</v>
      </c>
      <c r="I2203" s="8">
        <v>-16.914166999999999</v>
      </c>
      <c r="J2203" s="8">
        <v>-39.521388999999999</v>
      </c>
      <c r="K2203">
        <v>3000000</v>
      </c>
      <c r="L2203" t="s">
        <v>67</v>
      </c>
      <c r="M2203" t="s">
        <v>460</v>
      </c>
      <c r="N2203" t="s">
        <v>434</v>
      </c>
      <c r="O2203" s="12">
        <v>2008</v>
      </c>
      <c r="P2203" s="12">
        <v>11</v>
      </c>
      <c r="Q2203" s="12">
        <v>2009</v>
      </c>
      <c r="R2203" s="12">
        <v>11</v>
      </c>
      <c r="S2203" s="7">
        <v>13</v>
      </c>
      <c r="T2203">
        <v>3</v>
      </c>
      <c r="U2203">
        <v>17</v>
      </c>
      <c r="V2203" t="s">
        <v>82</v>
      </c>
      <c r="W2203">
        <f t="shared" si="23"/>
        <v>400</v>
      </c>
      <c r="X2203" s="5">
        <v>1</v>
      </c>
      <c r="Y2203" t="s">
        <v>48</v>
      </c>
      <c r="Z2203" t="s">
        <v>55</v>
      </c>
      <c r="AA2203" t="s">
        <v>1083</v>
      </c>
      <c r="AB2203" s="5">
        <v>2</v>
      </c>
      <c r="AC2203" t="s">
        <v>1441</v>
      </c>
      <c r="AD2203" t="s">
        <v>1682</v>
      </c>
    </row>
    <row r="2204" spans="1:30" ht="14.25" customHeight="1" x14ac:dyDescent="0.3">
      <c r="A2204">
        <v>21</v>
      </c>
      <c r="B2204" t="s">
        <v>24</v>
      </c>
      <c r="C2204" t="s">
        <v>429</v>
      </c>
      <c r="D2204" t="s">
        <v>351</v>
      </c>
      <c r="E2204">
        <v>2013</v>
      </c>
      <c r="F2204" t="s">
        <v>457</v>
      </c>
      <c r="G2204" t="s">
        <v>458</v>
      </c>
      <c r="H2204" s="3" t="s">
        <v>459</v>
      </c>
      <c r="I2204" s="8">
        <v>-16.914166999999999</v>
      </c>
      <c r="J2204" s="8">
        <v>-39.521388999999999</v>
      </c>
      <c r="K2204">
        <v>3000000</v>
      </c>
      <c r="L2204" t="s">
        <v>67</v>
      </c>
      <c r="M2204" t="s">
        <v>460</v>
      </c>
      <c r="N2204" t="s">
        <v>434</v>
      </c>
      <c r="O2204" s="12">
        <v>2008</v>
      </c>
      <c r="P2204" s="12">
        <v>11</v>
      </c>
      <c r="Q2204" s="12">
        <v>2009</v>
      </c>
      <c r="R2204" s="12">
        <v>11</v>
      </c>
      <c r="S2204" s="7">
        <v>13</v>
      </c>
      <c r="T2204">
        <v>3</v>
      </c>
      <c r="U2204">
        <v>17</v>
      </c>
      <c r="V2204" t="s">
        <v>82</v>
      </c>
      <c r="W2204">
        <f t="shared" si="23"/>
        <v>400</v>
      </c>
      <c r="X2204" s="5">
        <v>1</v>
      </c>
      <c r="Y2204" t="s">
        <v>48</v>
      </c>
      <c r="Z2204" t="s">
        <v>55</v>
      </c>
      <c r="AA2204" t="s">
        <v>1094</v>
      </c>
      <c r="AB2204" s="5">
        <v>0</v>
      </c>
      <c r="AC2204" t="s">
        <v>1441</v>
      </c>
      <c r="AD2204" t="s">
        <v>1682</v>
      </c>
    </row>
    <row r="2205" spans="1:30" ht="14.25" customHeight="1" x14ac:dyDescent="0.3">
      <c r="A2205">
        <v>21</v>
      </c>
      <c r="B2205" t="s">
        <v>24</v>
      </c>
      <c r="C2205" t="s">
        <v>429</v>
      </c>
      <c r="D2205" t="s">
        <v>351</v>
      </c>
      <c r="E2205">
        <v>2013</v>
      </c>
      <c r="F2205" t="s">
        <v>457</v>
      </c>
      <c r="G2205" t="s">
        <v>458</v>
      </c>
      <c r="H2205" s="3" t="s">
        <v>459</v>
      </c>
      <c r="I2205" s="8">
        <v>-16.914166999999999</v>
      </c>
      <c r="J2205" s="8">
        <v>-39.521388999999999</v>
      </c>
      <c r="K2205">
        <v>3000000</v>
      </c>
      <c r="L2205" t="s">
        <v>67</v>
      </c>
      <c r="M2205" t="s">
        <v>460</v>
      </c>
      <c r="N2205" t="s">
        <v>434</v>
      </c>
      <c r="O2205" s="12">
        <v>2008</v>
      </c>
      <c r="P2205" s="12">
        <v>11</v>
      </c>
      <c r="Q2205" s="12">
        <v>2009</v>
      </c>
      <c r="R2205" s="12">
        <v>11</v>
      </c>
      <c r="S2205" s="7">
        <v>13</v>
      </c>
      <c r="T2205">
        <v>3</v>
      </c>
      <c r="U2205">
        <v>17</v>
      </c>
      <c r="V2205" t="s">
        <v>82</v>
      </c>
      <c r="W2205">
        <f t="shared" si="23"/>
        <v>400</v>
      </c>
      <c r="X2205" s="5">
        <v>1</v>
      </c>
      <c r="Y2205" t="s">
        <v>48</v>
      </c>
      <c r="Z2205" t="s">
        <v>55</v>
      </c>
      <c r="AA2205" t="s">
        <v>70</v>
      </c>
      <c r="AB2205" s="5">
        <v>2</v>
      </c>
      <c r="AC2205" t="s">
        <v>1441</v>
      </c>
      <c r="AD2205" t="s">
        <v>1682</v>
      </c>
    </row>
    <row r="2206" spans="1:30" ht="14.25" customHeight="1" x14ac:dyDescent="0.3">
      <c r="A2206">
        <v>21</v>
      </c>
      <c r="B2206" t="s">
        <v>24</v>
      </c>
      <c r="C2206" t="s">
        <v>429</v>
      </c>
      <c r="D2206" t="s">
        <v>351</v>
      </c>
      <c r="E2206">
        <v>2013</v>
      </c>
      <c r="F2206" t="s">
        <v>457</v>
      </c>
      <c r="G2206" t="s">
        <v>458</v>
      </c>
      <c r="H2206" s="3" t="s">
        <v>459</v>
      </c>
      <c r="I2206" s="8">
        <v>-16.914166999999999</v>
      </c>
      <c r="J2206" s="8">
        <v>-39.521388999999999</v>
      </c>
      <c r="K2206">
        <v>3000000</v>
      </c>
      <c r="L2206" t="s">
        <v>67</v>
      </c>
      <c r="M2206" t="s">
        <v>460</v>
      </c>
      <c r="N2206" t="s">
        <v>434</v>
      </c>
      <c r="O2206" s="12">
        <v>2008</v>
      </c>
      <c r="P2206" s="12">
        <v>11</v>
      </c>
      <c r="Q2206" s="12">
        <v>2009</v>
      </c>
      <c r="R2206" s="12">
        <v>11</v>
      </c>
      <c r="S2206" s="7">
        <v>13</v>
      </c>
      <c r="T2206">
        <v>3</v>
      </c>
      <c r="U2206">
        <v>17</v>
      </c>
      <c r="V2206" t="s">
        <v>82</v>
      </c>
      <c r="W2206">
        <f t="shared" si="23"/>
        <v>400</v>
      </c>
      <c r="X2206" s="5">
        <v>1</v>
      </c>
      <c r="Y2206" t="s">
        <v>48</v>
      </c>
      <c r="Z2206" t="s">
        <v>55</v>
      </c>
      <c r="AA2206" t="s">
        <v>1086</v>
      </c>
      <c r="AB2206" s="5">
        <v>20</v>
      </c>
      <c r="AC2206" t="s">
        <v>1441</v>
      </c>
      <c r="AD2206" t="s">
        <v>1682</v>
      </c>
    </row>
    <row r="2207" spans="1:30" ht="14.25" customHeight="1" x14ac:dyDescent="0.3">
      <c r="A2207">
        <v>21</v>
      </c>
      <c r="B2207" t="s">
        <v>24</v>
      </c>
      <c r="C2207" t="s">
        <v>429</v>
      </c>
      <c r="D2207" t="s">
        <v>351</v>
      </c>
      <c r="E2207">
        <v>2013</v>
      </c>
      <c r="F2207" t="s">
        <v>457</v>
      </c>
      <c r="G2207" t="s">
        <v>458</v>
      </c>
      <c r="H2207" s="3" t="s">
        <v>459</v>
      </c>
      <c r="I2207" s="8">
        <v>-16.914166999999999</v>
      </c>
      <c r="J2207" s="8">
        <v>-39.521388999999999</v>
      </c>
      <c r="K2207">
        <v>3000000</v>
      </c>
      <c r="L2207" t="s">
        <v>67</v>
      </c>
      <c r="M2207" t="s">
        <v>460</v>
      </c>
      <c r="N2207" t="s">
        <v>434</v>
      </c>
      <c r="O2207" s="12">
        <v>2008</v>
      </c>
      <c r="P2207" s="12">
        <v>11</v>
      </c>
      <c r="Q2207" s="12">
        <v>2009</v>
      </c>
      <c r="R2207" s="12">
        <v>11</v>
      </c>
      <c r="S2207" s="7">
        <v>13</v>
      </c>
      <c r="T2207">
        <v>3</v>
      </c>
      <c r="U2207">
        <v>17</v>
      </c>
      <c r="V2207" t="s">
        <v>82</v>
      </c>
      <c r="W2207">
        <f t="shared" si="23"/>
        <v>400</v>
      </c>
      <c r="X2207" s="5">
        <v>1</v>
      </c>
      <c r="Y2207" t="s">
        <v>48</v>
      </c>
      <c r="Z2207" t="s">
        <v>55</v>
      </c>
      <c r="AA2207" t="s">
        <v>73</v>
      </c>
      <c r="AB2207" s="5">
        <v>5</v>
      </c>
      <c r="AC2207" t="s">
        <v>1441</v>
      </c>
      <c r="AD2207" t="s">
        <v>1682</v>
      </c>
    </row>
    <row r="2208" spans="1:30" ht="14.25" customHeight="1" x14ac:dyDescent="0.3">
      <c r="A2208">
        <v>21</v>
      </c>
      <c r="B2208" t="s">
        <v>24</v>
      </c>
      <c r="C2208" t="s">
        <v>429</v>
      </c>
      <c r="D2208" t="s">
        <v>351</v>
      </c>
      <c r="E2208">
        <v>2013</v>
      </c>
      <c r="F2208" t="s">
        <v>457</v>
      </c>
      <c r="G2208" t="s">
        <v>458</v>
      </c>
      <c r="H2208" s="3" t="s">
        <v>459</v>
      </c>
      <c r="I2208" s="8">
        <v>-16.914166999999999</v>
      </c>
      <c r="J2208" s="8">
        <v>-39.521388999999999</v>
      </c>
      <c r="K2208">
        <v>3000000</v>
      </c>
      <c r="L2208" t="s">
        <v>67</v>
      </c>
      <c r="M2208" t="s">
        <v>460</v>
      </c>
      <c r="N2208" t="s">
        <v>434</v>
      </c>
      <c r="O2208" s="12">
        <v>2008</v>
      </c>
      <c r="P2208" s="12">
        <v>11</v>
      </c>
      <c r="Q2208" s="12">
        <v>2009</v>
      </c>
      <c r="R2208" s="12">
        <v>11</v>
      </c>
      <c r="S2208" s="7">
        <v>13</v>
      </c>
      <c r="T2208">
        <v>3</v>
      </c>
      <c r="U2208">
        <v>17</v>
      </c>
      <c r="V2208" t="s">
        <v>82</v>
      </c>
      <c r="W2208">
        <f t="shared" si="23"/>
        <v>400</v>
      </c>
      <c r="X2208" s="5">
        <v>1</v>
      </c>
      <c r="Y2208" t="s">
        <v>48</v>
      </c>
      <c r="Z2208" t="s">
        <v>83</v>
      </c>
      <c r="AA2208" t="s">
        <v>1087</v>
      </c>
      <c r="AB2208" s="5">
        <v>4</v>
      </c>
      <c r="AC2208" t="s">
        <v>1441</v>
      </c>
      <c r="AD2208" t="s">
        <v>1682</v>
      </c>
    </row>
    <row r="2209" spans="1:30" ht="14.25" customHeight="1" x14ac:dyDescent="0.3">
      <c r="A2209">
        <v>21</v>
      </c>
      <c r="B2209" t="s">
        <v>24</v>
      </c>
      <c r="C2209" t="s">
        <v>429</v>
      </c>
      <c r="D2209" t="s">
        <v>351</v>
      </c>
      <c r="E2209">
        <v>2013</v>
      </c>
      <c r="F2209" t="s">
        <v>457</v>
      </c>
      <c r="G2209" t="s">
        <v>458</v>
      </c>
      <c r="H2209" s="3" t="s">
        <v>459</v>
      </c>
      <c r="I2209" s="8">
        <v>-16.914166999999999</v>
      </c>
      <c r="J2209" s="8">
        <v>-39.521388999999999</v>
      </c>
      <c r="K2209">
        <v>3000000</v>
      </c>
      <c r="L2209" t="s">
        <v>67</v>
      </c>
      <c r="M2209" t="s">
        <v>460</v>
      </c>
      <c r="N2209" t="s">
        <v>434</v>
      </c>
      <c r="O2209" s="12">
        <v>2008</v>
      </c>
      <c r="P2209" s="12">
        <v>11</v>
      </c>
      <c r="Q2209" s="12">
        <v>2009</v>
      </c>
      <c r="R2209" s="12">
        <v>11</v>
      </c>
      <c r="S2209" s="7">
        <v>13</v>
      </c>
      <c r="T2209">
        <v>3</v>
      </c>
      <c r="U2209">
        <v>17</v>
      </c>
      <c r="V2209" t="s">
        <v>82</v>
      </c>
      <c r="W2209">
        <f t="shared" si="23"/>
        <v>400</v>
      </c>
      <c r="X2209" s="5">
        <v>1</v>
      </c>
      <c r="Y2209" t="s">
        <v>48</v>
      </c>
      <c r="Z2209" t="s">
        <v>83</v>
      </c>
      <c r="AA2209" t="s">
        <v>274</v>
      </c>
      <c r="AB2209" s="5">
        <v>25</v>
      </c>
      <c r="AC2209" t="s">
        <v>1441</v>
      </c>
      <c r="AD2209" t="s">
        <v>1682</v>
      </c>
    </row>
    <row r="2210" spans="1:30" ht="14.25" customHeight="1" x14ac:dyDescent="0.3">
      <c r="A2210">
        <v>21</v>
      </c>
      <c r="B2210" t="s">
        <v>24</v>
      </c>
      <c r="C2210" t="s">
        <v>429</v>
      </c>
      <c r="D2210" t="s">
        <v>351</v>
      </c>
      <c r="E2210">
        <v>2013</v>
      </c>
      <c r="F2210" t="s">
        <v>457</v>
      </c>
      <c r="G2210" t="s">
        <v>458</v>
      </c>
      <c r="H2210" s="3" t="s">
        <v>459</v>
      </c>
      <c r="I2210" s="8">
        <v>-16.914166999999999</v>
      </c>
      <c r="J2210" s="8">
        <v>-39.521388999999999</v>
      </c>
      <c r="K2210">
        <v>3000000</v>
      </c>
      <c r="L2210" t="s">
        <v>67</v>
      </c>
      <c r="M2210" t="s">
        <v>460</v>
      </c>
      <c r="N2210" t="s">
        <v>434</v>
      </c>
      <c r="O2210" s="12">
        <v>2008</v>
      </c>
      <c r="P2210" s="12">
        <v>11</v>
      </c>
      <c r="Q2210" s="12">
        <v>2009</v>
      </c>
      <c r="R2210" s="12">
        <v>11</v>
      </c>
      <c r="S2210" s="7">
        <v>13</v>
      </c>
      <c r="T2210">
        <v>3</v>
      </c>
      <c r="U2210">
        <v>17</v>
      </c>
      <c r="V2210" t="s">
        <v>82</v>
      </c>
      <c r="W2210">
        <f t="shared" si="23"/>
        <v>400</v>
      </c>
      <c r="X2210" s="5">
        <v>1</v>
      </c>
      <c r="Y2210" t="s">
        <v>48</v>
      </c>
      <c r="Z2210" t="s">
        <v>83</v>
      </c>
      <c r="AA2210" t="s">
        <v>87</v>
      </c>
      <c r="AB2210" s="5">
        <v>18</v>
      </c>
      <c r="AC2210" t="s">
        <v>1441</v>
      </c>
      <c r="AD2210" t="s">
        <v>1682</v>
      </c>
    </row>
    <row r="2211" spans="1:30" ht="14.25" customHeight="1" x14ac:dyDescent="0.3">
      <c r="A2211">
        <v>21</v>
      </c>
      <c r="B2211" t="s">
        <v>24</v>
      </c>
      <c r="C2211" t="s">
        <v>429</v>
      </c>
      <c r="D2211" t="s">
        <v>351</v>
      </c>
      <c r="E2211">
        <v>2013</v>
      </c>
      <c r="F2211" t="s">
        <v>457</v>
      </c>
      <c r="G2211" t="s">
        <v>458</v>
      </c>
      <c r="H2211" s="3" t="s">
        <v>459</v>
      </c>
      <c r="I2211" s="8">
        <v>-16.914166999999999</v>
      </c>
      <c r="J2211" s="8">
        <v>-39.521388999999999</v>
      </c>
      <c r="K2211">
        <v>3000000</v>
      </c>
      <c r="L2211" t="s">
        <v>67</v>
      </c>
      <c r="M2211" t="s">
        <v>460</v>
      </c>
      <c r="N2211" t="s">
        <v>434</v>
      </c>
      <c r="O2211" s="12">
        <v>2008</v>
      </c>
      <c r="P2211" s="12">
        <v>11</v>
      </c>
      <c r="Q2211" s="12">
        <v>2009</v>
      </c>
      <c r="R2211" s="12">
        <v>11</v>
      </c>
      <c r="S2211" s="7">
        <v>13</v>
      </c>
      <c r="T2211">
        <v>3</v>
      </c>
      <c r="U2211">
        <v>17</v>
      </c>
      <c r="V2211" t="s">
        <v>82</v>
      </c>
      <c r="W2211">
        <f t="shared" si="23"/>
        <v>400</v>
      </c>
      <c r="X2211" s="5">
        <v>1</v>
      </c>
      <c r="Y2211" t="s">
        <v>48</v>
      </c>
      <c r="Z2211" t="s">
        <v>83</v>
      </c>
      <c r="AA2211" t="s">
        <v>1088</v>
      </c>
      <c r="AB2211" s="5">
        <v>3</v>
      </c>
      <c r="AC2211" t="s">
        <v>1441</v>
      </c>
      <c r="AD2211" t="s">
        <v>1682</v>
      </c>
    </row>
    <row r="2212" spans="1:30" ht="14.25" customHeight="1" x14ac:dyDescent="0.3">
      <c r="A2212">
        <v>21</v>
      </c>
      <c r="B2212" t="s">
        <v>24</v>
      </c>
      <c r="C2212" t="s">
        <v>429</v>
      </c>
      <c r="D2212" t="s">
        <v>351</v>
      </c>
      <c r="E2212">
        <v>2013</v>
      </c>
      <c r="F2212" t="s">
        <v>457</v>
      </c>
      <c r="G2212" t="s">
        <v>458</v>
      </c>
      <c r="H2212" s="3" t="s">
        <v>459</v>
      </c>
      <c r="I2212" s="8">
        <v>-16.914166999999999</v>
      </c>
      <c r="J2212" s="8">
        <v>-39.521388999999999</v>
      </c>
      <c r="K2212">
        <v>3000000</v>
      </c>
      <c r="L2212" t="s">
        <v>67</v>
      </c>
      <c r="M2212" t="s">
        <v>460</v>
      </c>
      <c r="N2212" t="s">
        <v>434</v>
      </c>
      <c r="O2212" s="12">
        <v>2008</v>
      </c>
      <c r="P2212" s="12">
        <v>11</v>
      </c>
      <c r="Q2212" s="12">
        <v>2009</v>
      </c>
      <c r="R2212" s="12">
        <v>11</v>
      </c>
      <c r="S2212" s="7">
        <v>13</v>
      </c>
      <c r="T2212">
        <v>3</v>
      </c>
      <c r="U2212">
        <v>17</v>
      </c>
      <c r="V2212" t="s">
        <v>82</v>
      </c>
      <c r="W2212">
        <f t="shared" si="23"/>
        <v>400</v>
      </c>
      <c r="X2212" s="5">
        <v>1</v>
      </c>
      <c r="Y2212" t="s">
        <v>48</v>
      </c>
      <c r="Z2212" t="s">
        <v>90</v>
      </c>
      <c r="AA2212" t="s">
        <v>666</v>
      </c>
      <c r="AB2212" s="5">
        <v>1</v>
      </c>
      <c r="AC2212" t="s">
        <v>1441</v>
      </c>
      <c r="AD2212" t="s">
        <v>1682</v>
      </c>
    </row>
    <row r="2213" spans="1:30" ht="14.25" customHeight="1" x14ac:dyDescent="0.3">
      <c r="A2213">
        <v>21</v>
      </c>
      <c r="B2213" t="s">
        <v>24</v>
      </c>
      <c r="C2213" t="s">
        <v>429</v>
      </c>
      <c r="D2213" t="s">
        <v>351</v>
      </c>
      <c r="E2213">
        <v>2013</v>
      </c>
      <c r="F2213" t="s">
        <v>457</v>
      </c>
      <c r="G2213" t="s">
        <v>458</v>
      </c>
      <c r="H2213" s="3" t="s">
        <v>459</v>
      </c>
      <c r="I2213" s="8">
        <v>-16.914166999999999</v>
      </c>
      <c r="J2213" s="8">
        <v>-39.521388999999999</v>
      </c>
      <c r="K2213">
        <v>3000000</v>
      </c>
      <c r="L2213" t="s">
        <v>67</v>
      </c>
      <c r="M2213" t="s">
        <v>460</v>
      </c>
      <c r="N2213" t="s">
        <v>434</v>
      </c>
      <c r="O2213" s="12">
        <v>2008</v>
      </c>
      <c r="P2213" s="12">
        <v>11</v>
      </c>
      <c r="Q2213" s="12">
        <v>2009</v>
      </c>
      <c r="R2213" s="12">
        <v>11</v>
      </c>
      <c r="S2213" s="7">
        <v>13</v>
      </c>
      <c r="T2213">
        <v>3</v>
      </c>
      <c r="U2213">
        <v>17</v>
      </c>
      <c r="V2213" t="s">
        <v>82</v>
      </c>
      <c r="W2213">
        <f t="shared" si="23"/>
        <v>400</v>
      </c>
      <c r="X2213" s="5">
        <v>1</v>
      </c>
      <c r="Y2213" t="s">
        <v>48</v>
      </c>
      <c r="Z2213" t="s">
        <v>90</v>
      </c>
      <c r="AA2213" t="s">
        <v>91</v>
      </c>
      <c r="AB2213" s="5">
        <v>2</v>
      </c>
      <c r="AC2213" t="s">
        <v>1441</v>
      </c>
      <c r="AD2213" t="s">
        <v>1682</v>
      </c>
    </row>
    <row r="2214" spans="1:30" ht="14.25" customHeight="1" x14ac:dyDescent="0.3">
      <c r="A2214">
        <v>21</v>
      </c>
      <c r="B2214" t="s">
        <v>24</v>
      </c>
      <c r="C2214" t="s">
        <v>429</v>
      </c>
      <c r="D2214" t="s">
        <v>351</v>
      </c>
      <c r="E2214">
        <v>2013</v>
      </c>
      <c r="F2214" t="s">
        <v>457</v>
      </c>
      <c r="G2214" t="s">
        <v>463</v>
      </c>
      <c r="H2214" s="3" t="s">
        <v>464</v>
      </c>
      <c r="I2214" s="8">
        <v>-16.914166999999999</v>
      </c>
      <c r="J2214" s="8">
        <v>-39.521388999999999</v>
      </c>
      <c r="K2214">
        <v>3000000</v>
      </c>
      <c r="L2214" t="s">
        <v>67</v>
      </c>
      <c r="M2214" t="s">
        <v>460</v>
      </c>
      <c r="N2214" t="s">
        <v>434</v>
      </c>
      <c r="O2214" s="12">
        <v>2008</v>
      </c>
      <c r="P2214" s="12">
        <v>11</v>
      </c>
      <c r="Q2214" s="12">
        <v>2009</v>
      </c>
      <c r="R2214" s="12">
        <v>11</v>
      </c>
      <c r="S2214" s="7">
        <v>13</v>
      </c>
      <c r="T2214">
        <v>3</v>
      </c>
      <c r="U2214">
        <v>17</v>
      </c>
      <c r="V2214" t="s">
        <v>82</v>
      </c>
      <c r="W2214">
        <f t="shared" si="23"/>
        <v>400</v>
      </c>
      <c r="X2214" s="5">
        <v>1</v>
      </c>
      <c r="Y2214" t="s">
        <v>48</v>
      </c>
      <c r="Z2214" t="s">
        <v>49</v>
      </c>
      <c r="AA2214" t="s">
        <v>1084</v>
      </c>
      <c r="AB2214" s="5">
        <v>0</v>
      </c>
      <c r="AC2214" t="s">
        <v>1441</v>
      </c>
      <c r="AD2214" t="s">
        <v>1682</v>
      </c>
    </row>
    <row r="2215" spans="1:30" ht="14.25" customHeight="1" x14ac:dyDescent="0.3">
      <c r="A2215">
        <v>21</v>
      </c>
      <c r="B2215" t="s">
        <v>24</v>
      </c>
      <c r="C2215" t="s">
        <v>429</v>
      </c>
      <c r="D2215" t="s">
        <v>351</v>
      </c>
      <c r="E2215">
        <v>2013</v>
      </c>
      <c r="F2215" t="s">
        <v>457</v>
      </c>
      <c r="G2215" t="s">
        <v>463</v>
      </c>
      <c r="H2215" s="3" t="s">
        <v>464</v>
      </c>
      <c r="I2215" s="8">
        <v>-16.914166999999999</v>
      </c>
      <c r="J2215" s="8">
        <v>-39.521388999999999</v>
      </c>
      <c r="K2215">
        <v>3000000</v>
      </c>
      <c r="L2215" t="s">
        <v>67</v>
      </c>
      <c r="M2215" t="s">
        <v>460</v>
      </c>
      <c r="N2215" t="s">
        <v>434</v>
      </c>
      <c r="O2215" s="12">
        <v>2008</v>
      </c>
      <c r="P2215" s="12">
        <v>11</v>
      </c>
      <c r="Q2215" s="12">
        <v>2009</v>
      </c>
      <c r="R2215" s="12">
        <v>11</v>
      </c>
      <c r="S2215" s="7">
        <v>13</v>
      </c>
      <c r="T2215">
        <v>3</v>
      </c>
      <c r="U2215">
        <v>17</v>
      </c>
      <c r="V2215" t="s">
        <v>82</v>
      </c>
      <c r="W2215">
        <f t="shared" si="23"/>
        <v>400</v>
      </c>
      <c r="X2215" s="5">
        <v>1</v>
      </c>
      <c r="Y2215" t="s">
        <v>48</v>
      </c>
      <c r="Z2215" t="s">
        <v>49</v>
      </c>
      <c r="AA2215" t="s">
        <v>50</v>
      </c>
      <c r="AB2215" s="5">
        <v>0</v>
      </c>
      <c r="AC2215" t="s">
        <v>1441</v>
      </c>
      <c r="AD2215" t="s">
        <v>1682</v>
      </c>
    </row>
    <row r="2216" spans="1:30" ht="14.25" customHeight="1" x14ac:dyDescent="0.3">
      <c r="A2216">
        <v>21</v>
      </c>
      <c r="B2216" t="s">
        <v>24</v>
      </c>
      <c r="C2216" t="s">
        <v>429</v>
      </c>
      <c r="D2216" t="s">
        <v>351</v>
      </c>
      <c r="E2216">
        <v>2013</v>
      </c>
      <c r="F2216" t="s">
        <v>457</v>
      </c>
      <c r="G2216" t="s">
        <v>463</v>
      </c>
      <c r="H2216" s="3" t="s">
        <v>464</v>
      </c>
      <c r="I2216" s="8">
        <v>-16.914166999999999</v>
      </c>
      <c r="J2216" s="8">
        <v>-39.521388999999999</v>
      </c>
      <c r="K2216">
        <v>3000000</v>
      </c>
      <c r="L2216" t="s">
        <v>67</v>
      </c>
      <c r="M2216" t="s">
        <v>460</v>
      </c>
      <c r="N2216" t="s">
        <v>434</v>
      </c>
      <c r="O2216" s="12">
        <v>2008</v>
      </c>
      <c r="P2216" s="12">
        <v>11</v>
      </c>
      <c r="Q2216" s="12">
        <v>2009</v>
      </c>
      <c r="R2216" s="12">
        <v>11</v>
      </c>
      <c r="S2216" s="7">
        <v>13</v>
      </c>
      <c r="T2216">
        <v>3</v>
      </c>
      <c r="U2216">
        <v>17</v>
      </c>
      <c r="V2216" t="s">
        <v>82</v>
      </c>
      <c r="W2216">
        <f t="shared" si="23"/>
        <v>400</v>
      </c>
      <c r="X2216" s="5">
        <v>1</v>
      </c>
      <c r="Y2216" t="s">
        <v>48</v>
      </c>
      <c r="Z2216" t="s">
        <v>55</v>
      </c>
      <c r="AA2216" t="s">
        <v>859</v>
      </c>
      <c r="AB2216" s="5">
        <v>4</v>
      </c>
      <c r="AC2216" t="s">
        <v>1441</v>
      </c>
      <c r="AD2216" t="s">
        <v>1682</v>
      </c>
    </row>
    <row r="2217" spans="1:30" ht="14.25" customHeight="1" x14ac:dyDescent="0.3">
      <c r="A2217">
        <v>21</v>
      </c>
      <c r="B2217" t="s">
        <v>24</v>
      </c>
      <c r="C2217" t="s">
        <v>429</v>
      </c>
      <c r="D2217" t="s">
        <v>351</v>
      </c>
      <c r="E2217">
        <v>2013</v>
      </c>
      <c r="F2217" t="s">
        <v>457</v>
      </c>
      <c r="G2217" t="s">
        <v>463</v>
      </c>
      <c r="H2217" s="3" t="s">
        <v>464</v>
      </c>
      <c r="I2217" s="8">
        <v>-16.914166999999999</v>
      </c>
      <c r="J2217" s="8">
        <v>-39.521388999999999</v>
      </c>
      <c r="K2217">
        <v>3000000</v>
      </c>
      <c r="L2217" t="s">
        <v>67</v>
      </c>
      <c r="M2217" t="s">
        <v>460</v>
      </c>
      <c r="N2217" t="s">
        <v>434</v>
      </c>
      <c r="O2217" s="12">
        <v>2008</v>
      </c>
      <c r="P2217" s="12">
        <v>11</v>
      </c>
      <c r="Q2217" s="12">
        <v>2009</v>
      </c>
      <c r="R2217" s="12">
        <v>11</v>
      </c>
      <c r="S2217" s="7">
        <v>13</v>
      </c>
      <c r="T2217">
        <v>3</v>
      </c>
      <c r="U2217">
        <v>17</v>
      </c>
      <c r="V2217" t="s">
        <v>82</v>
      </c>
      <c r="W2217">
        <f t="shared" si="23"/>
        <v>400</v>
      </c>
      <c r="X2217" s="5">
        <v>1</v>
      </c>
      <c r="Y2217" t="s">
        <v>48</v>
      </c>
      <c r="Z2217" t="s">
        <v>55</v>
      </c>
      <c r="AA2217" t="s">
        <v>238</v>
      </c>
      <c r="AB2217" s="5">
        <v>0</v>
      </c>
      <c r="AC2217" t="s">
        <v>1441</v>
      </c>
      <c r="AD2217" t="s">
        <v>1682</v>
      </c>
    </row>
    <row r="2218" spans="1:30" ht="14.25" customHeight="1" x14ac:dyDescent="0.3">
      <c r="A2218">
        <v>21</v>
      </c>
      <c r="B2218" t="s">
        <v>24</v>
      </c>
      <c r="C2218" t="s">
        <v>429</v>
      </c>
      <c r="D2218" t="s">
        <v>351</v>
      </c>
      <c r="E2218">
        <v>2013</v>
      </c>
      <c r="F2218" t="s">
        <v>457</v>
      </c>
      <c r="G2218" t="s">
        <v>463</v>
      </c>
      <c r="H2218" s="3" t="s">
        <v>464</v>
      </c>
      <c r="I2218" s="8">
        <v>-16.914166999999999</v>
      </c>
      <c r="J2218" s="8">
        <v>-39.521388999999999</v>
      </c>
      <c r="K2218">
        <v>3000000</v>
      </c>
      <c r="L2218" t="s">
        <v>67</v>
      </c>
      <c r="M2218" t="s">
        <v>460</v>
      </c>
      <c r="N2218" t="s">
        <v>434</v>
      </c>
      <c r="O2218" s="12">
        <v>2008</v>
      </c>
      <c r="P2218" s="12">
        <v>11</v>
      </c>
      <c r="Q2218" s="12">
        <v>2009</v>
      </c>
      <c r="R2218" s="12">
        <v>11</v>
      </c>
      <c r="S2218" s="7">
        <v>13</v>
      </c>
      <c r="T2218">
        <v>3</v>
      </c>
      <c r="U2218">
        <v>17</v>
      </c>
      <c r="V2218" t="s">
        <v>82</v>
      </c>
      <c r="W2218">
        <f t="shared" si="23"/>
        <v>400</v>
      </c>
      <c r="X2218" s="5">
        <v>1</v>
      </c>
      <c r="Y2218" t="s">
        <v>48</v>
      </c>
      <c r="Z2218" t="s">
        <v>55</v>
      </c>
      <c r="AA2218" t="s">
        <v>1090</v>
      </c>
      <c r="AB2218" s="5">
        <v>3</v>
      </c>
      <c r="AC2218" t="s">
        <v>1441</v>
      </c>
      <c r="AD2218" t="s">
        <v>1682</v>
      </c>
    </row>
    <row r="2219" spans="1:30" ht="14.25" customHeight="1" x14ac:dyDescent="0.3">
      <c r="A2219">
        <v>21</v>
      </c>
      <c r="B2219" t="s">
        <v>24</v>
      </c>
      <c r="C2219" t="s">
        <v>429</v>
      </c>
      <c r="D2219" t="s">
        <v>351</v>
      </c>
      <c r="E2219">
        <v>2013</v>
      </c>
      <c r="F2219" t="s">
        <v>457</v>
      </c>
      <c r="G2219" t="s">
        <v>463</v>
      </c>
      <c r="H2219" s="3" t="s">
        <v>464</v>
      </c>
      <c r="I2219" s="8">
        <v>-16.914166999999999</v>
      </c>
      <c r="J2219" s="8">
        <v>-39.521388999999999</v>
      </c>
      <c r="K2219">
        <v>3000000</v>
      </c>
      <c r="L2219" t="s">
        <v>67</v>
      </c>
      <c r="M2219" t="s">
        <v>460</v>
      </c>
      <c r="N2219" t="s">
        <v>434</v>
      </c>
      <c r="O2219" s="12">
        <v>2008</v>
      </c>
      <c r="P2219" s="12">
        <v>11</v>
      </c>
      <c r="Q2219" s="12">
        <v>2009</v>
      </c>
      <c r="R2219" s="12">
        <v>11</v>
      </c>
      <c r="S2219" s="7">
        <v>13</v>
      </c>
      <c r="T2219">
        <v>3</v>
      </c>
      <c r="U2219">
        <v>17</v>
      </c>
      <c r="V2219" t="s">
        <v>82</v>
      </c>
      <c r="W2219">
        <f t="shared" si="23"/>
        <v>400</v>
      </c>
      <c r="X2219" s="5">
        <v>1</v>
      </c>
      <c r="Y2219" t="s">
        <v>48</v>
      </c>
      <c r="Z2219" t="s">
        <v>55</v>
      </c>
      <c r="AA2219" t="s">
        <v>496</v>
      </c>
      <c r="AB2219" s="5">
        <v>2</v>
      </c>
      <c r="AC2219" t="s">
        <v>1441</v>
      </c>
      <c r="AD2219" t="s">
        <v>1682</v>
      </c>
    </row>
    <row r="2220" spans="1:30" ht="14.25" customHeight="1" x14ac:dyDescent="0.3">
      <c r="A2220">
        <v>21</v>
      </c>
      <c r="B2220" t="s">
        <v>24</v>
      </c>
      <c r="C2220" t="s">
        <v>429</v>
      </c>
      <c r="D2220" t="s">
        <v>351</v>
      </c>
      <c r="E2220">
        <v>2013</v>
      </c>
      <c r="F2220" t="s">
        <v>457</v>
      </c>
      <c r="G2220" t="s">
        <v>463</v>
      </c>
      <c r="H2220" s="3" t="s">
        <v>464</v>
      </c>
      <c r="I2220" s="8">
        <v>-16.914166999999999</v>
      </c>
      <c r="J2220" s="8">
        <v>-39.521388999999999</v>
      </c>
      <c r="K2220">
        <v>3000000</v>
      </c>
      <c r="L2220" t="s">
        <v>67</v>
      </c>
      <c r="M2220" t="s">
        <v>460</v>
      </c>
      <c r="N2220" t="s">
        <v>434</v>
      </c>
      <c r="O2220" s="12">
        <v>2008</v>
      </c>
      <c r="P2220" s="12">
        <v>11</v>
      </c>
      <c r="Q2220" s="12">
        <v>2009</v>
      </c>
      <c r="R2220" s="12">
        <v>11</v>
      </c>
      <c r="S2220" s="7">
        <v>13</v>
      </c>
      <c r="T2220">
        <v>3</v>
      </c>
      <c r="U2220">
        <v>17</v>
      </c>
      <c r="V2220" t="s">
        <v>82</v>
      </c>
      <c r="W2220">
        <f t="shared" si="23"/>
        <v>400</v>
      </c>
      <c r="X2220" s="5">
        <v>1</v>
      </c>
      <c r="Y2220" t="s">
        <v>48</v>
      </c>
      <c r="Z2220" t="s">
        <v>55</v>
      </c>
      <c r="AA2220" t="s">
        <v>249</v>
      </c>
      <c r="AB2220" s="5">
        <v>18</v>
      </c>
      <c r="AC2220" t="s">
        <v>1441</v>
      </c>
      <c r="AD2220" t="s">
        <v>1682</v>
      </c>
    </row>
    <row r="2221" spans="1:30" ht="14.25" customHeight="1" x14ac:dyDescent="0.3">
      <c r="A2221">
        <v>21</v>
      </c>
      <c r="B2221" t="s">
        <v>24</v>
      </c>
      <c r="C2221" t="s">
        <v>429</v>
      </c>
      <c r="D2221" t="s">
        <v>351</v>
      </c>
      <c r="E2221">
        <v>2013</v>
      </c>
      <c r="F2221" t="s">
        <v>457</v>
      </c>
      <c r="G2221" t="s">
        <v>463</v>
      </c>
      <c r="H2221" s="3" t="s">
        <v>464</v>
      </c>
      <c r="I2221" s="8">
        <v>-16.914166999999999</v>
      </c>
      <c r="J2221" s="8">
        <v>-39.521388999999999</v>
      </c>
      <c r="K2221">
        <v>3000000</v>
      </c>
      <c r="L2221" t="s">
        <v>67</v>
      </c>
      <c r="M2221" t="s">
        <v>460</v>
      </c>
      <c r="N2221" t="s">
        <v>434</v>
      </c>
      <c r="O2221" s="12">
        <v>2008</v>
      </c>
      <c r="P2221" s="12">
        <v>11</v>
      </c>
      <c r="Q2221" s="12">
        <v>2009</v>
      </c>
      <c r="R2221" s="12">
        <v>11</v>
      </c>
      <c r="S2221" s="7">
        <v>13</v>
      </c>
      <c r="T2221">
        <v>3</v>
      </c>
      <c r="U2221">
        <v>17</v>
      </c>
      <c r="V2221" t="s">
        <v>82</v>
      </c>
      <c r="W2221">
        <f t="shared" si="23"/>
        <v>400</v>
      </c>
      <c r="X2221" s="5">
        <v>1</v>
      </c>
      <c r="Y2221" t="s">
        <v>48</v>
      </c>
      <c r="Z2221" t="s">
        <v>55</v>
      </c>
      <c r="AA2221" t="s">
        <v>1091</v>
      </c>
      <c r="AB2221" s="5">
        <v>23</v>
      </c>
      <c r="AC2221" t="s">
        <v>1441</v>
      </c>
      <c r="AD2221" t="s">
        <v>1682</v>
      </c>
    </row>
    <row r="2222" spans="1:30" ht="14.25" customHeight="1" x14ac:dyDescent="0.3">
      <c r="A2222">
        <v>21</v>
      </c>
      <c r="B2222" t="s">
        <v>24</v>
      </c>
      <c r="C2222" t="s">
        <v>429</v>
      </c>
      <c r="D2222" t="s">
        <v>351</v>
      </c>
      <c r="E2222">
        <v>2013</v>
      </c>
      <c r="F2222" t="s">
        <v>457</v>
      </c>
      <c r="G2222" t="s">
        <v>463</v>
      </c>
      <c r="H2222" s="3" t="s">
        <v>464</v>
      </c>
      <c r="I2222" s="8">
        <v>-16.914166999999999</v>
      </c>
      <c r="J2222" s="8">
        <v>-39.521388999999999</v>
      </c>
      <c r="K2222">
        <v>3000000</v>
      </c>
      <c r="L2222" t="s">
        <v>67</v>
      </c>
      <c r="M2222" t="s">
        <v>460</v>
      </c>
      <c r="N2222" t="s">
        <v>434</v>
      </c>
      <c r="O2222" s="12">
        <v>2008</v>
      </c>
      <c r="P2222" s="12">
        <v>11</v>
      </c>
      <c r="Q2222" s="12">
        <v>2009</v>
      </c>
      <c r="R2222" s="12">
        <v>11</v>
      </c>
      <c r="S2222" s="7">
        <v>13</v>
      </c>
      <c r="T2222">
        <v>3</v>
      </c>
      <c r="U2222">
        <v>17</v>
      </c>
      <c r="V2222" t="s">
        <v>82</v>
      </c>
      <c r="W2222">
        <f t="shared" si="23"/>
        <v>400</v>
      </c>
      <c r="X2222" s="5">
        <v>1</v>
      </c>
      <c r="Y2222" t="s">
        <v>48</v>
      </c>
      <c r="Z2222" t="s">
        <v>55</v>
      </c>
      <c r="AA2222" t="s">
        <v>861</v>
      </c>
      <c r="AB2222" s="5">
        <v>0</v>
      </c>
      <c r="AC2222" t="s">
        <v>1441</v>
      </c>
      <c r="AD2222" t="s">
        <v>1682</v>
      </c>
    </row>
    <row r="2223" spans="1:30" ht="14.25" customHeight="1" x14ac:dyDescent="0.3">
      <c r="A2223">
        <v>21</v>
      </c>
      <c r="B2223" t="s">
        <v>24</v>
      </c>
      <c r="C2223" t="s">
        <v>429</v>
      </c>
      <c r="D2223" t="s">
        <v>351</v>
      </c>
      <c r="E2223">
        <v>2013</v>
      </c>
      <c r="F2223" t="s">
        <v>457</v>
      </c>
      <c r="G2223" t="s">
        <v>463</v>
      </c>
      <c r="H2223" s="3" t="s">
        <v>464</v>
      </c>
      <c r="I2223" s="8">
        <v>-16.914166999999999</v>
      </c>
      <c r="J2223" s="8">
        <v>-39.521388999999999</v>
      </c>
      <c r="K2223">
        <v>3000000</v>
      </c>
      <c r="L2223" t="s">
        <v>67</v>
      </c>
      <c r="M2223" t="s">
        <v>460</v>
      </c>
      <c r="N2223" t="s">
        <v>434</v>
      </c>
      <c r="O2223" s="12">
        <v>2008</v>
      </c>
      <c r="P2223" s="12">
        <v>11</v>
      </c>
      <c r="Q2223" s="12">
        <v>2009</v>
      </c>
      <c r="R2223" s="12">
        <v>11</v>
      </c>
      <c r="S2223" s="7">
        <v>13</v>
      </c>
      <c r="T2223">
        <v>3</v>
      </c>
      <c r="U2223">
        <v>17</v>
      </c>
      <c r="V2223" t="s">
        <v>82</v>
      </c>
      <c r="W2223">
        <f t="shared" si="23"/>
        <v>400</v>
      </c>
      <c r="X2223" s="5">
        <v>1</v>
      </c>
      <c r="Y2223" t="s">
        <v>48</v>
      </c>
      <c r="Z2223" t="s">
        <v>55</v>
      </c>
      <c r="AA2223" t="s">
        <v>1092</v>
      </c>
      <c r="AB2223" s="5">
        <v>3</v>
      </c>
      <c r="AC2223" t="s">
        <v>1441</v>
      </c>
      <c r="AD2223" t="s">
        <v>1682</v>
      </c>
    </row>
    <row r="2224" spans="1:30" ht="14.25" customHeight="1" x14ac:dyDescent="0.3">
      <c r="A2224">
        <v>21</v>
      </c>
      <c r="B2224" t="s">
        <v>24</v>
      </c>
      <c r="C2224" t="s">
        <v>429</v>
      </c>
      <c r="D2224" t="s">
        <v>351</v>
      </c>
      <c r="E2224">
        <v>2013</v>
      </c>
      <c r="F2224" t="s">
        <v>457</v>
      </c>
      <c r="G2224" t="s">
        <v>463</v>
      </c>
      <c r="H2224" s="3" t="s">
        <v>464</v>
      </c>
      <c r="I2224" s="8">
        <v>-16.914166999999999</v>
      </c>
      <c r="J2224" s="8">
        <v>-39.521388999999999</v>
      </c>
      <c r="K2224">
        <v>3000000</v>
      </c>
      <c r="L2224" t="s">
        <v>67</v>
      </c>
      <c r="M2224" t="s">
        <v>460</v>
      </c>
      <c r="N2224" t="s">
        <v>434</v>
      </c>
      <c r="O2224" s="12">
        <v>2008</v>
      </c>
      <c r="P2224" s="12">
        <v>11</v>
      </c>
      <c r="Q2224" s="12">
        <v>2009</v>
      </c>
      <c r="R2224" s="12">
        <v>11</v>
      </c>
      <c r="S2224" s="7">
        <v>13</v>
      </c>
      <c r="T2224">
        <v>3</v>
      </c>
      <c r="U2224">
        <v>17</v>
      </c>
      <c r="V2224" t="s">
        <v>82</v>
      </c>
      <c r="W2224">
        <f t="shared" si="23"/>
        <v>400</v>
      </c>
      <c r="X2224" s="5">
        <v>1</v>
      </c>
      <c r="Y2224" t="s">
        <v>48</v>
      </c>
      <c r="Z2224" t="s">
        <v>55</v>
      </c>
      <c r="AA2224" t="s">
        <v>59</v>
      </c>
      <c r="AB2224" s="5">
        <v>3</v>
      </c>
      <c r="AC2224" t="s">
        <v>1441</v>
      </c>
      <c r="AD2224" t="s">
        <v>1682</v>
      </c>
    </row>
    <row r="2225" spans="1:30" ht="14.25" customHeight="1" x14ac:dyDescent="0.3">
      <c r="A2225">
        <v>21</v>
      </c>
      <c r="B2225" t="s">
        <v>24</v>
      </c>
      <c r="C2225" t="s">
        <v>429</v>
      </c>
      <c r="D2225" t="s">
        <v>351</v>
      </c>
      <c r="E2225">
        <v>2013</v>
      </c>
      <c r="F2225" t="s">
        <v>457</v>
      </c>
      <c r="G2225" t="s">
        <v>463</v>
      </c>
      <c r="H2225" s="3" t="s">
        <v>464</v>
      </c>
      <c r="I2225" s="8">
        <v>-16.914166999999999</v>
      </c>
      <c r="J2225" s="8">
        <v>-39.521388999999999</v>
      </c>
      <c r="K2225">
        <v>3000000</v>
      </c>
      <c r="L2225" t="s">
        <v>67</v>
      </c>
      <c r="M2225" t="s">
        <v>460</v>
      </c>
      <c r="N2225" t="s">
        <v>434</v>
      </c>
      <c r="O2225" s="12">
        <v>2008</v>
      </c>
      <c r="P2225" s="12">
        <v>11</v>
      </c>
      <c r="Q2225" s="12">
        <v>2009</v>
      </c>
      <c r="R2225" s="12">
        <v>11</v>
      </c>
      <c r="S2225" s="7">
        <v>13</v>
      </c>
      <c r="T2225">
        <v>3</v>
      </c>
      <c r="U2225">
        <v>17</v>
      </c>
      <c r="V2225" t="s">
        <v>82</v>
      </c>
      <c r="W2225">
        <f t="shared" si="23"/>
        <v>400</v>
      </c>
      <c r="X2225" s="5">
        <v>1</v>
      </c>
      <c r="Y2225" t="s">
        <v>48</v>
      </c>
      <c r="Z2225" t="s">
        <v>55</v>
      </c>
      <c r="AA2225" t="s">
        <v>62</v>
      </c>
      <c r="AB2225" s="5">
        <v>0</v>
      </c>
      <c r="AC2225" t="s">
        <v>1441</v>
      </c>
      <c r="AD2225" t="s">
        <v>1682</v>
      </c>
    </row>
    <row r="2226" spans="1:30" ht="14.25" customHeight="1" x14ac:dyDescent="0.3">
      <c r="A2226">
        <v>21</v>
      </c>
      <c r="B2226" t="s">
        <v>24</v>
      </c>
      <c r="C2226" t="s">
        <v>429</v>
      </c>
      <c r="D2226" t="s">
        <v>351</v>
      </c>
      <c r="E2226">
        <v>2013</v>
      </c>
      <c r="F2226" t="s">
        <v>457</v>
      </c>
      <c r="G2226" t="s">
        <v>463</v>
      </c>
      <c r="H2226" s="3" t="s">
        <v>464</v>
      </c>
      <c r="I2226" s="8">
        <v>-16.914166999999999</v>
      </c>
      <c r="J2226" s="8">
        <v>-39.521388999999999</v>
      </c>
      <c r="K2226">
        <v>3000000</v>
      </c>
      <c r="L2226" t="s">
        <v>67</v>
      </c>
      <c r="M2226" t="s">
        <v>460</v>
      </c>
      <c r="N2226" t="s">
        <v>434</v>
      </c>
      <c r="O2226" s="12">
        <v>2008</v>
      </c>
      <c r="P2226" s="12">
        <v>11</v>
      </c>
      <c r="Q2226" s="12">
        <v>2009</v>
      </c>
      <c r="R2226" s="12">
        <v>11</v>
      </c>
      <c r="S2226" s="7">
        <v>13</v>
      </c>
      <c r="T2226">
        <v>3</v>
      </c>
      <c r="U2226">
        <v>17</v>
      </c>
      <c r="V2226" t="s">
        <v>82</v>
      </c>
      <c r="W2226">
        <f t="shared" si="23"/>
        <v>400</v>
      </c>
      <c r="X2226" s="5">
        <v>1</v>
      </c>
      <c r="Y2226" t="s">
        <v>48</v>
      </c>
      <c r="Z2226" t="s">
        <v>55</v>
      </c>
      <c r="AA2226" t="s">
        <v>655</v>
      </c>
      <c r="AB2226" s="5">
        <v>51</v>
      </c>
      <c r="AC2226" t="s">
        <v>1441</v>
      </c>
      <c r="AD2226" t="s">
        <v>1682</v>
      </c>
    </row>
    <row r="2227" spans="1:30" ht="14.25" customHeight="1" x14ac:dyDescent="0.3">
      <c r="A2227">
        <v>21</v>
      </c>
      <c r="B2227" t="s">
        <v>24</v>
      </c>
      <c r="C2227" t="s">
        <v>429</v>
      </c>
      <c r="D2227" t="s">
        <v>351</v>
      </c>
      <c r="E2227">
        <v>2013</v>
      </c>
      <c r="F2227" t="s">
        <v>457</v>
      </c>
      <c r="G2227" t="s">
        <v>463</v>
      </c>
      <c r="H2227" s="3" t="s">
        <v>464</v>
      </c>
      <c r="I2227" s="8">
        <v>-16.914166999999999</v>
      </c>
      <c r="J2227" s="8">
        <v>-39.521388999999999</v>
      </c>
      <c r="K2227">
        <v>3000000</v>
      </c>
      <c r="L2227" t="s">
        <v>67</v>
      </c>
      <c r="M2227" t="s">
        <v>460</v>
      </c>
      <c r="N2227" t="s">
        <v>434</v>
      </c>
      <c r="O2227" s="12">
        <v>2008</v>
      </c>
      <c r="P2227" s="12">
        <v>11</v>
      </c>
      <c r="Q2227" s="12">
        <v>2009</v>
      </c>
      <c r="R2227" s="12">
        <v>11</v>
      </c>
      <c r="S2227" s="7">
        <v>13</v>
      </c>
      <c r="T2227">
        <v>3</v>
      </c>
      <c r="U2227">
        <v>17</v>
      </c>
      <c r="V2227" t="s">
        <v>82</v>
      </c>
      <c r="W2227">
        <f t="shared" si="23"/>
        <v>400</v>
      </c>
      <c r="X2227" s="5">
        <v>1</v>
      </c>
      <c r="Y2227" t="s">
        <v>48</v>
      </c>
      <c r="Z2227" t="s">
        <v>55</v>
      </c>
      <c r="AA2227" t="s">
        <v>379</v>
      </c>
      <c r="AB2227" s="5">
        <v>17</v>
      </c>
      <c r="AC2227" t="s">
        <v>1441</v>
      </c>
      <c r="AD2227" t="s">
        <v>1682</v>
      </c>
    </row>
    <row r="2228" spans="1:30" ht="14.25" customHeight="1" x14ac:dyDescent="0.3">
      <c r="A2228">
        <v>21</v>
      </c>
      <c r="B2228" t="s">
        <v>24</v>
      </c>
      <c r="C2228" t="s">
        <v>429</v>
      </c>
      <c r="D2228" t="s">
        <v>351</v>
      </c>
      <c r="E2228">
        <v>2013</v>
      </c>
      <c r="F2228" t="s">
        <v>457</v>
      </c>
      <c r="G2228" t="s">
        <v>463</v>
      </c>
      <c r="H2228" s="3" t="s">
        <v>464</v>
      </c>
      <c r="I2228" s="8">
        <v>-16.914166999999999</v>
      </c>
      <c r="J2228" s="8">
        <v>-39.521388999999999</v>
      </c>
      <c r="K2228">
        <v>3000000</v>
      </c>
      <c r="L2228" t="s">
        <v>67</v>
      </c>
      <c r="M2228" t="s">
        <v>460</v>
      </c>
      <c r="N2228" t="s">
        <v>434</v>
      </c>
      <c r="O2228" s="12">
        <v>2008</v>
      </c>
      <c r="P2228" s="12">
        <v>11</v>
      </c>
      <c r="Q2228" s="12">
        <v>2009</v>
      </c>
      <c r="R2228" s="12">
        <v>11</v>
      </c>
      <c r="S2228" s="7">
        <v>13</v>
      </c>
      <c r="T2228">
        <v>3</v>
      </c>
      <c r="U2228">
        <v>17</v>
      </c>
      <c r="V2228" t="s">
        <v>82</v>
      </c>
      <c r="W2228">
        <f t="shared" si="23"/>
        <v>400</v>
      </c>
      <c r="X2228" s="5">
        <v>1</v>
      </c>
      <c r="Y2228" t="s">
        <v>48</v>
      </c>
      <c r="Z2228" t="s">
        <v>55</v>
      </c>
      <c r="AA2228" t="s">
        <v>1093</v>
      </c>
      <c r="AB2228" s="5">
        <v>1</v>
      </c>
      <c r="AC2228" t="s">
        <v>1441</v>
      </c>
      <c r="AD2228" t="s">
        <v>1682</v>
      </c>
    </row>
    <row r="2229" spans="1:30" ht="14.25" customHeight="1" x14ac:dyDescent="0.3">
      <c r="A2229">
        <v>21</v>
      </c>
      <c r="B2229" t="s">
        <v>24</v>
      </c>
      <c r="C2229" t="s">
        <v>429</v>
      </c>
      <c r="D2229" t="s">
        <v>351</v>
      </c>
      <c r="E2229">
        <v>2013</v>
      </c>
      <c r="F2229" t="s">
        <v>457</v>
      </c>
      <c r="G2229" t="s">
        <v>463</v>
      </c>
      <c r="H2229" s="3" t="s">
        <v>464</v>
      </c>
      <c r="I2229" s="8">
        <v>-16.914166999999999</v>
      </c>
      <c r="J2229" s="8">
        <v>-39.521388999999999</v>
      </c>
      <c r="K2229">
        <v>3000000</v>
      </c>
      <c r="L2229" t="s">
        <v>67</v>
      </c>
      <c r="M2229" t="s">
        <v>460</v>
      </c>
      <c r="N2229" t="s">
        <v>434</v>
      </c>
      <c r="O2229" s="12">
        <v>2008</v>
      </c>
      <c r="P2229" s="12">
        <v>11</v>
      </c>
      <c r="Q2229" s="12">
        <v>2009</v>
      </c>
      <c r="R2229" s="12">
        <v>11</v>
      </c>
      <c r="S2229" s="7">
        <v>13</v>
      </c>
      <c r="T2229">
        <v>3</v>
      </c>
      <c r="U2229">
        <v>17</v>
      </c>
      <c r="V2229" t="s">
        <v>82</v>
      </c>
      <c r="W2229">
        <f t="shared" si="23"/>
        <v>400</v>
      </c>
      <c r="X2229" s="5">
        <v>1</v>
      </c>
      <c r="Y2229" t="s">
        <v>48</v>
      </c>
      <c r="Z2229" t="s">
        <v>55</v>
      </c>
      <c r="AA2229" t="s">
        <v>1083</v>
      </c>
      <c r="AB2229" s="5">
        <v>3</v>
      </c>
      <c r="AC2229" t="s">
        <v>1441</v>
      </c>
      <c r="AD2229" t="s">
        <v>1682</v>
      </c>
    </row>
    <row r="2230" spans="1:30" ht="14.25" customHeight="1" x14ac:dyDescent="0.3">
      <c r="A2230">
        <v>21</v>
      </c>
      <c r="B2230" t="s">
        <v>24</v>
      </c>
      <c r="C2230" t="s">
        <v>429</v>
      </c>
      <c r="D2230" t="s">
        <v>351</v>
      </c>
      <c r="E2230">
        <v>2013</v>
      </c>
      <c r="F2230" t="s">
        <v>457</v>
      </c>
      <c r="G2230" t="s">
        <v>463</v>
      </c>
      <c r="H2230" s="3" t="s">
        <v>464</v>
      </c>
      <c r="I2230" s="8">
        <v>-16.914166999999999</v>
      </c>
      <c r="J2230" s="8">
        <v>-39.521388999999999</v>
      </c>
      <c r="K2230">
        <v>3000000</v>
      </c>
      <c r="L2230" t="s">
        <v>67</v>
      </c>
      <c r="M2230" t="s">
        <v>460</v>
      </c>
      <c r="N2230" t="s">
        <v>434</v>
      </c>
      <c r="O2230" s="12">
        <v>2008</v>
      </c>
      <c r="P2230" s="12">
        <v>11</v>
      </c>
      <c r="Q2230" s="12">
        <v>2009</v>
      </c>
      <c r="R2230" s="12">
        <v>11</v>
      </c>
      <c r="S2230" s="7">
        <v>13</v>
      </c>
      <c r="T2230">
        <v>3</v>
      </c>
      <c r="U2230">
        <v>17</v>
      </c>
      <c r="V2230" t="s">
        <v>82</v>
      </c>
      <c r="W2230">
        <f t="shared" si="23"/>
        <v>400</v>
      </c>
      <c r="X2230" s="5">
        <v>1</v>
      </c>
      <c r="Y2230" t="s">
        <v>48</v>
      </c>
      <c r="Z2230" t="s">
        <v>55</v>
      </c>
      <c r="AA2230" t="s">
        <v>1094</v>
      </c>
      <c r="AB2230" s="5">
        <v>0</v>
      </c>
      <c r="AC2230" t="s">
        <v>1441</v>
      </c>
      <c r="AD2230" t="s">
        <v>1682</v>
      </c>
    </row>
    <row r="2231" spans="1:30" ht="14.25" customHeight="1" x14ac:dyDescent="0.3">
      <c r="A2231">
        <v>21</v>
      </c>
      <c r="B2231" t="s">
        <v>24</v>
      </c>
      <c r="C2231" t="s">
        <v>429</v>
      </c>
      <c r="D2231" t="s">
        <v>351</v>
      </c>
      <c r="E2231">
        <v>2013</v>
      </c>
      <c r="F2231" t="s">
        <v>457</v>
      </c>
      <c r="G2231" t="s">
        <v>463</v>
      </c>
      <c r="H2231" s="3" t="s">
        <v>464</v>
      </c>
      <c r="I2231" s="8">
        <v>-16.914166999999999</v>
      </c>
      <c r="J2231" s="8">
        <v>-39.521388999999999</v>
      </c>
      <c r="K2231">
        <v>3000000</v>
      </c>
      <c r="L2231" t="s">
        <v>67</v>
      </c>
      <c r="M2231" t="s">
        <v>460</v>
      </c>
      <c r="N2231" t="s">
        <v>434</v>
      </c>
      <c r="O2231" s="12">
        <v>2008</v>
      </c>
      <c r="P2231" s="12">
        <v>11</v>
      </c>
      <c r="Q2231" s="12">
        <v>2009</v>
      </c>
      <c r="R2231" s="12">
        <v>11</v>
      </c>
      <c r="S2231" s="7">
        <v>13</v>
      </c>
      <c r="T2231">
        <v>3</v>
      </c>
      <c r="U2231">
        <v>17</v>
      </c>
      <c r="V2231" t="s">
        <v>82</v>
      </c>
      <c r="W2231">
        <f t="shared" si="23"/>
        <v>400</v>
      </c>
      <c r="X2231" s="5">
        <v>1</v>
      </c>
      <c r="Y2231" t="s">
        <v>48</v>
      </c>
      <c r="Z2231" t="s">
        <v>55</v>
      </c>
      <c r="AA2231" t="s">
        <v>70</v>
      </c>
      <c r="AB2231" s="5">
        <v>4</v>
      </c>
      <c r="AC2231" t="s">
        <v>1441</v>
      </c>
      <c r="AD2231" t="s">
        <v>1682</v>
      </c>
    </row>
    <row r="2232" spans="1:30" ht="14.25" customHeight="1" x14ac:dyDescent="0.3">
      <c r="A2232">
        <v>21</v>
      </c>
      <c r="B2232" t="s">
        <v>24</v>
      </c>
      <c r="C2232" t="s">
        <v>429</v>
      </c>
      <c r="D2232" t="s">
        <v>351</v>
      </c>
      <c r="E2232">
        <v>2013</v>
      </c>
      <c r="F2232" t="s">
        <v>457</v>
      </c>
      <c r="G2232" t="s">
        <v>463</v>
      </c>
      <c r="H2232" s="3" t="s">
        <v>464</v>
      </c>
      <c r="I2232" s="8">
        <v>-16.914166999999999</v>
      </c>
      <c r="J2232" s="8">
        <v>-39.521388999999999</v>
      </c>
      <c r="K2232">
        <v>3000000</v>
      </c>
      <c r="L2232" t="s">
        <v>67</v>
      </c>
      <c r="M2232" t="s">
        <v>460</v>
      </c>
      <c r="N2232" t="s">
        <v>434</v>
      </c>
      <c r="O2232" s="12">
        <v>2008</v>
      </c>
      <c r="P2232" s="12">
        <v>11</v>
      </c>
      <c r="Q2232" s="12">
        <v>2009</v>
      </c>
      <c r="R2232" s="12">
        <v>11</v>
      </c>
      <c r="S2232" s="7">
        <v>13</v>
      </c>
      <c r="T2232">
        <v>3</v>
      </c>
      <c r="U2232">
        <v>17</v>
      </c>
      <c r="V2232" t="s">
        <v>82</v>
      </c>
      <c r="W2232">
        <f t="shared" si="23"/>
        <v>400</v>
      </c>
      <c r="X2232" s="5">
        <v>1</v>
      </c>
      <c r="Y2232" t="s">
        <v>48</v>
      </c>
      <c r="Z2232" t="s">
        <v>55</v>
      </c>
      <c r="AA2232" t="s">
        <v>1086</v>
      </c>
      <c r="AB2232" s="5">
        <v>32</v>
      </c>
      <c r="AC2232" t="s">
        <v>1441</v>
      </c>
      <c r="AD2232" t="s">
        <v>1682</v>
      </c>
    </row>
    <row r="2233" spans="1:30" ht="14.25" customHeight="1" x14ac:dyDescent="0.3">
      <c r="A2233">
        <v>21</v>
      </c>
      <c r="B2233" t="s">
        <v>24</v>
      </c>
      <c r="C2233" t="s">
        <v>429</v>
      </c>
      <c r="D2233" t="s">
        <v>351</v>
      </c>
      <c r="E2233">
        <v>2013</v>
      </c>
      <c r="F2233" t="s">
        <v>457</v>
      </c>
      <c r="G2233" t="s">
        <v>463</v>
      </c>
      <c r="H2233" s="3" t="s">
        <v>464</v>
      </c>
      <c r="I2233" s="8">
        <v>-16.914166999999999</v>
      </c>
      <c r="J2233" s="8">
        <v>-39.521388999999999</v>
      </c>
      <c r="K2233">
        <v>3000000</v>
      </c>
      <c r="L2233" t="s">
        <v>67</v>
      </c>
      <c r="M2233" t="s">
        <v>460</v>
      </c>
      <c r="N2233" t="s">
        <v>434</v>
      </c>
      <c r="O2233" s="12">
        <v>2008</v>
      </c>
      <c r="P2233" s="12">
        <v>11</v>
      </c>
      <c r="Q2233" s="12">
        <v>2009</v>
      </c>
      <c r="R2233" s="12">
        <v>11</v>
      </c>
      <c r="S2233" s="7">
        <v>13</v>
      </c>
      <c r="T2233">
        <v>3</v>
      </c>
      <c r="U2233">
        <v>17</v>
      </c>
      <c r="V2233" t="s">
        <v>82</v>
      </c>
      <c r="W2233">
        <f t="shared" si="23"/>
        <v>400</v>
      </c>
      <c r="X2233" s="5">
        <v>1</v>
      </c>
      <c r="Y2233" t="s">
        <v>48</v>
      </c>
      <c r="Z2233" t="s">
        <v>55</v>
      </c>
      <c r="AA2233" t="s">
        <v>73</v>
      </c>
      <c r="AB2233" s="5">
        <v>8</v>
      </c>
      <c r="AC2233" t="s">
        <v>1441</v>
      </c>
      <c r="AD2233" t="s">
        <v>1682</v>
      </c>
    </row>
    <row r="2234" spans="1:30" ht="14.25" customHeight="1" x14ac:dyDescent="0.3">
      <c r="A2234">
        <v>21</v>
      </c>
      <c r="B2234" t="s">
        <v>24</v>
      </c>
      <c r="C2234" t="s">
        <v>429</v>
      </c>
      <c r="D2234" t="s">
        <v>351</v>
      </c>
      <c r="E2234">
        <v>2013</v>
      </c>
      <c r="F2234" t="s">
        <v>457</v>
      </c>
      <c r="G2234" t="s">
        <v>463</v>
      </c>
      <c r="H2234" s="3" t="s">
        <v>464</v>
      </c>
      <c r="I2234" s="8">
        <v>-16.914166999999999</v>
      </c>
      <c r="J2234" s="8">
        <v>-39.521388999999999</v>
      </c>
      <c r="K2234">
        <v>3000000</v>
      </c>
      <c r="L2234" t="s">
        <v>67</v>
      </c>
      <c r="M2234" t="s">
        <v>460</v>
      </c>
      <c r="N2234" t="s">
        <v>434</v>
      </c>
      <c r="O2234" s="12">
        <v>2008</v>
      </c>
      <c r="P2234" s="12">
        <v>11</v>
      </c>
      <c r="Q2234" s="12">
        <v>2009</v>
      </c>
      <c r="R2234" s="12">
        <v>11</v>
      </c>
      <c r="S2234" s="7">
        <v>13</v>
      </c>
      <c r="T2234">
        <v>3</v>
      </c>
      <c r="U2234">
        <v>17</v>
      </c>
      <c r="V2234" t="s">
        <v>82</v>
      </c>
      <c r="W2234">
        <f t="shared" si="23"/>
        <v>400</v>
      </c>
      <c r="X2234" s="5">
        <v>1</v>
      </c>
      <c r="Y2234" t="s">
        <v>48</v>
      </c>
      <c r="Z2234" t="s">
        <v>83</v>
      </c>
      <c r="AA2234" t="s">
        <v>1087</v>
      </c>
      <c r="AB2234" s="5">
        <v>9</v>
      </c>
      <c r="AC2234" t="s">
        <v>1441</v>
      </c>
      <c r="AD2234" t="s">
        <v>1682</v>
      </c>
    </row>
    <row r="2235" spans="1:30" ht="14.25" customHeight="1" x14ac:dyDescent="0.3">
      <c r="A2235">
        <v>21</v>
      </c>
      <c r="B2235" t="s">
        <v>24</v>
      </c>
      <c r="C2235" t="s">
        <v>429</v>
      </c>
      <c r="D2235" t="s">
        <v>351</v>
      </c>
      <c r="E2235">
        <v>2013</v>
      </c>
      <c r="F2235" t="s">
        <v>457</v>
      </c>
      <c r="G2235" t="s">
        <v>463</v>
      </c>
      <c r="H2235" s="3" t="s">
        <v>464</v>
      </c>
      <c r="I2235" s="8">
        <v>-16.914166999999999</v>
      </c>
      <c r="J2235" s="8">
        <v>-39.521388999999999</v>
      </c>
      <c r="K2235">
        <v>3000000</v>
      </c>
      <c r="L2235" t="s">
        <v>67</v>
      </c>
      <c r="M2235" t="s">
        <v>460</v>
      </c>
      <c r="N2235" t="s">
        <v>434</v>
      </c>
      <c r="O2235" s="12">
        <v>2008</v>
      </c>
      <c r="P2235" s="12">
        <v>11</v>
      </c>
      <c r="Q2235" s="12">
        <v>2009</v>
      </c>
      <c r="R2235" s="12">
        <v>11</v>
      </c>
      <c r="S2235" s="7">
        <v>13</v>
      </c>
      <c r="T2235">
        <v>3</v>
      </c>
      <c r="U2235">
        <v>17</v>
      </c>
      <c r="V2235" t="s">
        <v>82</v>
      </c>
      <c r="W2235">
        <f t="shared" si="23"/>
        <v>400</v>
      </c>
      <c r="X2235" s="5">
        <v>1</v>
      </c>
      <c r="Y2235" t="s">
        <v>48</v>
      </c>
      <c r="Z2235" t="s">
        <v>83</v>
      </c>
      <c r="AA2235" t="s">
        <v>274</v>
      </c>
      <c r="AB2235" s="5">
        <v>35</v>
      </c>
      <c r="AC2235" t="s">
        <v>1441</v>
      </c>
      <c r="AD2235" t="s">
        <v>1682</v>
      </c>
    </row>
    <row r="2236" spans="1:30" ht="14.25" customHeight="1" x14ac:dyDescent="0.3">
      <c r="A2236">
        <v>21</v>
      </c>
      <c r="B2236" t="s">
        <v>24</v>
      </c>
      <c r="C2236" t="s">
        <v>429</v>
      </c>
      <c r="D2236" t="s">
        <v>351</v>
      </c>
      <c r="E2236">
        <v>2013</v>
      </c>
      <c r="F2236" t="s">
        <v>457</v>
      </c>
      <c r="G2236" t="s">
        <v>463</v>
      </c>
      <c r="H2236" s="3" t="s">
        <v>464</v>
      </c>
      <c r="I2236" s="8">
        <v>-16.914166999999999</v>
      </c>
      <c r="J2236" s="8">
        <v>-39.521388999999999</v>
      </c>
      <c r="K2236">
        <v>3000000</v>
      </c>
      <c r="L2236" t="s">
        <v>67</v>
      </c>
      <c r="M2236" t="s">
        <v>460</v>
      </c>
      <c r="N2236" t="s">
        <v>434</v>
      </c>
      <c r="O2236" s="12">
        <v>2008</v>
      </c>
      <c r="P2236" s="12">
        <v>11</v>
      </c>
      <c r="Q2236" s="12">
        <v>2009</v>
      </c>
      <c r="R2236" s="12">
        <v>11</v>
      </c>
      <c r="S2236" s="7">
        <v>13</v>
      </c>
      <c r="T2236">
        <v>3</v>
      </c>
      <c r="U2236">
        <v>17</v>
      </c>
      <c r="V2236" t="s">
        <v>82</v>
      </c>
      <c r="W2236">
        <f t="shared" si="23"/>
        <v>400</v>
      </c>
      <c r="X2236" s="5">
        <v>1</v>
      </c>
      <c r="Y2236" t="s">
        <v>48</v>
      </c>
      <c r="Z2236" t="s">
        <v>83</v>
      </c>
      <c r="AA2236" t="s">
        <v>87</v>
      </c>
      <c r="AB2236" s="5">
        <v>34</v>
      </c>
      <c r="AC2236" t="s">
        <v>1441</v>
      </c>
      <c r="AD2236" t="s">
        <v>1682</v>
      </c>
    </row>
    <row r="2237" spans="1:30" ht="14.25" customHeight="1" x14ac:dyDescent="0.3">
      <c r="A2237">
        <v>21</v>
      </c>
      <c r="B2237" t="s">
        <v>24</v>
      </c>
      <c r="C2237" t="s">
        <v>429</v>
      </c>
      <c r="D2237" t="s">
        <v>351</v>
      </c>
      <c r="E2237">
        <v>2013</v>
      </c>
      <c r="F2237" t="s">
        <v>457</v>
      </c>
      <c r="G2237" t="s">
        <v>463</v>
      </c>
      <c r="H2237" s="3" t="s">
        <v>464</v>
      </c>
      <c r="I2237" s="8">
        <v>-16.914166999999999</v>
      </c>
      <c r="J2237" s="8">
        <v>-39.521388999999999</v>
      </c>
      <c r="K2237">
        <v>3000000</v>
      </c>
      <c r="L2237" t="s">
        <v>67</v>
      </c>
      <c r="M2237" t="s">
        <v>460</v>
      </c>
      <c r="N2237" t="s">
        <v>434</v>
      </c>
      <c r="O2237" s="12">
        <v>2008</v>
      </c>
      <c r="P2237" s="12">
        <v>11</v>
      </c>
      <c r="Q2237" s="12">
        <v>2009</v>
      </c>
      <c r="R2237" s="12">
        <v>11</v>
      </c>
      <c r="S2237" s="7">
        <v>13</v>
      </c>
      <c r="T2237">
        <v>3</v>
      </c>
      <c r="U2237">
        <v>17</v>
      </c>
      <c r="V2237" t="s">
        <v>82</v>
      </c>
      <c r="W2237">
        <f t="shared" si="23"/>
        <v>400</v>
      </c>
      <c r="X2237" s="5">
        <v>1</v>
      </c>
      <c r="Y2237" t="s">
        <v>48</v>
      </c>
      <c r="Z2237" t="s">
        <v>83</v>
      </c>
      <c r="AA2237" t="s">
        <v>1088</v>
      </c>
      <c r="AB2237" s="5">
        <v>8</v>
      </c>
      <c r="AC2237" t="s">
        <v>1441</v>
      </c>
      <c r="AD2237" t="s">
        <v>1682</v>
      </c>
    </row>
    <row r="2238" spans="1:30" ht="14.25" customHeight="1" x14ac:dyDescent="0.3">
      <c r="A2238">
        <v>21</v>
      </c>
      <c r="B2238" t="s">
        <v>24</v>
      </c>
      <c r="C2238" t="s">
        <v>429</v>
      </c>
      <c r="D2238" t="s">
        <v>351</v>
      </c>
      <c r="E2238">
        <v>2013</v>
      </c>
      <c r="F2238" t="s">
        <v>457</v>
      </c>
      <c r="G2238" t="s">
        <v>463</v>
      </c>
      <c r="H2238" s="3" t="s">
        <v>464</v>
      </c>
      <c r="I2238" s="8">
        <v>-16.914166999999999</v>
      </c>
      <c r="J2238" s="8">
        <v>-39.521388999999999</v>
      </c>
      <c r="K2238">
        <v>3000000</v>
      </c>
      <c r="L2238" t="s">
        <v>67</v>
      </c>
      <c r="M2238" t="s">
        <v>460</v>
      </c>
      <c r="N2238" t="s">
        <v>434</v>
      </c>
      <c r="O2238" s="12">
        <v>2008</v>
      </c>
      <c r="P2238" s="12">
        <v>11</v>
      </c>
      <c r="Q2238" s="12">
        <v>2009</v>
      </c>
      <c r="R2238" s="12">
        <v>11</v>
      </c>
      <c r="S2238" s="7">
        <v>13</v>
      </c>
      <c r="T2238">
        <v>3</v>
      </c>
      <c r="U2238">
        <v>17</v>
      </c>
      <c r="V2238" t="s">
        <v>82</v>
      </c>
      <c r="W2238">
        <f t="shared" si="23"/>
        <v>400</v>
      </c>
      <c r="X2238" s="5">
        <v>1</v>
      </c>
      <c r="Y2238" t="s">
        <v>48</v>
      </c>
      <c r="Z2238" t="s">
        <v>90</v>
      </c>
      <c r="AA2238" t="s">
        <v>666</v>
      </c>
      <c r="AB2238" s="5">
        <v>0</v>
      </c>
      <c r="AC2238" t="s">
        <v>1441</v>
      </c>
      <c r="AD2238" t="s">
        <v>1682</v>
      </c>
    </row>
    <row r="2239" spans="1:30" ht="14.25" customHeight="1" x14ac:dyDescent="0.3">
      <c r="A2239">
        <v>21</v>
      </c>
      <c r="B2239" t="s">
        <v>24</v>
      </c>
      <c r="C2239" t="s">
        <v>429</v>
      </c>
      <c r="D2239" t="s">
        <v>351</v>
      </c>
      <c r="E2239">
        <v>2013</v>
      </c>
      <c r="F2239" t="s">
        <v>457</v>
      </c>
      <c r="G2239" t="s">
        <v>463</v>
      </c>
      <c r="H2239" s="3" t="s">
        <v>464</v>
      </c>
      <c r="I2239" s="8">
        <v>-16.914166999999999</v>
      </c>
      <c r="J2239" s="8">
        <v>-39.521388999999999</v>
      </c>
      <c r="K2239">
        <v>3000000</v>
      </c>
      <c r="L2239" t="s">
        <v>67</v>
      </c>
      <c r="M2239" t="s">
        <v>460</v>
      </c>
      <c r="N2239" t="s">
        <v>434</v>
      </c>
      <c r="O2239" s="12">
        <v>2008</v>
      </c>
      <c r="P2239" s="12">
        <v>11</v>
      </c>
      <c r="Q2239" s="12">
        <v>2009</v>
      </c>
      <c r="R2239" s="12">
        <v>11</v>
      </c>
      <c r="S2239" s="7">
        <v>13</v>
      </c>
      <c r="T2239">
        <v>3</v>
      </c>
      <c r="U2239">
        <v>17</v>
      </c>
      <c r="V2239" t="s">
        <v>82</v>
      </c>
      <c r="W2239">
        <f t="shared" si="23"/>
        <v>400</v>
      </c>
      <c r="X2239" s="5">
        <v>1</v>
      </c>
      <c r="Y2239" t="s">
        <v>48</v>
      </c>
      <c r="Z2239" t="s">
        <v>90</v>
      </c>
      <c r="AA2239" t="s">
        <v>91</v>
      </c>
      <c r="AB2239" s="5">
        <v>4</v>
      </c>
      <c r="AC2239" t="s">
        <v>1441</v>
      </c>
      <c r="AD2239" t="s">
        <v>1682</v>
      </c>
    </row>
    <row r="2240" spans="1:30" ht="14.25" customHeight="1" x14ac:dyDescent="0.3">
      <c r="A2240">
        <v>21</v>
      </c>
      <c r="B2240" t="s">
        <v>24</v>
      </c>
      <c r="C2240" t="s">
        <v>429</v>
      </c>
      <c r="D2240" t="s">
        <v>351</v>
      </c>
      <c r="E2240">
        <v>2013</v>
      </c>
      <c r="F2240" t="s">
        <v>457</v>
      </c>
      <c r="G2240" t="s">
        <v>469</v>
      </c>
      <c r="H2240" s="3" t="s">
        <v>470</v>
      </c>
      <c r="I2240" s="8">
        <v>-16.914166999999999</v>
      </c>
      <c r="J2240" s="8">
        <v>-39.521388999999999</v>
      </c>
      <c r="K2240">
        <v>3000000</v>
      </c>
      <c r="L2240" t="s">
        <v>67</v>
      </c>
      <c r="M2240" t="s">
        <v>460</v>
      </c>
      <c r="N2240" t="s">
        <v>434</v>
      </c>
      <c r="O2240" s="12">
        <v>2008</v>
      </c>
      <c r="P2240" s="12">
        <v>11</v>
      </c>
      <c r="Q2240" s="12">
        <v>2009</v>
      </c>
      <c r="R2240" s="12">
        <v>11</v>
      </c>
      <c r="S2240" s="7">
        <v>13</v>
      </c>
      <c r="T2240">
        <v>3</v>
      </c>
      <c r="U2240">
        <v>17</v>
      </c>
      <c r="V2240" t="s">
        <v>82</v>
      </c>
      <c r="W2240">
        <f t="shared" si="23"/>
        <v>400</v>
      </c>
      <c r="X2240" s="5">
        <v>1</v>
      </c>
      <c r="Y2240" t="s">
        <v>48</v>
      </c>
      <c r="Z2240" t="s">
        <v>49</v>
      </c>
      <c r="AA2240" t="s">
        <v>1084</v>
      </c>
      <c r="AB2240" s="5">
        <v>0</v>
      </c>
      <c r="AC2240" t="s">
        <v>1441</v>
      </c>
      <c r="AD2240" t="s">
        <v>1682</v>
      </c>
    </row>
    <row r="2241" spans="1:30" ht="14.25" customHeight="1" x14ac:dyDescent="0.3">
      <c r="A2241">
        <v>21</v>
      </c>
      <c r="B2241" t="s">
        <v>24</v>
      </c>
      <c r="C2241" t="s">
        <v>429</v>
      </c>
      <c r="D2241" t="s">
        <v>351</v>
      </c>
      <c r="E2241">
        <v>2013</v>
      </c>
      <c r="F2241" t="s">
        <v>457</v>
      </c>
      <c r="G2241" t="s">
        <v>469</v>
      </c>
      <c r="H2241" s="3" t="s">
        <v>470</v>
      </c>
      <c r="I2241" s="8">
        <v>-16.914166999999999</v>
      </c>
      <c r="J2241" s="8">
        <v>-39.521388999999999</v>
      </c>
      <c r="K2241">
        <v>3000000</v>
      </c>
      <c r="L2241" t="s">
        <v>67</v>
      </c>
      <c r="M2241" t="s">
        <v>460</v>
      </c>
      <c r="N2241" t="s">
        <v>434</v>
      </c>
      <c r="O2241" s="12">
        <v>2008</v>
      </c>
      <c r="P2241" s="12">
        <v>11</v>
      </c>
      <c r="Q2241" s="12">
        <v>2009</v>
      </c>
      <c r="R2241" s="12">
        <v>11</v>
      </c>
      <c r="S2241" s="7">
        <v>13</v>
      </c>
      <c r="T2241">
        <v>3</v>
      </c>
      <c r="U2241">
        <v>17</v>
      </c>
      <c r="V2241" t="s">
        <v>82</v>
      </c>
      <c r="W2241">
        <f t="shared" si="23"/>
        <v>400</v>
      </c>
      <c r="X2241" s="5">
        <v>1</v>
      </c>
      <c r="Y2241" t="s">
        <v>48</v>
      </c>
      <c r="Z2241" t="s">
        <v>49</v>
      </c>
      <c r="AA2241" t="s">
        <v>50</v>
      </c>
      <c r="AB2241" s="5">
        <v>0</v>
      </c>
      <c r="AC2241" t="s">
        <v>1441</v>
      </c>
      <c r="AD2241" t="s">
        <v>1682</v>
      </c>
    </row>
    <row r="2242" spans="1:30" ht="14.25" customHeight="1" x14ac:dyDescent="0.3">
      <c r="A2242">
        <v>21</v>
      </c>
      <c r="B2242" t="s">
        <v>24</v>
      </c>
      <c r="C2242" t="s">
        <v>429</v>
      </c>
      <c r="D2242" t="s">
        <v>351</v>
      </c>
      <c r="E2242">
        <v>2013</v>
      </c>
      <c r="F2242" t="s">
        <v>457</v>
      </c>
      <c r="G2242" t="s">
        <v>469</v>
      </c>
      <c r="H2242" s="3" t="s">
        <v>470</v>
      </c>
      <c r="I2242" s="8">
        <v>-16.914166999999999</v>
      </c>
      <c r="J2242" s="8">
        <v>-39.521388999999999</v>
      </c>
      <c r="K2242">
        <v>3000000</v>
      </c>
      <c r="L2242" t="s">
        <v>67</v>
      </c>
      <c r="M2242" t="s">
        <v>460</v>
      </c>
      <c r="N2242" t="s">
        <v>434</v>
      </c>
      <c r="O2242" s="12">
        <v>2008</v>
      </c>
      <c r="P2242" s="12">
        <v>11</v>
      </c>
      <c r="Q2242" s="12">
        <v>2009</v>
      </c>
      <c r="R2242" s="12">
        <v>11</v>
      </c>
      <c r="S2242" s="7">
        <v>13</v>
      </c>
      <c r="T2242">
        <v>3</v>
      </c>
      <c r="U2242">
        <v>17</v>
      </c>
      <c r="V2242" t="s">
        <v>82</v>
      </c>
      <c r="W2242">
        <f t="shared" si="23"/>
        <v>400</v>
      </c>
      <c r="X2242" s="5">
        <v>1</v>
      </c>
      <c r="Y2242" t="s">
        <v>48</v>
      </c>
      <c r="Z2242" t="s">
        <v>55</v>
      </c>
      <c r="AA2242" t="s">
        <v>859</v>
      </c>
      <c r="AB2242" s="5">
        <v>0</v>
      </c>
      <c r="AC2242" t="s">
        <v>1441</v>
      </c>
      <c r="AD2242" t="s">
        <v>1682</v>
      </c>
    </row>
    <row r="2243" spans="1:30" ht="14.25" customHeight="1" x14ac:dyDescent="0.3">
      <c r="A2243">
        <v>21</v>
      </c>
      <c r="B2243" t="s">
        <v>24</v>
      </c>
      <c r="C2243" t="s">
        <v>429</v>
      </c>
      <c r="D2243" t="s">
        <v>351</v>
      </c>
      <c r="E2243">
        <v>2013</v>
      </c>
      <c r="F2243" t="s">
        <v>457</v>
      </c>
      <c r="G2243" t="s">
        <v>469</v>
      </c>
      <c r="H2243" s="3" t="s">
        <v>470</v>
      </c>
      <c r="I2243" s="8">
        <v>-16.914166999999999</v>
      </c>
      <c r="J2243" s="8">
        <v>-39.521388999999999</v>
      </c>
      <c r="K2243">
        <v>3000000</v>
      </c>
      <c r="L2243" t="s">
        <v>67</v>
      </c>
      <c r="M2243" t="s">
        <v>460</v>
      </c>
      <c r="N2243" t="s">
        <v>434</v>
      </c>
      <c r="O2243" s="12">
        <v>2008</v>
      </c>
      <c r="P2243" s="12">
        <v>11</v>
      </c>
      <c r="Q2243" s="12">
        <v>2009</v>
      </c>
      <c r="R2243" s="12">
        <v>11</v>
      </c>
      <c r="S2243" s="7">
        <v>13</v>
      </c>
      <c r="T2243">
        <v>3</v>
      </c>
      <c r="U2243">
        <v>17</v>
      </c>
      <c r="V2243" t="s">
        <v>82</v>
      </c>
      <c r="W2243">
        <f t="shared" si="23"/>
        <v>400</v>
      </c>
      <c r="X2243" s="5">
        <v>1</v>
      </c>
      <c r="Y2243" t="s">
        <v>48</v>
      </c>
      <c r="Z2243" t="s">
        <v>55</v>
      </c>
      <c r="AA2243" t="s">
        <v>238</v>
      </c>
      <c r="AB2243" s="5">
        <v>0</v>
      </c>
      <c r="AC2243" t="s">
        <v>1441</v>
      </c>
      <c r="AD2243" t="s">
        <v>1682</v>
      </c>
    </row>
    <row r="2244" spans="1:30" ht="14.25" customHeight="1" x14ac:dyDescent="0.3">
      <c r="A2244">
        <v>21</v>
      </c>
      <c r="B2244" t="s">
        <v>24</v>
      </c>
      <c r="C2244" t="s">
        <v>429</v>
      </c>
      <c r="D2244" t="s">
        <v>351</v>
      </c>
      <c r="E2244">
        <v>2013</v>
      </c>
      <c r="F2244" t="s">
        <v>457</v>
      </c>
      <c r="G2244" t="s">
        <v>469</v>
      </c>
      <c r="H2244" s="3" t="s">
        <v>470</v>
      </c>
      <c r="I2244" s="8">
        <v>-16.914166999999999</v>
      </c>
      <c r="J2244" s="8">
        <v>-39.521388999999999</v>
      </c>
      <c r="K2244">
        <v>3000000</v>
      </c>
      <c r="L2244" t="s">
        <v>67</v>
      </c>
      <c r="M2244" t="s">
        <v>460</v>
      </c>
      <c r="N2244" t="s">
        <v>434</v>
      </c>
      <c r="O2244" s="12">
        <v>2008</v>
      </c>
      <c r="P2244" s="12">
        <v>11</v>
      </c>
      <c r="Q2244" s="12">
        <v>2009</v>
      </c>
      <c r="R2244" s="12">
        <v>11</v>
      </c>
      <c r="S2244" s="7">
        <v>13</v>
      </c>
      <c r="T2244">
        <v>3</v>
      </c>
      <c r="U2244">
        <v>17</v>
      </c>
      <c r="V2244" t="s">
        <v>82</v>
      </c>
      <c r="W2244">
        <f t="shared" si="23"/>
        <v>400</v>
      </c>
      <c r="X2244" s="5">
        <v>1</v>
      </c>
      <c r="Y2244" t="s">
        <v>48</v>
      </c>
      <c r="Z2244" t="s">
        <v>55</v>
      </c>
      <c r="AA2244" t="s">
        <v>1090</v>
      </c>
      <c r="AB2244" s="5">
        <v>1</v>
      </c>
      <c r="AC2244" t="s">
        <v>1441</v>
      </c>
      <c r="AD2244" t="s">
        <v>1682</v>
      </c>
    </row>
    <row r="2245" spans="1:30" ht="14.25" customHeight="1" x14ac:dyDescent="0.3">
      <c r="A2245">
        <v>21</v>
      </c>
      <c r="B2245" t="s">
        <v>24</v>
      </c>
      <c r="C2245" t="s">
        <v>429</v>
      </c>
      <c r="D2245" t="s">
        <v>351</v>
      </c>
      <c r="E2245">
        <v>2013</v>
      </c>
      <c r="F2245" t="s">
        <v>457</v>
      </c>
      <c r="G2245" t="s">
        <v>469</v>
      </c>
      <c r="H2245" s="3" t="s">
        <v>470</v>
      </c>
      <c r="I2245" s="8">
        <v>-16.914166999999999</v>
      </c>
      <c r="J2245" s="8">
        <v>-39.521388999999999</v>
      </c>
      <c r="K2245">
        <v>3000000</v>
      </c>
      <c r="L2245" t="s">
        <v>67</v>
      </c>
      <c r="M2245" t="s">
        <v>460</v>
      </c>
      <c r="N2245" t="s">
        <v>434</v>
      </c>
      <c r="O2245" s="12">
        <v>2008</v>
      </c>
      <c r="P2245" s="12">
        <v>11</v>
      </c>
      <c r="Q2245" s="12">
        <v>2009</v>
      </c>
      <c r="R2245" s="12">
        <v>11</v>
      </c>
      <c r="S2245" s="7">
        <v>13</v>
      </c>
      <c r="T2245">
        <v>3</v>
      </c>
      <c r="U2245">
        <v>17</v>
      </c>
      <c r="V2245" t="s">
        <v>82</v>
      </c>
      <c r="W2245">
        <f t="shared" si="23"/>
        <v>400</v>
      </c>
      <c r="X2245" s="5">
        <v>1</v>
      </c>
      <c r="Y2245" t="s">
        <v>48</v>
      </c>
      <c r="Z2245" t="s">
        <v>55</v>
      </c>
      <c r="AA2245" t="s">
        <v>496</v>
      </c>
      <c r="AB2245" s="5">
        <v>0</v>
      </c>
      <c r="AC2245" t="s">
        <v>1441</v>
      </c>
      <c r="AD2245" t="s">
        <v>1682</v>
      </c>
    </row>
    <row r="2246" spans="1:30" ht="14.25" customHeight="1" x14ac:dyDescent="0.3">
      <c r="A2246">
        <v>21</v>
      </c>
      <c r="B2246" t="s">
        <v>24</v>
      </c>
      <c r="C2246" t="s">
        <v>429</v>
      </c>
      <c r="D2246" t="s">
        <v>351</v>
      </c>
      <c r="E2246">
        <v>2013</v>
      </c>
      <c r="F2246" t="s">
        <v>457</v>
      </c>
      <c r="G2246" t="s">
        <v>469</v>
      </c>
      <c r="H2246" s="3" t="s">
        <v>470</v>
      </c>
      <c r="I2246" s="8">
        <v>-16.914166999999999</v>
      </c>
      <c r="J2246" s="8">
        <v>-39.521388999999999</v>
      </c>
      <c r="K2246">
        <v>3000000</v>
      </c>
      <c r="L2246" t="s">
        <v>67</v>
      </c>
      <c r="M2246" t="s">
        <v>460</v>
      </c>
      <c r="N2246" t="s">
        <v>434</v>
      </c>
      <c r="O2246" s="12">
        <v>2008</v>
      </c>
      <c r="P2246" s="12">
        <v>11</v>
      </c>
      <c r="Q2246" s="12">
        <v>2009</v>
      </c>
      <c r="R2246" s="12">
        <v>11</v>
      </c>
      <c r="S2246" s="7">
        <v>13</v>
      </c>
      <c r="T2246">
        <v>3</v>
      </c>
      <c r="U2246">
        <v>17</v>
      </c>
      <c r="V2246" t="s">
        <v>82</v>
      </c>
      <c r="W2246">
        <f t="shared" si="23"/>
        <v>400</v>
      </c>
      <c r="X2246" s="5">
        <v>1</v>
      </c>
      <c r="Y2246" t="s">
        <v>48</v>
      </c>
      <c r="Z2246" t="s">
        <v>55</v>
      </c>
      <c r="AA2246" t="s">
        <v>249</v>
      </c>
      <c r="AB2246" s="5">
        <v>15</v>
      </c>
      <c r="AC2246" t="s">
        <v>1441</v>
      </c>
      <c r="AD2246" t="s">
        <v>1682</v>
      </c>
    </row>
    <row r="2247" spans="1:30" ht="14.25" customHeight="1" x14ac:dyDescent="0.3">
      <c r="A2247">
        <v>21</v>
      </c>
      <c r="B2247" t="s">
        <v>24</v>
      </c>
      <c r="C2247" t="s">
        <v>429</v>
      </c>
      <c r="D2247" t="s">
        <v>351</v>
      </c>
      <c r="E2247">
        <v>2013</v>
      </c>
      <c r="F2247" t="s">
        <v>457</v>
      </c>
      <c r="G2247" t="s">
        <v>469</v>
      </c>
      <c r="H2247" s="3" t="s">
        <v>470</v>
      </c>
      <c r="I2247" s="8">
        <v>-16.914166999999999</v>
      </c>
      <c r="J2247" s="8">
        <v>-39.521388999999999</v>
      </c>
      <c r="K2247">
        <v>3000000</v>
      </c>
      <c r="L2247" t="s">
        <v>67</v>
      </c>
      <c r="M2247" t="s">
        <v>460</v>
      </c>
      <c r="N2247" t="s">
        <v>434</v>
      </c>
      <c r="O2247" s="12">
        <v>2008</v>
      </c>
      <c r="P2247" s="12">
        <v>11</v>
      </c>
      <c r="Q2247" s="12">
        <v>2009</v>
      </c>
      <c r="R2247" s="12">
        <v>11</v>
      </c>
      <c r="S2247" s="7">
        <v>13</v>
      </c>
      <c r="T2247">
        <v>3</v>
      </c>
      <c r="U2247">
        <v>17</v>
      </c>
      <c r="V2247" t="s">
        <v>82</v>
      </c>
      <c r="W2247">
        <f t="shared" si="23"/>
        <v>400</v>
      </c>
      <c r="X2247" s="5">
        <v>1</v>
      </c>
      <c r="Y2247" t="s">
        <v>48</v>
      </c>
      <c r="Z2247" t="s">
        <v>55</v>
      </c>
      <c r="AA2247" t="s">
        <v>1091</v>
      </c>
      <c r="AB2247" s="5">
        <v>4</v>
      </c>
      <c r="AC2247" t="s">
        <v>1441</v>
      </c>
      <c r="AD2247" t="s">
        <v>1682</v>
      </c>
    </row>
    <row r="2248" spans="1:30" ht="14.25" customHeight="1" x14ac:dyDescent="0.3">
      <c r="A2248">
        <v>21</v>
      </c>
      <c r="B2248" t="s">
        <v>24</v>
      </c>
      <c r="C2248" t="s">
        <v>429</v>
      </c>
      <c r="D2248" t="s">
        <v>351</v>
      </c>
      <c r="E2248">
        <v>2013</v>
      </c>
      <c r="F2248" t="s">
        <v>457</v>
      </c>
      <c r="G2248" t="s">
        <v>469</v>
      </c>
      <c r="H2248" s="3" t="s">
        <v>470</v>
      </c>
      <c r="I2248" s="8">
        <v>-16.914166999999999</v>
      </c>
      <c r="J2248" s="8">
        <v>-39.521388999999999</v>
      </c>
      <c r="K2248">
        <v>3000000</v>
      </c>
      <c r="L2248" t="s">
        <v>67</v>
      </c>
      <c r="M2248" t="s">
        <v>460</v>
      </c>
      <c r="N2248" t="s">
        <v>434</v>
      </c>
      <c r="O2248" s="12">
        <v>2008</v>
      </c>
      <c r="P2248" s="12">
        <v>11</v>
      </c>
      <c r="Q2248" s="12">
        <v>2009</v>
      </c>
      <c r="R2248" s="12">
        <v>11</v>
      </c>
      <c r="S2248" s="7">
        <v>13</v>
      </c>
      <c r="T2248">
        <v>3</v>
      </c>
      <c r="U2248">
        <v>17</v>
      </c>
      <c r="V2248" t="s">
        <v>82</v>
      </c>
      <c r="W2248">
        <f t="shared" si="23"/>
        <v>400</v>
      </c>
      <c r="X2248" s="5">
        <v>1</v>
      </c>
      <c r="Y2248" t="s">
        <v>48</v>
      </c>
      <c r="Z2248" t="s">
        <v>55</v>
      </c>
      <c r="AA2248" t="s">
        <v>861</v>
      </c>
      <c r="AB2248" s="5">
        <v>0</v>
      </c>
      <c r="AC2248" t="s">
        <v>1441</v>
      </c>
      <c r="AD2248" t="s">
        <v>1682</v>
      </c>
    </row>
    <row r="2249" spans="1:30" ht="14.25" customHeight="1" x14ac:dyDescent="0.3">
      <c r="A2249">
        <v>21</v>
      </c>
      <c r="B2249" t="s">
        <v>24</v>
      </c>
      <c r="C2249" t="s">
        <v>429</v>
      </c>
      <c r="D2249" t="s">
        <v>351</v>
      </c>
      <c r="E2249">
        <v>2013</v>
      </c>
      <c r="F2249" t="s">
        <v>457</v>
      </c>
      <c r="G2249" t="s">
        <v>469</v>
      </c>
      <c r="H2249" s="3" t="s">
        <v>470</v>
      </c>
      <c r="I2249" s="8">
        <v>-16.914166999999999</v>
      </c>
      <c r="J2249" s="8">
        <v>-39.521388999999999</v>
      </c>
      <c r="K2249">
        <v>3000000</v>
      </c>
      <c r="L2249" t="s">
        <v>67</v>
      </c>
      <c r="M2249" t="s">
        <v>460</v>
      </c>
      <c r="N2249" t="s">
        <v>434</v>
      </c>
      <c r="O2249" s="12">
        <v>2008</v>
      </c>
      <c r="P2249" s="12">
        <v>11</v>
      </c>
      <c r="Q2249" s="12">
        <v>2009</v>
      </c>
      <c r="R2249" s="12">
        <v>11</v>
      </c>
      <c r="S2249" s="7">
        <v>13</v>
      </c>
      <c r="T2249">
        <v>3</v>
      </c>
      <c r="U2249">
        <v>17</v>
      </c>
      <c r="V2249" t="s">
        <v>82</v>
      </c>
      <c r="W2249">
        <f t="shared" si="23"/>
        <v>400</v>
      </c>
      <c r="X2249" s="5">
        <v>1</v>
      </c>
      <c r="Y2249" t="s">
        <v>48</v>
      </c>
      <c r="Z2249" t="s">
        <v>55</v>
      </c>
      <c r="AA2249" t="s">
        <v>1092</v>
      </c>
      <c r="AB2249" s="5">
        <v>0</v>
      </c>
      <c r="AC2249" t="s">
        <v>1441</v>
      </c>
      <c r="AD2249" t="s">
        <v>1682</v>
      </c>
    </row>
    <row r="2250" spans="1:30" ht="14.25" customHeight="1" x14ac:dyDescent="0.3">
      <c r="A2250">
        <v>21</v>
      </c>
      <c r="B2250" t="s">
        <v>24</v>
      </c>
      <c r="C2250" t="s">
        <v>429</v>
      </c>
      <c r="D2250" t="s">
        <v>351</v>
      </c>
      <c r="E2250">
        <v>2013</v>
      </c>
      <c r="F2250" t="s">
        <v>457</v>
      </c>
      <c r="G2250" t="s">
        <v>469</v>
      </c>
      <c r="H2250" s="3" t="s">
        <v>470</v>
      </c>
      <c r="I2250" s="8">
        <v>-16.914166999999999</v>
      </c>
      <c r="J2250" s="8">
        <v>-39.521388999999999</v>
      </c>
      <c r="K2250">
        <v>3000000</v>
      </c>
      <c r="L2250" t="s">
        <v>67</v>
      </c>
      <c r="M2250" t="s">
        <v>460</v>
      </c>
      <c r="N2250" t="s">
        <v>434</v>
      </c>
      <c r="O2250" s="12">
        <v>2008</v>
      </c>
      <c r="P2250" s="12">
        <v>11</v>
      </c>
      <c r="Q2250" s="12">
        <v>2009</v>
      </c>
      <c r="R2250" s="12">
        <v>11</v>
      </c>
      <c r="S2250" s="7">
        <v>13</v>
      </c>
      <c r="T2250">
        <v>3</v>
      </c>
      <c r="U2250">
        <v>17</v>
      </c>
      <c r="V2250" t="s">
        <v>82</v>
      </c>
      <c r="W2250">
        <f t="shared" si="23"/>
        <v>400</v>
      </c>
      <c r="X2250" s="5">
        <v>1</v>
      </c>
      <c r="Y2250" t="s">
        <v>48</v>
      </c>
      <c r="Z2250" t="s">
        <v>55</v>
      </c>
      <c r="AA2250" t="s">
        <v>59</v>
      </c>
      <c r="AB2250" s="5">
        <v>0</v>
      </c>
      <c r="AC2250" t="s">
        <v>1441</v>
      </c>
      <c r="AD2250" t="s">
        <v>1682</v>
      </c>
    </row>
    <row r="2251" spans="1:30" ht="14.25" customHeight="1" x14ac:dyDescent="0.3">
      <c r="A2251">
        <v>21</v>
      </c>
      <c r="B2251" t="s">
        <v>24</v>
      </c>
      <c r="C2251" t="s">
        <v>429</v>
      </c>
      <c r="D2251" t="s">
        <v>351</v>
      </c>
      <c r="E2251">
        <v>2013</v>
      </c>
      <c r="F2251" t="s">
        <v>457</v>
      </c>
      <c r="G2251" t="s">
        <v>469</v>
      </c>
      <c r="H2251" s="3" t="s">
        <v>470</v>
      </c>
      <c r="I2251" s="8">
        <v>-16.914166999999999</v>
      </c>
      <c r="J2251" s="8">
        <v>-39.521388999999999</v>
      </c>
      <c r="K2251">
        <v>3000000</v>
      </c>
      <c r="L2251" t="s">
        <v>67</v>
      </c>
      <c r="M2251" t="s">
        <v>460</v>
      </c>
      <c r="N2251" t="s">
        <v>434</v>
      </c>
      <c r="O2251" s="12">
        <v>2008</v>
      </c>
      <c r="P2251" s="12">
        <v>11</v>
      </c>
      <c r="Q2251" s="12">
        <v>2009</v>
      </c>
      <c r="R2251" s="12">
        <v>11</v>
      </c>
      <c r="S2251" s="7">
        <v>13</v>
      </c>
      <c r="T2251">
        <v>3</v>
      </c>
      <c r="U2251">
        <v>17</v>
      </c>
      <c r="V2251" t="s">
        <v>82</v>
      </c>
      <c r="W2251">
        <f t="shared" si="23"/>
        <v>400</v>
      </c>
      <c r="X2251" s="5">
        <v>1</v>
      </c>
      <c r="Y2251" t="s">
        <v>48</v>
      </c>
      <c r="Z2251" t="s">
        <v>55</v>
      </c>
      <c r="AA2251" t="s">
        <v>62</v>
      </c>
      <c r="AB2251" s="5">
        <v>0</v>
      </c>
      <c r="AC2251" t="s">
        <v>1441</v>
      </c>
      <c r="AD2251" t="s">
        <v>1682</v>
      </c>
    </row>
    <row r="2252" spans="1:30" ht="14.25" customHeight="1" x14ac:dyDescent="0.3">
      <c r="A2252">
        <v>21</v>
      </c>
      <c r="B2252" t="s">
        <v>24</v>
      </c>
      <c r="C2252" t="s">
        <v>429</v>
      </c>
      <c r="D2252" t="s">
        <v>351</v>
      </c>
      <c r="E2252">
        <v>2013</v>
      </c>
      <c r="F2252" t="s">
        <v>457</v>
      </c>
      <c r="G2252" t="s">
        <v>469</v>
      </c>
      <c r="H2252" s="3" t="s">
        <v>470</v>
      </c>
      <c r="I2252" s="8">
        <v>-16.914166999999999</v>
      </c>
      <c r="J2252" s="8">
        <v>-39.521388999999999</v>
      </c>
      <c r="K2252">
        <v>3000000</v>
      </c>
      <c r="L2252" t="s">
        <v>67</v>
      </c>
      <c r="M2252" t="s">
        <v>460</v>
      </c>
      <c r="N2252" t="s">
        <v>434</v>
      </c>
      <c r="O2252" s="12">
        <v>2008</v>
      </c>
      <c r="P2252" s="12">
        <v>11</v>
      </c>
      <c r="Q2252" s="12">
        <v>2009</v>
      </c>
      <c r="R2252" s="12">
        <v>11</v>
      </c>
      <c r="S2252" s="7">
        <v>13</v>
      </c>
      <c r="T2252">
        <v>3</v>
      </c>
      <c r="U2252">
        <v>17</v>
      </c>
      <c r="V2252" t="s">
        <v>82</v>
      </c>
      <c r="W2252">
        <f t="shared" si="23"/>
        <v>400</v>
      </c>
      <c r="X2252" s="5">
        <v>1</v>
      </c>
      <c r="Y2252" t="s">
        <v>48</v>
      </c>
      <c r="Z2252" t="s">
        <v>55</v>
      </c>
      <c r="AA2252" t="s">
        <v>655</v>
      </c>
      <c r="AB2252" s="5">
        <v>46</v>
      </c>
      <c r="AC2252" t="s">
        <v>1441</v>
      </c>
      <c r="AD2252" t="s">
        <v>1682</v>
      </c>
    </row>
    <row r="2253" spans="1:30" ht="14.25" customHeight="1" x14ac:dyDescent="0.3">
      <c r="A2253">
        <v>21</v>
      </c>
      <c r="B2253" t="s">
        <v>24</v>
      </c>
      <c r="C2253" t="s">
        <v>429</v>
      </c>
      <c r="D2253" t="s">
        <v>351</v>
      </c>
      <c r="E2253">
        <v>2013</v>
      </c>
      <c r="F2253" t="s">
        <v>457</v>
      </c>
      <c r="G2253" t="s">
        <v>469</v>
      </c>
      <c r="H2253" s="3" t="s">
        <v>470</v>
      </c>
      <c r="I2253" s="8">
        <v>-16.914166999999999</v>
      </c>
      <c r="J2253" s="8">
        <v>-39.521388999999999</v>
      </c>
      <c r="K2253">
        <v>3000000</v>
      </c>
      <c r="L2253" t="s">
        <v>67</v>
      </c>
      <c r="M2253" t="s">
        <v>460</v>
      </c>
      <c r="N2253" t="s">
        <v>434</v>
      </c>
      <c r="O2253" s="12">
        <v>2008</v>
      </c>
      <c r="P2253" s="12">
        <v>11</v>
      </c>
      <c r="Q2253" s="12">
        <v>2009</v>
      </c>
      <c r="R2253" s="12">
        <v>11</v>
      </c>
      <c r="S2253" s="7">
        <v>13</v>
      </c>
      <c r="T2253">
        <v>3</v>
      </c>
      <c r="U2253">
        <v>17</v>
      </c>
      <c r="V2253" t="s">
        <v>82</v>
      </c>
      <c r="W2253">
        <f t="shared" si="23"/>
        <v>400</v>
      </c>
      <c r="X2253" s="5">
        <v>1</v>
      </c>
      <c r="Y2253" t="s">
        <v>48</v>
      </c>
      <c r="Z2253" t="s">
        <v>55</v>
      </c>
      <c r="AA2253" t="s">
        <v>379</v>
      </c>
      <c r="AB2253" s="5">
        <v>9</v>
      </c>
      <c r="AC2253" t="s">
        <v>1441</v>
      </c>
      <c r="AD2253" t="s">
        <v>1682</v>
      </c>
    </row>
    <row r="2254" spans="1:30" ht="14.25" customHeight="1" x14ac:dyDescent="0.3">
      <c r="A2254">
        <v>21</v>
      </c>
      <c r="B2254" t="s">
        <v>24</v>
      </c>
      <c r="C2254" t="s">
        <v>429</v>
      </c>
      <c r="D2254" t="s">
        <v>351</v>
      </c>
      <c r="E2254">
        <v>2013</v>
      </c>
      <c r="F2254" t="s">
        <v>457</v>
      </c>
      <c r="G2254" t="s">
        <v>469</v>
      </c>
      <c r="H2254" s="3" t="s">
        <v>470</v>
      </c>
      <c r="I2254" s="8">
        <v>-16.914166999999999</v>
      </c>
      <c r="J2254" s="8">
        <v>-39.521388999999999</v>
      </c>
      <c r="K2254">
        <v>3000000</v>
      </c>
      <c r="L2254" t="s">
        <v>67</v>
      </c>
      <c r="M2254" t="s">
        <v>460</v>
      </c>
      <c r="N2254" t="s">
        <v>434</v>
      </c>
      <c r="O2254" s="12">
        <v>2008</v>
      </c>
      <c r="P2254" s="12">
        <v>11</v>
      </c>
      <c r="Q2254" s="12">
        <v>2009</v>
      </c>
      <c r="R2254" s="12">
        <v>11</v>
      </c>
      <c r="S2254" s="7">
        <v>13</v>
      </c>
      <c r="T2254">
        <v>3</v>
      </c>
      <c r="U2254">
        <v>17</v>
      </c>
      <c r="V2254" t="s">
        <v>82</v>
      </c>
      <c r="W2254">
        <f t="shared" si="23"/>
        <v>400</v>
      </c>
      <c r="X2254" s="5">
        <v>1</v>
      </c>
      <c r="Y2254" t="s">
        <v>48</v>
      </c>
      <c r="Z2254" t="s">
        <v>55</v>
      </c>
      <c r="AA2254" t="s">
        <v>1093</v>
      </c>
      <c r="AB2254" s="5">
        <v>0</v>
      </c>
      <c r="AC2254" t="s">
        <v>1441</v>
      </c>
      <c r="AD2254" t="s">
        <v>1682</v>
      </c>
    </row>
    <row r="2255" spans="1:30" ht="14.25" customHeight="1" x14ac:dyDescent="0.3">
      <c r="A2255">
        <v>21</v>
      </c>
      <c r="B2255" t="s">
        <v>24</v>
      </c>
      <c r="C2255" t="s">
        <v>429</v>
      </c>
      <c r="D2255" t="s">
        <v>351</v>
      </c>
      <c r="E2255">
        <v>2013</v>
      </c>
      <c r="F2255" t="s">
        <v>457</v>
      </c>
      <c r="G2255" t="s">
        <v>469</v>
      </c>
      <c r="H2255" s="3" t="s">
        <v>470</v>
      </c>
      <c r="I2255" s="8">
        <v>-16.914166999999999</v>
      </c>
      <c r="J2255" s="8">
        <v>-39.521388999999999</v>
      </c>
      <c r="K2255">
        <v>3000000</v>
      </c>
      <c r="L2255" t="s">
        <v>67</v>
      </c>
      <c r="M2255" t="s">
        <v>460</v>
      </c>
      <c r="N2255" t="s">
        <v>434</v>
      </c>
      <c r="O2255" s="12">
        <v>2008</v>
      </c>
      <c r="P2255" s="12">
        <v>11</v>
      </c>
      <c r="Q2255" s="12">
        <v>2009</v>
      </c>
      <c r="R2255" s="12">
        <v>11</v>
      </c>
      <c r="S2255" s="7">
        <v>13</v>
      </c>
      <c r="T2255">
        <v>3</v>
      </c>
      <c r="U2255">
        <v>17</v>
      </c>
      <c r="V2255" t="s">
        <v>82</v>
      </c>
      <c r="W2255">
        <f t="shared" si="23"/>
        <v>400</v>
      </c>
      <c r="X2255" s="5">
        <v>1</v>
      </c>
      <c r="Y2255" t="s">
        <v>48</v>
      </c>
      <c r="Z2255" t="s">
        <v>55</v>
      </c>
      <c r="AA2255" t="s">
        <v>1083</v>
      </c>
      <c r="AB2255" s="5">
        <v>0</v>
      </c>
      <c r="AC2255" t="s">
        <v>1441</v>
      </c>
      <c r="AD2255" t="s">
        <v>1682</v>
      </c>
    </row>
    <row r="2256" spans="1:30" ht="14.25" customHeight="1" x14ac:dyDescent="0.3">
      <c r="A2256">
        <v>21</v>
      </c>
      <c r="B2256" t="s">
        <v>24</v>
      </c>
      <c r="C2256" t="s">
        <v>429</v>
      </c>
      <c r="D2256" t="s">
        <v>351</v>
      </c>
      <c r="E2256">
        <v>2013</v>
      </c>
      <c r="F2256" t="s">
        <v>457</v>
      </c>
      <c r="G2256" t="s">
        <v>469</v>
      </c>
      <c r="H2256" s="3" t="s">
        <v>470</v>
      </c>
      <c r="I2256" s="8">
        <v>-16.914166999999999</v>
      </c>
      <c r="J2256" s="8">
        <v>-39.521388999999999</v>
      </c>
      <c r="K2256">
        <v>3000000</v>
      </c>
      <c r="L2256" t="s">
        <v>67</v>
      </c>
      <c r="M2256" t="s">
        <v>460</v>
      </c>
      <c r="N2256" t="s">
        <v>434</v>
      </c>
      <c r="O2256" s="12">
        <v>2008</v>
      </c>
      <c r="P2256" s="12">
        <v>11</v>
      </c>
      <c r="Q2256" s="12">
        <v>2009</v>
      </c>
      <c r="R2256" s="12">
        <v>11</v>
      </c>
      <c r="S2256" s="7">
        <v>13</v>
      </c>
      <c r="T2256">
        <v>3</v>
      </c>
      <c r="U2256">
        <v>17</v>
      </c>
      <c r="V2256" t="s">
        <v>82</v>
      </c>
      <c r="W2256">
        <f t="shared" si="23"/>
        <v>400</v>
      </c>
      <c r="X2256" s="5">
        <v>1</v>
      </c>
      <c r="Y2256" t="s">
        <v>48</v>
      </c>
      <c r="Z2256" t="s">
        <v>55</v>
      </c>
      <c r="AA2256" t="s">
        <v>1094</v>
      </c>
      <c r="AB2256" s="5">
        <v>1</v>
      </c>
      <c r="AC2256" t="s">
        <v>1441</v>
      </c>
      <c r="AD2256" t="s">
        <v>1682</v>
      </c>
    </row>
    <row r="2257" spans="1:30" ht="14.25" customHeight="1" x14ac:dyDescent="0.3">
      <c r="A2257">
        <v>21</v>
      </c>
      <c r="B2257" t="s">
        <v>24</v>
      </c>
      <c r="C2257" t="s">
        <v>429</v>
      </c>
      <c r="D2257" t="s">
        <v>351</v>
      </c>
      <c r="E2257">
        <v>2013</v>
      </c>
      <c r="F2257" t="s">
        <v>457</v>
      </c>
      <c r="G2257" t="s">
        <v>469</v>
      </c>
      <c r="H2257" s="3" t="s">
        <v>470</v>
      </c>
      <c r="I2257" s="8">
        <v>-16.914166999999999</v>
      </c>
      <c r="J2257" s="8">
        <v>-39.521388999999999</v>
      </c>
      <c r="K2257">
        <v>3000000</v>
      </c>
      <c r="L2257" t="s">
        <v>67</v>
      </c>
      <c r="M2257" t="s">
        <v>460</v>
      </c>
      <c r="N2257" t="s">
        <v>434</v>
      </c>
      <c r="O2257" s="12">
        <v>2008</v>
      </c>
      <c r="P2257" s="12">
        <v>11</v>
      </c>
      <c r="Q2257" s="12">
        <v>2009</v>
      </c>
      <c r="R2257" s="12">
        <v>11</v>
      </c>
      <c r="S2257" s="7">
        <v>13</v>
      </c>
      <c r="T2257">
        <v>3</v>
      </c>
      <c r="U2257">
        <v>17</v>
      </c>
      <c r="V2257" t="s">
        <v>82</v>
      </c>
      <c r="W2257">
        <f t="shared" si="23"/>
        <v>400</v>
      </c>
      <c r="X2257" s="5">
        <v>1</v>
      </c>
      <c r="Y2257" t="s">
        <v>48</v>
      </c>
      <c r="Z2257" t="s">
        <v>55</v>
      </c>
      <c r="AA2257" t="s">
        <v>70</v>
      </c>
      <c r="AB2257" s="5">
        <v>0</v>
      </c>
      <c r="AC2257" t="s">
        <v>1441</v>
      </c>
      <c r="AD2257" t="s">
        <v>1682</v>
      </c>
    </row>
    <row r="2258" spans="1:30" ht="14.25" customHeight="1" x14ac:dyDescent="0.3">
      <c r="A2258">
        <v>21</v>
      </c>
      <c r="B2258" t="s">
        <v>24</v>
      </c>
      <c r="C2258" t="s">
        <v>429</v>
      </c>
      <c r="D2258" t="s">
        <v>351</v>
      </c>
      <c r="E2258">
        <v>2013</v>
      </c>
      <c r="F2258" t="s">
        <v>457</v>
      </c>
      <c r="G2258" t="s">
        <v>469</v>
      </c>
      <c r="H2258" s="3" t="s">
        <v>470</v>
      </c>
      <c r="I2258" s="8">
        <v>-16.914166999999999</v>
      </c>
      <c r="J2258" s="8">
        <v>-39.521388999999999</v>
      </c>
      <c r="K2258">
        <v>3000000</v>
      </c>
      <c r="L2258" t="s">
        <v>67</v>
      </c>
      <c r="M2258" t="s">
        <v>460</v>
      </c>
      <c r="N2258" t="s">
        <v>434</v>
      </c>
      <c r="O2258" s="12">
        <v>2008</v>
      </c>
      <c r="P2258" s="12">
        <v>11</v>
      </c>
      <c r="Q2258" s="12">
        <v>2009</v>
      </c>
      <c r="R2258" s="12">
        <v>11</v>
      </c>
      <c r="S2258" s="7">
        <v>13</v>
      </c>
      <c r="T2258">
        <v>3</v>
      </c>
      <c r="U2258">
        <v>17</v>
      </c>
      <c r="V2258" t="s">
        <v>82</v>
      </c>
      <c r="W2258">
        <f t="shared" si="23"/>
        <v>400</v>
      </c>
      <c r="X2258" s="5">
        <v>1</v>
      </c>
      <c r="Y2258" t="s">
        <v>48</v>
      </c>
      <c r="Z2258" t="s">
        <v>55</v>
      </c>
      <c r="AA2258" t="s">
        <v>1086</v>
      </c>
      <c r="AB2258" s="5">
        <v>4</v>
      </c>
      <c r="AC2258" t="s">
        <v>1441</v>
      </c>
      <c r="AD2258" t="s">
        <v>1682</v>
      </c>
    </row>
    <row r="2259" spans="1:30" ht="14.25" customHeight="1" x14ac:dyDescent="0.3">
      <c r="A2259">
        <v>21</v>
      </c>
      <c r="B2259" t="s">
        <v>24</v>
      </c>
      <c r="C2259" t="s">
        <v>429</v>
      </c>
      <c r="D2259" t="s">
        <v>351</v>
      </c>
      <c r="E2259">
        <v>2013</v>
      </c>
      <c r="F2259" t="s">
        <v>457</v>
      </c>
      <c r="G2259" t="s">
        <v>469</v>
      </c>
      <c r="H2259" s="3" t="s">
        <v>470</v>
      </c>
      <c r="I2259" s="8">
        <v>-16.914166999999999</v>
      </c>
      <c r="J2259" s="8">
        <v>-39.521388999999999</v>
      </c>
      <c r="K2259">
        <v>3000000</v>
      </c>
      <c r="L2259" t="s">
        <v>67</v>
      </c>
      <c r="M2259" t="s">
        <v>460</v>
      </c>
      <c r="N2259" t="s">
        <v>434</v>
      </c>
      <c r="O2259" s="12">
        <v>2008</v>
      </c>
      <c r="P2259" s="12">
        <v>11</v>
      </c>
      <c r="Q2259" s="12">
        <v>2009</v>
      </c>
      <c r="R2259" s="12">
        <v>11</v>
      </c>
      <c r="S2259" s="7">
        <v>13</v>
      </c>
      <c r="T2259">
        <v>3</v>
      </c>
      <c r="U2259">
        <v>17</v>
      </c>
      <c r="V2259" t="s">
        <v>82</v>
      </c>
      <c r="W2259">
        <f t="shared" si="23"/>
        <v>400</v>
      </c>
      <c r="X2259" s="5">
        <v>1</v>
      </c>
      <c r="Y2259" t="s">
        <v>48</v>
      </c>
      <c r="Z2259" t="s">
        <v>55</v>
      </c>
      <c r="AA2259" t="s">
        <v>73</v>
      </c>
      <c r="AB2259" s="5">
        <v>0</v>
      </c>
      <c r="AC2259" t="s">
        <v>1441</v>
      </c>
      <c r="AD2259" t="s">
        <v>1682</v>
      </c>
    </row>
    <row r="2260" spans="1:30" ht="14.25" customHeight="1" x14ac:dyDescent="0.3">
      <c r="A2260">
        <v>21</v>
      </c>
      <c r="B2260" t="s">
        <v>24</v>
      </c>
      <c r="C2260" t="s">
        <v>429</v>
      </c>
      <c r="D2260" t="s">
        <v>351</v>
      </c>
      <c r="E2260">
        <v>2013</v>
      </c>
      <c r="F2260" t="s">
        <v>457</v>
      </c>
      <c r="G2260" t="s">
        <v>469</v>
      </c>
      <c r="H2260" s="3" t="s">
        <v>470</v>
      </c>
      <c r="I2260" s="8">
        <v>-16.914166999999999</v>
      </c>
      <c r="J2260" s="8">
        <v>-39.521388999999999</v>
      </c>
      <c r="K2260">
        <v>3000000</v>
      </c>
      <c r="L2260" t="s">
        <v>67</v>
      </c>
      <c r="M2260" t="s">
        <v>460</v>
      </c>
      <c r="N2260" t="s">
        <v>434</v>
      </c>
      <c r="O2260" s="12">
        <v>2008</v>
      </c>
      <c r="P2260" s="12">
        <v>11</v>
      </c>
      <c r="Q2260" s="12">
        <v>2009</v>
      </c>
      <c r="R2260" s="12">
        <v>11</v>
      </c>
      <c r="S2260" s="7">
        <v>13</v>
      </c>
      <c r="T2260">
        <v>3</v>
      </c>
      <c r="U2260">
        <v>17</v>
      </c>
      <c r="V2260" t="s">
        <v>82</v>
      </c>
      <c r="W2260">
        <f t="shared" si="23"/>
        <v>400</v>
      </c>
      <c r="X2260" s="5">
        <v>1</v>
      </c>
      <c r="Y2260" t="s">
        <v>48</v>
      </c>
      <c r="Z2260" t="s">
        <v>83</v>
      </c>
      <c r="AA2260" t="s">
        <v>1087</v>
      </c>
      <c r="AB2260" s="5">
        <v>3</v>
      </c>
      <c r="AC2260" t="s">
        <v>1441</v>
      </c>
      <c r="AD2260" t="s">
        <v>1682</v>
      </c>
    </row>
    <row r="2261" spans="1:30" ht="14.25" customHeight="1" x14ac:dyDescent="0.3">
      <c r="A2261">
        <v>21</v>
      </c>
      <c r="B2261" t="s">
        <v>24</v>
      </c>
      <c r="C2261" t="s">
        <v>429</v>
      </c>
      <c r="D2261" t="s">
        <v>351</v>
      </c>
      <c r="E2261">
        <v>2013</v>
      </c>
      <c r="F2261" t="s">
        <v>457</v>
      </c>
      <c r="G2261" t="s">
        <v>469</v>
      </c>
      <c r="H2261" s="3" t="s">
        <v>470</v>
      </c>
      <c r="I2261" s="8">
        <v>-16.914166999999999</v>
      </c>
      <c r="J2261" s="8">
        <v>-39.521388999999999</v>
      </c>
      <c r="K2261">
        <v>3000000</v>
      </c>
      <c r="L2261" t="s">
        <v>67</v>
      </c>
      <c r="M2261" t="s">
        <v>460</v>
      </c>
      <c r="N2261" t="s">
        <v>434</v>
      </c>
      <c r="O2261" s="12">
        <v>2008</v>
      </c>
      <c r="P2261" s="12">
        <v>11</v>
      </c>
      <c r="Q2261" s="12">
        <v>2009</v>
      </c>
      <c r="R2261" s="12">
        <v>11</v>
      </c>
      <c r="S2261" s="7">
        <v>13</v>
      </c>
      <c r="T2261">
        <v>3</v>
      </c>
      <c r="U2261">
        <v>17</v>
      </c>
      <c r="V2261" t="s">
        <v>82</v>
      </c>
      <c r="W2261">
        <f t="shared" si="23"/>
        <v>400</v>
      </c>
      <c r="X2261" s="5">
        <v>1</v>
      </c>
      <c r="Y2261" t="s">
        <v>48</v>
      </c>
      <c r="Z2261" t="s">
        <v>83</v>
      </c>
      <c r="AA2261" t="s">
        <v>274</v>
      </c>
      <c r="AB2261" s="5">
        <v>27</v>
      </c>
      <c r="AC2261" t="s">
        <v>1441</v>
      </c>
      <c r="AD2261" t="s">
        <v>1682</v>
      </c>
    </row>
    <row r="2262" spans="1:30" ht="14.25" customHeight="1" x14ac:dyDescent="0.3">
      <c r="A2262">
        <v>21</v>
      </c>
      <c r="B2262" t="s">
        <v>24</v>
      </c>
      <c r="C2262" t="s">
        <v>429</v>
      </c>
      <c r="D2262" t="s">
        <v>351</v>
      </c>
      <c r="E2262">
        <v>2013</v>
      </c>
      <c r="F2262" t="s">
        <v>457</v>
      </c>
      <c r="G2262" t="s">
        <v>469</v>
      </c>
      <c r="H2262" s="3" t="s">
        <v>470</v>
      </c>
      <c r="I2262" s="8">
        <v>-16.914166999999999</v>
      </c>
      <c r="J2262" s="8">
        <v>-39.521388999999999</v>
      </c>
      <c r="K2262">
        <v>3000000</v>
      </c>
      <c r="L2262" t="s">
        <v>67</v>
      </c>
      <c r="M2262" t="s">
        <v>460</v>
      </c>
      <c r="N2262" t="s">
        <v>434</v>
      </c>
      <c r="O2262" s="12">
        <v>2008</v>
      </c>
      <c r="P2262" s="12">
        <v>11</v>
      </c>
      <c r="Q2262" s="12">
        <v>2009</v>
      </c>
      <c r="R2262" s="12">
        <v>11</v>
      </c>
      <c r="S2262" s="7">
        <v>13</v>
      </c>
      <c r="T2262">
        <v>3</v>
      </c>
      <c r="U2262">
        <v>17</v>
      </c>
      <c r="V2262" t="s">
        <v>82</v>
      </c>
      <c r="W2262">
        <f t="shared" si="23"/>
        <v>400</v>
      </c>
      <c r="X2262" s="5">
        <v>1</v>
      </c>
      <c r="Y2262" t="s">
        <v>48</v>
      </c>
      <c r="Z2262" t="s">
        <v>83</v>
      </c>
      <c r="AA2262" t="s">
        <v>87</v>
      </c>
      <c r="AB2262" s="5">
        <v>4</v>
      </c>
      <c r="AC2262" t="s">
        <v>1441</v>
      </c>
      <c r="AD2262" t="s">
        <v>1682</v>
      </c>
    </row>
    <row r="2263" spans="1:30" ht="14.25" customHeight="1" x14ac:dyDescent="0.3">
      <c r="A2263">
        <v>21</v>
      </c>
      <c r="B2263" t="s">
        <v>24</v>
      </c>
      <c r="C2263" t="s">
        <v>429</v>
      </c>
      <c r="D2263" t="s">
        <v>351</v>
      </c>
      <c r="E2263">
        <v>2013</v>
      </c>
      <c r="F2263" t="s">
        <v>457</v>
      </c>
      <c r="G2263" t="s">
        <v>469</v>
      </c>
      <c r="H2263" s="3" t="s">
        <v>470</v>
      </c>
      <c r="I2263" s="8">
        <v>-16.914166999999999</v>
      </c>
      <c r="J2263" s="8">
        <v>-39.521388999999999</v>
      </c>
      <c r="K2263">
        <v>3000000</v>
      </c>
      <c r="L2263" t="s">
        <v>67</v>
      </c>
      <c r="M2263" t="s">
        <v>460</v>
      </c>
      <c r="N2263" t="s">
        <v>434</v>
      </c>
      <c r="O2263" s="12">
        <v>2008</v>
      </c>
      <c r="P2263" s="12">
        <v>11</v>
      </c>
      <c r="Q2263" s="12">
        <v>2009</v>
      </c>
      <c r="R2263" s="12">
        <v>11</v>
      </c>
      <c r="S2263" s="7">
        <v>13</v>
      </c>
      <c r="T2263">
        <v>3</v>
      </c>
      <c r="U2263">
        <v>17</v>
      </c>
      <c r="V2263" t="s">
        <v>82</v>
      </c>
      <c r="W2263">
        <f t="shared" si="23"/>
        <v>400</v>
      </c>
      <c r="X2263" s="5">
        <v>1</v>
      </c>
      <c r="Y2263" t="s">
        <v>48</v>
      </c>
      <c r="Z2263" t="s">
        <v>83</v>
      </c>
      <c r="AA2263" t="s">
        <v>1088</v>
      </c>
      <c r="AB2263" s="5">
        <v>3</v>
      </c>
      <c r="AC2263" t="s">
        <v>1441</v>
      </c>
      <c r="AD2263" t="s">
        <v>1682</v>
      </c>
    </row>
    <row r="2264" spans="1:30" ht="14.25" customHeight="1" x14ac:dyDescent="0.3">
      <c r="A2264">
        <v>21</v>
      </c>
      <c r="B2264" t="s">
        <v>24</v>
      </c>
      <c r="C2264" t="s">
        <v>429</v>
      </c>
      <c r="D2264" t="s">
        <v>351</v>
      </c>
      <c r="E2264">
        <v>2013</v>
      </c>
      <c r="F2264" t="s">
        <v>457</v>
      </c>
      <c r="G2264" t="s">
        <v>469</v>
      </c>
      <c r="H2264" s="3" t="s">
        <v>470</v>
      </c>
      <c r="I2264" s="8">
        <v>-16.914166999999999</v>
      </c>
      <c r="J2264" s="8">
        <v>-39.521388999999999</v>
      </c>
      <c r="K2264">
        <v>3000000</v>
      </c>
      <c r="L2264" t="s">
        <v>67</v>
      </c>
      <c r="M2264" t="s">
        <v>460</v>
      </c>
      <c r="N2264" t="s">
        <v>434</v>
      </c>
      <c r="O2264" s="12">
        <v>2008</v>
      </c>
      <c r="P2264" s="12">
        <v>11</v>
      </c>
      <c r="Q2264" s="12">
        <v>2009</v>
      </c>
      <c r="R2264" s="12">
        <v>11</v>
      </c>
      <c r="S2264" s="7">
        <v>13</v>
      </c>
      <c r="T2264">
        <v>3</v>
      </c>
      <c r="U2264">
        <v>17</v>
      </c>
      <c r="V2264" t="s">
        <v>82</v>
      </c>
      <c r="W2264">
        <f t="shared" si="23"/>
        <v>400</v>
      </c>
      <c r="X2264" s="5">
        <v>1</v>
      </c>
      <c r="Y2264" t="s">
        <v>48</v>
      </c>
      <c r="Z2264" t="s">
        <v>90</v>
      </c>
      <c r="AA2264" t="s">
        <v>666</v>
      </c>
      <c r="AB2264" s="5">
        <v>2</v>
      </c>
      <c r="AC2264" t="s">
        <v>1441</v>
      </c>
      <c r="AD2264" t="s">
        <v>1682</v>
      </c>
    </row>
    <row r="2265" spans="1:30" ht="14.25" customHeight="1" x14ac:dyDescent="0.3">
      <c r="A2265">
        <v>21</v>
      </c>
      <c r="B2265" t="s">
        <v>24</v>
      </c>
      <c r="C2265" t="s">
        <v>429</v>
      </c>
      <c r="D2265" t="s">
        <v>351</v>
      </c>
      <c r="E2265">
        <v>2013</v>
      </c>
      <c r="F2265" t="s">
        <v>457</v>
      </c>
      <c r="G2265" t="s">
        <v>469</v>
      </c>
      <c r="H2265" s="3" t="s">
        <v>470</v>
      </c>
      <c r="I2265" s="8">
        <v>-16.914166999999999</v>
      </c>
      <c r="J2265" s="8">
        <v>-39.521388999999999</v>
      </c>
      <c r="K2265">
        <v>3000000</v>
      </c>
      <c r="L2265" t="s">
        <v>67</v>
      </c>
      <c r="M2265" t="s">
        <v>460</v>
      </c>
      <c r="N2265" t="s">
        <v>434</v>
      </c>
      <c r="O2265" s="12">
        <v>2008</v>
      </c>
      <c r="P2265" s="12">
        <v>11</v>
      </c>
      <c r="Q2265" s="12">
        <v>2009</v>
      </c>
      <c r="R2265" s="12">
        <v>11</v>
      </c>
      <c r="S2265" s="7">
        <v>13</v>
      </c>
      <c r="T2265">
        <v>3</v>
      </c>
      <c r="U2265">
        <v>17</v>
      </c>
      <c r="V2265" t="s">
        <v>82</v>
      </c>
      <c r="W2265">
        <f t="shared" si="23"/>
        <v>400</v>
      </c>
      <c r="X2265" s="5">
        <v>1</v>
      </c>
      <c r="Y2265" t="s">
        <v>48</v>
      </c>
      <c r="Z2265" t="s">
        <v>90</v>
      </c>
      <c r="AA2265" t="s">
        <v>91</v>
      </c>
      <c r="AB2265" s="5">
        <v>4</v>
      </c>
      <c r="AC2265" t="s">
        <v>1441</v>
      </c>
      <c r="AD2265" t="s">
        <v>1682</v>
      </c>
    </row>
    <row r="2266" spans="1:30" ht="14.25" customHeight="1" x14ac:dyDescent="0.3">
      <c r="A2266">
        <v>21</v>
      </c>
      <c r="B2266" t="s">
        <v>24</v>
      </c>
      <c r="C2266" t="s">
        <v>429</v>
      </c>
      <c r="D2266" t="s">
        <v>351</v>
      </c>
      <c r="E2266">
        <v>2013</v>
      </c>
      <c r="F2266" t="s">
        <v>457</v>
      </c>
      <c r="G2266" t="s">
        <v>473</v>
      </c>
      <c r="H2266" s="3" t="s">
        <v>474</v>
      </c>
      <c r="I2266" s="8">
        <v>-16.914166999999999</v>
      </c>
      <c r="J2266" s="8">
        <v>-39.521388999999999</v>
      </c>
      <c r="K2266">
        <v>3000000</v>
      </c>
      <c r="L2266" t="s">
        <v>67</v>
      </c>
      <c r="M2266" t="s">
        <v>460</v>
      </c>
      <c r="N2266" t="s">
        <v>434</v>
      </c>
      <c r="O2266" s="12">
        <v>2008</v>
      </c>
      <c r="P2266" s="12">
        <v>11</v>
      </c>
      <c r="Q2266" s="12">
        <v>2009</v>
      </c>
      <c r="R2266" s="12">
        <v>11</v>
      </c>
      <c r="S2266" s="7">
        <v>13</v>
      </c>
      <c r="T2266">
        <v>3</v>
      </c>
      <c r="U2266">
        <v>17</v>
      </c>
      <c r="V2266" t="s">
        <v>82</v>
      </c>
      <c r="W2266">
        <f t="shared" si="23"/>
        <v>400</v>
      </c>
      <c r="X2266" s="5">
        <v>1</v>
      </c>
      <c r="Y2266" t="s">
        <v>48</v>
      </c>
      <c r="Z2266" t="s">
        <v>49</v>
      </c>
      <c r="AA2266" t="s">
        <v>1084</v>
      </c>
      <c r="AB2266" s="5">
        <v>2</v>
      </c>
      <c r="AC2266" t="s">
        <v>1441</v>
      </c>
      <c r="AD2266" t="s">
        <v>1682</v>
      </c>
    </row>
    <row r="2267" spans="1:30" ht="14.25" customHeight="1" x14ac:dyDescent="0.3">
      <c r="A2267">
        <v>21</v>
      </c>
      <c r="B2267" t="s">
        <v>24</v>
      </c>
      <c r="C2267" t="s">
        <v>429</v>
      </c>
      <c r="D2267" t="s">
        <v>351</v>
      </c>
      <c r="E2267">
        <v>2013</v>
      </c>
      <c r="F2267" t="s">
        <v>457</v>
      </c>
      <c r="G2267" t="s">
        <v>473</v>
      </c>
      <c r="H2267" s="3" t="s">
        <v>474</v>
      </c>
      <c r="I2267" s="8">
        <v>-16.914166999999999</v>
      </c>
      <c r="J2267" s="8">
        <v>-39.521388999999999</v>
      </c>
      <c r="K2267">
        <v>3000000</v>
      </c>
      <c r="L2267" t="s">
        <v>67</v>
      </c>
      <c r="M2267" t="s">
        <v>460</v>
      </c>
      <c r="N2267" t="s">
        <v>434</v>
      </c>
      <c r="O2267" s="12">
        <v>2008</v>
      </c>
      <c r="P2267" s="12">
        <v>11</v>
      </c>
      <c r="Q2267" s="12">
        <v>2009</v>
      </c>
      <c r="R2267" s="12">
        <v>11</v>
      </c>
      <c r="S2267" s="7">
        <v>13</v>
      </c>
      <c r="T2267">
        <v>3</v>
      </c>
      <c r="U2267">
        <v>17</v>
      </c>
      <c r="V2267" t="s">
        <v>82</v>
      </c>
      <c r="W2267">
        <f t="shared" si="23"/>
        <v>400</v>
      </c>
      <c r="X2267" s="5">
        <v>1</v>
      </c>
      <c r="Y2267" t="s">
        <v>48</v>
      </c>
      <c r="Z2267" t="s">
        <v>49</v>
      </c>
      <c r="AA2267" t="s">
        <v>50</v>
      </c>
      <c r="AB2267" s="5">
        <v>6</v>
      </c>
      <c r="AC2267" t="s">
        <v>1441</v>
      </c>
      <c r="AD2267" t="s">
        <v>1682</v>
      </c>
    </row>
    <row r="2268" spans="1:30" ht="14.25" customHeight="1" x14ac:dyDescent="0.3">
      <c r="A2268">
        <v>21</v>
      </c>
      <c r="B2268" t="s">
        <v>24</v>
      </c>
      <c r="C2268" t="s">
        <v>429</v>
      </c>
      <c r="D2268" t="s">
        <v>351</v>
      </c>
      <c r="E2268">
        <v>2013</v>
      </c>
      <c r="F2268" t="s">
        <v>457</v>
      </c>
      <c r="G2268" t="s">
        <v>473</v>
      </c>
      <c r="H2268" s="3" t="s">
        <v>474</v>
      </c>
      <c r="I2268" s="8">
        <v>-16.914166999999999</v>
      </c>
      <c r="J2268" s="8">
        <v>-39.521388999999999</v>
      </c>
      <c r="K2268">
        <v>3000000</v>
      </c>
      <c r="L2268" t="s">
        <v>67</v>
      </c>
      <c r="M2268" t="s">
        <v>460</v>
      </c>
      <c r="N2268" t="s">
        <v>434</v>
      </c>
      <c r="O2268" s="12">
        <v>2008</v>
      </c>
      <c r="P2268" s="12">
        <v>11</v>
      </c>
      <c r="Q2268" s="12">
        <v>2009</v>
      </c>
      <c r="R2268" s="12">
        <v>11</v>
      </c>
      <c r="S2268" s="7">
        <v>13</v>
      </c>
      <c r="T2268">
        <v>3</v>
      </c>
      <c r="U2268">
        <v>17</v>
      </c>
      <c r="V2268" t="s">
        <v>82</v>
      </c>
      <c r="W2268">
        <f t="shared" si="23"/>
        <v>400</v>
      </c>
      <c r="X2268" s="5">
        <v>1</v>
      </c>
      <c r="Y2268" t="s">
        <v>48</v>
      </c>
      <c r="Z2268" t="s">
        <v>55</v>
      </c>
      <c r="AA2268" t="s">
        <v>859</v>
      </c>
      <c r="AB2268" s="5">
        <v>3</v>
      </c>
      <c r="AC2268" t="s">
        <v>1441</v>
      </c>
      <c r="AD2268" t="s">
        <v>1682</v>
      </c>
    </row>
    <row r="2269" spans="1:30" ht="14.25" customHeight="1" x14ac:dyDescent="0.3">
      <c r="A2269">
        <v>21</v>
      </c>
      <c r="B2269" t="s">
        <v>24</v>
      </c>
      <c r="C2269" t="s">
        <v>429</v>
      </c>
      <c r="D2269" t="s">
        <v>351</v>
      </c>
      <c r="E2269">
        <v>2013</v>
      </c>
      <c r="F2269" t="s">
        <v>457</v>
      </c>
      <c r="G2269" t="s">
        <v>473</v>
      </c>
      <c r="H2269" s="3" t="s">
        <v>474</v>
      </c>
      <c r="I2269" s="8">
        <v>-16.914166999999999</v>
      </c>
      <c r="J2269" s="8">
        <v>-39.521388999999999</v>
      </c>
      <c r="K2269">
        <v>3000000</v>
      </c>
      <c r="L2269" t="s">
        <v>67</v>
      </c>
      <c r="M2269" t="s">
        <v>460</v>
      </c>
      <c r="N2269" t="s">
        <v>434</v>
      </c>
      <c r="O2269" s="12">
        <v>2008</v>
      </c>
      <c r="P2269" s="12">
        <v>11</v>
      </c>
      <c r="Q2269" s="12">
        <v>2009</v>
      </c>
      <c r="R2269" s="12">
        <v>11</v>
      </c>
      <c r="S2269" s="7">
        <v>13</v>
      </c>
      <c r="T2269">
        <v>3</v>
      </c>
      <c r="U2269">
        <v>17</v>
      </c>
      <c r="V2269" t="s">
        <v>82</v>
      </c>
      <c r="W2269">
        <f t="shared" si="23"/>
        <v>400</v>
      </c>
      <c r="X2269" s="5">
        <v>1</v>
      </c>
      <c r="Y2269" t="s">
        <v>48</v>
      </c>
      <c r="Z2269" t="s">
        <v>55</v>
      </c>
      <c r="AA2269" t="s">
        <v>238</v>
      </c>
      <c r="AB2269" s="5">
        <v>0</v>
      </c>
      <c r="AC2269" t="s">
        <v>1441</v>
      </c>
      <c r="AD2269" t="s">
        <v>1682</v>
      </c>
    </row>
    <row r="2270" spans="1:30" ht="14.25" customHeight="1" x14ac:dyDescent="0.3">
      <c r="A2270">
        <v>21</v>
      </c>
      <c r="B2270" t="s">
        <v>24</v>
      </c>
      <c r="C2270" t="s">
        <v>429</v>
      </c>
      <c r="D2270" t="s">
        <v>351</v>
      </c>
      <c r="E2270">
        <v>2013</v>
      </c>
      <c r="F2270" t="s">
        <v>457</v>
      </c>
      <c r="G2270" t="s">
        <v>473</v>
      </c>
      <c r="H2270" s="3" t="s">
        <v>474</v>
      </c>
      <c r="I2270" s="8">
        <v>-16.914166999999999</v>
      </c>
      <c r="J2270" s="8">
        <v>-39.521388999999999</v>
      </c>
      <c r="K2270">
        <v>3000000</v>
      </c>
      <c r="L2270" t="s">
        <v>67</v>
      </c>
      <c r="M2270" t="s">
        <v>460</v>
      </c>
      <c r="N2270" t="s">
        <v>434</v>
      </c>
      <c r="O2270" s="12">
        <v>2008</v>
      </c>
      <c r="P2270" s="12">
        <v>11</v>
      </c>
      <c r="Q2270" s="12">
        <v>2009</v>
      </c>
      <c r="R2270" s="12">
        <v>11</v>
      </c>
      <c r="S2270" s="7">
        <v>13</v>
      </c>
      <c r="T2270">
        <v>3</v>
      </c>
      <c r="U2270">
        <v>17</v>
      </c>
      <c r="V2270" t="s">
        <v>82</v>
      </c>
      <c r="W2270">
        <f t="shared" si="23"/>
        <v>400</v>
      </c>
      <c r="X2270" s="5">
        <v>1</v>
      </c>
      <c r="Y2270" t="s">
        <v>48</v>
      </c>
      <c r="Z2270" t="s">
        <v>55</v>
      </c>
      <c r="AA2270" t="s">
        <v>1090</v>
      </c>
      <c r="AB2270" s="5">
        <v>7</v>
      </c>
      <c r="AC2270" t="s">
        <v>1441</v>
      </c>
      <c r="AD2270" t="s">
        <v>1682</v>
      </c>
    </row>
    <row r="2271" spans="1:30" ht="14.25" customHeight="1" x14ac:dyDescent="0.3">
      <c r="A2271">
        <v>21</v>
      </c>
      <c r="B2271" t="s">
        <v>24</v>
      </c>
      <c r="C2271" t="s">
        <v>429</v>
      </c>
      <c r="D2271" t="s">
        <v>351</v>
      </c>
      <c r="E2271">
        <v>2013</v>
      </c>
      <c r="F2271" t="s">
        <v>457</v>
      </c>
      <c r="G2271" t="s">
        <v>473</v>
      </c>
      <c r="H2271" s="3" t="s">
        <v>474</v>
      </c>
      <c r="I2271" s="8">
        <v>-16.914166999999999</v>
      </c>
      <c r="J2271" s="8">
        <v>-39.521388999999999</v>
      </c>
      <c r="K2271">
        <v>3000000</v>
      </c>
      <c r="L2271" t="s">
        <v>67</v>
      </c>
      <c r="M2271" t="s">
        <v>460</v>
      </c>
      <c r="N2271" t="s">
        <v>434</v>
      </c>
      <c r="O2271" s="12">
        <v>2008</v>
      </c>
      <c r="P2271" s="12">
        <v>11</v>
      </c>
      <c r="Q2271" s="12">
        <v>2009</v>
      </c>
      <c r="R2271" s="12">
        <v>11</v>
      </c>
      <c r="S2271" s="7">
        <v>13</v>
      </c>
      <c r="T2271">
        <v>3</v>
      </c>
      <c r="U2271">
        <v>17</v>
      </c>
      <c r="V2271" t="s">
        <v>82</v>
      </c>
      <c r="W2271">
        <f t="shared" si="23"/>
        <v>400</v>
      </c>
      <c r="X2271" s="5">
        <v>1</v>
      </c>
      <c r="Y2271" t="s">
        <v>48</v>
      </c>
      <c r="Z2271" t="s">
        <v>55</v>
      </c>
      <c r="AA2271" t="s">
        <v>496</v>
      </c>
      <c r="AB2271" s="5">
        <v>0</v>
      </c>
      <c r="AC2271" t="s">
        <v>1441</v>
      </c>
      <c r="AD2271" t="s">
        <v>1682</v>
      </c>
    </row>
    <row r="2272" spans="1:30" ht="14.25" customHeight="1" x14ac:dyDescent="0.3">
      <c r="A2272">
        <v>21</v>
      </c>
      <c r="B2272" t="s">
        <v>24</v>
      </c>
      <c r="C2272" t="s">
        <v>429</v>
      </c>
      <c r="D2272" t="s">
        <v>351</v>
      </c>
      <c r="E2272">
        <v>2013</v>
      </c>
      <c r="F2272" t="s">
        <v>457</v>
      </c>
      <c r="G2272" t="s">
        <v>473</v>
      </c>
      <c r="H2272" s="3" t="s">
        <v>474</v>
      </c>
      <c r="I2272" s="8">
        <v>-16.914166999999999</v>
      </c>
      <c r="J2272" s="8">
        <v>-39.521388999999999</v>
      </c>
      <c r="K2272">
        <v>3000000</v>
      </c>
      <c r="L2272" t="s">
        <v>67</v>
      </c>
      <c r="M2272" t="s">
        <v>460</v>
      </c>
      <c r="N2272" t="s">
        <v>434</v>
      </c>
      <c r="O2272" s="12">
        <v>2008</v>
      </c>
      <c r="P2272" s="12">
        <v>11</v>
      </c>
      <c r="Q2272" s="12">
        <v>2009</v>
      </c>
      <c r="R2272" s="12">
        <v>11</v>
      </c>
      <c r="S2272" s="7">
        <v>13</v>
      </c>
      <c r="T2272">
        <v>3</v>
      </c>
      <c r="U2272">
        <v>17</v>
      </c>
      <c r="V2272" t="s">
        <v>82</v>
      </c>
      <c r="W2272">
        <f t="shared" si="23"/>
        <v>400</v>
      </c>
      <c r="X2272" s="5">
        <v>1</v>
      </c>
      <c r="Y2272" t="s">
        <v>48</v>
      </c>
      <c r="Z2272" t="s">
        <v>55</v>
      </c>
      <c r="AA2272" t="s">
        <v>249</v>
      </c>
      <c r="AB2272" s="5">
        <v>44</v>
      </c>
      <c r="AC2272" t="s">
        <v>1441</v>
      </c>
      <c r="AD2272" t="s">
        <v>1682</v>
      </c>
    </row>
    <row r="2273" spans="1:30" ht="14.25" customHeight="1" x14ac:dyDescent="0.3">
      <c r="A2273">
        <v>21</v>
      </c>
      <c r="B2273" t="s">
        <v>24</v>
      </c>
      <c r="C2273" t="s">
        <v>429</v>
      </c>
      <c r="D2273" t="s">
        <v>351</v>
      </c>
      <c r="E2273">
        <v>2013</v>
      </c>
      <c r="F2273" t="s">
        <v>457</v>
      </c>
      <c r="G2273" t="s">
        <v>473</v>
      </c>
      <c r="H2273" s="3" t="s">
        <v>474</v>
      </c>
      <c r="I2273" s="8">
        <v>-16.914166999999999</v>
      </c>
      <c r="J2273" s="8">
        <v>-39.521388999999999</v>
      </c>
      <c r="K2273">
        <v>3000000</v>
      </c>
      <c r="L2273" t="s">
        <v>67</v>
      </c>
      <c r="M2273" t="s">
        <v>460</v>
      </c>
      <c r="N2273" t="s">
        <v>434</v>
      </c>
      <c r="O2273" s="12">
        <v>2008</v>
      </c>
      <c r="P2273" s="12">
        <v>11</v>
      </c>
      <c r="Q2273" s="12">
        <v>2009</v>
      </c>
      <c r="R2273" s="12">
        <v>11</v>
      </c>
      <c r="S2273" s="7">
        <v>13</v>
      </c>
      <c r="T2273">
        <v>3</v>
      </c>
      <c r="U2273">
        <v>17</v>
      </c>
      <c r="V2273" t="s">
        <v>82</v>
      </c>
      <c r="W2273">
        <f t="shared" si="23"/>
        <v>400</v>
      </c>
      <c r="X2273" s="5">
        <v>1</v>
      </c>
      <c r="Y2273" t="s">
        <v>48</v>
      </c>
      <c r="Z2273" t="s">
        <v>55</v>
      </c>
      <c r="AA2273" t="s">
        <v>1091</v>
      </c>
      <c r="AB2273" s="5">
        <v>32</v>
      </c>
      <c r="AC2273" t="s">
        <v>1441</v>
      </c>
      <c r="AD2273" t="s">
        <v>1682</v>
      </c>
    </row>
    <row r="2274" spans="1:30" ht="14.25" customHeight="1" x14ac:dyDescent="0.3">
      <c r="A2274">
        <v>21</v>
      </c>
      <c r="B2274" t="s">
        <v>24</v>
      </c>
      <c r="C2274" t="s">
        <v>429</v>
      </c>
      <c r="D2274" t="s">
        <v>351</v>
      </c>
      <c r="E2274">
        <v>2013</v>
      </c>
      <c r="F2274" t="s">
        <v>457</v>
      </c>
      <c r="G2274" t="s">
        <v>473</v>
      </c>
      <c r="H2274" s="3" t="s">
        <v>474</v>
      </c>
      <c r="I2274" s="8">
        <v>-16.914166999999999</v>
      </c>
      <c r="J2274" s="8">
        <v>-39.521388999999999</v>
      </c>
      <c r="K2274">
        <v>3000000</v>
      </c>
      <c r="L2274" t="s">
        <v>67</v>
      </c>
      <c r="M2274" t="s">
        <v>460</v>
      </c>
      <c r="N2274" t="s">
        <v>434</v>
      </c>
      <c r="O2274" s="12">
        <v>2008</v>
      </c>
      <c r="P2274" s="12">
        <v>11</v>
      </c>
      <c r="Q2274" s="12">
        <v>2009</v>
      </c>
      <c r="R2274" s="12">
        <v>11</v>
      </c>
      <c r="S2274" s="7">
        <v>13</v>
      </c>
      <c r="T2274">
        <v>3</v>
      </c>
      <c r="U2274">
        <v>17</v>
      </c>
      <c r="V2274" t="s">
        <v>82</v>
      </c>
      <c r="W2274">
        <f t="shared" si="23"/>
        <v>400</v>
      </c>
      <c r="X2274" s="5">
        <v>1</v>
      </c>
      <c r="Y2274" t="s">
        <v>48</v>
      </c>
      <c r="Z2274" t="s">
        <v>55</v>
      </c>
      <c r="AA2274" t="s">
        <v>861</v>
      </c>
      <c r="AB2274" s="5">
        <v>2</v>
      </c>
      <c r="AC2274" t="s">
        <v>1441</v>
      </c>
      <c r="AD2274" t="s">
        <v>1682</v>
      </c>
    </row>
    <row r="2275" spans="1:30" ht="14.25" customHeight="1" x14ac:dyDescent="0.3">
      <c r="A2275">
        <v>21</v>
      </c>
      <c r="B2275" t="s">
        <v>24</v>
      </c>
      <c r="C2275" t="s">
        <v>429</v>
      </c>
      <c r="D2275" t="s">
        <v>351</v>
      </c>
      <c r="E2275">
        <v>2013</v>
      </c>
      <c r="F2275" t="s">
        <v>457</v>
      </c>
      <c r="G2275" t="s">
        <v>473</v>
      </c>
      <c r="H2275" s="3" t="s">
        <v>474</v>
      </c>
      <c r="I2275" s="8">
        <v>-16.914166999999999</v>
      </c>
      <c r="J2275" s="8">
        <v>-39.521388999999999</v>
      </c>
      <c r="K2275">
        <v>3000000</v>
      </c>
      <c r="L2275" t="s">
        <v>67</v>
      </c>
      <c r="M2275" t="s">
        <v>460</v>
      </c>
      <c r="N2275" t="s">
        <v>434</v>
      </c>
      <c r="O2275" s="12">
        <v>2008</v>
      </c>
      <c r="P2275" s="12">
        <v>11</v>
      </c>
      <c r="Q2275" s="12">
        <v>2009</v>
      </c>
      <c r="R2275" s="12">
        <v>11</v>
      </c>
      <c r="S2275" s="7">
        <v>13</v>
      </c>
      <c r="T2275">
        <v>3</v>
      </c>
      <c r="U2275">
        <v>17</v>
      </c>
      <c r="V2275" t="s">
        <v>82</v>
      </c>
      <c r="W2275">
        <f t="shared" si="23"/>
        <v>400</v>
      </c>
      <c r="X2275" s="5">
        <v>1</v>
      </c>
      <c r="Y2275" t="s">
        <v>48</v>
      </c>
      <c r="Z2275" t="s">
        <v>55</v>
      </c>
      <c r="AA2275" t="s">
        <v>1092</v>
      </c>
      <c r="AB2275" s="5">
        <v>4</v>
      </c>
      <c r="AC2275" t="s">
        <v>1441</v>
      </c>
      <c r="AD2275" t="s">
        <v>1682</v>
      </c>
    </row>
    <row r="2276" spans="1:30" ht="14.25" customHeight="1" x14ac:dyDescent="0.3">
      <c r="A2276">
        <v>21</v>
      </c>
      <c r="B2276" t="s">
        <v>24</v>
      </c>
      <c r="C2276" t="s">
        <v>429</v>
      </c>
      <c r="D2276" t="s">
        <v>351</v>
      </c>
      <c r="E2276">
        <v>2013</v>
      </c>
      <c r="F2276" t="s">
        <v>457</v>
      </c>
      <c r="G2276" t="s">
        <v>473</v>
      </c>
      <c r="H2276" s="3" t="s">
        <v>474</v>
      </c>
      <c r="I2276" s="8">
        <v>-16.914166999999999</v>
      </c>
      <c r="J2276" s="8">
        <v>-39.521388999999999</v>
      </c>
      <c r="K2276">
        <v>3000000</v>
      </c>
      <c r="L2276" t="s">
        <v>67</v>
      </c>
      <c r="M2276" t="s">
        <v>460</v>
      </c>
      <c r="N2276" t="s">
        <v>434</v>
      </c>
      <c r="O2276" s="12">
        <v>2008</v>
      </c>
      <c r="P2276" s="12">
        <v>11</v>
      </c>
      <c r="Q2276" s="12">
        <v>2009</v>
      </c>
      <c r="R2276" s="12">
        <v>11</v>
      </c>
      <c r="S2276" s="7">
        <v>13</v>
      </c>
      <c r="T2276">
        <v>3</v>
      </c>
      <c r="U2276">
        <v>17</v>
      </c>
      <c r="V2276" t="s">
        <v>82</v>
      </c>
      <c r="W2276">
        <f t="shared" si="23"/>
        <v>400</v>
      </c>
      <c r="X2276" s="5">
        <v>1</v>
      </c>
      <c r="Y2276" t="s">
        <v>48</v>
      </c>
      <c r="Z2276" t="s">
        <v>55</v>
      </c>
      <c r="AA2276" t="s">
        <v>59</v>
      </c>
      <c r="AB2276" s="5">
        <v>10</v>
      </c>
      <c r="AC2276" t="s">
        <v>1441</v>
      </c>
      <c r="AD2276" t="s">
        <v>1682</v>
      </c>
    </row>
    <row r="2277" spans="1:30" ht="14.25" customHeight="1" x14ac:dyDescent="0.3">
      <c r="A2277">
        <v>21</v>
      </c>
      <c r="B2277" t="s">
        <v>24</v>
      </c>
      <c r="C2277" t="s">
        <v>429</v>
      </c>
      <c r="D2277" t="s">
        <v>351</v>
      </c>
      <c r="E2277">
        <v>2013</v>
      </c>
      <c r="F2277" t="s">
        <v>457</v>
      </c>
      <c r="G2277" t="s">
        <v>473</v>
      </c>
      <c r="H2277" s="3" t="s">
        <v>474</v>
      </c>
      <c r="I2277" s="8">
        <v>-16.914166999999999</v>
      </c>
      <c r="J2277" s="8">
        <v>-39.521388999999999</v>
      </c>
      <c r="K2277">
        <v>3000000</v>
      </c>
      <c r="L2277" t="s">
        <v>67</v>
      </c>
      <c r="M2277" t="s">
        <v>460</v>
      </c>
      <c r="N2277" t="s">
        <v>434</v>
      </c>
      <c r="O2277" s="12">
        <v>2008</v>
      </c>
      <c r="P2277" s="12">
        <v>11</v>
      </c>
      <c r="Q2277" s="12">
        <v>2009</v>
      </c>
      <c r="R2277" s="12">
        <v>11</v>
      </c>
      <c r="S2277" s="7">
        <v>13</v>
      </c>
      <c r="T2277">
        <v>3</v>
      </c>
      <c r="U2277">
        <v>17</v>
      </c>
      <c r="V2277" t="s">
        <v>82</v>
      </c>
      <c r="W2277">
        <f t="shared" si="23"/>
        <v>400</v>
      </c>
      <c r="X2277" s="5">
        <v>1</v>
      </c>
      <c r="Y2277" t="s">
        <v>48</v>
      </c>
      <c r="Z2277" t="s">
        <v>55</v>
      </c>
      <c r="AA2277" t="s">
        <v>62</v>
      </c>
      <c r="AB2277" s="5">
        <v>8</v>
      </c>
      <c r="AC2277" t="s">
        <v>1441</v>
      </c>
      <c r="AD2277" t="s">
        <v>1682</v>
      </c>
    </row>
    <row r="2278" spans="1:30" ht="14.25" customHeight="1" x14ac:dyDescent="0.3">
      <c r="A2278">
        <v>21</v>
      </c>
      <c r="B2278" t="s">
        <v>24</v>
      </c>
      <c r="C2278" t="s">
        <v>429</v>
      </c>
      <c r="D2278" t="s">
        <v>351</v>
      </c>
      <c r="E2278">
        <v>2013</v>
      </c>
      <c r="F2278" t="s">
        <v>457</v>
      </c>
      <c r="G2278" t="s">
        <v>473</v>
      </c>
      <c r="H2278" s="3" t="s">
        <v>474</v>
      </c>
      <c r="I2278" s="8">
        <v>-16.914166999999999</v>
      </c>
      <c r="J2278" s="8">
        <v>-39.521388999999999</v>
      </c>
      <c r="K2278">
        <v>3000000</v>
      </c>
      <c r="L2278" t="s">
        <v>67</v>
      </c>
      <c r="M2278" t="s">
        <v>460</v>
      </c>
      <c r="N2278" t="s">
        <v>434</v>
      </c>
      <c r="O2278" s="12">
        <v>2008</v>
      </c>
      <c r="P2278" s="12">
        <v>11</v>
      </c>
      <c r="Q2278" s="12">
        <v>2009</v>
      </c>
      <c r="R2278" s="12">
        <v>11</v>
      </c>
      <c r="S2278" s="7">
        <v>13</v>
      </c>
      <c r="T2278">
        <v>3</v>
      </c>
      <c r="U2278">
        <v>17</v>
      </c>
      <c r="V2278" t="s">
        <v>82</v>
      </c>
      <c r="W2278">
        <f t="shared" si="23"/>
        <v>400</v>
      </c>
      <c r="X2278" s="5">
        <v>1</v>
      </c>
      <c r="Y2278" t="s">
        <v>48</v>
      </c>
      <c r="Z2278" t="s">
        <v>55</v>
      </c>
      <c r="AA2278" t="s">
        <v>655</v>
      </c>
      <c r="AB2278" s="5">
        <v>43</v>
      </c>
      <c r="AC2278" t="s">
        <v>1441</v>
      </c>
      <c r="AD2278" t="s">
        <v>1682</v>
      </c>
    </row>
    <row r="2279" spans="1:30" ht="14.25" customHeight="1" x14ac:dyDescent="0.3">
      <c r="A2279">
        <v>21</v>
      </c>
      <c r="B2279" t="s">
        <v>24</v>
      </c>
      <c r="C2279" t="s">
        <v>429</v>
      </c>
      <c r="D2279" t="s">
        <v>351</v>
      </c>
      <c r="E2279">
        <v>2013</v>
      </c>
      <c r="F2279" t="s">
        <v>457</v>
      </c>
      <c r="G2279" t="s">
        <v>473</v>
      </c>
      <c r="H2279" s="3" t="s">
        <v>474</v>
      </c>
      <c r="I2279" s="8">
        <v>-16.914166999999999</v>
      </c>
      <c r="J2279" s="8">
        <v>-39.521388999999999</v>
      </c>
      <c r="K2279">
        <v>3000000</v>
      </c>
      <c r="L2279" t="s">
        <v>67</v>
      </c>
      <c r="M2279" t="s">
        <v>460</v>
      </c>
      <c r="N2279" t="s">
        <v>434</v>
      </c>
      <c r="O2279" s="12">
        <v>2008</v>
      </c>
      <c r="P2279" s="12">
        <v>11</v>
      </c>
      <c r="Q2279" s="12">
        <v>2009</v>
      </c>
      <c r="R2279" s="12">
        <v>11</v>
      </c>
      <c r="S2279" s="7">
        <v>13</v>
      </c>
      <c r="T2279">
        <v>3</v>
      </c>
      <c r="U2279">
        <v>17</v>
      </c>
      <c r="V2279" t="s">
        <v>82</v>
      </c>
      <c r="W2279">
        <f t="shared" si="23"/>
        <v>400</v>
      </c>
      <c r="X2279" s="5">
        <v>1</v>
      </c>
      <c r="Y2279" t="s">
        <v>48</v>
      </c>
      <c r="Z2279" t="s">
        <v>55</v>
      </c>
      <c r="AA2279" t="s">
        <v>379</v>
      </c>
      <c r="AB2279" s="5">
        <v>9</v>
      </c>
      <c r="AC2279" t="s">
        <v>1441</v>
      </c>
      <c r="AD2279" t="s">
        <v>1682</v>
      </c>
    </row>
    <row r="2280" spans="1:30" ht="14.25" customHeight="1" x14ac:dyDescent="0.3">
      <c r="A2280">
        <v>21</v>
      </c>
      <c r="B2280" t="s">
        <v>24</v>
      </c>
      <c r="C2280" t="s">
        <v>429</v>
      </c>
      <c r="D2280" t="s">
        <v>351</v>
      </c>
      <c r="E2280">
        <v>2013</v>
      </c>
      <c r="F2280" t="s">
        <v>457</v>
      </c>
      <c r="G2280" t="s">
        <v>473</v>
      </c>
      <c r="H2280" s="3" t="s">
        <v>474</v>
      </c>
      <c r="I2280" s="8">
        <v>-16.914166999999999</v>
      </c>
      <c r="J2280" s="8">
        <v>-39.521388999999999</v>
      </c>
      <c r="K2280">
        <v>3000000</v>
      </c>
      <c r="L2280" t="s">
        <v>67</v>
      </c>
      <c r="M2280" t="s">
        <v>460</v>
      </c>
      <c r="N2280" t="s">
        <v>434</v>
      </c>
      <c r="O2280" s="12">
        <v>2008</v>
      </c>
      <c r="P2280" s="12">
        <v>11</v>
      </c>
      <c r="Q2280" s="12">
        <v>2009</v>
      </c>
      <c r="R2280" s="12">
        <v>11</v>
      </c>
      <c r="S2280" s="7">
        <v>13</v>
      </c>
      <c r="T2280">
        <v>3</v>
      </c>
      <c r="U2280">
        <v>17</v>
      </c>
      <c r="V2280" t="s">
        <v>82</v>
      </c>
      <c r="W2280">
        <f t="shared" si="23"/>
        <v>400</v>
      </c>
      <c r="X2280" s="5">
        <v>1</v>
      </c>
      <c r="Y2280" t="s">
        <v>48</v>
      </c>
      <c r="Z2280" t="s">
        <v>55</v>
      </c>
      <c r="AA2280" t="s">
        <v>1093</v>
      </c>
      <c r="AB2280" s="5">
        <v>1</v>
      </c>
      <c r="AC2280" t="s">
        <v>1441</v>
      </c>
      <c r="AD2280" t="s">
        <v>1682</v>
      </c>
    </row>
    <row r="2281" spans="1:30" ht="14.25" customHeight="1" x14ac:dyDescent="0.3">
      <c r="A2281">
        <v>21</v>
      </c>
      <c r="B2281" t="s">
        <v>24</v>
      </c>
      <c r="C2281" t="s">
        <v>429</v>
      </c>
      <c r="D2281" t="s">
        <v>351</v>
      </c>
      <c r="E2281">
        <v>2013</v>
      </c>
      <c r="F2281" t="s">
        <v>457</v>
      </c>
      <c r="G2281" t="s">
        <v>473</v>
      </c>
      <c r="H2281" s="3" t="s">
        <v>474</v>
      </c>
      <c r="I2281" s="8">
        <v>-16.914166999999999</v>
      </c>
      <c r="J2281" s="8">
        <v>-39.521388999999999</v>
      </c>
      <c r="K2281">
        <v>3000000</v>
      </c>
      <c r="L2281" t="s">
        <v>67</v>
      </c>
      <c r="M2281" t="s">
        <v>460</v>
      </c>
      <c r="N2281" t="s">
        <v>434</v>
      </c>
      <c r="O2281" s="12">
        <v>2008</v>
      </c>
      <c r="P2281" s="12">
        <v>11</v>
      </c>
      <c r="Q2281" s="12">
        <v>2009</v>
      </c>
      <c r="R2281" s="12">
        <v>11</v>
      </c>
      <c r="S2281" s="7">
        <v>13</v>
      </c>
      <c r="T2281">
        <v>3</v>
      </c>
      <c r="U2281">
        <v>17</v>
      </c>
      <c r="V2281" t="s">
        <v>82</v>
      </c>
      <c r="W2281">
        <f t="shared" si="23"/>
        <v>400</v>
      </c>
      <c r="X2281" s="5">
        <v>1</v>
      </c>
      <c r="Y2281" t="s">
        <v>48</v>
      </c>
      <c r="Z2281" t="s">
        <v>55</v>
      </c>
      <c r="AA2281" t="s">
        <v>1083</v>
      </c>
      <c r="AB2281" s="5">
        <v>3</v>
      </c>
      <c r="AC2281" t="s">
        <v>1441</v>
      </c>
      <c r="AD2281" t="s">
        <v>1682</v>
      </c>
    </row>
    <row r="2282" spans="1:30" ht="14.25" customHeight="1" x14ac:dyDescent="0.3">
      <c r="A2282">
        <v>21</v>
      </c>
      <c r="B2282" t="s">
        <v>24</v>
      </c>
      <c r="C2282" t="s">
        <v>429</v>
      </c>
      <c r="D2282" t="s">
        <v>351</v>
      </c>
      <c r="E2282">
        <v>2013</v>
      </c>
      <c r="F2282" t="s">
        <v>457</v>
      </c>
      <c r="G2282" t="s">
        <v>473</v>
      </c>
      <c r="H2282" s="3" t="s">
        <v>474</v>
      </c>
      <c r="I2282" s="8">
        <v>-16.914166999999999</v>
      </c>
      <c r="J2282" s="8">
        <v>-39.521388999999999</v>
      </c>
      <c r="K2282">
        <v>3000000</v>
      </c>
      <c r="L2282" t="s">
        <v>67</v>
      </c>
      <c r="M2282" t="s">
        <v>460</v>
      </c>
      <c r="N2282" t="s">
        <v>434</v>
      </c>
      <c r="O2282" s="12">
        <v>2008</v>
      </c>
      <c r="P2282" s="12">
        <v>11</v>
      </c>
      <c r="Q2282" s="12">
        <v>2009</v>
      </c>
      <c r="R2282" s="12">
        <v>11</v>
      </c>
      <c r="S2282" s="7">
        <v>13</v>
      </c>
      <c r="T2282">
        <v>3</v>
      </c>
      <c r="U2282">
        <v>17</v>
      </c>
      <c r="V2282" t="s">
        <v>82</v>
      </c>
      <c r="W2282">
        <f t="shared" si="23"/>
        <v>400</v>
      </c>
      <c r="X2282" s="5">
        <v>1</v>
      </c>
      <c r="Y2282" t="s">
        <v>48</v>
      </c>
      <c r="Z2282" t="s">
        <v>55</v>
      </c>
      <c r="AA2282" t="s">
        <v>1094</v>
      </c>
      <c r="AB2282" s="5">
        <v>1</v>
      </c>
      <c r="AC2282" t="s">
        <v>1441</v>
      </c>
      <c r="AD2282" t="s">
        <v>1682</v>
      </c>
    </row>
    <row r="2283" spans="1:30" ht="14.25" customHeight="1" x14ac:dyDescent="0.3">
      <c r="A2283">
        <v>21</v>
      </c>
      <c r="B2283" t="s">
        <v>24</v>
      </c>
      <c r="C2283" t="s">
        <v>429</v>
      </c>
      <c r="D2283" t="s">
        <v>351</v>
      </c>
      <c r="E2283">
        <v>2013</v>
      </c>
      <c r="F2283" t="s">
        <v>457</v>
      </c>
      <c r="G2283" t="s">
        <v>473</v>
      </c>
      <c r="H2283" s="3" t="s">
        <v>474</v>
      </c>
      <c r="I2283" s="8">
        <v>-16.914166999999999</v>
      </c>
      <c r="J2283" s="8">
        <v>-39.521388999999999</v>
      </c>
      <c r="K2283">
        <v>3000000</v>
      </c>
      <c r="L2283" t="s">
        <v>67</v>
      </c>
      <c r="M2283" t="s">
        <v>460</v>
      </c>
      <c r="N2283" t="s">
        <v>434</v>
      </c>
      <c r="O2283" s="12">
        <v>2008</v>
      </c>
      <c r="P2283" s="12">
        <v>11</v>
      </c>
      <c r="Q2283" s="12">
        <v>2009</v>
      </c>
      <c r="R2283" s="12">
        <v>11</v>
      </c>
      <c r="S2283" s="7">
        <v>13</v>
      </c>
      <c r="T2283">
        <v>3</v>
      </c>
      <c r="U2283">
        <v>17</v>
      </c>
      <c r="V2283" t="s">
        <v>82</v>
      </c>
      <c r="W2283">
        <f t="shared" si="23"/>
        <v>400</v>
      </c>
      <c r="X2283" s="5">
        <v>1</v>
      </c>
      <c r="Y2283" t="s">
        <v>48</v>
      </c>
      <c r="Z2283" t="s">
        <v>55</v>
      </c>
      <c r="AA2283" t="s">
        <v>70</v>
      </c>
      <c r="AB2283" s="5">
        <v>5</v>
      </c>
      <c r="AC2283" t="s">
        <v>1441</v>
      </c>
      <c r="AD2283" t="s">
        <v>1682</v>
      </c>
    </row>
    <row r="2284" spans="1:30" ht="14.25" customHeight="1" x14ac:dyDescent="0.3">
      <c r="A2284">
        <v>21</v>
      </c>
      <c r="B2284" t="s">
        <v>24</v>
      </c>
      <c r="C2284" t="s">
        <v>429</v>
      </c>
      <c r="D2284" t="s">
        <v>351</v>
      </c>
      <c r="E2284">
        <v>2013</v>
      </c>
      <c r="F2284" t="s">
        <v>457</v>
      </c>
      <c r="G2284" t="s">
        <v>473</v>
      </c>
      <c r="H2284" s="3" t="s">
        <v>474</v>
      </c>
      <c r="I2284" s="8">
        <v>-16.914166999999999</v>
      </c>
      <c r="J2284" s="8">
        <v>-39.521388999999999</v>
      </c>
      <c r="K2284">
        <v>3000000</v>
      </c>
      <c r="L2284" t="s">
        <v>67</v>
      </c>
      <c r="M2284" t="s">
        <v>460</v>
      </c>
      <c r="N2284" t="s">
        <v>434</v>
      </c>
      <c r="O2284" s="12">
        <v>2008</v>
      </c>
      <c r="P2284" s="12">
        <v>11</v>
      </c>
      <c r="Q2284" s="12">
        <v>2009</v>
      </c>
      <c r="R2284" s="12">
        <v>11</v>
      </c>
      <c r="S2284" s="7">
        <v>13</v>
      </c>
      <c r="T2284">
        <v>3</v>
      </c>
      <c r="U2284">
        <v>17</v>
      </c>
      <c r="V2284" t="s">
        <v>82</v>
      </c>
      <c r="W2284">
        <f t="shared" si="23"/>
        <v>400</v>
      </c>
      <c r="X2284" s="5">
        <v>1</v>
      </c>
      <c r="Y2284" t="s">
        <v>48</v>
      </c>
      <c r="Z2284" t="s">
        <v>55</v>
      </c>
      <c r="AA2284" t="s">
        <v>1086</v>
      </c>
      <c r="AB2284" s="5">
        <v>13</v>
      </c>
      <c r="AC2284" t="s">
        <v>1441</v>
      </c>
      <c r="AD2284" t="s">
        <v>1682</v>
      </c>
    </row>
    <row r="2285" spans="1:30" ht="14.25" customHeight="1" x14ac:dyDescent="0.3">
      <c r="A2285">
        <v>21</v>
      </c>
      <c r="B2285" t="s">
        <v>24</v>
      </c>
      <c r="C2285" t="s">
        <v>429</v>
      </c>
      <c r="D2285" t="s">
        <v>351</v>
      </c>
      <c r="E2285">
        <v>2013</v>
      </c>
      <c r="F2285" t="s">
        <v>457</v>
      </c>
      <c r="G2285" t="s">
        <v>473</v>
      </c>
      <c r="H2285" s="3" t="s">
        <v>474</v>
      </c>
      <c r="I2285" s="8">
        <v>-16.914166999999999</v>
      </c>
      <c r="J2285" s="8">
        <v>-39.521388999999999</v>
      </c>
      <c r="K2285">
        <v>3000000</v>
      </c>
      <c r="L2285" t="s">
        <v>67</v>
      </c>
      <c r="M2285" t="s">
        <v>460</v>
      </c>
      <c r="N2285" t="s">
        <v>434</v>
      </c>
      <c r="O2285" s="12">
        <v>2008</v>
      </c>
      <c r="P2285" s="12">
        <v>11</v>
      </c>
      <c r="Q2285" s="12">
        <v>2009</v>
      </c>
      <c r="R2285" s="12">
        <v>11</v>
      </c>
      <c r="S2285" s="7">
        <v>13</v>
      </c>
      <c r="T2285">
        <v>3</v>
      </c>
      <c r="U2285">
        <v>17</v>
      </c>
      <c r="V2285" t="s">
        <v>82</v>
      </c>
      <c r="W2285">
        <f t="shared" si="23"/>
        <v>400</v>
      </c>
      <c r="X2285" s="5">
        <v>1</v>
      </c>
      <c r="Y2285" t="s">
        <v>48</v>
      </c>
      <c r="Z2285" t="s">
        <v>55</v>
      </c>
      <c r="AA2285" t="s">
        <v>73</v>
      </c>
      <c r="AB2285" s="5">
        <v>15</v>
      </c>
      <c r="AC2285" t="s">
        <v>1441</v>
      </c>
      <c r="AD2285" t="s">
        <v>1682</v>
      </c>
    </row>
    <row r="2286" spans="1:30" ht="14.25" customHeight="1" x14ac:dyDescent="0.3">
      <c r="A2286">
        <v>21</v>
      </c>
      <c r="B2286" t="s">
        <v>24</v>
      </c>
      <c r="C2286" t="s">
        <v>429</v>
      </c>
      <c r="D2286" t="s">
        <v>351</v>
      </c>
      <c r="E2286">
        <v>2013</v>
      </c>
      <c r="F2286" t="s">
        <v>457</v>
      </c>
      <c r="G2286" t="s">
        <v>473</v>
      </c>
      <c r="H2286" s="3" t="s">
        <v>474</v>
      </c>
      <c r="I2286" s="8">
        <v>-16.914166999999999</v>
      </c>
      <c r="J2286" s="8">
        <v>-39.521388999999999</v>
      </c>
      <c r="K2286">
        <v>3000000</v>
      </c>
      <c r="L2286" t="s">
        <v>67</v>
      </c>
      <c r="M2286" t="s">
        <v>460</v>
      </c>
      <c r="N2286" t="s">
        <v>434</v>
      </c>
      <c r="O2286" s="12">
        <v>2008</v>
      </c>
      <c r="P2286" s="12">
        <v>11</v>
      </c>
      <c r="Q2286" s="12">
        <v>2009</v>
      </c>
      <c r="R2286" s="12">
        <v>11</v>
      </c>
      <c r="S2286" s="7">
        <v>13</v>
      </c>
      <c r="T2286">
        <v>3</v>
      </c>
      <c r="U2286">
        <v>17</v>
      </c>
      <c r="V2286" t="s">
        <v>82</v>
      </c>
      <c r="W2286">
        <f t="shared" si="23"/>
        <v>400</v>
      </c>
      <c r="X2286" s="5">
        <v>1</v>
      </c>
      <c r="Y2286" t="s">
        <v>48</v>
      </c>
      <c r="Z2286" t="s">
        <v>83</v>
      </c>
      <c r="AA2286" t="s">
        <v>1087</v>
      </c>
      <c r="AB2286" s="5">
        <v>6</v>
      </c>
      <c r="AC2286" t="s">
        <v>1441</v>
      </c>
      <c r="AD2286" t="s">
        <v>1682</v>
      </c>
    </row>
    <row r="2287" spans="1:30" ht="14.25" customHeight="1" x14ac:dyDescent="0.3">
      <c r="A2287">
        <v>21</v>
      </c>
      <c r="B2287" t="s">
        <v>24</v>
      </c>
      <c r="C2287" t="s">
        <v>429</v>
      </c>
      <c r="D2287" t="s">
        <v>351</v>
      </c>
      <c r="E2287">
        <v>2013</v>
      </c>
      <c r="F2287" t="s">
        <v>457</v>
      </c>
      <c r="G2287" t="s">
        <v>473</v>
      </c>
      <c r="H2287" s="3" t="s">
        <v>474</v>
      </c>
      <c r="I2287" s="8">
        <v>-16.914166999999999</v>
      </c>
      <c r="J2287" s="8">
        <v>-39.521388999999999</v>
      </c>
      <c r="K2287">
        <v>3000000</v>
      </c>
      <c r="L2287" t="s">
        <v>67</v>
      </c>
      <c r="M2287" t="s">
        <v>460</v>
      </c>
      <c r="N2287" t="s">
        <v>434</v>
      </c>
      <c r="O2287" s="12">
        <v>2008</v>
      </c>
      <c r="P2287" s="12">
        <v>11</v>
      </c>
      <c r="Q2287" s="12">
        <v>2009</v>
      </c>
      <c r="R2287" s="12">
        <v>11</v>
      </c>
      <c r="S2287" s="7">
        <v>13</v>
      </c>
      <c r="T2287">
        <v>3</v>
      </c>
      <c r="U2287">
        <v>17</v>
      </c>
      <c r="V2287" t="s">
        <v>82</v>
      </c>
      <c r="W2287">
        <f t="shared" si="23"/>
        <v>400</v>
      </c>
      <c r="X2287" s="5">
        <v>1</v>
      </c>
      <c r="Y2287" t="s">
        <v>48</v>
      </c>
      <c r="Z2287" t="s">
        <v>83</v>
      </c>
      <c r="AA2287" t="s">
        <v>274</v>
      </c>
      <c r="AB2287" s="5">
        <v>16</v>
      </c>
      <c r="AC2287" t="s">
        <v>1441</v>
      </c>
      <c r="AD2287" t="s">
        <v>1682</v>
      </c>
    </row>
    <row r="2288" spans="1:30" ht="14.25" customHeight="1" x14ac:dyDescent="0.3">
      <c r="A2288">
        <v>21</v>
      </c>
      <c r="B2288" t="s">
        <v>24</v>
      </c>
      <c r="C2288" t="s">
        <v>429</v>
      </c>
      <c r="D2288" t="s">
        <v>351</v>
      </c>
      <c r="E2288">
        <v>2013</v>
      </c>
      <c r="F2288" t="s">
        <v>457</v>
      </c>
      <c r="G2288" t="s">
        <v>473</v>
      </c>
      <c r="H2288" s="3" t="s">
        <v>474</v>
      </c>
      <c r="I2288" s="8">
        <v>-16.914166999999999</v>
      </c>
      <c r="J2288" s="8">
        <v>-39.521388999999999</v>
      </c>
      <c r="K2288">
        <v>3000000</v>
      </c>
      <c r="L2288" t="s">
        <v>67</v>
      </c>
      <c r="M2288" t="s">
        <v>460</v>
      </c>
      <c r="N2288" t="s">
        <v>434</v>
      </c>
      <c r="O2288" s="12">
        <v>2008</v>
      </c>
      <c r="P2288" s="12">
        <v>11</v>
      </c>
      <c r="Q2288" s="12">
        <v>2009</v>
      </c>
      <c r="R2288" s="12">
        <v>11</v>
      </c>
      <c r="S2288" s="7">
        <v>13</v>
      </c>
      <c r="T2288">
        <v>3</v>
      </c>
      <c r="U2288">
        <v>17</v>
      </c>
      <c r="V2288" t="s">
        <v>82</v>
      </c>
      <c r="W2288">
        <f t="shared" si="23"/>
        <v>400</v>
      </c>
      <c r="X2288" s="5">
        <v>1</v>
      </c>
      <c r="Y2288" t="s">
        <v>48</v>
      </c>
      <c r="Z2288" t="s">
        <v>83</v>
      </c>
      <c r="AA2288" t="s">
        <v>87</v>
      </c>
      <c r="AB2288" s="5">
        <v>22</v>
      </c>
      <c r="AC2288" t="s">
        <v>1441</v>
      </c>
      <c r="AD2288" t="s">
        <v>1682</v>
      </c>
    </row>
    <row r="2289" spans="1:30" ht="14.25" customHeight="1" x14ac:dyDescent="0.3">
      <c r="A2289">
        <v>21</v>
      </c>
      <c r="B2289" t="s">
        <v>24</v>
      </c>
      <c r="C2289" t="s">
        <v>429</v>
      </c>
      <c r="D2289" t="s">
        <v>351</v>
      </c>
      <c r="E2289">
        <v>2013</v>
      </c>
      <c r="F2289" t="s">
        <v>457</v>
      </c>
      <c r="G2289" t="s">
        <v>473</v>
      </c>
      <c r="H2289" s="3" t="s">
        <v>474</v>
      </c>
      <c r="I2289" s="8">
        <v>-16.914166999999999</v>
      </c>
      <c r="J2289" s="8">
        <v>-39.521388999999999</v>
      </c>
      <c r="K2289">
        <v>3000000</v>
      </c>
      <c r="L2289" t="s">
        <v>67</v>
      </c>
      <c r="M2289" t="s">
        <v>460</v>
      </c>
      <c r="N2289" t="s">
        <v>434</v>
      </c>
      <c r="O2289" s="12">
        <v>2008</v>
      </c>
      <c r="P2289" s="12">
        <v>11</v>
      </c>
      <c r="Q2289" s="12">
        <v>2009</v>
      </c>
      <c r="R2289" s="12">
        <v>11</v>
      </c>
      <c r="S2289" s="7">
        <v>13</v>
      </c>
      <c r="T2289">
        <v>3</v>
      </c>
      <c r="U2289">
        <v>17</v>
      </c>
      <c r="V2289" t="s">
        <v>82</v>
      </c>
      <c r="W2289">
        <f t="shared" si="23"/>
        <v>400</v>
      </c>
      <c r="X2289" s="5">
        <v>1</v>
      </c>
      <c r="Y2289" t="s">
        <v>48</v>
      </c>
      <c r="Z2289" t="s">
        <v>83</v>
      </c>
      <c r="AA2289" t="s">
        <v>1088</v>
      </c>
      <c r="AB2289" s="5">
        <v>1</v>
      </c>
      <c r="AC2289" t="s">
        <v>1441</v>
      </c>
      <c r="AD2289" t="s">
        <v>1682</v>
      </c>
    </row>
    <row r="2290" spans="1:30" ht="14.25" customHeight="1" x14ac:dyDescent="0.3">
      <c r="A2290">
        <v>21</v>
      </c>
      <c r="B2290" t="s">
        <v>24</v>
      </c>
      <c r="C2290" t="s">
        <v>429</v>
      </c>
      <c r="D2290" t="s">
        <v>351</v>
      </c>
      <c r="E2290">
        <v>2013</v>
      </c>
      <c r="F2290" t="s">
        <v>457</v>
      </c>
      <c r="G2290" t="s">
        <v>473</v>
      </c>
      <c r="H2290" s="3" t="s">
        <v>474</v>
      </c>
      <c r="I2290" s="8">
        <v>-16.914166999999999</v>
      </c>
      <c r="J2290" s="8">
        <v>-39.521388999999999</v>
      </c>
      <c r="K2290">
        <v>3000000</v>
      </c>
      <c r="L2290" t="s">
        <v>67</v>
      </c>
      <c r="M2290" t="s">
        <v>460</v>
      </c>
      <c r="N2290" t="s">
        <v>434</v>
      </c>
      <c r="O2290" s="12">
        <v>2008</v>
      </c>
      <c r="P2290" s="12">
        <v>11</v>
      </c>
      <c r="Q2290" s="12">
        <v>2009</v>
      </c>
      <c r="R2290" s="12">
        <v>11</v>
      </c>
      <c r="S2290" s="7">
        <v>13</v>
      </c>
      <c r="T2290">
        <v>3</v>
      </c>
      <c r="U2290">
        <v>17</v>
      </c>
      <c r="V2290" t="s">
        <v>82</v>
      </c>
      <c r="W2290">
        <f t="shared" si="23"/>
        <v>400</v>
      </c>
      <c r="X2290" s="5">
        <v>1</v>
      </c>
      <c r="Y2290" t="s">
        <v>48</v>
      </c>
      <c r="Z2290" t="s">
        <v>90</v>
      </c>
      <c r="AA2290" t="s">
        <v>666</v>
      </c>
      <c r="AB2290" s="5">
        <v>0</v>
      </c>
      <c r="AC2290" t="s">
        <v>1441</v>
      </c>
      <c r="AD2290" t="s">
        <v>1682</v>
      </c>
    </row>
    <row r="2291" spans="1:30" ht="14.25" customHeight="1" x14ac:dyDescent="0.3">
      <c r="A2291">
        <v>21</v>
      </c>
      <c r="B2291" t="s">
        <v>24</v>
      </c>
      <c r="C2291" t="s">
        <v>429</v>
      </c>
      <c r="D2291" t="s">
        <v>351</v>
      </c>
      <c r="E2291">
        <v>2013</v>
      </c>
      <c r="F2291" t="s">
        <v>457</v>
      </c>
      <c r="G2291" t="s">
        <v>473</v>
      </c>
      <c r="H2291" s="3" t="s">
        <v>474</v>
      </c>
      <c r="I2291" s="8">
        <v>-16.914166999999999</v>
      </c>
      <c r="J2291" s="8">
        <v>-39.521388999999999</v>
      </c>
      <c r="K2291">
        <v>3000000</v>
      </c>
      <c r="L2291" t="s">
        <v>67</v>
      </c>
      <c r="M2291" t="s">
        <v>460</v>
      </c>
      <c r="N2291" t="s">
        <v>434</v>
      </c>
      <c r="O2291" s="12">
        <v>2008</v>
      </c>
      <c r="P2291" s="12">
        <v>11</v>
      </c>
      <c r="Q2291" s="12">
        <v>2009</v>
      </c>
      <c r="R2291" s="12">
        <v>11</v>
      </c>
      <c r="S2291" s="7">
        <v>13</v>
      </c>
      <c r="T2291">
        <v>3</v>
      </c>
      <c r="U2291">
        <v>17</v>
      </c>
      <c r="V2291" t="s">
        <v>82</v>
      </c>
      <c r="W2291">
        <f t="shared" si="23"/>
        <v>400</v>
      </c>
      <c r="X2291" s="5">
        <v>1</v>
      </c>
      <c r="Y2291" t="s">
        <v>48</v>
      </c>
      <c r="Z2291" t="s">
        <v>90</v>
      </c>
      <c r="AA2291" t="s">
        <v>91</v>
      </c>
      <c r="AB2291" s="5">
        <v>3</v>
      </c>
      <c r="AC2291" t="s">
        <v>1441</v>
      </c>
      <c r="AD2291" t="s">
        <v>1682</v>
      </c>
    </row>
    <row r="2292" spans="1:30" ht="14.25" customHeight="1" x14ac:dyDescent="0.3">
      <c r="A2292">
        <v>21</v>
      </c>
      <c r="B2292" t="s">
        <v>24</v>
      </c>
      <c r="C2292" t="s">
        <v>429</v>
      </c>
      <c r="D2292" t="s">
        <v>351</v>
      </c>
      <c r="E2292">
        <v>2013</v>
      </c>
      <c r="F2292" t="s">
        <v>457</v>
      </c>
      <c r="G2292" t="s">
        <v>479</v>
      </c>
      <c r="H2292" s="3" t="s">
        <v>480</v>
      </c>
      <c r="I2292" s="8">
        <v>-17.023610999999999</v>
      </c>
      <c r="J2292" s="8">
        <v>-39.526111</v>
      </c>
      <c r="K2292">
        <v>10000</v>
      </c>
      <c r="L2292" t="s">
        <v>67</v>
      </c>
      <c r="M2292" t="s">
        <v>460</v>
      </c>
      <c r="N2292" t="s">
        <v>482</v>
      </c>
      <c r="O2292" s="12">
        <v>2008</v>
      </c>
      <c r="P2292" s="12">
        <v>11</v>
      </c>
      <c r="Q2292" s="12">
        <v>2008</v>
      </c>
      <c r="R2292" s="12">
        <v>12</v>
      </c>
      <c r="S2292" s="7">
        <v>0.5</v>
      </c>
      <c r="T2292">
        <v>3</v>
      </c>
      <c r="U2292">
        <v>17</v>
      </c>
      <c r="V2292" t="s">
        <v>82</v>
      </c>
      <c r="W2292">
        <f t="shared" si="23"/>
        <v>400</v>
      </c>
      <c r="X2292" s="5">
        <v>1</v>
      </c>
      <c r="Y2292" t="s">
        <v>48</v>
      </c>
      <c r="Z2292" t="s">
        <v>49</v>
      </c>
      <c r="AA2292" t="s">
        <v>1084</v>
      </c>
      <c r="AB2292" s="5">
        <v>0</v>
      </c>
      <c r="AC2292" t="s">
        <v>1441</v>
      </c>
      <c r="AD2292" t="s">
        <v>1682</v>
      </c>
    </row>
    <row r="2293" spans="1:30" ht="14.25" customHeight="1" x14ac:dyDescent="0.3">
      <c r="A2293">
        <v>21</v>
      </c>
      <c r="B2293" t="s">
        <v>24</v>
      </c>
      <c r="C2293" t="s">
        <v>429</v>
      </c>
      <c r="D2293" t="s">
        <v>351</v>
      </c>
      <c r="E2293">
        <v>2013</v>
      </c>
      <c r="F2293" t="s">
        <v>457</v>
      </c>
      <c r="G2293" t="s">
        <v>479</v>
      </c>
      <c r="H2293" s="3" t="s">
        <v>480</v>
      </c>
      <c r="I2293" s="8">
        <v>-17.023610999999999</v>
      </c>
      <c r="J2293" s="8">
        <v>-39.526111</v>
      </c>
      <c r="K2293">
        <v>10000</v>
      </c>
      <c r="L2293" t="s">
        <v>67</v>
      </c>
      <c r="M2293" t="s">
        <v>460</v>
      </c>
      <c r="N2293" t="s">
        <v>482</v>
      </c>
      <c r="O2293" s="12">
        <v>2008</v>
      </c>
      <c r="P2293" s="12">
        <v>11</v>
      </c>
      <c r="Q2293" s="12">
        <v>2008</v>
      </c>
      <c r="R2293" s="12">
        <v>12</v>
      </c>
      <c r="S2293" s="7">
        <v>0.5</v>
      </c>
      <c r="T2293">
        <v>3</v>
      </c>
      <c r="U2293">
        <v>17</v>
      </c>
      <c r="V2293" t="s">
        <v>82</v>
      </c>
      <c r="W2293">
        <f t="shared" si="23"/>
        <v>400</v>
      </c>
      <c r="X2293" s="5">
        <v>1</v>
      </c>
      <c r="Y2293" t="s">
        <v>48</v>
      </c>
      <c r="Z2293" t="s">
        <v>49</v>
      </c>
      <c r="AA2293" t="s">
        <v>50</v>
      </c>
      <c r="AB2293" s="5">
        <v>0</v>
      </c>
      <c r="AC2293" t="s">
        <v>1441</v>
      </c>
      <c r="AD2293" t="s">
        <v>1682</v>
      </c>
    </row>
    <row r="2294" spans="1:30" ht="14.25" customHeight="1" x14ac:dyDescent="0.3">
      <c r="A2294">
        <v>21</v>
      </c>
      <c r="B2294" t="s">
        <v>24</v>
      </c>
      <c r="C2294" t="s">
        <v>429</v>
      </c>
      <c r="D2294" t="s">
        <v>351</v>
      </c>
      <c r="E2294">
        <v>2013</v>
      </c>
      <c r="F2294" t="s">
        <v>457</v>
      </c>
      <c r="G2294" t="s">
        <v>479</v>
      </c>
      <c r="H2294" s="3" t="s">
        <v>480</v>
      </c>
      <c r="I2294" s="8">
        <v>-17.023610999999999</v>
      </c>
      <c r="J2294" s="8">
        <v>-39.526111</v>
      </c>
      <c r="K2294">
        <v>10000</v>
      </c>
      <c r="L2294" t="s">
        <v>67</v>
      </c>
      <c r="M2294" t="s">
        <v>460</v>
      </c>
      <c r="N2294" t="s">
        <v>482</v>
      </c>
      <c r="O2294" s="12">
        <v>2008</v>
      </c>
      <c r="P2294" s="12">
        <v>11</v>
      </c>
      <c r="Q2294" s="12">
        <v>2008</v>
      </c>
      <c r="R2294" s="12">
        <v>12</v>
      </c>
      <c r="S2294" s="7">
        <v>0.5</v>
      </c>
      <c r="T2294">
        <v>3</v>
      </c>
      <c r="U2294">
        <v>17</v>
      </c>
      <c r="V2294" t="s">
        <v>82</v>
      </c>
      <c r="W2294">
        <f t="shared" si="23"/>
        <v>400</v>
      </c>
      <c r="X2294" s="5">
        <v>1</v>
      </c>
      <c r="Y2294" t="s">
        <v>48</v>
      </c>
      <c r="Z2294" t="s">
        <v>55</v>
      </c>
      <c r="AA2294" t="s">
        <v>859</v>
      </c>
      <c r="AB2294" s="5">
        <v>0</v>
      </c>
      <c r="AC2294" t="s">
        <v>1441</v>
      </c>
      <c r="AD2294" t="s">
        <v>1682</v>
      </c>
    </row>
    <row r="2295" spans="1:30" ht="14.25" customHeight="1" x14ac:dyDescent="0.3">
      <c r="A2295">
        <v>21</v>
      </c>
      <c r="B2295" t="s">
        <v>24</v>
      </c>
      <c r="C2295" t="s">
        <v>429</v>
      </c>
      <c r="D2295" t="s">
        <v>351</v>
      </c>
      <c r="E2295">
        <v>2013</v>
      </c>
      <c r="F2295" t="s">
        <v>457</v>
      </c>
      <c r="G2295" t="s">
        <v>479</v>
      </c>
      <c r="H2295" s="3" t="s">
        <v>480</v>
      </c>
      <c r="I2295" s="8">
        <v>-17.023610999999999</v>
      </c>
      <c r="J2295" s="8">
        <v>-39.526111</v>
      </c>
      <c r="K2295">
        <v>10000</v>
      </c>
      <c r="L2295" t="s">
        <v>67</v>
      </c>
      <c r="M2295" t="s">
        <v>460</v>
      </c>
      <c r="N2295" t="s">
        <v>482</v>
      </c>
      <c r="O2295" s="12">
        <v>2008</v>
      </c>
      <c r="P2295" s="12">
        <v>11</v>
      </c>
      <c r="Q2295" s="12">
        <v>2008</v>
      </c>
      <c r="R2295" s="12">
        <v>12</v>
      </c>
      <c r="S2295" s="7">
        <v>0.5</v>
      </c>
      <c r="T2295">
        <v>3</v>
      </c>
      <c r="U2295">
        <v>17</v>
      </c>
      <c r="V2295" t="s">
        <v>82</v>
      </c>
      <c r="W2295">
        <f t="shared" si="23"/>
        <v>400</v>
      </c>
      <c r="X2295" s="5">
        <v>1</v>
      </c>
      <c r="Y2295" t="s">
        <v>48</v>
      </c>
      <c r="Z2295" t="s">
        <v>55</v>
      </c>
      <c r="AA2295" t="s">
        <v>1090</v>
      </c>
      <c r="AB2295" s="5">
        <v>0</v>
      </c>
      <c r="AC2295" t="s">
        <v>1441</v>
      </c>
      <c r="AD2295" t="s">
        <v>1682</v>
      </c>
    </row>
    <row r="2296" spans="1:30" ht="14.25" customHeight="1" x14ac:dyDescent="0.3">
      <c r="A2296">
        <v>21</v>
      </c>
      <c r="B2296" t="s">
        <v>24</v>
      </c>
      <c r="C2296" t="s">
        <v>429</v>
      </c>
      <c r="D2296" t="s">
        <v>351</v>
      </c>
      <c r="E2296">
        <v>2013</v>
      </c>
      <c r="F2296" t="s">
        <v>457</v>
      </c>
      <c r="G2296" t="s">
        <v>479</v>
      </c>
      <c r="H2296" s="3" t="s">
        <v>480</v>
      </c>
      <c r="I2296" s="8">
        <v>-17.023610999999999</v>
      </c>
      <c r="J2296" s="8">
        <v>-39.526111</v>
      </c>
      <c r="K2296">
        <v>10000</v>
      </c>
      <c r="L2296" t="s">
        <v>67</v>
      </c>
      <c r="M2296" t="s">
        <v>460</v>
      </c>
      <c r="N2296" t="s">
        <v>482</v>
      </c>
      <c r="O2296" s="12">
        <v>2008</v>
      </c>
      <c r="P2296" s="12">
        <v>11</v>
      </c>
      <c r="Q2296" s="12">
        <v>2008</v>
      </c>
      <c r="R2296" s="12">
        <v>12</v>
      </c>
      <c r="S2296" s="7">
        <v>0.5</v>
      </c>
      <c r="T2296">
        <v>3</v>
      </c>
      <c r="U2296">
        <v>17</v>
      </c>
      <c r="V2296" t="s">
        <v>82</v>
      </c>
      <c r="W2296">
        <f t="shared" si="23"/>
        <v>400</v>
      </c>
      <c r="X2296" s="5">
        <v>1</v>
      </c>
      <c r="Y2296" t="s">
        <v>48</v>
      </c>
      <c r="Z2296" t="s">
        <v>55</v>
      </c>
      <c r="AA2296" t="s">
        <v>1085</v>
      </c>
      <c r="AB2296" s="5">
        <v>0</v>
      </c>
      <c r="AC2296" t="s">
        <v>1441</v>
      </c>
      <c r="AD2296" t="s">
        <v>1682</v>
      </c>
    </row>
    <row r="2297" spans="1:30" ht="14.25" customHeight="1" x14ac:dyDescent="0.3">
      <c r="A2297">
        <v>21</v>
      </c>
      <c r="B2297" t="s">
        <v>24</v>
      </c>
      <c r="C2297" t="s">
        <v>429</v>
      </c>
      <c r="D2297" t="s">
        <v>351</v>
      </c>
      <c r="E2297">
        <v>2013</v>
      </c>
      <c r="F2297" t="s">
        <v>457</v>
      </c>
      <c r="G2297" t="s">
        <v>479</v>
      </c>
      <c r="H2297" s="3" t="s">
        <v>480</v>
      </c>
      <c r="I2297" s="8">
        <v>-17.023610999999999</v>
      </c>
      <c r="J2297" s="8">
        <v>-39.526111</v>
      </c>
      <c r="K2297">
        <v>10000</v>
      </c>
      <c r="L2297" t="s">
        <v>67</v>
      </c>
      <c r="M2297" t="s">
        <v>460</v>
      </c>
      <c r="N2297" t="s">
        <v>482</v>
      </c>
      <c r="O2297" s="12">
        <v>2008</v>
      </c>
      <c r="P2297" s="12">
        <v>11</v>
      </c>
      <c r="Q2297" s="12">
        <v>2008</v>
      </c>
      <c r="R2297" s="12">
        <v>12</v>
      </c>
      <c r="S2297" s="7">
        <v>0.5</v>
      </c>
      <c r="T2297">
        <v>3</v>
      </c>
      <c r="U2297">
        <v>17</v>
      </c>
      <c r="V2297" t="s">
        <v>82</v>
      </c>
      <c r="W2297">
        <f t="shared" si="23"/>
        <v>400</v>
      </c>
      <c r="X2297" s="5">
        <v>1</v>
      </c>
      <c r="Y2297" t="s">
        <v>48</v>
      </c>
      <c r="Z2297" t="s">
        <v>55</v>
      </c>
      <c r="AA2297" t="s">
        <v>249</v>
      </c>
      <c r="AB2297" s="5">
        <v>206</v>
      </c>
      <c r="AC2297" t="s">
        <v>1441</v>
      </c>
      <c r="AD2297" t="s">
        <v>1682</v>
      </c>
    </row>
    <row r="2298" spans="1:30" ht="14.25" customHeight="1" x14ac:dyDescent="0.3">
      <c r="A2298">
        <v>21</v>
      </c>
      <c r="B2298" t="s">
        <v>24</v>
      </c>
      <c r="C2298" t="s">
        <v>429</v>
      </c>
      <c r="D2298" t="s">
        <v>351</v>
      </c>
      <c r="E2298">
        <v>2013</v>
      </c>
      <c r="F2298" t="s">
        <v>457</v>
      </c>
      <c r="G2298" t="s">
        <v>479</v>
      </c>
      <c r="H2298" s="3" t="s">
        <v>480</v>
      </c>
      <c r="I2298" s="8">
        <v>-17.023610999999999</v>
      </c>
      <c r="J2298" s="8">
        <v>-39.526111</v>
      </c>
      <c r="K2298">
        <v>10000</v>
      </c>
      <c r="L2298" t="s">
        <v>67</v>
      </c>
      <c r="M2298" t="s">
        <v>460</v>
      </c>
      <c r="N2298" t="s">
        <v>482</v>
      </c>
      <c r="O2298" s="12">
        <v>2008</v>
      </c>
      <c r="P2298" s="12">
        <v>11</v>
      </c>
      <c r="Q2298" s="12">
        <v>2008</v>
      </c>
      <c r="R2298" s="12">
        <v>12</v>
      </c>
      <c r="S2298" s="7">
        <v>0.5</v>
      </c>
      <c r="T2298">
        <v>3</v>
      </c>
      <c r="U2298">
        <v>17</v>
      </c>
      <c r="V2298" t="s">
        <v>82</v>
      </c>
      <c r="W2298">
        <f t="shared" si="23"/>
        <v>400</v>
      </c>
      <c r="X2298" s="5">
        <v>1</v>
      </c>
      <c r="Y2298" t="s">
        <v>48</v>
      </c>
      <c r="Z2298" t="s">
        <v>55</v>
      </c>
      <c r="AA2298" t="s">
        <v>1091</v>
      </c>
      <c r="AB2298" s="5">
        <v>1</v>
      </c>
      <c r="AC2298" t="s">
        <v>1441</v>
      </c>
      <c r="AD2298" t="s">
        <v>1682</v>
      </c>
    </row>
    <row r="2299" spans="1:30" ht="14.25" customHeight="1" x14ac:dyDescent="0.3">
      <c r="A2299">
        <v>21</v>
      </c>
      <c r="B2299" t="s">
        <v>24</v>
      </c>
      <c r="C2299" t="s">
        <v>429</v>
      </c>
      <c r="D2299" t="s">
        <v>351</v>
      </c>
      <c r="E2299">
        <v>2013</v>
      </c>
      <c r="F2299" t="s">
        <v>457</v>
      </c>
      <c r="G2299" t="s">
        <v>479</v>
      </c>
      <c r="H2299" s="3" t="s">
        <v>480</v>
      </c>
      <c r="I2299" s="8">
        <v>-17.023610999999999</v>
      </c>
      <c r="J2299" s="8">
        <v>-39.526111</v>
      </c>
      <c r="K2299">
        <v>10000</v>
      </c>
      <c r="L2299" t="s">
        <v>67</v>
      </c>
      <c r="M2299" t="s">
        <v>460</v>
      </c>
      <c r="N2299" t="s">
        <v>482</v>
      </c>
      <c r="O2299" s="12">
        <v>2008</v>
      </c>
      <c r="P2299" s="12">
        <v>11</v>
      </c>
      <c r="Q2299" s="12">
        <v>2008</v>
      </c>
      <c r="R2299" s="12">
        <v>12</v>
      </c>
      <c r="S2299" s="7">
        <v>0.5</v>
      </c>
      <c r="T2299">
        <v>3</v>
      </c>
      <c r="U2299">
        <v>17</v>
      </c>
      <c r="V2299" t="s">
        <v>82</v>
      </c>
      <c r="W2299">
        <f t="shared" si="23"/>
        <v>400</v>
      </c>
      <c r="X2299" s="5">
        <v>1</v>
      </c>
      <c r="Y2299" t="s">
        <v>48</v>
      </c>
      <c r="Z2299" t="s">
        <v>55</v>
      </c>
      <c r="AA2299" t="s">
        <v>861</v>
      </c>
      <c r="AB2299" s="5">
        <v>0</v>
      </c>
      <c r="AC2299" t="s">
        <v>1441</v>
      </c>
      <c r="AD2299" t="s">
        <v>1682</v>
      </c>
    </row>
    <row r="2300" spans="1:30" ht="14.25" customHeight="1" x14ac:dyDescent="0.3">
      <c r="A2300">
        <v>21</v>
      </c>
      <c r="B2300" t="s">
        <v>24</v>
      </c>
      <c r="C2300" t="s">
        <v>429</v>
      </c>
      <c r="D2300" t="s">
        <v>351</v>
      </c>
      <c r="E2300">
        <v>2013</v>
      </c>
      <c r="F2300" t="s">
        <v>457</v>
      </c>
      <c r="G2300" t="s">
        <v>479</v>
      </c>
      <c r="H2300" s="3" t="s">
        <v>480</v>
      </c>
      <c r="I2300" s="8">
        <v>-17.023610999999999</v>
      </c>
      <c r="J2300" s="8">
        <v>-39.526111</v>
      </c>
      <c r="K2300">
        <v>10000</v>
      </c>
      <c r="L2300" t="s">
        <v>67</v>
      </c>
      <c r="M2300" t="s">
        <v>460</v>
      </c>
      <c r="N2300" t="s">
        <v>482</v>
      </c>
      <c r="O2300" s="12">
        <v>2008</v>
      </c>
      <c r="P2300" s="12">
        <v>11</v>
      </c>
      <c r="Q2300" s="12">
        <v>2008</v>
      </c>
      <c r="R2300" s="12">
        <v>12</v>
      </c>
      <c r="S2300" s="7">
        <v>0.5</v>
      </c>
      <c r="T2300">
        <v>3</v>
      </c>
      <c r="U2300">
        <v>17</v>
      </c>
      <c r="V2300" t="s">
        <v>82</v>
      </c>
      <c r="W2300">
        <f t="shared" si="23"/>
        <v>400</v>
      </c>
      <c r="X2300" s="5">
        <v>1</v>
      </c>
      <c r="Y2300" t="s">
        <v>48</v>
      </c>
      <c r="Z2300" t="s">
        <v>55</v>
      </c>
      <c r="AA2300" t="s">
        <v>1092</v>
      </c>
      <c r="AB2300" s="5">
        <v>0</v>
      </c>
      <c r="AC2300" t="s">
        <v>1441</v>
      </c>
      <c r="AD2300" t="s">
        <v>1682</v>
      </c>
    </row>
    <row r="2301" spans="1:30" ht="14.25" customHeight="1" x14ac:dyDescent="0.3">
      <c r="A2301">
        <v>21</v>
      </c>
      <c r="B2301" t="s">
        <v>24</v>
      </c>
      <c r="C2301" t="s">
        <v>429</v>
      </c>
      <c r="D2301" t="s">
        <v>351</v>
      </c>
      <c r="E2301">
        <v>2013</v>
      </c>
      <c r="F2301" t="s">
        <v>457</v>
      </c>
      <c r="G2301" t="s">
        <v>479</v>
      </c>
      <c r="H2301" s="3" t="s">
        <v>480</v>
      </c>
      <c r="I2301" s="8">
        <v>-17.023610999999999</v>
      </c>
      <c r="J2301" s="8">
        <v>-39.526111</v>
      </c>
      <c r="K2301">
        <v>10000</v>
      </c>
      <c r="L2301" t="s">
        <v>67</v>
      </c>
      <c r="M2301" t="s">
        <v>460</v>
      </c>
      <c r="N2301" t="s">
        <v>482</v>
      </c>
      <c r="O2301" s="12">
        <v>2008</v>
      </c>
      <c r="P2301" s="12">
        <v>11</v>
      </c>
      <c r="Q2301" s="12">
        <v>2008</v>
      </c>
      <c r="R2301" s="12">
        <v>12</v>
      </c>
      <c r="S2301" s="7">
        <v>0.5</v>
      </c>
      <c r="T2301">
        <v>3</v>
      </c>
      <c r="U2301">
        <v>17</v>
      </c>
      <c r="V2301" t="s">
        <v>82</v>
      </c>
      <c r="W2301">
        <f t="shared" si="23"/>
        <v>400</v>
      </c>
      <c r="X2301" s="5">
        <v>1</v>
      </c>
      <c r="Y2301" t="s">
        <v>48</v>
      </c>
      <c r="Z2301" t="s">
        <v>55</v>
      </c>
      <c r="AA2301" t="s">
        <v>59</v>
      </c>
      <c r="AB2301" s="5">
        <v>2</v>
      </c>
      <c r="AC2301" t="s">
        <v>1441</v>
      </c>
      <c r="AD2301" t="s">
        <v>1682</v>
      </c>
    </row>
    <row r="2302" spans="1:30" ht="14.25" customHeight="1" x14ac:dyDescent="0.3">
      <c r="A2302">
        <v>21</v>
      </c>
      <c r="B2302" t="s">
        <v>24</v>
      </c>
      <c r="C2302" t="s">
        <v>429</v>
      </c>
      <c r="D2302" t="s">
        <v>351</v>
      </c>
      <c r="E2302">
        <v>2013</v>
      </c>
      <c r="F2302" t="s">
        <v>457</v>
      </c>
      <c r="G2302" t="s">
        <v>479</v>
      </c>
      <c r="H2302" s="3" t="s">
        <v>480</v>
      </c>
      <c r="I2302" s="8">
        <v>-17.023610999999999</v>
      </c>
      <c r="J2302" s="8">
        <v>-39.526111</v>
      </c>
      <c r="K2302">
        <v>10000</v>
      </c>
      <c r="L2302" t="s">
        <v>67</v>
      </c>
      <c r="M2302" t="s">
        <v>460</v>
      </c>
      <c r="N2302" t="s">
        <v>482</v>
      </c>
      <c r="O2302" s="12">
        <v>2008</v>
      </c>
      <c r="P2302" s="12">
        <v>11</v>
      </c>
      <c r="Q2302" s="12">
        <v>2008</v>
      </c>
      <c r="R2302" s="12">
        <v>12</v>
      </c>
      <c r="S2302" s="7">
        <v>0.5</v>
      </c>
      <c r="T2302">
        <v>3</v>
      </c>
      <c r="U2302">
        <v>17</v>
      </c>
      <c r="V2302" t="s">
        <v>82</v>
      </c>
      <c r="W2302">
        <f t="shared" si="23"/>
        <v>400</v>
      </c>
      <c r="X2302" s="5">
        <v>1</v>
      </c>
      <c r="Y2302" t="s">
        <v>48</v>
      </c>
      <c r="Z2302" t="s">
        <v>55</v>
      </c>
      <c r="AA2302" t="s">
        <v>62</v>
      </c>
      <c r="AB2302" s="5">
        <v>0</v>
      </c>
      <c r="AC2302" t="s">
        <v>1441</v>
      </c>
      <c r="AD2302" t="s">
        <v>1682</v>
      </c>
    </row>
    <row r="2303" spans="1:30" ht="14.25" customHeight="1" x14ac:dyDescent="0.3">
      <c r="A2303">
        <v>21</v>
      </c>
      <c r="B2303" t="s">
        <v>24</v>
      </c>
      <c r="C2303" t="s">
        <v>429</v>
      </c>
      <c r="D2303" t="s">
        <v>351</v>
      </c>
      <c r="E2303">
        <v>2013</v>
      </c>
      <c r="F2303" t="s">
        <v>457</v>
      </c>
      <c r="G2303" t="s">
        <v>479</v>
      </c>
      <c r="H2303" s="3" t="s">
        <v>480</v>
      </c>
      <c r="I2303" s="8">
        <v>-17.023610999999999</v>
      </c>
      <c r="J2303" s="8">
        <v>-39.526111</v>
      </c>
      <c r="K2303">
        <v>10000</v>
      </c>
      <c r="L2303" t="s">
        <v>67</v>
      </c>
      <c r="M2303" t="s">
        <v>460</v>
      </c>
      <c r="N2303" t="s">
        <v>482</v>
      </c>
      <c r="O2303" s="12">
        <v>2008</v>
      </c>
      <c r="P2303" s="12">
        <v>11</v>
      </c>
      <c r="Q2303" s="12">
        <v>2008</v>
      </c>
      <c r="R2303" s="12">
        <v>12</v>
      </c>
      <c r="S2303" s="7">
        <v>0.5</v>
      </c>
      <c r="T2303">
        <v>3</v>
      </c>
      <c r="U2303">
        <v>17</v>
      </c>
      <c r="V2303" t="s">
        <v>82</v>
      </c>
      <c r="W2303">
        <f t="shared" si="23"/>
        <v>400</v>
      </c>
      <c r="X2303" s="5">
        <v>1</v>
      </c>
      <c r="Y2303" t="s">
        <v>48</v>
      </c>
      <c r="Z2303" t="s">
        <v>55</v>
      </c>
      <c r="AA2303" t="s">
        <v>655</v>
      </c>
      <c r="AB2303" s="5">
        <v>6</v>
      </c>
      <c r="AC2303" t="s">
        <v>1441</v>
      </c>
      <c r="AD2303" t="s">
        <v>1682</v>
      </c>
    </row>
    <row r="2304" spans="1:30" ht="14.25" customHeight="1" x14ac:dyDescent="0.3">
      <c r="A2304">
        <v>21</v>
      </c>
      <c r="B2304" t="s">
        <v>24</v>
      </c>
      <c r="C2304" t="s">
        <v>429</v>
      </c>
      <c r="D2304" t="s">
        <v>351</v>
      </c>
      <c r="E2304">
        <v>2013</v>
      </c>
      <c r="F2304" t="s">
        <v>457</v>
      </c>
      <c r="G2304" t="s">
        <v>479</v>
      </c>
      <c r="H2304" s="3" t="s">
        <v>480</v>
      </c>
      <c r="I2304" s="8">
        <v>-17.023610999999999</v>
      </c>
      <c r="J2304" s="8">
        <v>-39.526111</v>
      </c>
      <c r="K2304">
        <v>10000</v>
      </c>
      <c r="L2304" t="s">
        <v>67</v>
      </c>
      <c r="M2304" t="s">
        <v>460</v>
      </c>
      <c r="N2304" t="s">
        <v>482</v>
      </c>
      <c r="O2304" s="12">
        <v>2008</v>
      </c>
      <c r="P2304" s="12">
        <v>11</v>
      </c>
      <c r="Q2304" s="12">
        <v>2008</v>
      </c>
      <c r="R2304" s="12">
        <v>12</v>
      </c>
      <c r="S2304" s="7">
        <v>0.5</v>
      </c>
      <c r="T2304">
        <v>3</v>
      </c>
      <c r="U2304">
        <v>17</v>
      </c>
      <c r="V2304" t="s">
        <v>82</v>
      </c>
      <c r="W2304">
        <f t="shared" si="23"/>
        <v>400</v>
      </c>
      <c r="X2304" s="5">
        <v>1</v>
      </c>
      <c r="Y2304" t="s">
        <v>48</v>
      </c>
      <c r="Z2304" t="s">
        <v>55</v>
      </c>
      <c r="AA2304" t="s">
        <v>379</v>
      </c>
      <c r="AB2304" s="5">
        <v>0</v>
      </c>
      <c r="AC2304" t="s">
        <v>1441</v>
      </c>
      <c r="AD2304" t="s">
        <v>1682</v>
      </c>
    </row>
    <row r="2305" spans="1:30" ht="14.25" customHeight="1" x14ac:dyDescent="0.3">
      <c r="A2305">
        <v>21</v>
      </c>
      <c r="B2305" t="s">
        <v>24</v>
      </c>
      <c r="C2305" t="s">
        <v>429</v>
      </c>
      <c r="D2305" t="s">
        <v>351</v>
      </c>
      <c r="E2305">
        <v>2013</v>
      </c>
      <c r="F2305" t="s">
        <v>457</v>
      </c>
      <c r="G2305" t="s">
        <v>479</v>
      </c>
      <c r="H2305" s="3" t="s">
        <v>480</v>
      </c>
      <c r="I2305" s="8">
        <v>-17.023610999999999</v>
      </c>
      <c r="J2305" s="8">
        <v>-39.526111</v>
      </c>
      <c r="K2305">
        <v>10000</v>
      </c>
      <c r="L2305" t="s">
        <v>67</v>
      </c>
      <c r="M2305" t="s">
        <v>460</v>
      </c>
      <c r="N2305" t="s">
        <v>482</v>
      </c>
      <c r="O2305" s="12">
        <v>2008</v>
      </c>
      <c r="P2305" s="12">
        <v>11</v>
      </c>
      <c r="Q2305" s="12">
        <v>2008</v>
      </c>
      <c r="R2305" s="12">
        <v>12</v>
      </c>
      <c r="S2305" s="7">
        <v>0.5</v>
      </c>
      <c r="T2305">
        <v>3</v>
      </c>
      <c r="U2305">
        <v>17</v>
      </c>
      <c r="V2305" t="s">
        <v>82</v>
      </c>
      <c r="W2305">
        <f t="shared" si="23"/>
        <v>400</v>
      </c>
      <c r="X2305" s="5">
        <v>1</v>
      </c>
      <c r="Y2305" t="s">
        <v>48</v>
      </c>
      <c r="Z2305" t="s">
        <v>55</v>
      </c>
      <c r="AA2305" t="s">
        <v>1093</v>
      </c>
      <c r="AB2305" s="5">
        <v>0</v>
      </c>
      <c r="AC2305" t="s">
        <v>1441</v>
      </c>
      <c r="AD2305" t="s">
        <v>1682</v>
      </c>
    </row>
    <row r="2306" spans="1:30" ht="14.25" customHeight="1" x14ac:dyDescent="0.3">
      <c r="A2306">
        <v>21</v>
      </c>
      <c r="B2306" t="s">
        <v>24</v>
      </c>
      <c r="C2306" t="s">
        <v>429</v>
      </c>
      <c r="D2306" t="s">
        <v>351</v>
      </c>
      <c r="E2306">
        <v>2013</v>
      </c>
      <c r="F2306" t="s">
        <v>457</v>
      </c>
      <c r="G2306" t="s">
        <v>479</v>
      </c>
      <c r="H2306" s="3" t="s">
        <v>480</v>
      </c>
      <c r="I2306" s="8">
        <v>-17.023610999999999</v>
      </c>
      <c r="J2306" s="8">
        <v>-39.526111</v>
      </c>
      <c r="K2306">
        <v>10000</v>
      </c>
      <c r="L2306" t="s">
        <v>67</v>
      </c>
      <c r="M2306" t="s">
        <v>460</v>
      </c>
      <c r="N2306" t="s">
        <v>482</v>
      </c>
      <c r="O2306" s="12">
        <v>2008</v>
      </c>
      <c r="P2306" s="12">
        <v>11</v>
      </c>
      <c r="Q2306" s="12">
        <v>2008</v>
      </c>
      <c r="R2306" s="12">
        <v>12</v>
      </c>
      <c r="S2306" s="7">
        <v>0.5</v>
      </c>
      <c r="T2306">
        <v>3</v>
      </c>
      <c r="U2306">
        <v>17</v>
      </c>
      <c r="V2306" t="s">
        <v>82</v>
      </c>
      <c r="W2306">
        <f t="shared" si="23"/>
        <v>400</v>
      </c>
      <c r="X2306" s="5">
        <v>1</v>
      </c>
      <c r="Y2306" t="s">
        <v>48</v>
      </c>
      <c r="Z2306" t="s">
        <v>55</v>
      </c>
      <c r="AA2306" t="s">
        <v>70</v>
      </c>
      <c r="AB2306" s="5">
        <v>0</v>
      </c>
      <c r="AC2306" t="s">
        <v>1441</v>
      </c>
      <c r="AD2306" t="s">
        <v>1682</v>
      </c>
    </row>
    <row r="2307" spans="1:30" ht="14.25" customHeight="1" x14ac:dyDescent="0.3">
      <c r="A2307">
        <v>21</v>
      </c>
      <c r="B2307" t="s">
        <v>24</v>
      </c>
      <c r="C2307" t="s">
        <v>429</v>
      </c>
      <c r="D2307" t="s">
        <v>351</v>
      </c>
      <c r="E2307">
        <v>2013</v>
      </c>
      <c r="F2307" t="s">
        <v>457</v>
      </c>
      <c r="G2307" t="s">
        <v>479</v>
      </c>
      <c r="H2307" s="3" t="s">
        <v>480</v>
      </c>
      <c r="I2307" s="8">
        <v>-17.023610999999999</v>
      </c>
      <c r="J2307" s="8">
        <v>-39.526111</v>
      </c>
      <c r="K2307">
        <v>10000</v>
      </c>
      <c r="L2307" t="s">
        <v>67</v>
      </c>
      <c r="M2307" t="s">
        <v>460</v>
      </c>
      <c r="N2307" t="s">
        <v>482</v>
      </c>
      <c r="O2307" s="12">
        <v>2008</v>
      </c>
      <c r="P2307" s="12">
        <v>11</v>
      </c>
      <c r="Q2307" s="12">
        <v>2008</v>
      </c>
      <c r="R2307" s="12">
        <v>12</v>
      </c>
      <c r="S2307" s="7">
        <v>0.5</v>
      </c>
      <c r="T2307">
        <v>3</v>
      </c>
      <c r="U2307">
        <v>17</v>
      </c>
      <c r="V2307" t="s">
        <v>82</v>
      </c>
      <c r="W2307">
        <f t="shared" si="23"/>
        <v>400</v>
      </c>
      <c r="X2307" s="5">
        <v>1</v>
      </c>
      <c r="Y2307" t="s">
        <v>48</v>
      </c>
      <c r="Z2307" t="s">
        <v>55</v>
      </c>
      <c r="AA2307" t="s">
        <v>1086</v>
      </c>
      <c r="AB2307" s="5">
        <v>0</v>
      </c>
      <c r="AC2307" t="s">
        <v>1441</v>
      </c>
      <c r="AD2307" t="s">
        <v>1682</v>
      </c>
    </row>
    <row r="2308" spans="1:30" ht="14.25" customHeight="1" x14ac:dyDescent="0.3">
      <c r="A2308">
        <v>21</v>
      </c>
      <c r="B2308" t="s">
        <v>24</v>
      </c>
      <c r="C2308" t="s">
        <v>429</v>
      </c>
      <c r="D2308" t="s">
        <v>351</v>
      </c>
      <c r="E2308">
        <v>2013</v>
      </c>
      <c r="F2308" t="s">
        <v>457</v>
      </c>
      <c r="G2308" t="s">
        <v>479</v>
      </c>
      <c r="H2308" s="3" t="s">
        <v>480</v>
      </c>
      <c r="I2308" s="8">
        <v>-17.023610999999999</v>
      </c>
      <c r="J2308" s="8">
        <v>-39.526111</v>
      </c>
      <c r="K2308">
        <v>10000</v>
      </c>
      <c r="L2308" t="s">
        <v>67</v>
      </c>
      <c r="M2308" t="s">
        <v>460</v>
      </c>
      <c r="N2308" t="s">
        <v>482</v>
      </c>
      <c r="O2308" s="12">
        <v>2008</v>
      </c>
      <c r="P2308" s="12">
        <v>11</v>
      </c>
      <c r="Q2308" s="12">
        <v>2008</v>
      </c>
      <c r="R2308" s="12">
        <v>12</v>
      </c>
      <c r="S2308" s="7">
        <v>0.5</v>
      </c>
      <c r="T2308">
        <v>3</v>
      </c>
      <c r="U2308">
        <v>17</v>
      </c>
      <c r="V2308" t="s">
        <v>82</v>
      </c>
      <c r="W2308">
        <f t="shared" si="23"/>
        <v>400</v>
      </c>
      <c r="X2308" s="5">
        <v>1</v>
      </c>
      <c r="Y2308" t="s">
        <v>48</v>
      </c>
      <c r="Z2308" t="s">
        <v>55</v>
      </c>
      <c r="AA2308" t="s">
        <v>73</v>
      </c>
      <c r="AB2308" s="5">
        <v>8</v>
      </c>
      <c r="AC2308" t="s">
        <v>1441</v>
      </c>
      <c r="AD2308" t="s">
        <v>1682</v>
      </c>
    </row>
    <row r="2309" spans="1:30" ht="14.25" customHeight="1" x14ac:dyDescent="0.3">
      <c r="A2309">
        <v>21</v>
      </c>
      <c r="B2309" t="s">
        <v>24</v>
      </c>
      <c r="C2309" t="s">
        <v>429</v>
      </c>
      <c r="D2309" t="s">
        <v>351</v>
      </c>
      <c r="E2309">
        <v>2013</v>
      </c>
      <c r="F2309" t="s">
        <v>457</v>
      </c>
      <c r="G2309" t="s">
        <v>479</v>
      </c>
      <c r="H2309" s="3" t="s">
        <v>480</v>
      </c>
      <c r="I2309" s="8">
        <v>-17.023610999999999</v>
      </c>
      <c r="J2309" s="8">
        <v>-39.526111</v>
      </c>
      <c r="K2309">
        <v>10000</v>
      </c>
      <c r="L2309" t="s">
        <v>67</v>
      </c>
      <c r="M2309" t="s">
        <v>460</v>
      </c>
      <c r="N2309" t="s">
        <v>482</v>
      </c>
      <c r="O2309" s="12">
        <v>2008</v>
      </c>
      <c r="P2309" s="12">
        <v>11</v>
      </c>
      <c r="Q2309" s="12">
        <v>2008</v>
      </c>
      <c r="R2309" s="12">
        <v>12</v>
      </c>
      <c r="S2309" s="7">
        <v>0.5</v>
      </c>
      <c r="T2309">
        <v>3</v>
      </c>
      <c r="U2309">
        <v>17</v>
      </c>
      <c r="V2309" t="s">
        <v>82</v>
      </c>
      <c r="W2309">
        <f t="shared" si="23"/>
        <v>400</v>
      </c>
      <c r="X2309" s="5">
        <v>1</v>
      </c>
      <c r="Y2309" t="s">
        <v>48</v>
      </c>
      <c r="Z2309" t="s">
        <v>83</v>
      </c>
      <c r="AA2309" t="s">
        <v>1087</v>
      </c>
      <c r="AB2309" s="5">
        <v>0</v>
      </c>
      <c r="AC2309" t="s">
        <v>1441</v>
      </c>
      <c r="AD2309" t="s">
        <v>1682</v>
      </c>
    </row>
    <row r="2310" spans="1:30" ht="14.25" customHeight="1" x14ac:dyDescent="0.3">
      <c r="A2310">
        <v>21</v>
      </c>
      <c r="B2310" t="s">
        <v>24</v>
      </c>
      <c r="C2310" t="s">
        <v>429</v>
      </c>
      <c r="D2310" t="s">
        <v>351</v>
      </c>
      <c r="E2310">
        <v>2013</v>
      </c>
      <c r="F2310" t="s">
        <v>457</v>
      </c>
      <c r="G2310" t="s">
        <v>479</v>
      </c>
      <c r="H2310" s="3" t="s">
        <v>480</v>
      </c>
      <c r="I2310" s="8">
        <v>-17.023610999999999</v>
      </c>
      <c r="J2310" s="8">
        <v>-39.526111</v>
      </c>
      <c r="K2310">
        <v>10000</v>
      </c>
      <c r="L2310" t="s">
        <v>67</v>
      </c>
      <c r="M2310" t="s">
        <v>460</v>
      </c>
      <c r="N2310" t="s">
        <v>482</v>
      </c>
      <c r="O2310" s="12">
        <v>2008</v>
      </c>
      <c r="P2310" s="12">
        <v>11</v>
      </c>
      <c r="Q2310" s="12">
        <v>2008</v>
      </c>
      <c r="R2310" s="12">
        <v>12</v>
      </c>
      <c r="S2310" s="7">
        <v>0.5</v>
      </c>
      <c r="T2310">
        <v>3</v>
      </c>
      <c r="U2310">
        <v>17</v>
      </c>
      <c r="V2310" t="s">
        <v>82</v>
      </c>
      <c r="W2310">
        <f t="shared" si="23"/>
        <v>400</v>
      </c>
      <c r="X2310" s="5">
        <v>1</v>
      </c>
      <c r="Y2310" t="s">
        <v>48</v>
      </c>
      <c r="Z2310" t="s">
        <v>83</v>
      </c>
      <c r="AA2310" t="s">
        <v>274</v>
      </c>
      <c r="AB2310" s="5">
        <v>0</v>
      </c>
      <c r="AC2310" t="s">
        <v>1441</v>
      </c>
      <c r="AD2310" t="s">
        <v>1682</v>
      </c>
    </row>
    <row r="2311" spans="1:30" ht="14.25" customHeight="1" x14ac:dyDescent="0.3">
      <c r="A2311">
        <v>21</v>
      </c>
      <c r="B2311" t="s">
        <v>24</v>
      </c>
      <c r="C2311" t="s">
        <v>429</v>
      </c>
      <c r="D2311" t="s">
        <v>351</v>
      </c>
      <c r="E2311">
        <v>2013</v>
      </c>
      <c r="F2311" t="s">
        <v>457</v>
      </c>
      <c r="G2311" t="s">
        <v>479</v>
      </c>
      <c r="H2311" s="3" t="s">
        <v>480</v>
      </c>
      <c r="I2311" s="8">
        <v>-17.023610999999999</v>
      </c>
      <c r="J2311" s="8">
        <v>-39.526111</v>
      </c>
      <c r="K2311">
        <v>10000</v>
      </c>
      <c r="L2311" t="s">
        <v>67</v>
      </c>
      <c r="M2311" t="s">
        <v>460</v>
      </c>
      <c r="N2311" t="s">
        <v>482</v>
      </c>
      <c r="O2311" s="12">
        <v>2008</v>
      </c>
      <c r="P2311" s="12">
        <v>11</v>
      </c>
      <c r="Q2311" s="12">
        <v>2008</v>
      </c>
      <c r="R2311" s="12">
        <v>12</v>
      </c>
      <c r="S2311" s="7">
        <v>0.5</v>
      </c>
      <c r="T2311">
        <v>3</v>
      </c>
      <c r="U2311">
        <v>17</v>
      </c>
      <c r="V2311" t="s">
        <v>82</v>
      </c>
      <c r="W2311">
        <f t="shared" si="23"/>
        <v>400</v>
      </c>
      <c r="X2311" s="5">
        <v>1</v>
      </c>
      <c r="Y2311" t="s">
        <v>48</v>
      </c>
      <c r="Z2311" t="s">
        <v>83</v>
      </c>
      <c r="AA2311" t="s">
        <v>87</v>
      </c>
      <c r="AB2311" s="5">
        <v>13</v>
      </c>
      <c r="AC2311" t="s">
        <v>1441</v>
      </c>
      <c r="AD2311" t="s">
        <v>1682</v>
      </c>
    </row>
    <row r="2312" spans="1:30" ht="14.25" customHeight="1" x14ac:dyDescent="0.3">
      <c r="A2312">
        <v>21</v>
      </c>
      <c r="B2312" t="s">
        <v>24</v>
      </c>
      <c r="C2312" t="s">
        <v>429</v>
      </c>
      <c r="D2312" t="s">
        <v>351</v>
      </c>
      <c r="E2312">
        <v>2013</v>
      </c>
      <c r="F2312" t="s">
        <v>457</v>
      </c>
      <c r="G2312" t="s">
        <v>479</v>
      </c>
      <c r="H2312" s="3" t="s">
        <v>480</v>
      </c>
      <c r="I2312" s="8">
        <v>-17.023610999999999</v>
      </c>
      <c r="J2312" s="8">
        <v>-39.526111</v>
      </c>
      <c r="K2312">
        <v>10000</v>
      </c>
      <c r="L2312" t="s">
        <v>67</v>
      </c>
      <c r="M2312" t="s">
        <v>460</v>
      </c>
      <c r="N2312" t="s">
        <v>482</v>
      </c>
      <c r="O2312" s="12">
        <v>2008</v>
      </c>
      <c r="P2312" s="12">
        <v>11</v>
      </c>
      <c r="Q2312" s="12">
        <v>2008</v>
      </c>
      <c r="R2312" s="12">
        <v>12</v>
      </c>
      <c r="S2312" s="7">
        <v>0.5</v>
      </c>
      <c r="T2312">
        <v>3</v>
      </c>
      <c r="U2312">
        <v>17</v>
      </c>
      <c r="V2312" t="s">
        <v>82</v>
      </c>
      <c r="W2312">
        <f t="shared" si="23"/>
        <v>400</v>
      </c>
      <c r="X2312" s="5">
        <v>1</v>
      </c>
      <c r="Y2312" t="s">
        <v>48</v>
      </c>
      <c r="Z2312" t="s">
        <v>90</v>
      </c>
      <c r="AA2312" t="s">
        <v>666</v>
      </c>
      <c r="AB2312" s="5">
        <v>0</v>
      </c>
      <c r="AC2312" t="s">
        <v>1441</v>
      </c>
      <c r="AD2312" t="s">
        <v>1682</v>
      </c>
    </row>
    <row r="2313" spans="1:30" ht="14.25" customHeight="1" x14ac:dyDescent="0.3">
      <c r="A2313">
        <v>21</v>
      </c>
      <c r="B2313" t="s">
        <v>24</v>
      </c>
      <c r="C2313" t="s">
        <v>429</v>
      </c>
      <c r="D2313" t="s">
        <v>351</v>
      </c>
      <c r="E2313">
        <v>2013</v>
      </c>
      <c r="F2313" t="s">
        <v>457</v>
      </c>
      <c r="G2313" t="s">
        <v>479</v>
      </c>
      <c r="H2313" s="3" t="s">
        <v>480</v>
      </c>
      <c r="I2313" s="8">
        <v>-17.023610999999999</v>
      </c>
      <c r="J2313" s="8">
        <v>-39.526111</v>
      </c>
      <c r="K2313">
        <v>10000</v>
      </c>
      <c r="L2313" t="s">
        <v>67</v>
      </c>
      <c r="M2313" t="s">
        <v>460</v>
      </c>
      <c r="N2313" t="s">
        <v>482</v>
      </c>
      <c r="O2313" s="12">
        <v>2008</v>
      </c>
      <c r="P2313" s="12">
        <v>11</v>
      </c>
      <c r="Q2313" s="12">
        <v>2008</v>
      </c>
      <c r="R2313" s="12">
        <v>12</v>
      </c>
      <c r="S2313" s="7">
        <v>0.5</v>
      </c>
      <c r="T2313">
        <v>3</v>
      </c>
      <c r="U2313">
        <v>17</v>
      </c>
      <c r="V2313" t="s">
        <v>82</v>
      </c>
      <c r="W2313">
        <f t="shared" si="23"/>
        <v>400</v>
      </c>
      <c r="X2313" s="5">
        <v>1</v>
      </c>
      <c r="Y2313" t="s">
        <v>48</v>
      </c>
      <c r="Z2313" t="s">
        <v>90</v>
      </c>
      <c r="AA2313" t="s">
        <v>91</v>
      </c>
      <c r="AB2313" s="5">
        <v>1</v>
      </c>
      <c r="AC2313" t="s">
        <v>1441</v>
      </c>
      <c r="AD2313" t="s">
        <v>1682</v>
      </c>
    </row>
    <row r="2314" spans="1:30" ht="14.25" customHeight="1" x14ac:dyDescent="0.3">
      <c r="A2314">
        <v>21</v>
      </c>
      <c r="B2314" t="s">
        <v>24</v>
      </c>
      <c r="C2314" t="s">
        <v>429</v>
      </c>
      <c r="D2314" t="s">
        <v>351</v>
      </c>
      <c r="E2314">
        <v>2013</v>
      </c>
      <c r="F2314" t="s">
        <v>457</v>
      </c>
      <c r="G2314" t="s">
        <v>487</v>
      </c>
      <c r="H2314" s="3" t="s">
        <v>488</v>
      </c>
      <c r="I2314" s="8">
        <v>-16.999167</v>
      </c>
      <c r="J2314" s="8">
        <v>-39.555833</v>
      </c>
      <c r="K2314">
        <v>1500000</v>
      </c>
      <c r="L2314" t="s">
        <v>67</v>
      </c>
      <c r="M2314" t="s">
        <v>460</v>
      </c>
      <c r="N2314" t="s">
        <v>489</v>
      </c>
      <c r="O2314" s="12">
        <v>2008</v>
      </c>
      <c r="P2314" s="12">
        <v>12</v>
      </c>
      <c r="Q2314" s="12">
        <v>2009</v>
      </c>
      <c r="R2314" s="12">
        <v>1</v>
      </c>
      <c r="S2314" s="7">
        <v>0.5</v>
      </c>
      <c r="T2314">
        <v>3</v>
      </c>
      <c r="U2314">
        <v>17</v>
      </c>
      <c r="V2314" t="s">
        <v>82</v>
      </c>
      <c r="W2314">
        <f t="shared" si="23"/>
        <v>400</v>
      </c>
      <c r="X2314" s="5">
        <v>1</v>
      </c>
      <c r="Y2314" t="s">
        <v>48</v>
      </c>
      <c r="Z2314" t="s">
        <v>49</v>
      </c>
      <c r="AA2314" t="s">
        <v>1084</v>
      </c>
      <c r="AB2314" s="5">
        <v>1</v>
      </c>
      <c r="AC2314" t="s">
        <v>1441</v>
      </c>
      <c r="AD2314" t="s">
        <v>1682</v>
      </c>
    </row>
    <row r="2315" spans="1:30" ht="14.25" customHeight="1" x14ac:dyDescent="0.3">
      <c r="A2315">
        <v>21</v>
      </c>
      <c r="B2315" t="s">
        <v>24</v>
      </c>
      <c r="C2315" t="s">
        <v>429</v>
      </c>
      <c r="D2315" t="s">
        <v>351</v>
      </c>
      <c r="E2315">
        <v>2013</v>
      </c>
      <c r="F2315" t="s">
        <v>457</v>
      </c>
      <c r="G2315" t="s">
        <v>487</v>
      </c>
      <c r="H2315" s="3" t="s">
        <v>488</v>
      </c>
      <c r="I2315" s="8">
        <v>-16.999167</v>
      </c>
      <c r="J2315" s="8">
        <v>-39.555833</v>
      </c>
      <c r="K2315">
        <v>1500000</v>
      </c>
      <c r="L2315" t="s">
        <v>67</v>
      </c>
      <c r="M2315" t="s">
        <v>460</v>
      </c>
      <c r="N2315" t="s">
        <v>489</v>
      </c>
      <c r="O2315" s="12">
        <v>2008</v>
      </c>
      <c r="P2315" s="12">
        <v>12</v>
      </c>
      <c r="Q2315" s="12">
        <v>2009</v>
      </c>
      <c r="R2315" s="12">
        <v>1</v>
      </c>
      <c r="S2315" s="7">
        <v>0.5</v>
      </c>
      <c r="T2315">
        <v>3</v>
      </c>
      <c r="U2315">
        <v>17</v>
      </c>
      <c r="V2315" t="s">
        <v>82</v>
      </c>
      <c r="W2315">
        <f t="shared" si="23"/>
        <v>400</v>
      </c>
      <c r="X2315" s="5">
        <v>1</v>
      </c>
      <c r="Y2315" t="s">
        <v>48</v>
      </c>
      <c r="Z2315" t="s">
        <v>49</v>
      </c>
      <c r="AA2315" t="s">
        <v>50</v>
      </c>
      <c r="AB2315" s="5">
        <v>1</v>
      </c>
      <c r="AC2315" t="s">
        <v>1441</v>
      </c>
      <c r="AD2315" t="s">
        <v>1682</v>
      </c>
    </row>
    <row r="2316" spans="1:30" ht="14.25" customHeight="1" x14ac:dyDescent="0.3">
      <c r="A2316">
        <v>21</v>
      </c>
      <c r="B2316" t="s">
        <v>24</v>
      </c>
      <c r="C2316" t="s">
        <v>429</v>
      </c>
      <c r="D2316" t="s">
        <v>351</v>
      </c>
      <c r="E2316">
        <v>2013</v>
      </c>
      <c r="F2316" t="s">
        <v>457</v>
      </c>
      <c r="G2316" t="s">
        <v>487</v>
      </c>
      <c r="H2316" s="3" t="s">
        <v>488</v>
      </c>
      <c r="I2316" s="8">
        <v>-16.999167</v>
      </c>
      <c r="J2316" s="8">
        <v>-39.555833</v>
      </c>
      <c r="K2316">
        <v>1500000</v>
      </c>
      <c r="L2316" t="s">
        <v>67</v>
      </c>
      <c r="M2316" t="s">
        <v>460</v>
      </c>
      <c r="N2316" t="s">
        <v>489</v>
      </c>
      <c r="O2316" s="12">
        <v>2008</v>
      </c>
      <c r="P2316" s="12">
        <v>12</v>
      </c>
      <c r="Q2316" s="12">
        <v>2009</v>
      </c>
      <c r="R2316" s="12">
        <v>1</v>
      </c>
      <c r="S2316" s="7">
        <v>0.5</v>
      </c>
      <c r="T2316">
        <v>3</v>
      </c>
      <c r="U2316">
        <v>17</v>
      </c>
      <c r="V2316" t="s">
        <v>82</v>
      </c>
      <c r="W2316">
        <f t="shared" si="23"/>
        <v>400</v>
      </c>
      <c r="X2316" s="5">
        <v>1</v>
      </c>
      <c r="Y2316" t="s">
        <v>48</v>
      </c>
      <c r="Z2316" t="s">
        <v>55</v>
      </c>
      <c r="AA2316" t="s">
        <v>859</v>
      </c>
      <c r="AB2316" s="5">
        <v>3</v>
      </c>
      <c r="AC2316" t="s">
        <v>1441</v>
      </c>
      <c r="AD2316" t="s">
        <v>1682</v>
      </c>
    </row>
    <row r="2317" spans="1:30" ht="14.25" customHeight="1" x14ac:dyDescent="0.3">
      <c r="A2317">
        <v>21</v>
      </c>
      <c r="B2317" t="s">
        <v>24</v>
      </c>
      <c r="C2317" t="s">
        <v>429</v>
      </c>
      <c r="D2317" t="s">
        <v>351</v>
      </c>
      <c r="E2317">
        <v>2013</v>
      </c>
      <c r="F2317" t="s">
        <v>457</v>
      </c>
      <c r="G2317" t="s">
        <v>487</v>
      </c>
      <c r="H2317" s="3" t="s">
        <v>488</v>
      </c>
      <c r="I2317" s="8">
        <v>-16.999167</v>
      </c>
      <c r="J2317" s="8">
        <v>-39.555833</v>
      </c>
      <c r="K2317">
        <v>1500000</v>
      </c>
      <c r="L2317" t="s">
        <v>67</v>
      </c>
      <c r="M2317" t="s">
        <v>460</v>
      </c>
      <c r="N2317" t="s">
        <v>489</v>
      </c>
      <c r="O2317" s="12">
        <v>2008</v>
      </c>
      <c r="P2317" s="12">
        <v>12</v>
      </c>
      <c r="Q2317" s="12">
        <v>2009</v>
      </c>
      <c r="R2317" s="12">
        <v>1</v>
      </c>
      <c r="S2317" s="7">
        <v>0.5</v>
      </c>
      <c r="T2317">
        <v>3</v>
      </c>
      <c r="U2317">
        <v>17</v>
      </c>
      <c r="V2317" t="s">
        <v>82</v>
      </c>
      <c r="W2317">
        <f t="shared" si="23"/>
        <v>400</v>
      </c>
      <c r="X2317" s="5">
        <v>1</v>
      </c>
      <c r="Y2317" t="s">
        <v>48</v>
      </c>
      <c r="Z2317" t="s">
        <v>55</v>
      </c>
      <c r="AA2317" t="s">
        <v>1090</v>
      </c>
      <c r="AB2317" s="5">
        <v>4</v>
      </c>
      <c r="AC2317" t="s">
        <v>1441</v>
      </c>
      <c r="AD2317" t="s">
        <v>1682</v>
      </c>
    </row>
    <row r="2318" spans="1:30" ht="14.25" customHeight="1" x14ac:dyDescent="0.3">
      <c r="A2318">
        <v>21</v>
      </c>
      <c r="B2318" t="s">
        <v>24</v>
      </c>
      <c r="C2318" t="s">
        <v>429</v>
      </c>
      <c r="D2318" t="s">
        <v>351</v>
      </c>
      <c r="E2318">
        <v>2013</v>
      </c>
      <c r="F2318" t="s">
        <v>457</v>
      </c>
      <c r="G2318" t="s">
        <v>487</v>
      </c>
      <c r="H2318" s="3" t="s">
        <v>488</v>
      </c>
      <c r="I2318" s="8">
        <v>-16.999167</v>
      </c>
      <c r="J2318" s="8">
        <v>-39.555833</v>
      </c>
      <c r="K2318">
        <v>1500000</v>
      </c>
      <c r="L2318" t="s">
        <v>67</v>
      </c>
      <c r="M2318" t="s">
        <v>460</v>
      </c>
      <c r="N2318" t="s">
        <v>489</v>
      </c>
      <c r="O2318" s="12">
        <v>2008</v>
      </c>
      <c r="P2318" s="12">
        <v>12</v>
      </c>
      <c r="Q2318" s="12">
        <v>2009</v>
      </c>
      <c r="R2318" s="12">
        <v>1</v>
      </c>
      <c r="S2318" s="7">
        <v>0.5</v>
      </c>
      <c r="T2318">
        <v>3</v>
      </c>
      <c r="U2318">
        <v>17</v>
      </c>
      <c r="V2318" t="s">
        <v>82</v>
      </c>
      <c r="W2318">
        <f t="shared" si="23"/>
        <v>400</v>
      </c>
      <c r="X2318" s="5">
        <v>1</v>
      </c>
      <c r="Y2318" t="s">
        <v>48</v>
      </c>
      <c r="Z2318" t="s">
        <v>55</v>
      </c>
      <c r="AA2318" t="s">
        <v>1085</v>
      </c>
      <c r="AB2318" s="5">
        <v>1</v>
      </c>
      <c r="AC2318" t="s">
        <v>1441</v>
      </c>
      <c r="AD2318" t="s">
        <v>1682</v>
      </c>
    </row>
    <row r="2319" spans="1:30" ht="14.25" customHeight="1" x14ac:dyDescent="0.3">
      <c r="A2319">
        <v>21</v>
      </c>
      <c r="B2319" t="s">
        <v>24</v>
      </c>
      <c r="C2319" t="s">
        <v>429</v>
      </c>
      <c r="D2319" t="s">
        <v>351</v>
      </c>
      <c r="E2319">
        <v>2013</v>
      </c>
      <c r="F2319" t="s">
        <v>457</v>
      </c>
      <c r="G2319" t="s">
        <v>487</v>
      </c>
      <c r="H2319" s="3" t="s">
        <v>488</v>
      </c>
      <c r="I2319" s="8">
        <v>-16.999167</v>
      </c>
      <c r="J2319" s="8">
        <v>-39.555833</v>
      </c>
      <c r="K2319">
        <v>1500000</v>
      </c>
      <c r="L2319" t="s">
        <v>67</v>
      </c>
      <c r="M2319" t="s">
        <v>460</v>
      </c>
      <c r="N2319" t="s">
        <v>489</v>
      </c>
      <c r="O2319" s="12">
        <v>2008</v>
      </c>
      <c r="P2319" s="12">
        <v>12</v>
      </c>
      <c r="Q2319" s="12">
        <v>2009</v>
      </c>
      <c r="R2319" s="12">
        <v>1</v>
      </c>
      <c r="S2319" s="7">
        <v>0.5</v>
      </c>
      <c r="T2319">
        <v>3</v>
      </c>
      <c r="U2319">
        <v>17</v>
      </c>
      <c r="V2319" t="s">
        <v>82</v>
      </c>
      <c r="W2319">
        <f t="shared" si="23"/>
        <v>400</v>
      </c>
      <c r="X2319" s="5">
        <v>1</v>
      </c>
      <c r="Y2319" t="s">
        <v>48</v>
      </c>
      <c r="Z2319" t="s">
        <v>55</v>
      </c>
      <c r="AA2319" t="s">
        <v>249</v>
      </c>
      <c r="AB2319" s="5">
        <v>107</v>
      </c>
      <c r="AC2319" t="s">
        <v>1441</v>
      </c>
      <c r="AD2319" t="s">
        <v>1682</v>
      </c>
    </row>
    <row r="2320" spans="1:30" ht="14.25" customHeight="1" x14ac:dyDescent="0.3">
      <c r="A2320">
        <v>21</v>
      </c>
      <c r="B2320" t="s">
        <v>24</v>
      </c>
      <c r="C2320" t="s">
        <v>429</v>
      </c>
      <c r="D2320" t="s">
        <v>351</v>
      </c>
      <c r="E2320">
        <v>2013</v>
      </c>
      <c r="F2320" t="s">
        <v>457</v>
      </c>
      <c r="G2320" t="s">
        <v>487</v>
      </c>
      <c r="H2320" s="3" t="s">
        <v>488</v>
      </c>
      <c r="I2320" s="8">
        <v>-16.999167</v>
      </c>
      <c r="J2320" s="8">
        <v>-39.555833</v>
      </c>
      <c r="K2320">
        <v>1500000</v>
      </c>
      <c r="L2320" t="s">
        <v>67</v>
      </c>
      <c r="M2320" t="s">
        <v>460</v>
      </c>
      <c r="N2320" t="s">
        <v>489</v>
      </c>
      <c r="O2320" s="12">
        <v>2008</v>
      </c>
      <c r="P2320" s="12">
        <v>12</v>
      </c>
      <c r="Q2320" s="12">
        <v>2009</v>
      </c>
      <c r="R2320" s="12">
        <v>1</v>
      </c>
      <c r="S2320" s="7">
        <v>0.5</v>
      </c>
      <c r="T2320">
        <v>3</v>
      </c>
      <c r="U2320">
        <v>17</v>
      </c>
      <c r="V2320" t="s">
        <v>82</v>
      </c>
      <c r="W2320">
        <f t="shared" si="23"/>
        <v>400</v>
      </c>
      <c r="X2320" s="5">
        <v>1</v>
      </c>
      <c r="Y2320" t="s">
        <v>48</v>
      </c>
      <c r="Z2320" t="s">
        <v>55</v>
      </c>
      <c r="AA2320" t="s">
        <v>1091</v>
      </c>
      <c r="AB2320" s="5">
        <v>35</v>
      </c>
      <c r="AC2320" t="s">
        <v>1441</v>
      </c>
      <c r="AD2320" t="s">
        <v>1682</v>
      </c>
    </row>
    <row r="2321" spans="1:30" ht="14.25" customHeight="1" x14ac:dyDescent="0.3">
      <c r="A2321">
        <v>21</v>
      </c>
      <c r="B2321" t="s">
        <v>24</v>
      </c>
      <c r="C2321" t="s">
        <v>429</v>
      </c>
      <c r="D2321" t="s">
        <v>351</v>
      </c>
      <c r="E2321">
        <v>2013</v>
      </c>
      <c r="F2321" t="s">
        <v>457</v>
      </c>
      <c r="G2321" t="s">
        <v>487</v>
      </c>
      <c r="H2321" s="3" t="s">
        <v>488</v>
      </c>
      <c r="I2321" s="8">
        <v>-16.999167</v>
      </c>
      <c r="J2321" s="8">
        <v>-39.555833</v>
      </c>
      <c r="K2321">
        <v>1500000</v>
      </c>
      <c r="L2321" t="s">
        <v>67</v>
      </c>
      <c r="M2321" t="s">
        <v>460</v>
      </c>
      <c r="N2321" t="s">
        <v>489</v>
      </c>
      <c r="O2321" s="12">
        <v>2008</v>
      </c>
      <c r="P2321" s="12">
        <v>12</v>
      </c>
      <c r="Q2321" s="12">
        <v>2009</v>
      </c>
      <c r="R2321" s="12">
        <v>1</v>
      </c>
      <c r="S2321" s="7">
        <v>0.5</v>
      </c>
      <c r="T2321">
        <v>3</v>
      </c>
      <c r="U2321">
        <v>17</v>
      </c>
      <c r="V2321" t="s">
        <v>82</v>
      </c>
      <c r="W2321">
        <f t="shared" si="23"/>
        <v>400</v>
      </c>
      <c r="X2321" s="5">
        <v>1</v>
      </c>
      <c r="Y2321" t="s">
        <v>48</v>
      </c>
      <c r="Z2321" t="s">
        <v>55</v>
      </c>
      <c r="AA2321" t="s">
        <v>861</v>
      </c>
      <c r="AB2321" s="5">
        <v>1</v>
      </c>
      <c r="AC2321" t="s">
        <v>1441</v>
      </c>
      <c r="AD2321" t="s">
        <v>1682</v>
      </c>
    </row>
    <row r="2322" spans="1:30" ht="14.25" customHeight="1" x14ac:dyDescent="0.3">
      <c r="A2322">
        <v>21</v>
      </c>
      <c r="B2322" t="s">
        <v>24</v>
      </c>
      <c r="C2322" t="s">
        <v>429</v>
      </c>
      <c r="D2322" t="s">
        <v>351</v>
      </c>
      <c r="E2322">
        <v>2013</v>
      </c>
      <c r="F2322" t="s">
        <v>457</v>
      </c>
      <c r="G2322" t="s">
        <v>487</v>
      </c>
      <c r="H2322" s="3" t="s">
        <v>488</v>
      </c>
      <c r="I2322" s="8">
        <v>-16.999167</v>
      </c>
      <c r="J2322" s="8">
        <v>-39.555833</v>
      </c>
      <c r="K2322">
        <v>1500000</v>
      </c>
      <c r="L2322" t="s">
        <v>67</v>
      </c>
      <c r="M2322" t="s">
        <v>460</v>
      </c>
      <c r="N2322" t="s">
        <v>489</v>
      </c>
      <c r="O2322" s="12">
        <v>2008</v>
      </c>
      <c r="P2322" s="12">
        <v>12</v>
      </c>
      <c r="Q2322" s="12">
        <v>2009</v>
      </c>
      <c r="R2322" s="12">
        <v>1</v>
      </c>
      <c r="S2322" s="7">
        <v>0.5</v>
      </c>
      <c r="T2322">
        <v>3</v>
      </c>
      <c r="U2322">
        <v>17</v>
      </c>
      <c r="V2322" t="s">
        <v>82</v>
      </c>
      <c r="W2322">
        <f t="shared" si="23"/>
        <v>400</v>
      </c>
      <c r="X2322" s="5">
        <v>1</v>
      </c>
      <c r="Y2322" t="s">
        <v>48</v>
      </c>
      <c r="Z2322" t="s">
        <v>55</v>
      </c>
      <c r="AA2322" t="s">
        <v>1092</v>
      </c>
      <c r="AB2322" s="5">
        <v>1</v>
      </c>
      <c r="AC2322" t="s">
        <v>1441</v>
      </c>
      <c r="AD2322" t="s">
        <v>1682</v>
      </c>
    </row>
    <row r="2323" spans="1:30" ht="14.25" customHeight="1" x14ac:dyDescent="0.3">
      <c r="A2323">
        <v>21</v>
      </c>
      <c r="B2323" t="s">
        <v>24</v>
      </c>
      <c r="C2323" t="s">
        <v>429</v>
      </c>
      <c r="D2323" t="s">
        <v>351</v>
      </c>
      <c r="E2323">
        <v>2013</v>
      </c>
      <c r="F2323" t="s">
        <v>457</v>
      </c>
      <c r="G2323" t="s">
        <v>487</v>
      </c>
      <c r="H2323" s="3" t="s">
        <v>488</v>
      </c>
      <c r="I2323" s="8">
        <v>-16.999167</v>
      </c>
      <c r="J2323" s="8">
        <v>-39.555833</v>
      </c>
      <c r="K2323">
        <v>1500000</v>
      </c>
      <c r="L2323" t="s">
        <v>67</v>
      </c>
      <c r="M2323" t="s">
        <v>460</v>
      </c>
      <c r="N2323" t="s">
        <v>489</v>
      </c>
      <c r="O2323" s="12">
        <v>2008</v>
      </c>
      <c r="P2323" s="12">
        <v>12</v>
      </c>
      <c r="Q2323" s="12">
        <v>2009</v>
      </c>
      <c r="R2323" s="12">
        <v>1</v>
      </c>
      <c r="S2323" s="7">
        <v>0.5</v>
      </c>
      <c r="T2323">
        <v>3</v>
      </c>
      <c r="U2323">
        <v>17</v>
      </c>
      <c r="V2323" t="s">
        <v>82</v>
      </c>
      <c r="W2323">
        <f t="shared" si="23"/>
        <v>400</v>
      </c>
      <c r="X2323" s="5">
        <v>1</v>
      </c>
      <c r="Y2323" t="s">
        <v>48</v>
      </c>
      <c r="Z2323" t="s">
        <v>55</v>
      </c>
      <c r="AA2323" t="s">
        <v>59</v>
      </c>
      <c r="AB2323" s="5">
        <v>4</v>
      </c>
      <c r="AC2323" t="s">
        <v>1441</v>
      </c>
      <c r="AD2323" t="s">
        <v>1682</v>
      </c>
    </row>
    <row r="2324" spans="1:30" ht="14.25" customHeight="1" x14ac:dyDescent="0.3">
      <c r="A2324">
        <v>21</v>
      </c>
      <c r="B2324" t="s">
        <v>24</v>
      </c>
      <c r="C2324" t="s">
        <v>429</v>
      </c>
      <c r="D2324" t="s">
        <v>351</v>
      </c>
      <c r="E2324">
        <v>2013</v>
      </c>
      <c r="F2324" t="s">
        <v>457</v>
      </c>
      <c r="G2324" t="s">
        <v>487</v>
      </c>
      <c r="H2324" s="3" t="s">
        <v>488</v>
      </c>
      <c r="I2324" s="8">
        <v>-16.999167</v>
      </c>
      <c r="J2324" s="8">
        <v>-39.555833</v>
      </c>
      <c r="K2324">
        <v>1500000</v>
      </c>
      <c r="L2324" t="s">
        <v>67</v>
      </c>
      <c r="M2324" t="s">
        <v>460</v>
      </c>
      <c r="N2324" t="s">
        <v>489</v>
      </c>
      <c r="O2324" s="12">
        <v>2008</v>
      </c>
      <c r="P2324" s="12">
        <v>12</v>
      </c>
      <c r="Q2324" s="12">
        <v>2009</v>
      </c>
      <c r="R2324" s="12">
        <v>1</v>
      </c>
      <c r="S2324" s="7">
        <v>0.5</v>
      </c>
      <c r="T2324">
        <v>3</v>
      </c>
      <c r="U2324">
        <v>17</v>
      </c>
      <c r="V2324" t="s">
        <v>82</v>
      </c>
      <c r="W2324">
        <f t="shared" si="23"/>
        <v>400</v>
      </c>
      <c r="X2324" s="5">
        <v>1</v>
      </c>
      <c r="Y2324" t="s">
        <v>48</v>
      </c>
      <c r="Z2324" t="s">
        <v>55</v>
      </c>
      <c r="AA2324" t="s">
        <v>62</v>
      </c>
      <c r="AB2324" s="5">
        <v>5</v>
      </c>
      <c r="AC2324" t="s">
        <v>1441</v>
      </c>
      <c r="AD2324" t="s">
        <v>1682</v>
      </c>
    </row>
    <row r="2325" spans="1:30" ht="14.25" customHeight="1" x14ac:dyDescent="0.3">
      <c r="A2325">
        <v>21</v>
      </c>
      <c r="B2325" t="s">
        <v>24</v>
      </c>
      <c r="C2325" t="s">
        <v>429</v>
      </c>
      <c r="D2325" t="s">
        <v>351</v>
      </c>
      <c r="E2325">
        <v>2013</v>
      </c>
      <c r="F2325" t="s">
        <v>457</v>
      </c>
      <c r="G2325" t="s">
        <v>487</v>
      </c>
      <c r="H2325" s="3" t="s">
        <v>488</v>
      </c>
      <c r="I2325" s="8">
        <v>-16.999167</v>
      </c>
      <c r="J2325" s="8">
        <v>-39.555833</v>
      </c>
      <c r="K2325">
        <v>1500000</v>
      </c>
      <c r="L2325" t="s">
        <v>67</v>
      </c>
      <c r="M2325" t="s">
        <v>460</v>
      </c>
      <c r="N2325" t="s">
        <v>489</v>
      </c>
      <c r="O2325" s="12">
        <v>2008</v>
      </c>
      <c r="P2325" s="12">
        <v>12</v>
      </c>
      <c r="Q2325" s="12">
        <v>2009</v>
      </c>
      <c r="R2325" s="12">
        <v>1</v>
      </c>
      <c r="S2325" s="7">
        <v>0.5</v>
      </c>
      <c r="T2325">
        <v>3</v>
      </c>
      <c r="U2325">
        <v>17</v>
      </c>
      <c r="V2325" t="s">
        <v>82</v>
      </c>
      <c r="W2325">
        <f t="shared" si="23"/>
        <v>400</v>
      </c>
      <c r="X2325" s="5">
        <v>1</v>
      </c>
      <c r="Y2325" t="s">
        <v>48</v>
      </c>
      <c r="Z2325" t="s">
        <v>55</v>
      </c>
      <c r="AA2325" t="s">
        <v>655</v>
      </c>
      <c r="AB2325" s="5">
        <v>27</v>
      </c>
      <c r="AC2325" t="s">
        <v>1441</v>
      </c>
      <c r="AD2325" t="s">
        <v>1682</v>
      </c>
    </row>
    <row r="2326" spans="1:30" ht="14.25" customHeight="1" x14ac:dyDescent="0.3">
      <c r="A2326">
        <v>21</v>
      </c>
      <c r="B2326" t="s">
        <v>24</v>
      </c>
      <c r="C2326" t="s">
        <v>429</v>
      </c>
      <c r="D2326" t="s">
        <v>351</v>
      </c>
      <c r="E2326">
        <v>2013</v>
      </c>
      <c r="F2326" t="s">
        <v>457</v>
      </c>
      <c r="G2326" t="s">
        <v>487</v>
      </c>
      <c r="H2326" s="3" t="s">
        <v>488</v>
      </c>
      <c r="I2326" s="8">
        <v>-16.999167</v>
      </c>
      <c r="J2326" s="8">
        <v>-39.555833</v>
      </c>
      <c r="K2326">
        <v>1500000</v>
      </c>
      <c r="L2326" t="s">
        <v>67</v>
      </c>
      <c r="M2326" t="s">
        <v>460</v>
      </c>
      <c r="N2326" t="s">
        <v>489</v>
      </c>
      <c r="O2326" s="12">
        <v>2008</v>
      </c>
      <c r="P2326" s="12">
        <v>12</v>
      </c>
      <c r="Q2326" s="12">
        <v>2009</v>
      </c>
      <c r="R2326" s="12">
        <v>1</v>
      </c>
      <c r="S2326" s="7">
        <v>0.5</v>
      </c>
      <c r="T2326">
        <v>3</v>
      </c>
      <c r="U2326">
        <v>17</v>
      </c>
      <c r="V2326" t="s">
        <v>82</v>
      </c>
      <c r="W2326">
        <f t="shared" si="23"/>
        <v>400</v>
      </c>
      <c r="X2326" s="5">
        <v>1</v>
      </c>
      <c r="Y2326" t="s">
        <v>48</v>
      </c>
      <c r="Z2326" t="s">
        <v>55</v>
      </c>
      <c r="AA2326" t="s">
        <v>379</v>
      </c>
      <c r="AB2326" s="5">
        <v>3</v>
      </c>
      <c r="AC2326" t="s">
        <v>1441</v>
      </c>
      <c r="AD2326" t="s">
        <v>1682</v>
      </c>
    </row>
    <row r="2327" spans="1:30" ht="14.25" customHeight="1" x14ac:dyDescent="0.3">
      <c r="A2327">
        <v>21</v>
      </c>
      <c r="B2327" t="s">
        <v>24</v>
      </c>
      <c r="C2327" t="s">
        <v>429</v>
      </c>
      <c r="D2327" t="s">
        <v>351</v>
      </c>
      <c r="E2327">
        <v>2013</v>
      </c>
      <c r="F2327" t="s">
        <v>457</v>
      </c>
      <c r="G2327" t="s">
        <v>487</v>
      </c>
      <c r="H2327" s="3" t="s">
        <v>488</v>
      </c>
      <c r="I2327" s="8">
        <v>-16.999167</v>
      </c>
      <c r="J2327" s="8">
        <v>-39.555833</v>
      </c>
      <c r="K2327">
        <v>1500000</v>
      </c>
      <c r="L2327" t="s">
        <v>67</v>
      </c>
      <c r="M2327" t="s">
        <v>460</v>
      </c>
      <c r="N2327" t="s">
        <v>489</v>
      </c>
      <c r="O2327" s="12">
        <v>2008</v>
      </c>
      <c r="P2327" s="12">
        <v>12</v>
      </c>
      <c r="Q2327" s="12">
        <v>2009</v>
      </c>
      <c r="R2327" s="12">
        <v>1</v>
      </c>
      <c r="S2327" s="7">
        <v>0.5</v>
      </c>
      <c r="T2327">
        <v>3</v>
      </c>
      <c r="U2327">
        <v>17</v>
      </c>
      <c r="V2327" t="s">
        <v>82</v>
      </c>
      <c r="W2327">
        <f t="shared" si="23"/>
        <v>400</v>
      </c>
      <c r="X2327" s="5">
        <v>1</v>
      </c>
      <c r="Y2327" t="s">
        <v>48</v>
      </c>
      <c r="Z2327" t="s">
        <v>55</v>
      </c>
      <c r="AA2327" t="s">
        <v>1093</v>
      </c>
      <c r="AB2327" s="5">
        <v>2</v>
      </c>
      <c r="AC2327" t="s">
        <v>1441</v>
      </c>
      <c r="AD2327" t="s">
        <v>1682</v>
      </c>
    </row>
    <row r="2328" spans="1:30" ht="14.25" customHeight="1" x14ac:dyDescent="0.3">
      <c r="A2328">
        <v>21</v>
      </c>
      <c r="B2328" t="s">
        <v>24</v>
      </c>
      <c r="C2328" t="s">
        <v>429</v>
      </c>
      <c r="D2328" t="s">
        <v>351</v>
      </c>
      <c r="E2328">
        <v>2013</v>
      </c>
      <c r="F2328" t="s">
        <v>457</v>
      </c>
      <c r="G2328" t="s">
        <v>487</v>
      </c>
      <c r="H2328" s="3" t="s">
        <v>488</v>
      </c>
      <c r="I2328" s="8">
        <v>-16.999167</v>
      </c>
      <c r="J2328" s="8">
        <v>-39.555833</v>
      </c>
      <c r="K2328">
        <v>1500000</v>
      </c>
      <c r="L2328" t="s">
        <v>67</v>
      </c>
      <c r="M2328" t="s">
        <v>460</v>
      </c>
      <c r="N2328" t="s">
        <v>489</v>
      </c>
      <c r="O2328" s="12">
        <v>2008</v>
      </c>
      <c r="P2328" s="12">
        <v>12</v>
      </c>
      <c r="Q2328" s="12">
        <v>2009</v>
      </c>
      <c r="R2328" s="12">
        <v>1</v>
      </c>
      <c r="S2328" s="7">
        <v>0.5</v>
      </c>
      <c r="T2328">
        <v>3</v>
      </c>
      <c r="U2328">
        <v>17</v>
      </c>
      <c r="V2328" t="s">
        <v>82</v>
      </c>
      <c r="W2328">
        <f t="shared" si="23"/>
        <v>400</v>
      </c>
      <c r="X2328" s="5">
        <v>1</v>
      </c>
      <c r="Y2328" t="s">
        <v>48</v>
      </c>
      <c r="Z2328" t="s">
        <v>55</v>
      </c>
      <c r="AA2328" t="s">
        <v>70</v>
      </c>
      <c r="AB2328" s="5">
        <v>6</v>
      </c>
      <c r="AC2328" t="s">
        <v>1441</v>
      </c>
      <c r="AD2328" t="s">
        <v>1682</v>
      </c>
    </row>
    <row r="2329" spans="1:30" ht="14.25" customHeight="1" x14ac:dyDescent="0.3">
      <c r="A2329">
        <v>21</v>
      </c>
      <c r="B2329" t="s">
        <v>24</v>
      </c>
      <c r="C2329" t="s">
        <v>429</v>
      </c>
      <c r="D2329" t="s">
        <v>351</v>
      </c>
      <c r="E2329">
        <v>2013</v>
      </c>
      <c r="F2329" t="s">
        <v>457</v>
      </c>
      <c r="G2329" t="s">
        <v>487</v>
      </c>
      <c r="H2329" s="3" t="s">
        <v>488</v>
      </c>
      <c r="I2329" s="8">
        <v>-16.999167</v>
      </c>
      <c r="J2329" s="8">
        <v>-39.555833</v>
      </c>
      <c r="K2329">
        <v>1500000</v>
      </c>
      <c r="L2329" t="s">
        <v>67</v>
      </c>
      <c r="M2329" t="s">
        <v>460</v>
      </c>
      <c r="N2329" t="s">
        <v>489</v>
      </c>
      <c r="O2329" s="12">
        <v>2008</v>
      </c>
      <c r="P2329" s="12">
        <v>12</v>
      </c>
      <c r="Q2329" s="12">
        <v>2009</v>
      </c>
      <c r="R2329" s="12">
        <v>1</v>
      </c>
      <c r="S2329" s="7">
        <v>0.5</v>
      </c>
      <c r="T2329">
        <v>3</v>
      </c>
      <c r="U2329">
        <v>17</v>
      </c>
      <c r="V2329" t="s">
        <v>82</v>
      </c>
      <c r="W2329">
        <f t="shared" si="23"/>
        <v>400</v>
      </c>
      <c r="X2329" s="5">
        <v>1</v>
      </c>
      <c r="Y2329" t="s">
        <v>48</v>
      </c>
      <c r="Z2329" t="s">
        <v>55</v>
      </c>
      <c r="AA2329" t="s">
        <v>1086</v>
      </c>
      <c r="AB2329" s="5">
        <v>9</v>
      </c>
      <c r="AC2329" t="s">
        <v>1441</v>
      </c>
      <c r="AD2329" t="s">
        <v>1682</v>
      </c>
    </row>
    <row r="2330" spans="1:30" ht="14.25" customHeight="1" x14ac:dyDescent="0.3">
      <c r="A2330">
        <v>21</v>
      </c>
      <c r="B2330" t="s">
        <v>24</v>
      </c>
      <c r="C2330" t="s">
        <v>429</v>
      </c>
      <c r="D2330" t="s">
        <v>351</v>
      </c>
      <c r="E2330">
        <v>2013</v>
      </c>
      <c r="F2330" t="s">
        <v>457</v>
      </c>
      <c r="G2330" t="s">
        <v>487</v>
      </c>
      <c r="H2330" s="3" t="s">
        <v>488</v>
      </c>
      <c r="I2330" s="8">
        <v>-16.999167</v>
      </c>
      <c r="J2330" s="8">
        <v>-39.555833</v>
      </c>
      <c r="K2330">
        <v>1500000</v>
      </c>
      <c r="L2330" t="s">
        <v>67</v>
      </c>
      <c r="M2330" t="s">
        <v>460</v>
      </c>
      <c r="N2330" t="s">
        <v>489</v>
      </c>
      <c r="O2330" s="12">
        <v>2008</v>
      </c>
      <c r="P2330" s="12">
        <v>12</v>
      </c>
      <c r="Q2330" s="12">
        <v>2009</v>
      </c>
      <c r="R2330" s="12">
        <v>1</v>
      </c>
      <c r="S2330" s="7">
        <v>0.5</v>
      </c>
      <c r="T2330">
        <v>3</v>
      </c>
      <c r="U2330">
        <v>17</v>
      </c>
      <c r="V2330" t="s">
        <v>82</v>
      </c>
      <c r="W2330">
        <f t="shared" si="23"/>
        <v>400</v>
      </c>
      <c r="X2330" s="5">
        <v>1</v>
      </c>
      <c r="Y2330" t="s">
        <v>48</v>
      </c>
      <c r="Z2330" t="s">
        <v>55</v>
      </c>
      <c r="AA2330" t="s">
        <v>73</v>
      </c>
      <c r="AB2330" s="5">
        <v>1</v>
      </c>
      <c r="AC2330" t="s">
        <v>1441</v>
      </c>
      <c r="AD2330" t="s">
        <v>1682</v>
      </c>
    </row>
    <row r="2331" spans="1:30" ht="14.25" customHeight="1" x14ac:dyDescent="0.3">
      <c r="A2331">
        <v>21</v>
      </c>
      <c r="B2331" t="s">
        <v>24</v>
      </c>
      <c r="C2331" t="s">
        <v>429</v>
      </c>
      <c r="D2331" t="s">
        <v>351</v>
      </c>
      <c r="E2331">
        <v>2013</v>
      </c>
      <c r="F2331" t="s">
        <v>457</v>
      </c>
      <c r="G2331" t="s">
        <v>487</v>
      </c>
      <c r="H2331" s="3" t="s">
        <v>488</v>
      </c>
      <c r="I2331" s="8">
        <v>-16.999167</v>
      </c>
      <c r="J2331" s="8">
        <v>-39.555833</v>
      </c>
      <c r="K2331">
        <v>1500000</v>
      </c>
      <c r="L2331" t="s">
        <v>67</v>
      </c>
      <c r="M2331" t="s">
        <v>460</v>
      </c>
      <c r="N2331" t="s">
        <v>489</v>
      </c>
      <c r="O2331" s="12">
        <v>2008</v>
      </c>
      <c r="P2331" s="12">
        <v>12</v>
      </c>
      <c r="Q2331" s="12">
        <v>2009</v>
      </c>
      <c r="R2331" s="12">
        <v>1</v>
      </c>
      <c r="S2331" s="7">
        <v>0.5</v>
      </c>
      <c r="T2331">
        <v>3</v>
      </c>
      <c r="U2331">
        <v>17</v>
      </c>
      <c r="V2331" t="s">
        <v>82</v>
      </c>
      <c r="W2331">
        <f t="shared" si="23"/>
        <v>400</v>
      </c>
      <c r="X2331" s="5">
        <v>1</v>
      </c>
      <c r="Y2331" t="s">
        <v>48</v>
      </c>
      <c r="Z2331" t="s">
        <v>83</v>
      </c>
      <c r="AA2331" t="s">
        <v>1087</v>
      </c>
      <c r="AB2331" s="5">
        <v>2</v>
      </c>
      <c r="AC2331" t="s">
        <v>1441</v>
      </c>
      <c r="AD2331" t="s">
        <v>1682</v>
      </c>
    </row>
    <row r="2332" spans="1:30" ht="14.25" customHeight="1" x14ac:dyDescent="0.3">
      <c r="A2332">
        <v>21</v>
      </c>
      <c r="B2332" t="s">
        <v>24</v>
      </c>
      <c r="C2332" t="s">
        <v>429</v>
      </c>
      <c r="D2332" t="s">
        <v>351</v>
      </c>
      <c r="E2332">
        <v>2013</v>
      </c>
      <c r="F2332" t="s">
        <v>457</v>
      </c>
      <c r="G2332" t="s">
        <v>487</v>
      </c>
      <c r="H2332" s="3" t="s">
        <v>488</v>
      </c>
      <c r="I2332" s="8">
        <v>-16.999167</v>
      </c>
      <c r="J2332" s="8">
        <v>-39.555833</v>
      </c>
      <c r="K2332">
        <v>1500000</v>
      </c>
      <c r="L2332" t="s">
        <v>67</v>
      </c>
      <c r="M2332" t="s">
        <v>460</v>
      </c>
      <c r="N2332" t="s">
        <v>489</v>
      </c>
      <c r="O2332" s="12">
        <v>2008</v>
      </c>
      <c r="P2332" s="12">
        <v>12</v>
      </c>
      <c r="Q2332" s="12">
        <v>2009</v>
      </c>
      <c r="R2332" s="12">
        <v>1</v>
      </c>
      <c r="S2332" s="7">
        <v>0.5</v>
      </c>
      <c r="T2332">
        <v>3</v>
      </c>
      <c r="U2332">
        <v>17</v>
      </c>
      <c r="V2332" t="s">
        <v>82</v>
      </c>
      <c r="W2332">
        <f t="shared" si="23"/>
        <v>400</v>
      </c>
      <c r="X2332" s="5">
        <v>1</v>
      </c>
      <c r="Y2332" t="s">
        <v>48</v>
      </c>
      <c r="Z2332" t="s">
        <v>83</v>
      </c>
      <c r="AA2332" t="s">
        <v>274</v>
      </c>
      <c r="AB2332" s="5">
        <v>5</v>
      </c>
      <c r="AC2332" t="s">
        <v>1441</v>
      </c>
      <c r="AD2332" t="s">
        <v>1682</v>
      </c>
    </row>
    <row r="2333" spans="1:30" ht="14.25" customHeight="1" x14ac:dyDescent="0.3">
      <c r="A2333">
        <v>21</v>
      </c>
      <c r="B2333" t="s">
        <v>24</v>
      </c>
      <c r="C2333" t="s">
        <v>429</v>
      </c>
      <c r="D2333" t="s">
        <v>351</v>
      </c>
      <c r="E2333">
        <v>2013</v>
      </c>
      <c r="F2333" t="s">
        <v>457</v>
      </c>
      <c r="G2333" t="s">
        <v>487</v>
      </c>
      <c r="H2333" s="3" t="s">
        <v>488</v>
      </c>
      <c r="I2333" s="8">
        <v>-16.999167</v>
      </c>
      <c r="J2333" s="8">
        <v>-39.555833</v>
      </c>
      <c r="K2333">
        <v>1500000</v>
      </c>
      <c r="L2333" t="s">
        <v>67</v>
      </c>
      <c r="M2333" t="s">
        <v>460</v>
      </c>
      <c r="N2333" t="s">
        <v>489</v>
      </c>
      <c r="O2333" s="12">
        <v>2008</v>
      </c>
      <c r="P2333" s="12">
        <v>12</v>
      </c>
      <c r="Q2333" s="12">
        <v>2009</v>
      </c>
      <c r="R2333" s="12">
        <v>1</v>
      </c>
      <c r="S2333" s="7">
        <v>0.5</v>
      </c>
      <c r="T2333">
        <v>3</v>
      </c>
      <c r="U2333">
        <v>17</v>
      </c>
      <c r="V2333" t="s">
        <v>82</v>
      </c>
      <c r="W2333">
        <f t="shared" si="23"/>
        <v>400</v>
      </c>
      <c r="X2333" s="5">
        <v>1</v>
      </c>
      <c r="Y2333" t="s">
        <v>48</v>
      </c>
      <c r="Z2333" t="s">
        <v>83</v>
      </c>
      <c r="AA2333" t="s">
        <v>87</v>
      </c>
      <c r="AB2333" s="5">
        <v>86</v>
      </c>
      <c r="AC2333" t="s">
        <v>1441</v>
      </c>
      <c r="AD2333" t="s">
        <v>1682</v>
      </c>
    </row>
    <row r="2334" spans="1:30" ht="14.25" customHeight="1" x14ac:dyDescent="0.3">
      <c r="A2334">
        <v>21</v>
      </c>
      <c r="B2334" t="s">
        <v>24</v>
      </c>
      <c r="C2334" t="s">
        <v>429</v>
      </c>
      <c r="D2334" t="s">
        <v>351</v>
      </c>
      <c r="E2334">
        <v>2013</v>
      </c>
      <c r="F2334" t="s">
        <v>457</v>
      </c>
      <c r="G2334" t="s">
        <v>487</v>
      </c>
      <c r="H2334" s="3" t="s">
        <v>488</v>
      </c>
      <c r="I2334" s="8">
        <v>-16.999167</v>
      </c>
      <c r="J2334" s="8">
        <v>-39.555833</v>
      </c>
      <c r="K2334">
        <v>1500000</v>
      </c>
      <c r="L2334" t="s">
        <v>67</v>
      </c>
      <c r="M2334" t="s">
        <v>460</v>
      </c>
      <c r="N2334" t="s">
        <v>489</v>
      </c>
      <c r="O2334" s="12">
        <v>2008</v>
      </c>
      <c r="P2334" s="12">
        <v>12</v>
      </c>
      <c r="Q2334" s="12">
        <v>2009</v>
      </c>
      <c r="R2334" s="12">
        <v>1</v>
      </c>
      <c r="S2334" s="7">
        <v>0.5</v>
      </c>
      <c r="T2334">
        <v>3</v>
      </c>
      <c r="U2334">
        <v>17</v>
      </c>
      <c r="V2334" t="s">
        <v>82</v>
      </c>
      <c r="W2334">
        <f t="shared" si="23"/>
        <v>400</v>
      </c>
      <c r="X2334" s="5">
        <v>1</v>
      </c>
      <c r="Y2334" t="s">
        <v>48</v>
      </c>
      <c r="Z2334" t="s">
        <v>90</v>
      </c>
      <c r="AA2334" t="s">
        <v>666</v>
      </c>
      <c r="AB2334" s="5">
        <v>1</v>
      </c>
      <c r="AC2334" t="s">
        <v>1441</v>
      </c>
      <c r="AD2334" t="s">
        <v>1682</v>
      </c>
    </row>
    <row r="2335" spans="1:30" ht="14.25" customHeight="1" x14ac:dyDescent="0.3">
      <c r="A2335">
        <v>21</v>
      </c>
      <c r="B2335" t="s">
        <v>24</v>
      </c>
      <c r="C2335" t="s">
        <v>429</v>
      </c>
      <c r="D2335" t="s">
        <v>351</v>
      </c>
      <c r="E2335">
        <v>2013</v>
      </c>
      <c r="F2335" t="s">
        <v>457</v>
      </c>
      <c r="G2335" t="s">
        <v>487</v>
      </c>
      <c r="H2335" s="3" t="s">
        <v>488</v>
      </c>
      <c r="I2335" s="8">
        <v>-16.999167</v>
      </c>
      <c r="J2335" s="8">
        <v>-39.555833</v>
      </c>
      <c r="K2335">
        <v>1500000</v>
      </c>
      <c r="L2335" t="s">
        <v>67</v>
      </c>
      <c r="M2335" t="s">
        <v>460</v>
      </c>
      <c r="N2335" t="s">
        <v>489</v>
      </c>
      <c r="O2335" s="12">
        <v>2008</v>
      </c>
      <c r="P2335" s="12">
        <v>12</v>
      </c>
      <c r="Q2335" s="12">
        <v>2009</v>
      </c>
      <c r="R2335" s="12">
        <v>1</v>
      </c>
      <c r="S2335" s="7">
        <v>0.5</v>
      </c>
      <c r="T2335">
        <v>3</v>
      </c>
      <c r="U2335">
        <v>17</v>
      </c>
      <c r="V2335" t="s">
        <v>82</v>
      </c>
      <c r="W2335">
        <f t="shared" si="23"/>
        <v>400</v>
      </c>
      <c r="X2335" s="5">
        <v>1</v>
      </c>
      <c r="Y2335" t="s">
        <v>48</v>
      </c>
      <c r="Z2335" t="s">
        <v>90</v>
      </c>
      <c r="AA2335" t="s">
        <v>91</v>
      </c>
      <c r="AB2335" s="5">
        <v>19</v>
      </c>
      <c r="AC2335" t="s">
        <v>1441</v>
      </c>
      <c r="AD2335" t="s">
        <v>1682</v>
      </c>
    </row>
    <row r="2336" spans="1:30" ht="14.25" customHeight="1" x14ac:dyDescent="0.3">
      <c r="A2336">
        <v>22</v>
      </c>
      <c r="B2336" t="s">
        <v>24</v>
      </c>
      <c r="C2336" t="s">
        <v>440</v>
      </c>
      <c r="D2336" t="s">
        <v>351</v>
      </c>
      <c r="E2336">
        <v>2014</v>
      </c>
      <c r="F2336" t="s">
        <v>491</v>
      </c>
      <c r="G2336" t="s">
        <v>493</v>
      </c>
      <c r="H2336" s="3" t="s">
        <v>494</v>
      </c>
      <c r="I2336" s="8">
        <v>-19.731667000000002</v>
      </c>
      <c r="J2336" s="8">
        <v>-41.823889000000001</v>
      </c>
      <c r="K2336">
        <v>9570000</v>
      </c>
      <c r="L2336" t="s">
        <v>67</v>
      </c>
      <c r="M2336" t="s">
        <v>495</v>
      </c>
      <c r="N2336" t="s">
        <v>497</v>
      </c>
      <c r="O2336" s="12">
        <v>2011</v>
      </c>
      <c r="P2336" s="12">
        <v>12</v>
      </c>
      <c r="Q2336" s="12">
        <v>2011</v>
      </c>
      <c r="R2336" s="12">
        <v>12</v>
      </c>
      <c r="S2336" s="7">
        <f t="shared" ref="S2336:S2343" si="30">4/31</f>
        <v>0.12903225806451613</v>
      </c>
      <c r="T2336">
        <v>3</v>
      </c>
      <c r="U2336">
        <v>17</v>
      </c>
      <c r="V2336" t="s">
        <v>82</v>
      </c>
      <c r="W2336">
        <f t="shared" si="23"/>
        <v>400</v>
      </c>
      <c r="X2336" s="5">
        <v>1</v>
      </c>
      <c r="Y2336" t="s">
        <v>48</v>
      </c>
      <c r="Z2336" t="s">
        <v>49</v>
      </c>
      <c r="AA2336" t="s">
        <v>50</v>
      </c>
      <c r="AB2336" s="5">
        <v>3</v>
      </c>
      <c r="AC2336" t="s">
        <v>1441</v>
      </c>
      <c r="AD2336" t="s">
        <v>1682</v>
      </c>
    </row>
    <row r="2337" spans="1:30" ht="14.25" customHeight="1" x14ac:dyDescent="0.3">
      <c r="A2337">
        <v>22</v>
      </c>
      <c r="B2337" t="s">
        <v>24</v>
      </c>
      <c r="C2337" t="s">
        <v>440</v>
      </c>
      <c r="D2337" t="s">
        <v>351</v>
      </c>
      <c r="E2337">
        <v>2014</v>
      </c>
      <c r="F2337" t="s">
        <v>491</v>
      </c>
      <c r="G2337" t="s">
        <v>493</v>
      </c>
      <c r="H2337" s="3" t="s">
        <v>494</v>
      </c>
      <c r="I2337" s="8">
        <v>-19.731667000000002</v>
      </c>
      <c r="J2337" s="8">
        <v>-41.823889000000001</v>
      </c>
      <c r="K2337">
        <v>9570000</v>
      </c>
      <c r="L2337" t="s">
        <v>67</v>
      </c>
      <c r="M2337" t="s">
        <v>495</v>
      </c>
      <c r="N2337" t="s">
        <v>497</v>
      </c>
      <c r="O2337" s="12">
        <v>2011</v>
      </c>
      <c r="P2337" s="12">
        <v>12</v>
      </c>
      <c r="Q2337" s="12">
        <v>2011</v>
      </c>
      <c r="R2337" s="12">
        <v>12</v>
      </c>
      <c r="S2337" s="7">
        <f t="shared" si="30"/>
        <v>0.12903225806451613</v>
      </c>
      <c r="T2337">
        <v>3</v>
      </c>
      <c r="U2337">
        <v>17</v>
      </c>
      <c r="V2337" t="s">
        <v>82</v>
      </c>
      <c r="W2337">
        <f t="shared" si="23"/>
        <v>400</v>
      </c>
      <c r="X2337" s="5">
        <v>1</v>
      </c>
      <c r="Y2337" t="s">
        <v>48</v>
      </c>
      <c r="Z2337" t="s">
        <v>49</v>
      </c>
      <c r="AA2337" t="s">
        <v>52</v>
      </c>
      <c r="AB2337" s="5">
        <v>15</v>
      </c>
      <c r="AC2337" t="s">
        <v>1441</v>
      </c>
      <c r="AD2337" t="s">
        <v>1682</v>
      </c>
    </row>
    <row r="2338" spans="1:30" ht="14.25" customHeight="1" x14ac:dyDescent="0.3">
      <c r="A2338">
        <v>22</v>
      </c>
      <c r="B2338" t="s">
        <v>24</v>
      </c>
      <c r="C2338" t="s">
        <v>440</v>
      </c>
      <c r="D2338" t="s">
        <v>351</v>
      </c>
      <c r="E2338">
        <v>2014</v>
      </c>
      <c r="F2338" t="s">
        <v>491</v>
      </c>
      <c r="G2338" t="s">
        <v>493</v>
      </c>
      <c r="H2338" s="3" t="s">
        <v>494</v>
      </c>
      <c r="I2338" s="8">
        <v>-19.731667000000002</v>
      </c>
      <c r="J2338" s="8">
        <v>-41.823889000000001</v>
      </c>
      <c r="K2338">
        <v>9570000</v>
      </c>
      <c r="L2338" t="s">
        <v>67</v>
      </c>
      <c r="M2338" t="s">
        <v>495</v>
      </c>
      <c r="N2338" t="s">
        <v>497</v>
      </c>
      <c r="O2338" s="12">
        <v>2011</v>
      </c>
      <c r="P2338" s="12">
        <v>12</v>
      </c>
      <c r="Q2338" s="12">
        <v>2011</v>
      </c>
      <c r="R2338" s="12">
        <v>12</v>
      </c>
      <c r="S2338" s="7">
        <f t="shared" si="30"/>
        <v>0.12903225806451613</v>
      </c>
      <c r="T2338">
        <v>3</v>
      </c>
      <c r="U2338">
        <v>17</v>
      </c>
      <c r="V2338" t="s">
        <v>82</v>
      </c>
      <c r="W2338">
        <f t="shared" si="23"/>
        <v>400</v>
      </c>
      <c r="X2338" s="5">
        <v>1</v>
      </c>
      <c r="Y2338" t="s">
        <v>48</v>
      </c>
      <c r="Z2338" t="s">
        <v>55</v>
      </c>
      <c r="AA2338" t="s">
        <v>62</v>
      </c>
      <c r="AB2338" s="5">
        <v>18</v>
      </c>
      <c r="AC2338" t="s">
        <v>1441</v>
      </c>
      <c r="AD2338" t="s">
        <v>1682</v>
      </c>
    </row>
    <row r="2339" spans="1:30" ht="14.25" customHeight="1" x14ac:dyDescent="0.3">
      <c r="A2339">
        <v>22</v>
      </c>
      <c r="B2339" t="s">
        <v>24</v>
      </c>
      <c r="C2339" t="s">
        <v>440</v>
      </c>
      <c r="D2339" t="s">
        <v>351</v>
      </c>
      <c r="E2339">
        <v>2014</v>
      </c>
      <c r="F2339" t="s">
        <v>491</v>
      </c>
      <c r="G2339" t="s">
        <v>493</v>
      </c>
      <c r="H2339" s="3" t="s">
        <v>494</v>
      </c>
      <c r="I2339" s="8">
        <v>-19.731667000000002</v>
      </c>
      <c r="J2339" s="8">
        <v>-41.823889000000001</v>
      </c>
      <c r="K2339">
        <v>9570000</v>
      </c>
      <c r="L2339" t="s">
        <v>67</v>
      </c>
      <c r="M2339" t="s">
        <v>495</v>
      </c>
      <c r="N2339" t="s">
        <v>497</v>
      </c>
      <c r="O2339" s="12">
        <v>2011</v>
      </c>
      <c r="P2339" s="12">
        <v>12</v>
      </c>
      <c r="Q2339" s="12">
        <v>2011</v>
      </c>
      <c r="R2339" s="12">
        <v>12</v>
      </c>
      <c r="S2339" s="7">
        <f t="shared" si="30"/>
        <v>0.12903225806451613</v>
      </c>
      <c r="T2339">
        <v>3</v>
      </c>
      <c r="U2339">
        <v>17</v>
      </c>
      <c r="V2339" t="s">
        <v>82</v>
      </c>
      <c r="W2339">
        <f t="shared" si="23"/>
        <v>400</v>
      </c>
      <c r="X2339" s="5">
        <v>1</v>
      </c>
      <c r="Y2339" t="s">
        <v>48</v>
      </c>
      <c r="Z2339" t="s">
        <v>55</v>
      </c>
      <c r="AA2339" t="s">
        <v>70</v>
      </c>
      <c r="AB2339" s="5">
        <v>2</v>
      </c>
      <c r="AC2339" t="s">
        <v>1441</v>
      </c>
      <c r="AD2339" t="s">
        <v>1682</v>
      </c>
    </row>
    <row r="2340" spans="1:30" ht="14.25" customHeight="1" x14ac:dyDescent="0.3">
      <c r="A2340">
        <v>22</v>
      </c>
      <c r="B2340" t="s">
        <v>24</v>
      </c>
      <c r="C2340" t="s">
        <v>440</v>
      </c>
      <c r="D2340" t="s">
        <v>351</v>
      </c>
      <c r="E2340">
        <v>2014</v>
      </c>
      <c r="F2340" t="s">
        <v>491</v>
      </c>
      <c r="G2340" t="s">
        <v>493</v>
      </c>
      <c r="H2340" s="3" t="s">
        <v>494</v>
      </c>
      <c r="I2340" s="8">
        <v>-19.731667000000002</v>
      </c>
      <c r="J2340" s="8">
        <v>-41.823889000000001</v>
      </c>
      <c r="K2340">
        <v>9570000</v>
      </c>
      <c r="L2340" t="s">
        <v>67</v>
      </c>
      <c r="M2340" t="s">
        <v>495</v>
      </c>
      <c r="N2340" t="s">
        <v>497</v>
      </c>
      <c r="O2340" s="12">
        <v>2011</v>
      </c>
      <c r="P2340" s="12">
        <v>12</v>
      </c>
      <c r="Q2340" s="12">
        <v>2011</v>
      </c>
      <c r="R2340" s="12">
        <v>12</v>
      </c>
      <c r="S2340" s="7">
        <f t="shared" si="30"/>
        <v>0.12903225806451613</v>
      </c>
      <c r="T2340">
        <v>3</v>
      </c>
      <c r="U2340">
        <v>17</v>
      </c>
      <c r="V2340" t="s">
        <v>82</v>
      </c>
      <c r="W2340">
        <f t="shared" si="23"/>
        <v>400</v>
      </c>
      <c r="X2340" s="5">
        <v>1</v>
      </c>
      <c r="Y2340" t="s">
        <v>48</v>
      </c>
      <c r="Z2340" t="s">
        <v>55</v>
      </c>
      <c r="AA2340" t="s">
        <v>73</v>
      </c>
      <c r="AB2340" s="5">
        <v>2</v>
      </c>
      <c r="AC2340" t="s">
        <v>1441</v>
      </c>
      <c r="AD2340" t="s">
        <v>1682</v>
      </c>
    </row>
    <row r="2341" spans="1:30" ht="14.25" customHeight="1" x14ac:dyDescent="0.3">
      <c r="A2341">
        <v>22</v>
      </c>
      <c r="B2341" t="s">
        <v>24</v>
      </c>
      <c r="C2341" t="s">
        <v>440</v>
      </c>
      <c r="D2341" t="s">
        <v>351</v>
      </c>
      <c r="E2341">
        <v>2014</v>
      </c>
      <c r="F2341" t="s">
        <v>491</v>
      </c>
      <c r="G2341" t="s">
        <v>493</v>
      </c>
      <c r="H2341" s="3" t="s">
        <v>494</v>
      </c>
      <c r="I2341" s="8">
        <v>-19.731667000000002</v>
      </c>
      <c r="J2341" s="8">
        <v>-41.823889000000001</v>
      </c>
      <c r="K2341">
        <v>9570000</v>
      </c>
      <c r="L2341" t="s">
        <v>67</v>
      </c>
      <c r="M2341" t="s">
        <v>495</v>
      </c>
      <c r="N2341" t="s">
        <v>497</v>
      </c>
      <c r="O2341" s="12">
        <v>2011</v>
      </c>
      <c r="P2341" s="12">
        <v>12</v>
      </c>
      <c r="Q2341" s="12">
        <v>2011</v>
      </c>
      <c r="R2341" s="12">
        <v>12</v>
      </c>
      <c r="S2341" s="7">
        <f t="shared" si="30"/>
        <v>0.12903225806451613</v>
      </c>
      <c r="T2341">
        <v>3</v>
      </c>
      <c r="U2341">
        <v>17</v>
      </c>
      <c r="V2341" t="s">
        <v>82</v>
      </c>
      <c r="W2341">
        <f t="shared" si="23"/>
        <v>400</v>
      </c>
      <c r="X2341" s="5">
        <v>1</v>
      </c>
      <c r="Y2341" t="s">
        <v>48</v>
      </c>
      <c r="Z2341" t="s">
        <v>55</v>
      </c>
      <c r="AA2341" t="s">
        <v>76</v>
      </c>
      <c r="AB2341" s="5">
        <v>0</v>
      </c>
      <c r="AC2341" t="s">
        <v>1441</v>
      </c>
      <c r="AD2341" t="s">
        <v>1682</v>
      </c>
    </row>
    <row r="2342" spans="1:30" ht="14.25" customHeight="1" x14ac:dyDescent="0.3">
      <c r="A2342">
        <v>22</v>
      </c>
      <c r="B2342" t="s">
        <v>24</v>
      </c>
      <c r="C2342" t="s">
        <v>440</v>
      </c>
      <c r="D2342" t="s">
        <v>351</v>
      </c>
      <c r="E2342">
        <v>2014</v>
      </c>
      <c r="F2342" t="s">
        <v>491</v>
      </c>
      <c r="G2342" t="s">
        <v>493</v>
      </c>
      <c r="H2342" s="3" t="s">
        <v>494</v>
      </c>
      <c r="I2342" s="8">
        <v>-19.731667000000002</v>
      </c>
      <c r="J2342" s="8">
        <v>-41.823889000000001</v>
      </c>
      <c r="K2342">
        <v>9570000</v>
      </c>
      <c r="L2342" t="s">
        <v>67</v>
      </c>
      <c r="M2342" t="s">
        <v>495</v>
      </c>
      <c r="N2342" t="s">
        <v>497</v>
      </c>
      <c r="O2342" s="12">
        <v>2011</v>
      </c>
      <c r="P2342" s="12">
        <v>12</v>
      </c>
      <c r="Q2342" s="12">
        <v>2011</v>
      </c>
      <c r="R2342" s="12">
        <v>12</v>
      </c>
      <c r="S2342" s="7">
        <f t="shared" si="30"/>
        <v>0.12903225806451613</v>
      </c>
      <c r="T2342">
        <v>3</v>
      </c>
      <c r="U2342">
        <v>17</v>
      </c>
      <c r="V2342" t="s">
        <v>82</v>
      </c>
      <c r="W2342">
        <f t="shared" si="23"/>
        <v>400</v>
      </c>
      <c r="X2342" s="5">
        <v>1</v>
      </c>
      <c r="Y2342" t="s">
        <v>48</v>
      </c>
      <c r="Z2342" t="s">
        <v>83</v>
      </c>
      <c r="AA2342" t="s">
        <v>274</v>
      </c>
      <c r="AB2342" s="5">
        <v>33</v>
      </c>
      <c r="AC2342" t="s">
        <v>1441</v>
      </c>
      <c r="AD2342" t="s">
        <v>1682</v>
      </c>
    </row>
    <row r="2343" spans="1:30" ht="14.25" customHeight="1" x14ac:dyDescent="0.3">
      <c r="A2343">
        <v>22</v>
      </c>
      <c r="B2343" t="s">
        <v>24</v>
      </c>
      <c r="C2343" t="s">
        <v>440</v>
      </c>
      <c r="D2343" t="s">
        <v>351</v>
      </c>
      <c r="E2343">
        <v>2014</v>
      </c>
      <c r="F2343" t="s">
        <v>491</v>
      </c>
      <c r="G2343" t="s">
        <v>493</v>
      </c>
      <c r="H2343" s="3" t="s">
        <v>494</v>
      </c>
      <c r="I2343" s="8">
        <v>-19.731667000000002</v>
      </c>
      <c r="J2343" s="8">
        <v>-41.823889000000001</v>
      </c>
      <c r="K2343">
        <v>9570000</v>
      </c>
      <c r="L2343" t="s">
        <v>67</v>
      </c>
      <c r="M2343" t="s">
        <v>495</v>
      </c>
      <c r="N2343" t="s">
        <v>497</v>
      </c>
      <c r="O2343" s="12">
        <v>2011</v>
      </c>
      <c r="P2343" s="12">
        <v>12</v>
      </c>
      <c r="Q2343" s="12">
        <v>2011</v>
      </c>
      <c r="R2343" s="12">
        <v>12</v>
      </c>
      <c r="S2343" s="7">
        <f t="shared" si="30"/>
        <v>0.12903225806451613</v>
      </c>
      <c r="T2343">
        <v>3</v>
      </c>
      <c r="U2343">
        <v>17</v>
      </c>
      <c r="V2343" t="s">
        <v>82</v>
      </c>
      <c r="W2343">
        <f t="shared" si="23"/>
        <v>400</v>
      </c>
      <c r="X2343" s="5">
        <v>1</v>
      </c>
      <c r="Y2343" t="s">
        <v>48</v>
      </c>
      <c r="Z2343" t="s">
        <v>83</v>
      </c>
      <c r="AA2343" t="s">
        <v>87</v>
      </c>
      <c r="AB2343" s="5">
        <v>99</v>
      </c>
      <c r="AC2343" t="s">
        <v>1441</v>
      </c>
      <c r="AD2343" t="s">
        <v>1682</v>
      </c>
    </row>
    <row r="2344" spans="1:30" ht="14.25" customHeight="1" x14ac:dyDescent="0.3">
      <c r="A2344">
        <v>22</v>
      </c>
      <c r="B2344" t="s">
        <v>24</v>
      </c>
      <c r="C2344" t="s">
        <v>440</v>
      </c>
      <c r="D2344" t="s">
        <v>351</v>
      </c>
      <c r="E2344">
        <v>2014</v>
      </c>
      <c r="F2344" t="s">
        <v>491</v>
      </c>
      <c r="G2344" t="s">
        <v>507</v>
      </c>
      <c r="H2344" s="3" t="s">
        <v>508</v>
      </c>
      <c r="I2344" s="8">
        <v>-19.733332999999998</v>
      </c>
      <c r="J2344" s="8">
        <v>-41.821111000000002</v>
      </c>
      <c r="K2344">
        <v>9570000</v>
      </c>
      <c r="L2344" t="s">
        <v>67</v>
      </c>
      <c r="M2344" t="s">
        <v>511</v>
      </c>
      <c r="N2344" t="s">
        <v>512</v>
      </c>
      <c r="O2344" s="12">
        <v>2011</v>
      </c>
      <c r="P2344" s="12">
        <v>12</v>
      </c>
      <c r="Q2344" s="12">
        <v>2011</v>
      </c>
      <c r="R2344" s="12">
        <v>12</v>
      </c>
      <c r="S2344" s="7">
        <f t="shared" ref="S2344:S2351" si="31">3/31</f>
        <v>9.6774193548387094E-2</v>
      </c>
      <c r="T2344">
        <v>2</v>
      </c>
      <c r="U2344">
        <v>17</v>
      </c>
      <c r="V2344" t="s">
        <v>82</v>
      </c>
      <c r="W2344">
        <f t="shared" ref="W2344:W2351" si="32">(20/2)*60</f>
        <v>600</v>
      </c>
      <c r="X2344" s="5">
        <v>1</v>
      </c>
      <c r="Y2344" t="s">
        <v>48</v>
      </c>
      <c r="Z2344" t="s">
        <v>49</v>
      </c>
      <c r="AA2344" t="s">
        <v>50</v>
      </c>
      <c r="AB2344" s="5">
        <v>0</v>
      </c>
      <c r="AC2344" t="s">
        <v>1441</v>
      </c>
      <c r="AD2344" t="s">
        <v>1682</v>
      </c>
    </row>
    <row r="2345" spans="1:30" ht="14.25" customHeight="1" x14ac:dyDescent="0.3">
      <c r="A2345">
        <v>22</v>
      </c>
      <c r="B2345" t="s">
        <v>24</v>
      </c>
      <c r="C2345" t="s">
        <v>440</v>
      </c>
      <c r="D2345" t="s">
        <v>351</v>
      </c>
      <c r="E2345">
        <v>2014</v>
      </c>
      <c r="F2345" t="s">
        <v>491</v>
      </c>
      <c r="G2345" t="s">
        <v>507</v>
      </c>
      <c r="H2345" s="3" t="s">
        <v>508</v>
      </c>
      <c r="I2345" s="8">
        <v>-19.733332999999998</v>
      </c>
      <c r="J2345" s="8">
        <v>-41.821111000000002</v>
      </c>
      <c r="K2345">
        <v>9570000</v>
      </c>
      <c r="L2345" t="s">
        <v>67</v>
      </c>
      <c r="M2345" t="s">
        <v>511</v>
      </c>
      <c r="N2345" t="s">
        <v>512</v>
      </c>
      <c r="O2345" s="12">
        <v>2011</v>
      </c>
      <c r="P2345" s="12">
        <v>12</v>
      </c>
      <c r="Q2345" s="12">
        <v>2011</v>
      </c>
      <c r="R2345" s="12">
        <v>12</v>
      </c>
      <c r="S2345" s="7">
        <f t="shared" si="31"/>
        <v>9.6774193548387094E-2</v>
      </c>
      <c r="T2345">
        <v>2</v>
      </c>
      <c r="U2345">
        <v>17</v>
      </c>
      <c r="V2345" t="s">
        <v>82</v>
      </c>
      <c r="W2345">
        <f t="shared" si="32"/>
        <v>600</v>
      </c>
      <c r="X2345" s="5">
        <v>1</v>
      </c>
      <c r="Y2345" t="s">
        <v>48</v>
      </c>
      <c r="Z2345" t="s">
        <v>49</v>
      </c>
      <c r="AA2345" t="s">
        <v>52</v>
      </c>
      <c r="AB2345" s="5">
        <v>1</v>
      </c>
      <c r="AC2345" t="s">
        <v>1441</v>
      </c>
      <c r="AD2345" t="s">
        <v>1682</v>
      </c>
    </row>
    <row r="2346" spans="1:30" ht="14.25" customHeight="1" x14ac:dyDescent="0.3">
      <c r="A2346">
        <v>22</v>
      </c>
      <c r="B2346" t="s">
        <v>24</v>
      </c>
      <c r="C2346" t="s">
        <v>440</v>
      </c>
      <c r="D2346" t="s">
        <v>351</v>
      </c>
      <c r="E2346">
        <v>2014</v>
      </c>
      <c r="F2346" t="s">
        <v>491</v>
      </c>
      <c r="G2346" t="s">
        <v>507</v>
      </c>
      <c r="H2346" s="3" t="s">
        <v>508</v>
      </c>
      <c r="I2346" s="8">
        <v>-19.733332999999998</v>
      </c>
      <c r="J2346" s="8">
        <v>-41.821111000000002</v>
      </c>
      <c r="K2346">
        <v>9570000</v>
      </c>
      <c r="L2346" t="s">
        <v>67</v>
      </c>
      <c r="M2346" t="s">
        <v>511</v>
      </c>
      <c r="N2346" t="s">
        <v>512</v>
      </c>
      <c r="O2346" s="12">
        <v>2011</v>
      </c>
      <c r="P2346" s="12">
        <v>12</v>
      </c>
      <c r="Q2346" s="12">
        <v>2011</v>
      </c>
      <c r="R2346" s="12">
        <v>12</v>
      </c>
      <c r="S2346" s="7">
        <f t="shared" si="31"/>
        <v>9.6774193548387094E-2</v>
      </c>
      <c r="T2346">
        <v>2</v>
      </c>
      <c r="U2346">
        <v>17</v>
      </c>
      <c r="V2346" t="s">
        <v>82</v>
      </c>
      <c r="W2346">
        <f t="shared" si="32"/>
        <v>600</v>
      </c>
      <c r="X2346" s="5">
        <v>1</v>
      </c>
      <c r="Y2346" t="s">
        <v>48</v>
      </c>
      <c r="Z2346" t="s">
        <v>55</v>
      </c>
      <c r="AA2346" t="s">
        <v>62</v>
      </c>
      <c r="AB2346" s="5">
        <v>26</v>
      </c>
      <c r="AC2346" t="s">
        <v>1441</v>
      </c>
      <c r="AD2346" t="s">
        <v>1682</v>
      </c>
    </row>
    <row r="2347" spans="1:30" ht="14.25" customHeight="1" x14ac:dyDescent="0.3">
      <c r="A2347">
        <v>22</v>
      </c>
      <c r="B2347" t="s">
        <v>24</v>
      </c>
      <c r="C2347" t="s">
        <v>440</v>
      </c>
      <c r="D2347" t="s">
        <v>351</v>
      </c>
      <c r="E2347">
        <v>2014</v>
      </c>
      <c r="F2347" t="s">
        <v>491</v>
      </c>
      <c r="G2347" t="s">
        <v>507</v>
      </c>
      <c r="H2347" s="3" t="s">
        <v>508</v>
      </c>
      <c r="I2347" s="8">
        <v>-19.733332999999998</v>
      </c>
      <c r="J2347" s="8">
        <v>-41.821111000000002</v>
      </c>
      <c r="K2347">
        <v>9570000</v>
      </c>
      <c r="L2347" t="s">
        <v>67</v>
      </c>
      <c r="M2347" t="s">
        <v>511</v>
      </c>
      <c r="N2347" t="s">
        <v>512</v>
      </c>
      <c r="O2347" s="12">
        <v>2011</v>
      </c>
      <c r="P2347" s="12">
        <v>12</v>
      </c>
      <c r="Q2347" s="12">
        <v>2011</v>
      </c>
      <c r="R2347" s="12">
        <v>12</v>
      </c>
      <c r="S2347" s="7">
        <f t="shared" si="31"/>
        <v>9.6774193548387094E-2</v>
      </c>
      <c r="T2347">
        <v>2</v>
      </c>
      <c r="U2347">
        <v>17</v>
      </c>
      <c r="V2347" t="s">
        <v>82</v>
      </c>
      <c r="W2347">
        <f t="shared" si="32"/>
        <v>600</v>
      </c>
      <c r="X2347" s="5">
        <v>1</v>
      </c>
      <c r="Y2347" t="s">
        <v>48</v>
      </c>
      <c r="Z2347" t="s">
        <v>55</v>
      </c>
      <c r="AA2347" t="s">
        <v>70</v>
      </c>
      <c r="AB2347" s="5">
        <v>0</v>
      </c>
      <c r="AC2347" t="s">
        <v>1441</v>
      </c>
      <c r="AD2347" t="s">
        <v>1682</v>
      </c>
    </row>
    <row r="2348" spans="1:30" ht="14.25" customHeight="1" x14ac:dyDescent="0.3">
      <c r="A2348">
        <v>22</v>
      </c>
      <c r="B2348" t="s">
        <v>24</v>
      </c>
      <c r="C2348" t="s">
        <v>440</v>
      </c>
      <c r="D2348" t="s">
        <v>351</v>
      </c>
      <c r="E2348">
        <v>2014</v>
      </c>
      <c r="F2348" t="s">
        <v>491</v>
      </c>
      <c r="G2348" t="s">
        <v>507</v>
      </c>
      <c r="H2348" s="3" t="s">
        <v>508</v>
      </c>
      <c r="I2348" s="8">
        <v>-19.733332999999998</v>
      </c>
      <c r="J2348" s="8">
        <v>-41.821111000000002</v>
      </c>
      <c r="K2348">
        <v>9570000</v>
      </c>
      <c r="L2348" t="s">
        <v>67</v>
      </c>
      <c r="M2348" t="s">
        <v>511</v>
      </c>
      <c r="N2348" t="s">
        <v>512</v>
      </c>
      <c r="O2348" s="12">
        <v>2011</v>
      </c>
      <c r="P2348" s="12">
        <v>12</v>
      </c>
      <c r="Q2348" s="12">
        <v>2011</v>
      </c>
      <c r="R2348" s="12">
        <v>12</v>
      </c>
      <c r="S2348" s="7">
        <f t="shared" si="31"/>
        <v>9.6774193548387094E-2</v>
      </c>
      <c r="T2348">
        <v>2</v>
      </c>
      <c r="U2348">
        <v>17</v>
      </c>
      <c r="V2348" t="s">
        <v>82</v>
      </c>
      <c r="W2348">
        <f t="shared" si="32"/>
        <v>600</v>
      </c>
      <c r="X2348" s="5">
        <v>1</v>
      </c>
      <c r="Y2348" t="s">
        <v>48</v>
      </c>
      <c r="Z2348" t="s">
        <v>55</v>
      </c>
      <c r="AA2348" t="s">
        <v>73</v>
      </c>
      <c r="AB2348" s="5">
        <v>4</v>
      </c>
      <c r="AC2348" t="s">
        <v>1441</v>
      </c>
      <c r="AD2348" t="s">
        <v>1682</v>
      </c>
    </row>
    <row r="2349" spans="1:30" ht="14.25" customHeight="1" x14ac:dyDescent="0.3">
      <c r="A2349">
        <v>22</v>
      </c>
      <c r="B2349" t="s">
        <v>24</v>
      </c>
      <c r="C2349" t="s">
        <v>440</v>
      </c>
      <c r="D2349" t="s">
        <v>351</v>
      </c>
      <c r="E2349">
        <v>2014</v>
      </c>
      <c r="F2349" t="s">
        <v>491</v>
      </c>
      <c r="G2349" t="s">
        <v>507</v>
      </c>
      <c r="H2349" s="3" t="s">
        <v>508</v>
      </c>
      <c r="I2349" s="8">
        <v>-19.733332999999998</v>
      </c>
      <c r="J2349" s="8">
        <v>-41.821111000000002</v>
      </c>
      <c r="K2349">
        <v>9570000</v>
      </c>
      <c r="L2349" t="s">
        <v>67</v>
      </c>
      <c r="M2349" t="s">
        <v>511</v>
      </c>
      <c r="N2349" t="s">
        <v>512</v>
      </c>
      <c r="O2349" s="12">
        <v>2011</v>
      </c>
      <c r="P2349" s="12">
        <v>12</v>
      </c>
      <c r="Q2349" s="12">
        <v>2011</v>
      </c>
      <c r="R2349" s="12">
        <v>12</v>
      </c>
      <c r="S2349" s="7">
        <f t="shared" si="31"/>
        <v>9.6774193548387094E-2</v>
      </c>
      <c r="T2349">
        <v>2</v>
      </c>
      <c r="U2349">
        <v>17</v>
      </c>
      <c r="V2349" t="s">
        <v>82</v>
      </c>
      <c r="W2349">
        <f t="shared" si="32"/>
        <v>600</v>
      </c>
      <c r="X2349" s="5">
        <v>1</v>
      </c>
      <c r="Y2349" t="s">
        <v>48</v>
      </c>
      <c r="Z2349" t="s">
        <v>55</v>
      </c>
      <c r="AA2349" t="s">
        <v>76</v>
      </c>
      <c r="AB2349" s="5">
        <v>1</v>
      </c>
      <c r="AC2349" t="s">
        <v>1441</v>
      </c>
      <c r="AD2349" t="s">
        <v>1682</v>
      </c>
    </row>
    <row r="2350" spans="1:30" ht="14.25" customHeight="1" x14ac:dyDescent="0.3">
      <c r="A2350">
        <v>22</v>
      </c>
      <c r="B2350" t="s">
        <v>24</v>
      </c>
      <c r="C2350" t="s">
        <v>440</v>
      </c>
      <c r="D2350" t="s">
        <v>351</v>
      </c>
      <c r="E2350">
        <v>2014</v>
      </c>
      <c r="F2350" t="s">
        <v>491</v>
      </c>
      <c r="G2350" t="s">
        <v>507</v>
      </c>
      <c r="H2350" s="3" t="s">
        <v>508</v>
      </c>
      <c r="I2350" s="8">
        <v>-19.733332999999998</v>
      </c>
      <c r="J2350" s="8">
        <v>-41.821111000000002</v>
      </c>
      <c r="K2350">
        <v>9570000</v>
      </c>
      <c r="L2350" t="s">
        <v>67</v>
      </c>
      <c r="M2350" t="s">
        <v>511</v>
      </c>
      <c r="N2350" t="s">
        <v>512</v>
      </c>
      <c r="O2350" s="12">
        <v>2011</v>
      </c>
      <c r="P2350" s="12">
        <v>12</v>
      </c>
      <c r="Q2350" s="12">
        <v>2011</v>
      </c>
      <c r="R2350" s="12">
        <v>12</v>
      </c>
      <c r="S2350" s="7">
        <f t="shared" si="31"/>
        <v>9.6774193548387094E-2</v>
      </c>
      <c r="T2350">
        <v>2</v>
      </c>
      <c r="U2350">
        <v>17</v>
      </c>
      <c r="V2350" t="s">
        <v>82</v>
      </c>
      <c r="W2350">
        <f t="shared" si="32"/>
        <v>600</v>
      </c>
      <c r="X2350" s="5">
        <v>1</v>
      </c>
      <c r="Y2350" t="s">
        <v>48</v>
      </c>
      <c r="Z2350" t="s">
        <v>83</v>
      </c>
      <c r="AA2350" t="s">
        <v>274</v>
      </c>
      <c r="AB2350" s="5">
        <v>21</v>
      </c>
      <c r="AC2350" t="s">
        <v>1441</v>
      </c>
      <c r="AD2350" t="s">
        <v>1682</v>
      </c>
    </row>
    <row r="2351" spans="1:30" ht="14.25" customHeight="1" x14ac:dyDescent="0.3">
      <c r="A2351">
        <v>22</v>
      </c>
      <c r="B2351" t="s">
        <v>24</v>
      </c>
      <c r="C2351" t="s">
        <v>440</v>
      </c>
      <c r="D2351" t="s">
        <v>351</v>
      </c>
      <c r="E2351">
        <v>2014</v>
      </c>
      <c r="F2351" t="s">
        <v>491</v>
      </c>
      <c r="G2351" t="s">
        <v>507</v>
      </c>
      <c r="H2351" s="3" t="s">
        <v>508</v>
      </c>
      <c r="I2351" s="8">
        <v>-19.733332999999998</v>
      </c>
      <c r="J2351" s="8">
        <v>-41.821111000000002</v>
      </c>
      <c r="K2351">
        <v>9570000</v>
      </c>
      <c r="L2351" t="s">
        <v>67</v>
      </c>
      <c r="M2351" t="s">
        <v>511</v>
      </c>
      <c r="N2351" t="s">
        <v>512</v>
      </c>
      <c r="O2351" s="12">
        <v>2011</v>
      </c>
      <c r="P2351" s="12">
        <v>12</v>
      </c>
      <c r="Q2351" s="12">
        <v>2011</v>
      </c>
      <c r="R2351" s="12">
        <v>12</v>
      </c>
      <c r="S2351" s="7">
        <f t="shared" si="31"/>
        <v>9.6774193548387094E-2</v>
      </c>
      <c r="T2351">
        <v>2</v>
      </c>
      <c r="U2351">
        <v>17</v>
      </c>
      <c r="V2351" t="s">
        <v>82</v>
      </c>
      <c r="W2351">
        <f t="shared" si="32"/>
        <v>600</v>
      </c>
      <c r="X2351" s="5">
        <v>1</v>
      </c>
      <c r="Y2351" t="s">
        <v>48</v>
      </c>
      <c r="Z2351" t="s">
        <v>83</v>
      </c>
      <c r="AA2351" t="s">
        <v>87</v>
      </c>
      <c r="AB2351" s="5">
        <v>94</v>
      </c>
      <c r="AC2351" t="s">
        <v>1441</v>
      </c>
      <c r="AD2351" t="s">
        <v>1682</v>
      </c>
    </row>
    <row r="2352" spans="1:30" ht="14.25" customHeight="1" x14ac:dyDescent="0.3">
      <c r="A2352">
        <v>23</v>
      </c>
      <c r="B2352" t="s">
        <v>24</v>
      </c>
      <c r="C2352" t="s">
        <v>461</v>
      </c>
      <c r="D2352" t="s">
        <v>351</v>
      </c>
      <c r="E2352">
        <v>2014</v>
      </c>
      <c r="F2352" t="s">
        <v>515</v>
      </c>
      <c r="G2352" t="s">
        <v>516</v>
      </c>
      <c r="H2352" s="3" t="s">
        <v>517</v>
      </c>
      <c r="I2352" s="8">
        <v>-13.833610999999999</v>
      </c>
      <c r="J2352" s="8">
        <v>-39.248888999999998</v>
      </c>
      <c r="K2352">
        <v>30000000</v>
      </c>
      <c r="L2352" t="s">
        <v>110</v>
      </c>
      <c r="M2352" t="s">
        <v>377</v>
      </c>
      <c r="N2352" t="s">
        <v>518</v>
      </c>
      <c r="O2352" s="12">
        <v>2009</v>
      </c>
      <c r="P2352" s="12">
        <v>11</v>
      </c>
      <c r="Q2352" s="12">
        <v>2009</v>
      </c>
      <c r="R2352" s="12">
        <v>12</v>
      </c>
      <c r="S2352" s="7">
        <f t="shared" ref="S2352:S2383" si="33">5/31</f>
        <v>0.16129032258064516</v>
      </c>
      <c r="T2352">
        <v>3</v>
      </c>
      <c r="U2352">
        <v>17</v>
      </c>
      <c r="V2352" t="s">
        <v>82</v>
      </c>
      <c r="W2352">
        <f t="shared" ref="W2352:W2383" si="34">(20/3)*60</f>
        <v>400</v>
      </c>
      <c r="X2352" s="5">
        <v>1</v>
      </c>
      <c r="Y2352" t="s">
        <v>48</v>
      </c>
      <c r="Z2352" t="s">
        <v>49</v>
      </c>
      <c r="AA2352" t="s">
        <v>1084</v>
      </c>
      <c r="AB2352">
        <v>0</v>
      </c>
      <c r="AC2352" t="s">
        <v>1441</v>
      </c>
      <c r="AD2352" t="s">
        <v>1682</v>
      </c>
    </row>
    <row r="2353" spans="1:32" ht="14.25" customHeight="1" x14ac:dyDescent="0.3">
      <c r="A2353">
        <v>23</v>
      </c>
      <c r="B2353" t="s">
        <v>24</v>
      </c>
      <c r="C2353" t="s">
        <v>461</v>
      </c>
      <c r="D2353" t="s">
        <v>351</v>
      </c>
      <c r="E2353">
        <v>2014</v>
      </c>
      <c r="F2353" t="s">
        <v>515</v>
      </c>
      <c r="G2353" t="s">
        <v>516</v>
      </c>
      <c r="H2353" s="3" t="s">
        <v>517</v>
      </c>
      <c r="I2353" s="8">
        <v>-13.833610999999999</v>
      </c>
      <c r="J2353" s="8">
        <v>-39.248888999999998</v>
      </c>
      <c r="K2353">
        <v>30000000</v>
      </c>
      <c r="L2353" t="s">
        <v>110</v>
      </c>
      <c r="M2353" t="s">
        <v>377</v>
      </c>
      <c r="N2353" t="s">
        <v>518</v>
      </c>
      <c r="O2353" s="12">
        <v>2009</v>
      </c>
      <c r="P2353" s="12">
        <v>11</v>
      </c>
      <c r="Q2353" s="12">
        <v>2009</v>
      </c>
      <c r="R2353" s="12">
        <v>12</v>
      </c>
      <c r="S2353" s="7">
        <f t="shared" si="33"/>
        <v>0.16129032258064516</v>
      </c>
      <c r="T2353">
        <v>3</v>
      </c>
      <c r="U2353">
        <v>17</v>
      </c>
      <c r="V2353" t="s">
        <v>82</v>
      </c>
      <c r="W2353">
        <f t="shared" si="34"/>
        <v>400</v>
      </c>
      <c r="X2353" s="5">
        <v>1</v>
      </c>
      <c r="Y2353" t="s">
        <v>48</v>
      </c>
      <c r="Z2353" t="s">
        <v>49</v>
      </c>
      <c r="AA2353" t="s">
        <v>50</v>
      </c>
      <c r="AB2353">
        <v>0</v>
      </c>
      <c r="AC2353" t="s">
        <v>1441</v>
      </c>
      <c r="AD2353" t="s">
        <v>1682</v>
      </c>
    </row>
    <row r="2354" spans="1:32" ht="14.25" customHeight="1" x14ac:dyDescent="0.3">
      <c r="A2354">
        <v>23</v>
      </c>
      <c r="B2354" t="s">
        <v>24</v>
      </c>
      <c r="C2354" t="s">
        <v>461</v>
      </c>
      <c r="D2354" t="s">
        <v>351</v>
      </c>
      <c r="E2354">
        <v>2014</v>
      </c>
      <c r="F2354" t="s">
        <v>515</v>
      </c>
      <c r="G2354" t="s">
        <v>516</v>
      </c>
      <c r="H2354" s="3" t="s">
        <v>517</v>
      </c>
      <c r="I2354" s="8">
        <v>-13.833610999999999</v>
      </c>
      <c r="J2354" s="8">
        <v>-39.248888999999998</v>
      </c>
      <c r="K2354">
        <v>30000000</v>
      </c>
      <c r="L2354" t="s">
        <v>110</v>
      </c>
      <c r="M2354" t="s">
        <v>377</v>
      </c>
      <c r="N2354" t="s">
        <v>518</v>
      </c>
      <c r="O2354" s="12">
        <v>2009</v>
      </c>
      <c r="P2354" s="12">
        <v>11</v>
      </c>
      <c r="Q2354" s="12">
        <v>2009</v>
      </c>
      <c r="R2354" s="12">
        <v>12</v>
      </c>
      <c r="S2354" s="7">
        <f t="shared" si="33"/>
        <v>0.16129032258064516</v>
      </c>
      <c r="T2354">
        <v>3</v>
      </c>
      <c r="U2354">
        <v>17</v>
      </c>
      <c r="V2354" t="s">
        <v>82</v>
      </c>
      <c r="W2354">
        <f t="shared" si="34"/>
        <v>400</v>
      </c>
      <c r="X2354" s="5">
        <v>1</v>
      </c>
      <c r="Y2354" t="s">
        <v>48</v>
      </c>
      <c r="Z2354" t="s">
        <v>55</v>
      </c>
      <c r="AA2354" t="s">
        <v>859</v>
      </c>
      <c r="AB2354">
        <v>17</v>
      </c>
      <c r="AC2354" t="s">
        <v>1441</v>
      </c>
      <c r="AD2354" t="s">
        <v>1682</v>
      </c>
      <c r="AE2354" s="12"/>
      <c r="AF2354" s="12"/>
    </row>
    <row r="2355" spans="1:32" ht="14.25" customHeight="1" x14ac:dyDescent="0.3">
      <c r="A2355">
        <v>23</v>
      </c>
      <c r="B2355" t="s">
        <v>24</v>
      </c>
      <c r="C2355" t="s">
        <v>461</v>
      </c>
      <c r="D2355" t="s">
        <v>351</v>
      </c>
      <c r="E2355">
        <v>2014</v>
      </c>
      <c r="F2355" t="s">
        <v>515</v>
      </c>
      <c r="G2355" t="s">
        <v>516</v>
      </c>
      <c r="H2355" s="3" t="s">
        <v>517</v>
      </c>
      <c r="I2355" s="8">
        <v>-13.833610999999999</v>
      </c>
      <c r="J2355" s="8">
        <v>-39.248888999999998</v>
      </c>
      <c r="K2355">
        <v>30000000</v>
      </c>
      <c r="L2355" t="s">
        <v>110</v>
      </c>
      <c r="M2355" t="s">
        <v>377</v>
      </c>
      <c r="N2355" t="s">
        <v>518</v>
      </c>
      <c r="O2355" s="12">
        <v>2009</v>
      </c>
      <c r="P2355" s="12">
        <v>11</v>
      </c>
      <c r="Q2355" s="12">
        <v>2009</v>
      </c>
      <c r="R2355" s="12">
        <v>12</v>
      </c>
      <c r="S2355" s="7">
        <f t="shared" si="33"/>
        <v>0.16129032258064516</v>
      </c>
      <c r="T2355">
        <v>3</v>
      </c>
      <c r="U2355">
        <v>17</v>
      </c>
      <c r="V2355" t="s">
        <v>82</v>
      </c>
      <c r="W2355">
        <f t="shared" si="34"/>
        <v>400</v>
      </c>
      <c r="X2355" s="5">
        <v>1</v>
      </c>
      <c r="Y2355" t="s">
        <v>48</v>
      </c>
      <c r="Z2355" t="s">
        <v>55</v>
      </c>
      <c r="AA2355" t="s">
        <v>238</v>
      </c>
      <c r="AB2355">
        <v>0</v>
      </c>
      <c r="AC2355" t="s">
        <v>1441</v>
      </c>
      <c r="AD2355" t="s">
        <v>1682</v>
      </c>
      <c r="AE2355" s="12"/>
      <c r="AF2355" s="12"/>
    </row>
    <row r="2356" spans="1:32" ht="14.25" customHeight="1" x14ac:dyDescent="0.3">
      <c r="A2356">
        <v>23</v>
      </c>
      <c r="B2356" t="s">
        <v>24</v>
      </c>
      <c r="C2356" t="s">
        <v>461</v>
      </c>
      <c r="D2356" t="s">
        <v>351</v>
      </c>
      <c r="E2356">
        <v>2014</v>
      </c>
      <c r="F2356" t="s">
        <v>515</v>
      </c>
      <c r="G2356" t="s">
        <v>516</v>
      </c>
      <c r="H2356" s="3" t="s">
        <v>517</v>
      </c>
      <c r="I2356" s="8">
        <v>-13.833610999999999</v>
      </c>
      <c r="J2356" s="8">
        <v>-39.248888999999998</v>
      </c>
      <c r="K2356">
        <v>30000000</v>
      </c>
      <c r="L2356" t="s">
        <v>110</v>
      </c>
      <c r="M2356" t="s">
        <v>377</v>
      </c>
      <c r="N2356" t="s">
        <v>518</v>
      </c>
      <c r="O2356" s="12">
        <v>2009</v>
      </c>
      <c r="P2356" s="12">
        <v>11</v>
      </c>
      <c r="Q2356" s="12">
        <v>2009</v>
      </c>
      <c r="R2356" s="12">
        <v>12</v>
      </c>
      <c r="S2356" s="7">
        <f t="shared" si="33"/>
        <v>0.16129032258064516</v>
      </c>
      <c r="T2356">
        <v>3</v>
      </c>
      <c r="U2356">
        <v>17</v>
      </c>
      <c r="V2356" t="s">
        <v>82</v>
      </c>
      <c r="W2356">
        <f t="shared" si="34"/>
        <v>400</v>
      </c>
      <c r="X2356" s="5">
        <v>1</v>
      </c>
      <c r="Y2356" t="s">
        <v>48</v>
      </c>
      <c r="Z2356" t="s">
        <v>55</v>
      </c>
      <c r="AA2356" t="s">
        <v>1095</v>
      </c>
      <c r="AB2356">
        <v>8</v>
      </c>
      <c r="AC2356" t="s">
        <v>1441</v>
      </c>
      <c r="AD2356" t="s">
        <v>1682</v>
      </c>
      <c r="AE2356" s="12"/>
      <c r="AF2356" s="12"/>
    </row>
    <row r="2357" spans="1:32" ht="14.25" customHeight="1" x14ac:dyDescent="0.3">
      <c r="A2357">
        <v>23</v>
      </c>
      <c r="B2357" t="s">
        <v>24</v>
      </c>
      <c r="C2357" t="s">
        <v>461</v>
      </c>
      <c r="D2357" t="s">
        <v>351</v>
      </c>
      <c r="E2357">
        <v>2014</v>
      </c>
      <c r="F2357" t="s">
        <v>515</v>
      </c>
      <c r="G2357" t="s">
        <v>516</v>
      </c>
      <c r="H2357" s="3" t="s">
        <v>517</v>
      </c>
      <c r="I2357" s="8">
        <v>-13.833610999999999</v>
      </c>
      <c r="J2357" s="8">
        <v>-39.248888999999998</v>
      </c>
      <c r="K2357">
        <v>30000000</v>
      </c>
      <c r="L2357" t="s">
        <v>110</v>
      </c>
      <c r="M2357" t="s">
        <v>377</v>
      </c>
      <c r="N2357" t="s">
        <v>518</v>
      </c>
      <c r="O2357" s="12">
        <v>2009</v>
      </c>
      <c r="P2357" s="12">
        <v>11</v>
      </c>
      <c r="Q2357" s="12">
        <v>2009</v>
      </c>
      <c r="R2357" s="12">
        <v>12</v>
      </c>
      <c r="S2357" s="7">
        <f t="shared" si="33"/>
        <v>0.16129032258064516</v>
      </c>
      <c r="T2357">
        <v>3</v>
      </c>
      <c r="U2357">
        <v>17</v>
      </c>
      <c r="V2357" t="s">
        <v>82</v>
      </c>
      <c r="W2357">
        <f t="shared" si="34"/>
        <v>400</v>
      </c>
      <c r="X2357" s="5">
        <v>1</v>
      </c>
      <c r="Y2357" t="s">
        <v>48</v>
      </c>
      <c r="Z2357" t="s">
        <v>55</v>
      </c>
      <c r="AA2357" t="s">
        <v>1085</v>
      </c>
      <c r="AB2357">
        <v>0</v>
      </c>
      <c r="AC2357" t="s">
        <v>1441</v>
      </c>
      <c r="AD2357" t="s">
        <v>1682</v>
      </c>
      <c r="AE2357" s="12"/>
      <c r="AF2357" s="12"/>
    </row>
    <row r="2358" spans="1:32" ht="14.25" customHeight="1" x14ac:dyDescent="0.3">
      <c r="A2358">
        <v>23</v>
      </c>
      <c r="B2358" t="s">
        <v>24</v>
      </c>
      <c r="C2358" t="s">
        <v>461</v>
      </c>
      <c r="D2358" t="s">
        <v>351</v>
      </c>
      <c r="E2358">
        <v>2014</v>
      </c>
      <c r="F2358" t="s">
        <v>515</v>
      </c>
      <c r="G2358" t="s">
        <v>516</v>
      </c>
      <c r="H2358" s="3" t="s">
        <v>517</v>
      </c>
      <c r="I2358" s="8">
        <v>-13.833610999999999</v>
      </c>
      <c r="J2358" s="8">
        <v>-39.248888999999998</v>
      </c>
      <c r="K2358">
        <v>30000000</v>
      </c>
      <c r="L2358" t="s">
        <v>110</v>
      </c>
      <c r="M2358" t="s">
        <v>377</v>
      </c>
      <c r="N2358" t="s">
        <v>518</v>
      </c>
      <c r="O2358" s="12">
        <v>2009</v>
      </c>
      <c r="P2358" s="12">
        <v>11</v>
      </c>
      <c r="Q2358" s="12">
        <v>2009</v>
      </c>
      <c r="R2358" s="12">
        <v>12</v>
      </c>
      <c r="S2358" s="7">
        <f t="shared" si="33"/>
        <v>0.16129032258064516</v>
      </c>
      <c r="T2358">
        <v>3</v>
      </c>
      <c r="U2358">
        <v>17</v>
      </c>
      <c r="V2358" t="s">
        <v>82</v>
      </c>
      <c r="W2358">
        <f t="shared" si="34"/>
        <v>400</v>
      </c>
      <c r="X2358" s="5">
        <v>1</v>
      </c>
      <c r="Y2358" t="s">
        <v>48</v>
      </c>
      <c r="Z2358" t="s">
        <v>55</v>
      </c>
      <c r="AA2358" t="s">
        <v>1098</v>
      </c>
      <c r="AB2358">
        <v>1</v>
      </c>
      <c r="AC2358" t="s">
        <v>1441</v>
      </c>
      <c r="AD2358" t="s">
        <v>1682</v>
      </c>
      <c r="AE2358" s="12"/>
      <c r="AF2358" s="12"/>
    </row>
    <row r="2359" spans="1:32" ht="14.25" customHeight="1" x14ac:dyDescent="0.3">
      <c r="A2359">
        <v>23</v>
      </c>
      <c r="B2359" t="s">
        <v>24</v>
      </c>
      <c r="C2359" t="s">
        <v>461</v>
      </c>
      <c r="D2359" t="s">
        <v>351</v>
      </c>
      <c r="E2359">
        <v>2014</v>
      </c>
      <c r="F2359" t="s">
        <v>515</v>
      </c>
      <c r="G2359" t="s">
        <v>516</v>
      </c>
      <c r="H2359" s="3" t="s">
        <v>517</v>
      </c>
      <c r="I2359" s="8">
        <v>-13.833610999999999</v>
      </c>
      <c r="J2359" s="8">
        <v>-39.248888999999998</v>
      </c>
      <c r="K2359">
        <v>30000000</v>
      </c>
      <c r="L2359" t="s">
        <v>110</v>
      </c>
      <c r="M2359" t="s">
        <v>377</v>
      </c>
      <c r="N2359" t="s">
        <v>518</v>
      </c>
      <c r="O2359" s="12">
        <v>2009</v>
      </c>
      <c r="P2359" s="12">
        <v>11</v>
      </c>
      <c r="Q2359" s="12">
        <v>2009</v>
      </c>
      <c r="R2359" s="12">
        <v>12</v>
      </c>
      <c r="S2359" s="7">
        <f t="shared" si="33"/>
        <v>0.16129032258064516</v>
      </c>
      <c r="T2359">
        <v>3</v>
      </c>
      <c r="U2359">
        <v>17</v>
      </c>
      <c r="V2359" t="s">
        <v>82</v>
      </c>
      <c r="W2359">
        <f t="shared" si="34"/>
        <v>400</v>
      </c>
      <c r="X2359" s="5">
        <v>1</v>
      </c>
      <c r="Y2359" t="s">
        <v>48</v>
      </c>
      <c r="Z2359" t="s">
        <v>55</v>
      </c>
      <c r="AA2359" t="s">
        <v>1099</v>
      </c>
      <c r="AB2359">
        <v>0</v>
      </c>
      <c r="AC2359" t="s">
        <v>1441</v>
      </c>
      <c r="AD2359" t="s">
        <v>1682</v>
      </c>
      <c r="AE2359" s="12"/>
      <c r="AF2359" s="12"/>
    </row>
    <row r="2360" spans="1:32" ht="14.25" customHeight="1" x14ac:dyDescent="0.3">
      <c r="A2360">
        <v>23</v>
      </c>
      <c r="B2360" t="s">
        <v>24</v>
      </c>
      <c r="C2360" t="s">
        <v>461</v>
      </c>
      <c r="D2360" t="s">
        <v>351</v>
      </c>
      <c r="E2360">
        <v>2014</v>
      </c>
      <c r="F2360" t="s">
        <v>515</v>
      </c>
      <c r="G2360" t="s">
        <v>516</v>
      </c>
      <c r="H2360" s="3" t="s">
        <v>517</v>
      </c>
      <c r="I2360" s="8">
        <v>-13.833610999999999</v>
      </c>
      <c r="J2360" s="8">
        <v>-39.248888999999998</v>
      </c>
      <c r="K2360">
        <v>30000000</v>
      </c>
      <c r="L2360" t="s">
        <v>110</v>
      </c>
      <c r="M2360" t="s">
        <v>377</v>
      </c>
      <c r="N2360" t="s">
        <v>518</v>
      </c>
      <c r="O2360" s="12">
        <v>2009</v>
      </c>
      <c r="P2360" s="12">
        <v>11</v>
      </c>
      <c r="Q2360" s="12">
        <v>2009</v>
      </c>
      <c r="R2360" s="12">
        <v>12</v>
      </c>
      <c r="S2360" s="7">
        <f t="shared" si="33"/>
        <v>0.16129032258064516</v>
      </c>
      <c r="T2360">
        <v>3</v>
      </c>
      <c r="U2360">
        <v>17</v>
      </c>
      <c r="V2360" t="s">
        <v>82</v>
      </c>
      <c r="W2360">
        <f t="shared" si="34"/>
        <v>400</v>
      </c>
      <c r="X2360" s="5">
        <v>1</v>
      </c>
      <c r="Y2360" t="s">
        <v>48</v>
      </c>
      <c r="Z2360" t="s">
        <v>55</v>
      </c>
      <c r="AA2360" t="s">
        <v>249</v>
      </c>
      <c r="AB2360">
        <v>53</v>
      </c>
      <c r="AC2360" t="s">
        <v>1441</v>
      </c>
      <c r="AD2360" t="s">
        <v>1682</v>
      </c>
      <c r="AE2360" s="12"/>
      <c r="AF2360" s="12"/>
    </row>
    <row r="2361" spans="1:32" ht="14.25" customHeight="1" x14ac:dyDescent="0.3">
      <c r="A2361">
        <v>23</v>
      </c>
      <c r="B2361" t="s">
        <v>24</v>
      </c>
      <c r="C2361" t="s">
        <v>461</v>
      </c>
      <c r="D2361" t="s">
        <v>351</v>
      </c>
      <c r="E2361">
        <v>2014</v>
      </c>
      <c r="F2361" t="s">
        <v>515</v>
      </c>
      <c r="G2361" t="s">
        <v>516</v>
      </c>
      <c r="H2361" s="3" t="s">
        <v>517</v>
      </c>
      <c r="I2361" s="8">
        <v>-13.833610999999999</v>
      </c>
      <c r="J2361" s="8">
        <v>-39.248888999999998</v>
      </c>
      <c r="K2361">
        <v>30000000</v>
      </c>
      <c r="L2361" t="s">
        <v>110</v>
      </c>
      <c r="M2361" t="s">
        <v>377</v>
      </c>
      <c r="N2361" t="s">
        <v>518</v>
      </c>
      <c r="O2361" s="12">
        <v>2009</v>
      </c>
      <c r="P2361" s="12">
        <v>11</v>
      </c>
      <c r="Q2361" s="12">
        <v>2009</v>
      </c>
      <c r="R2361" s="12">
        <v>12</v>
      </c>
      <c r="S2361" s="7">
        <f t="shared" si="33"/>
        <v>0.16129032258064516</v>
      </c>
      <c r="T2361">
        <v>3</v>
      </c>
      <c r="U2361">
        <v>17</v>
      </c>
      <c r="V2361" t="s">
        <v>82</v>
      </c>
      <c r="W2361">
        <f t="shared" si="34"/>
        <v>400</v>
      </c>
      <c r="X2361" s="5">
        <v>1</v>
      </c>
      <c r="Y2361" t="s">
        <v>48</v>
      </c>
      <c r="Z2361" t="s">
        <v>55</v>
      </c>
      <c r="AA2361" t="s">
        <v>861</v>
      </c>
      <c r="AB2361">
        <v>0</v>
      </c>
      <c r="AC2361" t="s">
        <v>1441</v>
      </c>
      <c r="AD2361" t="s">
        <v>1682</v>
      </c>
      <c r="AE2361" s="12"/>
      <c r="AF2361" s="12"/>
    </row>
    <row r="2362" spans="1:32" ht="14.25" customHeight="1" x14ac:dyDescent="0.3">
      <c r="A2362">
        <v>23</v>
      </c>
      <c r="B2362" t="s">
        <v>24</v>
      </c>
      <c r="C2362" t="s">
        <v>461</v>
      </c>
      <c r="D2362" t="s">
        <v>351</v>
      </c>
      <c r="E2362">
        <v>2014</v>
      </c>
      <c r="F2362" t="s">
        <v>515</v>
      </c>
      <c r="G2362" t="s">
        <v>516</v>
      </c>
      <c r="H2362" s="3" t="s">
        <v>517</v>
      </c>
      <c r="I2362" s="8">
        <v>-13.833610999999999</v>
      </c>
      <c r="J2362" s="8">
        <v>-39.248888999999998</v>
      </c>
      <c r="K2362">
        <v>30000000</v>
      </c>
      <c r="L2362" t="s">
        <v>110</v>
      </c>
      <c r="M2362" t="s">
        <v>377</v>
      </c>
      <c r="N2362" t="s">
        <v>518</v>
      </c>
      <c r="O2362" s="12">
        <v>2009</v>
      </c>
      <c r="P2362" s="12">
        <v>11</v>
      </c>
      <c r="Q2362" s="12">
        <v>2009</v>
      </c>
      <c r="R2362" s="12">
        <v>12</v>
      </c>
      <c r="S2362" s="7">
        <f t="shared" si="33"/>
        <v>0.16129032258064516</v>
      </c>
      <c r="T2362">
        <v>3</v>
      </c>
      <c r="U2362">
        <v>17</v>
      </c>
      <c r="V2362" t="s">
        <v>82</v>
      </c>
      <c r="W2362">
        <f t="shared" si="34"/>
        <v>400</v>
      </c>
      <c r="X2362" s="5">
        <v>1</v>
      </c>
      <c r="Y2362" t="s">
        <v>48</v>
      </c>
      <c r="Z2362" t="s">
        <v>55</v>
      </c>
      <c r="AA2362" t="s">
        <v>1091</v>
      </c>
      <c r="AB2362">
        <v>7</v>
      </c>
      <c r="AC2362" t="s">
        <v>1441</v>
      </c>
      <c r="AD2362" t="s">
        <v>1682</v>
      </c>
      <c r="AE2362" s="12"/>
      <c r="AF2362" s="12"/>
    </row>
    <row r="2363" spans="1:32" ht="14.25" customHeight="1" x14ac:dyDescent="0.3">
      <c r="A2363">
        <v>23</v>
      </c>
      <c r="B2363" t="s">
        <v>24</v>
      </c>
      <c r="C2363" t="s">
        <v>461</v>
      </c>
      <c r="D2363" t="s">
        <v>351</v>
      </c>
      <c r="E2363">
        <v>2014</v>
      </c>
      <c r="F2363" t="s">
        <v>515</v>
      </c>
      <c r="G2363" t="s">
        <v>516</v>
      </c>
      <c r="H2363" s="3" t="s">
        <v>517</v>
      </c>
      <c r="I2363" s="8">
        <v>-13.833610999999999</v>
      </c>
      <c r="J2363" s="8">
        <v>-39.248888999999998</v>
      </c>
      <c r="K2363">
        <v>30000000</v>
      </c>
      <c r="L2363" t="s">
        <v>110</v>
      </c>
      <c r="M2363" t="s">
        <v>377</v>
      </c>
      <c r="N2363" t="s">
        <v>518</v>
      </c>
      <c r="O2363" s="12">
        <v>2009</v>
      </c>
      <c r="P2363" s="12">
        <v>11</v>
      </c>
      <c r="Q2363" s="12">
        <v>2009</v>
      </c>
      <c r="R2363" s="12">
        <v>12</v>
      </c>
      <c r="S2363" s="7">
        <f t="shared" si="33"/>
        <v>0.16129032258064516</v>
      </c>
      <c r="T2363">
        <v>3</v>
      </c>
      <c r="U2363">
        <v>17</v>
      </c>
      <c r="V2363" t="s">
        <v>82</v>
      </c>
      <c r="W2363">
        <f t="shared" si="34"/>
        <v>400</v>
      </c>
      <c r="X2363" s="5">
        <v>1</v>
      </c>
      <c r="Y2363" t="s">
        <v>48</v>
      </c>
      <c r="Z2363" t="s">
        <v>55</v>
      </c>
      <c r="AA2363" t="s">
        <v>1092</v>
      </c>
      <c r="AB2363">
        <v>3</v>
      </c>
      <c r="AC2363" t="s">
        <v>1441</v>
      </c>
      <c r="AD2363" t="s">
        <v>1682</v>
      </c>
      <c r="AE2363" s="12"/>
      <c r="AF2363" s="12"/>
    </row>
    <row r="2364" spans="1:32" ht="14.25" customHeight="1" x14ac:dyDescent="0.3">
      <c r="A2364">
        <v>23</v>
      </c>
      <c r="B2364" t="s">
        <v>24</v>
      </c>
      <c r="C2364" t="s">
        <v>461</v>
      </c>
      <c r="D2364" t="s">
        <v>351</v>
      </c>
      <c r="E2364">
        <v>2014</v>
      </c>
      <c r="F2364" t="s">
        <v>515</v>
      </c>
      <c r="G2364" t="s">
        <v>516</v>
      </c>
      <c r="H2364" s="3" t="s">
        <v>517</v>
      </c>
      <c r="I2364" s="8">
        <v>-13.833610999999999</v>
      </c>
      <c r="J2364" s="8">
        <v>-39.248888999999998</v>
      </c>
      <c r="K2364">
        <v>30000000</v>
      </c>
      <c r="L2364" t="s">
        <v>110</v>
      </c>
      <c r="M2364" t="s">
        <v>377</v>
      </c>
      <c r="N2364" t="s">
        <v>518</v>
      </c>
      <c r="O2364" s="12">
        <v>2009</v>
      </c>
      <c r="P2364" s="12">
        <v>11</v>
      </c>
      <c r="Q2364" s="12">
        <v>2009</v>
      </c>
      <c r="R2364" s="12">
        <v>12</v>
      </c>
      <c r="S2364" s="7">
        <f t="shared" si="33"/>
        <v>0.16129032258064516</v>
      </c>
      <c r="T2364">
        <v>3</v>
      </c>
      <c r="U2364">
        <v>17</v>
      </c>
      <c r="V2364" t="s">
        <v>82</v>
      </c>
      <c r="W2364">
        <f t="shared" si="34"/>
        <v>400</v>
      </c>
      <c r="X2364" s="5">
        <v>1</v>
      </c>
      <c r="Y2364" t="s">
        <v>48</v>
      </c>
      <c r="Z2364" t="s">
        <v>55</v>
      </c>
      <c r="AA2364" t="s">
        <v>59</v>
      </c>
      <c r="AB2364">
        <v>29</v>
      </c>
      <c r="AC2364" t="s">
        <v>1441</v>
      </c>
      <c r="AD2364" t="s">
        <v>1682</v>
      </c>
      <c r="AE2364" s="12"/>
      <c r="AF2364" s="12"/>
    </row>
    <row r="2365" spans="1:32" ht="14.25" customHeight="1" x14ac:dyDescent="0.3">
      <c r="A2365">
        <v>23</v>
      </c>
      <c r="B2365" t="s">
        <v>24</v>
      </c>
      <c r="C2365" t="s">
        <v>461</v>
      </c>
      <c r="D2365" t="s">
        <v>351</v>
      </c>
      <c r="E2365">
        <v>2014</v>
      </c>
      <c r="F2365" t="s">
        <v>515</v>
      </c>
      <c r="G2365" t="s">
        <v>516</v>
      </c>
      <c r="H2365" s="3" t="s">
        <v>517</v>
      </c>
      <c r="I2365" s="8">
        <v>-13.833610999999999</v>
      </c>
      <c r="J2365" s="8">
        <v>-39.248888999999998</v>
      </c>
      <c r="K2365">
        <v>30000000</v>
      </c>
      <c r="L2365" t="s">
        <v>110</v>
      </c>
      <c r="M2365" t="s">
        <v>377</v>
      </c>
      <c r="N2365" t="s">
        <v>518</v>
      </c>
      <c r="O2365" s="12">
        <v>2009</v>
      </c>
      <c r="P2365" s="12">
        <v>11</v>
      </c>
      <c r="Q2365" s="12">
        <v>2009</v>
      </c>
      <c r="R2365" s="12">
        <v>12</v>
      </c>
      <c r="S2365" s="7">
        <f t="shared" si="33"/>
        <v>0.16129032258064516</v>
      </c>
      <c r="T2365">
        <v>3</v>
      </c>
      <c r="U2365">
        <v>17</v>
      </c>
      <c r="V2365" t="s">
        <v>82</v>
      </c>
      <c r="W2365">
        <f t="shared" si="34"/>
        <v>400</v>
      </c>
      <c r="X2365" s="5">
        <v>1</v>
      </c>
      <c r="Y2365" t="s">
        <v>48</v>
      </c>
      <c r="Z2365" t="s">
        <v>55</v>
      </c>
      <c r="AA2365" t="s">
        <v>62</v>
      </c>
      <c r="AB2365">
        <v>0</v>
      </c>
      <c r="AC2365" t="s">
        <v>1441</v>
      </c>
      <c r="AD2365" t="s">
        <v>1682</v>
      </c>
      <c r="AE2365" s="12"/>
      <c r="AF2365" s="12"/>
    </row>
    <row r="2366" spans="1:32" ht="14.25" customHeight="1" x14ac:dyDescent="0.3">
      <c r="A2366">
        <v>23</v>
      </c>
      <c r="B2366" t="s">
        <v>24</v>
      </c>
      <c r="C2366" t="s">
        <v>461</v>
      </c>
      <c r="D2366" t="s">
        <v>351</v>
      </c>
      <c r="E2366">
        <v>2014</v>
      </c>
      <c r="F2366" t="s">
        <v>515</v>
      </c>
      <c r="G2366" t="s">
        <v>516</v>
      </c>
      <c r="H2366" s="3" t="s">
        <v>517</v>
      </c>
      <c r="I2366" s="8">
        <v>-13.833610999999999</v>
      </c>
      <c r="J2366" s="8">
        <v>-39.248888999999998</v>
      </c>
      <c r="K2366">
        <v>30000000</v>
      </c>
      <c r="L2366" t="s">
        <v>110</v>
      </c>
      <c r="M2366" t="s">
        <v>377</v>
      </c>
      <c r="N2366" t="s">
        <v>518</v>
      </c>
      <c r="O2366" s="12">
        <v>2009</v>
      </c>
      <c r="P2366" s="12">
        <v>11</v>
      </c>
      <c r="Q2366" s="12">
        <v>2009</v>
      </c>
      <c r="R2366" s="12">
        <v>12</v>
      </c>
      <c r="S2366" s="7">
        <f t="shared" si="33"/>
        <v>0.16129032258064516</v>
      </c>
      <c r="T2366">
        <v>3</v>
      </c>
      <c r="U2366">
        <v>17</v>
      </c>
      <c r="V2366" t="s">
        <v>82</v>
      </c>
      <c r="W2366">
        <f t="shared" si="34"/>
        <v>400</v>
      </c>
      <c r="X2366" s="5">
        <v>1</v>
      </c>
      <c r="Y2366" t="s">
        <v>48</v>
      </c>
      <c r="Z2366" t="s">
        <v>55</v>
      </c>
      <c r="AA2366" t="s">
        <v>1082</v>
      </c>
      <c r="AB2366">
        <v>0</v>
      </c>
      <c r="AC2366" t="s">
        <v>1441</v>
      </c>
      <c r="AD2366" t="s">
        <v>1682</v>
      </c>
      <c r="AE2366" s="12"/>
      <c r="AF2366" s="12"/>
    </row>
    <row r="2367" spans="1:32" ht="14.25" customHeight="1" x14ac:dyDescent="0.3">
      <c r="A2367">
        <v>23</v>
      </c>
      <c r="B2367" t="s">
        <v>24</v>
      </c>
      <c r="C2367" t="s">
        <v>461</v>
      </c>
      <c r="D2367" t="s">
        <v>351</v>
      </c>
      <c r="E2367">
        <v>2014</v>
      </c>
      <c r="F2367" t="s">
        <v>515</v>
      </c>
      <c r="G2367" t="s">
        <v>516</v>
      </c>
      <c r="H2367" s="3" t="s">
        <v>517</v>
      </c>
      <c r="I2367" s="8">
        <v>-13.833610999999999</v>
      </c>
      <c r="J2367" s="8">
        <v>-39.248888999999998</v>
      </c>
      <c r="K2367">
        <v>30000000</v>
      </c>
      <c r="L2367" t="s">
        <v>110</v>
      </c>
      <c r="M2367" t="s">
        <v>377</v>
      </c>
      <c r="N2367" t="s">
        <v>518</v>
      </c>
      <c r="O2367" s="12">
        <v>2009</v>
      </c>
      <c r="P2367" s="12">
        <v>11</v>
      </c>
      <c r="Q2367" s="12">
        <v>2009</v>
      </c>
      <c r="R2367" s="12">
        <v>12</v>
      </c>
      <c r="S2367" s="7">
        <f t="shared" si="33"/>
        <v>0.16129032258064516</v>
      </c>
      <c r="T2367">
        <v>3</v>
      </c>
      <c r="U2367">
        <v>17</v>
      </c>
      <c r="V2367" t="s">
        <v>82</v>
      </c>
      <c r="W2367">
        <f t="shared" si="34"/>
        <v>400</v>
      </c>
      <c r="X2367" s="5">
        <v>1</v>
      </c>
      <c r="Y2367" t="s">
        <v>48</v>
      </c>
      <c r="Z2367" t="s">
        <v>55</v>
      </c>
      <c r="AA2367" t="s">
        <v>655</v>
      </c>
      <c r="AB2367">
        <v>94</v>
      </c>
      <c r="AC2367" t="s">
        <v>1441</v>
      </c>
      <c r="AD2367" t="s">
        <v>1682</v>
      </c>
      <c r="AE2367" s="12"/>
      <c r="AF2367" s="12"/>
    </row>
    <row r="2368" spans="1:32" ht="14.25" customHeight="1" x14ac:dyDescent="0.3">
      <c r="A2368">
        <v>23</v>
      </c>
      <c r="B2368" t="s">
        <v>24</v>
      </c>
      <c r="C2368" t="s">
        <v>461</v>
      </c>
      <c r="D2368" t="s">
        <v>351</v>
      </c>
      <c r="E2368">
        <v>2014</v>
      </c>
      <c r="F2368" t="s">
        <v>515</v>
      </c>
      <c r="G2368" t="s">
        <v>516</v>
      </c>
      <c r="H2368" s="3" t="s">
        <v>517</v>
      </c>
      <c r="I2368" s="8">
        <v>-13.833610999999999</v>
      </c>
      <c r="J2368" s="8">
        <v>-39.248888999999998</v>
      </c>
      <c r="K2368">
        <v>30000000</v>
      </c>
      <c r="L2368" t="s">
        <v>110</v>
      </c>
      <c r="M2368" t="s">
        <v>377</v>
      </c>
      <c r="N2368" t="s">
        <v>518</v>
      </c>
      <c r="O2368" s="12">
        <v>2009</v>
      </c>
      <c r="P2368" s="12">
        <v>11</v>
      </c>
      <c r="Q2368" s="12">
        <v>2009</v>
      </c>
      <c r="R2368" s="12">
        <v>12</v>
      </c>
      <c r="S2368" s="7">
        <f t="shared" si="33"/>
        <v>0.16129032258064516</v>
      </c>
      <c r="T2368">
        <v>3</v>
      </c>
      <c r="U2368">
        <v>17</v>
      </c>
      <c r="V2368" t="s">
        <v>82</v>
      </c>
      <c r="W2368">
        <f t="shared" si="34"/>
        <v>400</v>
      </c>
      <c r="X2368" s="5">
        <v>1</v>
      </c>
      <c r="Y2368" t="s">
        <v>48</v>
      </c>
      <c r="Z2368" t="s">
        <v>55</v>
      </c>
      <c r="AA2368" t="s">
        <v>379</v>
      </c>
      <c r="AB2368">
        <v>22</v>
      </c>
      <c r="AC2368" t="s">
        <v>1441</v>
      </c>
      <c r="AD2368" t="s">
        <v>1682</v>
      </c>
      <c r="AE2368" s="12"/>
      <c r="AF2368" s="12"/>
    </row>
    <row r="2369" spans="1:32" ht="14.25" customHeight="1" x14ac:dyDescent="0.3">
      <c r="A2369">
        <v>23</v>
      </c>
      <c r="B2369" t="s">
        <v>24</v>
      </c>
      <c r="C2369" t="s">
        <v>461</v>
      </c>
      <c r="D2369" t="s">
        <v>351</v>
      </c>
      <c r="E2369">
        <v>2014</v>
      </c>
      <c r="F2369" t="s">
        <v>515</v>
      </c>
      <c r="G2369" t="s">
        <v>516</v>
      </c>
      <c r="H2369" s="3" t="s">
        <v>517</v>
      </c>
      <c r="I2369" s="8">
        <v>-13.833610999999999</v>
      </c>
      <c r="J2369" s="8">
        <v>-39.248888999999998</v>
      </c>
      <c r="K2369">
        <v>30000000</v>
      </c>
      <c r="L2369" t="s">
        <v>110</v>
      </c>
      <c r="M2369" t="s">
        <v>377</v>
      </c>
      <c r="N2369" t="s">
        <v>518</v>
      </c>
      <c r="O2369" s="12">
        <v>2009</v>
      </c>
      <c r="P2369" s="12">
        <v>11</v>
      </c>
      <c r="Q2369" s="12">
        <v>2009</v>
      </c>
      <c r="R2369" s="12">
        <v>12</v>
      </c>
      <c r="S2369" s="7">
        <f t="shared" si="33"/>
        <v>0.16129032258064516</v>
      </c>
      <c r="T2369">
        <v>3</v>
      </c>
      <c r="U2369">
        <v>17</v>
      </c>
      <c r="V2369" t="s">
        <v>82</v>
      </c>
      <c r="W2369">
        <f t="shared" si="34"/>
        <v>400</v>
      </c>
      <c r="X2369" s="5">
        <v>1</v>
      </c>
      <c r="Y2369" t="s">
        <v>48</v>
      </c>
      <c r="Z2369" t="s">
        <v>55</v>
      </c>
      <c r="AA2369" t="s">
        <v>519</v>
      </c>
      <c r="AB2369">
        <v>1</v>
      </c>
      <c r="AC2369" t="s">
        <v>1441</v>
      </c>
      <c r="AD2369" t="s">
        <v>1682</v>
      </c>
      <c r="AE2369" s="12"/>
      <c r="AF2369" s="12"/>
    </row>
    <row r="2370" spans="1:32" ht="14.25" customHeight="1" x14ac:dyDescent="0.3">
      <c r="A2370">
        <v>23</v>
      </c>
      <c r="B2370" t="s">
        <v>24</v>
      </c>
      <c r="C2370" t="s">
        <v>461</v>
      </c>
      <c r="D2370" t="s">
        <v>351</v>
      </c>
      <c r="E2370">
        <v>2014</v>
      </c>
      <c r="F2370" t="s">
        <v>515</v>
      </c>
      <c r="G2370" t="s">
        <v>516</v>
      </c>
      <c r="H2370" s="3" t="s">
        <v>517</v>
      </c>
      <c r="I2370" s="8">
        <v>-13.833610999999999</v>
      </c>
      <c r="J2370" s="8">
        <v>-39.248888999999998</v>
      </c>
      <c r="K2370">
        <v>30000000</v>
      </c>
      <c r="L2370" t="s">
        <v>110</v>
      </c>
      <c r="M2370" t="s">
        <v>377</v>
      </c>
      <c r="N2370" t="s">
        <v>518</v>
      </c>
      <c r="O2370" s="12">
        <v>2009</v>
      </c>
      <c r="P2370" s="12">
        <v>11</v>
      </c>
      <c r="Q2370" s="12">
        <v>2009</v>
      </c>
      <c r="R2370" s="12">
        <v>12</v>
      </c>
      <c r="S2370" s="7">
        <f t="shared" si="33"/>
        <v>0.16129032258064516</v>
      </c>
      <c r="T2370">
        <v>3</v>
      </c>
      <c r="U2370">
        <v>17</v>
      </c>
      <c r="V2370" t="s">
        <v>82</v>
      </c>
      <c r="W2370">
        <f t="shared" si="34"/>
        <v>400</v>
      </c>
      <c r="X2370" s="5">
        <v>1</v>
      </c>
      <c r="Y2370" t="s">
        <v>48</v>
      </c>
      <c r="Z2370" t="s">
        <v>55</v>
      </c>
      <c r="AA2370" t="s">
        <v>1064</v>
      </c>
      <c r="AB2370">
        <v>9</v>
      </c>
      <c r="AC2370" t="s">
        <v>1441</v>
      </c>
      <c r="AD2370" t="s">
        <v>1682</v>
      </c>
      <c r="AE2370" s="12"/>
      <c r="AF2370" s="12"/>
    </row>
    <row r="2371" spans="1:32" ht="14.25" customHeight="1" x14ac:dyDescent="0.3">
      <c r="A2371">
        <v>23</v>
      </c>
      <c r="B2371" t="s">
        <v>24</v>
      </c>
      <c r="C2371" t="s">
        <v>461</v>
      </c>
      <c r="D2371" t="s">
        <v>351</v>
      </c>
      <c r="E2371">
        <v>2014</v>
      </c>
      <c r="F2371" t="s">
        <v>515</v>
      </c>
      <c r="G2371" t="s">
        <v>516</v>
      </c>
      <c r="H2371" s="3" t="s">
        <v>517</v>
      </c>
      <c r="I2371" s="8">
        <v>-13.833610999999999</v>
      </c>
      <c r="J2371" s="8">
        <v>-39.248888999999998</v>
      </c>
      <c r="K2371">
        <v>30000000</v>
      </c>
      <c r="L2371" t="s">
        <v>110</v>
      </c>
      <c r="M2371" t="s">
        <v>377</v>
      </c>
      <c r="N2371" t="s">
        <v>518</v>
      </c>
      <c r="O2371" s="12">
        <v>2009</v>
      </c>
      <c r="P2371" s="12">
        <v>11</v>
      </c>
      <c r="Q2371" s="12">
        <v>2009</v>
      </c>
      <c r="R2371" s="12">
        <v>12</v>
      </c>
      <c r="S2371" s="7">
        <f t="shared" si="33"/>
        <v>0.16129032258064516</v>
      </c>
      <c r="T2371">
        <v>3</v>
      </c>
      <c r="U2371">
        <v>17</v>
      </c>
      <c r="V2371" t="s">
        <v>82</v>
      </c>
      <c r="W2371">
        <f t="shared" si="34"/>
        <v>400</v>
      </c>
      <c r="X2371" s="5">
        <v>1</v>
      </c>
      <c r="Y2371" t="s">
        <v>48</v>
      </c>
      <c r="Z2371" t="s">
        <v>55</v>
      </c>
      <c r="AA2371" t="s">
        <v>1093</v>
      </c>
      <c r="AB2371">
        <v>0</v>
      </c>
      <c r="AC2371" t="s">
        <v>1441</v>
      </c>
      <c r="AD2371" t="s">
        <v>1682</v>
      </c>
      <c r="AE2371" s="12"/>
      <c r="AF2371" s="12"/>
    </row>
    <row r="2372" spans="1:32" ht="14.25" customHeight="1" x14ac:dyDescent="0.3">
      <c r="A2372">
        <v>23</v>
      </c>
      <c r="B2372" t="s">
        <v>24</v>
      </c>
      <c r="C2372" t="s">
        <v>461</v>
      </c>
      <c r="D2372" t="s">
        <v>351</v>
      </c>
      <c r="E2372">
        <v>2014</v>
      </c>
      <c r="F2372" t="s">
        <v>515</v>
      </c>
      <c r="G2372" t="s">
        <v>516</v>
      </c>
      <c r="H2372" s="3" t="s">
        <v>517</v>
      </c>
      <c r="I2372" s="8">
        <v>-13.833610999999999</v>
      </c>
      <c r="J2372" s="8">
        <v>-39.248888999999998</v>
      </c>
      <c r="K2372">
        <v>30000000</v>
      </c>
      <c r="L2372" t="s">
        <v>110</v>
      </c>
      <c r="M2372" t="s">
        <v>377</v>
      </c>
      <c r="N2372" t="s">
        <v>518</v>
      </c>
      <c r="O2372" s="12">
        <v>2009</v>
      </c>
      <c r="P2372" s="12">
        <v>11</v>
      </c>
      <c r="Q2372" s="12">
        <v>2009</v>
      </c>
      <c r="R2372" s="12">
        <v>12</v>
      </c>
      <c r="S2372" s="7">
        <f t="shared" si="33"/>
        <v>0.16129032258064516</v>
      </c>
      <c r="T2372">
        <v>3</v>
      </c>
      <c r="U2372">
        <v>17</v>
      </c>
      <c r="V2372" t="s">
        <v>82</v>
      </c>
      <c r="W2372">
        <f t="shared" si="34"/>
        <v>400</v>
      </c>
      <c r="X2372" s="5">
        <v>1</v>
      </c>
      <c r="Y2372" t="s">
        <v>48</v>
      </c>
      <c r="Z2372" t="s">
        <v>55</v>
      </c>
      <c r="AA2372" t="s">
        <v>1094</v>
      </c>
      <c r="AB2372">
        <v>1</v>
      </c>
      <c r="AC2372" t="s">
        <v>1441</v>
      </c>
      <c r="AD2372" t="s">
        <v>1682</v>
      </c>
      <c r="AE2372" s="12"/>
      <c r="AF2372" s="12"/>
    </row>
    <row r="2373" spans="1:32" ht="14.25" customHeight="1" x14ac:dyDescent="0.3">
      <c r="A2373">
        <v>23</v>
      </c>
      <c r="B2373" t="s">
        <v>24</v>
      </c>
      <c r="C2373" t="s">
        <v>461</v>
      </c>
      <c r="D2373" t="s">
        <v>351</v>
      </c>
      <c r="E2373">
        <v>2014</v>
      </c>
      <c r="F2373" t="s">
        <v>515</v>
      </c>
      <c r="G2373" t="s">
        <v>516</v>
      </c>
      <c r="H2373" s="3" t="s">
        <v>517</v>
      </c>
      <c r="I2373" s="8">
        <v>-13.833610999999999</v>
      </c>
      <c r="J2373" s="8">
        <v>-39.248888999999998</v>
      </c>
      <c r="K2373">
        <v>30000000</v>
      </c>
      <c r="L2373" t="s">
        <v>110</v>
      </c>
      <c r="M2373" t="s">
        <v>377</v>
      </c>
      <c r="N2373" t="s">
        <v>518</v>
      </c>
      <c r="O2373" s="12">
        <v>2009</v>
      </c>
      <c r="P2373" s="12">
        <v>11</v>
      </c>
      <c r="Q2373" s="12">
        <v>2009</v>
      </c>
      <c r="R2373" s="12">
        <v>12</v>
      </c>
      <c r="S2373" s="7">
        <f t="shared" si="33"/>
        <v>0.16129032258064516</v>
      </c>
      <c r="T2373">
        <v>3</v>
      </c>
      <c r="U2373">
        <v>17</v>
      </c>
      <c r="V2373" t="s">
        <v>82</v>
      </c>
      <c r="W2373">
        <f t="shared" si="34"/>
        <v>400</v>
      </c>
      <c r="X2373" s="5">
        <v>1</v>
      </c>
      <c r="Y2373" t="s">
        <v>48</v>
      </c>
      <c r="Z2373" t="s">
        <v>55</v>
      </c>
      <c r="AA2373" t="s">
        <v>70</v>
      </c>
      <c r="AB2373">
        <v>1</v>
      </c>
      <c r="AC2373" t="s">
        <v>1441</v>
      </c>
      <c r="AD2373" t="s">
        <v>1682</v>
      </c>
      <c r="AE2373" s="12"/>
      <c r="AF2373" s="12"/>
    </row>
    <row r="2374" spans="1:32" ht="14.25" customHeight="1" x14ac:dyDescent="0.3">
      <c r="A2374">
        <v>23</v>
      </c>
      <c r="B2374" t="s">
        <v>24</v>
      </c>
      <c r="C2374" t="s">
        <v>461</v>
      </c>
      <c r="D2374" t="s">
        <v>351</v>
      </c>
      <c r="E2374">
        <v>2014</v>
      </c>
      <c r="F2374" t="s">
        <v>515</v>
      </c>
      <c r="G2374" t="s">
        <v>516</v>
      </c>
      <c r="H2374" s="3" t="s">
        <v>517</v>
      </c>
      <c r="I2374" s="8">
        <v>-13.833610999999999</v>
      </c>
      <c r="J2374" s="8">
        <v>-39.248888999999998</v>
      </c>
      <c r="K2374">
        <v>30000000</v>
      </c>
      <c r="L2374" t="s">
        <v>110</v>
      </c>
      <c r="M2374" t="s">
        <v>377</v>
      </c>
      <c r="N2374" t="s">
        <v>518</v>
      </c>
      <c r="O2374" s="12">
        <v>2009</v>
      </c>
      <c r="P2374" s="12">
        <v>11</v>
      </c>
      <c r="Q2374" s="12">
        <v>2009</v>
      </c>
      <c r="R2374" s="12">
        <v>12</v>
      </c>
      <c r="S2374" s="7">
        <f t="shared" si="33"/>
        <v>0.16129032258064516</v>
      </c>
      <c r="T2374">
        <v>3</v>
      </c>
      <c r="U2374">
        <v>17</v>
      </c>
      <c r="V2374" t="s">
        <v>82</v>
      </c>
      <c r="W2374">
        <f t="shared" si="34"/>
        <v>400</v>
      </c>
      <c r="X2374" s="5">
        <v>1</v>
      </c>
      <c r="Y2374" t="s">
        <v>48</v>
      </c>
      <c r="Z2374" t="s">
        <v>55</v>
      </c>
      <c r="AA2374" t="s">
        <v>1086</v>
      </c>
      <c r="AB2374">
        <v>20</v>
      </c>
      <c r="AC2374" t="s">
        <v>1441</v>
      </c>
      <c r="AD2374" t="s">
        <v>1682</v>
      </c>
      <c r="AE2374" s="12"/>
      <c r="AF2374" s="12"/>
    </row>
    <row r="2375" spans="1:32" ht="14.25" customHeight="1" x14ac:dyDescent="0.3">
      <c r="A2375">
        <v>23</v>
      </c>
      <c r="B2375" t="s">
        <v>24</v>
      </c>
      <c r="C2375" t="s">
        <v>461</v>
      </c>
      <c r="D2375" t="s">
        <v>351</v>
      </c>
      <c r="E2375">
        <v>2014</v>
      </c>
      <c r="F2375" t="s">
        <v>515</v>
      </c>
      <c r="G2375" t="s">
        <v>516</v>
      </c>
      <c r="H2375" s="3" t="s">
        <v>517</v>
      </c>
      <c r="I2375" s="8">
        <v>-13.833610999999999</v>
      </c>
      <c r="J2375" s="8">
        <v>-39.248888999999998</v>
      </c>
      <c r="K2375">
        <v>30000000</v>
      </c>
      <c r="L2375" t="s">
        <v>110</v>
      </c>
      <c r="M2375" t="s">
        <v>377</v>
      </c>
      <c r="N2375" t="s">
        <v>518</v>
      </c>
      <c r="O2375" s="12">
        <v>2009</v>
      </c>
      <c r="P2375" s="12">
        <v>11</v>
      </c>
      <c r="Q2375" s="12">
        <v>2009</v>
      </c>
      <c r="R2375" s="12">
        <v>12</v>
      </c>
      <c r="S2375" s="7">
        <f t="shared" si="33"/>
        <v>0.16129032258064516</v>
      </c>
      <c r="T2375">
        <v>3</v>
      </c>
      <c r="U2375">
        <v>17</v>
      </c>
      <c r="V2375" t="s">
        <v>82</v>
      </c>
      <c r="W2375">
        <f t="shared" si="34"/>
        <v>400</v>
      </c>
      <c r="X2375" s="5">
        <v>1</v>
      </c>
      <c r="Y2375" t="s">
        <v>48</v>
      </c>
      <c r="Z2375" t="s">
        <v>55</v>
      </c>
      <c r="AA2375" t="s">
        <v>73</v>
      </c>
      <c r="AB2375">
        <v>1</v>
      </c>
      <c r="AC2375" t="s">
        <v>1441</v>
      </c>
      <c r="AD2375" t="s">
        <v>1682</v>
      </c>
      <c r="AE2375" s="12"/>
      <c r="AF2375" s="12"/>
    </row>
    <row r="2376" spans="1:32" ht="14.25" customHeight="1" x14ac:dyDescent="0.3">
      <c r="A2376">
        <v>23</v>
      </c>
      <c r="B2376" t="s">
        <v>24</v>
      </c>
      <c r="C2376" t="s">
        <v>461</v>
      </c>
      <c r="D2376" t="s">
        <v>351</v>
      </c>
      <c r="E2376">
        <v>2014</v>
      </c>
      <c r="F2376" t="s">
        <v>515</v>
      </c>
      <c r="G2376" t="s">
        <v>516</v>
      </c>
      <c r="H2376" s="3" t="s">
        <v>517</v>
      </c>
      <c r="I2376" s="8">
        <v>-13.833610999999999</v>
      </c>
      <c r="J2376" s="8">
        <v>-39.248888999999998</v>
      </c>
      <c r="K2376">
        <v>30000000</v>
      </c>
      <c r="L2376" t="s">
        <v>110</v>
      </c>
      <c r="M2376" t="s">
        <v>377</v>
      </c>
      <c r="N2376" t="s">
        <v>518</v>
      </c>
      <c r="O2376" s="12">
        <v>2009</v>
      </c>
      <c r="P2376" s="12">
        <v>11</v>
      </c>
      <c r="Q2376" s="12">
        <v>2009</v>
      </c>
      <c r="R2376" s="12">
        <v>12</v>
      </c>
      <c r="S2376" s="7">
        <f t="shared" si="33"/>
        <v>0.16129032258064516</v>
      </c>
      <c r="T2376">
        <v>3</v>
      </c>
      <c r="U2376">
        <v>17</v>
      </c>
      <c r="V2376" t="s">
        <v>82</v>
      </c>
      <c r="W2376">
        <f t="shared" si="34"/>
        <v>400</v>
      </c>
      <c r="X2376" s="5">
        <v>1</v>
      </c>
      <c r="Y2376" t="s">
        <v>48</v>
      </c>
      <c r="Z2376" t="s">
        <v>55</v>
      </c>
      <c r="AA2376" t="s">
        <v>265</v>
      </c>
      <c r="AB2376">
        <v>0</v>
      </c>
      <c r="AC2376" t="s">
        <v>1441</v>
      </c>
      <c r="AD2376" t="s">
        <v>1682</v>
      </c>
      <c r="AE2376" s="12"/>
      <c r="AF2376" s="12"/>
    </row>
    <row r="2377" spans="1:32" ht="14.25" customHeight="1" x14ac:dyDescent="0.3">
      <c r="A2377">
        <v>23</v>
      </c>
      <c r="B2377" t="s">
        <v>24</v>
      </c>
      <c r="C2377" t="s">
        <v>461</v>
      </c>
      <c r="D2377" t="s">
        <v>351</v>
      </c>
      <c r="E2377">
        <v>2014</v>
      </c>
      <c r="F2377" t="s">
        <v>515</v>
      </c>
      <c r="G2377" t="s">
        <v>516</v>
      </c>
      <c r="H2377" s="3" t="s">
        <v>517</v>
      </c>
      <c r="I2377" s="8">
        <v>-13.833610999999999</v>
      </c>
      <c r="J2377" s="8">
        <v>-39.248888999999998</v>
      </c>
      <c r="K2377">
        <v>30000000</v>
      </c>
      <c r="L2377" t="s">
        <v>110</v>
      </c>
      <c r="M2377" t="s">
        <v>377</v>
      </c>
      <c r="N2377" t="s">
        <v>518</v>
      </c>
      <c r="O2377" s="12">
        <v>2009</v>
      </c>
      <c r="P2377" s="12">
        <v>11</v>
      </c>
      <c r="Q2377" s="12">
        <v>2009</v>
      </c>
      <c r="R2377" s="12">
        <v>12</v>
      </c>
      <c r="S2377" s="7">
        <f t="shared" si="33"/>
        <v>0.16129032258064516</v>
      </c>
      <c r="T2377">
        <v>3</v>
      </c>
      <c r="U2377">
        <v>17</v>
      </c>
      <c r="V2377" t="s">
        <v>82</v>
      </c>
      <c r="W2377">
        <f t="shared" si="34"/>
        <v>400</v>
      </c>
      <c r="X2377" s="5">
        <v>1</v>
      </c>
      <c r="Y2377" t="s">
        <v>48</v>
      </c>
      <c r="Z2377" t="s">
        <v>55</v>
      </c>
      <c r="AA2377" t="s">
        <v>1056</v>
      </c>
      <c r="AB2377">
        <v>0</v>
      </c>
      <c r="AC2377" t="s">
        <v>1441</v>
      </c>
      <c r="AD2377" t="s">
        <v>1682</v>
      </c>
      <c r="AE2377" s="12"/>
      <c r="AF2377" s="12"/>
    </row>
    <row r="2378" spans="1:32" ht="14.25" customHeight="1" x14ac:dyDescent="0.3">
      <c r="A2378">
        <v>23</v>
      </c>
      <c r="B2378" t="s">
        <v>24</v>
      </c>
      <c r="C2378" t="s">
        <v>461</v>
      </c>
      <c r="D2378" t="s">
        <v>351</v>
      </c>
      <c r="E2378">
        <v>2014</v>
      </c>
      <c r="F2378" t="s">
        <v>515</v>
      </c>
      <c r="G2378" t="s">
        <v>516</v>
      </c>
      <c r="H2378" s="3" t="s">
        <v>517</v>
      </c>
      <c r="I2378" s="8">
        <v>-13.833610999999999</v>
      </c>
      <c r="J2378" s="8">
        <v>-39.248888999999998</v>
      </c>
      <c r="K2378">
        <v>30000000</v>
      </c>
      <c r="L2378" t="s">
        <v>110</v>
      </c>
      <c r="M2378" t="s">
        <v>377</v>
      </c>
      <c r="N2378" t="s">
        <v>518</v>
      </c>
      <c r="O2378" s="12">
        <v>2009</v>
      </c>
      <c r="P2378" s="12">
        <v>11</v>
      </c>
      <c r="Q2378" s="12">
        <v>2009</v>
      </c>
      <c r="R2378" s="12">
        <v>12</v>
      </c>
      <c r="S2378" s="7">
        <f t="shared" si="33"/>
        <v>0.16129032258064516</v>
      </c>
      <c r="T2378">
        <v>3</v>
      </c>
      <c r="U2378">
        <v>17</v>
      </c>
      <c r="V2378" t="s">
        <v>82</v>
      </c>
      <c r="W2378">
        <f t="shared" si="34"/>
        <v>400</v>
      </c>
      <c r="X2378" s="5">
        <v>1</v>
      </c>
      <c r="Y2378" t="s">
        <v>48</v>
      </c>
      <c r="Z2378" t="s">
        <v>83</v>
      </c>
      <c r="AA2378" t="s">
        <v>1087</v>
      </c>
      <c r="AB2378">
        <v>17</v>
      </c>
      <c r="AC2378" t="s">
        <v>1441</v>
      </c>
      <c r="AD2378" t="s">
        <v>1682</v>
      </c>
      <c r="AE2378" s="12"/>
      <c r="AF2378" s="12"/>
    </row>
    <row r="2379" spans="1:32" ht="14.25" customHeight="1" x14ac:dyDescent="0.3">
      <c r="A2379">
        <v>23</v>
      </c>
      <c r="B2379" t="s">
        <v>24</v>
      </c>
      <c r="C2379" t="s">
        <v>461</v>
      </c>
      <c r="D2379" t="s">
        <v>351</v>
      </c>
      <c r="E2379">
        <v>2014</v>
      </c>
      <c r="F2379" t="s">
        <v>515</v>
      </c>
      <c r="G2379" t="s">
        <v>516</v>
      </c>
      <c r="H2379" s="3" t="s">
        <v>517</v>
      </c>
      <c r="I2379" s="8">
        <v>-13.833610999999999</v>
      </c>
      <c r="J2379" s="8">
        <v>-39.248888999999998</v>
      </c>
      <c r="K2379">
        <v>30000000</v>
      </c>
      <c r="L2379" t="s">
        <v>110</v>
      </c>
      <c r="M2379" t="s">
        <v>377</v>
      </c>
      <c r="N2379" t="s">
        <v>518</v>
      </c>
      <c r="O2379" s="12">
        <v>2009</v>
      </c>
      <c r="P2379" s="12">
        <v>11</v>
      </c>
      <c r="Q2379" s="12">
        <v>2009</v>
      </c>
      <c r="R2379" s="12">
        <v>12</v>
      </c>
      <c r="S2379" s="7">
        <f t="shared" si="33"/>
        <v>0.16129032258064516</v>
      </c>
      <c r="T2379">
        <v>3</v>
      </c>
      <c r="U2379">
        <v>17</v>
      </c>
      <c r="V2379" t="s">
        <v>82</v>
      </c>
      <c r="W2379">
        <f t="shared" si="34"/>
        <v>400</v>
      </c>
      <c r="X2379" s="5">
        <v>1</v>
      </c>
      <c r="Y2379" t="s">
        <v>48</v>
      </c>
      <c r="Z2379" t="s">
        <v>83</v>
      </c>
      <c r="AA2379" t="s">
        <v>274</v>
      </c>
      <c r="AB2379">
        <v>3</v>
      </c>
      <c r="AC2379" t="s">
        <v>1441</v>
      </c>
      <c r="AD2379" t="s">
        <v>1682</v>
      </c>
      <c r="AE2379" s="12"/>
      <c r="AF2379" s="12"/>
    </row>
    <row r="2380" spans="1:32" ht="14.25" customHeight="1" x14ac:dyDescent="0.3">
      <c r="A2380">
        <v>23</v>
      </c>
      <c r="B2380" t="s">
        <v>24</v>
      </c>
      <c r="C2380" t="s">
        <v>461</v>
      </c>
      <c r="D2380" t="s">
        <v>351</v>
      </c>
      <c r="E2380">
        <v>2014</v>
      </c>
      <c r="F2380" t="s">
        <v>515</v>
      </c>
      <c r="G2380" t="s">
        <v>516</v>
      </c>
      <c r="H2380" s="3" t="s">
        <v>517</v>
      </c>
      <c r="I2380" s="8">
        <v>-13.833610999999999</v>
      </c>
      <c r="J2380" s="8">
        <v>-39.248888999999998</v>
      </c>
      <c r="K2380">
        <v>30000000</v>
      </c>
      <c r="L2380" t="s">
        <v>110</v>
      </c>
      <c r="M2380" t="s">
        <v>377</v>
      </c>
      <c r="N2380" t="s">
        <v>518</v>
      </c>
      <c r="O2380" s="12">
        <v>2009</v>
      </c>
      <c r="P2380" s="12">
        <v>11</v>
      </c>
      <c r="Q2380" s="12">
        <v>2009</v>
      </c>
      <c r="R2380" s="12">
        <v>12</v>
      </c>
      <c r="S2380" s="7">
        <f t="shared" si="33"/>
        <v>0.16129032258064516</v>
      </c>
      <c r="T2380">
        <v>3</v>
      </c>
      <c r="U2380">
        <v>17</v>
      </c>
      <c r="V2380" t="s">
        <v>82</v>
      </c>
      <c r="W2380">
        <f t="shared" si="34"/>
        <v>400</v>
      </c>
      <c r="X2380" s="5">
        <v>1</v>
      </c>
      <c r="Y2380" t="s">
        <v>48</v>
      </c>
      <c r="Z2380" t="s">
        <v>83</v>
      </c>
      <c r="AA2380" t="s">
        <v>87</v>
      </c>
      <c r="AB2380">
        <v>26</v>
      </c>
      <c r="AC2380" t="s">
        <v>1441</v>
      </c>
      <c r="AD2380" t="s">
        <v>1682</v>
      </c>
      <c r="AE2380" s="12"/>
      <c r="AF2380" s="12"/>
    </row>
    <row r="2381" spans="1:32" ht="14.25" customHeight="1" x14ac:dyDescent="0.3">
      <c r="A2381">
        <v>23</v>
      </c>
      <c r="B2381" t="s">
        <v>24</v>
      </c>
      <c r="C2381" t="s">
        <v>461</v>
      </c>
      <c r="D2381" t="s">
        <v>351</v>
      </c>
      <c r="E2381">
        <v>2014</v>
      </c>
      <c r="F2381" t="s">
        <v>515</v>
      </c>
      <c r="G2381" t="s">
        <v>516</v>
      </c>
      <c r="H2381" s="3" t="s">
        <v>517</v>
      </c>
      <c r="I2381" s="8">
        <v>-13.833610999999999</v>
      </c>
      <c r="J2381" s="8">
        <v>-39.248888999999998</v>
      </c>
      <c r="K2381">
        <v>30000000</v>
      </c>
      <c r="L2381" t="s">
        <v>110</v>
      </c>
      <c r="M2381" t="s">
        <v>377</v>
      </c>
      <c r="N2381" t="s">
        <v>518</v>
      </c>
      <c r="O2381" s="12">
        <v>2009</v>
      </c>
      <c r="P2381" s="12">
        <v>11</v>
      </c>
      <c r="Q2381" s="12">
        <v>2009</v>
      </c>
      <c r="R2381" s="12">
        <v>12</v>
      </c>
      <c r="S2381" s="7">
        <f t="shared" si="33"/>
        <v>0.16129032258064516</v>
      </c>
      <c r="T2381">
        <v>3</v>
      </c>
      <c r="U2381">
        <v>17</v>
      </c>
      <c r="V2381" t="s">
        <v>82</v>
      </c>
      <c r="W2381">
        <f t="shared" si="34"/>
        <v>400</v>
      </c>
      <c r="X2381" s="5">
        <v>1</v>
      </c>
      <c r="Y2381" t="s">
        <v>48</v>
      </c>
      <c r="Z2381" t="s">
        <v>83</v>
      </c>
      <c r="AA2381" t="s">
        <v>1088</v>
      </c>
      <c r="AB2381">
        <v>9</v>
      </c>
      <c r="AC2381" t="s">
        <v>1441</v>
      </c>
      <c r="AD2381" t="s">
        <v>1682</v>
      </c>
      <c r="AE2381" s="12"/>
      <c r="AF2381" s="12"/>
    </row>
    <row r="2382" spans="1:32" ht="14.25" customHeight="1" x14ac:dyDescent="0.3">
      <c r="A2382">
        <v>23</v>
      </c>
      <c r="B2382" t="s">
        <v>24</v>
      </c>
      <c r="C2382" t="s">
        <v>461</v>
      </c>
      <c r="D2382" t="s">
        <v>351</v>
      </c>
      <c r="E2382">
        <v>2014</v>
      </c>
      <c r="F2382" t="s">
        <v>515</v>
      </c>
      <c r="G2382" t="s">
        <v>516</v>
      </c>
      <c r="H2382" s="3" t="s">
        <v>517</v>
      </c>
      <c r="I2382" s="8">
        <v>-13.833610999999999</v>
      </c>
      <c r="J2382" s="8">
        <v>-39.248888999999998</v>
      </c>
      <c r="K2382">
        <v>30000000</v>
      </c>
      <c r="L2382" t="s">
        <v>110</v>
      </c>
      <c r="M2382" t="s">
        <v>377</v>
      </c>
      <c r="N2382" t="s">
        <v>518</v>
      </c>
      <c r="O2382" s="12">
        <v>2009</v>
      </c>
      <c r="P2382" s="12">
        <v>11</v>
      </c>
      <c r="Q2382" s="12">
        <v>2009</v>
      </c>
      <c r="R2382" s="12">
        <v>12</v>
      </c>
      <c r="S2382" s="7">
        <f t="shared" si="33"/>
        <v>0.16129032258064516</v>
      </c>
      <c r="T2382">
        <v>3</v>
      </c>
      <c r="U2382">
        <v>17</v>
      </c>
      <c r="V2382" t="s">
        <v>82</v>
      </c>
      <c r="W2382">
        <f t="shared" si="34"/>
        <v>400</v>
      </c>
      <c r="X2382" s="5">
        <v>1</v>
      </c>
      <c r="Y2382" t="s">
        <v>48</v>
      </c>
      <c r="Z2382" t="s">
        <v>90</v>
      </c>
      <c r="AA2382" t="s">
        <v>666</v>
      </c>
      <c r="AB2382">
        <v>0</v>
      </c>
      <c r="AC2382" t="s">
        <v>1441</v>
      </c>
      <c r="AD2382" t="s">
        <v>1682</v>
      </c>
      <c r="AE2382" s="12"/>
      <c r="AF2382" s="12"/>
    </row>
    <row r="2383" spans="1:32" ht="14.25" customHeight="1" x14ac:dyDescent="0.3">
      <c r="A2383">
        <v>23</v>
      </c>
      <c r="B2383" t="s">
        <v>24</v>
      </c>
      <c r="C2383" t="s">
        <v>461</v>
      </c>
      <c r="D2383" t="s">
        <v>351</v>
      </c>
      <c r="E2383">
        <v>2014</v>
      </c>
      <c r="F2383" t="s">
        <v>515</v>
      </c>
      <c r="G2383" t="s">
        <v>516</v>
      </c>
      <c r="H2383" s="3" t="s">
        <v>517</v>
      </c>
      <c r="I2383" s="8">
        <v>-13.833610999999999</v>
      </c>
      <c r="J2383" s="8">
        <v>-39.248888999999998</v>
      </c>
      <c r="K2383">
        <v>30000000</v>
      </c>
      <c r="L2383" t="s">
        <v>110</v>
      </c>
      <c r="M2383" t="s">
        <v>377</v>
      </c>
      <c r="N2383" t="s">
        <v>518</v>
      </c>
      <c r="O2383" s="12">
        <v>2009</v>
      </c>
      <c r="P2383" s="12">
        <v>11</v>
      </c>
      <c r="Q2383" s="12">
        <v>2009</v>
      </c>
      <c r="R2383" s="12">
        <v>12</v>
      </c>
      <c r="S2383" s="7">
        <f t="shared" si="33"/>
        <v>0.16129032258064516</v>
      </c>
      <c r="T2383">
        <v>3</v>
      </c>
      <c r="U2383">
        <v>17</v>
      </c>
      <c r="V2383" t="s">
        <v>82</v>
      </c>
      <c r="W2383">
        <f t="shared" si="34"/>
        <v>400</v>
      </c>
      <c r="X2383" s="5">
        <v>1</v>
      </c>
      <c r="Y2383" t="s">
        <v>48</v>
      </c>
      <c r="Z2383" t="s">
        <v>90</v>
      </c>
      <c r="AA2383" t="s">
        <v>91</v>
      </c>
      <c r="AB2383">
        <v>0</v>
      </c>
      <c r="AC2383" t="s">
        <v>1441</v>
      </c>
      <c r="AD2383" t="s">
        <v>1682</v>
      </c>
      <c r="AE2383" s="12"/>
      <c r="AF2383" s="12"/>
    </row>
    <row r="2384" spans="1:32" ht="14.25" customHeight="1" x14ac:dyDescent="0.3">
      <c r="A2384">
        <v>23</v>
      </c>
      <c r="B2384" t="s">
        <v>24</v>
      </c>
      <c r="C2384" t="s">
        <v>461</v>
      </c>
      <c r="D2384" t="s">
        <v>351</v>
      </c>
      <c r="E2384">
        <v>2014</v>
      </c>
      <c r="F2384" t="s">
        <v>515</v>
      </c>
      <c r="G2384" t="s">
        <v>521</v>
      </c>
      <c r="H2384" s="3" t="s">
        <v>522</v>
      </c>
      <c r="I2384" s="8">
        <v>-13.845556</v>
      </c>
      <c r="J2384" s="8">
        <v>-39.226388999999998</v>
      </c>
      <c r="K2384">
        <v>30000000</v>
      </c>
      <c r="L2384" t="s">
        <v>110</v>
      </c>
      <c r="M2384" t="s">
        <v>377</v>
      </c>
      <c r="N2384" t="s">
        <v>523</v>
      </c>
      <c r="O2384" s="12">
        <v>2009</v>
      </c>
      <c r="P2384" s="12">
        <v>11</v>
      </c>
      <c r="Q2384" s="12">
        <v>2009</v>
      </c>
      <c r="R2384" s="12">
        <v>11</v>
      </c>
      <c r="S2384" s="7">
        <f t="shared" ref="S2384:S2415" si="35">3/31</f>
        <v>9.6774193548387094E-2</v>
      </c>
      <c r="T2384">
        <v>2</v>
      </c>
      <c r="U2384">
        <v>17</v>
      </c>
      <c r="V2384" t="s">
        <v>82</v>
      </c>
      <c r="W2384">
        <f t="shared" ref="W2384:W2415" si="36">(20/2)*60</f>
        <v>600</v>
      </c>
      <c r="X2384" s="5">
        <v>1</v>
      </c>
      <c r="Y2384" t="s">
        <v>48</v>
      </c>
      <c r="Z2384" t="s">
        <v>49</v>
      </c>
      <c r="AA2384" t="s">
        <v>1084</v>
      </c>
      <c r="AB2384">
        <v>0</v>
      </c>
      <c r="AC2384" t="s">
        <v>1441</v>
      </c>
      <c r="AD2384" t="s">
        <v>1682</v>
      </c>
      <c r="AE2384" s="12"/>
      <c r="AF2384" s="12"/>
    </row>
    <row r="2385" spans="1:32" ht="14.25" customHeight="1" x14ac:dyDescent="0.3">
      <c r="A2385">
        <v>23</v>
      </c>
      <c r="B2385" t="s">
        <v>24</v>
      </c>
      <c r="C2385" t="s">
        <v>461</v>
      </c>
      <c r="D2385" t="s">
        <v>351</v>
      </c>
      <c r="E2385">
        <v>2014</v>
      </c>
      <c r="F2385" t="s">
        <v>515</v>
      </c>
      <c r="G2385" t="s">
        <v>521</v>
      </c>
      <c r="H2385" s="3" t="s">
        <v>522</v>
      </c>
      <c r="I2385" s="8">
        <v>-13.845556</v>
      </c>
      <c r="J2385" s="8">
        <v>-39.226388999999998</v>
      </c>
      <c r="K2385">
        <v>30000000</v>
      </c>
      <c r="L2385" t="s">
        <v>110</v>
      </c>
      <c r="M2385" t="s">
        <v>377</v>
      </c>
      <c r="N2385" t="s">
        <v>523</v>
      </c>
      <c r="O2385" s="12">
        <v>2009</v>
      </c>
      <c r="P2385" s="12">
        <v>11</v>
      </c>
      <c r="Q2385" s="12">
        <v>2009</v>
      </c>
      <c r="R2385" s="12">
        <v>11</v>
      </c>
      <c r="S2385" s="7">
        <f t="shared" si="35"/>
        <v>9.6774193548387094E-2</v>
      </c>
      <c r="T2385">
        <v>2</v>
      </c>
      <c r="U2385">
        <v>17</v>
      </c>
      <c r="V2385" t="s">
        <v>82</v>
      </c>
      <c r="W2385">
        <f t="shared" si="36"/>
        <v>600</v>
      </c>
      <c r="X2385" s="5">
        <v>1</v>
      </c>
      <c r="Y2385" t="s">
        <v>48</v>
      </c>
      <c r="Z2385" t="s">
        <v>49</v>
      </c>
      <c r="AA2385" t="s">
        <v>50</v>
      </c>
      <c r="AB2385">
        <v>0</v>
      </c>
      <c r="AC2385" t="s">
        <v>1441</v>
      </c>
      <c r="AD2385" t="s">
        <v>1682</v>
      </c>
      <c r="AE2385" s="12"/>
      <c r="AF2385" s="12"/>
    </row>
    <row r="2386" spans="1:32" ht="14.25" customHeight="1" x14ac:dyDescent="0.3">
      <c r="A2386">
        <v>23</v>
      </c>
      <c r="B2386" t="s">
        <v>24</v>
      </c>
      <c r="C2386" t="s">
        <v>461</v>
      </c>
      <c r="D2386" t="s">
        <v>351</v>
      </c>
      <c r="E2386">
        <v>2014</v>
      </c>
      <c r="F2386" t="s">
        <v>515</v>
      </c>
      <c r="G2386" t="s">
        <v>521</v>
      </c>
      <c r="H2386" s="3" t="s">
        <v>522</v>
      </c>
      <c r="I2386" s="8">
        <v>-13.845556</v>
      </c>
      <c r="J2386" s="8">
        <v>-39.226388999999998</v>
      </c>
      <c r="K2386">
        <v>30000000</v>
      </c>
      <c r="L2386" t="s">
        <v>110</v>
      </c>
      <c r="M2386" t="s">
        <v>377</v>
      </c>
      <c r="N2386" t="s">
        <v>523</v>
      </c>
      <c r="O2386" s="12">
        <v>2009</v>
      </c>
      <c r="P2386" s="12">
        <v>11</v>
      </c>
      <c r="Q2386" s="12">
        <v>2009</v>
      </c>
      <c r="R2386" s="12">
        <v>11</v>
      </c>
      <c r="S2386" s="7">
        <f t="shared" si="35"/>
        <v>9.6774193548387094E-2</v>
      </c>
      <c r="T2386">
        <v>2</v>
      </c>
      <c r="U2386">
        <v>17</v>
      </c>
      <c r="V2386" t="s">
        <v>82</v>
      </c>
      <c r="W2386">
        <f t="shared" si="36"/>
        <v>600</v>
      </c>
      <c r="X2386" s="5">
        <v>1</v>
      </c>
      <c r="Y2386" t="s">
        <v>48</v>
      </c>
      <c r="Z2386" t="s">
        <v>55</v>
      </c>
      <c r="AA2386" t="s">
        <v>859</v>
      </c>
      <c r="AB2386">
        <v>15</v>
      </c>
      <c r="AC2386" t="s">
        <v>1441</v>
      </c>
      <c r="AD2386" t="s">
        <v>1682</v>
      </c>
    </row>
    <row r="2387" spans="1:32" ht="14.25" customHeight="1" x14ac:dyDescent="0.3">
      <c r="A2387">
        <v>23</v>
      </c>
      <c r="B2387" t="s">
        <v>24</v>
      </c>
      <c r="C2387" t="s">
        <v>461</v>
      </c>
      <c r="D2387" t="s">
        <v>351</v>
      </c>
      <c r="E2387">
        <v>2014</v>
      </c>
      <c r="F2387" t="s">
        <v>515</v>
      </c>
      <c r="G2387" t="s">
        <v>521</v>
      </c>
      <c r="H2387" s="3" t="s">
        <v>522</v>
      </c>
      <c r="I2387" s="8">
        <v>-13.845556</v>
      </c>
      <c r="J2387" s="8">
        <v>-39.226388999999998</v>
      </c>
      <c r="K2387">
        <v>30000000</v>
      </c>
      <c r="L2387" t="s">
        <v>110</v>
      </c>
      <c r="M2387" t="s">
        <v>377</v>
      </c>
      <c r="N2387" t="s">
        <v>523</v>
      </c>
      <c r="O2387" s="12">
        <v>2009</v>
      </c>
      <c r="P2387" s="12">
        <v>11</v>
      </c>
      <c r="Q2387" s="12">
        <v>2009</v>
      </c>
      <c r="R2387" s="12">
        <v>11</v>
      </c>
      <c r="S2387" s="7">
        <f t="shared" si="35"/>
        <v>9.6774193548387094E-2</v>
      </c>
      <c r="T2387">
        <v>2</v>
      </c>
      <c r="U2387">
        <v>17</v>
      </c>
      <c r="V2387" t="s">
        <v>82</v>
      </c>
      <c r="W2387">
        <f t="shared" si="36"/>
        <v>600</v>
      </c>
      <c r="X2387" s="5">
        <v>1</v>
      </c>
      <c r="Y2387" t="s">
        <v>48</v>
      </c>
      <c r="Z2387" t="s">
        <v>55</v>
      </c>
      <c r="AA2387" t="s">
        <v>238</v>
      </c>
      <c r="AB2387">
        <v>0</v>
      </c>
      <c r="AC2387" t="s">
        <v>1441</v>
      </c>
      <c r="AD2387" t="s">
        <v>1682</v>
      </c>
    </row>
    <row r="2388" spans="1:32" ht="14.25" customHeight="1" x14ac:dyDescent="0.3">
      <c r="A2388">
        <v>23</v>
      </c>
      <c r="B2388" t="s">
        <v>24</v>
      </c>
      <c r="C2388" t="s">
        <v>461</v>
      </c>
      <c r="D2388" t="s">
        <v>351</v>
      </c>
      <c r="E2388">
        <v>2014</v>
      </c>
      <c r="F2388" t="s">
        <v>515</v>
      </c>
      <c r="G2388" t="s">
        <v>521</v>
      </c>
      <c r="H2388" s="3" t="s">
        <v>522</v>
      </c>
      <c r="I2388" s="8">
        <v>-13.845556</v>
      </c>
      <c r="J2388" s="8">
        <v>-39.226388999999998</v>
      </c>
      <c r="K2388">
        <v>30000000</v>
      </c>
      <c r="L2388" t="s">
        <v>110</v>
      </c>
      <c r="M2388" t="s">
        <v>377</v>
      </c>
      <c r="N2388" t="s">
        <v>523</v>
      </c>
      <c r="O2388" s="12">
        <v>2009</v>
      </c>
      <c r="P2388" s="12">
        <v>11</v>
      </c>
      <c r="Q2388" s="12">
        <v>2009</v>
      </c>
      <c r="R2388" s="12">
        <v>11</v>
      </c>
      <c r="S2388" s="7">
        <f t="shared" si="35"/>
        <v>9.6774193548387094E-2</v>
      </c>
      <c r="T2388">
        <v>2</v>
      </c>
      <c r="U2388">
        <v>17</v>
      </c>
      <c r="V2388" t="s">
        <v>82</v>
      </c>
      <c r="W2388">
        <f t="shared" si="36"/>
        <v>600</v>
      </c>
      <c r="X2388" s="5">
        <v>1</v>
      </c>
      <c r="Y2388" t="s">
        <v>48</v>
      </c>
      <c r="Z2388" t="s">
        <v>55</v>
      </c>
      <c r="AA2388" t="s">
        <v>1095</v>
      </c>
      <c r="AB2388">
        <v>3</v>
      </c>
      <c r="AC2388" t="s">
        <v>1441</v>
      </c>
      <c r="AD2388" t="s">
        <v>1682</v>
      </c>
    </row>
    <row r="2389" spans="1:32" ht="14.25" customHeight="1" x14ac:dyDescent="0.3">
      <c r="A2389">
        <v>23</v>
      </c>
      <c r="B2389" t="s">
        <v>24</v>
      </c>
      <c r="C2389" t="s">
        <v>461</v>
      </c>
      <c r="D2389" t="s">
        <v>351</v>
      </c>
      <c r="E2389">
        <v>2014</v>
      </c>
      <c r="F2389" t="s">
        <v>515</v>
      </c>
      <c r="G2389" t="s">
        <v>521</v>
      </c>
      <c r="H2389" s="3" t="s">
        <v>522</v>
      </c>
      <c r="I2389" s="8">
        <v>-13.845556</v>
      </c>
      <c r="J2389" s="8">
        <v>-39.226388999999998</v>
      </c>
      <c r="K2389">
        <v>30000000</v>
      </c>
      <c r="L2389" t="s">
        <v>110</v>
      </c>
      <c r="M2389" t="s">
        <v>377</v>
      </c>
      <c r="N2389" t="s">
        <v>523</v>
      </c>
      <c r="O2389" s="12">
        <v>2009</v>
      </c>
      <c r="P2389" s="12">
        <v>11</v>
      </c>
      <c r="Q2389" s="12">
        <v>2009</v>
      </c>
      <c r="R2389" s="12">
        <v>11</v>
      </c>
      <c r="S2389" s="7">
        <f t="shared" si="35"/>
        <v>9.6774193548387094E-2</v>
      </c>
      <c r="T2389">
        <v>2</v>
      </c>
      <c r="U2389">
        <v>17</v>
      </c>
      <c r="V2389" t="s">
        <v>82</v>
      </c>
      <c r="W2389">
        <f t="shared" si="36"/>
        <v>600</v>
      </c>
      <c r="X2389" s="5">
        <v>1</v>
      </c>
      <c r="Y2389" t="s">
        <v>48</v>
      </c>
      <c r="Z2389" t="s">
        <v>55</v>
      </c>
      <c r="AA2389" t="s">
        <v>1085</v>
      </c>
      <c r="AB2389">
        <v>0</v>
      </c>
      <c r="AC2389" t="s">
        <v>1441</v>
      </c>
      <c r="AD2389" t="s">
        <v>1682</v>
      </c>
    </row>
    <row r="2390" spans="1:32" ht="14.25" customHeight="1" x14ac:dyDescent="0.3">
      <c r="A2390">
        <v>23</v>
      </c>
      <c r="B2390" t="s">
        <v>24</v>
      </c>
      <c r="C2390" t="s">
        <v>461</v>
      </c>
      <c r="D2390" t="s">
        <v>351</v>
      </c>
      <c r="E2390">
        <v>2014</v>
      </c>
      <c r="F2390" t="s">
        <v>515</v>
      </c>
      <c r="G2390" t="s">
        <v>521</v>
      </c>
      <c r="H2390" s="3" t="s">
        <v>522</v>
      </c>
      <c r="I2390" s="8">
        <v>-13.845556</v>
      </c>
      <c r="J2390" s="8">
        <v>-39.226388999999998</v>
      </c>
      <c r="K2390">
        <v>30000000</v>
      </c>
      <c r="L2390" t="s">
        <v>110</v>
      </c>
      <c r="M2390" t="s">
        <v>377</v>
      </c>
      <c r="N2390" t="s">
        <v>523</v>
      </c>
      <c r="O2390" s="12">
        <v>2009</v>
      </c>
      <c r="P2390" s="12">
        <v>11</v>
      </c>
      <c r="Q2390" s="12">
        <v>2009</v>
      </c>
      <c r="R2390" s="12">
        <v>11</v>
      </c>
      <c r="S2390" s="7">
        <f t="shared" si="35"/>
        <v>9.6774193548387094E-2</v>
      </c>
      <c r="T2390">
        <v>2</v>
      </c>
      <c r="U2390">
        <v>17</v>
      </c>
      <c r="V2390" t="s">
        <v>82</v>
      </c>
      <c r="W2390">
        <f t="shared" si="36"/>
        <v>600</v>
      </c>
      <c r="X2390" s="5">
        <v>1</v>
      </c>
      <c r="Y2390" t="s">
        <v>48</v>
      </c>
      <c r="Z2390" t="s">
        <v>55</v>
      </c>
      <c r="AA2390" t="s">
        <v>1098</v>
      </c>
      <c r="AB2390">
        <v>0</v>
      </c>
      <c r="AC2390" t="s">
        <v>1441</v>
      </c>
      <c r="AD2390" t="s">
        <v>1682</v>
      </c>
    </row>
    <row r="2391" spans="1:32" ht="14.25" customHeight="1" x14ac:dyDescent="0.3">
      <c r="A2391">
        <v>23</v>
      </c>
      <c r="B2391" t="s">
        <v>24</v>
      </c>
      <c r="C2391" t="s">
        <v>461</v>
      </c>
      <c r="D2391" t="s">
        <v>351</v>
      </c>
      <c r="E2391">
        <v>2014</v>
      </c>
      <c r="F2391" t="s">
        <v>515</v>
      </c>
      <c r="G2391" t="s">
        <v>521</v>
      </c>
      <c r="H2391" s="3" t="s">
        <v>522</v>
      </c>
      <c r="I2391" s="8">
        <v>-13.845556</v>
      </c>
      <c r="J2391" s="8">
        <v>-39.226388999999998</v>
      </c>
      <c r="K2391">
        <v>30000000</v>
      </c>
      <c r="L2391" t="s">
        <v>110</v>
      </c>
      <c r="M2391" t="s">
        <v>377</v>
      </c>
      <c r="N2391" t="s">
        <v>523</v>
      </c>
      <c r="O2391" s="12">
        <v>2009</v>
      </c>
      <c r="P2391" s="12">
        <v>11</v>
      </c>
      <c r="Q2391" s="12">
        <v>2009</v>
      </c>
      <c r="R2391" s="12">
        <v>11</v>
      </c>
      <c r="S2391" s="7">
        <f t="shared" si="35"/>
        <v>9.6774193548387094E-2</v>
      </c>
      <c r="T2391">
        <v>2</v>
      </c>
      <c r="U2391">
        <v>17</v>
      </c>
      <c r="V2391" t="s">
        <v>82</v>
      </c>
      <c r="W2391">
        <f t="shared" si="36"/>
        <v>600</v>
      </c>
      <c r="X2391" s="5">
        <v>1</v>
      </c>
      <c r="Y2391" t="s">
        <v>48</v>
      </c>
      <c r="Z2391" t="s">
        <v>55</v>
      </c>
      <c r="AA2391" t="s">
        <v>1099</v>
      </c>
      <c r="AB2391">
        <v>0</v>
      </c>
      <c r="AC2391" t="s">
        <v>1441</v>
      </c>
      <c r="AD2391" t="s">
        <v>1682</v>
      </c>
    </row>
    <row r="2392" spans="1:32" ht="14.25" customHeight="1" x14ac:dyDescent="0.3">
      <c r="A2392">
        <v>23</v>
      </c>
      <c r="B2392" t="s">
        <v>24</v>
      </c>
      <c r="C2392" t="s">
        <v>461</v>
      </c>
      <c r="D2392" t="s">
        <v>351</v>
      </c>
      <c r="E2392">
        <v>2014</v>
      </c>
      <c r="F2392" t="s">
        <v>515</v>
      </c>
      <c r="G2392" t="s">
        <v>521</v>
      </c>
      <c r="H2392" s="3" t="s">
        <v>522</v>
      </c>
      <c r="I2392" s="8">
        <v>-13.845556</v>
      </c>
      <c r="J2392" s="8">
        <v>-39.226388999999998</v>
      </c>
      <c r="K2392">
        <v>30000000</v>
      </c>
      <c r="L2392" t="s">
        <v>110</v>
      </c>
      <c r="M2392" t="s">
        <v>377</v>
      </c>
      <c r="N2392" t="s">
        <v>523</v>
      </c>
      <c r="O2392" s="12">
        <v>2009</v>
      </c>
      <c r="P2392" s="12">
        <v>11</v>
      </c>
      <c r="Q2392" s="12">
        <v>2009</v>
      </c>
      <c r="R2392" s="12">
        <v>11</v>
      </c>
      <c r="S2392" s="7">
        <f t="shared" si="35"/>
        <v>9.6774193548387094E-2</v>
      </c>
      <c r="T2392">
        <v>2</v>
      </c>
      <c r="U2392">
        <v>17</v>
      </c>
      <c r="V2392" t="s">
        <v>82</v>
      </c>
      <c r="W2392">
        <f t="shared" si="36"/>
        <v>600</v>
      </c>
      <c r="X2392" s="5">
        <v>1</v>
      </c>
      <c r="Y2392" t="s">
        <v>48</v>
      </c>
      <c r="Z2392" t="s">
        <v>55</v>
      </c>
      <c r="AA2392" t="s">
        <v>249</v>
      </c>
      <c r="AB2392">
        <v>16</v>
      </c>
      <c r="AC2392" t="s">
        <v>1441</v>
      </c>
      <c r="AD2392" t="s">
        <v>1682</v>
      </c>
    </row>
    <row r="2393" spans="1:32" ht="14.25" customHeight="1" x14ac:dyDescent="0.3">
      <c r="A2393">
        <v>23</v>
      </c>
      <c r="B2393" t="s">
        <v>24</v>
      </c>
      <c r="C2393" t="s">
        <v>461</v>
      </c>
      <c r="D2393" t="s">
        <v>351</v>
      </c>
      <c r="E2393">
        <v>2014</v>
      </c>
      <c r="F2393" t="s">
        <v>515</v>
      </c>
      <c r="G2393" t="s">
        <v>521</v>
      </c>
      <c r="H2393" s="3" t="s">
        <v>522</v>
      </c>
      <c r="I2393" s="8">
        <v>-13.845556</v>
      </c>
      <c r="J2393" s="8">
        <v>-39.226388999999998</v>
      </c>
      <c r="K2393">
        <v>30000000</v>
      </c>
      <c r="L2393" t="s">
        <v>110</v>
      </c>
      <c r="M2393" t="s">
        <v>377</v>
      </c>
      <c r="N2393" t="s">
        <v>523</v>
      </c>
      <c r="O2393" s="12">
        <v>2009</v>
      </c>
      <c r="P2393" s="12">
        <v>11</v>
      </c>
      <c r="Q2393" s="12">
        <v>2009</v>
      </c>
      <c r="R2393" s="12">
        <v>11</v>
      </c>
      <c r="S2393" s="7">
        <f t="shared" si="35"/>
        <v>9.6774193548387094E-2</v>
      </c>
      <c r="T2393">
        <v>2</v>
      </c>
      <c r="U2393">
        <v>17</v>
      </c>
      <c r="V2393" t="s">
        <v>82</v>
      </c>
      <c r="W2393">
        <f t="shared" si="36"/>
        <v>600</v>
      </c>
      <c r="X2393" s="5">
        <v>1</v>
      </c>
      <c r="Y2393" t="s">
        <v>48</v>
      </c>
      <c r="Z2393" t="s">
        <v>55</v>
      </c>
      <c r="AA2393" t="s">
        <v>861</v>
      </c>
      <c r="AB2393">
        <v>0</v>
      </c>
      <c r="AC2393" t="s">
        <v>1441</v>
      </c>
      <c r="AD2393" t="s">
        <v>1682</v>
      </c>
    </row>
    <row r="2394" spans="1:32" ht="14.25" customHeight="1" x14ac:dyDescent="0.3">
      <c r="A2394">
        <v>23</v>
      </c>
      <c r="B2394" t="s">
        <v>24</v>
      </c>
      <c r="C2394" t="s">
        <v>461</v>
      </c>
      <c r="D2394" t="s">
        <v>351</v>
      </c>
      <c r="E2394">
        <v>2014</v>
      </c>
      <c r="F2394" t="s">
        <v>515</v>
      </c>
      <c r="G2394" t="s">
        <v>521</v>
      </c>
      <c r="H2394" s="3" t="s">
        <v>522</v>
      </c>
      <c r="I2394" s="8">
        <v>-13.845556</v>
      </c>
      <c r="J2394" s="8">
        <v>-39.226388999999998</v>
      </c>
      <c r="K2394">
        <v>30000000</v>
      </c>
      <c r="L2394" t="s">
        <v>110</v>
      </c>
      <c r="M2394" t="s">
        <v>377</v>
      </c>
      <c r="N2394" t="s">
        <v>523</v>
      </c>
      <c r="O2394" s="12">
        <v>2009</v>
      </c>
      <c r="P2394" s="12">
        <v>11</v>
      </c>
      <c r="Q2394" s="12">
        <v>2009</v>
      </c>
      <c r="R2394" s="12">
        <v>11</v>
      </c>
      <c r="S2394" s="7">
        <f t="shared" si="35"/>
        <v>9.6774193548387094E-2</v>
      </c>
      <c r="T2394">
        <v>2</v>
      </c>
      <c r="U2394">
        <v>17</v>
      </c>
      <c r="V2394" t="s">
        <v>82</v>
      </c>
      <c r="W2394">
        <f t="shared" si="36"/>
        <v>600</v>
      </c>
      <c r="X2394" s="5">
        <v>1</v>
      </c>
      <c r="Y2394" t="s">
        <v>48</v>
      </c>
      <c r="Z2394" t="s">
        <v>55</v>
      </c>
      <c r="AA2394" t="s">
        <v>1091</v>
      </c>
      <c r="AB2394">
        <v>2</v>
      </c>
      <c r="AC2394" t="s">
        <v>1441</v>
      </c>
      <c r="AD2394" t="s">
        <v>1682</v>
      </c>
    </row>
    <row r="2395" spans="1:32" ht="14.25" customHeight="1" x14ac:dyDescent="0.3">
      <c r="A2395">
        <v>23</v>
      </c>
      <c r="B2395" t="s">
        <v>24</v>
      </c>
      <c r="C2395" t="s">
        <v>461</v>
      </c>
      <c r="D2395" t="s">
        <v>351</v>
      </c>
      <c r="E2395">
        <v>2014</v>
      </c>
      <c r="F2395" t="s">
        <v>515</v>
      </c>
      <c r="G2395" t="s">
        <v>521</v>
      </c>
      <c r="H2395" s="3" t="s">
        <v>522</v>
      </c>
      <c r="I2395" s="8">
        <v>-13.845556</v>
      </c>
      <c r="J2395" s="8">
        <v>-39.226388999999998</v>
      </c>
      <c r="K2395">
        <v>30000000</v>
      </c>
      <c r="L2395" t="s">
        <v>110</v>
      </c>
      <c r="M2395" t="s">
        <v>377</v>
      </c>
      <c r="N2395" t="s">
        <v>523</v>
      </c>
      <c r="O2395" s="12">
        <v>2009</v>
      </c>
      <c r="P2395" s="12">
        <v>11</v>
      </c>
      <c r="Q2395" s="12">
        <v>2009</v>
      </c>
      <c r="R2395" s="12">
        <v>11</v>
      </c>
      <c r="S2395" s="7">
        <f t="shared" si="35"/>
        <v>9.6774193548387094E-2</v>
      </c>
      <c r="T2395">
        <v>2</v>
      </c>
      <c r="U2395">
        <v>17</v>
      </c>
      <c r="V2395" t="s">
        <v>82</v>
      </c>
      <c r="W2395">
        <f t="shared" si="36"/>
        <v>600</v>
      </c>
      <c r="X2395" s="5">
        <v>1</v>
      </c>
      <c r="Y2395" t="s">
        <v>48</v>
      </c>
      <c r="Z2395" t="s">
        <v>55</v>
      </c>
      <c r="AA2395" t="s">
        <v>1092</v>
      </c>
      <c r="AB2395">
        <v>1</v>
      </c>
      <c r="AC2395" t="s">
        <v>1441</v>
      </c>
      <c r="AD2395" t="s">
        <v>1682</v>
      </c>
    </row>
    <row r="2396" spans="1:32" ht="14.25" customHeight="1" x14ac:dyDescent="0.3">
      <c r="A2396">
        <v>23</v>
      </c>
      <c r="B2396" t="s">
        <v>24</v>
      </c>
      <c r="C2396" t="s">
        <v>461</v>
      </c>
      <c r="D2396" t="s">
        <v>351</v>
      </c>
      <c r="E2396">
        <v>2014</v>
      </c>
      <c r="F2396" t="s">
        <v>515</v>
      </c>
      <c r="G2396" t="s">
        <v>521</v>
      </c>
      <c r="H2396" s="3" t="s">
        <v>522</v>
      </c>
      <c r="I2396" s="8">
        <v>-13.845556</v>
      </c>
      <c r="J2396" s="8">
        <v>-39.226388999999998</v>
      </c>
      <c r="K2396">
        <v>30000000</v>
      </c>
      <c r="L2396" t="s">
        <v>110</v>
      </c>
      <c r="M2396" t="s">
        <v>377</v>
      </c>
      <c r="N2396" t="s">
        <v>523</v>
      </c>
      <c r="O2396" s="12">
        <v>2009</v>
      </c>
      <c r="P2396" s="12">
        <v>11</v>
      </c>
      <c r="Q2396" s="12">
        <v>2009</v>
      </c>
      <c r="R2396" s="12">
        <v>11</v>
      </c>
      <c r="S2396" s="7">
        <f t="shared" si="35"/>
        <v>9.6774193548387094E-2</v>
      </c>
      <c r="T2396">
        <v>2</v>
      </c>
      <c r="U2396">
        <v>17</v>
      </c>
      <c r="V2396" t="s">
        <v>82</v>
      </c>
      <c r="W2396">
        <f t="shared" si="36"/>
        <v>600</v>
      </c>
      <c r="X2396" s="5">
        <v>1</v>
      </c>
      <c r="Y2396" t="s">
        <v>48</v>
      </c>
      <c r="Z2396" t="s">
        <v>55</v>
      </c>
      <c r="AA2396" t="s">
        <v>59</v>
      </c>
      <c r="AB2396">
        <v>26</v>
      </c>
      <c r="AC2396" t="s">
        <v>1441</v>
      </c>
      <c r="AD2396" t="s">
        <v>1682</v>
      </c>
    </row>
    <row r="2397" spans="1:32" ht="14.25" customHeight="1" x14ac:dyDescent="0.3">
      <c r="A2397">
        <v>23</v>
      </c>
      <c r="B2397" t="s">
        <v>24</v>
      </c>
      <c r="C2397" t="s">
        <v>461</v>
      </c>
      <c r="D2397" t="s">
        <v>351</v>
      </c>
      <c r="E2397">
        <v>2014</v>
      </c>
      <c r="F2397" t="s">
        <v>515</v>
      </c>
      <c r="G2397" t="s">
        <v>521</v>
      </c>
      <c r="H2397" s="3" t="s">
        <v>522</v>
      </c>
      <c r="I2397" s="8">
        <v>-13.845556</v>
      </c>
      <c r="J2397" s="8">
        <v>-39.226388999999998</v>
      </c>
      <c r="K2397">
        <v>30000000</v>
      </c>
      <c r="L2397" t="s">
        <v>110</v>
      </c>
      <c r="M2397" t="s">
        <v>377</v>
      </c>
      <c r="N2397" t="s">
        <v>523</v>
      </c>
      <c r="O2397" s="12">
        <v>2009</v>
      </c>
      <c r="P2397" s="12">
        <v>11</v>
      </c>
      <c r="Q2397" s="12">
        <v>2009</v>
      </c>
      <c r="R2397" s="12">
        <v>11</v>
      </c>
      <c r="S2397" s="7">
        <f t="shared" si="35"/>
        <v>9.6774193548387094E-2</v>
      </c>
      <c r="T2397">
        <v>2</v>
      </c>
      <c r="U2397">
        <v>17</v>
      </c>
      <c r="V2397" t="s">
        <v>82</v>
      </c>
      <c r="W2397">
        <f t="shared" si="36"/>
        <v>600</v>
      </c>
      <c r="X2397" s="5">
        <v>1</v>
      </c>
      <c r="Y2397" t="s">
        <v>48</v>
      </c>
      <c r="Z2397" t="s">
        <v>55</v>
      </c>
      <c r="AA2397" t="s">
        <v>62</v>
      </c>
      <c r="AB2397">
        <v>0</v>
      </c>
      <c r="AC2397" t="s">
        <v>1441</v>
      </c>
      <c r="AD2397" t="s">
        <v>1682</v>
      </c>
    </row>
    <row r="2398" spans="1:32" ht="14.25" customHeight="1" x14ac:dyDescent="0.3">
      <c r="A2398">
        <v>23</v>
      </c>
      <c r="B2398" t="s">
        <v>24</v>
      </c>
      <c r="C2398" t="s">
        <v>461</v>
      </c>
      <c r="D2398" t="s">
        <v>351</v>
      </c>
      <c r="E2398">
        <v>2014</v>
      </c>
      <c r="F2398" t="s">
        <v>515</v>
      </c>
      <c r="G2398" t="s">
        <v>521</v>
      </c>
      <c r="H2398" s="3" t="s">
        <v>522</v>
      </c>
      <c r="I2398" s="8">
        <v>-13.845556</v>
      </c>
      <c r="J2398" s="8">
        <v>-39.226388999999998</v>
      </c>
      <c r="K2398">
        <v>30000000</v>
      </c>
      <c r="L2398" t="s">
        <v>110</v>
      </c>
      <c r="M2398" t="s">
        <v>377</v>
      </c>
      <c r="N2398" t="s">
        <v>523</v>
      </c>
      <c r="O2398" s="12">
        <v>2009</v>
      </c>
      <c r="P2398" s="12">
        <v>11</v>
      </c>
      <c r="Q2398" s="12">
        <v>2009</v>
      </c>
      <c r="R2398" s="12">
        <v>11</v>
      </c>
      <c r="S2398" s="7">
        <f t="shared" si="35"/>
        <v>9.6774193548387094E-2</v>
      </c>
      <c r="T2398">
        <v>2</v>
      </c>
      <c r="U2398">
        <v>17</v>
      </c>
      <c r="V2398" t="s">
        <v>82</v>
      </c>
      <c r="W2398">
        <f t="shared" si="36"/>
        <v>600</v>
      </c>
      <c r="X2398" s="5">
        <v>1</v>
      </c>
      <c r="Y2398" t="s">
        <v>48</v>
      </c>
      <c r="Z2398" t="s">
        <v>55</v>
      </c>
      <c r="AA2398" t="s">
        <v>1082</v>
      </c>
      <c r="AB2398">
        <v>0</v>
      </c>
      <c r="AC2398" t="s">
        <v>1441</v>
      </c>
      <c r="AD2398" t="s">
        <v>1682</v>
      </c>
    </row>
    <row r="2399" spans="1:32" ht="14.25" customHeight="1" x14ac:dyDescent="0.3">
      <c r="A2399">
        <v>23</v>
      </c>
      <c r="B2399" t="s">
        <v>24</v>
      </c>
      <c r="C2399" t="s">
        <v>461</v>
      </c>
      <c r="D2399" t="s">
        <v>351</v>
      </c>
      <c r="E2399">
        <v>2014</v>
      </c>
      <c r="F2399" t="s">
        <v>515</v>
      </c>
      <c r="G2399" t="s">
        <v>521</v>
      </c>
      <c r="H2399" s="3" t="s">
        <v>522</v>
      </c>
      <c r="I2399" s="8">
        <v>-13.845556</v>
      </c>
      <c r="J2399" s="8">
        <v>-39.226388999999998</v>
      </c>
      <c r="K2399">
        <v>30000000</v>
      </c>
      <c r="L2399" t="s">
        <v>110</v>
      </c>
      <c r="M2399" t="s">
        <v>377</v>
      </c>
      <c r="N2399" t="s">
        <v>523</v>
      </c>
      <c r="O2399" s="12">
        <v>2009</v>
      </c>
      <c r="P2399" s="12">
        <v>11</v>
      </c>
      <c r="Q2399" s="12">
        <v>2009</v>
      </c>
      <c r="R2399" s="12">
        <v>11</v>
      </c>
      <c r="S2399" s="7">
        <f t="shared" si="35"/>
        <v>9.6774193548387094E-2</v>
      </c>
      <c r="T2399">
        <v>2</v>
      </c>
      <c r="U2399">
        <v>17</v>
      </c>
      <c r="V2399" t="s">
        <v>82</v>
      </c>
      <c r="W2399">
        <f t="shared" si="36"/>
        <v>600</v>
      </c>
      <c r="X2399" s="5">
        <v>1</v>
      </c>
      <c r="Y2399" t="s">
        <v>48</v>
      </c>
      <c r="Z2399" t="s">
        <v>55</v>
      </c>
      <c r="AA2399" t="s">
        <v>655</v>
      </c>
      <c r="AB2399">
        <v>79</v>
      </c>
      <c r="AC2399" t="s">
        <v>1441</v>
      </c>
      <c r="AD2399" t="s">
        <v>1682</v>
      </c>
    </row>
    <row r="2400" spans="1:32" ht="14.25" customHeight="1" x14ac:dyDescent="0.3">
      <c r="A2400">
        <v>23</v>
      </c>
      <c r="B2400" t="s">
        <v>24</v>
      </c>
      <c r="C2400" t="s">
        <v>461</v>
      </c>
      <c r="D2400" t="s">
        <v>351</v>
      </c>
      <c r="E2400">
        <v>2014</v>
      </c>
      <c r="F2400" t="s">
        <v>515</v>
      </c>
      <c r="G2400" t="s">
        <v>521</v>
      </c>
      <c r="H2400" s="3" t="s">
        <v>522</v>
      </c>
      <c r="I2400" s="8">
        <v>-13.845556</v>
      </c>
      <c r="J2400" s="8">
        <v>-39.226388999999998</v>
      </c>
      <c r="K2400">
        <v>30000000</v>
      </c>
      <c r="L2400" t="s">
        <v>110</v>
      </c>
      <c r="M2400" t="s">
        <v>377</v>
      </c>
      <c r="N2400" t="s">
        <v>523</v>
      </c>
      <c r="O2400" s="12">
        <v>2009</v>
      </c>
      <c r="P2400" s="12">
        <v>11</v>
      </c>
      <c r="Q2400" s="12">
        <v>2009</v>
      </c>
      <c r="R2400" s="12">
        <v>11</v>
      </c>
      <c r="S2400" s="7">
        <f t="shared" si="35"/>
        <v>9.6774193548387094E-2</v>
      </c>
      <c r="T2400">
        <v>2</v>
      </c>
      <c r="U2400">
        <v>17</v>
      </c>
      <c r="V2400" t="s">
        <v>82</v>
      </c>
      <c r="W2400">
        <f t="shared" si="36"/>
        <v>600</v>
      </c>
      <c r="X2400" s="5">
        <v>1</v>
      </c>
      <c r="Y2400" t="s">
        <v>48</v>
      </c>
      <c r="Z2400" t="s">
        <v>55</v>
      </c>
      <c r="AA2400" t="s">
        <v>379</v>
      </c>
      <c r="AB2400">
        <v>22</v>
      </c>
      <c r="AC2400" t="s">
        <v>1441</v>
      </c>
      <c r="AD2400" t="s">
        <v>1682</v>
      </c>
    </row>
    <row r="2401" spans="1:30" ht="14.25" customHeight="1" x14ac:dyDescent="0.3">
      <c r="A2401">
        <v>23</v>
      </c>
      <c r="B2401" t="s">
        <v>24</v>
      </c>
      <c r="C2401" t="s">
        <v>461</v>
      </c>
      <c r="D2401" t="s">
        <v>351</v>
      </c>
      <c r="E2401">
        <v>2014</v>
      </c>
      <c r="F2401" t="s">
        <v>515</v>
      </c>
      <c r="G2401" t="s">
        <v>521</v>
      </c>
      <c r="H2401" s="3" t="s">
        <v>522</v>
      </c>
      <c r="I2401" s="8">
        <v>-13.845556</v>
      </c>
      <c r="J2401" s="8">
        <v>-39.226388999999998</v>
      </c>
      <c r="K2401">
        <v>30000000</v>
      </c>
      <c r="L2401" t="s">
        <v>110</v>
      </c>
      <c r="M2401" t="s">
        <v>377</v>
      </c>
      <c r="N2401" t="s">
        <v>523</v>
      </c>
      <c r="O2401" s="12">
        <v>2009</v>
      </c>
      <c r="P2401" s="12">
        <v>11</v>
      </c>
      <c r="Q2401" s="12">
        <v>2009</v>
      </c>
      <c r="R2401" s="12">
        <v>11</v>
      </c>
      <c r="S2401" s="7">
        <f t="shared" si="35"/>
        <v>9.6774193548387094E-2</v>
      </c>
      <c r="T2401">
        <v>2</v>
      </c>
      <c r="U2401">
        <v>17</v>
      </c>
      <c r="V2401" t="s">
        <v>82</v>
      </c>
      <c r="W2401">
        <f t="shared" si="36"/>
        <v>600</v>
      </c>
      <c r="X2401" s="5">
        <v>1</v>
      </c>
      <c r="Y2401" t="s">
        <v>48</v>
      </c>
      <c r="Z2401" t="s">
        <v>55</v>
      </c>
      <c r="AA2401" t="s">
        <v>519</v>
      </c>
      <c r="AB2401">
        <v>0</v>
      </c>
      <c r="AC2401" t="s">
        <v>1441</v>
      </c>
      <c r="AD2401" t="s">
        <v>1682</v>
      </c>
    </row>
    <row r="2402" spans="1:30" ht="14.25" customHeight="1" x14ac:dyDescent="0.3">
      <c r="A2402">
        <v>23</v>
      </c>
      <c r="B2402" t="s">
        <v>24</v>
      </c>
      <c r="C2402" t="s">
        <v>461</v>
      </c>
      <c r="D2402" t="s">
        <v>351</v>
      </c>
      <c r="E2402">
        <v>2014</v>
      </c>
      <c r="F2402" t="s">
        <v>515</v>
      </c>
      <c r="G2402" t="s">
        <v>521</v>
      </c>
      <c r="H2402" s="3" t="s">
        <v>522</v>
      </c>
      <c r="I2402" s="8">
        <v>-13.845556</v>
      </c>
      <c r="J2402" s="8">
        <v>-39.226388999999998</v>
      </c>
      <c r="K2402">
        <v>30000000</v>
      </c>
      <c r="L2402" t="s">
        <v>110</v>
      </c>
      <c r="M2402" t="s">
        <v>377</v>
      </c>
      <c r="N2402" t="s">
        <v>523</v>
      </c>
      <c r="O2402" s="12">
        <v>2009</v>
      </c>
      <c r="P2402" s="12">
        <v>11</v>
      </c>
      <c r="Q2402" s="12">
        <v>2009</v>
      </c>
      <c r="R2402" s="12">
        <v>11</v>
      </c>
      <c r="S2402" s="7">
        <f t="shared" si="35"/>
        <v>9.6774193548387094E-2</v>
      </c>
      <c r="T2402">
        <v>2</v>
      </c>
      <c r="U2402">
        <v>17</v>
      </c>
      <c r="V2402" t="s">
        <v>82</v>
      </c>
      <c r="W2402">
        <f t="shared" si="36"/>
        <v>600</v>
      </c>
      <c r="X2402" s="5">
        <v>1</v>
      </c>
      <c r="Y2402" t="s">
        <v>48</v>
      </c>
      <c r="Z2402" t="s">
        <v>55</v>
      </c>
      <c r="AA2402" t="s">
        <v>1064</v>
      </c>
      <c r="AB2402">
        <v>0</v>
      </c>
      <c r="AC2402" t="s">
        <v>1441</v>
      </c>
      <c r="AD2402" t="s">
        <v>1682</v>
      </c>
    </row>
    <row r="2403" spans="1:30" ht="14.25" customHeight="1" x14ac:dyDescent="0.3">
      <c r="A2403">
        <v>23</v>
      </c>
      <c r="B2403" t="s">
        <v>24</v>
      </c>
      <c r="C2403" t="s">
        <v>461</v>
      </c>
      <c r="D2403" t="s">
        <v>351</v>
      </c>
      <c r="E2403">
        <v>2014</v>
      </c>
      <c r="F2403" t="s">
        <v>515</v>
      </c>
      <c r="G2403" t="s">
        <v>521</v>
      </c>
      <c r="H2403" s="3" t="s">
        <v>522</v>
      </c>
      <c r="I2403" s="8">
        <v>-13.845556</v>
      </c>
      <c r="J2403" s="8">
        <v>-39.226388999999998</v>
      </c>
      <c r="K2403">
        <v>30000000</v>
      </c>
      <c r="L2403" t="s">
        <v>110</v>
      </c>
      <c r="M2403" t="s">
        <v>377</v>
      </c>
      <c r="N2403" t="s">
        <v>523</v>
      </c>
      <c r="O2403" s="12">
        <v>2009</v>
      </c>
      <c r="P2403" s="12">
        <v>11</v>
      </c>
      <c r="Q2403" s="12">
        <v>2009</v>
      </c>
      <c r="R2403" s="12">
        <v>11</v>
      </c>
      <c r="S2403" s="7">
        <f t="shared" si="35"/>
        <v>9.6774193548387094E-2</v>
      </c>
      <c r="T2403">
        <v>2</v>
      </c>
      <c r="U2403">
        <v>17</v>
      </c>
      <c r="V2403" t="s">
        <v>82</v>
      </c>
      <c r="W2403">
        <f t="shared" si="36"/>
        <v>600</v>
      </c>
      <c r="X2403" s="5">
        <v>1</v>
      </c>
      <c r="Y2403" t="s">
        <v>48</v>
      </c>
      <c r="Z2403" t="s">
        <v>55</v>
      </c>
      <c r="AA2403" t="s">
        <v>1093</v>
      </c>
      <c r="AB2403">
        <v>0</v>
      </c>
      <c r="AC2403" t="s">
        <v>1441</v>
      </c>
      <c r="AD2403" t="s">
        <v>1682</v>
      </c>
    </row>
    <row r="2404" spans="1:30" ht="14.25" customHeight="1" x14ac:dyDescent="0.3">
      <c r="A2404">
        <v>23</v>
      </c>
      <c r="B2404" t="s">
        <v>24</v>
      </c>
      <c r="C2404" t="s">
        <v>461</v>
      </c>
      <c r="D2404" t="s">
        <v>351</v>
      </c>
      <c r="E2404">
        <v>2014</v>
      </c>
      <c r="F2404" t="s">
        <v>515</v>
      </c>
      <c r="G2404" t="s">
        <v>521</v>
      </c>
      <c r="H2404" s="3" t="s">
        <v>522</v>
      </c>
      <c r="I2404" s="8">
        <v>-13.845556</v>
      </c>
      <c r="J2404" s="8">
        <v>-39.226388999999998</v>
      </c>
      <c r="K2404">
        <v>30000000</v>
      </c>
      <c r="L2404" t="s">
        <v>110</v>
      </c>
      <c r="M2404" t="s">
        <v>377</v>
      </c>
      <c r="N2404" t="s">
        <v>523</v>
      </c>
      <c r="O2404" s="12">
        <v>2009</v>
      </c>
      <c r="P2404" s="12">
        <v>11</v>
      </c>
      <c r="Q2404" s="12">
        <v>2009</v>
      </c>
      <c r="R2404" s="12">
        <v>11</v>
      </c>
      <c r="S2404" s="7">
        <f t="shared" si="35"/>
        <v>9.6774193548387094E-2</v>
      </c>
      <c r="T2404">
        <v>2</v>
      </c>
      <c r="U2404">
        <v>17</v>
      </c>
      <c r="V2404" t="s">
        <v>82</v>
      </c>
      <c r="W2404">
        <f t="shared" si="36"/>
        <v>600</v>
      </c>
      <c r="X2404" s="5">
        <v>1</v>
      </c>
      <c r="Y2404" t="s">
        <v>48</v>
      </c>
      <c r="Z2404" t="s">
        <v>55</v>
      </c>
      <c r="AA2404" t="s">
        <v>1094</v>
      </c>
      <c r="AB2404">
        <v>0</v>
      </c>
      <c r="AC2404" t="s">
        <v>1441</v>
      </c>
      <c r="AD2404" t="s">
        <v>1682</v>
      </c>
    </row>
    <row r="2405" spans="1:30" ht="14.25" customHeight="1" x14ac:dyDescent="0.3">
      <c r="A2405">
        <v>23</v>
      </c>
      <c r="B2405" t="s">
        <v>24</v>
      </c>
      <c r="C2405" t="s">
        <v>461</v>
      </c>
      <c r="D2405" t="s">
        <v>351</v>
      </c>
      <c r="E2405">
        <v>2014</v>
      </c>
      <c r="F2405" t="s">
        <v>515</v>
      </c>
      <c r="G2405" t="s">
        <v>521</v>
      </c>
      <c r="H2405" s="3" t="s">
        <v>522</v>
      </c>
      <c r="I2405" s="8">
        <v>-13.845556</v>
      </c>
      <c r="J2405" s="8">
        <v>-39.226388999999998</v>
      </c>
      <c r="K2405">
        <v>30000000</v>
      </c>
      <c r="L2405" t="s">
        <v>110</v>
      </c>
      <c r="M2405" t="s">
        <v>377</v>
      </c>
      <c r="N2405" t="s">
        <v>523</v>
      </c>
      <c r="O2405" s="12">
        <v>2009</v>
      </c>
      <c r="P2405" s="12">
        <v>11</v>
      </c>
      <c r="Q2405" s="12">
        <v>2009</v>
      </c>
      <c r="R2405" s="12">
        <v>11</v>
      </c>
      <c r="S2405" s="7">
        <f t="shared" si="35"/>
        <v>9.6774193548387094E-2</v>
      </c>
      <c r="T2405">
        <v>2</v>
      </c>
      <c r="U2405">
        <v>17</v>
      </c>
      <c r="V2405" t="s">
        <v>82</v>
      </c>
      <c r="W2405">
        <f t="shared" si="36"/>
        <v>600</v>
      </c>
      <c r="X2405" s="5">
        <v>1</v>
      </c>
      <c r="Y2405" t="s">
        <v>48</v>
      </c>
      <c r="Z2405" t="s">
        <v>55</v>
      </c>
      <c r="AA2405" t="s">
        <v>70</v>
      </c>
      <c r="AB2405">
        <v>0</v>
      </c>
      <c r="AC2405" t="s">
        <v>1441</v>
      </c>
      <c r="AD2405" t="s">
        <v>1682</v>
      </c>
    </row>
    <row r="2406" spans="1:30" ht="14.25" customHeight="1" x14ac:dyDescent="0.3">
      <c r="A2406">
        <v>23</v>
      </c>
      <c r="B2406" t="s">
        <v>24</v>
      </c>
      <c r="C2406" t="s">
        <v>461</v>
      </c>
      <c r="D2406" t="s">
        <v>351</v>
      </c>
      <c r="E2406">
        <v>2014</v>
      </c>
      <c r="F2406" t="s">
        <v>515</v>
      </c>
      <c r="G2406" t="s">
        <v>521</v>
      </c>
      <c r="H2406" s="3" t="s">
        <v>522</v>
      </c>
      <c r="I2406" s="8">
        <v>-13.845556</v>
      </c>
      <c r="J2406" s="8">
        <v>-39.226388999999998</v>
      </c>
      <c r="K2406">
        <v>30000000</v>
      </c>
      <c r="L2406" t="s">
        <v>110</v>
      </c>
      <c r="M2406" t="s">
        <v>377</v>
      </c>
      <c r="N2406" t="s">
        <v>523</v>
      </c>
      <c r="O2406" s="12">
        <v>2009</v>
      </c>
      <c r="P2406" s="12">
        <v>11</v>
      </c>
      <c r="Q2406" s="12">
        <v>2009</v>
      </c>
      <c r="R2406" s="12">
        <v>11</v>
      </c>
      <c r="S2406" s="7">
        <f t="shared" si="35"/>
        <v>9.6774193548387094E-2</v>
      </c>
      <c r="T2406">
        <v>2</v>
      </c>
      <c r="U2406">
        <v>17</v>
      </c>
      <c r="V2406" t="s">
        <v>82</v>
      </c>
      <c r="W2406">
        <f t="shared" si="36"/>
        <v>600</v>
      </c>
      <c r="X2406" s="5">
        <v>1</v>
      </c>
      <c r="Y2406" t="s">
        <v>48</v>
      </c>
      <c r="Z2406" t="s">
        <v>55</v>
      </c>
      <c r="AA2406" t="s">
        <v>1086</v>
      </c>
      <c r="AB2406">
        <v>16</v>
      </c>
      <c r="AC2406" t="s">
        <v>1441</v>
      </c>
      <c r="AD2406" t="s">
        <v>1682</v>
      </c>
    </row>
    <row r="2407" spans="1:30" ht="14.25" customHeight="1" x14ac:dyDescent="0.3">
      <c r="A2407">
        <v>23</v>
      </c>
      <c r="B2407" t="s">
        <v>24</v>
      </c>
      <c r="C2407" t="s">
        <v>461</v>
      </c>
      <c r="D2407" t="s">
        <v>351</v>
      </c>
      <c r="E2407">
        <v>2014</v>
      </c>
      <c r="F2407" t="s">
        <v>515</v>
      </c>
      <c r="G2407" t="s">
        <v>521</v>
      </c>
      <c r="H2407" s="3" t="s">
        <v>522</v>
      </c>
      <c r="I2407" s="8">
        <v>-13.845556</v>
      </c>
      <c r="J2407" s="8">
        <v>-39.226388999999998</v>
      </c>
      <c r="K2407">
        <v>30000000</v>
      </c>
      <c r="L2407" t="s">
        <v>110</v>
      </c>
      <c r="M2407" t="s">
        <v>377</v>
      </c>
      <c r="N2407" t="s">
        <v>523</v>
      </c>
      <c r="O2407" s="12">
        <v>2009</v>
      </c>
      <c r="P2407" s="12">
        <v>11</v>
      </c>
      <c r="Q2407" s="12">
        <v>2009</v>
      </c>
      <c r="R2407" s="12">
        <v>11</v>
      </c>
      <c r="S2407" s="7">
        <f t="shared" si="35"/>
        <v>9.6774193548387094E-2</v>
      </c>
      <c r="T2407">
        <v>2</v>
      </c>
      <c r="U2407">
        <v>17</v>
      </c>
      <c r="V2407" t="s">
        <v>82</v>
      </c>
      <c r="W2407">
        <f t="shared" si="36"/>
        <v>600</v>
      </c>
      <c r="X2407" s="5">
        <v>1</v>
      </c>
      <c r="Y2407" t="s">
        <v>48</v>
      </c>
      <c r="Z2407" t="s">
        <v>55</v>
      </c>
      <c r="AA2407" t="s">
        <v>73</v>
      </c>
      <c r="AB2407">
        <v>0</v>
      </c>
      <c r="AC2407" t="s">
        <v>1441</v>
      </c>
      <c r="AD2407" t="s">
        <v>1682</v>
      </c>
    </row>
    <row r="2408" spans="1:30" ht="14.25" customHeight="1" x14ac:dyDescent="0.3">
      <c r="A2408">
        <v>23</v>
      </c>
      <c r="B2408" t="s">
        <v>24</v>
      </c>
      <c r="C2408" t="s">
        <v>461</v>
      </c>
      <c r="D2408" t="s">
        <v>351</v>
      </c>
      <c r="E2408">
        <v>2014</v>
      </c>
      <c r="F2408" t="s">
        <v>515</v>
      </c>
      <c r="G2408" t="s">
        <v>521</v>
      </c>
      <c r="H2408" s="3" t="s">
        <v>522</v>
      </c>
      <c r="I2408" s="8">
        <v>-13.845556</v>
      </c>
      <c r="J2408" s="8">
        <v>-39.226388999999998</v>
      </c>
      <c r="K2408">
        <v>30000000</v>
      </c>
      <c r="L2408" t="s">
        <v>110</v>
      </c>
      <c r="M2408" t="s">
        <v>377</v>
      </c>
      <c r="N2408" t="s">
        <v>523</v>
      </c>
      <c r="O2408" s="12">
        <v>2009</v>
      </c>
      <c r="P2408" s="12">
        <v>11</v>
      </c>
      <c r="Q2408" s="12">
        <v>2009</v>
      </c>
      <c r="R2408" s="12">
        <v>11</v>
      </c>
      <c r="S2408" s="7">
        <f t="shared" si="35"/>
        <v>9.6774193548387094E-2</v>
      </c>
      <c r="T2408">
        <v>2</v>
      </c>
      <c r="U2408">
        <v>17</v>
      </c>
      <c r="V2408" t="s">
        <v>82</v>
      </c>
      <c r="W2408">
        <f t="shared" si="36"/>
        <v>600</v>
      </c>
      <c r="X2408" s="5">
        <v>1</v>
      </c>
      <c r="Y2408" t="s">
        <v>48</v>
      </c>
      <c r="Z2408" t="s">
        <v>55</v>
      </c>
      <c r="AA2408" t="s">
        <v>265</v>
      </c>
      <c r="AB2408">
        <v>0</v>
      </c>
      <c r="AC2408" t="s">
        <v>1441</v>
      </c>
      <c r="AD2408" t="s">
        <v>1682</v>
      </c>
    </row>
    <row r="2409" spans="1:30" ht="14.25" customHeight="1" x14ac:dyDescent="0.3">
      <c r="A2409">
        <v>23</v>
      </c>
      <c r="B2409" t="s">
        <v>24</v>
      </c>
      <c r="C2409" t="s">
        <v>461</v>
      </c>
      <c r="D2409" t="s">
        <v>351</v>
      </c>
      <c r="E2409">
        <v>2014</v>
      </c>
      <c r="F2409" t="s">
        <v>515</v>
      </c>
      <c r="G2409" t="s">
        <v>521</v>
      </c>
      <c r="H2409" s="3" t="s">
        <v>522</v>
      </c>
      <c r="I2409" s="8">
        <v>-13.845556</v>
      </c>
      <c r="J2409" s="8">
        <v>-39.226388999999998</v>
      </c>
      <c r="K2409">
        <v>30000000</v>
      </c>
      <c r="L2409" t="s">
        <v>110</v>
      </c>
      <c r="M2409" t="s">
        <v>377</v>
      </c>
      <c r="N2409" t="s">
        <v>523</v>
      </c>
      <c r="O2409" s="12">
        <v>2009</v>
      </c>
      <c r="P2409" s="12">
        <v>11</v>
      </c>
      <c r="Q2409" s="12">
        <v>2009</v>
      </c>
      <c r="R2409" s="12">
        <v>11</v>
      </c>
      <c r="S2409" s="7">
        <f t="shared" si="35"/>
        <v>9.6774193548387094E-2</v>
      </c>
      <c r="T2409">
        <v>2</v>
      </c>
      <c r="U2409">
        <v>17</v>
      </c>
      <c r="V2409" t="s">
        <v>82</v>
      </c>
      <c r="W2409">
        <f t="shared" si="36"/>
        <v>600</v>
      </c>
      <c r="X2409" s="5">
        <v>1</v>
      </c>
      <c r="Y2409" t="s">
        <v>48</v>
      </c>
      <c r="Z2409" t="s">
        <v>55</v>
      </c>
      <c r="AA2409" t="s">
        <v>1056</v>
      </c>
      <c r="AB2409">
        <v>0</v>
      </c>
      <c r="AC2409" t="s">
        <v>1441</v>
      </c>
      <c r="AD2409" t="s">
        <v>1682</v>
      </c>
    </row>
    <row r="2410" spans="1:30" ht="14.25" customHeight="1" x14ac:dyDescent="0.3">
      <c r="A2410">
        <v>23</v>
      </c>
      <c r="B2410" t="s">
        <v>24</v>
      </c>
      <c r="C2410" t="s">
        <v>461</v>
      </c>
      <c r="D2410" t="s">
        <v>351</v>
      </c>
      <c r="E2410">
        <v>2014</v>
      </c>
      <c r="F2410" t="s">
        <v>515</v>
      </c>
      <c r="G2410" t="s">
        <v>521</v>
      </c>
      <c r="H2410" s="3" t="s">
        <v>522</v>
      </c>
      <c r="I2410" s="8">
        <v>-13.845556</v>
      </c>
      <c r="J2410" s="8">
        <v>-39.226388999999998</v>
      </c>
      <c r="K2410">
        <v>30000000</v>
      </c>
      <c r="L2410" t="s">
        <v>110</v>
      </c>
      <c r="M2410" t="s">
        <v>377</v>
      </c>
      <c r="N2410" t="s">
        <v>523</v>
      </c>
      <c r="O2410" s="12">
        <v>2009</v>
      </c>
      <c r="P2410" s="12">
        <v>11</v>
      </c>
      <c r="Q2410" s="12">
        <v>2009</v>
      </c>
      <c r="R2410" s="12">
        <v>11</v>
      </c>
      <c r="S2410" s="7">
        <f t="shared" si="35"/>
        <v>9.6774193548387094E-2</v>
      </c>
      <c r="T2410">
        <v>2</v>
      </c>
      <c r="U2410">
        <v>17</v>
      </c>
      <c r="V2410" t="s">
        <v>82</v>
      </c>
      <c r="W2410">
        <f t="shared" si="36"/>
        <v>600</v>
      </c>
      <c r="X2410" s="5">
        <v>1</v>
      </c>
      <c r="Y2410" t="s">
        <v>48</v>
      </c>
      <c r="Z2410" t="s">
        <v>83</v>
      </c>
      <c r="AA2410" t="s">
        <v>1087</v>
      </c>
      <c r="AB2410">
        <v>11</v>
      </c>
      <c r="AC2410" t="s">
        <v>1441</v>
      </c>
      <c r="AD2410" t="s">
        <v>1682</v>
      </c>
    </row>
    <row r="2411" spans="1:30" ht="14.25" customHeight="1" x14ac:dyDescent="0.3">
      <c r="A2411">
        <v>23</v>
      </c>
      <c r="B2411" t="s">
        <v>24</v>
      </c>
      <c r="C2411" t="s">
        <v>461</v>
      </c>
      <c r="D2411" t="s">
        <v>351</v>
      </c>
      <c r="E2411">
        <v>2014</v>
      </c>
      <c r="F2411" t="s">
        <v>515</v>
      </c>
      <c r="G2411" t="s">
        <v>521</v>
      </c>
      <c r="H2411" s="3" t="s">
        <v>522</v>
      </c>
      <c r="I2411" s="8">
        <v>-13.845556</v>
      </c>
      <c r="J2411" s="8">
        <v>-39.226388999999998</v>
      </c>
      <c r="K2411">
        <v>30000000</v>
      </c>
      <c r="L2411" t="s">
        <v>110</v>
      </c>
      <c r="M2411" t="s">
        <v>377</v>
      </c>
      <c r="N2411" t="s">
        <v>523</v>
      </c>
      <c r="O2411" s="12">
        <v>2009</v>
      </c>
      <c r="P2411" s="12">
        <v>11</v>
      </c>
      <c r="Q2411" s="12">
        <v>2009</v>
      </c>
      <c r="R2411" s="12">
        <v>11</v>
      </c>
      <c r="S2411" s="7">
        <f t="shared" si="35"/>
        <v>9.6774193548387094E-2</v>
      </c>
      <c r="T2411">
        <v>2</v>
      </c>
      <c r="U2411">
        <v>17</v>
      </c>
      <c r="V2411" t="s">
        <v>82</v>
      </c>
      <c r="W2411">
        <f t="shared" si="36"/>
        <v>600</v>
      </c>
      <c r="X2411" s="5">
        <v>1</v>
      </c>
      <c r="Y2411" t="s">
        <v>48</v>
      </c>
      <c r="Z2411" t="s">
        <v>83</v>
      </c>
      <c r="AA2411" t="s">
        <v>274</v>
      </c>
      <c r="AB2411">
        <v>1</v>
      </c>
      <c r="AC2411" t="s">
        <v>1441</v>
      </c>
      <c r="AD2411" t="s">
        <v>1682</v>
      </c>
    </row>
    <row r="2412" spans="1:30" ht="14.25" customHeight="1" x14ac:dyDescent="0.3">
      <c r="A2412">
        <v>23</v>
      </c>
      <c r="B2412" t="s">
        <v>24</v>
      </c>
      <c r="C2412" t="s">
        <v>461</v>
      </c>
      <c r="D2412" t="s">
        <v>351</v>
      </c>
      <c r="E2412">
        <v>2014</v>
      </c>
      <c r="F2412" t="s">
        <v>515</v>
      </c>
      <c r="G2412" t="s">
        <v>521</v>
      </c>
      <c r="H2412" s="3" t="s">
        <v>522</v>
      </c>
      <c r="I2412" s="8">
        <v>-13.845556</v>
      </c>
      <c r="J2412" s="8">
        <v>-39.226388999999998</v>
      </c>
      <c r="K2412">
        <v>30000000</v>
      </c>
      <c r="L2412" t="s">
        <v>110</v>
      </c>
      <c r="M2412" t="s">
        <v>377</v>
      </c>
      <c r="N2412" t="s">
        <v>523</v>
      </c>
      <c r="O2412" s="12">
        <v>2009</v>
      </c>
      <c r="P2412" s="12">
        <v>11</v>
      </c>
      <c r="Q2412" s="12">
        <v>2009</v>
      </c>
      <c r="R2412" s="12">
        <v>11</v>
      </c>
      <c r="S2412" s="7">
        <f t="shared" si="35"/>
        <v>9.6774193548387094E-2</v>
      </c>
      <c r="T2412">
        <v>2</v>
      </c>
      <c r="U2412">
        <v>17</v>
      </c>
      <c r="V2412" t="s">
        <v>82</v>
      </c>
      <c r="W2412">
        <f t="shared" si="36"/>
        <v>600</v>
      </c>
      <c r="X2412" s="5">
        <v>1</v>
      </c>
      <c r="Y2412" t="s">
        <v>48</v>
      </c>
      <c r="Z2412" t="s">
        <v>83</v>
      </c>
      <c r="AA2412" t="s">
        <v>87</v>
      </c>
      <c r="AB2412">
        <v>17</v>
      </c>
      <c r="AC2412" t="s">
        <v>1441</v>
      </c>
      <c r="AD2412" t="s">
        <v>1682</v>
      </c>
    </row>
    <row r="2413" spans="1:30" ht="14.25" customHeight="1" x14ac:dyDescent="0.3">
      <c r="A2413">
        <v>23</v>
      </c>
      <c r="B2413" t="s">
        <v>24</v>
      </c>
      <c r="C2413" t="s">
        <v>461</v>
      </c>
      <c r="D2413" t="s">
        <v>351</v>
      </c>
      <c r="E2413">
        <v>2014</v>
      </c>
      <c r="F2413" t="s">
        <v>515</v>
      </c>
      <c r="G2413" t="s">
        <v>521</v>
      </c>
      <c r="H2413" s="3" t="s">
        <v>522</v>
      </c>
      <c r="I2413" s="8">
        <v>-13.845556</v>
      </c>
      <c r="J2413" s="8">
        <v>-39.226388999999998</v>
      </c>
      <c r="K2413">
        <v>30000000</v>
      </c>
      <c r="L2413" t="s">
        <v>110</v>
      </c>
      <c r="M2413" t="s">
        <v>377</v>
      </c>
      <c r="N2413" t="s">
        <v>523</v>
      </c>
      <c r="O2413" s="12">
        <v>2009</v>
      </c>
      <c r="P2413" s="12">
        <v>11</v>
      </c>
      <c r="Q2413" s="12">
        <v>2009</v>
      </c>
      <c r="R2413" s="12">
        <v>11</v>
      </c>
      <c r="S2413" s="7">
        <f t="shared" si="35"/>
        <v>9.6774193548387094E-2</v>
      </c>
      <c r="T2413">
        <v>2</v>
      </c>
      <c r="U2413">
        <v>17</v>
      </c>
      <c r="V2413" t="s">
        <v>82</v>
      </c>
      <c r="W2413">
        <f t="shared" si="36"/>
        <v>600</v>
      </c>
      <c r="X2413" s="5">
        <v>1</v>
      </c>
      <c r="Y2413" t="s">
        <v>48</v>
      </c>
      <c r="Z2413" t="s">
        <v>83</v>
      </c>
      <c r="AA2413" t="s">
        <v>1088</v>
      </c>
      <c r="AB2413">
        <v>7</v>
      </c>
      <c r="AC2413" t="s">
        <v>1441</v>
      </c>
      <c r="AD2413" t="s">
        <v>1682</v>
      </c>
    </row>
    <row r="2414" spans="1:30" ht="14.25" customHeight="1" x14ac:dyDescent="0.3">
      <c r="A2414">
        <v>23</v>
      </c>
      <c r="B2414" t="s">
        <v>24</v>
      </c>
      <c r="C2414" t="s">
        <v>461</v>
      </c>
      <c r="D2414" t="s">
        <v>351</v>
      </c>
      <c r="E2414">
        <v>2014</v>
      </c>
      <c r="F2414" t="s">
        <v>515</v>
      </c>
      <c r="G2414" t="s">
        <v>521</v>
      </c>
      <c r="H2414" s="3" t="s">
        <v>522</v>
      </c>
      <c r="I2414" s="8">
        <v>-13.845556</v>
      </c>
      <c r="J2414" s="8">
        <v>-39.226388999999998</v>
      </c>
      <c r="K2414">
        <v>30000000</v>
      </c>
      <c r="L2414" t="s">
        <v>110</v>
      </c>
      <c r="M2414" t="s">
        <v>377</v>
      </c>
      <c r="N2414" t="s">
        <v>523</v>
      </c>
      <c r="O2414" s="12">
        <v>2009</v>
      </c>
      <c r="P2414" s="12">
        <v>11</v>
      </c>
      <c r="Q2414" s="12">
        <v>2009</v>
      </c>
      <c r="R2414" s="12">
        <v>11</v>
      </c>
      <c r="S2414" s="7">
        <f t="shared" si="35"/>
        <v>9.6774193548387094E-2</v>
      </c>
      <c r="T2414">
        <v>2</v>
      </c>
      <c r="U2414">
        <v>17</v>
      </c>
      <c r="V2414" t="s">
        <v>82</v>
      </c>
      <c r="W2414">
        <f t="shared" si="36"/>
        <v>600</v>
      </c>
      <c r="X2414" s="5">
        <v>1</v>
      </c>
      <c r="Y2414" t="s">
        <v>48</v>
      </c>
      <c r="Z2414" t="s">
        <v>90</v>
      </c>
      <c r="AA2414" t="s">
        <v>666</v>
      </c>
      <c r="AB2414">
        <v>1</v>
      </c>
      <c r="AC2414" t="s">
        <v>1441</v>
      </c>
      <c r="AD2414" t="s">
        <v>1682</v>
      </c>
    </row>
    <row r="2415" spans="1:30" ht="14.25" customHeight="1" x14ac:dyDescent="0.3">
      <c r="A2415">
        <v>23</v>
      </c>
      <c r="B2415" t="s">
        <v>24</v>
      </c>
      <c r="C2415" t="s">
        <v>461</v>
      </c>
      <c r="D2415" t="s">
        <v>351</v>
      </c>
      <c r="E2415">
        <v>2014</v>
      </c>
      <c r="F2415" t="s">
        <v>515</v>
      </c>
      <c r="G2415" t="s">
        <v>521</v>
      </c>
      <c r="H2415" s="3" t="s">
        <v>522</v>
      </c>
      <c r="I2415" s="8">
        <v>-13.845556</v>
      </c>
      <c r="J2415" s="8">
        <v>-39.226388999999998</v>
      </c>
      <c r="K2415">
        <v>30000000</v>
      </c>
      <c r="L2415" t="s">
        <v>110</v>
      </c>
      <c r="M2415" t="s">
        <v>377</v>
      </c>
      <c r="N2415" t="s">
        <v>523</v>
      </c>
      <c r="O2415" s="12">
        <v>2009</v>
      </c>
      <c r="P2415" s="12">
        <v>11</v>
      </c>
      <c r="Q2415" s="12">
        <v>2009</v>
      </c>
      <c r="R2415" s="12">
        <v>11</v>
      </c>
      <c r="S2415" s="7">
        <f t="shared" si="35"/>
        <v>9.6774193548387094E-2</v>
      </c>
      <c r="T2415">
        <v>2</v>
      </c>
      <c r="U2415">
        <v>17</v>
      </c>
      <c r="V2415" t="s">
        <v>82</v>
      </c>
      <c r="W2415">
        <f t="shared" si="36"/>
        <v>600</v>
      </c>
      <c r="X2415" s="5">
        <v>1</v>
      </c>
      <c r="Y2415" t="s">
        <v>48</v>
      </c>
      <c r="Z2415" t="s">
        <v>90</v>
      </c>
      <c r="AA2415" t="s">
        <v>91</v>
      </c>
      <c r="AB2415">
        <v>0</v>
      </c>
      <c r="AC2415" t="s">
        <v>1441</v>
      </c>
      <c r="AD2415" t="s">
        <v>1682</v>
      </c>
    </row>
    <row r="2416" spans="1:30" ht="14.25" customHeight="1" x14ac:dyDescent="0.3">
      <c r="A2416">
        <v>23</v>
      </c>
      <c r="B2416" t="s">
        <v>24</v>
      </c>
      <c r="C2416" t="s">
        <v>461</v>
      </c>
      <c r="D2416" t="s">
        <v>351</v>
      </c>
      <c r="E2416">
        <v>2014</v>
      </c>
      <c r="F2416" t="s">
        <v>525</v>
      </c>
      <c r="G2416" t="s">
        <v>526</v>
      </c>
      <c r="H2416" s="3" t="s">
        <v>527</v>
      </c>
      <c r="I2416" s="8">
        <v>-14.795278</v>
      </c>
      <c r="J2416" s="8">
        <v>-39.172778000000001</v>
      </c>
      <c r="K2416">
        <v>3000000</v>
      </c>
      <c r="L2416" t="s">
        <v>67</v>
      </c>
      <c r="M2416" t="s">
        <v>68</v>
      </c>
      <c r="N2416" t="s">
        <v>528</v>
      </c>
      <c r="O2416" s="12">
        <v>2009</v>
      </c>
      <c r="P2416" s="12">
        <v>11</v>
      </c>
      <c r="Q2416" s="12">
        <v>2010</v>
      </c>
      <c r="R2416" s="12">
        <v>2</v>
      </c>
      <c r="S2416" s="7">
        <v>3</v>
      </c>
      <c r="T2416">
        <v>4</v>
      </c>
      <c r="U2416">
        <v>17</v>
      </c>
      <c r="V2416" t="s">
        <v>82</v>
      </c>
      <c r="W2416">
        <f t="shared" ref="W2416:W2447" si="37">(20/4)*60</f>
        <v>300</v>
      </c>
      <c r="X2416" s="5">
        <v>1</v>
      </c>
      <c r="Y2416" t="s">
        <v>48</v>
      </c>
      <c r="Z2416" t="s">
        <v>49</v>
      </c>
      <c r="AA2416" t="s">
        <v>1084</v>
      </c>
      <c r="AB2416" s="10">
        <v>0</v>
      </c>
      <c r="AC2416" t="s">
        <v>1441</v>
      </c>
      <c r="AD2416" t="s">
        <v>1682</v>
      </c>
    </row>
    <row r="2417" spans="1:30" ht="14.25" customHeight="1" x14ac:dyDescent="0.3">
      <c r="A2417">
        <v>23</v>
      </c>
      <c r="B2417" t="s">
        <v>24</v>
      </c>
      <c r="C2417" t="s">
        <v>461</v>
      </c>
      <c r="D2417" t="s">
        <v>351</v>
      </c>
      <c r="E2417">
        <v>2014</v>
      </c>
      <c r="F2417" t="s">
        <v>525</v>
      </c>
      <c r="G2417" t="s">
        <v>526</v>
      </c>
      <c r="H2417" s="3" t="s">
        <v>527</v>
      </c>
      <c r="I2417" s="8">
        <v>-14.795278</v>
      </c>
      <c r="J2417" s="8">
        <v>-39.172778000000001</v>
      </c>
      <c r="K2417">
        <v>3000000</v>
      </c>
      <c r="L2417" t="s">
        <v>67</v>
      </c>
      <c r="M2417" t="s">
        <v>68</v>
      </c>
      <c r="N2417" t="s">
        <v>528</v>
      </c>
      <c r="O2417" s="12">
        <v>2009</v>
      </c>
      <c r="P2417" s="12">
        <v>11</v>
      </c>
      <c r="Q2417" s="12">
        <v>2010</v>
      </c>
      <c r="R2417" s="12">
        <v>2</v>
      </c>
      <c r="S2417" s="7">
        <v>3</v>
      </c>
      <c r="T2417">
        <v>4</v>
      </c>
      <c r="U2417">
        <v>17</v>
      </c>
      <c r="V2417" t="s">
        <v>82</v>
      </c>
      <c r="W2417">
        <f t="shared" si="37"/>
        <v>300</v>
      </c>
      <c r="X2417" s="5">
        <v>1</v>
      </c>
      <c r="Y2417" t="s">
        <v>48</v>
      </c>
      <c r="Z2417" t="s">
        <v>49</v>
      </c>
      <c r="AA2417" t="s">
        <v>50</v>
      </c>
      <c r="AB2417" s="10">
        <v>0</v>
      </c>
      <c r="AC2417" t="s">
        <v>1441</v>
      </c>
      <c r="AD2417" t="s">
        <v>1682</v>
      </c>
    </row>
    <row r="2418" spans="1:30" ht="14.25" customHeight="1" x14ac:dyDescent="0.3">
      <c r="A2418">
        <v>23</v>
      </c>
      <c r="B2418" t="s">
        <v>24</v>
      </c>
      <c r="C2418" t="s">
        <v>461</v>
      </c>
      <c r="D2418" t="s">
        <v>351</v>
      </c>
      <c r="E2418">
        <v>2014</v>
      </c>
      <c r="F2418" t="s">
        <v>525</v>
      </c>
      <c r="G2418" t="s">
        <v>526</v>
      </c>
      <c r="H2418" s="3" t="s">
        <v>527</v>
      </c>
      <c r="I2418" s="8">
        <v>-14.795278</v>
      </c>
      <c r="J2418" s="8">
        <v>-39.172778000000001</v>
      </c>
      <c r="K2418">
        <v>3000000</v>
      </c>
      <c r="L2418" t="s">
        <v>67</v>
      </c>
      <c r="M2418" t="s">
        <v>68</v>
      </c>
      <c r="N2418" t="s">
        <v>528</v>
      </c>
      <c r="O2418" s="12">
        <v>2009</v>
      </c>
      <c r="P2418" s="12">
        <v>11</v>
      </c>
      <c r="Q2418" s="12">
        <v>2010</v>
      </c>
      <c r="R2418" s="12">
        <v>2</v>
      </c>
      <c r="S2418" s="7">
        <v>3</v>
      </c>
      <c r="T2418">
        <v>4</v>
      </c>
      <c r="U2418">
        <v>17</v>
      </c>
      <c r="V2418" t="s">
        <v>82</v>
      </c>
      <c r="W2418">
        <f t="shared" si="37"/>
        <v>300</v>
      </c>
      <c r="X2418" s="5">
        <v>1</v>
      </c>
      <c r="Y2418" t="s">
        <v>48</v>
      </c>
      <c r="Z2418" t="s">
        <v>55</v>
      </c>
      <c r="AA2418" t="s">
        <v>859</v>
      </c>
      <c r="AB2418" s="10">
        <v>1</v>
      </c>
      <c r="AC2418" t="s">
        <v>1441</v>
      </c>
      <c r="AD2418" t="s">
        <v>1682</v>
      </c>
    </row>
    <row r="2419" spans="1:30" ht="14.25" customHeight="1" x14ac:dyDescent="0.3">
      <c r="A2419">
        <v>23</v>
      </c>
      <c r="B2419" t="s">
        <v>24</v>
      </c>
      <c r="C2419" t="s">
        <v>461</v>
      </c>
      <c r="D2419" t="s">
        <v>351</v>
      </c>
      <c r="E2419">
        <v>2014</v>
      </c>
      <c r="F2419" t="s">
        <v>525</v>
      </c>
      <c r="G2419" t="s">
        <v>526</v>
      </c>
      <c r="H2419" s="3" t="s">
        <v>527</v>
      </c>
      <c r="I2419" s="8">
        <v>-14.795278</v>
      </c>
      <c r="J2419" s="8">
        <v>-39.172778000000001</v>
      </c>
      <c r="K2419">
        <v>3000000</v>
      </c>
      <c r="L2419" t="s">
        <v>67</v>
      </c>
      <c r="M2419" t="s">
        <v>68</v>
      </c>
      <c r="N2419" t="s">
        <v>528</v>
      </c>
      <c r="O2419" s="12">
        <v>2009</v>
      </c>
      <c r="P2419" s="12">
        <v>11</v>
      </c>
      <c r="Q2419" s="12">
        <v>2010</v>
      </c>
      <c r="R2419" s="12">
        <v>2</v>
      </c>
      <c r="S2419" s="7">
        <v>3</v>
      </c>
      <c r="T2419">
        <v>4</v>
      </c>
      <c r="U2419">
        <v>17</v>
      </c>
      <c r="V2419" t="s">
        <v>82</v>
      </c>
      <c r="W2419">
        <f t="shared" si="37"/>
        <v>300</v>
      </c>
      <c r="X2419" s="5">
        <v>1</v>
      </c>
      <c r="Y2419" t="s">
        <v>48</v>
      </c>
      <c r="Z2419" t="s">
        <v>55</v>
      </c>
      <c r="AA2419" t="s">
        <v>238</v>
      </c>
      <c r="AB2419" s="10">
        <v>1</v>
      </c>
      <c r="AC2419" t="s">
        <v>1441</v>
      </c>
      <c r="AD2419" t="s">
        <v>1682</v>
      </c>
    </row>
    <row r="2420" spans="1:30" ht="14.25" customHeight="1" x14ac:dyDescent="0.3">
      <c r="A2420">
        <v>23</v>
      </c>
      <c r="B2420" t="s">
        <v>24</v>
      </c>
      <c r="C2420" t="s">
        <v>461</v>
      </c>
      <c r="D2420" t="s">
        <v>351</v>
      </c>
      <c r="E2420">
        <v>2014</v>
      </c>
      <c r="F2420" t="s">
        <v>525</v>
      </c>
      <c r="G2420" t="s">
        <v>526</v>
      </c>
      <c r="H2420" s="3" t="s">
        <v>527</v>
      </c>
      <c r="I2420" s="8">
        <v>-14.795278</v>
      </c>
      <c r="J2420" s="8">
        <v>-39.172778000000001</v>
      </c>
      <c r="K2420">
        <v>3000000</v>
      </c>
      <c r="L2420" t="s">
        <v>67</v>
      </c>
      <c r="M2420" t="s">
        <v>68</v>
      </c>
      <c r="N2420" t="s">
        <v>528</v>
      </c>
      <c r="O2420" s="12">
        <v>2009</v>
      </c>
      <c r="P2420" s="12">
        <v>11</v>
      </c>
      <c r="Q2420" s="12">
        <v>2010</v>
      </c>
      <c r="R2420" s="12">
        <v>2</v>
      </c>
      <c r="S2420" s="7">
        <v>3</v>
      </c>
      <c r="T2420">
        <v>4</v>
      </c>
      <c r="U2420">
        <v>17</v>
      </c>
      <c r="V2420" t="s">
        <v>82</v>
      </c>
      <c r="W2420">
        <f t="shared" si="37"/>
        <v>300</v>
      </c>
      <c r="X2420" s="5">
        <v>1</v>
      </c>
      <c r="Y2420" t="s">
        <v>48</v>
      </c>
      <c r="Z2420" t="s">
        <v>55</v>
      </c>
      <c r="AA2420" t="s">
        <v>1095</v>
      </c>
      <c r="AB2420" s="10">
        <v>21</v>
      </c>
      <c r="AC2420" t="s">
        <v>1441</v>
      </c>
      <c r="AD2420" t="s">
        <v>1682</v>
      </c>
    </row>
    <row r="2421" spans="1:30" ht="14.25" customHeight="1" x14ac:dyDescent="0.3">
      <c r="A2421">
        <v>23</v>
      </c>
      <c r="B2421" t="s">
        <v>24</v>
      </c>
      <c r="C2421" t="s">
        <v>461</v>
      </c>
      <c r="D2421" t="s">
        <v>351</v>
      </c>
      <c r="E2421">
        <v>2014</v>
      </c>
      <c r="F2421" t="s">
        <v>525</v>
      </c>
      <c r="G2421" t="s">
        <v>526</v>
      </c>
      <c r="H2421" s="3" t="s">
        <v>527</v>
      </c>
      <c r="I2421" s="8">
        <v>-14.795278</v>
      </c>
      <c r="J2421" s="8">
        <v>-39.172778000000001</v>
      </c>
      <c r="K2421">
        <v>3000000</v>
      </c>
      <c r="L2421" t="s">
        <v>67</v>
      </c>
      <c r="M2421" t="s">
        <v>68</v>
      </c>
      <c r="N2421" t="s">
        <v>528</v>
      </c>
      <c r="O2421" s="12">
        <v>2009</v>
      </c>
      <c r="P2421" s="12">
        <v>11</v>
      </c>
      <c r="Q2421" s="12">
        <v>2010</v>
      </c>
      <c r="R2421" s="12">
        <v>2</v>
      </c>
      <c r="S2421" s="7">
        <v>3</v>
      </c>
      <c r="T2421">
        <v>4</v>
      </c>
      <c r="U2421">
        <v>17</v>
      </c>
      <c r="V2421" t="s">
        <v>82</v>
      </c>
      <c r="W2421">
        <f t="shared" si="37"/>
        <v>300</v>
      </c>
      <c r="X2421" s="5">
        <v>1</v>
      </c>
      <c r="Y2421" t="s">
        <v>48</v>
      </c>
      <c r="Z2421" t="s">
        <v>55</v>
      </c>
      <c r="AA2421" t="s">
        <v>1085</v>
      </c>
      <c r="AB2421" s="10">
        <v>0</v>
      </c>
      <c r="AC2421" t="s">
        <v>1441</v>
      </c>
      <c r="AD2421" t="s">
        <v>1682</v>
      </c>
    </row>
    <row r="2422" spans="1:30" ht="14.25" customHeight="1" x14ac:dyDescent="0.3">
      <c r="A2422">
        <v>23</v>
      </c>
      <c r="B2422" t="s">
        <v>24</v>
      </c>
      <c r="C2422" t="s">
        <v>461</v>
      </c>
      <c r="D2422" t="s">
        <v>351</v>
      </c>
      <c r="E2422">
        <v>2014</v>
      </c>
      <c r="F2422" t="s">
        <v>525</v>
      </c>
      <c r="G2422" t="s">
        <v>526</v>
      </c>
      <c r="H2422" s="3" t="s">
        <v>527</v>
      </c>
      <c r="I2422" s="8">
        <v>-14.795278</v>
      </c>
      <c r="J2422" s="8">
        <v>-39.172778000000001</v>
      </c>
      <c r="K2422">
        <v>3000000</v>
      </c>
      <c r="L2422" t="s">
        <v>67</v>
      </c>
      <c r="M2422" t="s">
        <v>68</v>
      </c>
      <c r="N2422" t="s">
        <v>528</v>
      </c>
      <c r="O2422" s="12">
        <v>2009</v>
      </c>
      <c r="P2422" s="12">
        <v>11</v>
      </c>
      <c r="Q2422" s="12">
        <v>2010</v>
      </c>
      <c r="R2422" s="12">
        <v>2</v>
      </c>
      <c r="S2422" s="7">
        <v>3</v>
      </c>
      <c r="T2422">
        <v>4</v>
      </c>
      <c r="U2422">
        <v>17</v>
      </c>
      <c r="V2422" t="s">
        <v>82</v>
      </c>
      <c r="W2422">
        <f t="shared" si="37"/>
        <v>300</v>
      </c>
      <c r="X2422" s="5">
        <v>1</v>
      </c>
      <c r="Y2422" t="s">
        <v>48</v>
      </c>
      <c r="Z2422" t="s">
        <v>55</v>
      </c>
      <c r="AA2422" t="s">
        <v>1098</v>
      </c>
      <c r="AB2422" s="10">
        <v>6</v>
      </c>
      <c r="AC2422" t="s">
        <v>1441</v>
      </c>
      <c r="AD2422" t="s">
        <v>1682</v>
      </c>
    </row>
    <row r="2423" spans="1:30" ht="14.25" customHeight="1" x14ac:dyDescent="0.3">
      <c r="A2423">
        <v>23</v>
      </c>
      <c r="B2423" t="s">
        <v>24</v>
      </c>
      <c r="C2423" t="s">
        <v>461</v>
      </c>
      <c r="D2423" t="s">
        <v>351</v>
      </c>
      <c r="E2423">
        <v>2014</v>
      </c>
      <c r="F2423" t="s">
        <v>525</v>
      </c>
      <c r="G2423" t="s">
        <v>526</v>
      </c>
      <c r="H2423" s="3" t="s">
        <v>527</v>
      </c>
      <c r="I2423" s="8">
        <v>-14.795278</v>
      </c>
      <c r="J2423" s="8">
        <v>-39.172778000000001</v>
      </c>
      <c r="K2423">
        <v>3000000</v>
      </c>
      <c r="L2423" t="s">
        <v>67</v>
      </c>
      <c r="M2423" t="s">
        <v>68</v>
      </c>
      <c r="N2423" t="s">
        <v>528</v>
      </c>
      <c r="O2423" s="12">
        <v>2009</v>
      </c>
      <c r="P2423" s="12">
        <v>11</v>
      </c>
      <c r="Q2423" s="12">
        <v>2010</v>
      </c>
      <c r="R2423" s="12">
        <v>2</v>
      </c>
      <c r="S2423" s="7">
        <v>3</v>
      </c>
      <c r="T2423">
        <v>4</v>
      </c>
      <c r="U2423">
        <v>17</v>
      </c>
      <c r="V2423" t="s">
        <v>82</v>
      </c>
      <c r="W2423">
        <f t="shared" si="37"/>
        <v>300</v>
      </c>
      <c r="X2423" s="5">
        <v>1</v>
      </c>
      <c r="Y2423" t="s">
        <v>48</v>
      </c>
      <c r="Z2423" t="s">
        <v>55</v>
      </c>
      <c r="AA2423" t="s">
        <v>1099</v>
      </c>
      <c r="AB2423" s="10">
        <v>1</v>
      </c>
      <c r="AC2423" t="s">
        <v>1441</v>
      </c>
      <c r="AD2423" t="s">
        <v>1682</v>
      </c>
    </row>
    <row r="2424" spans="1:30" ht="14.25" customHeight="1" x14ac:dyDescent="0.3">
      <c r="A2424">
        <v>23</v>
      </c>
      <c r="B2424" t="s">
        <v>24</v>
      </c>
      <c r="C2424" t="s">
        <v>461</v>
      </c>
      <c r="D2424" t="s">
        <v>351</v>
      </c>
      <c r="E2424">
        <v>2014</v>
      </c>
      <c r="F2424" t="s">
        <v>525</v>
      </c>
      <c r="G2424" t="s">
        <v>526</v>
      </c>
      <c r="H2424" s="3" t="s">
        <v>527</v>
      </c>
      <c r="I2424" s="8">
        <v>-14.795278</v>
      </c>
      <c r="J2424" s="8">
        <v>-39.172778000000001</v>
      </c>
      <c r="K2424">
        <v>3000000</v>
      </c>
      <c r="L2424" t="s">
        <v>67</v>
      </c>
      <c r="M2424" t="s">
        <v>68</v>
      </c>
      <c r="N2424" t="s">
        <v>528</v>
      </c>
      <c r="O2424" s="12">
        <v>2009</v>
      </c>
      <c r="P2424" s="12">
        <v>11</v>
      </c>
      <c r="Q2424" s="12">
        <v>2010</v>
      </c>
      <c r="R2424" s="12">
        <v>2</v>
      </c>
      <c r="S2424" s="7">
        <v>3</v>
      </c>
      <c r="T2424">
        <v>4</v>
      </c>
      <c r="U2424">
        <v>17</v>
      </c>
      <c r="V2424" t="s">
        <v>82</v>
      </c>
      <c r="W2424">
        <f t="shared" si="37"/>
        <v>300</v>
      </c>
      <c r="X2424" s="5">
        <v>1</v>
      </c>
      <c r="Y2424" t="s">
        <v>48</v>
      </c>
      <c r="Z2424" t="s">
        <v>55</v>
      </c>
      <c r="AA2424" t="s">
        <v>249</v>
      </c>
      <c r="AB2424" s="10">
        <v>154</v>
      </c>
      <c r="AC2424" t="s">
        <v>1441</v>
      </c>
      <c r="AD2424" t="s">
        <v>1682</v>
      </c>
    </row>
    <row r="2425" spans="1:30" ht="14.25" customHeight="1" x14ac:dyDescent="0.3">
      <c r="A2425">
        <v>23</v>
      </c>
      <c r="B2425" t="s">
        <v>24</v>
      </c>
      <c r="C2425" t="s">
        <v>461</v>
      </c>
      <c r="D2425" t="s">
        <v>351</v>
      </c>
      <c r="E2425">
        <v>2014</v>
      </c>
      <c r="F2425" t="s">
        <v>525</v>
      </c>
      <c r="G2425" t="s">
        <v>526</v>
      </c>
      <c r="H2425" s="3" t="s">
        <v>527</v>
      </c>
      <c r="I2425" s="8">
        <v>-14.795278</v>
      </c>
      <c r="J2425" s="8">
        <v>-39.172778000000001</v>
      </c>
      <c r="K2425">
        <v>3000000</v>
      </c>
      <c r="L2425" t="s">
        <v>67</v>
      </c>
      <c r="M2425" t="s">
        <v>68</v>
      </c>
      <c r="N2425" t="s">
        <v>528</v>
      </c>
      <c r="O2425" s="12">
        <v>2009</v>
      </c>
      <c r="P2425" s="12">
        <v>11</v>
      </c>
      <c r="Q2425" s="12">
        <v>2010</v>
      </c>
      <c r="R2425" s="12">
        <v>2</v>
      </c>
      <c r="S2425" s="7">
        <v>3</v>
      </c>
      <c r="T2425">
        <v>4</v>
      </c>
      <c r="U2425">
        <v>17</v>
      </c>
      <c r="V2425" t="s">
        <v>82</v>
      </c>
      <c r="W2425">
        <f t="shared" si="37"/>
        <v>300</v>
      </c>
      <c r="X2425" s="5">
        <v>1</v>
      </c>
      <c r="Y2425" t="s">
        <v>48</v>
      </c>
      <c r="Z2425" t="s">
        <v>55</v>
      </c>
      <c r="AA2425" t="s">
        <v>861</v>
      </c>
      <c r="AB2425" s="10">
        <v>0</v>
      </c>
      <c r="AC2425" t="s">
        <v>1441</v>
      </c>
      <c r="AD2425" t="s">
        <v>1682</v>
      </c>
    </row>
    <row r="2426" spans="1:30" ht="14.25" customHeight="1" x14ac:dyDescent="0.3">
      <c r="A2426">
        <v>23</v>
      </c>
      <c r="B2426" t="s">
        <v>24</v>
      </c>
      <c r="C2426" t="s">
        <v>461</v>
      </c>
      <c r="D2426" t="s">
        <v>351</v>
      </c>
      <c r="E2426">
        <v>2014</v>
      </c>
      <c r="F2426" t="s">
        <v>525</v>
      </c>
      <c r="G2426" t="s">
        <v>526</v>
      </c>
      <c r="H2426" s="3" t="s">
        <v>527</v>
      </c>
      <c r="I2426" s="8">
        <v>-14.795278</v>
      </c>
      <c r="J2426" s="8">
        <v>-39.172778000000001</v>
      </c>
      <c r="K2426">
        <v>3000000</v>
      </c>
      <c r="L2426" t="s">
        <v>67</v>
      </c>
      <c r="M2426" t="s">
        <v>68</v>
      </c>
      <c r="N2426" t="s">
        <v>528</v>
      </c>
      <c r="O2426" s="12">
        <v>2009</v>
      </c>
      <c r="P2426" s="12">
        <v>11</v>
      </c>
      <c r="Q2426" s="12">
        <v>2010</v>
      </c>
      <c r="R2426" s="12">
        <v>2</v>
      </c>
      <c r="S2426" s="7">
        <v>3</v>
      </c>
      <c r="T2426">
        <v>4</v>
      </c>
      <c r="U2426">
        <v>17</v>
      </c>
      <c r="V2426" t="s">
        <v>82</v>
      </c>
      <c r="W2426">
        <f t="shared" si="37"/>
        <v>300</v>
      </c>
      <c r="X2426" s="5">
        <v>1</v>
      </c>
      <c r="Y2426" t="s">
        <v>48</v>
      </c>
      <c r="Z2426" t="s">
        <v>55</v>
      </c>
      <c r="AA2426" t="s">
        <v>1091</v>
      </c>
      <c r="AB2426" s="10">
        <v>4</v>
      </c>
      <c r="AC2426" t="s">
        <v>1441</v>
      </c>
      <c r="AD2426" t="s">
        <v>1682</v>
      </c>
    </row>
    <row r="2427" spans="1:30" ht="14.25" customHeight="1" x14ac:dyDescent="0.3">
      <c r="A2427">
        <v>23</v>
      </c>
      <c r="B2427" t="s">
        <v>24</v>
      </c>
      <c r="C2427" t="s">
        <v>461</v>
      </c>
      <c r="D2427" t="s">
        <v>351</v>
      </c>
      <c r="E2427">
        <v>2014</v>
      </c>
      <c r="F2427" t="s">
        <v>525</v>
      </c>
      <c r="G2427" t="s">
        <v>526</v>
      </c>
      <c r="H2427" s="3" t="s">
        <v>527</v>
      </c>
      <c r="I2427" s="8">
        <v>-14.795278</v>
      </c>
      <c r="J2427" s="8">
        <v>-39.172778000000001</v>
      </c>
      <c r="K2427">
        <v>3000000</v>
      </c>
      <c r="L2427" t="s">
        <v>67</v>
      </c>
      <c r="M2427" t="s">
        <v>68</v>
      </c>
      <c r="N2427" t="s">
        <v>528</v>
      </c>
      <c r="O2427" s="12">
        <v>2009</v>
      </c>
      <c r="P2427" s="12">
        <v>11</v>
      </c>
      <c r="Q2427" s="12">
        <v>2010</v>
      </c>
      <c r="R2427" s="12">
        <v>2</v>
      </c>
      <c r="S2427" s="7">
        <v>3</v>
      </c>
      <c r="T2427">
        <v>4</v>
      </c>
      <c r="U2427">
        <v>17</v>
      </c>
      <c r="V2427" t="s">
        <v>82</v>
      </c>
      <c r="W2427">
        <f t="shared" si="37"/>
        <v>300</v>
      </c>
      <c r="X2427" s="5">
        <v>1</v>
      </c>
      <c r="Y2427" t="s">
        <v>48</v>
      </c>
      <c r="Z2427" t="s">
        <v>55</v>
      </c>
      <c r="AA2427" t="s">
        <v>1092</v>
      </c>
      <c r="AB2427" s="10">
        <v>0</v>
      </c>
      <c r="AC2427" t="s">
        <v>1441</v>
      </c>
      <c r="AD2427" t="s">
        <v>1682</v>
      </c>
    </row>
    <row r="2428" spans="1:30" ht="14.25" customHeight="1" x14ac:dyDescent="0.3">
      <c r="A2428">
        <v>23</v>
      </c>
      <c r="B2428" t="s">
        <v>24</v>
      </c>
      <c r="C2428" t="s">
        <v>461</v>
      </c>
      <c r="D2428" t="s">
        <v>351</v>
      </c>
      <c r="E2428">
        <v>2014</v>
      </c>
      <c r="F2428" t="s">
        <v>525</v>
      </c>
      <c r="G2428" t="s">
        <v>526</v>
      </c>
      <c r="H2428" s="3" t="s">
        <v>527</v>
      </c>
      <c r="I2428" s="8">
        <v>-14.795278</v>
      </c>
      <c r="J2428" s="8">
        <v>-39.172778000000001</v>
      </c>
      <c r="K2428">
        <v>3000000</v>
      </c>
      <c r="L2428" t="s">
        <v>67</v>
      </c>
      <c r="M2428" t="s">
        <v>68</v>
      </c>
      <c r="N2428" t="s">
        <v>528</v>
      </c>
      <c r="O2428" s="12">
        <v>2009</v>
      </c>
      <c r="P2428" s="12">
        <v>11</v>
      </c>
      <c r="Q2428" s="12">
        <v>2010</v>
      </c>
      <c r="R2428" s="12">
        <v>2</v>
      </c>
      <c r="S2428" s="7">
        <v>3</v>
      </c>
      <c r="T2428">
        <v>4</v>
      </c>
      <c r="U2428">
        <v>17</v>
      </c>
      <c r="V2428" t="s">
        <v>82</v>
      </c>
      <c r="W2428">
        <f t="shared" si="37"/>
        <v>300</v>
      </c>
      <c r="X2428" s="5">
        <v>1</v>
      </c>
      <c r="Y2428" t="s">
        <v>48</v>
      </c>
      <c r="Z2428" t="s">
        <v>55</v>
      </c>
      <c r="AA2428" t="s">
        <v>59</v>
      </c>
      <c r="AB2428" s="10">
        <v>10</v>
      </c>
      <c r="AC2428" t="s">
        <v>1441</v>
      </c>
      <c r="AD2428" t="s">
        <v>1682</v>
      </c>
    </row>
    <row r="2429" spans="1:30" ht="14.25" customHeight="1" x14ac:dyDescent="0.3">
      <c r="A2429">
        <v>23</v>
      </c>
      <c r="B2429" t="s">
        <v>24</v>
      </c>
      <c r="C2429" t="s">
        <v>461</v>
      </c>
      <c r="D2429" t="s">
        <v>351</v>
      </c>
      <c r="E2429">
        <v>2014</v>
      </c>
      <c r="F2429" t="s">
        <v>525</v>
      </c>
      <c r="G2429" t="s">
        <v>526</v>
      </c>
      <c r="H2429" s="3" t="s">
        <v>527</v>
      </c>
      <c r="I2429" s="8">
        <v>-14.795278</v>
      </c>
      <c r="J2429" s="8">
        <v>-39.172778000000001</v>
      </c>
      <c r="K2429">
        <v>3000000</v>
      </c>
      <c r="L2429" t="s">
        <v>67</v>
      </c>
      <c r="M2429" t="s">
        <v>68</v>
      </c>
      <c r="N2429" t="s">
        <v>528</v>
      </c>
      <c r="O2429" s="12">
        <v>2009</v>
      </c>
      <c r="P2429" s="12">
        <v>11</v>
      </c>
      <c r="Q2429" s="12">
        <v>2010</v>
      </c>
      <c r="R2429" s="12">
        <v>2</v>
      </c>
      <c r="S2429" s="7">
        <v>3</v>
      </c>
      <c r="T2429">
        <v>4</v>
      </c>
      <c r="U2429">
        <v>17</v>
      </c>
      <c r="V2429" t="s">
        <v>82</v>
      </c>
      <c r="W2429">
        <f t="shared" si="37"/>
        <v>300</v>
      </c>
      <c r="X2429" s="5">
        <v>1</v>
      </c>
      <c r="Y2429" t="s">
        <v>48</v>
      </c>
      <c r="Z2429" t="s">
        <v>55</v>
      </c>
      <c r="AA2429" t="s">
        <v>62</v>
      </c>
      <c r="AB2429" s="10">
        <v>0</v>
      </c>
      <c r="AC2429" t="s">
        <v>1441</v>
      </c>
      <c r="AD2429" t="s">
        <v>1682</v>
      </c>
    </row>
    <row r="2430" spans="1:30" ht="14.25" customHeight="1" x14ac:dyDescent="0.3">
      <c r="A2430">
        <v>23</v>
      </c>
      <c r="B2430" t="s">
        <v>24</v>
      </c>
      <c r="C2430" t="s">
        <v>461</v>
      </c>
      <c r="D2430" t="s">
        <v>351</v>
      </c>
      <c r="E2430">
        <v>2014</v>
      </c>
      <c r="F2430" t="s">
        <v>525</v>
      </c>
      <c r="G2430" t="s">
        <v>526</v>
      </c>
      <c r="H2430" s="3" t="s">
        <v>527</v>
      </c>
      <c r="I2430" s="8">
        <v>-14.795278</v>
      </c>
      <c r="J2430" s="8">
        <v>-39.172778000000001</v>
      </c>
      <c r="K2430">
        <v>3000000</v>
      </c>
      <c r="L2430" t="s">
        <v>67</v>
      </c>
      <c r="M2430" t="s">
        <v>68</v>
      </c>
      <c r="N2430" t="s">
        <v>528</v>
      </c>
      <c r="O2430" s="12">
        <v>2009</v>
      </c>
      <c r="P2430" s="12">
        <v>11</v>
      </c>
      <c r="Q2430" s="12">
        <v>2010</v>
      </c>
      <c r="R2430" s="12">
        <v>2</v>
      </c>
      <c r="S2430" s="7">
        <v>3</v>
      </c>
      <c r="T2430">
        <v>4</v>
      </c>
      <c r="U2430">
        <v>17</v>
      </c>
      <c r="V2430" t="s">
        <v>82</v>
      </c>
      <c r="W2430">
        <f t="shared" si="37"/>
        <v>300</v>
      </c>
      <c r="X2430" s="5">
        <v>1</v>
      </c>
      <c r="Y2430" t="s">
        <v>48</v>
      </c>
      <c r="Z2430" t="s">
        <v>55</v>
      </c>
      <c r="AA2430" t="s">
        <v>1082</v>
      </c>
      <c r="AB2430" s="10">
        <v>1</v>
      </c>
      <c r="AC2430" t="s">
        <v>1441</v>
      </c>
      <c r="AD2430" t="s">
        <v>1682</v>
      </c>
    </row>
    <row r="2431" spans="1:30" ht="14.25" customHeight="1" x14ac:dyDescent="0.3">
      <c r="A2431">
        <v>23</v>
      </c>
      <c r="B2431" t="s">
        <v>24</v>
      </c>
      <c r="C2431" t="s">
        <v>461</v>
      </c>
      <c r="D2431" t="s">
        <v>351</v>
      </c>
      <c r="E2431">
        <v>2014</v>
      </c>
      <c r="F2431" t="s">
        <v>525</v>
      </c>
      <c r="G2431" t="s">
        <v>526</v>
      </c>
      <c r="H2431" s="3" t="s">
        <v>527</v>
      </c>
      <c r="I2431" s="8">
        <v>-14.795278</v>
      </c>
      <c r="J2431" s="8">
        <v>-39.172778000000001</v>
      </c>
      <c r="K2431">
        <v>3000000</v>
      </c>
      <c r="L2431" t="s">
        <v>67</v>
      </c>
      <c r="M2431" t="s">
        <v>68</v>
      </c>
      <c r="N2431" t="s">
        <v>528</v>
      </c>
      <c r="O2431" s="12">
        <v>2009</v>
      </c>
      <c r="P2431" s="12">
        <v>11</v>
      </c>
      <c r="Q2431" s="12">
        <v>2010</v>
      </c>
      <c r="R2431" s="12">
        <v>2</v>
      </c>
      <c r="S2431" s="7">
        <v>3</v>
      </c>
      <c r="T2431">
        <v>4</v>
      </c>
      <c r="U2431">
        <v>17</v>
      </c>
      <c r="V2431" t="s">
        <v>82</v>
      </c>
      <c r="W2431">
        <f t="shared" si="37"/>
        <v>300</v>
      </c>
      <c r="X2431" s="5">
        <v>1</v>
      </c>
      <c r="Y2431" t="s">
        <v>48</v>
      </c>
      <c r="Z2431" t="s">
        <v>55</v>
      </c>
      <c r="AA2431" t="s">
        <v>655</v>
      </c>
      <c r="AB2431" s="10">
        <v>250</v>
      </c>
      <c r="AC2431" t="s">
        <v>1441</v>
      </c>
      <c r="AD2431" t="s">
        <v>1682</v>
      </c>
    </row>
    <row r="2432" spans="1:30" ht="14.25" customHeight="1" x14ac:dyDescent="0.3">
      <c r="A2432">
        <v>23</v>
      </c>
      <c r="B2432" t="s">
        <v>24</v>
      </c>
      <c r="C2432" t="s">
        <v>461</v>
      </c>
      <c r="D2432" t="s">
        <v>351</v>
      </c>
      <c r="E2432">
        <v>2014</v>
      </c>
      <c r="F2432" t="s">
        <v>525</v>
      </c>
      <c r="G2432" t="s">
        <v>526</v>
      </c>
      <c r="H2432" s="3" t="s">
        <v>527</v>
      </c>
      <c r="I2432" s="8">
        <v>-14.795278</v>
      </c>
      <c r="J2432" s="8">
        <v>-39.172778000000001</v>
      </c>
      <c r="K2432">
        <v>3000000</v>
      </c>
      <c r="L2432" t="s">
        <v>67</v>
      </c>
      <c r="M2432" t="s">
        <v>68</v>
      </c>
      <c r="N2432" t="s">
        <v>528</v>
      </c>
      <c r="O2432" s="12">
        <v>2009</v>
      </c>
      <c r="P2432" s="12">
        <v>11</v>
      </c>
      <c r="Q2432" s="12">
        <v>2010</v>
      </c>
      <c r="R2432" s="12">
        <v>2</v>
      </c>
      <c r="S2432" s="7">
        <v>3</v>
      </c>
      <c r="T2432">
        <v>4</v>
      </c>
      <c r="U2432">
        <v>17</v>
      </c>
      <c r="V2432" t="s">
        <v>82</v>
      </c>
      <c r="W2432">
        <f t="shared" si="37"/>
        <v>300</v>
      </c>
      <c r="X2432" s="5">
        <v>1</v>
      </c>
      <c r="Y2432" t="s">
        <v>48</v>
      </c>
      <c r="Z2432" t="s">
        <v>55</v>
      </c>
      <c r="AA2432" t="s">
        <v>379</v>
      </c>
      <c r="AB2432" s="10">
        <v>18</v>
      </c>
      <c r="AC2432" t="s">
        <v>1441</v>
      </c>
      <c r="AD2432" t="s">
        <v>1682</v>
      </c>
    </row>
    <row r="2433" spans="1:30" ht="14.25" customHeight="1" x14ac:dyDescent="0.3">
      <c r="A2433">
        <v>23</v>
      </c>
      <c r="B2433" t="s">
        <v>24</v>
      </c>
      <c r="C2433" t="s">
        <v>461</v>
      </c>
      <c r="D2433" t="s">
        <v>351</v>
      </c>
      <c r="E2433">
        <v>2014</v>
      </c>
      <c r="F2433" t="s">
        <v>525</v>
      </c>
      <c r="G2433" t="s">
        <v>526</v>
      </c>
      <c r="H2433" s="3" t="s">
        <v>527</v>
      </c>
      <c r="I2433" s="8">
        <v>-14.795278</v>
      </c>
      <c r="J2433" s="8">
        <v>-39.172778000000001</v>
      </c>
      <c r="K2433">
        <v>3000000</v>
      </c>
      <c r="L2433" t="s">
        <v>67</v>
      </c>
      <c r="M2433" t="s">
        <v>68</v>
      </c>
      <c r="N2433" t="s">
        <v>528</v>
      </c>
      <c r="O2433" s="12">
        <v>2009</v>
      </c>
      <c r="P2433" s="12">
        <v>11</v>
      </c>
      <c r="Q2433" s="12">
        <v>2010</v>
      </c>
      <c r="R2433" s="12">
        <v>2</v>
      </c>
      <c r="S2433" s="7">
        <v>3</v>
      </c>
      <c r="T2433">
        <v>4</v>
      </c>
      <c r="U2433">
        <v>17</v>
      </c>
      <c r="V2433" t="s">
        <v>82</v>
      </c>
      <c r="W2433">
        <f t="shared" si="37"/>
        <v>300</v>
      </c>
      <c r="X2433" s="5">
        <v>1</v>
      </c>
      <c r="Y2433" t="s">
        <v>48</v>
      </c>
      <c r="Z2433" t="s">
        <v>55</v>
      </c>
      <c r="AA2433" t="s">
        <v>519</v>
      </c>
      <c r="AB2433" s="10">
        <v>0</v>
      </c>
      <c r="AC2433" t="s">
        <v>1441</v>
      </c>
      <c r="AD2433" t="s">
        <v>1682</v>
      </c>
    </row>
    <row r="2434" spans="1:30" ht="14.25" customHeight="1" x14ac:dyDescent="0.3">
      <c r="A2434">
        <v>23</v>
      </c>
      <c r="B2434" t="s">
        <v>24</v>
      </c>
      <c r="C2434" t="s">
        <v>461</v>
      </c>
      <c r="D2434" t="s">
        <v>351</v>
      </c>
      <c r="E2434">
        <v>2014</v>
      </c>
      <c r="F2434" t="s">
        <v>525</v>
      </c>
      <c r="G2434" t="s">
        <v>526</v>
      </c>
      <c r="H2434" s="3" t="s">
        <v>527</v>
      </c>
      <c r="I2434" s="8">
        <v>-14.795278</v>
      </c>
      <c r="J2434" s="8">
        <v>-39.172778000000001</v>
      </c>
      <c r="K2434">
        <v>3000000</v>
      </c>
      <c r="L2434" t="s">
        <v>67</v>
      </c>
      <c r="M2434" t="s">
        <v>68</v>
      </c>
      <c r="N2434" t="s">
        <v>528</v>
      </c>
      <c r="O2434" s="12">
        <v>2009</v>
      </c>
      <c r="P2434" s="12">
        <v>11</v>
      </c>
      <c r="Q2434" s="12">
        <v>2010</v>
      </c>
      <c r="R2434" s="12">
        <v>2</v>
      </c>
      <c r="S2434" s="7">
        <v>3</v>
      </c>
      <c r="T2434">
        <v>4</v>
      </c>
      <c r="U2434">
        <v>17</v>
      </c>
      <c r="V2434" t="s">
        <v>82</v>
      </c>
      <c r="W2434">
        <f t="shared" si="37"/>
        <v>300</v>
      </c>
      <c r="X2434" s="5">
        <v>1</v>
      </c>
      <c r="Y2434" t="s">
        <v>48</v>
      </c>
      <c r="Z2434" t="s">
        <v>55</v>
      </c>
      <c r="AA2434" t="s">
        <v>1064</v>
      </c>
      <c r="AB2434" s="10">
        <v>0</v>
      </c>
      <c r="AC2434" t="s">
        <v>1441</v>
      </c>
      <c r="AD2434" t="s">
        <v>1682</v>
      </c>
    </row>
    <row r="2435" spans="1:30" ht="14.25" customHeight="1" x14ac:dyDescent="0.3">
      <c r="A2435">
        <v>23</v>
      </c>
      <c r="B2435" t="s">
        <v>24</v>
      </c>
      <c r="C2435" t="s">
        <v>461</v>
      </c>
      <c r="D2435" t="s">
        <v>351</v>
      </c>
      <c r="E2435">
        <v>2014</v>
      </c>
      <c r="F2435" t="s">
        <v>525</v>
      </c>
      <c r="G2435" t="s">
        <v>526</v>
      </c>
      <c r="H2435" s="3" t="s">
        <v>527</v>
      </c>
      <c r="I2435" s="8">
        <v>-14.795278</v>
      </c>
      <c r="J2435" s="8">
        <v>-39.172778000000001</v>
      </c>
      <c r="K2435">
        <v>3000000</v>
      </c>
      <c r="L2435" t="s">
        <v>67</v>
      </c>
      <c r="M2435" t="s">
        <v>68</v>
      </c>
      <c r="N2435" t="s">
        <v>528</v>
      </c>
      <c r="O2435" s="12">
        <v>2009</v>
      </c>
      <c r="P2435" s="12">
        <v>11</v>
      </c>
      <c r="Q2435" s="12">
        <v>2010</v>
      </c>
      <c r="R2435" s="12">
        <v>2</v>
      </c>
      <c r="S2435" s="7">
        <v>3</v>
      </c>
      <c r="T2435">
        <v>4</v>
      </c>
      <c r="U2435">
        <v>17</v>
      </c>
      <c r="V2435" t="s">
        <v>82</v>
      </c>
      <c r="W2435">
        <f t="shared" si="37"/>
        <v>300</v>
      </c>
      <c r="X2435" s="5">
        <v>1</v>
      </c>
      <c r="Y2435" t="s">
        <v>48</v>
      </c>
      <c r="Z2435" t="s">
        <v>55</v>
      </c>
      <c r="AA2435" t="s">
        <v>1093</v>
      </c>
      <c r="AB2435" s="10">
        <v>2</v>
      </c>
      <c r="AC2435" t="s">
        <v>1441</v>
      </c>
      <c r="AD2435" t="s">
        <v>1682</v>
      </c>
    </row>
    <row r="2436" spans="1:30" ht="14.25" customHeight="1" x14ac:dyDescent="0.3">
      <c r="A2436">
        <v>23</v>
      </c>
      <c r="B2436" t="s">
        <v>24</v>
      </c>
      <c r="C2436" t="s">
        <v>461</v>
      </c>
      <c r="D2436" t="s">
        <v>351</v>
      </c>
      <c r="E2436">
        <v>2014</v>
      </c>
      <c r="F2436" t="s">
        <v>525</v>
      </c>
      <c r="G2436" t="s">
        <v>526</v>
      </c>
      <c r="H2436" s="3" t="s">
        <v>527</v>
      </c>
      <c r="I2436" s="8">
        <v>-14.795278</v>
      </c>
      <c r="J2436" s="8">
        <v>-39.172778000000001</v>
      </c>
      <c r="K2436">
        <v>3000000</v>
      </c>
      <c r="L2436" t="s">
        <v>67</v>
      </c>
      <c r="M2436" t="s">
        <v>68</v>
      </c>
      <c r="N2436" t="s">
        <v>528</v>
      </c>
      <c r="O2436" s="12">
        <v>2009</v>
      </c>
      <c r="P2436" s="12">
        <v>11</v>
      </c>
      <c r="Q2436" s="12">
        <v>2010</v>
      </c>
      <c r="R2436" s="12">
        <v>2</v>
      </c>
      <c r="S2436" s="7">
        <v>3</v>
      </c>
      <c r="T2436">
        <v>4</v>
      </c>
      <c r="U2436">
        <v>17</v>
      </c>
      <c r="V2436" t="s">
        <v>82</v>
      </c>
      <c r="W2436">
        <f t="shared" si="37"/>
        <v>300</v>
      </c>
      <c r="X2436" s="5">
        <v>1</v>
      </c>
      <c r="Y2436" t="s">
        <v>48</v>
      </c>
      <c r="Z2436" t="s">
        <v>55</v>
      </c>
      <c r="AA2436" t="s">
        <v>1094</v>
      </c>
      <c r="AB2436" s="10">
        <v>0</v>
      </c>
      <c r="AC2436" t="s">
        <v>1441</v>
      </c>
      <c r="AD2436" t="s">
        <v>1682</v>
      </c>
    </row>
    <row r="2437" spans="1:30" ht="14.25" customHeight="1" x14ac:dyDescent="0.3">
      <c r="A2437">
        <v>23</v>
      </c>
      <c r="B2437" t="s">
        <v>24</v>
      </c>
      <c r="C2437" t="s">
        <v>461</v>
      </c>
      <c r="D2437" t="s">
        <v>351</v>
      </c>
      <c r="E2437">
        <v>2014</v>
      </c>
      <c r="F2437" t="s">
        <v>525</v>
      </c>
      <c r="G2437" t="s">
        <v>526</v>
      </c>
      <c r="H2437" s="3" t="s">
        <v>527</v>
      </c>
      <c r="I2437" s="8">
        <v>-14.795278</v>
      </c>
      <c r="J2437" s="8">
        <v>-39.172778000000001</v>
      </c>
      <c r="K2437">
        <v>3000000</v>
      </c>
      <c r="L2437" t="s">
        <v>67</v>
      </c>
      <c r="M2437" t="s">
        <v>68</v>
      </c>
      <c r="N2437" t="s">
        <v>528</v>
      </c>
      <c r="O2437" s="12">
        <v>2009</v>
      </c>
      <c r="P2437" s="12">
        <v>11</v>
      </c>
      <c r="Q2437" s="12">
        <v>2010</v>
      </c>
      <c r="R2437" s="12">
        <v>2</v>
      </c>
      <c r="S2437" s="7">
        <v>3</v>
      </c>
      <c r="T2437">
        <v>4</v>
      </c>
      <c r="U2437">
        <v>17</v>
      </c>
      <c r="V2437" t="s">
        <v>82</v>
      </c>
      <c r="W2437">
        <f t="shared" si="37"/>
        <v>300</v>
      </c>
      <c r="X2437" s="5">
        <v>1</v>
      </c>
      <c r="Y2437" t="s">
        <v>48</v>
      </c>
      <c r="Z2437" t="s">
        <v>55</v>
      </c>
      <c r="AA2437" t="s">
        <v>70</v>
      </c>
      <c r="AB2437" s="10">
        <v>0</v>
      </c>
      <c r="AC2437" t="s">
        <v>1441</v>
      </c>
      <c r="AD2437" t="s">
        <v>1682</v>
      </c>
    </row>
    <row r="2438" spans="1:30" ht="14.25" customHeight="1" x14ac:dyDescent="0.3">
      <c r="A2438">
        <v>23</v>
      </c>
      <c r="B2438" t="s">
        <v>24</v>
      </c>
      <c r="C2438" t="s">
        <v>461</v>
      </c>
      <c r="D2438" t="s">
        <v>351</v>
      </c>
      <c r="E2438">
        <v>2014</v>
      </c>
      <c r="F2438" t="s">
        <v>525</v>
      </c>
      <c r="G2438" t="s">
        <v>526</v>
      </c>
      <c r="H2438" s="3" t="s">
        <v>527</v>
      </c>
      <c r="I2438" s="8">
        <v>-14.795278</v>
      </c>
      <c r="J2438" s="8">
        <v>-39.172778000000001</v>
      </c>
      <c r="K2438">
        <v>3000000</v>
      </c>
      <c r="L2438" t="s">
        <v>67</v>
      </c>
      <c r="M2438" t="s">
        <v>68</v>
      </c>
      <c r="N2438" t="s">
        <v>528</v>
      </c>
      <c r="O2438" s="12">
        <v>2009</v>
      </c>
      <c r="P2438" s="12">
        <v>11</v>
      </c>
      <c r="Q2438" s="12">
        <v>2010</v>
      </c>
      <c r="R2438" s="12">
        <v>2</v>
      </c>
      <c r="S2438" s="7">
        <v>3</v>
      </c>
      <c r="T2438">
        <v>4</v>
      </c>
      <c r="U2438">
        <v>17</v>
      </c>
      <c r="V2438" t="s">
        <v>82</v>
      </c>
      <c r="W2438">
        <f t="shared" si="37"/>
        <v>300</v>
      </c>
      <c r="X2438" s="5">
        <v>1</v>
      </c>
      <c r="Y2438" t="s">
        <v>48</v>
      </c>
      <c r="Z2438" t="s">
        <v>55</v>
      </c>
      <c r="AA2438" t="s">
        <v>1086</v>
      </c>
      <c r="AB2438" s="10">
        <v>2</v>
      </c>
      <c r="AC2438" t="s">
        <v>1441</v>
      </c>
      <c r="AD2438" t="s">
        <v>1682</v>
      </c>
    </row>
    <row r="2439" spans="1:30" ht="14.25" customHeight="1" x14ac:dyDescent="0.3">
      <c r="A2439">
        <v>23</v>
      </c>
      <c r="B2439" t="s">
        <v>24</v>
      </c>
      <c r="C2439" t="s">
        <v>461</v>
      </c>
      <c r="D2439" t="s">
        <v>351</v>
      </c>
      <c r="E2439">
        <v>2014</v>
      </c>
      <c r="F2439" t="s">
        <v>525</v>
      </c>
      <c r="G2439" t="s">
        <v>526</v>
      </c>
      <c r="H2439" s="3" t="s">
        <v>527</v>
      </c>
      <c r="I2439" s="8">
        <v>-14.795278</v>
      </c>
      <c r="J2439" s="8">
        <v>-39.172778000000001</v>
      </c>
      <c r="K2439">
        <v>3000000</v>
      </c>
      <c r="L2439" t="s">
        <v>67</v>
      </c>
      <c r="M2439" t="s">
        <v>68</v>
      </c>
      <c r="N2439" t="s">
        <v>528</v>
      </c>
      <c r="O2439" s="12">
        <v>2009</v>
      </c>
      <c r="P2439" s="12">
        <v>11</v>
      </c>
      <c r="Q2439" s="12">
        <v>2010</v>
      </c>
      <c r="R2439" s="12">
        <v>2</v>
      </c>
      <c r="S2439" s="7">
        <v>3</v>
      </c>
      <c r="T2439">
        <v>4</v>
      </c>
      <c r="U2439">
        <v>17</v>
      </c>
      <c r="V2439" t="s">
        <v>82</v>
      </c>
      <c r="W2439">
        <f t="shared" si="37"/>
        <v>300</v>
      </c>
      <c r="X2439" s="5">
        <v>1</v>
      </c>
      <c r="Y2439" t="s">
        <v>48</v>
      </c>
      <c r="Z2439" t="s">
        <v>55</v>
      </c>
      <c r="AA2439" t="s">
        <v>73</v>
      </c>
      <c r="AB2439" s="10">
        <v>1</v>
      </c>
      <c r="AC2439" t="s">
        <v>1441</v>
      </c>
      <c r="AD2439" t="s">
        <v>1682</v>
      </c>
    </row>
    <row r="2440" spans="1:30" ht="14.25" customHeight="1" x14ac:dyDescent="0.3">
      <c r="A2440">
        <v>23</v>
      </c>
      <c r="B2440" t="s">
        <v>24</v>
      </c>
      <c r="C2440" t="s">
        <v>461</v>
      </c>
      <c r="D2440" t="s">
        <v>351</v>
      </c>
      <c r="E2440">
        <v>2014</v>
      </c>
      <c r="F2440" t="s">
        <v>525</v>
      </c>
      <c r="G2440" t="s">
        <v>526</v>
      </c>
      <c r="H2440" s="3" t="s">
        <v>527</v>
      </c>
      <c r="I2440" s="8">
        <v>-14.795278</v>
      </c>
      <c r="J2440" s="8">
        <v>-39.172778000000001</v>
      </c>
      <c r="K2440">
        <v>3000000</v>
      </c>
      <c r="L2440" t="s">
        <v>67</v>
      </c>
      <c r="M2440" t="s">
        <v>68</v>
      </c>
      <c r="N2440" t="s">
        <v>528</v>
      </c>
      <c r="O2440" s="12">
        <v>2009</v>
      </c>
      <c r="P2440" s="12">
        <v>11</v>
      </c>
      <c r="Q2440" s="12">
        <v>2010</v>
      </c>
      <c r="R2440" s="12">
        <v>2</v>
      </c>
      <c r="S2440" s="7">
        <v>3</v>
      </c>
      <c r="T2440">
        <v>4</v>
      </c>
      <c r="U2440">
        <v>17</v>
      </c>
      <c r="V2440" t="s">
        <v>82</v>
      </c>
      <c r="W2440">
        <f t="shared" si="37"/>
        <v>300</v>
      </c>
      <c r="X2440" s="5">
        <v>1</v>
      </c>
      <c r="Y2440" t="s">
        <v>48</v>
      </c>
      <c r="Z2440" t="s">
        <v>55</v>
      </c>
      <c r="AA2440" t="s">
        <v>265</v>
      </c>
      <c r="AB2440" s="10">
        <v>0</v>
      </c>
      <c r="AC2440" t="s">
        <v>1441</v>
      </c>
      <c r="AD2440" t="s">
        <v>1682</v>
      </c>
    </row>
    <row r="2441" spans="1:30" ht="14.25" customHeight="1" x14ac:dyDescent="0.3">
      <c r="A2441">
        <v>23</v>
      </c>
      <c r="B2441" t="s">
        <v>24</v>
      </c>
      <c r="C2441" t="s">
        <v>461</v>
      </c>
      <c r="D2441" t="s">
        <v>351</v>
      </c>
      <c r="E2441">
        <v>2014</v>
      </c>
      <c r="F2441" t="s">
        <v>525</v>
      </c>
      <c r="G2441" t="s">
        <v>526</v>
      </c>
      <c r="H2441" s="3" t="s">
        <v>527</v>
      </c>
      <c r="I2441" s="8">
        <v>-14.795278</v>
      </c>
      <c r="J2441" s="8">
        <v>-39.172778000000001</v>
      </c>
      <c r="K2441">
        <v>3000000</v>
      </c>
      <c r="L2441" t="s">
        <v>67</v>
      </c>
      <c r="M2441" t="s">
        <v>68</v>
      </c>
      <c r="N2441" t="s">
        <v>528</v>
      </c>
      <c r="O2441" s="12">
        <v>2009</v>
      </c>
      <c r="P2441" s="12">
        <v>11</v>
      </c>
      <c r="Q2441" s="12">
        <v>2010</v>
      </c>
      <c r="R2441" s="12">
        <v>2</v>
      </c>
      <c r="S2441" s="7">
        <v>3</v>
      </c>
      <c r="T2441">
        <v>4</v>
      </c>
      <c r="U2441">
        <v>17</v>
      </c>
      <c r="V2441" t="s">
        <v>82</v>
      </c>
      <c r="W2441">
        <f t="shared" si="37"/>
        <v>300</v>
      </c>
      <c r="X2441" s="5">
        <v>1</v>
      </c>
      <c r="Y2441" t="s">
        <v>48</v>
      </c>
      <c r="Z2441" t="s">
        <v>55</v>
      </c>
      <c r="AA2441" t="s">
        <v>1056</v>
      </c>
      <c r="AB2441" s="10">
        <v>0</v>
      </c>
      <c r="AC2441" t="s">
        <v>1441</v>
      </c>
      <c r="AD2441" t="s">
        <v>1682</v>
      </c>
    </row>
    <row r="2442" spans="1:30" ht="14.25" customHeight="1" x14ac:dyDescent="0.3">
      <c r="A2442">
        <v>23</v>
      </c>
      <c r="B2442" t="s">
        <v>24</v>
      </c>
      <c r="C2442" t="s">
        <v>461</v>
      </c>
      <c r="D2442" t="s">
        <v>351</v>
      </c>
      <c r="E2442">
        <v>2014</v>
      </c>
      <c r="F2442" t="s">
        <v>525</v>
      </c>
      <c r="G2442" t="s">
        <v>526</v>
      </c>
      <c r="H2442" s="3" t="s">
        <v>527</v>
      </c>
      <c r="I2442" s="8">
        <v>-14.795278</v>
      </c>
      <c r="J2442" s="8">
        <v>-39.172778000000001</v>
      </c>
      <c r="K2442">
        <v>3000000</v>
      </c>
      <c r="L2442" t="s">
        <v>67</v>
      </c>
      <c r="M2442" t="s">
        <v>68</v>
      </c>
      <c r="N2442" t="s">
        <v>528</v>
      </c>
      <c r="O2442" s="12">
        <v>2009</v>
      </c>
      <c r="P2442" s="12">
        <v>11</v>
      </c>
      <c r="Q2442" s="12">
        <v>2010</v>
      </c>
      <c r="R2442" s="12">
        <v>2</v>
      </c>
      <c r="S2442" s="7">
        <v>3</v>
      </c>
      <c r="T2442">
        <v>4</v>
      </c>
      <c r="U2442">
        <v>17</v>
      </c>
      <c r="V2442" t="s">
        <v>82</v>
      </c>
      <c r="W2442">
        <f t="shared" si="37"/>
        <v>300</v>
      </c>
      <c r="X2442" s="5">
        <v>1</v>
      </c>
      <c r="Y2442" t="s">
        <v>48</v>
      </c>
      <c r="Z2442" t="s">
        <v>83</v>
      </c>
      <c r="AA2442" t="s">
        <v>1087</v>
      </c>
      <c r="AB2442" s="10">
        <v>72</v>
      </c>
      <c r="AC2442" t="s">
        <v>1441</v>
      </c>
      <c r="AD2442" t="s">
        <v>1682</v>
      </c>
    </row>
    <row r="2443" spans="1:30" ht="14.25" customHeight="1" x14ac:dyDescent="0.3">
      <c r="A2443">
        <v>23</v>
      </c>
      <c r="B2443" t="s">
        <v>24</v>
      </c>
      <c r="C2443" t="s">
        <v>461</v>
      </c>
      <c r="D2443" t="s">
        <v>351</v>
      </c>
      <c r="E2443">
        <v>2014</v>
      </c>
      <c r="F2443" t="s">
        <v>525</v>
      </c>
      <c r="G2443" t="s">
        <v>526</v>
      </c>
      <c r="H2443" s="3" t="s">
        <v>527</v>
      </c>
      <c r="I2443" s="8">
        <v>-14.795278</v>
      </c>
      <c r="J2443" s="8">
        <v>-39.172778000000001</v>
      </c>
      <c r="K2443">
        <v>3000000</v>
      </c>
      <c r="L2443" t="s">
        <v>67</v>
      </c>
      <c r="M2443" t="s">
        <v>68</v>
      </c>
      <c r="N2443" t="s">
        <v>528</v>
      </c>
      <c r="O2443" s="12">
        <v>2009</v>
      </c>
      <c r="P2443" s="12">
        <v>11</v>
      </c>
      <c r="Q2443" s="12">
        <v>2010</v>
      </c>
      <c r="R2443" s="12">
        <v>2</v>
      </c>
      <c r="S2443" s="7">
        <v>3</v>
      </c>
      <c r="T2443">
        <v>4</v>
      </c>
      <c r="U2443">
        <v>17</v>
      </c>
      <c r="V2443" t="s">
        <v>82</v>
      </c>
      <c r="W2443">
        <f t="shared" si="37"/>
        <v>300</v>
      </c>
      <c r="X2443" s="5">
        <v>1</v>
      </c>
      <c r="Y2443" t="s">
        <v>48</v>
      </c>
      <c r="Z2443" t="s">
        <v>83</v>
      </c>
      <c r="AA2443" t="s">
        <v>274</v>
      </c>
      <c r="AB2443" s="10">
        <v>7</v>
      </c>
      <c r="AC2443" t="s">
        <v>1441</v>
      </c>
      <c r="AD2443" t="s">
        <v>1682</v>
      </c>
    </row>
    <row r="2444" spans="1:30" ht="14.25" customHeight="1" x14ac:dyDescent="0.3">
      <c r="A2444">
        <v>23</v>
      </c>
      <c r="B2444" t="s">
        <v>24</v>
      </c>
      <c r="C2444" t="s">
        <v>461</v>
      </c>
      <c r="D2444" t="s">
        <v>351</v>
      </c>
      <c r="E2444">
        <v>2014</v>
      </c>
      <c r="F2444" t="s">
        <v>525</v>
      </c>
      <c r="G2444" t="s">
        <v>526</v>
      </c>
      <c r="H2444" s="3" t="s">
        <v>527</v>
      </c>
      <c r="I2444" s="8">
        <v>-14.795278</v>
      </c>
      <c r="J2444" s="8">
        <v>-39.172778000000001</v>
      </c>
      <c r="K2444">
        <v>3000000</v>
      </c>
      <c r="L2444" t="s">
        <v>67</v>
      </c>
      <c r="M2444" t="s">
        <v>68</v>
      </c>
      <c r="N2444" t="s">
        <v>528</v>
      </c>
      <c r="O2444" s="12">
        <v>2009</v>
      </c>
      <c r="P2444" s="12">
        <v>11</v>
      </c>
      <c r="Q2444" s="12">
        <v>2010</v>
      </c>
      <c r="R2444" s="12">
        <v>2</v>
      </c>
      <c r="S2444" s="7">
        <v>3</v>
      </c>
      <c r="T2444">
        <v>4</v>
      </c>
      <c r="U2444">
        <v>17</v>
      </c>
      <c r="V2444" t="s">
        <v>82</v>
      </c>
      <c r="W2444">
        <f t="shared" si="37"/>
        <v>300</v>
      </c>
      <c r="X2444" s="5">
        <v>1</v>
      </c>
      <c r="Y2444" t="s">
        <v>48</v>
      </c>
      <c r="Z2444" t="s">
        <v>83</v>
      </c>
      <c r="AA2444" t="s">
        <v>87</v>
      </c>
      <c r="AB2444" s="10">
        <v>17</v>
      </c>
      <c r="AC2444" t="s">
        <v>1441</v>
      </c>
      <c r="AD2444" t="s">
        <v>1682</v>
      </c>
    </row>
    <row r="2445" spans="1:30" ht="14.25" customHeight="1" x14ac:dyDescent="0.3">
      <c r="A2445">
        <v>23</v>
      </c>
      <c r="B2445" t="s">
        <v>24</v>
      </c>
      <c r="C2445" t="s">
        <v>461</v>
      </c>
      <c r="D2445" t="s">
        <v>351</v>
      </c>
      <c r="E2445">
        <v>2014</v>
      </c>
      <c r="F2445" t="s">
        <v>525</v>
      </c>
      <c r="G2445" t="s">
        <v>526</v>
      </c>
      <c r="H2445" s="3" t="s">
        <v>527</v>
      </c>
      <c r="I2445" s="8">
        <v>-14.795278</v>
      </c>
      <c r="J2445" s="8">
        <v>-39.172778000000001</v>
      </c>
      <c r="K2445">
        <v>3000000</v>
      </c>
      <c r="L2445" t="s">
        <v>67</v>
      </c>
      <c r="M2445" t="s">
        <v>68</v>
      </c>
      <c r="N2445" t="s">
        <v>528</v>
      </c>
      <c r="O2445" s="12">
        <v>2009</v>
      </c>
      <c r="P2445" s="12">
        <v>11</v>
      </c>
      <c r="Q2445" s="12">
        <v>2010</v>
      </c>
      <c r="R2445" s="12">
        <v>2</v>
      </c>
      <c r="S2445" s="7">
        <v>3</v>
      </c>
      <c r="T2445">
        <v>4</v>
      </c>
      <c r="U2445">
        <v>17</v>
      </c>
      <c r="V2445" t="s">
        <v>82</v>
      </c>
      <c r="W2445">
        <f t="shared" si="37"/>
        <v>300</v>
      </c>
      <c r="X2445" s="5">
        <v>1</v>
      </c>
      <c r="Y2445" t="s">
        <v>48</v>
      </c>
      <c r="Z2445" t="s">
        <v>83</v>
      </c>
      <c r="AA2445" t="s">
        <v>1088</v>
      </c>
      <c r="AB2445" s="10">
        <v>5</v>
      </c>
      <c r="AC2445" t="s">
        <v>1441</v>
      </c>
      <c r="AD2445" t="s">
        <v>1682</v>
      </c>
    </row>
    <row r="2446" spans="1:30" ht="14.25" customHeight="1" x14ac:dyDescent="0.3">
      <c r="A2446">
        <v>23</v>
      </c>
      <c r="B2446" t="s">
        <v>24</v>
      </c>
      <c r="C2446" t="s">
        <v>461</v>
      </c>
      <c r="D2446" t="s">
        <v>351</v>
      </c>
      <c r="E2446">
        <v>2014</v>
      </c>
      <c r="F2446" t="s">
        <v>525</v>
      </c>
      <c r="G2446" t="s">
        <v>526</v>
      </c>
      <c r="H2446" s="3" t="s">
        <v>527</v>
      </c>
      <c r="I2446" s="8">
        <v>-14.795278</v>
      </c>
      <c r="J2446" s="8">
        <v>-39.172778000000001</v>
      </c>
      <c r="K2446">
        <v>3000000</v>
      </c>
      <c r="L2446" t="s">
        <v>67</v>
      </c>
      <c r="M2446" t="s">
        <v>68</v>
      </c>
      <c r="N2446" t="s">
        <v>528</v>
      </c>
      <c r="O2446" s="12">
        <v>2009</v>
      </c>
      <c r="P2446" s="12">
        <v>11</v>
      </c>
      <c r="Q2446" s="12">
        <v>2010</v>
      </c>
      <c r="R2446" s="12">
        <v>2</v>
      </c>
      <c r="S2446" s="7">
        <v>3</v>
      </c>
      <c r="T2446">
        <v>4</v>
      </c>
      <c r="U2446">
        <v>17</v>
      </c>
      <c r="V2446" t="s">
        <v>82</v>
      </c>
      <c r="W2446">
        <f t="shared" si="37"/>
        <v>300</v>
      </c>
      <c r="X2446" s="5">
        <v>1</v>
      </c>
      <c r="Y2446" t="s">
        <v>48</v>
      </c>
      <c r="Z2446" t="s">
        <v>90</v>
      </c>
      <c r="AA2446" t="s">
        <v>666</v>
      </c>
      <c r="AB2446" s="10">
        <v>1</v>
      </c>
      <c r="AC2446" t="s">
        <v>1441</v>
      </c>
      <c r="AD2446" t="s">
        <v>1682</v>
      </c>
    </row>
    <row r="2447" spans="1:30" ht="14.25" customHeight="1" x14ac:dyDescent="0.3">
      <c r="A2447">
        <v>23</v>
      </c>
      <c r="B2447" t="s">
        <v>24</v>
      </c>
      <c r="C2447" t="s">
        <v>461</v>
      </c>
      <c r="D2447" t="s">
        <v>351</v>
      </c>
      <c r="E2447">
        <v>2014</v>
      </c>
      <c r="F2447" t="s">
        <v>525</v>
      </c>
      <c r="G2447" t="s">
        <v>526</v>
      </c>
      <c r="H2447" s="3" t="s">
        <v>527</v>
      </c>
      <c r="I2447" s="8">
        <v>-14.795278</v>
      </c>
      <c r="J2447" s="8">
        <v>-39.172778000000001</v>
      </c>
      <c r="K2447">
        <v>3000000</v>
      </c>
      <c r="L2447" t="s">
        <v>67</v>
      </c>
      <c r="M2447" t="s">
        <v>68</v>
      </c>
      <c r="N2447" t="s">
        <v>528</v>
      </c>
      <c r="O2447" s="12">
        <v>2009</v>
      </c>
      <c r="P2447" s="12">
        <v>11</v>
      </c>
      <c r="Q2447" s="12">
        <v>2010</v>
      </c>
      <c r="R2447" s="12">
        <v>2</v>
      </c>
      <c r="S2447" s="7">
        <v>3</v>
      </c>
      <c r="T2447">
        <v>4</v>
      </c>
      <c r="U2447">
        <v>17</v>
      </c>
      <c r="V2447" t="s">
        <v>82</v>
      </c>
      <c r="W2447">
        <f t="shared" si="37"/>
        <v>300</v>
      </c>
      <c r="X2447" s="5">
        <v>1</v>
      </c>
      <c r="Y2447" t="s">
        <v>48</v>
      </c>
      <c r="Z2447" t="s">
        <v>90</v>
      </c>
      <c r="AA2447" t="s">
        <v>91</v>
      </c>
      <c r="AB2447" s="10">
        <v>2</v>
      </c>
      <c r="AC2447" t="s">
        <v>1441</v>
      </c>
      <c r="AD2447" t="s">
        <v>1682</v>
      </c>
    </row>
    <row r="2448" spans="1:30" ht="14.25" customHeight="1" x14ac:dyDescent="0.3">
      <c r="A2448">
        <v>23</v>
      </c>
      <c r="B2448" t="s">
        <v>24</v>
      </c>
      <c r="C2448" t="s">
        <v>461</v>
      </c>
      <c r="D2448" t="s">
        <v>351</v>
      </c>
      <c r="E2448">
        <v>2014</v>
      </c>
      <c r="F2448" t="s">
        <v>529</v>
      </c>
      <c r="G2448" t="s">
        <v>530</v>
      </c>
      <c r="H2448" s="3" t="s">
        <v>531</v>
      </c>
      <c r="I2448" s="8">
        <v>-15.394444</v>
      </c>
      <c r="J2448" s="8">
        <v>-39.566943999999999</v>
      </c>
      <c r="K2448">
        <v>10000000</v>
      </c>
      <c r="L2448" t="s">
        <v>110</v>
      </c>
      <c r="M2448" t="s">
        <v>532</v>
      </c>
      <c r="N2448" t="s">
        <v>533</v>
      </c>
      <c r="O2448" s="12">
        <v>2010</v>
      </c>
      <c r="P2448" s="12">
        <v>1</v>
      </c>
      <c r="Q2448" s="12">
        <v>2010</v>
      </c>
      <c r="R2448" s="12">
        <v>1</v>
      </c>
      <c r="S2448" s="7">
        <f t="shared" ref="S2448:S2479" si="38">1/31</f>
        <v>3.2258064516129031E-2</v>
      </c>
      <c r="T2448">
        <v>1</v>
      </c>
      <c r="U2448">
        <v>17</v>
      </c>
      <c r="V2448" t="s">
        <v>82</v>
      </c>
      <c r="W2448">
        <f t="shared" ref="W2448:W2479" si="39">60*10</f>
        <v>600</v>
      </c>
      <c r="X2448" s="5">
        <v>1</v>
      </c>
      <c r="Y2448" t="s">
        <v>48</v>
      </c>
      <c r="Z2448" t="s">
        <v>49</v>
      </c>
      <c r="AA2448" t="s">
        <v>1084</v>
      </c>
      <c r="AB2448">
        <v>2</v>
      </c>
      <c r="AC2448" t="s">
        <v>1441</v>
      </c>
      <c r="AD2448" t="s">
        <v>1682</v>
      </c>
    </row>
    <row r="2449" spans="1:30" ht="14.25" customHeight="1" x14ac:dyDescent="0.3">
      <c r="A2449">
        <v>23</v>
      </c>
      <c r="B2449" t="s">
        <v>24</v>
      </c>
      <c r="C2449" t="s">
        <v>461</v>
      </c>
      <c r="D2449" t="s">
        <v>351</v>
      </c>
      <c r="E2449">
        <v>2014</v>
      </c>
      <c r="F2449" t="s">
        <v>529</v>
      </c>
      <c r="G2449" t="s">
        <v>530</v>
      </c>
      <c r="H2449" s="3" t="s">
        <v>531</v>
      </c>
      <c r="I2449" s="8">
        <v>-15.394444</v>
      </c>
      <c r="J2449" s="8">
        <v>-39.566943999999999</v>
      </c>
      <c r="K2449">
        <v>10000000</v>
      </c>
      <c r="L2449" t="s">
        <v>110</v>
      </c>
      <c r="M2449" t="s">
        <v>532</v>
      </c>
      <c r="N2449" t="s">
        <v>533</v>
      </c>
      <c r="O2449" s="12">
        <v>2010</v>
      </c>
      <c r="P2449" s="12">
        <v>1</v>
      </c>
      <c r="Q2449" s="12">
        <v>2010</v>
      </c>
      <c r="R2449" s="12">
        <v>1</v>
      </c>
      <c r="S2449" s="7">
        <f t="shared" si="38"/>
        <v>3.2258064516129031E-2</v>
      </c>
      <c r="T2449">
        <v>1</v>
      </c>
      <c r="U2449">
        <v>17</v>
      </c>
      <c r="V2449" t="s">
        <v>82</v>
      </c>
      <c r="W2449">
        <f t="shared" si="39"/>
        <v>600</v>
      </c>
      <c r="X2449" s="5">
        <v>1</v>
      </c>
      <c r="Y2449" t="s">
        <v>48</v>
      </c>
      <c r="Z2449" t="s">
        <v>49</v>
      </c>
      <c r="AA2449" t="s">
        <v>50</v>
      </c>
      <c r="AB2449">
        <v>0</v>
      </c>
      <c r="AC2449" t="s">
        <v>1441</v>
      </c>
      <c r="AD2449" t="s">
        <v>1682</v>
      </c>
    </row>
    <row r="2450" spans="1:30" ht="14.25" customHeight="1" x14ac:dyDescent="0.3">
      <c r="A2450">
        <v>23</v>
      </c>
      <c r="B2450" t="s">
        <v>24</v>
      </c>
      <c r="C2450" t="s">
        <v>461</v>
      </c>
      <c r="D2450" t="s">
        <v>351</v>
      </c>
      <c r="E2450">
        <v>2014</v>
      </c>
      <c r="F2450" t="s">
        <v>529</v>
      </c>
      <c r="G2450" t="s">
        <v>530</v>
      </c>
      <c r="H2450" s="3" t="s">
        <v>531</v>
      </c>
      <c r="I2450" s="8">
        <v>-15.394444</v>
      </c>
      <c r="J2450" s="8">
        <v>-39.566943999999999</v>
      </c>
      <c r="K2450">
        <v>10000000</v>
      </c>
      <c r="L2450" t="s">
        <v>110</v>
      </c>
      <c r="M2450" t="s">
        <v>532</v>
      </c>
      <c r="N2450" t="s">
        <v>533</v>
      </c>
      <c r="O2450" s="12">
        <v>2010</v>
      </c>
      <c r="P2450" s="12">
        <v>1</v>
      </c>
      <c r="Q2450" s="12">
        <v>2010</v>
      </c>
      <c r="R2450" s="12">
        <v>1</v>
      </c>
      <c r="S2450" s="7">
        <f t="shared" si="38"/>
        <v>3.2258064516129031E-2</v>
      </c>
      <c r="T2450">
        <v>1</v>
      </c>
      <c r="U2450">
        <v>17</v>
      </c>
      <c r="V2450" t="s">
        <v>82</v>
      </c>
      <c r="W2450">
        <f t="shared" si="39"/>
        <v>600</v>
      </c>
      <c r="X2450" s="5">
        <v>1</v>
      </c>
      <c r="Y2450" t="s">
        <v>48</v>
      </c>
      <c r="Z2450" t="s">
        <v>55</v>
      </c>
      <c r="AA2450" t="s">
        <v>859</v>
      </c>
      <c r="AB2450">
        <v>4</v>
      </c>
      <c r="AC2450" t="s">
        <v>1441</v>
      </c>
      <c r="AD2450" t="s">
        <v>1682</v>
      </c>
    </row>
    <row r="2451" spans="1:30" ht="14.25" customHeight="1" x14ac:dyDescent="0.3">
      <c r="A2451">
        <v>23</v>
      </c>
      <c r="B2451" t="s">
        <v>24</v>
      </c>
      <c r="C2451" t="s">
        <v>461</v>
      </c>
      <c r="D2451" t="s">
        <v>351</v>
      </c>
      <c r="E2451">
        <v>2014</v>
      </c>
      <c r="F2451" t="s">
        <v>529</v>
      </c>
      <c r="G2451" t="s">
        <v>530</v>
      </c>
      <c r="H2451" s="3" t="s">
        <v>531</v>
      </c>
      <c r="I2451" s="8">
        <v>-15.394444</v>
      </c>
      <c r="J2451" s="8">
        <v>-39.566943999999999</v>
      </c>
      <c r="K2451">
        <v>10000000</v>
      </c>
      <c r="L2451" t="s">
        <v>110</v>
      </c>
      <c r="M2451" t="s">
        <v>532</v>
      </c>
      <c r="N2451" t="s">
        <v>533</v>
      </c>
      <c r="O2451" s="12">
        <v>2010</v>
      </c>
      <c r="P2451" s="12">
        <v>1</v>
      </c>
      <c r="Q2451" s="12">
        <v>2010</v>
      </c>
      <c r="R2451" s="12">
        <v>1</v>
      </c>
      <c r="S2451" s="7">
        <f t="shared" si="38"/>
        <v>3.2258064516129031E-2</v>
      </c>
      <c r="T2451">
        <v>1</v>
      </c>
      <c r="U2451">
        <v>17</v>
      </c>
      <c r="V2451" t="s">
        <v>82</v>
      </c>
      <c r="W2451">
        <f t="shared" si="39"/>
        <v>600</v>
      </c>
      <c r="X2451" s="5">
        <v>1</v>
      </c>
      <c r="Y2451" t="s">
        <v>48</v>
      </c>
      <c r="Z2451" t="s">
        <v>55</v>
      </c>
      <c r="AA2451" t="s">
        <v>238</v>
      </c>
      <c r="AB2451">
        <v>0</v>
      </c>
      <c r="AC2451" t="s">
        <v>1441</v>
      </c>
      <c r="AD2451" t="s">
        <v>1682</v>
      </c>
    </row>
    <row r="2452" spans="1:30" ht="14.25" customHeight="1" x14ac:dyDescent="0.3">
      <c r="A2452">
        <v>23</v>
      </c>
      <c r="B2452" t="s">
        <v>24</v>
      </c>
      <c r="C2452" t="s">
        <v>461</v>
      </c>
      <c r="D2452" t="s">
        <v>351</v>
      </c>
      <c r="E2452">
        <v>2014</v>
      </c>
      <c r="F2452" t="s">
        <v>529</v>
      </c>
      <c r="G2452" t="s">
        <v>530</v>
      </c>
      <c r="H2452" s="3" t="s">
        <v>531</v>
      </c>
      <c r="I2452" s="8">
        <v>-15.394444</v>
      </c>
      <c r="J2452" s="8">
        <v>-39.566943999999999</v>
      </c>
      <c r="K2452">
        <v>10000000</v>
      </c>
      <c r="L2452" t="s">
        <v>110</v>
      </c>
      <c r="M2452" t="s">
        <v>532</v>
      </c>
      <c r="N2452" t="s">
        <v>533</v>
      </c>
      <c r="O2452" s="12">
        <v>2010</v>
      </c>
      <c r="P2452" s="12">
        <v>1</v>
      </c>
      <c r="Q2452" s="12">
        <v>2010</v>
      </c>
      <c r="R2452" s="12">
        <v>1</v>
      </c>
      <c r="S2452" s="7">
        <f t="shared" si="38"/>
        <v>3.2258064516129031E-2</v>
      </c>
      <c r="T2452">
        <v>1</v>
      </c>
      <c r="U2452">
        <v>17</v>
      </c>
      <c r="V2452" t="s">
        <v>82</v>
      </c>
      <c r="W2452">
        <f t="shared" si="39"/>
        <v>600</v>
      </c>
      <c r="X2452" s="5">
        <v>1</v>
      </c>
      <c r="Y2452" t="s">
        <v>48</v>
      </c>
      <c r="Z2452" t="s">
        <v>55</v>
      </c>
      <c r="AA2452" t="s">
        <v>1095</v>
      </c>
      <c r="AB2452">
        <v>2</v>
      </c>
      <c r="AC2452" t="s">
        <v>1441</v>
      </c>
      <c r="AD2452" t="s">
        <v>1682</v>
      </c>
    </row>
    <row r="2453" spans="1:30" ht="14.25" customHeight="1" x14ac:dyDescent="0.3">
      <c r="A2453">
        <v>23</v>
      </c>
      <c r="B2453" t="s">
        <v>24</v>
      </c>
      <c r="C2453" t="s">
        <v>461</v>
      </c>
      <c r="D2453" t="s">
        <v>351</v>
      </c>
      <c r="E2453">
        <v>2014</v>
      </c>
      <c r="F2453" t="s">
        <v>529</v>
      </c>
      <c r="G2453" t="s">
        <v>530</v>
      </c>
      <c r="H2453" s="3" t="s">
        <v>531</v>
      </c>
      <c r="I2453" s="8">
        <v>-15.394444</v>
      </c>
      <c r="J2453" s="8">
        <v>-39.566943999999999</v>
      </c>
      <c r="K2453">
        <v>10000000</v>
      </c>
      <c r="L2453" t="s">
        <v>110</v>
      </c>
      <c r="M2453" t="s">
        <v>532</v>
      </c>
      <c r="N2453" t="s">
        <v>533</v>
      </c>
      <c r="O2453" s="12">
        <v>2010</v>
      </c>
      <c r="P2453" s="12">
        <v>1</v>
      </c>
      <c r="Q2453" s="12">
        <v>2010</v>
      </c>
      <c r="R2453" s="12">
        <v>1</v>
      </c>
      <c r="S2453" s="7">
        <f t="shared" si="38"/>
        <v>3.2258064516129031E-2</v>
      </c>
      <c r="T2453">
        <v>1</v>
      </c>
      <c r="U2453">
        <v>17</v>
      </c>
      <c r="V2453" t="s">
        <v>82</v>
      </c>
      <c r="W2453">
        <f t="shared" si="39"/>
        <v>600</v>
      </c>
      <c r="X2453" s="5">
        <v>1</v>
      </c>
      <c r="Y2453" t="s">
        <v>48</v>
      </c>
      <c r="Z2453" t="s">
        <v>55</v>
      </c>
      <c r="AA2453" t="s">
        <v>1085</v>
      </c>
      <c r="AB2453">
        <v>7</v>
      </c>
      <c r="AC2453" t="s">
        <v>1441</v>
      </c>
      <c r="AD2453" t="s">
        <v>1682</v>
      </c>
    </row>
    <row r="2454" spans="1:30" ht="14.25" customHeight="1" x14ac:dyDescent="0.3">
      <c r="A2454">
        <v>23</v>
      </c>
      <c r="B2454" t="s">
        <v>24</v>
      </c>
      <c r="C2454" t="s">
        <v>461</v>
      </c>
      <c r="D2454" t="s">
        <v>351</v>
      </c>
      <c r="E2454">
        <v>2014</v>
      </c>
      <c r="F2454" t="s">
        <v>529</v>
      </c>
      <c r="G2454" t="s">
        <v>530</v>
      </c>
      <c r="H2454" s="3" t="s">
        <v>531</v>
      </c>
      <c r="I2454" s="8">
        <v>-15.394444</v>
      </c>
      <c r="J2454" s="8">
        <v>-39.566943999999999</v>
      </c>
      <c r="K2454">
        <v>10000000</v>
      </c>
      <c r="L2454" t="s">
        <v>110</v>
      </c>
      <c r="M2454" t="s">
        <v>532</v>
      </c>
      <c r="N2454" t="s">
        <v>533</v>
      </c>
      <c r="O2454" s="12">
        <v>2010</v>
      </c>
      <c r="P2454" s="12">
        <v>1</v>
      </c>
      <c r="Q2454" s="12">
        <v>2010</v>
      </c>
      <c r="R2454" s="12">
        <v>1</v>
      </c>
      <c r="S2454" s="7">
        <f t="shared" si="38"/>
        <v>3.2258064516129031E-2</v>
      </c>
      <c r="T2454">
        <v>1</v>
      </c>
      <c r="U2454">
        <v>17</v>
      </c>
      <c r="V2454" t="s">
        <v>82</v>
      </c>
      <c r="W2454">
        <f t="shared" si="39"/>
        <v>600</v>
      </c>
      <c r="X2454" s="5">
        <v>1</v>
      </c>
      <c r="Y2454" t="s">
        <v>48</v>
      </c>
      <c r="Z2454" t="s">
        <v>55</v>
      </c>
      <c r="AA2454" t="s">
        <v>1098</v>
      </c>
      <c r="AB2454">
        <v>2</v>
      </c>
      <c r="AC2454" t="s">
        <v>1441</v>
      </c>
      <c r="AD2454" t="s">
        <v>1682</v>
      </c>
    </row>
    <row r="2455" spans="1:30" ht="14.25" customHeight="1" x14ac:dyDescent="0.3">
      <c r="A2455">
        <v>23</v>
      </c>
      <c r="B2455" t="s">
        <v>24</v>
      </c>
      <c r="C2455" t="s">
        <v>461</v>
      </c>
      <c r="D2455" t="s">
        <v>351</v>
      </c>
      <c r="E2455">
        <v>2014</v>
      </c>
      <c r="F2455" t="s">
        <v>529</v>
      </c>
      <c r="G2455" t="s">
        <v>530</v>
      </c>
      <c r="H2455" s="3" t="s">
        <v>531</v>
      </c>
      <c r="I2455" s="8">
        <v>-15.394444</v>
      </c>
      <c r="J2455" s="8">
        <v>-39.566943999999999</v>
      </c>
      <c r="K2455">
        <v>10000000</v>
      </c>
      <c r="L2455" t="s">
        <v>110</v>
      </c>
      <c r="M2455" t="s">
        <v>532</v>
      </c>
      <c r="N2455" t="s">
        <v>533</v>
      </c>
      <c r="O2455" s="12">
        <v>2010</v>
      </c>
      <c r="P2455" s="12">
        <v>1</v>
      </c>
      <c r="Q2455" s="12">
        <v>2010</v>
      </c>
      <c r="R2455" s="12">
        <v>1</v>
      </c>
      <c r="S2455" s="7">
        <f t="shared" si="38"/>
        <v>3.2258064516129031E-2</v>
      </c>
      <c r="T2455">
        <v>1</v>
      </c>
      <c r="U2455">
        <v>17</v>
      </c>
      <c r="V2455" t="s">
        <v>82</v>
      </c>
      <c r="W2455">
        <f t="shared" si="39"/>
        <v>600</v>
      </c>
      <c r="X2455" s="5">
        <v>1</v>
      </c>
      <c r="Y2455" t="s">
        <v>48</v>
      </c>
      <c r="Z2455" t="s">
        <v>55</v>
      </c>
      <c r="AA2455" t="s">
        <v>1099</v>
      </c>
      <c r="AB2455">
        <v>0</v>
      </c>
      <c r="AC2455" t="s">
        <v>1441</v>
      </c>
      <c r="AD2455" t="s">
        <v>1682</v>
      </c>
    </row>
    <row r="2456" spans="1:30" ht="14.25" customHeight="1" x14ac:dyDescent="0.3">
      <c r="A2456">
        <v>23</v>
      </c>
      <c r="B2456" t="s">
        <v>24</v>
      </c>
      <c r="C2456" t="s">
        <v>461</v>
      </c>
      <c r="D2456" t="s">
        <v>351</v>
      </c>
      <c r="E2456">
        <v>2014</v>
      </c>
      <c r="F2456" t="s">
        <v>529</v>
      </c>
      <c r="G2456" t="s">
        <v>530</v>
      </c>
      <c r="H2456" s="3" t="s">
        <v>531</v>
      </c>
      <c r="I2456" s="8">
        <v>-15.394444</v>
      </c>
      <c r="J2456" s="8">
        <v>-39.566943999999999</v>
      </c>
      <c r="K2456">
        <v>10000000</v>
      </c>
      <c r="L2456" t="s">
        <v>110</v>
      </c>
      <c r="M2456" t="s">
        <v>532</v>
      </c>
      <c r="N2456" t="s">
        <v>533</v>
      </c>
      <c r="O2456" s="12">
        <v>2010</v>
      </c>
      <c r="P2456" s="12">
        <v>1</v>
      </c>
      <c r="Q2456" s="12">
        <v>2010</v>
      </c>
      <c r="R2456" s="12">
        <v>1</v>
      </c>
      <c r="S2456" s="7">
        <f t="shared" si="38"/>
        <v>3.2258064516129031E-2</v>
      </c>
      <c r="T2456">
        <v>1</v>
      </c>
      <c r="U2456">
        <v>17</v>
      </c>
      <c r="V2456" t="s">
        <v>82</v>
      </c>
      <c r="W2456">
        <f t="shared" si="39"/>
        <v>600</v>
      </c>
      <c r="X2456" s="5">
        <v>1</v>
      </c>
      <c r="Y2456" t="s">
        <v>48</v>
      </c>
      <c r="Z2456" t="s">
        <v>55</v>
      </c>
      <c r="AA2456" t="s">
        <v>249</v>
      </c>
      <c r="AB2456">
        <v>16</v>
      </c>
      <c r="AC2456" t="s">
        <v>1441</v>
      </c>
      <c r="AD2456" t="s">
        <v>1682</v>
      </c>
    </row>
    <row r="2457" spans="1:30" ht="14.25" customHeight="1" x14ac:dyDescent="0.3">
      <c r="A2457">
        <v>23</v>
      </c>
      <c r="B2457" t="s">
        <v>24</v>
      </c>
      <c r="C2457" t="s">
        <v>461</v>
      </c>
      <c r="D2457" t="s">
        <v>351</v>
      </c>
      <c r="E2457">
        <v>2014</v>
      </c>
      <c r="F2457" t="s">
        <v>529</v>
      </c>
      <c r="G2457" t="s">
        <v>530</v>
      </c>
      <c r="H2457" s="3" t="s">
        <v>531</v>
      </c>
      <c r="I2457" s="8">
        <v>-15.394444</v>
      </c>
      <c r="J2457" s="8">
        <v>-39.566943999999999</v>
      </c>
      <c r="K2457">
        <v>10000000</v>
      </c>
      <c r="L2457" t="s">
        <v>110</v>
      </c>
      <c r="M2457" t="s">
        <v>532</v>
      </c>
      <c r="N2457" t="s">
        <v>533</v>
      </c>
      <c r="O2457" s="12">
        <v>2010</v>
      </c>
      <c r="P2457" s="12">
        <v>1</v>
      </c>
      <c r="Q2457" s="12">
        <v>2010</v>
      </c>
      <c r="R2457" s="12">
        <v>1</v>
      </c>
      <c r="S2457" s="7">
        <f t="shared" si="38"/>
        <v>3.2258064516129031E-2</v>
      </c>
      <c r="T2457">
        <v>1</v>
      </c>
      <c r="U2457">
        <v>17</v>
      </c>
      <c r="V2457" t="s">
        <v>82</v>
      </c>
      <c r="W2457">
        <f t="shared" si="39"/>
        <v>600</v>
      </c>
      <c r="X2457" s="5">
        <v>1</v>
      </c>
      <c r="Y2457" t="s">
        <v>48</v>
      </c>
      <c r="Z2457" t="s">
        <v>55</v>
      </c>
      <c r="AA2457" t="s">
        <v>861</v>
      </c>
      <c r="AB2457">
        <v>2</v>
      </c>
      <c r="AC2457" t="s">
        <v>1441</v>
      </c>
      <c r="AD2457" t="s">
        <v>1682</v>
      </c>
    </row>
    <row r="2458" spans="1:30" ht="14.25" customHeight="1" x14ac:dyDescent="0.3">
      <c r="A2458">
        <v>23</v>
      </c>
      <c r="B2458" t="s">
        <v>24</v>
      </c>
      <c r="C2458" t="s">
        <v>461</v>
      </c>
      <c r="D2458" t="s">
        <v>351</v>
      </c>
      <c r="E2458">
        <v>2014</v>
      </c>
      <c r="F2458" t="s">
        <v>529</v>
      </c>
      <c r="G2458" t="s">
        <v>530</v>
      </c>
      <c r="H2458" s="3" t="s">
        <v>531</v>
      </c>
      <c r="I2458" s="8">
        <v>-15.394444</v>
      </c>
      <c r="J2458" s="8">
        <v>-39.566943999999999</v>
      </c>
      <c r="K2458">
        <v>10000000</v>
      </c>
      <c r="L2458" t="s">
        <v>110</v>
      </c>
      <c r="M2458" t="s">
        <v>532</v>
      </c>
      <c r="N2458" t="s">
        <v>533</v>
      </c>
      <c r="O2458" s="12">
        <v>2010</v>
      </c>
      <c r="P2458" s="12">
        <v>1</v>
      </c>
      <c r="Q2458" s="12">
        <v>2010</v>
      </c>
      <c r="R2458" s="12">
        <v>1</v>
      </c>
      <c r="S2458" s="7">
        <f t="shared" si="38"/>
        <v>3.2258064516129031E-2</v>
      </c>
      <c r="T2458">
        <v>1</v>
      </c>
      <c r="U2458">
        <v>17</v>
      </c>
      <c r="V2458" t="s">
        <v>82</v>
      </c>
      <c r="W2458">
        <f t="shared" si="39"/>
        <v>600</v>
      </c>
      <c r="X2458" s="5">
        <v>1</v>
      </c>
      <c r="Y2458" t="s">
        <v>48</v>
      </c>
      <c r="Z2458" t="s">
        <v>55</v>
      </c>
      <c r="AA2458" t="s">
        <v>1091</v>
      </c>
      <c r="AB2458">
        <v>30</v>
      </c>
      <c r="AC2458" t="s">
        <v>1441</v>
      </c>
      <c r="AD2458" t="s">
        <v>1682</v>
      </c>
    </row>
    <row r="2459" spans="1:30" ht="14.25" customHeight="1" x14ac:dyDescent="0.3">
      <c r="A2459">
        <v>23</v>
      </c>
      <c r="B2459" t="s">
        <v>24</v>
      </c>
      <c r="C2459" t="s">
        <v>461</v>
      </c>
      <c r="D2459" t="s">
        <v>351</v>
      </c>
      <c r="E2459">
        <v>2014</v>
      </c>
      <c r="F2459" t="s">
        <v>529</v>
      </c>
      <c r="G2459" t="s">
        <v>530</v>
      </c>
      <c r="H2459" s="3" t="s">
        <v>531</v>
      </c>
      <c r="I2459" s="8">
        <v>-15.394444</v>
      </c>
      <c r="J2459" s="8">
        <v>-39.566943999999999</v>
      </c>
      <c r="K2459">
        <v>10000000</v>
      </c>
      <c r="L2459" t="s">
        <v>110</v>
      </c>
      <c r="M2459" t="s">
        <v>532</v>
      </c>
      <c r="N2459" t="s">
        <v>533</v>
      </c>
      <c r="O2459" s="12">
        <v>2010</v>
      </c>
      <c r="P2459" s="12">
        <v>1</v>
      </c>
      <c r="Q2459" s="12">
        <v>2010</v>
      </c>
      <c r="R2459" s="12">
        <v>1</v>
      </c>
      <c r="S2459" s="7">
        <f t="shared" si="38"/>
        <v>3.2258064516129031E-2</v>
      </c>
      <c r="T2459">
        <v>1</v>
      </c>
      <c r="U2459">
        <v>17</v>
      </c>
      <c r="V2459" t="s">
        <v>82</v>
      </c>
      <c r="W2459">
        <f t="shared" si="39"/>
        <v>600</v>
      </c>
      <c r="X2459" s="5">
        <v>1</v>
      </c>
      <c r="Y2459" t="s">
        <v>48</v>
      </c>
      <c r="Z2459" t="s">
        <v>55</v>
      </c>
      <c r="AA2459" t="s">
        <v>1092</v>
      </c>
      <c r="AB2459">
        <v>2</v>
      </c>
      <c r="AC2459" t="s">
        <v>1441</v>
      </c>
      <c r="AD2459" t="s">
        <v>1682</v>
      </c>
    </row>
    <row r="2460" spans="1:30" ht="14.25" customHeight="1" x14ac:dyDescent="0.3">
      <c r="A2460">
        <v>23</v>
      </c>
      <c r="B2460" t="s">
        <v>24</v>
      </c>
      <c r="C2460" t="s">
        <v>461</v>
      </c>
      <c r="D2460" t="s">
        <v>351</v>
      </c>
      <c r="E2460">
        <v>2014</v>
      </c>
      <c r="F2460" t="s">
        <v>529</v>
      </c>
      <c r="G2460" t="s">
        <v>530</v>
      </c>
      <c r="H2460" s="3" t="s">
        <v>531</v>
      </c>
      <c r="I2460" s="8">
        <v>-15.394444</v>
      </c>
      <c r="J2460" s="8">
        <v>-39.566943999999999</v>
      </c>
      <c r="K2460">
        <v>10000000</v>
      </c>
      <c r="L2460" t="s">
        <v>110</v>
      </c>
      <c r="M2460" t="s">
        <v>532</v>
      </c>
      <c r="N2460" t="s">
        <v>533</v>
      </c>
      <c r="O2460" s="12">
        <v>2010</v>
      </c>
      <c r="P2460" s="12">
        <v>1</v>
      </c>
      <c r="Q2460" s="12">
        <v>2010</v>
      </c>
      <c r="R2460" s="12">
        <v>1</v>
      </c>
      <c r="S2460" s="7">
        <f t="shared" si="38"/>
        <v>3.2258064516129031E-2</v>
      </c>
      <c r="T2460">
        <v>1</v>
      </c>
      <c r="U2460">
        <v>17</v>
      </c>
      <c r="V2460" t="s">
        <v>82</v>
      </c>
      <c r="W2460">
        <f t="shared" si="39"/>
        <v>600</v>
      </c>
      <c r="X2460" s="5">
        <v>1</v>
      </c>
      <c r="Y2460" t="s">
        <v>48</v>
      </c>
      <c r="Z2460" t="s">
        <v>55</v>
      </c>
      <c r="AA2460" t="s">
        <v>59</v>
      </c>
      <c r="AB2460">
        <v>2</v>
      </c>
      <c r="AC2460" t="s">
        <v>1441</v>
      </c>
      <c r="AD2460" t="s">
        <v>1682</v>
      </c>
    </row>
    <row r="2461" spans="1:30" ht="14.25" customHeight="1" x14ac:dyDescent="0.3">
      <c r="A2461">
        <v>23</v>
      </c>
      <c r="B2461" t="s">
        <v>24</v>
      </c>
      <c r="C2461" t="s">
        <v>461</v>
      </c>
      <c r="D2461" t="s">
        <v>351</v>
      </c>
      <c r="E2461">
        <v>2014</v>
      </c>
      <c r="F2461" t="s">
        <v>529</v>
      </c>
      <c r="G2461" t="s">
        <v>530</v>
      </c>
      <c r="H2461" s="3" t="s">
        <v>531</v>
      </c>
      <c r="I2461" s="8">
        <v>-15.394444</v>
      </c>
      <c r="J2461" s="8">
        <v>-39.566943999999999</v>
      </c>
      <c r="K2461">
        <v>10000000</v>
      </c>
      <c r="L2461" t="s">
        <v>110</v>
      </c>
      <c r="M2461" t="s">
        <v>532</v>
      </c>
      <c r="N2461" t="s">
        <v>533</v>
      </c>
      <c r="O2461" s="12">
        <v>2010</v>
      </c>
      <c r="P2461" s="12">
        <v>1</v>
      </c>
      <c r="Q2461" s="12">
        <v>2010</v>
      </c>
      <c r="R2461" s="12">
        <v>1</v>
      </c>
      <c r="S2461" s="7">
        <f t="shared" si="38"/>
        <v>3.2258064516129031E-2</v>
      </c>
      <c r="T2461">
        <v>1</v>
      </c>
      <c r="U2461">
        <v>17</v>
      </c>
      <c r="V2461" t="s">
        <v>82</v>
      </c>
      <c r="W2461">
        <f t="shared" si="39"/>
        <v>600</v>
      </c>
      <c r="X2461" s="5">
        <v>1</v>
      </c>
      <c r="Y2461" t="s">
        <v>48</v>
      </c>
      <c r="Z2461" t="s">
        <v>55</v>
      </c>
      <c r="AA2461" t="s">
        <v>62</v>
      </c>
      <c r="AB2461">
        <v>1</v>
      </c>
      <c r="AC2461" t="s">
        <v>1441</v>
      </c>
      <c r="AD2461" t="s">
        <v>1682</v>
      </c>
    </row>
    <row r="2462" spans="1:30" ht="14.25" customHeight="1" x14ac:dyDescent="0.3">
      <c r="A2462">
        <v>23</v>
      </c>
      <c r="B2462" t="s">
        <v>24</v>
      </c>
      <c r="C2462" t="s">
        <v>461</v>
      </c>
      <c r="D2462" t="s">
        <v>351</v>
      </c>
      <c r="E2462">
        <v>2014</v>
      </c>
      <c r="F2462" t="s">
        <v>529</v>
      </c>
      <c r="G2462" t="s">
        <v>530</v>
      </c>
      <c r="H2462" s="3" t="s">
        <v>531</v>
      </c>
      <c r="I2462" s="8">
        <v>-15.394444</v>
      </c>
      <c r="J2462" s="8">
        <v>-39.566943999999999</v>
      </c>
      <c r="K2462">
        <v>10000000</v>
      </c>
      <c r="L2462" t="s">
        <v>110</v>
      </c>
      <c r="M2462" t="s">
        <v>532</v>
      </c>
      <c r="N2462" t="s">
        <v>533</v>
      </c>
      <c r="O2462" s="12">
        <v>2010</v>
      </c>
      <c r="P2462" s="12">
        <v>1</v>
      </c>
      <c r="Q2462" s="12">
        <v>2010</v>
      </c>
      <c r="R2462" s="12">
        <v>1</v>
      </c>
      <c r="S2462" s="7">
        <f t="shared" si="38"/>
        <v>3.2258064516129031E-2</v>
      </c>
      <c r="T2462">
        <v>1</v>
      </c>
      <c r="U2462">
        <v>17</v>
      </c>
      <c r="V2462" t="s">
        <v>82</v>
      </c>
      <c r="W2462">
        <f t="shared" si="39"/>
        <v>600</v>
      </c>
      <c r="X2462" s="5">
        <v>1</v>
      </c>
      <c r="Y2462" t="s">
        <v>48</v>
      </c>
      <c r="Z2462" t="s">
        <v>55</v>
      </c>
      <c r="AA2462" t="s">
        <v>1082</v>
      </c>
      <c r="AB2462">
        <v>0</v>
      </c>
      <c r="AC2462" t="s">
        <v>1441</v>
      </c>
      <c r="AD2462" t="s">
        <v>1682</v>
      </c>
    </row>
    <row r="2463" spans="1:30" ht="14.25" customHeight="1" x14ac:dyDescent="0.3">
      <c r="A2463">
        <v>23</v>
      </c>
      <c r="B2463" t="s">
        <v>24</v>
      </c>
      <c r="C2463" t="s">
        <v>461</v>
      </c>
      <c r="D2463" t="s">
        <v>351</v>
      </c>
      <c r="E2463">
        <v>2014</v>
      </c>
      <c r="F2463" t="s">
        <v>529</v>
      </c>
      <c r="G2463" t="s">
        <v>530</v>
      </c>
      <c r="H2463" s="3" t="s">
        <v>531</v>
      </c>
      <c r="I2463" s="8">
        <v>-15.394444</v>
      </c>
      <c r="J2463" s="8">
        <v>-39.566943999999999</v>
      </c>
      <c r="K2463">
        <v>10000000</v>
      </c>
      <c r="L2463" t="s">
        <v>110</v>
      </c>
      <c r="M2463" t="s">
        <v>532</v>
      </c>
      <c r="N2463" t="s">
        <v>533</v>
      </c>
      <c r="O2463" s="12">
        <v>2010</v>
      </c>
      <c r="P2463" s="12">
        <v>1</v>
      </c>
      <c r="Q2463" s="12">
        <v>2010</v>
      </c>
      <c r="R2463" s="12">
        <v>1</v>
      </c>
      <c r="S2463" s="7">
        <f t="shared" si="38"/>
        <v>3.2258064516129031E-2</v>
      </c>
      <c r="T2463">
        <v>1</v>
      </c>
      <c r="U2463">
        <v>17</v>
      </c>
      <c r="V2463" t="s">
        <v>82</v>
      </c>
      <c r="W2463">
        <f t="shared" si="39"/>
        <v>600</v>
      </c>
      <c r="X2463" s="5">
        <v>1</v>
      </c>
      <c r="Y2463" t="s">
        <v>48</v>
      </c>
      <c r="Z2463" t="s">
        <v>55</v>
      </c>
      <c r="AA2463" t="s">
        <v>655</v>
      </c>
      <c r="AB2463">
        <v>55</v>
      </c>
      <c r="AC2463" t="s">
        <v>1441</v>
      </c>
      <c r="AD2463" t="s">
        <v>1682</v>
      </c>
    </row>
    <row r="2464" spans="1:30" ht="14.25" customHeight="1" x14ac:dyDescent="0.3">
      <c r="A2464">
        <v>23</v>
      </c>
      <c r="B2464" t="s">
        <v>24</v>
      </c>
      <c r="C2464" t="s">
        <v>461</v>
      </c>
      <c r="D2464" t="s">
        <v>351</v>
      </c>
      <c r="E2464">
        <v>2014</v>
      </c>
      <c r="F2464" t="s">
        <v>529</v>
      </c>
      <c r="G2464" t="s">
        <v>530</v>
      </c>
      <c r="H2464" s="3" t="s">
        <v>531</v>
      </c>
      <c r="I2464" s="8">
        <v>-15.394444</v>
      </c>
      <c r="J2464" s="8">
        <v>-39.566943999999999</v>
      </c>
      <c r="K2464">
        <v>10000000</v>
      </c>
      <c r="L2464" t="s">
        <v>110</v>
      </c>
      <c r="M2464" t="s">
        <v>532</v>
      </c>
      <c r="N2464" t="s">
        <v>533</v>
      </c>
      <c r="O2464" s="12">
        <v>2010</v>
      </c>
      <c r="P2464" s="12">
        <v>1</v>
      </c>
      <c r="Q2464" s="12">
        <v>2010</v>
      </c>
      <c r="R2464" s="12">
        <v>1</v>
      </c>
      <c r="S2464" s="7">
        <f t="shared" si="38"/>
        <v>3.2258064516129031E-2</v>
      </c>
      <c r="T2464">
        <v>1</v>
      </c>
      <c r="U2464">
        <v>17</v>
      </c>
      <c r="V2464" t="s">
        <v>82</v>
      </c>
      <c r="W2464">
        <f t="shared" si="39"/>
        <v>600</v>
      </c>
      <c r="X2464" s="5">
        <v>1</v>
      </c>
      <c r="Y2464" t="s">
        <v>48</v>
      </c>
      <c r="Z2464" t="s">
        <v>55</v>
      </c>
      <c r="AA2464" t="s">
        <v>379</v>
      </c>
      <c r="AB2464">
        <v>25</v>
      </c>
      <c r="AC2464" t="s">
        <v>1441</v>
      </c>
      <c r="AD2464" t="s">
        <v>1682</v>
      </c>
    </row>
    <row r="2465" spans="1:30" ht="14.25" customHeight="1" x14ac:dyDescent="0.3">
      <c r="A2465">
        <v>23</v>
      </c>
      <c r="B2465" t="s">
        <v>24</v>
      </c>
      <c r="C2465" t="s">
        <v>461</v>
      </c>
      <c r="D2465" t="s">
        <v>351</v>
      </c>
      <c r="E2465">
        <v>2014</v>
      </c>
      <c r="F2465" t="s">
        <v>529</v>
      </c>
      <c r="G2465" t="s">
        <v>530</v>
      </c>
      <c r="H2465" s="3" t="s">
        <v>531</v>
      </c>
      <c r="I2465" s="8">
        <v>-15.394444</v>
      </c>
      <c r="J2465" s="8">
        <v>-39.566943999999999</v>
      </c>
      <c r="K2465">
        <v>10000000</v>
      </c>
      <c r="L2465" t="s">
        <v>110</v>
      </c>
      <c r="M2465" t="s">
        <v>532</v>
      </c>
      <c r="N2465" t="s">
        <v>533</v>
      </c>
      <c r="O2465" s="12">
        <v>2010</v>
      </c>
      <c r="P2465" s="12">
        <v>1</v>
      </c>
      <c r="Q2465" s="12">
        <v>2010</v>
      </c>
      <c r="R2465" s="12">
        <v>1</v>
      </c>
      <c r="S2465" s="7">
        <f t="shared" si="38"/>
        <v>3.2258064516129031E-2</v>
      </c>
      <c r="T2465">
        <v>1</v>
      </c>
      <c r="U2465">
        <v>17</v>
      </c>
      <c r="V2465" t="s">
        <v>82</v>
      </c>
      <c r="W2465">
        <f t="shared" si="39"/>
        <v>600</v>
      </c>
      <c r="X2465" s="5">
        <v>1</v>
      </c>
      <c r="Y2465" t="s">
        <v>48</v>
      </c>
      <c r="Z2465" t="s">
        <v>55</v>
      </c>
      <c r="AA2465" t="s">
        <v>519</v>
      </c>
      <c r="AB2465">
        <v>0</v>
      </c>
      <c r="AC2465" t="s">
        <v>1441</v>
      </c>
      <c r="AD2465" t="s">
        <v>1682</v>
      </c>
    </row>
    <row r="2466" spans="1:30" ht="14.25" customHeight="1" x14ac:dyDescent="0.3">
      <c r="A2466">
        <v>23</v>
      </c>
      <c r="B2466" t="s">
        <v>24</v>
      </c>
      <c r="C2466" t="s">
        <v>461</v>
      </c>
      <c r="D2466" t="s">
        <v>351</v>
      </c>
      <c r="E2466">
        <v>2014</v>
      </c>
      <c r="F2466" t="s">
        <v>529</v>
      </c>
      <c r="G2466" t="s">
        <v>530</v>
      </c>
      <c r="H2466" s="3" t="s">
        <v>531</v>
      </c>
      <c r="I2466" s="8">
        <v>-15.394444</v>
      </c>
      <c r="J2466" s="8">
        <v>-39.566943999999999</v>
      </c>
      <c r="K2466">
        <v>10000000</v>
      </c>
      <c r="L2466" t="s">
        <v>110</v>
      </c>
      <c r="M2466" t="s">
        <v>532</v>
      </c>
      <c r="N2466" t="s">
        <v>533</v>
      </c>
      <c r="O2466" s="12">
        <v>2010</v>
      </c>
      <c r="P2466" s="12">
        <v>1</v>
      </c>
      <c r="Q2466" s="12">
        <v>2010</v>
      </c>
      <c r="R2466" s="12">
        <v>1</v>
      </c>
      <c r="S2466" s="7">
        <f t="shared" si="38"/>
        <v>3.2258064516129031E-2</v>
      </c>
      <c r="T2466">
        <v>1</v>
      </c>
      <c r="U2466">
        <v>17</v>
      </c>
      <c r="V2466" t="s">
        <v>82</v>
      </c>
      <c r="W2466">
        <f t="shared" si="39"/>
        <v>600</v>
      </c>
      <c r="X2466" s="5">
        <v>1</v>
      </c>
      <c r="Y2466" t="s">
        <v>48</v>
      </c>
      <c r="Z2466" t="s">
        <v>55</v>
      </c>
      <c r="AA2466" t="s">
        <v>1064</v>
      </c>
      <c r="AB2466">
        <v>0</v>
      </c>
      <c r="AC2466" t="s">
        <v>1441</v>
      </c>
      <c r="AD2466" t="s">
        <v>1682</v>
      </c>
    </row>
    <row r="2467" spans="1:30" ht="14.25" customHeight="1" x14ac:dyDescent="0.3">
      <c r="A2467">
        <v>23</v>
      </c>
      <c r="B2467" t="s">
        <v>24</v>
      </c>
      <c r="C2467" t="s">
        <v>461</v>
      </c>
      <c r="D2467" t="s">
        <v>351</v>
      </c>
      <c r="E2467">
        <v>2014</v>
      </c>
      <c r="F2467" t="s">
        <v>529</v>
      </c>
      <c r="G2467" t="s">
        <v>530</v>
      </c>
      <c r="H2467" s="3" t="s">
        <v>531</v>
      </c>
      <c r="I2467" s="8">
        <v>-15.394444</v>
      </c>
      <c r="J2467" s="8">
        <v>-39.566943999999999</v>
      </c>
      <c r="K2467">
        <v>10000000</v>
      </c>
      <c r="L2467" t="s">
        <v>110</v>
      </c>
      <c r="M2467" t="s">
        <v>532</v>
      </c>
      <c r="N2467" t="s">
        <v>533</v>
      </c>
      <c r="O2467" s="12">
        <v>2010</v>
      </c>
      <c r="P2467" s="12">
        <v>1</v>
      </c>
      <c r="Q2467" s="12">
        <v>2010</v>
      </c>
      <c r="R2467" s="12">
        <v>1</v>
      </c>
      <c r="S2467" s="7">
        <f t="shared" si="38"/>
        <v>3.2258064516129031E-2</v>
      </c>
      <c r="T2467">
        <v>1</v>
      </c>
      <c r="U2467">
        <v>17</v>
      </c>
      <c r="V2467" t="s">
        <v>82</v>
      </c>
      <c r="W2467">
        <f t="shared" si="39"/>
        <v>600</v>
      </c>
      <c r="X2467" s="5">
        <v>1</v>
      </c>
      <c r="Y2467" t="s">
        <v>48</v>
      </c>
      <c r="Z2467" t="s">
        <v>55</v>
      </c>
      <c r="AA2467" t="s">
        <v>1093</v>
      </c>
      <c r="AB2467">
        <v>0</v>
      </c>
      <c r="AC2467" t="s">
        <v>1441</v>
      </c>
      <c r="AD2467" t="s">
        <v>1682</v>
      </c>
    </row>
    <row r="2468" spans="1:30" ht="14.25" customHeight="1" x14ac:dyDescent="0.3">
      <c r="A2468">
        <v>23</v>
      </c>
      <c r="B2468" t="s">
        <v>24</v>
      </c>
      <c r="C2468" t="s">
        <v>461</v>
      </c>
      <c r="D2468" t="s">
        <v>351</v>
      </c>
      <c r="E2468">
        <v>2014</v>
      </c>
      <c r="F2468" t="s">
        <v>529</v>
      </c>
      <c r="G2468" t="s">
        <v>530</v>
      </c>
      <c r="H2468" s="3" t="s">
        <v>531</v>
      </c>
      <c r="I2468" s="8">
        <v>-15.394444</v>
      </c>
      <c r="J2468" s="8">
        <v>-39.566943999999999</v>
      </c>
      <c r="K2468">
        <v>10000000</v>
      </c>
      <c r="L2468" t="s">
        <v>110</v>
      </c>
      <c r="M2468" t="s">
        <v>532</v>
      </c>
      <c r="N2468" t="s">
        <v>533</v>
      </c>
      <c r="O2468" s="12">
        <v>2010</v>
      </c>
      <c r="P2468" s="12">
        <v>1</v>
      </c>
      <c r="Q2468" s="12">
        <v>2010</v>
      </c>
      <c r="R2468" s="12">
        <v>1</v>
      </c>
      <c r="S2468" s="7">
        <f t="shared" si="38"/>
        <v>3.2258064516129031E-2</v>
      </c>
      <c r="T2468">
        <v>1</v>
      </c>
      <c r="U2468">
        <v>17</v>
      </c>
      <c r="V2468" t="s">
        <v>82</v>
      </c>
      <c r="W2468">
        <f t="shared" si="39"/>
        <v>600</v>
      </c>
      <c r="X2468" s="5">
        <v>1</v>
      </c>
      <c r="Y2468" t="s">
        <v>48</v>
      </c>
      <c r="Z2468" t="s">
        <v>55</v>
      </c>
      <c r="AA2468" t="s">
        <v>1094</v>
      </c>
      <c r="AB2468">
        <v>1</v>
      </c>
      <c r="AC2468" t="s">
        <v>1441</v>
      </c>
      <c r="AD2468" t="s">
        <v>1682</v>
      </c>
    </row>
    <row r="2469" spans="1:30" ht="14.25" customHeight="1" x14ac:dyDescent="0.3">
      <c r="A2469">
        <v>23</v>
      </c>
      <c r="B2469" t="s">
        <v>24</v>
      </c>
      <c r="C2469" t="s">
        <v>461</v>
      </c>
      <c r="D2469" t="s">
        <v>351</v>
      </c>
      <c r="E2469">
        <v>2014</v>
      </c>
      <c r="F2469" t="s">
        <v>529</v>
      </c>
      <c r="G2469" t="s">
        <v>530</v>
      </c>
      <c r="H2469" s="3" t="s">
        <v>531</v>
      </c>
      <c r="I2469" s="8">
        <v>-15.394444</v>
      </c>
      <c r="J2469" s="8">
        <v>-39.566943999999999</v>
      </c>
      <c r="K2469">
        <v>10000000</v>
      </c>
      <c r="L2469" t="s">
        <v>110</v>
      </c>
      <c r="M2469" t="s">
        <v>532</v>
      </c>
      <c r="N2469" t="s">
        <v>533</v>
      </c>
      <c r="O2469" s="12">
        <v>2010</v>
      </c>
      <c r="P2469" s="12">
        <v>1</v>
      </c>
      <c r="Q2469" s="12">
        <v>2010</v>
      </c>
      <c r="R2469" s="12">
        <v>1</v>
      </c>
      <c r="S2469" s="7">
        <f t="shared" si="38"/>
        <v>3.2258064516129031E-2</v>
      </c>
      <c r="T2469">
        <v>1</v>
      </c>
      <c r="U2469">
        <v>17</v>
      </c>
      <c r="V2469" t="s">
        <v>82</v>
      </c>
      <c r="W2469">
        <f t="shared" si="39"/>
        <v>600</v>
      </c>
      <c r="X2469" s="5">
        <v>1</v>
      </c>
      <c r="Y2469" t="s">
        <v>48</v>
      </c>
      <c r="Z2469" t="s">
        <v>55</v>
      </c>
      <c r="AA2469" t="s">
        <v>70</v>
      </c>
      <c r="AB2469">
        <v>0</v>
      </c>
      <c r="AC2469" t="s">
        <v>1441</v>
      </c>
      <c r="AD2469" t="s">
        <v>1682</v>
      </c>
    </row>
    <row r="2470" spans="1:30" ht="14.25" customHeight="1" x14ac:dyDescent="0.3">
      <c r="A2470">
        <v>23</v>
      </c>
      <c r="B2470" t="s">
        <v>24</v>
      </c>
      <c r="C2470" t="s">
        <v>461</v>
      </c>
      <c r="D2470" t="s">
        <v>351</v>
      </c>
      <c r="E2470">
        <v>2014</v>
      </c>
      <c r="F2470" t="s">
        <v>529</v>
      </c>
      <c r="G2470" t="s">
        <v>530</v>
      </c>
      <c r="H2470" s="3" t="s">
        <v>531</v>
      </c>
      <c r="I2470" s="8">
        <v>-15.394444</v>
      </c>
      <c r="J2470" s="8">
        <v>-39.566943999999999</v>
      </c>
      <c r="K2470">
        <v>10000000</v>
      </c>
      <c r="L2470" t="s">
        <v>110</v>
      </c>
      <c r="M2470" t="s">
        <v>532</v>
      </c>
      <c r="N2470" t="s">
        <v>533</v>
      </c>
      <c r="O2470" s="12">
        <v>2010</v>
      </c>
      <c r="P2470" s="12">
        <v>1</v>
      </c>
      <c r="Q2470" s="12">
        <v>2010</v>
      </c>
      <c r="R2470" s="12">
        <v>1</v>
      </c>
      <c r="S2470" s="7">
        <f t="shared" si="38"/>
        <v>3.2258064516129031E-2</v>
      </c>
      <c r="T2470">
        <v>1</v>
      </c>
      <c r="U2470">
        <v>17</v>
      </c>
      <c r="V2470" t="s">
        <v>82</v>
      </c>
      <c r="W2470">
        <f t="shared" si="39"/>
        <v>600</v>
      </c>
      <c r="X2470" s="5">
        <v>1</v>
      </c>
      <c r="Y2470" t="s">
        <v>48</v>
      </c>
      <c r="Z2470" t="s">
        <v>55</v>
      </c>
      <c r="AA2470" t="s">
        <v>1086</v>
      </c>
      <c r="AB2470">
        <v>43</v>
      </c>
      <c r="AC2470" t="s">
        <v>1441</v>
      </c>
      <c r="AD2470" t="s">
        <v>1682</v>
      </c>
    </row>
    <row r="2471" spans="1:30" ht="14.25" customHeight="1" x14ac:dyDescent="0.3">
      <c r="A2471">
        <v>23</v>
      </c>
      <c r="B2471" t="s">
        <v>24</v>
      </c>
      <c r="C2471" t="s">
        <v>461</v>
      </c>
      <c r="D2471" t="s">
        <v>351</v>
      </c>
      <c r="E2471">
        <v>2014</v>
      </c>
      <c r="F2471" t="s">
        <v>529</v>
      </c>
      <c r="G2471" t="s">
        <v>530</v>
      </c>
      <c r="H2471" s="3" t="s">
        <v>531</v>
      </c>
      <c r="I2471" s="8">
        <v>-15.394444</v>
      </c>
      <c r="J2471" s="8">
        <v>-39.566943999999999</v>
      </c>
      <c r="K2471">
        <v>10000000</v>
      </c>
      <c r="L2471" t="s">
        <v>110</v>
      </c>
      <c r="M2471" t="s">
        <v>532</v>
      </c>
      <c r="N2471" t="s">
        <v>533</v>
      </c>
      <c r="O2471" s="12">
        <v>2010</v>
      </c>
      <c r="P2471" s="12">
        <v>1</v>
      </c>
      <c r="Q2471" s="12">
        <v>2010</v>
      </c>
      <c r="R2471" s="12">
        <v>1</v>
      </c>
      <c r="S2471" s="7">
        <f t="shared" si="38"/>
        <v>3.2258064516129031E-2</v>
      </c>
      <c r="T2471">
        <v>1</v>
      </c>
      <c r="U2471">
        <v>17</v>
      </c>
      <c r="V2471" t="s">
        <v>82</v>
      </c>
      <c r="W2471">
        <f t="shared" si="39"/>
        <v>600</v>
      </c>
      <c r="X2471" s="5">
        <v>1</v>
      </c>
      <c r="Y2471" t="s">
        <v>48</v>
      </c>
      <c r="Z2471" t="s">
        <v>55</v>
      </c>
      <c r="AA2471" t="s">
        <v>73</v>
      </c>
      <c r="AB2471">
        <v>2</v>
      </c>
      <c r="AC2471" t="s">
        <v>1441</v>
      </c>
      <c r="AD2471" t="s">
        <v>1682</v>
      </c>
    </row>
    <row r="2472" spans="1:30" ht="14.25" customHeight="1" x14ac:dyDescent="0.3">
      <c r="A2472">
        <v>23</v>
      </c>
      <c r="B2472" t="s">
        <v>24</v>
      </c>
      <c r="C2472" t="s">
        <v>461</v>
      </c>
      <c r="D2472" t="s">
        <v>351</v>
      </c>
      <c r="E2472">
        <v>2014</v>
      </c>
      <c r="F2472" t="s">
        <v>529</v>
      </c>
      <c r="G2472" t="s">
        <v>530</v>
      </c>
      <c r="H2472" s="3" t="s">
        <v>531</v>
      </c>
      <c r="I2472" s="8">
        <v>-15.394444</v>
      </c>
      <c r="J2472" s="8">
        <v>-39.566943999999999</v>
      </c>
      <c r="K2472">
        <v>10000000</v>
      </c>
      <c r="L2472" t="s">
        <v>110</v>
      </c>
      <c r="M2472" t="s">
        <v>532</v>
      </c>
      <c r="N2472" t="s">
        <v>533</v>
      </c>
      <c r="O2472" s="12">
        <v>2010</v>
      </c>
      <c r="P2472" s="12">
        <v>1</v>
      </c>
      <c r="Q2472" s="12">
        <v>2010</v>
      </c>
      <c r="R2472" s="12">
        <v>1</v>
      </c>
      <c r="S2472" s="7">
        <f t="shared" si="38"/>
        <v>3.2258064516129031E-2</v>
      </c>
      <c r="T2472">
        <v>1</v>
      </c>
      <c r="U2472">
        <v>17</v>
      </c>
      <c r="V2472" t="s">
        <v>82</v>
      </c>
      <c r="W2472">
        <f t="shared" si="39"/>
        <v>600</v>
      </c>
      <c r="X2472" s="5">
        <v>1</v>
      </c>
      <c r="Y2472" t="s">
        <v>48</v>
      </c>
      <c r="Z2472" t="s">
        <v>55</v>
      </c>
      <c r="AA2472" t="s">
        <v>265</v>
      </c>
      <c r="AB2472">
        <v>0</v>
      </c>
      <c r="AC2472" t="s">
        <v>1441</v>
      </c>
      <c r="AD2472" t="s">
        <v>1682</v>
      </c>
    </row>
    <row r="2473" spans="1:30" ht="14.25" customHeight="1" x14ac:dyDescent="0.3">
      <c r="A2473">
        <v>23</v>
      </c>
      <c r="B2473" t="s">
        <v>24</v>
      </c>
      <c r="C2473" t="s">
        <v>461</v>
      </c>
      <c r="D2473" t="s">
        <v>351</v>
      </c>
      <c r="E2473">
        <v>2014</v>
      </c>
      <c r="F2473" t="s">
        <v>529</v>
      </c>
      <c r="G2473" t="s">
        <v>530</v>
      </c>
      <c r="H2473" s="3" t="s">
        <v>531</v>
      </c>
      <c r="I2473" s="8">
        <v>-15.394444</v>
      </c>
      <c r="J2473" s="8">
        <v>-39.566943999999999</v>
      </c>
      <c r="K2473">
        <v>10000000</v>
      </c>
      <c r="L2473" t="s">
        <v>110</v>
      </c>
      <c r="M2473" t="s">
        <v>532</v>
      </c>
      <c r="N2473" t="s">
        <v>533</v>
      </c>
      <c r="O2473" s="12">
        <v>2010</v>
      </c>
      <c r="P2473" s="12">
        <v>1</v>
      </c>
      <c r="Q2473" s="12">
        <v>2010</v>
      </c>
      <c r="R2473" s="12">
        <v>1</v>
      </c>
      <c r="S2473" s="7">
        <f t="shared" si="38"/>
        <v>3.2258064516129031E-2</v>
      </c>
      <c r="T2473">
        <v>1</v>
      </c>
      <c r="U2473">
        <v>17</v>
      </c>
      <c r="V2473" t="s">
        <v>82</v>
      </c>
      <c r="W2473">
        <f t="shared" si="39"/>
        <v>600</v>
      </c>
      <c r="X2473" s="5">
        <v>1</v>
      </c>
      <c r="Y2473" t="s">
        <v>48</v>
      </c>
      <c r="Z2473" t="s">
        <v>55</v>
      </c>
      <c r="AA2473" t="s">
        <v>1056</v>
      </c>
      <c r="AB2473">
        <v>1</v>
      </c>
      <c r="AC2473" t="s">
        <v>1441</v>
      </c>
      <c r="AD2473" t="s">
        <v>1682</v>
      </c>
    </row>
    <row r="2474" spans="1:30" ht="14.25" customHeight="1" x14ac:dyDescent="0.3">
      <c r="A2474">
        <v>23</v>
      </c>
      <c r="B2474" t="s">
        <v>24</v>
      </c>
      <c r="C2474" t="s">
        <v>461</v>
      </c>
      <c r="D2474" t="s">
        <v>351</v>
      </c>
      <c r="E2474">
        <v>2014</v>
      </c>
      <c r="F2474" t="s">
        <v>529</v>
      </c>
      <c r="G2474" t="s">
        <v>530</v>
      </c>
      <c r="H2474" s="3" t="s">
        <v>531</v>
      </c>
      <c r="I2474" s="8">
        <v>-15.394444</v>
      </c>
      <c r="J2474" s="8">
        <v>-39.566943999999999</v>
      </c>
      <c r="K2474">
        <v>10000000</v>
      </c>
      <c r="L2474" t="s">
        <v>110</v>
      </c>
      <c r="M2474" t="s">
        <v>532</v>
      </c>
      <c r="N2474" t="s">
        <v>533</v>
      </c>
      <c r="O2474" s="12">
        <v>2010</v>
      </c>
      <c r="P2474" s="12">
        <v>1</v>
      </c>
      <c r="Q2474" s="12">
        <v>2010</v>
      </c>
      <c r="R2474" s="12">
        <v>1</v>
      </c>
      <c r="S2474" s="7">
        <f t="shared" si="38"/>
        <v>3.2258064516129031E-2</v>
      </c>
      <c r="T2474">
        <v>1</v>
      </c>
      <c r="U2474">
        <v>17</v>
      </c>
      <c r="V2474" t="s">
        <v>82</v>
      </c>
      <c r="W2474">
        <f t="shared" si="39"/>
        <v>600</v>
      </c>
      <c r="X2474" s="5">
        <v>1</v>
      </c>
      <c r="Y2474" t="s">
        <v>48</v>
      </c>
      <c r="Z2474" t="s">
        <v>83</v>
      </c>
      <c r="AA2474" t="s">
        <v>1087</v>
      </c>
      <c r="AB2474">
        <v>4</v>
      </c>
      <c r="AC2474" t="s">
        <v>1441</v>
      </c>
      <c r="AD2474" t="s">
        <v>1682</v>
      </c>
    </row>
    <row r="2475" spans="1:30" ht="14.25" customHeight="1" x14ac:dyDescent="0.3">
      <c r="A2475">
        <v>23</v>
      </c>
      <c r="B2475" t="s">
        <v>24</v>
      </c>
      <c r="C2475" t="s">
        <v>461</v>
      </c>
      <c r="D2475" t="s">
        <v>351</v>
      </c>
      <c r="E2475">
        <v>2014</v>
      </c>
      <c r="F2475" t="s">
        <v>529</v>
      </c>
      <c r="G2475" t="s">
        <v>530</v>
      </c>
      <c r="H2475" s="3" t="s">
        <v>531</v>
      </c>
      <c r="I2475" s="8">
        <v>-15.394444</v>
      </c>
      <c r="J2475" s="8">
        <v>-39.566943999999999</v>
      </c>
      <c r="K2475">
        <v>10000000</v>
      </c>
      <c r="L2475" t="s">
        <v>110</v>
      </c>
      <c r="M2475" t="s">
        <v>532</v>
      </c>
      <c r="N2475" t="s">
        <v>533</v>
      </c>
      <c r="O2475" s="12">
        <v>2010</v>
      </c>
      <c r="P2475" s="12">
        <v>1</v>
      </c>
      <c r="Q2475" s="12">
        <v>2010</v>
      </c>
      <c r="R2475" s="12">
        <v>1</v>
      </c>
      <c r="S2475" s="7">
        <f t="shared" si="38"/>
        <v>3.2258064516129031E-2</v>
      </c>
      <c r="T2475">
        <v>1</v>
      </c>
      <c r="U2475">
        <v>17</v>
      </c>
      <c r="V2475" t="s">
        <v>82</v>
      </c>
      <c r="W2475">
        <f t="shared" si="39"/>
        <v>600</v>
      </c>
      <c r="X2475" s="5">
        <v>1</v>
      </c>
      <c r="Y2475" t="s">
        <v>48</v>
      </c>
      <c r="Z2475" t="s">
        <v>83</v>
      </c>
      <c r="AA2475" t="s">
        <v>274</v>
      </c>
      <c r="AB2475">
        <v>29</v>
      </c>
      <c r="AC2475" t="s">
        <v>1441</v>
      </c>
      <c r="AD2475" t="s">
        <v>1682</v>
      </c>
    </row>
    <row r="2476" spans="1:30" ht="14.25" customHeight="1" x14ac:dyDescent="0.3">
      <c r="A2476">
        <v>23</v>
      </c>
      <c r="B2476" t="s">
        <v>24</v>
      </c>
      <c r="C2476" t="s">
        <v>461</v>
      </c>
      <c r="D2476" t="s">
        <v>351</v>
      </c>
      <c r="E2476">
        <v>2014</v>
      </c>
      <c r="F2476" t="s">
        <v>529</v>
      </c>
      <c r="G2476" t="s">
        <v>530</v>
      </c>
      <c r="H2476" s="3" t="s">
        <v>531</v>
      </c>
      <c r="I2476" s="8">
        <v>-15.394444</v>
      </c>
      <c r="J2476" s="8">
        <v>-39.566943999999999</v>
      </c>
      <c r="K2476">
        <v>10000000</v>
      </c>
      <c r="L2476" t="s">
        <v>110</v>
      </c>
      <c r="M2476" t="s">
        <v>532</v>
      </c>
      <c r="N2476" t="s">
        <v>533</v>
      </c>
      <c r="O2476" s="12">
        <v>2010</v>
      </c>
      <c r="P2476" s="12">
        <v>1</v>
      </c>
      <c r="Q2476" s="12">
        <v>2010</v>
      </c>
      <c r="R2476" s="12">
        <v>1</v>
      </c>
      <c r="S2476" s="7">
        <f t="shared" si="38"/>
        <v>3.2258064516129031E-2</v>
      </c>
      <c r="T2476">
        <v>1</v>
      </c>
      <c r="U2476">
        <v>17</v>
      </c>
      <c r="V2476" t="s">
        <v>82</v>
      </c>
      <c r="W2476">
        <f t="shared" si="39"/>
        <v>600</v>
      </c>
      <c r="X2476" s="5">
        <v>1</v>
      </c>
      <c r="Y2476" t="s">
        <v>48</v>
      </c>
      <c r="Z2476" t="s">
        <v>83</v>
      </c>
      <c r="AA2476" t="s">
        <v>87</v>
      </c>
      <c r="AB2476">
        <v>39</v>
      </c>
      <c r="AC2476" t="s">
        <v>1441</v>
      </c>
      <c r="AD2476" t="s">
        <v>1682</v>
      </c>
    </row>
    <row r="2477" spans="1:30" ht="14.25" customHeight="1" x14ac:dyDescent="0.3">
      <c r="A2477">
        <v>23</v>
      </c>
      <c r="B2477" t="s">
        <v>24</v>
      </c>
      <c r="C2477" t="s">
        <v>461</v>
      </c>
      <c r="D2477" t="s">
        <v>351</v>
      </c>
      <c r="E2477">
        <v>2014</v>
      </c>
      <c r="F2477" t="s">
        <v>529</v>
      </c>
      <c r="G2477" t="s">
        <v>530</v>
      </c>
      <c r="H2477" s="3" t="s">
        <v>531</v>
      </c>
      <c r="I2477" s="8">
        <v>-15.394444</v>
      </c>
      <c r="J2477" s="8">
        <v>-39.566943999999999</v>
      </c>
      <c r="K2477">
        <v>10000000</v>
      </c>
      <c r="L2477" t="s">
        <v>110</v>
      </c>
      <c r="M2477" t="s">
        <v>532</v>
      </c>
      <c r="N2477" t="s">
        <v>533</v>
      </c>
      <c r="O2477" s="12">
        <v>2010</v>
      </c>
      <c r="P2477" s="12">
        <v>1</v>
      </c>
      <c r="Q2477" s="12">
        <v>2010</v>
      </c>
      <c r="R2477" s="12">
        <v>1</v>
      </c>
      <c r="S2477" s="7">
        <f t="shared" si="38"/>
        <v>3.2258064516129031E-2</v>
      </c>
      <c r="T2477">
        <v>1</v>
      </c>
      <c r="U2477">
        <v>17</v>
      </c>
      <c r="V2477" t="s">
        <v>82</v>
      </c>
      <c r="W2477">
        <f t="shared" si="39"/>
        <v>600</v>
      </c>
      <c r="X2477" s="5">
        <v>1</v>
      </c>
      <c r="Y2477" t="s">
        <v>48</v>
      </c>
      <c r="Z2477" t="s">
        <v>83</v>
      </c>
      <c r="AA2477" t="s">
        <v>1088</v>
      </c>
      <c r="AB2477">
        <v>0</v>
      </c>
      <c r="AC2477" t="s">
        <v>1441</v>
      </c>
      <c r="AD2477" t="s">
        <v>1682</v>
      </c>
    </row>
    <row r="2478" spans="1:30" ht="14.25" customHeight="1" x14ac:dyDescent="0.3">
      <c r="A2478">
        <v>23</v>
      </c>
      <c r="B2478" t="s">
        <v>24</v>
      </c>
      <c r="C2478" t="s">
        <v>461</v>
      </c>
      <c r="D2478" t="s">
        <v>351</v>
      </c>
      <c r="E2478">
        <v>2014</v>
      </c>
      <c r="F2478" t="s">
        <v>529</v>
      </c>
      <c r="G2478" t="s">
        <v>530</v>
      </c>
      <c r="H2478" s="3" t="s">
        <v>531</v>
      </c>
      <c r="I2478" s="8">
        <v>-15.394444</v>
      </c>
      <c r="J2478" s="8">
        <v>-39.566943999999999</v>
      </c>
      <c r="K2478">
        <v>10000000</v>
      </c>
      <c r="L2478" t="s">
        <v>110</v>
      </c>
      <c r="M2478" t="s">
        <v>532</v>
      </c>
      <c r="N2478" t="s">
        <v>533</v>
      </c>
      <c r="O2478" s="12">
        <v>2010</v>
      </c>
      <c r="P2478" s="12">
        <v>1</v>
      </c>
      <c r="Q2478" s="12">
        <v>2010</v>
      </c>
      <c r="R2478" s="12">
        <v>1</v>
      </c>
      <c r="S2478" s="7">
        <f t="shared" si="38"/>
        <v>3.2258064516129031E-2</v>
      </c>
      <c r="T2478">
        <v>1</v>
      </c>
      <c r="U2478">
        <v>17</v>
      </c>
      <c r="V2478" t="s">
        <v>82</v>
      </c>
      <c r="W2478">
        <f t="shared" si="39"/>
        <v>600</v>
      </c>
      <c r="X2478" s="5">
        <v>1</v>
      </c>
      <c r="Y2478" t="s">
        <v>48</v>
      </c>
      <c r="Z2478" t="s">
        <v>90</v>
      </c>
      <c r="AA2478" t="s">
        <v>666</v>
      </c>
      <c r="AB2478">
        <v>0</v>
      </c>
      <c r="AC2478" t="s">
        <v>1441</v>
      </c>
      <c r="AD2478" t="s">
        <v>1682</v>
      </c>
    </row>
    <row r="2479" spans="1:30" ht="14.25" customHeight="1" x14ac:dyDescent="0.3">
      <c r="A2479">
        <v>23</v>
      </c>
      <c r="B2479" t="s">
        <v>24</v>
      </c>
      <c r="C2479" t="s">
        <v>461</v>
      </c>
      <c r="D2479" t="s">
        <v>351</v>
      </c>
      <c r="E2479">
        <v>2014</v>
      </c>
      <c r="F2479" t="s">
        <v>529</v>
      </c>
      <c r="G2479" t="s">
        <v>530</v>
      </c>
      <c r="H2479" s="3" t="s">
        <v>531</v>
      </c>
      <c r="I2479" s="8">
        <v>-15.394444</v>
      </c>
      <c r="J2479" s="8">
        <v>-39.566943999999999</v>
      </c>
      <c r="K2479">
        <v>10000000</v>
      </c>
      <c r="L2479" t="s">
        <v>110</v>
      </c>
      <c r="M2479" t="s">
        <v>532</v>
      </c>
      <c r="N2479" t="s">
        <v>533</v>
      </c>
      <c r="O2479" s="12">
        <v>2010</v>
      </c>
      <c r="P2479" s="12">
        <v>1</v>
      </c>
      <c r="Q2479" s="12">
        <v>2010</v>
      </c>
      <c r="R2479" s="12">
        <v>1</v>
      </c>
      <c r="S2479" s="7">
        <f t="shared" si="38"/>
        <v>3.2258064516129031E-2</v>
      </c>
      <c r="T2479">
        <v>1</v>
      </c>
      <c r="U2479">
        <v>17</v>
      </c>
      <c r="V2479" t="s">
        <v>82</v>
      </c>
      <c r="W2479">
        <f t="shared" si="39"/>
        <v>600</v>
      </c>
      <c r="X2479" s="5">
        <v>1</v>
      </c>
      <c r="Y2479" t="s">
        <v>48</v>
      </c>
      <c r="Z2479" t="s">
        <v>90</v>
      </c>
      <c r="AA2479" t="s">
        <v>91</v>
      </c>
      <c r="AB2479">
        <v>0</v>
      </c>
      <c r="AC2479" t="s">
        <v>1441</v>
      </c>
      <c r="AD2479" t="s">
        <v>1682</v>
      </c>
    </row>
    <row r="2480" spans="1:30" ht="14.25" customHeight="1" x14ac:dyDescent="0.3">
      <c r="A2480">
        <v>23</v>
      </c>
      <c r="B2480" t="s">
        <v>24</v>
      </c>
      <c r="C2480" t="s">
        <v>461</v>
      </c>
      <c r="D2480" t="s">
        <v>351</v>
      </c>
      <c r="E2480">
        <v>2014</v>
      </c>
      <c r="F2480" t="s">
        <v>529</v>
      </c>
      <c r="G2480" t="s">
        <v>534</v>
      </c>
      <c r="H2480" s="3" t="s">
        <v>535</v>
      </c>
      <c r="I2480" s="8">
        <v>-15.394444</v>
      </c>
      <c r="J2480" s="8">
        <v>-39.566943999999999</v>
      </c>
      <c r="K2480">
        <v>10000000</v>
      </c>
      <c r="L2480" t="s">
        <v>110</v>
      </c>
      <c r="M2480" t="s">
        <v>532</v>
      </c>
      <c r="N2480" t="s">
        <v>536</v>
      </c>
      <c r="O2480" s="12">
        <v>2012</v>
      </c>
      <c r="P2480" s="12">
        <v>1</v>
      </c>
      <c r="Q2480" s="12">
        <v>2012</v>
      </c>
      <c r="R2480" s="12">
        <v>1</v>
      </c>
      <c r="S2480" s="7">
        <f t="shared" ref="S2480:S2511" si="40">4/31</f>
        <v>0.12903225806451613</v>
      </c>
      <c r="T2480">
        <v>4</v>
      </c>
      <c r="U2480">
        <v>17</v>
      </c>
      <c r="V2480" t="s">
        <v>82</v>
      </c>
      <c r="W2480">
        <f t="shared" ref="W2480:W2511" si="41">(20/4)*60</f>
        <v>300</v>
      </c>
      <c r="X2480" s="5">
        <v>1</v>
      </c>
      <c r="Y2480" t="s">
        <v>48</v>
      </c>
      <c r="Z2480" t="s">
        <v>49</v>
      </c>
      <c r="AA2480" t="s">
        <v>1084</v>
      </c>
      <c r="AB2480">
        <v>6</v>
      </c>
      <c r="AC2480" t="s">
        <v>1441</v>
      </c>
      <c r="AD2480" t="s">
        <v>1682</v>
      </c>
    </row>
    <row r="2481" spans="1:30" ht="14.25" customHeight="1" x14ac:dyDescent="0.3">
      <c r="A2481">
        <v>23</v>
      </c>
      <c r="B2481" t="s">
        <v>24</v>
      </c>
      <c r="C2481" t="s">
        <v>461</v>
      </c>
      <c r="D2481" t="s">
        <v>351</v>
      </c>
      <c r="E2481">
        <v>2014</v>
      </c>
      <c r="F2481" t="s">
        <v>529</v>
      </c>
      <c r="G2481" t="s">
        <v>534</v>
      </c>
      <c r="H2481" s="3" t="s">
        <v>535</v>
      </c>
      <c r="I2481" s="8">
        <v>-15.394444</v>
      </c>
      <c r="J2481" s="8">
        <v>-39.566943999999999</v>
      </c>
      <c r="K2481">
        <v>10000000</v>
      </c>
      <c r="L2481" t="s">
        <v>110</v>
      </c>
      <c r="M2481" t="s">
        <v>532</v>
      </c>
      <c r="N2481" t="s">
        <v>536</v>
      </c>
      <c r="O2481" s="12">
        <v>2012</v>
      </c>
      <c r="P2481" s="12">
        <v>1</v>
      </c>
      <c r="Q2481" s="12">
        <v>2012</v>
      </c>
      <c r="R2481" s="12">
        <v>1</v>
      </c>
      <c r="S2481" s="7">
        <f t="shared" si="40"/>
        <v>0.12903225806451613</v>
      </c>
      <c r="T2481">
        <v>4</v>
      </c>
      <c r="U2481">
        <v>17</v>
      </c>
      <c r="V2481" t="s">
        <v>82</v>
      </c>
      <c r="W2481">
        <f t="shared" si="41"/>
        <v>300</v>
      </c>
      <c r="X2481" s="5">
        <v>1</v>
      </c>
      <c r="Y2481" t="s">
        <v>48</v>
      </c>
      <c r="Z2481" t="s">
        <v>49</v>
      </c>
      <c r="AA2481" t="s">
        <v>50</v>
      </c>
      <c r="AB2481">
        <v>1</v>
      </c>
      <c r="AC2481" t="s">
        <v>1441</v>
      </c>
      <c r="AD2481" t="s">
        <v>1682</v>
      </c>
    </row>
    <row r="2482" spans="1:30" ht="14.25" customHeight="1" x14ac:dyDescent="0.3">
      <c r="A2482">
        <v>23</v>
      </c>
      <c r="B2482" t="s">
        <v>24</v>
      </c>
      <c r="C2482" t="s">
        <v>461</v>
      </c>
      <c r="D2482" t="s">
        <v>351</v>
      </c>
      <c r="E2482">
        <v>2014</v>
      </c>
      <c r="F2482" t="s">
        <v>529</v>
      </c>
      <c r="G2482" t="s">
        <v>534</v>
      </c>
      <c r="H2482" s="3" t="s">
        <v>535</v>
      </c>
      <c r="I2482" s="8">
        <v>-15.394444</v>
      </c>
      <c r="J2482" s="8">
        <v>-39.566943999999999</v>
      </c>
      <c r="K2482">
        <v>10000000</v>
      </c>
      <c r="L2482" t="s">
        <v>110</v>
      </c>
      <c r="M2482" t="s">
        <v>532</v>
      </c>
      <c r="N2482" t="s">
        <v>536</v>
      </c>
      <c r="O2482" s="12">
        <v>2012</v>
      </c>
      <c r="P2482" s="12">
        <v>1</v>
      </c>
      <c r="Q2482" s="12">
        <v>2012</v>
      </c>
      <c r="R2482" s="12">
        <v>1</v>
      </c>
      <c r="S2482" s="7">
        <f t="shared" si="40"/>
        <v>0.12903225806451613</v>
      </c>
      <c r="T2482">
        <v>4</v>
      </c>
      <c r="U2482">
        <v>17</v>
      </c>
      <c r="V2482" t="s">
        <v>82</v>
      </c>
      <c r="W2482">
        <f t="shared" si="41"/>
        <v>300</v>
      </c>
      <c r="X2482" s="5">
        <v>1</v>
      </c>
      <c r="Y2482" t="s">
        <v>48</v>
      </c>
      <c r="Z2482" t="s">
        <v>55</v>
      </c>
      <c r="AA2482" t="s">
        <v>859</v>
      </c>
      <c r="AB2482">
        <v>4</v>
      </c>
      <c r="AC2482" t="s">
        <v>1441</v>
      </c>
      <c r="AD2482" t="s">
        <v>1682</v>
      </c>
    </row>
    <row r="2483" spans="1:30" ht="14.25" customHeight="1" x14ac:dyDescent="0.3">
      <c r="A2483">
        <v>23</v>
      </c>
      <c r="B2483" t="s">
        <v>24</v>
      </c>
      <c r="C2483" t="s">
        <v>461</v>
      </c>
      <c r="D2483" t="s">
        <v>351</v>
      </c>
      <c r="E2483">
        <v>2014</v>
      </c>
      <c r="F2483" t="s">
        <v>529</v>
      </c>
      <c r="G2483" t="s">
        <v>534</v>
      </c>
      <c r="H2483" s="3" t="s">
        <v>535</v>
      </c>
      <c r="I2483" s="8">
        <v>-15.394444</v>
      </c>
      <c r="J2483" s="8">
        <v>-39.566943999999999</v>
      </c>
      <c r="K2483">
        <v>10000000</v>
      </c>
      <c r="L2483" t="s">
        <v>110</v>
      </c>
      <c r="M2483" t="s">
        <v>532</v>
      </c>
      <c r="N2483" t="s">
        <v>536</v>
      </c>
      <c r="O2483" s="12">
        <v>2012</v>
      </c>
      <c r="P2483" s="12">
        <v>1</v>
      </c>
      <c r="Q2483" s="12">
        <v>2012</v>
      </c>
      <c r="R2483" s="12">
        <v>1</v>
      </c>
      <c r="S2483" s="7">
        <f t="shared" si="40"/>
        <v>0.12903225806451613</v>
      </c>
      <c r="T2483">
        <v>4</v>
      </c>
      <c r="U2483">
        <v>17</v>
      </c>
      <c r="V2483" t="s">
        <v>82</v>
      </c>
      <c r="W2483">
        <f t="shared" si="41"/>
        <v>300</v>
      </c>
      <c r="X2483" s="5">
        <v>1</v>
      </c>
      <c r="Y2483" t="s">
        <v>48</v>
      </c>
      <c r="Z2483" t="s">
        <v>55</v>
      </c>
      <c r="AA2483" t="s">
        <v>238</v>
      </c>
      <c r="AB2483">
        <v>0</v>
      </c>
      <c r="AC2483" t="s">
        <v>1441</v>
      </c>
      <c r="AD2483" t="s">
        <v>1682</v>
      </c>
    </row>
    <row r="2484" spans="1:30" ht="14.25" customHeight="1" x14ac:dyDescent="0.3">
      <c r="A2484">
        <v>23</v>
      </c>
      <c r="B2484" t="s">
        <v>24</v>
      </c>
      <c r="C2484" t="s">
        <v>461</v>
      </c>
      <c r="D2484" t="s">
        <v>351</v>
      </c>
      <c r="E2484">
        <v>2014</v>
      </c>
      <c r="F2484" t="s">
        <v>529</v>
      </c>
      <c r="G2484" t="s">
        <v>534</v>
      </c>
      <c r="H2484" s="3" t="s">
        <v>535</v>
      </c>
      <c r="I2484" s="8">
        <v>-15.394444</v>
      </c>
      <c r="J2484" s="8">
        <v>-39.566943999999999</v>
      </c>
      <c r="K2484">
        <v>10000000</v>
      </c>
      <c r="L2484" t="s">
        <v>110</v>
      </c>
      <c r="M2484" t="s">
        <v>532</v>
      </c>
      <c r="N2484" t="s">
        <v>536</v>
      </c>
      <c r="O2484" s="12">
        <v>2012</v>
      </c>
      <c r="P2484" s="12">
        <v>1</v>
      </c>
      <c r="Q2484" s="12">
        <v>2012</v>
      </c>
      <c r="R2484" s="12">
        <v>1</v>
      </c>
      <c r="S2484" s="7">
        <f t="shared" si="40"/>
        <v>0.12903225806451613</v>
      </c>
      <c r="T2484">
        <v>4</v>
      </c>
      <c r="U2484">
        <v>17</v>
      </c>
      <c r="V2484" t="s">
        <v>82</v>
      </c>
      <c r="W2484">
        <f t="shared" si="41"/>
        <v>300</v>
      </c>
      <c r="X2484" s="5">
        <v>1</v>
      </c>
      <c r="Y2484" t="s">
        <v>48</v>
      </c>
      <c r="Z2484" t="s">
        <v>55</v>
      </c>
      <c r="AA2484" t="s">
        <v>1095</v>
      </c>
      <c r="AB2484">
        <v>0</v>
      </c>
      <c r="AC2484" t="s">
        <v>1441</v>
      </c>
      <c r="AD2484" t="s">
        <v>1682</v>
      </c>
    </row>
    <row r="2485" spans="1:30" ht="14.25" customHeight="1" x14ac:dyDescent="0.3">
      <c r="A2485">
        <v>23</v>
      </c>
      <c r="B2485" t="s">
        <v>24</v>
      </c>
      <c r="C2485" t="s">
        <v>461</v>
      </c>
      <c r="D2485" t="s">
        <v>351</v>
      </c>
      <c r="E2485">
        <v>2014</v>
      </c>
      <c r="F2485" t="s">
        <v>529</v>
      </c>
      <c r="G2485" t="s">
        <v>534</v>
      </c>
      <c r="H2485" s="3" t="s">
        <v>535</v>
      </c>
      <c r="I2485" s="8">
        <v>-15.394444</v>
      </c>
      <c r="J2485" s="8">
        <v>-39.566943999999999</v>
      </c>
      <c r="K2485">
        <v>10000000</v>
      </c>
      <c r="L2485" t="s">
        <v>110</v>
      </c>
      <c r="M2485" t="s">
        <v>532</v>
      </c>
      <c r="N2485" t="s">
        <v>536</v>
      </c>
      <c r="O2485" s="12">
        <v>2012</v>
      </c>
      <c r="P2485" s="12">
        <v>1</v>
      </c>
      <c r="Q2485" s="12">
        <v>2012</v>
      </c>
      <c r="R2485" s="12">
        <v>1</v>
      </c>
      <c r="S2485" s="7">
        <f t="shared" si="40"/>
        <v>0.12903225806451613</v>
      </c>
      <c r="T2485">
        <v>4</v>
      </c>
      <c r="U2485">
        <v>17</v>
      </c>
      <c r="V2485" t="s">
        <v>82</v>
      </c>
      <c r="W2485">
        <f t="shared" si="41"/>
        <v>300</v>
      </c>
      <c r="X2485" s="5">
        <v>1</v>
      </c>
      <c r="Y2485" t="s">
        <v>48</v>
      </c>
      <c r="Z2485" t="s">
        <v>55</v>
      </c>
      <c r="AA2485" t="s">
        <v>1085</v>
      </c>
      <c r="AB2485">
        <v>9</v>
      </c>
      <c r="AC2485" t="s">
        <v>1441</v>
      </c>
      <c r="AD2485" t="s">
        <v>1682</v>
      </c>
    </row>
    <row r="2486" spans="1:30" ht="14.25" customHeight="1" x14ac:dyDescent="0.3">
      <c r="A2486">
        <v>23</v>
      </c>
      <c r="B2486" t="s">
        <v>24</v>
      </c>
      <c r="C2486" t="s">
        <v>461</v>
      </c>
      <c r="D2486" t="s">
        <v>351</v>
      </c>
      <c r="E2486">
        <v>2014</v>
      </c>
      <c r="F2486" t="s">
        <v>529</v>
      </c>
      <c r="G2486" t="s">
        <v>534</v>
      </c>
      <c r="H2486" s="3" t="s">
        <v>535</v>
      </c>
      <c r="I2486" s="8">
        <v>-15.394444</v>
      </c>
      <c r="J2486" s="8">
        <v>-39.566943999999999</v>
      </c>
      <c r="K2486">
        <v>10000000</v>
      </c>
      <c r="L2486" t="s">
        <v>110</v>
      </c>
      <c r="M2486" t="s">
        <v>532</v>
      </c>
      <c r="N2486" t="s">
        <v>536</v>
      </c>
      <c r="O2486" s="12">
        <v>2012</v>
      </c>
      <c r="P2486" s="12">
        <v>1</v>
      </c>
      <c r="Q2486" s="12">
        <v>2012</v>
      </c>
      <c r="R2486" s="12">
        <v>1</v>
      </c>
      <c r="S2486" s="7">
        <f t="shared" si="40"/>
        <v>0.12903225806451613</v>
      </c>
      <c r="T2486">
        <v>4</v>
      </c>
      <c r="U2486">
        <v>17</v>
      </c>
      <c r="V2486" t="s">
        <v>82</v>
      </c>
      <c r="W2486">
        <f t="shared" si="41"/>
        <v>300</v>
      </c>
      <c r="X2486" s="5">
        <v>1</v>
      </c>
      <c r="Y2486" t="s">
        <v>48</v>
      </c>
      <c r="Z2486" t="s">
        <v>55</v>
      </c>
      <c r="AA2486" t="s">
        <v>1098</v>
      </c>
      <c r="AB2486">
        <v>18</v>
      </c>
      <c r="AC2486" t="s">
        <v>1441</v>
      </c>
      <c r="AD2486" t="s">
        <v>1682</v>
      </c>
    </row>
    <row r="2487" spans="1:30" ht="14.25" customHeight="1" x14ac:dyDescent="0.3">
      <c r="A2487">
        <v>23</v>
      </c>
      <c r="B2487" t="s">
        <v>24</v>
      </c>
      <c r="C2487" t="s">
        <v>461</v>
      </c>
      <c r="D2487" t="s">
        <v>351</v>
      </c>
      <c r="E2487">
        <v>2014</v>
      </c>
      <c r="F2487" t="s">
        <v>529</v>
      </c>
      <c r="G2487" t="s">
        <v>534</v>
      </c>
      <c r="H2487" s="3" t="s">
        <v>535</v>
      </c>
      <c r="I2487" s="8">
        <v>-15.394444</v>
      </c>
      <c r="J2487" s="8">
        <v>-39.566943999999999</v>
      </c>
      <c r="K2487">
        <v>10000000</v>
      </c>
      <c r="L2487" t="s">
        <v>110</v>
      </c>
      <c r="M2487" t="s">
        <v>532</v>
      </c>
      <c r="N2487" t="s">
        <v>536</v>
      </c>
      <c r="O2487" s="12">
        <v>2012</v>
      </c>
      <c r="P2487" s="12">
        <v>1</v>
      </c>
      <c r="Q2487" s="12">
        <v>2012</v>
      </c>
      <c r="R2487" s="12">
        <v>1</v>
      </c>
      <c r="S2487" s="7">
        <f t="shared" si="40"/>
        <v>0.12903225806451613</v>
      </c>
      <c r="T2487">
        <v>4</v>
      </c>
      <c r="U2487">
        <v>17</v>
      </c>
      <c r="V2487" t="s">
        <v>82</v>
      </c>
      <c r="W2487">
        <f t="shared" si="41"/>
        <v>300</v>
      </c>
      <c r="X2487" s="5">
        <v>1</v>
      </c>
      <c r="Y2487" t="s">
        <v>48</v>
      </c>
      <c r="Z2487" t="s">
        <v>55</v>
      </c>
      <c r="AA2487" t="s">
        <v>1099</v>
      </c>
      <c r="AB2487">
        <v>0</v>
      </c>
      <c r="AC2487" t="s">
        <v>1441</v>
      </c>
      <c r="AD2487" t="s">
        <v>1682</v>
      </c>
    </row>
    <row r="2488" spans="1:30" ht="14.25" customHeight="1" x14ac:dyDescent="0.3">
      <c r="A2488">
        <v>23</v>
      </c>
      <c r="B2488" t="s">
        <v>24</v>
      </c>
      <c r="C2488" t="s">
        <v>461</v>
      </c>
      <c r="D2488" t="s">
        <v>351</v>
      </c>
      <c r="E2488">
        <v>2014</v>
      </c>
      <c r="F2488" t="s">
        <v>529</v>
      </c>
      <c r="G2488" t="s">
        <v>534</v>
      </c>
      <c r="H2488" s="3" t="s">
        <v>535</v>
      </c>
      <c r="I2488" s="8">
        <v>-15.394444</v>
      </c>
      <c r="J2488" s="8">
        <v>-39.566943999999999</v>
      </c>
      <c r="K2488">
        <v>10000000</v>
      </c>
      <c r="L2488" t="s">
        <v>110</v>
      </c>
      <c r="M2488" t="s">
        <v>532</v>
      </c>
      <c r="N2488" t="s">
        <v>536</v>
      </c>
      <c r="O2488" s="12">
        <v>2012</v>
      </c>
      <c r="P2488" s="12">
        <v>1</v>
      </c>
      <c r="Q2488" s="12">
        <v>2012</v>
      </c>
      <c r="R2488" s="12">
        <v>1</v>
      </c>
      <c r="S2488" s="7">
        <f t="shared" si="40"/>
        <v>0.12903225806451613</v>
      </c>
      <c r="T2488">
        <v>4</v>
      </c>
      <c r="U2488">
        <v>17</v>
      </c>
      <c r="V2488" t="s">
        <v>82</v>
      </c>
      <c r="W2488">
        <f t="shared" si="41"/>
        <v>300</v>
      </c>
      <c r="X2488" s="5">
        <v>1</v>
      </c>
      <c r="Y2488" t="s">
        <v>48</v>
      </c>
      <c r="Z2488" t="s">
        <v>55</v>
      </c>
      <c r="AA2488" t="s">
        <v>249</v>
      </c>
      <c r="AB2488">
        <v>17</v>
      </c>
      <c r="AC2488" t="s">
        <v>1441</v>
      </c>
      <c r="AD2488" t="s">
        <v>1682</v>
      </c>
    </row>
    <row r="2489" spans="1:30" ht="14.25" customHeight="1" x14ac:dyDescent="0.3">
      <c r="A2489">
        <v>23</v>
      </c>
      <c r="B2489" t="s">
        <v>24</v>
      </c>
      <c r="C2489" t="s">
        <v>461</v>
      </c>
      <c r="D2489" t="s">
        <v>351</v>
      </c>
      <c r="E2489">
        <v>2014</v>
      </c>
      <c r="F2489" t="s">
        <v>529</v>
      </c>
      <c r="G2489" t="s">
        <v>534</v>
      </c>
      <c r="H2489" s="3" t="s">
        <v>535</v>
      </c>
      <c r="I2489" s="8">
        <v>-15.394444</v>
      </c>
      <c r="J2489" s="8">
        <v>-39.566943999999999</v>
      </c>
      <c r="K2489">
        <v>10000000</v>
      </c>
      <c r="L2489" t="s">
        <v>110</v>
      </c>
      <c r="M2489" t="s">
        <v>532</v>
      </c>
      <c r="N2489" t="s">
        <v>536</v>
      </c>
      <c r="O2489" s="12">
        <v>2012</v>
      </c>
      <c r="P2489" s="12">
        <v>1</v>
      </c>
      <c r="Q2489" s="12">
        <v>2012</v>
      </c>
      <c r="R2489" s="12">
        <v>1</v>
      </c>
      <c r="S2489" s="7">
        <f t="shared" si="40"/>
        <v>0.12903225806451613</v>
      </c>
      <c r="T2489">
        <v>4</v>
      </c>
      <c r="U2489">
        <v>17</v>
      </c>
      <c r="V2489" t="s">
        <v>82</v>
      </c>
      <c r="W2489">
        <f t="shared" si="41"/>
        <v>300</v>
      </c>
      <c r="X2489" s="5">
        <v>1</v>
      </c>
      <c r="Y2489" t="s">
        <v>48</v>
      </c>
      <c r="Z2489" t="s">
        <v>55</v>
      </c>
      <c r="AA2489" t="s">
        <v>861</v>
      </c>
      <c r="AB2489">
        <v>0</v>
      </c>
      <c r="AC2489" t="s">
        <v>1441</v>
      </c>
      <c r="AD2489" t="s">
        <v>1682</v>
      </c>
    </row>
    <row r="2490" spans="1:30" ht="14.25" customHeight="1" x14ac:dyDescent="0.3">
      <c r="A2490">
        <v>23</v>
      </c>
      <c r="B2490" t="s">
        <v>24</v>
      </c>
      <c r="C2490" t="s">
        <v>461</v>
      </c>
      <c r="D2490" t="s">
        <v>351</v>
      </c>
      <c r="E2490">
        <v>2014</v>
      </c>
      <c r="F2490" t="s">
        <v>529</v>
      </c>
      <c r="G2490" t="s">
        <v>534</v>
      </c>
      <c r="H2490" s="3" t="s">
        <v>535</v>
      </c>
      <c r="I2490" s="8">
        <v>-15.394444</v>
      </c>
      <c r="J2490" s="8">
        <v>-39.566943999999999</v>
      </c>
      <c r="K2490">
        <v>10000000</v>
      </c>
      <c r="L2490" t="s">
        <v>110</v>
      </c>
      <c r="M2490" t="s">
        <v>532</v>
      </c>
      <c r="N2490" t="s">
        <v>536</v>
      </c>
      <c r="O2490" s="12">
        <v>2012</v>
      </c>
      <c r="P2490" s="12">
        <v>1</v>
      </c>
      <c r="Q2490" s="12">
        <v>2012</v>
      </c>
      <c r="R2490" s="12">
        <v>1</v>
      </c>
      <c r="S2490" s="7">
        <f t="shared" si="40"/>
        <v>0.12903225806451613</v>
      </c>
      <c r="T2490">
        <v>4</v>
      </c>
      <c r="U2490">
        <v>17</v>
      </c>
      <c r="V2490" t="s">
        <v>82</v>
      </c>
      <c r="W2490">
        <f t="shared" si="41"/>
        <v>300</v>
      </c>
      <c r="X2490" s="5">
        <v>1</v>
      </c>
      <c r="Y2490" t="s">
        <v>48</v>
      </c>
      <c r="Z2490" t="s">
        <v>55</v>
      </c>
      <c r="AA2490" t="s">
        <v>1091</v>
      </c>
      <c r="AB2490">
        <v>32</v>
      </c>
      <c r="AC2490" t="s">
        <v>1441</v>
      </c>
      <c r="AD2490" t="s">
        <v>1682</v>
      </c>
    </row>
    <row r="2491" spans="1:30" ht="14.25" customHeight="1" x14ac:dyDescent="0.3">
      <c r="A2491">
        <v>23</v>
      </c>
      <c r="B2491" t="s">
        <v>24</v>
      </c>
      <c r="C2491" t="s">
        <v>461</v>
      </c>
      <c r="D2491" t="s">
        <v>351</v>
      </c>
      <c r="E2491">
        <v>2014</v>
      </c>
      <c r="F2491" t="s">
        <v>529</v>
      </c>
      <c r="G2491" t="s">
        <v>534</v>
      </c>
      <c r="H2491" s="3" t="s">
        <v>535</v>
      </c>
      <c r="I2491" s="8">
        <v>-15.394444</v>
      </c>
      <c r="J2491" s="8">
        <v>-39.566943999999999</v>
      </c>
      <c r="K2491">
        <v>10000000</v>
      </c>
      <c r="L2491" t="s">
        <v>110</v>
      </c>
      <c r="M2491" t="s">
        <v>532</v>
      </c>
      <c r="N2491" t="s">
        <v>536</v>
      </c>
      <c r="O2491" s="12">
        <v>2012</v>
      </c>
      <c r="P2491" s="12">
        <v>1</v>
      </c>
      <c r="Q2491" s="12">
        <v>2012</v>
      </c>
      <c r="R2491" s="12">
        <v>1</v>
      </c>
      <c r="S2491" s="7">
        <f t="shared" si="40"/>
        <v>0.12903225806451613</v>
      </c>
      <c r="T2491">
        <v>4</v>
      </c>
      <c r="U2491">
        <v>17</v>
      </c>
      <c r="V2491" t="s">
        <v>82</v>
      </c>
      <c r="W2491">
        <f t="shared" si="41"/>
        <v>300</v>
      </c>
      <c r="X2491" s="5">
        <v>1</v>
      </c>
      <c r="Y2491" t="s">
        <v>48</v>
      </c>
      <c r="Z2491" t="s">
        <v>55</v>
      </c>
      <c r="AA2491" t="s">
        <v>1092</v>
      </c>
      <c r="AB2491">
        <v>0</v>
      </c>
      <c r="AC2491" t="s">
        <v>1441</v>
      </c>
      <c r="AD2491" t="s">
        <v>1682</v>
      </c>
    </row>
    <row r="2492" spans="1:30" ht="14.25" customHeight="1" x14ac:dyDescent="0.3">
      <c r="A2492">
        <v>23</v>
      </c>
      <c r="B2492" t="s">
        <v>24</v>
      </c>
      <c r="C2492" t="s">
        <v>461</v>
      </c>
      <c r="D2492" t="s">
        <v>351</v>
      </c>
      <c r="E2492">
        <v>2014</v>
      </c>
      <c r="F2492" t="s">
        <v>529</v>
      </c>
      <c r="G2492" t="s">
        <v>534</v>
      </c>
      <c r="H2492" s="3" t="s">
        <v>535</v>
      </c>
      <c r="I2492" s="8">
        <v>-15.394444</v>
      </c>
      <c r="J2492" s="8">
        <v>-39.566943999999999</v>
      </c>
      <c r="K2492">
        <v>10000000</v>
      </c>
      <c r="L2492" t="s">
        <v>110</v>
      </c>
      <c r="M2492" t="s">
        <v>532</v>
      </c>
      <c r="N2492" t="s">
        <v>536</v>
      </c>
      <c r="O2492" s="12">
        <v>2012</v>
      </c>
      <c r="P2492" s="12">
        <v>1</v>
      </c>
      <c r="Q2492" s="12">
        <v>2012</v>
      </c>
      <c r="R2492" s="12">
        <v>1</v>
      </c>
      <c r="S2492" s="7">
        <f t="shared" si="40"/>
        <v>0.12903225806451613</v>
      </c>
      <c r="T2492">
        <v>4</v>
      </c>
      <c r="U2492">
        <v>17</v>
      </c>
      <c r="V2492" t="s">
        <v>82</v>
      </c>
      <c r="W2492">
        <f t="shared" si="41"/>
        <v>300</v>
      </c>
      <c r="X2492" s="5">
        <v>1</v>
      </c>
      <c r="Y2492" t="s">
        <v>48</v>
      </c>
      <c r="Z2492" t="s">
        <v>55</v>
      </c>
      <c r="AA2492" t="s">
        <v>59</v>
      </c>
      <c r="AB2492">
        <v>0</v>
      </c>
      <c r="AC2492" t="s">
        <v>1441</v>
      </c>
      <c r="AD2492" t="s">
        <v>1682</v>
      </c>
    </row>
    <row r="2493" spans="1:30" ht="14.25" customHeight="1" x14ac:dyDescent="0.3">
      <c r="A2493">
        <v>23</v>
      </c>
      <c r="B2493" t="s">
        <v>24</v>
      </c>
      <c r="C2493" t="s">
        <v>461</v>
      </c>
      <c r="D2493" t="s">
        <v>351</v>
      </c>
      <c r="E2493">
        <v>2014</v>
      </c>
      <c r="F2493" t="s">
        <v>529</v>
      </c>
      <c r="G2493" t="s">
        <v>534</v>
      </c>
      <c r="H2493" s="3" t="s">
        <v>535</v>
      </c>
      <c r="I2493" s="8">
        <v>-15.394444</v>
      </c>
      <c r="J2493" s="8">
        <v>-39.566943999999999</v>
      </c>
      <c r="K2493">
        <v>10000000</v>
      </c>
      <c r="L2493" t="s">
        <v>110</v>
      </c>
      <c r="M2493" t="s">
        <v>532</v>
      </c>
      <c r="N2493" t="s">
        <v>536</v>
      </c>
      <c r="O2493" s="12">
        <v>2012</v>
      </c>
      <c r="P2493" s="12">
        <v>1</v>
      </c>
      <c r="Q2493" s="12">
        <v>2012</v>
      </c>
      <c r="R2493" s="12">
        <v>1</v>
      </c>
      <c r="S2493" s="7">
        <f t="shared" si="40"/>
        <v>0.12903225806451613</v>
      </c>
      <c r="T2493">
        <v>4</v>
      </c>
      <c r="U2493">
        <v>17</v>
      </c>
      <c r="V2493" t="s">
        <v>82</v>
      </c>
      <c r="W2493">
        <f t="shared" si="41"/>
        <v>300</v>
      </c>
      <c r="X2493" s="5">
        <v>1</v>
      </c>
      <c r="Y2493" t="s">
        <v>48</v>
      </c>
      <c r="Z2493" t="s">
        <v>55</v>
      </c>
      <c r="AA2493" t="s">
        <v>62</v>
      </c>
      <c r="AB2493">
        <v>0</v>
      </c>
      <c r="AC2493" t="s">
        <v>1441</v>
      </c>
      <c r="AD2493" t="s">
        <v>1682</v>
      </c>
    </row>
    <row r="2494" spans="1:30" ht="14.25" customHeight="1" x14ac:dyDescent="0.3">
      <c r="A2494">
        <v>23</v>
      </c>
      <c r="B2494" t="s">
        <v>24</v>
      </c>
      <c r="C2494" t="s">
        <v>461</v>
      </c>
      <c r="D2494" t="s">
        <v>351</v>
      </c>
      <c r="E2494">
        <v>2014</v>
      </c>
      <c r="F2494" t="s">
        <v>529</v>
      </c>
      <c r="G2494" t="s">
        <v>534</v>
      </c>
      <c r="H2494" s="3" t="s">
        <v>535</v>
      </c>
      <c r="I2494" s="8">
        <v>-15.394444</v>
      </c>
      <c r="J2494" s="8">
        <v>-39.566943999999999</v>
      </c>
      <c r="K2494">
        <v>10000000</v>
      </c>
      <c r="L2494" t="s">
        <v>110</v>
      </c>
      <c r="M2494" t="s">
        <v>532</v>
      </c>
      <c r="N2494" t="s">
        <v>536</v>
      </c>
      <c r="O2494" s="12">
        <v>2012</v>
      </c>
      <c r="P2494" s="12">
        <v>1</v>
      </c>
      <c r="Q2494" s="12">
        <v>2012</v>
      </c>
      <c r="R2494" s="12">
        <v>1</v>
      </c>
      <c r="S2494" s="7">
        <f t="shared" si="40"/>
        <v>0.12903225806451613</v>
      </c>
      <c r="T2494">
        <v>4</v>
      </c>
      <c r="U2494">
        <v>17</v>
      </c>
      <c r="V2494" t="s">
        <v>82</v>
      </c>
      <c r="W2494">
        <f t="shared" si="41"/>
        <v>300</v>
      </c>
      <c r="X2494" s="5">
        <v>1</v>
      </c>
      <c r="Y2494" t="s">
        <v>48</v>
      </c>
      <c r="Z2494" t="s">
        <v>55</v>
      </c>
      <c r="AA2494" t="s">
        <v>1082</v>
      </c>
      <c r="AB2494">
        <v>0</v>
      </c>
      <c r="AC2494" t="s">
        <v>1441</v>
      </c>
      <c r="AD2494" t="s">
        <v>1682</v>
      </c>
    </row>
    <row r="2495" spans="1:30" ht="14.25" customHeight="1" x14ac:dyDescent="0.3">
      <c r="A2495">
        <v>23</v>
      </c>
      <c r="B2495" t="s">
        <v>24</v>
      </c>
      <c r="C2495" t="s">
        <v>461</v>
      </c>
      <c r="D2495" t="s">
        <v>351</v>
      </c>
      <c r="E2495">
        <v>2014</v>
      </c>
      <c r="F2495" t="s">
        <v>529</v>
      </c>
      <c r="G2495" t="s">
        <v>534</v>
      </c>
      <c r="H2495" s="3" t="s">
        <v>535</v>
      </c>
      <c r="I2495" s="8">
        <v>-15.394444</v>
      </c>
      <c r="J2495" s="8">
        <v>-39.566943999999999</v>
      </c>
      <c r="K2495">
        <v>10000000</v>
      </c>
      <c r="L2495" t="s">
        <v>110</v>
      </c>
      <c r="M2495" t="s">
        <v>532</v>
      </c>
      <c r="N2495" t="s">
        <v>536</v>
      </c>
      <c r="O2495" s="12">
        <v>2012</v>
      </c>
      <c r="P2495" s="12">
        <v>1</v>
      </c>
      <c r="Q2495" s="12">
        <v>2012</v>
      </c>
      <c r="R2495" s="12">
        <v>1</v>
      </c>
      <c r="S2495" s="7">
        <f t="shared" si="40"/>
        <v>0.12903225806451613</v>
      </c>
      <c r="T2495">
        <v>4</v>
      </c>
      <c r="U2495">
        <v>17</v>
      </c>
      <c r="V2495" t="s">
        <v>82</v>
      </c>
      <c r="W2495">
        <f t="shared" si="41"/>
        <v>300</v>
      </c>
      <c r="X2495" s="5">
        <v>1</v>
      </c>
      <c r="Y2495" t="s">
        <v>48</v>
      </c>
      <c r="Z2495" t="s">
        <v>55</v>
      </c>
      <c r="AA2495" t="s">
        <v>655</v>
      </c>
      <c r="AB2495">
        <v>49</v>
      </c>
      <c r="AC2495" t="s">
        <v>1441</v>
      </c>
      <c r="AD2495" t="s">
        <v>1682</v>
      </c>
    </row>
    <row r="2496" spans="1:30" ht="14.25" customHeight="1" x14ac:dyDescent="0.3">
      <c r="A2496">
        <v>23</v>
      </c>
      <c r="B2496" t="s">
        <v>24</v>
      </c>
      <c r="C2496" t="s">
        <v>461</v>
      </c>
      <c r="D2496" t="s">
        <v>351</v>
      </c>
      <c r="E2496">
        <v>2014</v>
      </c>
      <c r="F2496" t="s">
        <v>529</v>
      </c>
      <c r="G2496" t="s">
        <v>534</v>
      </c>
      <c r="H2496" s="3" t="s">
        <v>535</v>
      </c>
      <c r="I2496" s="8">
        <v>-15.394444</v>
      </c>
      <c r="J2496" s="8">
        <v>-39.566943999999999</v>
      </c>
      <c r="K2496">
        <v>10000000</v>
      </c>
      <c r="L2496" t="s">
        <v>110</v>
      </c>
      <c r="M2496" t="s">
        <v>532</v>
      </c>
      <c r="N2496" t="s">
        <v>536</v>
      </c>
      <c r="O2496" s="12">
        <v>2012</v>
      </c>
      <c r="P2496" s="12">
        <v>1</v>
      </c>
      <c r="Q2496" s="12">
        <v>2012</v>
      </c>
      <c r="R2496" s="12">
        <v>1</v>
      </c>
      <c r="S2496" s="7">
        <f t="shared" si="40"/>
        <v>0.12903225806451613</v>
      </c>
      <c r="T2496">
        <v>4</v>
      </c>
      <c r="U2496">
        <v>17</v>
      </c>
      <c r="V2496" t="s">
        <v>82</v>
      </c>
      <c r="W2496">
        <f t="shared" si="41"/>
        <v>300</v>
      </c>
      <c r="X2496" s="5">
        <v>1</v>
      </c>
      <c r="Y2496" t="s">
        <v>48</v>
      </c>
      <c r="Z2496" t="s">
        <v>55</v>
      </c>
      <c r="AA2496" t="s">
        <v>379</v>
      </c>
      <c r="AB2496">
        <v>8</v>
      </c>
      <c r="AC2496" t="s">
        <v>1441</v>
      </c>
      <c r="AD2496" t="s">
        <v>1682</v>
      </c>
    </row>
    <row r="2497" spans="1:31" ht="14.25" customHeight="1" x14ac:dyDescent="0.3">
      <c r="A2497">
        <v>23</v>
      </c>
      <c r="B2497" t="s">
        <v>24</v>
      </c>
      <c r="C2497" t="s">
        <v>461</v>
      </c>
      <c r="D2497" t="s">
        <v>351</v>
      </c>
      <c r="E2497">
        <v>2014</v>
      </c>
      <c r="F2497" t="s">
        <v>529</v>
      </c>
      <c r="G2497" t="s">
        <v>534</v>
      </c>
      <c r="H2497" s="3" t="s">
        <v>535</v>
      </c>
      <c r="I2497" s="8">
        <v>-15.394444</v>
      </c>
      <c r="J2497" s="8">
        <v>-39.566943999999999</v>
      </c>
      <c r="K2497">
        <v>10000000</v>
      </c>
      <c r="L2497" t="s">
        <v>110</v>
      </c>
      <c r="M2497" t="s">
        <v>532</v>
      </c>
      <c r="N2497" t="s">
        <v>536</v>
      </c>
      <c r="O2497" s="12">
        <v>2012</v>
      </c>
      <c r="P2497" s="12">
        <v>1</v>
      </c>
      <c r="Q2497" s="12">
        <v>2012</v>
      </c>
      <c r="R2497" s="12">
        <v>1</v>
      </c>
      <c r="S2497" s="7">
        <f t="shared" si="40"/>
        <v>0.12903225806451613</v>
      </c>
      <c r="T2497">
        <v>4</v>
      </c>
      <c r="U2497">
        <v>17</v>
      </c>
      <c r="V2497" t="s">
        <v>82</v>
      </c>
      <c r="W2497">
        <f t="shared" si="41"/>
        <v>300</v>
      </c>
      <c r="X2497" s="5">
        <v>1</v>
      </c>
      <c r="Y2497" t="s">
        <v>48</v>
      </c>
      <c r="Z2497" t="s">
        <v>55</v>
      </c>
      <c r="AA2497" t="s">
        <v>519</v>
      </c>
      <c r="AB2497">
        <v>0</v>
      </c>
      <c r="AC2497" t="s">
        <v>1441</v>
      </c>
      <c r="AD2497" t="s">
        <v>1682</v>
      </c>
    </row>
    <row r="2498" spans="1:31" ht="14.25" customHeight="1" x14ac:dyDescent="0.3">
      <c r="A2498">
        <v>23</v>
      </c>
      <c r="B2498" t="s">
        <v>24</v>
      </c>
      <c r="C2498" t="s">
        <v>461</v>
      </c>
      <c r="D2498" t="s">
        <v>351</v>
      </c>
      <c r="E2498">
        <v>2014</v>
      </c>
      <c r="F2498" t="s">
        <v>529</v>
      </c>
      <c r="G2498" t="s">
        <v>534</v>
      </c>
      <c r="H2498" s="3" t="s">
        <v>535</v>
      </c>
      <c r="I2498" s="8">
        <v>-15.394444</v>
      </c>
      <c r="J2498" s="8">
        <v>-39.566943999999999</v>
      </c>
      <c r="K2498">
        <v>10000000</v>
      </c>
      <c r="L2498" t="s">
        <v>110</v>
      </c>
      <c r="M2498" t="s">
        <v>532</v>
      </c>
      <c r="N2498" t="s">
        <v>536</v>
      </c>
      <c r="O2498" s="12">
        <v>2012</v>
      </c>
      <c r="P2498" s="12">
        <v>1</v>
      </c>
      <c r="Q2498" s="12">
        <v>2012</v>
      </c>
      <c r="R2498" s="12">
        <v>1</v>
      </c>
      <c r="S2498" s="7">
        <f t="shared" si="40"/>
        <v>0.12903225806451613</v>
      </c>
      <c r="T2498">
        <v>4</v>
      </c>
      <c r="U2498">
        <v>17</v>
      </c>
      <c r="V2498" t="s">
        <v>82</v>
      </c>
      <c r="W2498">
        <f t="shared" si="41"/>
        <v>300</v>
      </c>
      <c r="X2498" s="5">
        <v>1</v>
      </c>
      <c r="Y2498" t="s">
        <v>48</v>
      </c>
      <c r="Z2498" t="s">
        <v>55</v>
      </c>
      <c r="AA2498" t="s">
        <v>1064</v>
      </c>
      <c r="AB2498">
        <v>0</v>
      </c>
      <c r="AC2498" t="s">
        <v>1441</v>
      </c>
      <c r="AD2498" t="s">
        <v>1682</v>
      </c>
    </row>
    <row r="2499" spans="1:31" ht="14.25" customHeight="1" x14ac:dyDescent="0.3">
      <c r="A2499">
        <v>23</v>
      </c>
      <c r="B2499" t="s">
        <v>24</v>
      </c>
      <c r="C2499" t="s">
        <v>461</v>
      </c>
      <c r="D2499" t="s">
        <v>351</v>
      </c>
      <c r="E2499">
        <v>2014</v>
      </c>
      <c r="F2499" t="s">
        <v>529</v>
      </c>
      <c r="G2499" t="s">
        <v>534</v>
      </c>
      <c r="H2499" s="3" t="s">
        <v>535</v>
      </c>
      <c r="I2499" s="8">
        <v>-15.394444</v>
      </c>
      <c r="J2499" s="8">
        <v>-39.566943999999999</v>
      </c>
      <c r="K2499">
        <v>10000000</v>
      </c>
      <c r="L2499" t="s">
        <v>110</v>
      </c>
      <c r="M2499" t="s">
        <v>532</v>
      </c>
      <c r="N2499" t="s">
        <v>536</v>
      </c>
      <c r="O2499" s="12">
        <v>2012</v>
      </c>
      <c r="P2499" s="12">
        <v>1</v>
      </c>
      <c r="Q2499" s="12">
        <v>2012</v>
      </c>
      <c r="R2499" s="12">
        <v>1</v>
      </c>
      <c r="S2499" s="7">
        <f t="shared" si="40"/>
        <v>0.12903225806451613</v>
      </c>
      <c r="T2499">
        <v>4</v>
      </c>
      <c r="U2499">
        <v>17</v>
      </c>
      <c r="V2499" t="s">
        <v>82</v>
      </c>
      <c r="W2499">
        <f t="shared" si="41"/>
        <v>300</v>
      </c>
      <c r="X2499" s="5">
        <v>1</v>
      </c>
      <c r="Y2499" t="s">
        <v>48</v>
      </c>
      <c r="Z2499" t="s">
        <v>55</v>
      </c>
      <c r="AA2499" t="s">
        <v>1093</v>
      </c>
      <c r="AB2499">
        <v>0</v>
      </c>
      <c r="AC2499" t="s">
        <v>1441</v>
      </c>
      <c r="AD2499" t="s">
        <v>1682</v>
      </c>
    </row>
    <row r="2500" spans="1:31" ht="14.25" customHeight="1" x14ac:dyDescent="0.3">
      <c r="A2500">
        <v>23</v>
      </c>
      <c r="B2500" t="s">
        <v>24</v>
      </c>
      <c r="C2500" t="s">
        <v>461</v>
      </c>
      <c r="D2500" t="s">
        <v>351</v>
      </c>
      <c r="E2500">
        <v>2014</v>
      </c>
      <c r="F2500" t="s">
        <v>529</v>
      </c>
      <c r="G2500" t="s">
        <v>534</v>
      </c>
      <c r="H2500" s="3" t="s">
        <v>535</v>
      </c>
      <c r="I2500" s="8">
        <v>-15.394444</v>
      </c>
      <c r="J2500" s="8">
        <v>-39.566943999999999</v>
      </c>
      <c r="K2500">
        <v>10000000</v>
      </c>
      <c r="L2500" t="s">
        <v>110</v>
      </c>
      <c r="M2500" t="s">
        <v>532</v>
      </c>
      <c r="N2500" t="s">
        <v>536</v>
      </c>
      <c r="O2500" s="12">
        <v>2012</v>
      </c>
      <c r="P2500" s="12">
        <v>1</v>
      </c>
      <c r="Q2500" s="12">
        <v>2012</v>
      </c>
      <c r="R2500" s="12">
        <v>1</v>
      </c>
      <c r="S2500" s="7">
        <f t="shared" si="40"/>
        <v>0.12903225806451613</v>
      </c>
      <c r="T2500">
        <v>4</v>
      </c>
      <c r="U2500">
        <v>17</v>
      </c>
      <c r="V2500" t="s">
        <v>82</v>
      </c>
      <c r="W2500">
        <f t="shared" si="41"/>
        <v>300</v>
      </c>
      <c r="X2500" s="5">
        <v>1</v>
      </c>
      <c r="Y2500" t="s">
        <v>48</v>
      </c>
      <c r="Z2500" t="s">
        <v>55</v>
      </c>
      <c r="AA2500" t="s">
        <v>1094</v>
      </c>
      <c r="AB2500">
        <v>0</v>
      </c>
      <c r="AC2500" t="s">
        <v>1441</v>
      </c>
      <c r="AD2500" t="s">
        <v>1682</v>
      </c>
    </row>
    <row r="2501" spans="1:31" ht="14.25" customHeight="1" x14ac:dyDescent="0.3">
      <c r="A2501">
        <v>23</v>
      </c>
      <c r="B2501" t="s">
        <v>24</v>
      </c>
      <c r="C2501" t="s">
        <v>461</v>
      </c>
      <c r="D2501" t="s">
        <v>351</v>
      </c>
      <c r="E2501">
        <v>2014</v>
      </c>
      <c r="F2501" t="s">
        <v>529</v>
      </c>
      <c r="G2501" t="s">
        <v>534</v>
      </c>
      <c r="H2501" s="3" t="s">
        <v>535</v>
      </c>
      <c r="I2501" s="8">
        <v>-15.394444</v>
      </c>
      <c r="J2501" s="8">
        <v>-39.566943999999999</v>
      </c>
      <c r="K2501">
        <v>10000000</v>
      </c>
      <c r="L2501" t="s">
        <v>110</v>
      </c>
      <c r="M2501" t="s">
        <v>532</v>
      </c>
      <c r="N2501" t="s">
        <v>536</v>
      </c>
      <c r="O2501" s="12">
        <v>2012</v>
      </c>
      <c r="P2501" s="12">
        <v>1</v>
      </c>
      <c r="Q2501" s="12">
        <v>2012</v>
      </c>
      <c r="R2501" s="12">
        <v>1</v>
      </c>
      <c r="S2501" s="7">
        <f t="shared" si="40"/>
        <v>0.12903225806451613</v>
      </c>
      <c r="T2501">
        <v>4</v>
      </c>
      <c r="U2501">
        <v>17</v>
      </c>
      <c r="V2501" t="s">
        <v>82</v>
      </c>
      <c r="W2501">
        <f t="shared" si="41"/>
        <v>300</v>
      </c>
      <c r="X2501" s="5">
        <v>1</v>
      </c>
      <c r="Y2501" t="s">
        <v>48</v>
      </c>
      <c r="Z2501" t="s">
        <v>55</v>
      </c>
      <c r="AA2501" t="s">
        <v>70</v>
      </c>
      <c r="AB2501">
        <v>0</v>
      </c>
      <c r="AC2501" t="s">
        <v>1441</v>
      </c>
      <c r="AD2501" t="s">
        <v>1682</v>
      </c>
    </row>
    <row r="2502" spans="1:31" ht="14.25" customHeight="1" x14ac:dyDescent="0.3">
      <c r="A2502">
        <v>23</v>
      </c>
      <c r="B2502" t="s">
        <v>24</v>
      </c>
      <c r="C2502" t="s">
        <v>461</v>
      </c>
      <c r="D2502" t="s">
        <v>351</v>
      </c>
      <c r="E2502">
        <v>2014</v>
      </c>
      <c r="F2502" t="s">
        <v>529</v>
      </c>
      <c r="G2502" t="s">
        <v>534</v>
      </c>
      <c r="H2502" s="3" t="s">
        <v>535</v>
      </c>
      <c r="I2502" s="8">
        <v>-15.394444</v>
      </c>
      <c r="J2502" s="8">
        <v>-39.566943999999999</v>
      </c>
      <c r="K2502">
        <v>10000000</v>
      </c>
      <c r="L2502" t="s">
        <v>110</v>
      </c>
      <c r="M2502" t="s">
        <v>532</v>
      </c>
      <c r="N2502" t="s">
        <v>536</v>
      </c>
      <c r="O2502" s="12">
        <v>2012</v>
      </c>
      <c r="P2502" s="12">
        <v>1</v>
      </c>
      <c r="Q2502" s="12">
        <v>2012</v>
      </c>
      <c r="R2502" s="12">
        <v>1</v>
      </c>
      <c r="S2502" s="7">
        <f t="shared" si="40"/>
        <v>0.12903225806451613</v>
      </c>
      <c r="T2502">
        <v>4</v>
      </c>
      <c r="U2502">
        <v>17</v>
      </c>
      <c r="V2502" t="s">
        <v>82</v>
      </c>
      <c r="W2502">
        <f t="shared" si="41"/>
        <v>300</v>
      </c>
      <c r="X2502" s="5">
        <v>1</v>
      </c>
      <c r="Y2502" t="s">
        <v>48</v>
      </c>
      <c r="Z2502" t="s">
        <v>55</v>
      </c>
      <c r="AA2502" t="s">
        <v>1086</v>
      </c>
      <c r="AB2502">
        <v>34</v>
      </c>
      <c r="AC2502" t="s">
        <v>1441</v>
      </c>
      <c r="AD2502" t="s">
        <v>1682</v>
      </c>
    </row>
    <row r="2503" spans="1:31" ht="14.25" customHeight="1" x14ac:dyDescent="0.3">
      <c r="A2503">
        <v>23</v>
      </c>
      <c r="B2503" t="s">
        <v>24</v>
      </c>
      <c r="C2503" t="s">
        <v>461</v>
      </c>
      <c r="D2503" t="s">
        <v>351</v>
      </c>
      <c r="E2503">
        <v>2014</v>
      </c>
      <c r="F2503" t="s">
        <v>529</v>
      </c>
      <c r="G2503" t="s">
        <v>534</v>
      </c>
      <c r="H2503" s="3" t="s">
        <v>535</v>
      </c>
      <c r="I2503" s="8">
        <v>-15.394444</v>
      </c>
      <c r="J2503" s="8">
        <v>-39.566943999999999</v>
      </c>
      <c r="K2503">
        <v>10000000</v>
      </c>
      <c r="L2503" t="s">
        <v>110</v>
      </c>
      <c r="M2503" t="s">
        <v>532</v>
      </c>
      <c r="N2503" t="s">
        <v>536</v>
      </c>
      <c r="O2503" s="12">
        <v>2012</v>
      </c>
      <c r="P2503" s="12">
        <v>1</v>
      </c>
      <c r="Q2503" s="12">
        <v>2012</v>
      </c>
      <c r="R2503" s="12">
        <v>1</v>
      </c>
      <c r="S2503" s="7">
        <f t="shared" si="40"/>
        <v>0.12903225806451613</v>
      </c>
      <c r="T2503">
        <v>4</v>
      </c>
      <c r="U2503">
        <v>17</v>
      </c>
      <c r="V2503" t="s">
        <v>82</v>
      </c>
      <c r="W2503">
        <f t="shared" si="41"/>
        <v>300</v>
      </c>
      <c r="X2503" s="5">
        <v>1</v>
      </c>
      <c r="Y2503" t="s">
        <v>48</v>
      </c>
      <c r="Z2503" t="s">
        <v>55</v>
      </c>
      <c r="AA2503" t="s">
        <v>73</v>
      </c>
      <c r="AB2503">
        <v>2</v>
      </c>
      <c r="AC2503" t="s">
        <v>1441</v>
      </c>
      <c r="AD2503" t="s">
        <v>1682</v>
      </c>
    </row>
    <row r="2504" spans="1:31" ht="14.25" customHeight="1" x14ac:dyDescent="0.3">
      <c r="A2504">
        <v>23</v>
      </c>
      <c r="B2504" t="s">
        <v>24</v>
      </c>
      <c r="C2504" t="s">
        <v>461</v>
      </c>
      <c r="D2504" t="s">
        <v>351</v>
      </c>
      <c r="E2504">
        <v>2014</v>
      </c>
      <c r="F2504" t="s">
        <v>529</v>
      </c>
      <c r="G2504" t="s">
        <v>534</v>
      </c>
      <c r="H2504" s="3" t="s">
        <v>535</v>
      </c>
      <c r="I2504" s="8">
        <v>-15.394444</v>
      </c>
      <c r="J2504" s="8">
        <v>-39.566943999999999</v>
      </c>
      <c r="K2504">
        <v>10000000</v>
      </c>
      <c r="L2504" t="s">
        <v>110</v>
      </c>
      <c r="M2504" t="s">
        <v>532</v>
      </c>
      <c r="N2504" t="s">
        <v>536</v>
      </c>
      <c r="O2504" s="12">
        <v>2012</v>
      </c>
      <c r="P2504" s="12">
        <v>1</v>
      </c>
      <c r="Q2504" s="12">
        <v>2012</v>
      </c>
      <c r="R2504" s="12">
        <v>1</v>
      </c>
      <c r="S2504" s="7">
        <f t="shared" si="40"/>
        <v>0.12903225806451613</v>
      </c>
      <c r="T2504">
        <v>4</v>
      </c>
      <c r="U2504">
        <v>17</v>
      </c>
      <c r="V2504" t="s">
        <v>82</v>
      </c>
      <c r="W2504">
        <f t="shared" si="41"/>
        <v>300</v>
      </c>
      <c r="X2504" s="5">
        <v>1</v>
      </c>
      <c r="Y2504" t="s">
        <v>48</v>
      </c>
      <c r="Z2504" t="s">
        <v>55</v>
      </c>
      <c r="AA2504" t="s">
        <v>265</v>
      </c>
      <c r="AB2504">
        <v>2</v>
      </c>
      <c r="AC2504" t="s">
        <v>1441</v>
      </c>
      <c r="AD2504" t="s">
        <v>1682</v>
      </c>
    </row>
    <row r="2505" spans="1:31" ht="14.25" customHeight="1" x14ac:dyDescent="0.3">
      <c r="A2505">
        <v>23</v>
      </c>
      <c r="B2505" t="s">
        <v>24</v>
      </c>
      <c r="C2505" t="s">
        <v>461</v>
      </c>
      <c r="D2505" t="s">
        <v>351</v>
      </c>
      <c r="E2505">
        <v>2014</v>
      </c>
      <c r="F2505" t="s">
        <v>529</v>
      </c>
      <c r="G2505" t="s">
        <v>534</v>
      </c>
      <c r="H2505" s="3" t="s">
        <v>535</v>
      </c>
      <c r="I2505" s="8">
        <v>-15.394444</v>
      </c>
      <c r="J2505" s="8">
        <v>-39.566943999999999</v>
      </c>
      <c r="K2505">
        <v>10000000</v>
      </c>
      <c r="L2505" t="s">
        <v>110</v>
      </c>
      <c r="M2505" t="s">
        <v>532</v>
      </c>
      <c r="N2505" t="s">
        <v>536</v>
      </c>
      <c r="O2505" s="12">
        <v>2012</v>
      </c>
      <c r="P2505" s="12">
        <v>1</v>
      </c>
      <c r="Q2505" s="12">
        <v>2012</v>
      </c>
      <c r="R2505" s="12">
        <v>1</v>
      </c>
      <c r="S2505" s="7">
        <f t="shared" si="40"/>
        <v>0.12903225806451613</v>
      </c>
      <c r="T2505">
        <v>4</v>
      </c>
      <c r="U2505">
        <v>17</v>
      </c>
      <c r="V2505" t="s">
        <v>82</v>
      </c>
      <c r="W2505">
        <f t="shared" si="41"/>
        <v>300</v>
      </c>
      <c r="X2505" s="5">
        <v>1</v>
      </c>
      <c r="Y2505" t="s">
        <v>48</v>
      </c>
      <c r="Z2505" t="s">
        <v>55</v>
      </c>
      <c r="AA2505" t="s">
        <v>1056</v>
      </c>
      <c r="AB2505">
        <v>0</v>
      </c>
      <c r="AC2505" t="s">
        <v>1441</v>
      </c>
      <c r="AD2505" t="s">
        <v>1682</v>
      </c>
    </row>
    <row r="2506" spans="1:31" ht="14.25" customHeight="1" x14ac:dyDescent="0.3">
      <c r="A2506">
        <v>23</v>
      </c>
      <c r="B2506" t="s">
        <v>24</v>
      </c>
      <c r="C2506" t="s">
        <v>461</v>
      </c>
      <c r="D2506" t="s">
        <v>351</v>
      </c>
      <c r="E2506">
        <v>2014</v>
      </c>
      <c r="F2506" t="s">
        <v>529</v>
      </c>
      <c r="G2506" t="s">
        <v>534</v>
      </c>
      <c r="H2506" s="3" t="s">
        <v>535</v>
      </c>
      <c r="I2506" s="8">
        <v>-15.394444</v>
      </c>
      <c r="J2506" s="8">
        <v>-39.566943999999999</v>
      </c>
      <c r="K2506">
        <v>10000000</v>
      </c>
      <c r="L2506" t="s">
        <v>110</v>
      </c>
      <c r="M2506" t="s">
        <v>532</v>
      </c>
      <c r="N2506" t="s">
        <v>536</v>
      </c>
      <c r="O2506" s="12">
        <v>2012</v>
      </c>
      <c r="P2506" s="12">
        <v>1</v>
      </c>
      <c r="Q2506" s="12">
        <v>2012</v>
      </c>
      <c r="R2506" s="12">
        <v>1</v>
      </c>
      <c r="S2506" s="7">
        <f t="shared" si="40"/>
        <v>0.12903225806451613</v>
      </c>
      <c r="T2506">
        <v>4</v>
      </c>
      <c r="U2506">
        <v>17</v>
      </c>
      <c r="V2506" t="s">
        <v>82</v>
      </c>
      <c r="W2506">
        <f t="shared" si="41"/>
        <v>300</v>
      </c>
      <c r="X2506" s="5">
        <v>1</v>
      </c>
      <c r="Y2506" t="s">
        <v>48</v>
      </c>
      <c r="Z2506" t="s">
        <v>83</v>
      </c>
      <c r="AA2506" t="s">
        <v>1087</v>
      </c>
      <c r="AB2506">
        <v>3</v>
      </c>
      <c r="AC2506" t="s">
        <v>1441</v>
      </c>
      <c r="AD2506" t="s">
        <v>1682</v>
      </c>
    </row>
    <row r="2507" spans="1:31" ht="14.25" customHeight="1" x14ac:dyDescent="0.3">
      <c r="A2507">
        <v>23</v>
      </c>
      <c r="B2507" t="s">
        <v>24</v>
      </c>
      <c r="C2507" t="s">
        <v>461</v>
      </c>
      <c r="D2507" t="s">
        <v>351</v>
      </c>
      <c r="E2507">
        <v>2014</v>
      </c>
      <c r="F2507" t="s">
        <v>529</v>
      </c>
      <c r="G2507" t="s">
        <v>534</v>
      </c>
      <c r="H2507" s="3" t="s">
        <v>535</v>
      </c>
      <c r="I2507" s="8">
        <v>-15.394444</v>
      </c>
      <c r="J2507" s="8">
        <v>-39.566943999999999</v>
      </c>
      <c r="K2507">
        <v>10000000</v>
      </c>
      <c r="L2507" t="s">
        <v>110</v>
      </c>
      <c r="M2507" t="s">
        <v>532</v>
      </c>
      <c r="N2507" t="s">
        <v>536</v>
      </c>
      <c r="O2507" s="12">
        <v>2012</v>
      </c>
      <c r="P2507" s="12">
        <v>1</v>
      </c>
      <c r="Q2507" s="12">
        <v>2012</v>
      </c>
      <c r="R2507" s="12">
        <v>1</v>
      </c>
      <c r="S2507" s="7">
        <f t="shared" si="40"/>
        <v>0.12903225806451613</v>
      </c>
      <c r="T2507">
        <v>4</v>
      </c>
      <c r="U2507">
        <v>17</v>
      </c>
      <c r="V2507" t="s">
        <v>82</v>
      </c>
      <c r="W2507">
        <f t="shared" si="41"/>
        <v>300</v>
      </c>
      <c r="X2507" s="5">
        <v>1</v>
      </c>
      <c r="Y2507" t="s">
        <v>48</v>
      </c>
      <c r="Z2507" t="s">
        <v>83</v>
      </c>
      <c r="AA2507" t="s">
        <v>274</v>
      </c>
      <c r="AB2507">
        <v>67</v>
      </c>
      <c r="AC2507" t="s">
        <v>1441</v>
      </c>
      <c r="AD2507" t="s">
        <v>1682</v>
      </c>
    </row>
    <row r="2508" spans="1:31" ht="14.25" customHeight="1" x14ac:dyDescent="0.3">
      <c r="A2508">
        <v>23</v>
      </c>
      <c r="B2508" t="s">
        <v>24</v>
      </c>
      <c r="C2508" t="s">
        <v>461</v>
      </c>
      <c r="D2508" t="s">
        <v>351</v>
      </c>
      <c r="E2508">
        <v>2014</v>
      </c>
      <c r="F2508" t="s">
        <v>529</v>
      </c>
      <c r="G2508" t="s">
        <v>534</v>
      </c>
      <c r="H2508" s="3" t="s">
        <v>535</v>
      </c>
      <c r="I2508" s="8">
        <v>-15.394444</v>
      </c>
      <c r="J2508" s="8">
        <v>-39.566943999999999</v>
      </c>
      <c r="K2508">
        <v>10000000</v>
      </c>
      <c r="L2508" t="s">
        <v>110</v>
      </c>
      <c r="M2508" t="s">
        <v>532</v>
      </c>
      <c r="N2508" t="s">
        <v>536</v>
      </c>
      <c r="O2508" s="12">
        <v>2012</v>
      </c>
      <c r="P2508" s="12">
        <v>1</v>
      </c>
      <c r="Q2508" s="12">
        <v>2012</v>
      </c>
      <c r="R2508" s="12">
        <v>1</v>
      </c>
      <c r="S2508" s="7">
        <f t="shared" si="40"/>
        <v>0.12903225806451613</v>
      </c>
      <c r="T2508">
        <v>4</v>
      </c>
      <c r="U2508">
        <v>17</v>
      </c>
      <c r="V2508" t="s">
        <v>82</v>
      </c>
      <c r="W2508">
        <f t="shared" si="41"/>
        <v>300</v>
      </c>
      <c r="X2508" s="5">
        <v>1</v>
      </c>
      <c r="Y2508" t="s">
        <v>48</v>
      </c>
      <c r="Z2508" t="s">
        <v>83</v>
      </c>
      <c r="AA2508" t="s">
        <v>87</v>
      </c>
      <c r="AB2508">
        <v>145</v>
      </c>
      <c r="AC2508" t="s">
        <v>1441</v>
      </c>
      <c r="AD2508" t="s">
        <v>1682</v>
      </c>
    </row>
    <row r="2509" spans="1:31" ht="14.25" customHeight="1" x14ac:dyDescent="0.3">
      <c r="A2509">
        <v>23</v>
      </c>
      <c r="B2509" t="s">
        <v>24</v>
      </c>
      <c r="C2509" t="s">
        <v>461</v>
      </c>
      <c r="D2509" t="s">
        <v>351</v>
      </c>
      <c r="E2509">
        <v>2014</v>
      </c>
      <c r="F2509" t="s">
        <v>529</v>
      </c>
      <c r="G2509" t="s">
        <v>534</v>
      </c>
      <c r="H2509" s="3" t="s">
        <v>535</v>
      </c>
      <c r="I2509" s="8">
        <v>-15.394444</v>
      </c>
      <c r="J2509" s="8">
        <v>-39.566943999999999</v>
      </c>
      <c r="K2509">
        <v>10000000</v>
      </c>
      <c r="L2509" t="s">
        <v>110</v>
      </c>
      <c r="M2509" t="s">
        <v>532</v>
      </c>
      <c r="N2509" t="s">
        <v>536</v>
      </c>
      <c r="O2509" s="12">
        <v>2012</v>
      </c>
      <c r="P2509" s="12">
        <v>1</v>
      </c>
      <c r="Q2509" s="12">
        <v>2012</v>
      </c>
      <c r="R2509" s="12">
        <v>1</v>
      </c>
      <c r="S2509" s="7">
        <f t="shared" si="40"/>
        <v>0.12903225806451613</v>
      </c>
      <c r="T2509">
        <v>4</v>
      </c>
      <c r="U2509">
        <v>17</v>
      </c>
      <c r="V2509" t="s">
        <v>82</v>
      </c>
      <c r="W2509">
        <f t="shared" si="41"/>
        <v>300</v>
      </c>
      <c r="X2509" s="5">
        <v>1</v>
      </c>
      <c r="Y2509" t="s">
        <v>48</v>
      </c>
      <c r="Z2509" t="s">
        <v>83</v>
      </c>
      <c r="AA2509" t="s">
        <v>1088</v>
      </c>
      <c r="AB2509">
        <v>1</v>
      </c>
      <c r="AC2509" t="s">
        <v>1441</v>
      </c>
      <c r="AD2509" t="s">
        <v>1682</v>
      </c>
    </row>
    <row r="2510" spans="1:31" ht="14.25" customHeight="1" x14ac:dyDescent="0.3">
      <c r="A2510">
        <v>23</v>
      </c>
      <c r="B2510" t="s">
        <v>24</v>
      </c>
      <c r="C2510" t="s">
        <v>461</v>
      </c>
      <c r="D2510" t="s">
        <v>351</v>
      </c>
      <c r="E2510">
        <v>2014</v>
      </c>
      <c r="F2510" t="s">
        <v>529</v>
      </c>
      <c r="G2510" t="s">
        <v>534</v>
      </c>
      <c r="H2510" s="3" t="s">
        <v>535</v>
      </c>
      <c r="I2510" s="8">
        <v>-15.394444</v>
      </c>
      <c r="J2510" s="8">
        <v>-39.566943999999999</v>
      </c>
      <c r="K2510">
        <v>10000000</v>
      </c>
      <c r="L2510" t="s">
        <v>110</v>
      </c>
      <c r="M2510" t="s">
        <v>532</v>
      </c>
      <c r="N2510" t="s">
        <v>536</v>
      </c>
      <c r="O2510" s="12">
        <v>2012</v>
      </c>
      <c r="P2510" s="12">
        <v>1</v>
      </c>
      <c r="Q2510" s="12">
        <v>2012</v>
      </c>
      <c r="R2510" s="12">
        <v>1</v>
      </c>
      <c r="S2510" s="7">
        <f t="shared" si="40"/>
        <v>0.12903225806451613</v>
      </c>
      <c r="T2510">
        <v>4</v>
      </c>
      <c r="U2510">
        <v>17</v>
      </c>
      <c r="V2510" t="s">
        <v>82</v>
      </c>
      <c r="W2510">
        <f t="shared" si="41"/>
        <v>300</v>
      </c>
      <c r="X2510" s="5">
        <v>1</v>
      </c>
      <c r="Y2510" t="s">
        <v>48</v>
      </c>
      <c r="Z2510" t="s">
        <v>90</v>
      </c>
      <c r="AA2510" t="s">
        <v>666</v>
      </c>
      <c r="AB2510">
        <v>0</v>
      </c>
      <c r="AC2510" t="s">
        <v>1441</v>
      </c>
      <c r="AD2510" t="s">
        <v>1682</v>
      </c>
    </row>
    <row r="2511" spans="1:31" ht="14.25" customHeight="1" x14ac:dyDescent="0.3">
      <c r="A2511">
        <v>23</v>
      </c>
      <c r="B2511" t="s">
        <v>24</v>
      </c>
      <c r="C2511" t="s">
        <v>461</v>
      </c>
      <c r="D2511" t="s">
        <v>351</v>
      </c>
      <c r="E2511">
        <v>2014</v>
      </c>
      <c r="F2511" t="s">
        <v>529</v>
      </c>
      <c r="G2511" t="s">
        <v>534</v>
      </c>
      <c r="H2511" s="3" t="s">
        <v>535</v>
      </c>
      <c r="I2511" s="8">
        <v>-15.394444</v>
      </c>
      <c r="J2511" s="8">
        <v>-39.566943999999999</v>
      </c>
      <c r="K2511">
        <v>10000000</v>
      </c>
      <c r="L2511" t="s">
        <v>110</v>
      </c>
      <c r="M2511" t="s">
        <v>532</v>
      </c>
      <c r="N2511" t="s">
        <v>536</v>
      </c>
      <c r="O2511" s="12">
        <v>2012</v>
      </c>
      <c r="P2511" s="12">
        <v>1</v>
      </c>
      <c r="Q2511" s="12">
        <v>2012</v>
      </c>
      <c r="R2511" s="12">
        <v>1</v>
      </c>
      <c r="S2511" s="7">
        <f t="shared" si="40"/>
        <v>0.12903225806451613</v>
      </c>
      <c r="T2511">
        <v>4</v>
      </c>
      <c r="U2511">
        <v>17</v>
      </c>
      <c r="V2511" t="s">
        <v>82</v>
      </c>
      <c r="W2511">
        <f t="shared" si="41"/>
        <v>300</v>
      </c>
      <c r="X2511" s="5">
        <v>1</v>
      </c>
      <c r="Y2511" t="s">
        <v>48</v>
      </c>
      <c r="Z2511" t="s">
        <v>90</v>
      </c>
      <c r="AA2511" t="s">
        <v>91</v>
      </c>
      <c r="AB2511">
        <v>0</v>
      </c>
      <c r="AC2511" t="s">
        <v>1441</v>
      </c>
      <c r="AD2511" t="s">
        <v>1682</v>
      </c>
    </row>
    <row r="2512" spans="1:31" ht="14.25" customHeight="1" x14ac:dyDescent="0.3">
      <c r="A2512">
        <v>24</v>
      </c>
      <c r="B2512" t="s">
        <v>35</v>
      </c>
      <c r="C2512" t="s">
        <v>1100</v>
      </c>
      <c r="D2512" t="s">
        <v>245</v>
      </c>
      <c r="E2512">
        <v>2005</v>
      </c>
      <c r="F2512" t="s">
        <v>537</v>
      </c>
      <c r="G2512" t="s">
        <v>538</v>
      </c>
      <c r="H2512" s="3" t="s">
        <v>539</v>
      </c>
      <c r="I2512" s="4">
        <v>-6.7333333</v>
      </c>
      <c r="J2512" s="4">
        <v>-35.133333333333297</v>
      </c>
      <c r="K2512" s="5">
        <v>33782000</v>
      </c>
      <c r="L2512" t="s">
        <v>67</v>
      </c>
      <c r="M2512" t="s">
        <v>1329</v>
      </c>
      <c r="N2512" t="s">
        <v>540</v>
      </c>
      <c r="O2512">
        <v>2002</v>
      </c>
      <c r="P2512">
        <v>5</v>
      </c>
      <c r="Q2512">
        <v>2002</v>
      </c>
      <c r="R2512">
        <v>12</v>
      </c>
      <c r="S2512" s="7">
        <v>8</v>
      </c>
      <c r="T2512">
        <v>8</v>
      </c>
      <c r="U2512">
        <v>6</v>
      </c>
      <c r="V2512" t="s">
        <v>53</v>
      </c>
      <c r="W2512">
        <v>480</v>
      </c>
      <c r="X2512" s="36">
        <v>1</v>
      </c>
      <c r="Y2512" t="s">
        <v>48</v>
      </c>
      <c r="Z2512" t="s">
        <v>55</v>
      </c>
      <c r="AA2512" t="s">
        <v>56</v>
      </c>
      <c r="AB2512" s="5">
        <v>710</v>
      </c>
      <c r="AC2512" t="s">
        <v>1443</v>
      </c>
      <c r="AD2512" t="s">
        <v>1649</v>
      </c>
      <c r="AE2512" t="s">
        <v>1442</v>
      </c>
    </row>
    <row r="2513" spans="1:31" ht="14.25" customHeight="1" x14ac:dyDescent="0.3">
      <c r="A2513">
        <v>24</v>
      </c>
      <c r="B2513" t="s">
        <v>35</v>
      </c>
      <c r="C2513" t="s">
        <v>1100</v>
      </c>
      <c r="D2513" t="s">
        <v>245</v>
      </c>
      <c r="E2513">
        <v>2005</v>
      </c>
      <c r="F2513" t="s">
        <v>537</v>
      </c>
      <c r="G2513" t="s">
        <v>538</v>
      </c>
      <c r="H2513" s="3" t="s">
        <v>539</v>
      </c>
      <c r="I2513" s="4">
        <v>-6.7333333</v>
      </c>
      <c r="J2513" s="4">
        <v>-35.133333333333297</v>
      </c>
      <c r="K2513">
        <v>33782000</v>
      </c>
      <c r="L2513" t="s">
        <v>67</v>
      </c>
      <c r="M2513" t="s">
        <v>1329</v>
      </c>
      <c r="N2513" t="s">
        <v>540</v>
      </c>
      <c r="O2513" s="12">
        <v>2002</v>
      </c>
      <c r="P2513" s="12">
        <v>5</v>
      </c>
      <c r="Q2513" s="12">
        <v>2002</v>
      </c>
      <c r="R2513" s="12">
        <v>12</v>
      </c>
      <c r="S2513" s="7">
        <v>8</v>
      </c>
      <c r="T2513">
        <v>8</v>
      </c>
      <c r="U2513">
        <v>6</v>
      </c>
      <c r="V2513" t="s">
        <v>53</v>
      </c>
      <c r="W2513">
        <v>480</v>
      </c>
      <c r="X2513" s="5">
        <v>1</v>
      </c>
      <c r="Y2513" t="s">
        <v>48</v>
      </c>
      <c r="Z2513" t="s">
        <v>55</v>
      </c>
      <c r="AA2513" t="s">
        <v>62</v>
      </c>
      <c r="AB2513" s="5">
        <v>1</v>
      </c>
      <c r="AC2513" t="s">
        <v>1443</v>
      </c>
      <c r="AD2513" t="s">
        <v>1649</v>
      </c>
      <c r="AE2513" t="s">
        <v>1442</v>
      </c>
    </row>
    <row r="2514" spans="1:31" ht="14.25" customHeight="1" x14ac:dyDescent="0.3">
      <c r="A2514">
        <v>24</v>
      </c>
      <c r="B2514" t="s">
        <v>35</v>
      </c>
      <c r="C2514" t="s">
        <v>1100</v>
      </c>
      <c r="D2514" t="s">
        <v>245</v>
      </c>
      <c r="E2514">
        <v>2005</v>
      </c>
      <c r="F2514" t="s">
        <v>537</v>
      </c>
      <c r="G2514" t="s">
        <v>538</v>
      </c>
      <c r="H2514" s="3" t="s">
        <v>539</v>
      </c>
      <c r="I2514" s="4">
        <v>-6.7333333</v>
      </c>
      <c r="J2514" s="4">
        <v>-35.133333333333297</v>
      </c>
      <c r="K2514">
        <v>33782000</v>
      </c>
      <c r="L2514" t="s">
        <v>67</v>
      </c>
      <c r="M2514" t="s">
        <v>1329</v>
      </c>
      <c r="N2514" t="s">
        <v>540</v>
      </c>
      <c r="O2514" s="12">
        <v>2002</v>
      </c>
      <c r="P2514" s="12">
        <v>5</v>
      </c>
      <c r="Q2514" s="12">
        <v>2002</v>
      </c>
      <c r="R2514" s="12">
        <v>12</v>
      </c>
      <c r="S2514" s="7">
        <v>8</v>
      </c>
      <c r="T2514">
        <v>8</v>
      </c>
      <c r="U2514">
        <v>6</v>
      </c>
      <c r="V2514" t="s">
        <v>53</v>
      </c>
      <c r="W2514">
        <v>480</v>
      </c>
      <c r="X2514" s="5">
        <v>1</v>
      </c>
      <c r="Y2514" t="s">
        <v>48</v>
      </c>
      <c r="Z2514" t="s">
        <v>55</v>
      </c>
      <c r="AA2514" t="s">
        <v>655</v>
      </c>
      <c r="AB2514" s="5">
        <v>1</v>
      </c>
      <c r="AC2514" t="s">
        <v>1443</v>
      </c>
      <c r="AD2514" t="s">
        <v>1649</v>
      </c>
      <c r="AE2514" t="s">
        <v>1442</v>
      </c>
    </row>
    <row r="2515" spans="1:31" ht="14.25" customHeight="1" x14ac:dyDescent="0.3">
      <c r="A2515">
        <v>24</v>
      </c>
      <c r="B2515" t="s">
        <v>35</v>
      </c>
      <c r="C2515" t="s">
        <v>1100</v>
      </c>
      <c r="D2515" t="s">
        <v>245</v>
      </c>
      <c r="E2515">
        <v>2005</v>
      </c>
      <c r="F2515" t="s">
        <v>537</v>
      </c>
      <c r="G2515" t="s">
        <v>538</v>
      </c>
      <c r="H2515" s="3" t="s">
        <v>539</v>
      </c>
      <c r="I2515" s="4">
        <v>-6.7333333</v>
      </c>
      <c r="J2515" s="4">
        <v>-35.133333333333297</v>
      </c>
      <c r="K2515">
        <v>33782000</v>
      </c>
      <c r="L2515" t="s">
        <v>67</v>
      </c>
      <c r="M2515" t="s">
        <v>1329</v>
      </c>
      <c r="N2515" t="s">
        <v>540</v>
      </c>
      <c r="O2515" s="12">
        <v>2002</v>
      </c>
      <c r="P2515" s="12">
        <v>5</v>
      </c>
      <c r="Q2515" s="12">
        <v>2002</v>
      </c>
      <c r="R2515" s="12">
        <v>12</v>
      </c>
      <c r="S2515" s="7">
        <v>8</v>
      </c>
      <c r="T2515">
        <v>8</v>
      </c>
      <c r="U2515">
        <v>6</v>
      </c>
      <c r="V2515" t="s">
        <v>53</v>
      </c>
      <c r="W2515">
        <v>480</v>
      </c>
      <c r="X2515" s="5">
        <v>1</v>
      </c>
      <c r="Y2515" t="s">
        <v>48</v>
      </c>
      <c r="Z2515" t="s">
        <v>55</v>
      </c>
      <c r="AA2515" t="s">
        <v>258</v>
      </c>
      <c r="AB2515" s="5">
        <v>2</v>
      </c>
      <c r="AC2515" t="s">
        <v>1443</v>
      </c>
      <c r="AD2515" t="s">
        <v>1649</v>
      </c>
      <c r="AE2515" t="s">
        <v>1442</v>
      </c>
    </row>
    <row r="2516" spans="1:31" ht="14.25" customHeight="1" x14ac:dyDescent="0.3">
      <c r="A2516">
        <v>24</v>
      </c>
      <c r="B2516" t="s">
        <v>35</v>
      </c>
      <c r="C2516" t="s">
        <v>1100</v>
      </c>
      <c r="D2516" t="s">
        <v>245</v>
      </c>
      <c r="E2516">
        <v>2005</v>
      </c>
      <c r="F2516" t="s">
        <v>537</v>
      </c>
      <c r="G2516" t="s">
        <v>538</v>
      </c>
      <c r="H2516" s="3" t="s">
        <v>539</v>
      </c>
      <c r="I2516" s="4">
        <v>-6.7333333</v>
      </c>
      <c r="J2516" s="4">
        <v>-35.133333333333297</v>
      </c>
      <c r="K2516">
        <v>33782000</v>
      </c>
      <c r="L2516" t="s">
        <v>67</v>
      </c>
      <c r="M2516" t="s">
        <v>1329</v>
      </c>
      <c r="N2516" t="s">
        <v>540</v>
      </c>
      <c r="O2516" s="12">
        <v>2002</v>
      </c>
      <c r="P2516" s="12">
        <v>5</v>
      </c>
      <c r="Q2516" s="12">
        <v>2002</v>
      </c>
      <c r="R2516" s="12">
        <v>12</v>
      </c>
      <c r="S2516" s="7">
        <v>8</v>
      </c>
      <c r="T2516">
        <v>8</v>
      </c>
      <c r="U2516">
        <v>6</v>
      </c>
      <c r="V2516" t="s">
        <v>53</v>
      </c>
      <c r="W2516">
        <v>480</v>
      </c>
      <c r="X2516" s="5">
        <v>1</v>
      </c>
      <c r="Y2516" t="s">
        <v>48</v>
      </c>
      <c r="Z2516" t="s">
        <v>55</v>
      </c>
      <c r="AA2516" t="s">
        <v>1074</v>
      </c>
      <c r="AB2516" s="5">
        <v>27</v>
      </c>
      <c r="AC2516" t="s">
        <v>1443</v>
      </c>
      <c r="AD2516" t="s">
        <v>1649</v>
      </c>
      <c r="AE2516" t="s">
        <v>1442</v>
      </c>
    </row>
    <row r="2517" spans="1:31" ht="14.25" customHeight="1" x14ac:dyDescent="0.3">
      <c r="A2517">
        <v>24</v>
      </c>
      <c r="B2517" t="s">
        <v>35</v>
      </c>
      <c r="C2517" t="s">
        <v>1100</v>
      </c>
      <c r="D2517" t="s">
        <v>245</v>
      </c>
      <c r="E2517">
        <v>2005</v>
      </c>
      <c r="F2517" t="s">
        <v>537</v>
      </c>
      <c r="G2517" t="s">
        <v>538</v>
      </c>
      <c r="H2517" s="3" t="s">
        <v>539</v>
      </c>
      <c r="I2517" s="4">
        <v>-6.7333333</v>
      </c>
      <c r="J2517" s="4">
        <v>-35.133333333333297</v>
      </c>
      <c r="K2517">
        <v>33782000</v>
      </c>
      <c r="L2517" t="s">
        <v>67</v>
      </c>
      <c r="M2517" t="s">
        <v>1329</v>
      </c>
      <c r="N2517" t="s">
        <v>540</v>
      </c>
      <c r="O2517" s="12">
        <v>2002</v>
      </c>
      <c r="P2517" s="12">
        <v>5</v>
      </c>
      <c r="Q2517" s="12">
        <v>2002</v>
      </c>
      <c r="R2517" s="12">
        <v>12</v>
      </c>
      <c r="S2517" s="7">
        <v>8</v>
      </c>
      <c r="T2517">
        <v>8</v>
      </c>
      <c r="U2517">
        <v>6</v>
      </c>
      <c r="V2517" t="s">
        <v>53</v>
      </c>
      <c r="W2517">
        <v>480</v>
      </c>
      <c r="X2517" s="5">
        <v>1</v>
      </c>
      <c r="Y2517" t="s">
        <v>48</v>
      </c>
      <c r="Z2517" t="s">
        <v>83</v>
      </c>
      <c r="AA2517" t="s">
        <v>128</v>
      </c>
      <c r="AB2517" s="5">
        <v>1</v>
      </c>
      <c r="AC2517" t="s">
        <v>1443</v>
      </c>
      <c r="AD2517" t="s">
        <v>1649</v>
      </c>
      <c r="AE2517" t="s">
        <v>1442</v>
      </c>
    </row>
    <row r="2518" spans="1:31" ht="14.25" customHeight="1" x14ac:dyDescent="0.3">
      <c r="A2518">
        <v>24</v>
      </c>
      <c r="B2518" t="s">
        <v>35</v>
      </c>
      <c r="C2518" t="s">
        <v>1100</v>
      </c>
      <c r="D2518" t="s">
        <v>245</v>
      </c>
      <c r="E2518">
        <v>2005</v>
      </c>
      <c r="F2518" t="s">
        <v>537</v>
      </c>
      <c r="G2518" t="s">
        <v>538</v>
      </c>
      <c r="H2518" s="3" t="s">
        <v>539</v>
      </c>
      <c r="I2518" s="4">
        <v>-6.7333333</v>
      </c>
      <c r="J2518" s="4">
        <v>-35.133333333333297</v>
      </c>
      <c r="K2518">
        <v>33782000</v>
      </c>
      <c r="L2518" t="s">
        <v>67</v>
      </c>
      <c r="M2518" t="s">
        <v>1329</v>
      </c>
      <c r="N2518" t="s">
        <v>540</v>
      </c>
      <c r="O2518" s="12">
        <v>2002</v>
      </c>
      <c r="P2518" s="12">
        <v>5</v>
      </c>
      <c r="Q2518" s="12">
        <v>2002</v>
      </c>
      <c r="R2518" s="12">
        <v>12</v>
      </c>
      <c r="S2518" s="7">
        <v>8</v>
      </c>
      <c r="T2518">
        <v>8</v>
      </c>
      <c r="U2518">
        <v>6</v>
      </c>
      <c r="V2518" t="s">
        <v>53</v>
      </c>
      <c r="W2518">
        <v>480</v>
      </c>
      <c r="X2518" s="5">
        <v>1</v>
      </c>
      <c r="Y2518" t="s">
        <v>48</v>
      </c>
      <c r="Z2518" t="s">
        <v>83</v>
      </c>
      <c r="AA2518" t="s">
        <v>84</v>
      </c>
      <c r="AB2518" s="5">
        <v>21</v>
      </c>
      <c r="AC2518" t="s">
        <v>1443</v>
      </c>
      <c r="AD2518" t="s">
        <v>1649</v>
      </c>
      <c r="AE2518" t="s">
        <v>1442</v>
      </c>
    </row>
    <row r="2519" spans="1:31" ht="14.25" customHeight="1" x14ac:dyDescent="0.3">
      <c r="A2519">
        <v>24</v>
      </c>
      <c r="B2519" t="s">
        <v>35</v>
      </c>
      <c r="C2519" t="s">
        <v>1100</v>
      </c>
      <c r="D2519" t="s">
        <v>245</v>
      </c>
      <c r="E2519">
        <v>2005</v>
      </c>
      <c r="F2519" t="s">
        <v>537</v>
      </c>
      <c r="G2519" t="s">
        <v>538</v>
      </c>
      <c r="H2519" s="3" t="s">
        <v>539</v>
      </c>
      <c r="I2519" s="4">
        <v>-6.7333333</v>
      </c>
      <c r="J2519" s="4">
        <v>-35.133333333333297</v>
      </c>
      <c r="K2519">
        <v>33782000</v>
      </c>
      <c r="L2519" t="s">
        <v>67</v>
      </c>
      <c r="M2519" t="s">
        <v>1329</v>
      </c>
      <c r="N2519" t="s">
        <v>540</v>
      </c>
      <c r="O2519" s="12">
        <v>2002</v>
      </c>
      <c r="P2519" s="12">
        <v>5</v>
      </c>
      <c r="Q2519" s="12">
        <v>2002</v>
      </c>
      <c r="R2519" s="12">
        <v>12</v>
      </c>
      <c r="S2519" s="7">
        <v>8</v>
      </c>
      <c r="T2519">
        <v>8</v>
      </c>
      <c r="U2519">
        <v>6</v>
      </c>
      <c r="V2519" t="s">
        <v>53</v>
      </c>
      <c r="W2519">
        <v>480</v>
      </c>
      <c r="X2519" s="5">
        <v>1</v>
      </c>
      <c r="Y2519" t="s">
        <v>48</v>
      </c>
      <c r="Z2519" t="s">
        <v>83</v>
      </c>
      <c r="AA2519" t="s">
        <v>663</v>
      </c>
      <c r="AB2519" s="5">
        <v>8</v>
      </c>
      <c r="AC2519" t="s">
        <v>1443</v>
      </c>
      <c r="AD2519" t="s">
        <v>1649</v>
      </c>
      <c r="AE2519" t="s">
        <v>1442</v>
      </c>
    </row>
    <row r="2520" spans="1:31" ht="14.25" customHeight="1" x14ac:dyDescent="0.3">
      <c r="A2520">
        <v>24</v>
      </c>
      <c r="B2520" t="s">
        <v>35</v>
      </c>
      <c r="C2520" t="s">
        <v>1100</v>
      </c>
      <c r="D2520" t="s">
        <v>245</v>
      </c>
      <c r="E2520">
        <v>2005</v>
      </c>
      <c r="F2520" t="s">
        <v>537</v>
      </c>
      <c r="G2520" t="s">
        <v>538</v>
      </c>
      <c r="H2520" s="3" t="s">
        <v>539</v>
      </c>
      <c r="I2520" s="4">
        <v>-6.7333333</v>
      </c>
      <c r="J2520" s="4">
        <v>-35.133333333333297</v>
      </c>
      <c r="K2520">
        <v>33782000</v>
      </c>
      <c r="L2520" t="s">
        <v>67</v>
      </c>
      <c r="M2520" t="s">
        <v>1329</v>
      </c>
      <c r="N2520" t="s">
        <v>540</v>
      </c>
      <c r="O2520" s="12">
        <v>2002</v>
      </c>
      <c r="P2520" s="12">
        <v>5</v>
      </c>
      <c r="Q2520" s="12">
        <v>2002</v>
      </c>
      <c r="R2520" s="12">
        <v>12</v>
      </c>
      <c r="S2520" s="7">
        <v>8</v>
      </c>
      <c r="T2520">
        <v>8</v>
      </c>
      <c r="U2520">
        <v>6</v>
      </c>
      <c r="V2520" t="s">
        <v>53</v>
      </c>
      <c r="W2520">
        <v>480</v>
      </c>
      <c r="X2520" s="5">
        <v>1</v>
      </c>
      <c r="Y2520" t="s">
        <v>48</v>
      </c>
      <c r="Z2520" t="s">
        <v>83</v>
      </c>
      <c r="AA2520" t="s">
        <v>87</v>
      </c>
      <c r="AB2520" s="5">
        <v>75</v>
      </c>
      <c r="AC2520" t="s">
        <v>1443</v>
      </c>
      <c r="AD2520" t="s">
        <v>1649</v>
      </c>
      <c r="AE2520" t="s">
        <v>1442</v>
      </c>
    </row>
    <row r="2521" spans="1:31" ht="14.25" customHeight="1" x14ac:dyDescent="0.3">
      <c r="A2521">
        <v>24</v>
      </c>
      <c r="B2521" t="s">
        <v>35</v>
      </c>
      <c r="C2521" t="s">
        <v>1100</v>
      </c>
      <c r="D2521" t="s">
        <v>245</v>
      </c>
      <c r="E2521">
        <v>2005</v>
      </c>
      <c r="F2521" t="s">
        <v>537</v>
      </c>
      <c r="G2521" t="s">
        <v>538</v>
      </c>
      <c r="H2521" s="3" t="s">
        <v>539</v>
      </c>
      <c r="I2521" s="4">
        <v>-6.7333333</v>
      </c>
      <c r="J2521" s="4">
        <v>-35.133333333333297</v>
      </c>
      <c r="K2521">
        <v>33782000</v>
      </c>
      <c r="L2521" t="s">
        <v>67</v>
      </c>
      <c r="M2521" t="s">
        <v>1329</v>
      </c>
      <c r="N2521" t="s">
        <v>540</v>
      </c>
      <c r="O2521" s="12">
        <v>2002</v>
      </c>
      <c r="P2521" s="12">
        <v>5</v>
      </c>
      <c r="Q2521" s="12">
        <v>2002</v>
      </c>
      <c r="R2521" s="12">
        <v>12</v>
      </c>
      <c r="S2521" s="7">
        <v>8</v>
      </c>
      <c r="T2521">
        <v>8</v>
      </c>
      <c r="U2521">
        <v>6</v>
      </c>
      <c r="V2521" t="s">
        <v>53</v>
      </c>
      <c r="W2521">
        <v>480</v>
      </c>
      <c r="X2521" s="5">
        <v>1</v>
      </c>
      <c r="Y2521" t="s">
        <v>48</v>
      </c>
      <c r="Z2521" t="s">
        <v>90</v>
      </c>
      <c r="AA2521" t="s">
        <v>666</v>
      </c>
      <c r="AB2521" s="5">
        <v>2</v>
      </c>
      <c r="AC2521" t="s">
        <v>1443</v>
      </c>
      <c r="AD2521" t="s">
        <v>1649</v>
      </c>
      <c r="AE2521" t="s">
        <v>1442</v>
      </c>
    </row>
    <row r="2522" spans="1:31" ht="14.25" customHeight="1" x14ac:dyDescent="0.3">
      <c r="A2522">
        <v>24</v>
      </c>
      <c r="B2522" t="s">
        <v>35</v>
      </c>
      <c r="C2522" t="s">
        <v>1100</v>
      </c>
      <c r="D2522" t="s">
        <v>245</v>
      </c>
      <c r="E2522">
        <v>2005</v>
      </c>
      <c r="F2522" t="s">
        <v>537</v>
      </c>
      <c r="G2522" t="s">
        <v>538</v>
      </c>
      <c r="H2522" s="3" t="s">
        <v>539</v>
      </c>
      <c r="I2522" s="4">
        <v>-6.7333333</v>
      </c>
      <c r="J2522" s="4">
        <v>-35.133333333333297</v>
      </c>
      <c r="K2522">
        <v>33782000</v>
      </c>
      <c r="L2522" t="s">
        <v>67</v>
      </c>
      <c r="M2522" t="s">
        <v>1329</v>
      </c>
      <c r="N2522" t="s">
        <v>540</v>
      </c>
      <c r="O2522" s="12">
        <v>2002</v>
      </c>
      <c r="P2522" s="12">
        <v>5</v>
      </c>
      <c r="Q2522" s="12">
        <v>2002</v>
      </c>
      <c r="R2522" s="12">
        <v>12</v>
      </c>
      <c r="S2522" s="7">
        <v>8</v>
      </c>
      <c r="T2522">
        <v>8</v>
      </c>
      <c r="U2522">
        <v>6</v>
      </c>
      <c r="V2522" t="s">
        <v>53</v>
      </c>
      <c r="W2522">
        <v>480</v>
      </c>
      <c r="X2522" s="5">
        <v>1</v>
      </c>
      <c r="Y2522" t="s">
        <v>48</v>
      </c>
      <c r="Z2522" t="s">
        <v>90</v>
      </c>
      <c r="AA2522" t="s">
        <v>91</v>
      </c>
      <c r="AB2522" s="5">
        <v>2</v>
      </c>
      <c r="AC2522" t="s">
        <v>1443</v>
      </c>
      <c r="AD2522" t="s">
        <v>1649</v>
      </c>
      <c r="AE2522" t="s">
        <v>1442</v>
      </c>
    </row>
    <row r="2523" spans="1:31" ht="14.25" customHeight="1" x14ac:dyDescent="0.3">
      <c r="A2523">
        <v>24</v>
      </c>
      <c r="B2523" t="s">
        <v>35</v>
      </c>
      <c r="C2523" t="s">
        <v>1100</v>
      </c>
      <c r="D2523" t="s">
        <v>245</v>
      </c>
      <c r="E2523">
        <v>2005</v>
      </c>
      <c r="F2523" t="s">
        <v>537</v>
      </c>
      <c r="G2523" t="s">
        <v>541</v>
      </c>
      <c r="H2523" s="3" t="s">
        <v>542</v>
      </c>
      <c r="I2523" s="4">
        <v>-6.7333333</v>
      </c>
      <c r="J2523" s="4">
        <v>-35.133333333333297</v>
      </c>
      <c r="K2523" s="5">
        <v>33782000</v>
      </c>
      <c r="L2523" t="s">
        <v>67</v>
      </c>
      <c r="M2523" t="s">
        <v>1329</v>
      </c>
      <c r="N2523" t="s">
        <v>540</v>
      </c>
      <c r="O2523">
        <v>2002</v>
      </c>
      <c r="P2523">
        <v>5</v>
      </c>
      <c r="Q2523">
        <v>2002</v>
      </c>
      <c r="R2523">
        <v>12</v>
      </c>
      <c r="S2523" s="7">
        <v>8</v>
      </c>
      <c r="T2523">
        <v>8</v>
      </c>
      <c r="U2523">
        <v>6</v>
      </c>
      <c r="V2523" t="s">
        <v>53</v>
      </c>
      <c r="W2523">
        <v>480</v>
      </c>
      <c r="X2523" s="36">
        <v>1</v>
      </c>
      <c r="Y2523" t="s">
        <v>48</v>
      </c>
      <c r="Z2523" t="s">
        <v>55</v>
      </c>
      <c r="AA2523" t="s">
        <v>56</v>
      </c>
      <c r="AB2523" s="5">
        <v>184</v>
      </c>
      <c r="AC2523" t="s">
        <v>1443</v>
      </c>
      <c r="AD2523" t="s">
        <v>1649</v>
      </c>
      <c r="AE2523" t="s">
        <v>1442</v>
      </c>
    </row>
    <row r="2524" spans="1:31" ht="14.25" customHeight="1" x14ac:dyDescent="0.3">
      <c r="A2524">
        <v>24</v>
      </c>
      <c r="B2524" t="s">
        <v>35</v>
      </c>
      <c r="C2524" t="s">
        <v>1100</v>
      </c>
      <c r="D2524" t="s">
        <v>245</v>
      </c>
      <c r="E2524">
        <v>2005</v>
      </c>
      <c r="F2524" t="s">
        <v>537</v>
      </c>
      <c r="G2524" t="s">
        <v>541</v>
      </c>
      <c r="H2524" s="3" t="s">
        <v>542</v>
      </c>
      <c r="I2524" s="4">
        <v>-6.7333333</v>
      </c>
      <c r="J2524" s="4">
        <v>-35.133333333333297</v>
      </c>
      <c r="K2524">
        <v>33782000</v>
      </c>
      <c r="L2524" t="s">
        <v>67</v>
      </c>
      <c r="M2524" t="s">
        <v>1329</v>
      </c>
      <c r="N2524" t="s">
        <v>540</v>
      </c>
      <c r="O2524" s="12">
        <v>2002</v>
      </c>
      <c r="P2524" s="12">
        <v>5</v>
      </c>
      <c r="Q2524" s="12">
        <v>2002</v>
      </c>
      <c r="R2524" s="12">
        <v>12</v>
      </c>
      <c r="S2524" s="7">
        <v>8</v>
      </c>
      <c r="T2524">
        <v>8</v>
      </c>
      <c r="U2524">
        <v>6</v>
      </c>
      <c r="V2524" t="s">
        <v>53</v>
      </c>
      <c r="W2524">
        <v>480</v>
      </c>
      <c r="X2524" s="5">
        <v>1</v>
      </c>
      <c r="Y2524" t="s">
        <v>48</v>
      </c>
      <c r="Z2524" t="s">
        <v>55</v>
      </c>
      <c r="AA2524" t="s">
        <v>62</v>
      </c>
      <c r="AB2524" s="5">
        <v>0</v>
      </c>
      <c r="AC2524" t="s">
        <v>1443</v>
      </c>
      <c r="AD2524" t="s">
        <v>1649</v>
      </c>
      <c r="AE2524" t="s">
        <v>1442</v>
      </c>
    </row>
    <row r="2525" spans="1:31" ht="14.25" customHeight="1" x14ac:dyDescent="0.3">
      <c r="A2525">
        <v>24</v>
      </c>
      <c r="B2525" t="s">
        <v>35</v>
      </c>
      <c r="C2525" t="s">
        <v>1100</v>
      </c>
      <c r="D2525" t="s">
        <v>245</v>
      </c>
      <c r="E2525">
        <v>2005</v>
      </c>
      <c r="F2525" t="s">
        <v>537</v>
      </c>
      <c r="G2525" t="s">
        <v>541</v>
      </c>
      <c r="H2525" s="3" t="s">
        <v>542</v>
      </c>
      <c r="I2525" s="4">
        <v>-6.7333333</v>
      </c>
      <c r="J2525" s="4">
        <v>-35.133333333333297</v>
      </c>
      <c r="K2525">
        <v>33782000</v>
      </c>
      <c r="L2525" t="s">
        <v>67</v>
      </c>
      <c r="M2525" t="s">
        <v>1329</v>
      </c>
      <c r="N2525" t="s">
        <v>540</v>
      </c>
      <c r="O2525" s="12">
        <v>2002</v>
      </c>
      <c r="P2525" s="12">
        <v>5</v>
      </c>
      <c r="Q2525" s="12">
        <v>2002</v>
      </c>
      <c r="R2525" s="12">
        <v>12</v>
      </c>
      <c r="S2525" s="7">
        <v>8</v>
      </c>
      <c r="T2525">
        <v>8</v>
      </c>
      <c r="U2525">
        <v>6</v>
      </c>
      <c r="V2525" t="s">
        <v>53</v>
      </c>
      <c r="W2525">
        <v>480</v>
      </c>
      <c r="X2525" s="5">
        <v>1</v>
      </c>
      <c r="Y2525" t="s">
        <v>48</v>
      </c>
      <c r="Z2525" t="s">
        <v>55</v>
      </c>
      <c r="AA2525" t="s">
        <v>655</v>
      </c>
      <c r="AB2525" s="5">
        <v>0</v>
      </c>
      <c r="AC2525" t="s">
        <v>1443</v>
      </c>
      <c r="AD2525" t="s">
        <v>1649</v>
      </c>
      <c r="AE2525" t="s">
        <v>1442</v>
      </c>
    </row>
    <row r="2526" spans="1:31" ht="14.25" customHeight="1" x14ac:dyDescent="0.3">
      <c r="A2526">
        <v>24</v>
      </c>
      <c r="B2526" t="s">
        <v>35</v>
      </c>
      <c r="C2526" t="s">
        <v>1100</v>
      </c>
      <c r="D2526" t="s">
        <v>245</v>
      </c>
      <c r="E2526">
        <v>2005</v>
      </c>
      <c r="F2526" t="s">
        <v>537</v>
      </c>
      <c r="G2526" t="s">
        <v>541</v>
      </c>
      <c r="H2526" s="3" t="s">
        <v>542</v>
      </c>
      <c r="I2526" s="4">
        <v>-6.7333333</v>
      </c>
      <c r="J2526" s="4">
        <v>-35.133333333333297</v>
      </c>
      <c r="K2526">
        <v>33782000</v>
      </c>
      <c r="L2526" t="s">
        <v>67</v>
      </c>
      <c r="M2526" t="s">
        <v>1329</v>
      </c>
      <c r="N2526" t="s">
        <v>540</v>
      </c>
      <c r="O2526" s="12">
        <v>2002</v>
      </c>
      <c r="P2526" s="12">
        <v>5</v>
      </c>
      <c r="Q2526" s="12">
        <v>2002</v>
      </c>
      <c r="R2526" s="12">
        <v>12</v>
      </c>
      <c r="S2526" s="7">
        <v>8</v>
      </c>
      <c r="T2526">
        <v>8</v>
      </c>
      <c r="U2526">
        <v>6</v>
      </c>
      <c r="V2526" t="s">
        <v>53</v>
      </c>
      <c r="W2526">
        <v>480</v>
      </c>
      <c r="X2526" s="5">
        <v>1</v>
      </c>
      <c r="Y2526" t="s">
        <v>48</v>
      </c>
      <c r="Z2526" t="s">
        <v>55</v>
      </c>
      <c r="AA2526" t="s">
        <v>258</v>
      </c>
      <c r="AB2526" s="5">
        <v>0</v>
      </c>
      <c r="AC2526" t="s">
        <v>1443</v>
      </c>
      <c r="AD2526" t="s">
        <v>1649</v>
      </c>
      <c r="AE2526" t="s">
        <v>1442</v>
      </c>
    </row>
    <row r="2527" spans="1:31" ht="14.25" customHeight="1" x14ac:dyDescent="0.3">
      <c r="A2527">
        <v>24</v>
      </c>
      <c r="B2527" t="s">
        <v>35</v>
      </c>
      <c r="C2527" t="s">
        <v>1100</v>
      </c>
      <c r="D2527" t="s">
        <v>245</v>
      </c>
      <c r="E2527">
        <v>2005</v>
      </c>
      <c r="F2527" t="s">
        <v>537</v>
      </c>
      <c r="G2527" t="s">
        <v>541</v>
      </c>
      <c r="H2527" s="3" t="s">
        <v>542</v>
      </c>
      <c r="I2527" s="4">
        <v>-6.7333333</v>
      </c>
      <c r="J2527" s="4">
        <v>-35.133333333333297</v>
      </c>
      <c r="K2527">
        <v>33782000</v>
      </c>
      <c r="L2527" t="s">
        <v>67</v>
      </c>
      <c r="M2527" t="s">
        <v>1329</v>
      </c>
      <c r="N2527" t="s">
        <v>540</v>
      </c>
      <c r="O2527" s="12">
        <v>2002</v>
      </c>
      <c r="P2527" s="12">
        <v>5</v>
      </c>
      <c r="Q2527" s="12">
        <v>2002</v>
      </c>
      <c r="R2527" s="12">
        <v>12</v>
      </c>
      <c r="S2527" s="7">
        <v>8</v>
      </c>
      <c r="T2527">
        <v>8</v>
      </c>
      <c r="U2527">
        <v>6</v>
      </c>
      <c r="V2527" t="s">
        <v>53</v>
      </c>
      <c r="W2527">
        <v>480</v>
      </c>
      <c r="X2527" s="5">
        <v>1</v>
      </c>
      <c r="Y2527" t="s">
        <v>48</v>
      </c>
      <c r="Z2527" t="s">
        <v>55</v>
      </c>
      <c r="AA2527" t="s">
        <v>1074</v>
      </c>
      <c r="AB2527" s="5">
        <v>1</v>
      </c>
      <c r="AC2527" t="s">
        <v>1443</v>
      </c>
      <c r="AD2527" t="s">
        <v>1649</v>
      </c>
      <c r="AE2527" t="s">
        <v>1442</v>
      </c>
    </row>
    <row r="2528" spans="1:31" ht="14.25" customHeight="1" x14ac:dyDescent="0.3">
      <c r="A2528">
        <v>24</v>
      </c>
      <c r="B2528" t="s">
        <v>35</v>
      </c>
      <c r="C2528" t="s">
        <v>1100</v>
      </c>
      <c r="D2528" t="s">
        <v>245</v>
      </c>
      <c r="E2528">
        <v>2005</v>
      </c>
      <c r="F2528" t="s">
        <v>537</v>
      </c>
      <c r="G2528" t="s">
        <v>541</v>
      </c>
      <c r="H2528" s="3" t="s">
        <v>542</v>
      </c>
      <c r="I2528" s="4">
        <v>-6.7333333</v>
      </c>
      <c r="J2528" s="4">
        <v>-35.133333333333297</v>
      </c>
      <c r="K2528">
        <v>33782000</v>
      </c>
      <c r="L2528" t="s">
        <v>67</v>
      </c>
      <c r="M2528" t="s">
        <v>1329</v>
      </c>
      <c r="N2528" t="s">
        <v>540</v>
      </c>
      <c r="O2528" s="12">
        <v>2002</v>
      </c>
      <c r="P2528" s="12">
        <v>5</v>
      </c>
      <c r="Q2528" s="12">
        <v>2002</v>
      </c>
      <c r="R2528" s="12">
        <v>12</v>
      </c>
      <c r="S2528" s="7">
        <v>8</v>
      </c>
      <c r="T2528">
        <v>8</v>
      </c>
      <c r="U2528">
        <v>6</v>
      </c>
      <c r="V2528" t="s">
        <v>53</v>
      </c>
      <c r="W2528">
        <v>480</v>
      </c>
      <c r="X2528" s="5">
        <v>1</v>
      </c>
      <c r="Y2528" t="s">
        <v>48</v>
      </c>
      <c r="Z2528" t="s">
        <v>83</v>
      </c>
      <c r="AA2528" t="s">
        <v>128</v>
      </c>
      <c r="AB2528" s="5">
        <v>0</v>
      </c>
      <c r="AC2528" t="s">
        <v>1443</v>
      </c>
      <c r="AD2528" t="s">
        <v>1649</v>
      </c>
      <c r="AE2528" t="s">
        <v>1442</v>
      </c>
    </row>
    <row r="2529" spans="1:31" ht="14.25" customHeight="1" x14ac:dyDescent="0.3">
      <c r="A2529">
        <v>24</v>
      </c>
      <c r="B2529" t="s">
        <v>35</v>
      </c>
      <c r="C2529" t="s">
        <v>1100</v>
      </c>
      <c r="D2529" t="s">
        <v>245</v>
      </c>
      <c r="E2529">
        <v>2005</v>
      </c>
      <c r="F2529" t="s">
        <v>537</v>
      </c>
      <c r="G2529" t="s">
        <v>541</v>
      </c>
      <c r="H2529" s="3" t="s">
        <v>542</v>
      </c>
      <c r="I2529" s="4">
        <v>-6.7333333</v>
      </c>
      <c r="J2529" s="4">
        <v>-35.133333333333297</v>
      </c>
      <c r="K2529">
        <v>33782000</v>
      </c>
      <c r="L2529" t="s">
        <v>67</v>
      </c>
      <c r="M2529" t="s">
        <v>1329</v>
      </c>
      <c r="N2529" t="s">
        <v>540</v>
      </c>
      <c r="O2529" s="12">
        <v>2002</v>
      </c>
      <c r="P2529" s="12">
        <v>5</v>
      </c>
      <c r="Q2529" s="12">
        <v>2002</v>
      </c>
      <c r="R2529" s="12">
        <v>12</v>
      </c>
      <c r="S2529" s="7">
        <v>8</v>
      </c>
      <c r="T2529">
        <v>8</v>
      </c>
      <c r="U2529">
        <v>6</v>
      </c>
      <c r="V2529" t="s">
        <v>53</v>
      </c>
      <c r="W2529">
        <v>480</v>
      </c>
      <c r="X2529" s="5">
        <v>1</v>
      </c>
      <c r="Y2529" t="s">
        <v>48</v>
      </c>
      <c r="Z2529" t="s">
        <v>83</v>
      </c>
      <c r="AA2529" t="s">
        <v>84</v>
      </c>
      <c r="AB2529" s="5">
        <v>0</v>
      </c>
      <c r="AC2529" t="s">
        <v>1443</v>
      </c>
      <c r="AD2529" t="s">
        <v>1649</v>
      </c>
      <c r="AE2529" t="s">
        <v>1442</v>
      </c>
    </row>
    <row r="2530" spans="1:31" ht="14.25" customHeight="1" x14ac:dyDescent="0.3">
      <c r="A2530">
        <v>24</v>
      </c>
      <c r="B2530" t="s">
        <v>35</v>
      </c>
      <c r="C2530" t="s">
        <v>1100</v>
      </c>
      <c r="D2530" t="s">
        <v>245</v>
      </c>
      <c r="E2530">
        <v>2005</v>
      </c>
      <c r="F2530" t="s">
        <v>537</v>
      </c>
      <c r="G2530" t="s">
        <v>541</v>
      </c>
      <c r="H2530" s="3" t="s">
        <v>542</v>
      </c>
      <c r="I2530" s="4">
        <v>-6.7333333</v>
      </c>
      <c r="J2530" s="4">
        <v>-35.133333333333297</v>
      </c>
      <c r="K2530">
        <v>33782000</v>
      </c>
      <c r="L2530" t="s">
        <v>67</v>
      </c>
      <c r="M2530" t="s">
        <v>1329</v>
      </c>
      <c r="N2530" t="s">
        <v>540</v>
      </c>
      <c r="O2530" s="12">
        <v>2002</v>
      </c>
      <c r="P2530" s="12">
        <v>5</v>
      </c>
      <c r="Q2530" s="12">
        <v>2002</v>
      </c>
      <c r="R2530" s="12">
        <v>12</v>
      </c>
      <c r="S2530" s="7">
        <v>8</v>
      </c>
      <c r="T2530">
        <v>8</v>
      </c>
      <c r="U2530">
        <v>6</v>
      </c>
      <c r="V2530" t="s">
        <v>53</v>
      </c>
      <c r="W2530">
        <v>480</v>
      </c>
      <c r="X2530" s="5">
        <v>1</v>
      </c>
      <c r="Y2530" t="s">
        <v>48</v>
      </c>
      <c r="Z2530" t="s">
        <v>83</v>
      </c>
      <c r="AA2530" t="s">
        <v>663</v>
      </c>
      <c r="AB2530" s="5">
        <v>0</v>
      </c>
      <c r="AC2530" t="s">
        <v>1443</v>
      </c>
      <c r="AD2530" t="s">
        <v>1649</v>
      </c>
      <c r="AE2530" t="s">
        <v>1442</v>
      </c>
    </row>
    <row r="2531" spans="1:31" ht="14.25" customHeight="1" x14ac:dyDescent="0.3">
      <c r="A2531">
        <v>24</v>
      </c>
      <c r="B2531" t="s">
        <v>35</v>
      </c>
      <c r="C2531" t="s">
        <v>1100</v>
      </c>
      <c r="D2531" t="s">
        <v>245</v>
      </c>
      <c r="E2531">
        <v>2005</v>
      </c>
      <c r="F2531" t="s">
        <v>537</v>
      </c>
      <c r="G2531" t="s">
        <v>541</v>
      </c>
      <c r="H2531" s="3" t="s">
        <v>542</v>
      </c>
      <c r="I2531" s="4">
        <v>-6.7333333</v>
      </c>
      <c r="J2531" s="4">
        <v>-35.133333333333297</v>
      </c>
      <c r="K2531">
        <v>33782000</v>
      </c>
      <c r="L2531" t="s">
        <v>67</v>
      </c>
      <c r="M2531" t="s">
        <v>1329</v>
      </c>
      <c r="N2531" t="s">
        <v>540</v>
      </c>
      <c r="O2531" s="12">
        <v>2002</v>
      </c>
      <c r="P2531" s="12">
        <v>5</v>
      </c>
      <c r="Q2531" s="12">
        <v>2002</v>
      </c>
      <c r="R2531" s="12">
        <v>12</v>
      </c>
      <c r="S2531" s="7">
        <v>8</v>
      </c>
      <c r="T2531">
        <v>8</v>
      </c>
      <c r="U2531">
        <v>6</v>
      </c>
      <c r="V2531" t="s">
        <v>53</v>
      </c>
      <c r="W2531">
        <v>480</v>
      </c>
      <c r="X2531" s="5">
        <v>1</v>
      </c>
      <c r="Y2531" t="s">
        <v>48</v>
      </c>
      <c r="Z2531" t="s">
        <v>83</v>
      </c>
      <c r="AA2531" t="s">
        <v>87</v>
      </c>
      <c r="AB2531" s="5">
        <v>117</v>
      </c>
      <c r="AC2531" t="s">
        <v>1443</v>
      </c>
      <c r="AD2531" t="s">
        <v>1649</v>
      </c>
      <c r="AE2531" t="s">
        <v>1442</v>
      </c>
    </row>
    <row r="2532" spans="1:31" ht="14.25" customHeight="1" x14ac:dyDescent="0.3">
      <c r="A2532">
        <v>24</v>
      </c>
      <c r="B2532" t="s">
        <v>35</v>
      </c>
      <c r="C2532" t="s">
        <v>1100</v>
      </c>
      <c r="D2532" t="s">
        <v>245</v>
      </c>
      <c r="E2532">
        <v>2005</v>
      </c>
      <c r="F2532" t="s">
        <v>537</v>
      </c>
      <c r="G2532" t="s">
        <v>541</v>
      </c>
      <c r="H2532" s="3" t="s">
        <v>542</v>
      </c>
      <c r="I2532" s="4">
        <v>-6.7333333</v>
      </c>
      <c r="J2532" s="4">
        <v>-35.133333333333297</v>
      </c>
      <c r="K2532">
        <v>33782000</v>
      </c>
      <c r="L2532" t="s">
        <v>67</v>
      </c>
      <c r="M2532" t="s">
        <v>1329</v>
      </c>
      <c r="N2532" t="s">
        <v>540</v>
      </c>
      <c r="O2532" s="12">
        <v>2002</v>
      </c>
      <c r="P2532" s="12">
        <v>5</v>
      </c>
      <c r="Q2532" s="12">
        <v>2002</v>
      </c>
      <c r="R2532" s="12">
        <v>12</v>
      </c>
      <c r="S2532" s="7">
        <v>8</v>
      </c>
      <c r="T2532">
        <v>8</v>
      </c>
      <c r="U2532">
        <v>6</v>
      </c>
      <c r="V2532" t="s">
        <v>53</v>
      </c>
      <c r="W2532">
        <v>480</v>
      </c>
      <c r="X2532" s="5">
        <v>1</v>
      </c>
      <c r="Y2532" t="s">
        <v>48</v>
      </c>
      <c r="Z2532" t="s">
        <v>90</v>
      </c>
      <c r="AA2532" t="s">
        <v>666</v>
      </c>
      <c r="AB2532" s="5">
        <v>0</v>
      </c>
      <c r="AC2532" t="s">
        <v>1443</v>
      </c>
      <c r="AD2532" t="s">
        <v>1649</v>
      </c>
      <c r="AE2532" t="s">
        <v>1442</v>
      </c>
    </row>
    <row r="2533" spans="1:31" ht="14.25" customHeight="1" x14ac:dyDescent="0.3">
      <c r="A2533">
        <v>24</v>
      </c>
      <c r="B2533" t="s">
        <v>35</v>
      </c>
      <c r="C2533" t="s">
        <v>1100</v>
      </c>
      <c r="D2533" t="s">
        <v>245</v>
      </c>
      <c r="E2533">
        <v>2005</v>
      </c>
      <c r="F2533" t="s">
        <v>537</v>
      </c>
      <c r="G2533" t="s">
        <v>541</v>
      </c>
      <c r="H2533" s="3" t="s">
        <v>542</v>
      </c>
      <c r="I2533" s="4">
        <v>-6.7333333</v>
      </c>
      <c r="J2533" s="4">
        <v>-35.133333333333297</v>
      </c>
      <c r="K2533">
        <v>33782000</v>
      </c>
      <c r="L2533" t="s">
        <v>67</v>
      </c>
      <c r="M2533" t="s">
        <v>1329</v>
      </c>
      <c r="N2533" t="s">
        <v>540</v>
      </c>
      <c r="O2533" s="12">
        <v>2002</v>
      </c>
      <c r="P2533" s="12">
        <v>5</v>
      </c>
      <c r="Q2533" s="12">
        <v>2002</v>
      </c>
      <c r="R2533" s="12">
        <v>12</v>
      </c>
      <c r="S2533" s="7">
        <v>8</v>
      </c>
      <c r="T2533">
        <v>8</v>
      </c>
      <c r="U2533">
        <v>6</v>
      </c>
      <c r="V2533" t="s">
        <v>53</v>
      </c>
      <c r="W2533">
        <v>480</v>
      </c>
      <c r="X2533" s="5">
        <v>1</v>
      </c>
      <c r="Y2533" t="s">
        <v>48</v>
      </c>
      <c r="Z2533" t="s">
        <v>90</v>
      </c>
      <c r="AA2533" t="s">
        <v>91</v>
      </c>
      <c r="AB2533" s="5">
        <v>0</v>
      </c>
      <c r="AC2533" t="s">
        <v>1443</v>
      </c>
      <c r="AD2533" t="s">
        <v>1649</v>
      </c>
      <c r="AE2533" t="s">
        <v>1442</v>
      </c>
    </row>
    <row r="2534" spans="1:31" ht="14.25" customHeight="1" x14ac:dyDescent="0.3">
      <c r="A2534">
        <v>25</v>
      </c>
      <c r="B2534" t="s">
        <v>35</v>
      </c>
      <c r="C2534" t="s">
        <v>502</v>
      </c>
      <c r="D2534" t="s">
        <v>37</v>
      </c>
      <c r="E2534">
        <v>2004</v>
      </c>
      <c r="F2534" t="s">
        <v>618</v>
      </c>
      <c r="G2534" t="s">
        <v>1323</v>
      </c>
      <c r="H2534" s="3" t="s">
        <v>543</v>
      </c>
      <c r="I2534" s="4">
        <v>-23.448091699999999</v>
      </c>
      <c r="J2534" s="4">
        <v>-51.251354300000003</v>
      </c>
      <c r="K2534" s="5">
        <v>22800000</v>
      </c>
      <c r="L2534" t="s">
        <v>67</v>
      </c>
      <c r="M2534" t="s">
        <v>1333</v>
      </c>
      <c r="N2534" t="s">
        <v>545</v>
      </c>
      <c r="O2534">
        <v>2001</v>
      </c>
      <c r="P2534">
        <v>11</v>
      </c>
      <c r="Q2534">
        <v>2002</v>
      </c>
      <c r="R2534">
        <v>4</v>
      </c>
      <c r="S2534" s="7">
        <v>6</v>
      </c>
      <c r="T2534" s="7">
        <v>6</v>
      </c>
      <c r="U2534">
        <v>3</v>
      </c>
      <c r="V2534" s="38" t="s">
        <v>82</v>
      </c>
      <c r="W2534">
        <v>120</v>
      </c>
      <c r="X2534" s="36">
        <v>1</v>
      </c>
      <c r="Y2534" t="s">
        <v>48</v>
      </c>
      <c r="Z2534" t="s">
        <v>49</v>
      </c>
      <c r="AA2534" t="s">
        <v>52</v>
      </c>
      <c r="AB2534" s="5">
        <v>66</v>
      </c>
      <c r="AC2534" s="3" t="s">
        <v>1445</v>
      </c>
      <c r="AD2534" s="3" t="s">
        <v>1509</v>
      </c>
      <c r="AE2534" t="s">
        <v>1444</v>
      </c>
    </row>
    <row r="2535" spans="1:31" ht="14.25" customHeight="1" x14ac:dyDescent="0.3">
      <c r="A2535">
        <v>25</v>
      </c>
      <c r="B2535" t="s">
        <v>35</v>
      </c>
      <c r="C2535" t="s">
        <v>502</v>
      </c>
      <c r="D2535" t="s">
        <v>37</v>
      </c>
      <c r="E2535">
        <v>2004</v>
      </c>
      <c r="F2535" t="s">
        <v>618</v>
      </c>
      <c r="G2535" t="s">
        <v>1323</v>
      </c>
      <c r="H2535" s="3" t="s">
        <v>543</v>
      </c>
      <c r="I2535" s="4">
        <v>-23.448091699999999</v>
      </c>
      <c r="J2535" s="4">
        <v>-51.251354300000003</v>
      </c>
      <c r="K2535">
        <v>22800000</v>
      </c>
      <c r="L2535" t="s">
        <v>67</v>
      </c>
      <c r="M2535" t="s">
        <v>1333</v>
      </c>
      <c r="N2535" t="s">
        <v>545</v>
      </c>
      <c r="O2535" s="12">
        <v>2001</v>
      </c>
      <c r="P2535" s="12">
        <v>11</v>
      </c>
      <c r="Q2535" s="12">
        <v>2002</v>
      </c>
      <c r="R2535" s="12">
        <v>4</v>
      </c>
      <c r="S2535" s="7">
        <v>6</v>
      </c>
      <c r="T2535" s="7">
        <v>6</v>
      </c>
      <c r="U2535">
        <v>3</v>
      </c>
      <c r="V2535" s="38" t="s">
        <v>82</v>
      </c>
      <c r="W2535">
        <v>120</v>
      </c>
      <c r="X2535" s="5">
        <v>1</v>
      </c>
      <c r="Y2535" t="s">
        <v>48</v>
      </c>
      <c r="Z2535" t="s">
        <v>83</v>
      </c>
      <c r="AA2535" t="s">
        <v>87</v>
      </c>
      <c r="AB2535" s="5">
        <v>13</v>
      </c>
      <c r="AC2535" s="3" t="s">
        <v>1445</v>
      </c>
      <c r="AD2535" s="3" t="s">
        <v>1509</v>
      </c>
      <c r="AE2535" t="s">
        <v>1444</v>
      </c>
    </row>
    <row r="2536" spans="1:31" ht="14.25" customHeight="1" x14ac:dyDescent="0.3">
      <c r="A2536">
        <v>25</v>
      </c>
      <c r="B2536" t="s">
        <v>35</v>
      </c>
      <c r="C2536" t="s">
        <v>502</v>
      </c>
      <c r="D2536" t="s">
        <v>37</v>
      </c>
      <c r="E2536">
        <v>2004</v>
      </c>
      <c r="F2536" t="s">
        <v>618</v>
      </c>
      <c r="G2536" t="s">
        <v>1323</v>
      </c>
      <c r="H2536" s="3" t="s">
        <v>543</v>
      </c>
      <c r="I2536" s="4">
        <v>-23.448091699999999</v>
      </c>
      <c r="J2536" s="4">
        <v>-51.251354300000003</v>
      </c>
      <c r="K2536">
        <v>22800000</v>
      </c>
      <c r="L2536" t="s">
        <v>67</v>
      </c>
      <c r="M2536" t="s">
        <v>1333</v>
      </c>
      <c r="N2536" t="s">
        <v>545</v>
      </c>
      <c r="O2536" s="12">
        <v>2001</v>
      </c>
      <c r="P2536" s="12">
        <v>11</v>
      </c>
      <c r="Q2536" s="12">
        <v>2002</v>
      </c>
      <c r="R2536" s="12">
        <v>4</v>
      </c>
      <c r="S2536" s="7">
        <v>6</v>
      </c>
      <c r="T2536" s="7">
        <v>6</v>
      </c>
      <c r="U2536">
        <v>3</v>
      </c>
      <c r="V2536" s="38" t="s">
        <v>82</v>
      </c>
      <c r="W2536">
        <v>120</v>
      </c>
      <c r="X2536" s="5">
        <v>1</v>
      </c>
      <c r="Y2536" t="s">
        <v>48</v>
      </c>
      <c r="Z2536" t="s">
        <v>55</v>
      </c>
      <c r="AA2536" t="s">
        <v>70</v>
      </c>
      <c r="AB2536" s="5">
        <v>35</v>
      </c>
      <c r="AC2536" s="3" t="s">
        <v>1445</v>
      </c>
      <c r="AD2536" s="3" t="s">
        <v>1509</v>
      </c>
      <c r="AE2536" t="s">
        <v>1444</v>
      </c>
    </row>
    <row r="2537" spans="1:31" ht="14.25" customHeight="1" x14ac:dyDescent="0.3">
      <c r="A2537">
        <v>25</v>
      </c>
      <c r="B2537" t="s">
        <v>35</v>
      </c>
      <c r="C2537" t="s">
        <v>502</v>
      </c>
      <c r="D2537" t="s">
        <v>37</v>
      </c>
      <c r="E2537">
        <v>2004</v>
      </c>
      <c r="F2537" t="s">
        <v>618</v>
      </c>
      <c r="G2537" t="s">
        <v>1323</v>
      </c>
      <c r="H2537" s="3" t="s">
        <v>543</v>
      </c>
      <c r="I2537" s="4">
        <v>-23.448091699999999</v>
      </c>
      <c r="J2537" s="4">
        <v>-51.251354300000003</v>
      </c>
      <c r="K2537">
        <v>22800000</v>
      </c>
      <c r="L2537" t="s">
        <v>67</v>
      </c>
      <c r="M2537" t="s">
        <v>1333</v>
      </c>
      <c r="N2537" t="s">
        <v>545</v>
      </c>
      <c r="O2537" s="12">
        <v>2001</v>
      </c>
      <c r="P2537" s="12">
        <v>11</v>
      </c>
      <c r="Q2537" s="12">
        <v>2002</v>
      </c>
      <c r="R2537" s="12">
        <v>4</v>
      </c>
      <c r="S2537" s="7">
        <v>6</v>
      </c>
      <c r="T2537" s="7">
        <v>6</v>
      </c>
      <c r="U2537">
        <v>3</v>
      </c>
      <c r="V2537" s="38" t="s">
        <v>82</v>
      </c>
      <c r="W2537">
        <v>120</v>
      </c>
      <c r="X2537" s="5">
        <v>1</v>
      </c>
      <c r="Y2537" t="s">
        <v>48</v>
      </c>
      <c r="Z2537" t="s">
        <v>55</v>
      </c>
      <c r="AA2537" t="s">
        <v>62</v>
      </c>
      <c r="AB2537" s="5">
        <v>30</v>
      </c>
      <c r="AC2537" s="3" t="s">
        <v>1445</v>
      </c>
      <c r="AD2537" s="3" t="s">
        <v>1509</v>
      </c>
      <c r="AE2537" t="s">
        <v>1444</v>
      </c>
    </row>
    <row r="2538" spans="1:31" ht="14.25" customHeight="1" x14ac:dyDescent="0.3">
      <c r="A2538">
        <v>25</v>
      </c>
      <c r="B2538" t="s">
        <v>35</v>
      </c>
      <c r="C2538" t="s">
        <v>502</v>
      </c>
      <c r="D2538" t="s">
        <v>37</v>
      </c>
      <c r="E2538">
        <v>2004</v>
      </c>
      <c r="F2538" t="s">
        <v>618</v>
      </c>
      <c r="G2538" t="s">
        <v>1323</v>
      </c>
      <c r="H2538" s="3" t="s">
        <v>543</v>
      </c>
      <c r="I2538" s="4">
        <v>-23.448091699999999</v>
      </c>
      <c r="J2538" s="4">
        <v>-51.251354300000003</v>
      </c>
      <c r="K2538">
        <v>22800000</v>
      </c>
      <c r="L2538" t="s">
        <v>67</v>
      </c>
      <c r="M2538" t="s">
        <v>1333</v>
      </c>
      <c r="N2538" t="s">
        <v>545</v>
      </c>
      <c r="O2538" s="12">
        <v>2001</v>
      </c>
      <c r="P2538" s="12">
        <v>11</v>
      </c>
      <c r="Q2538" s="12">
        <v>2002</v>
      </c>
      <c r="R2538" s="12">
        <v>4</v>
      </c>
      <c r="S2538" s="7">
        <v>6</v>
      </c>
      <c r="T2538" s="7">
        <v>6</v>
      </c>
      <c r="U2538">
        <v>3</v>
      </c>
      <c r="V2538" s="38" t="s">
        <v>82</v>
      </c>
      <c r="W2538">
        <v>120</v>
      </c>
      <c r="X2538" s="5">
        <v>1</v>
      </c>
      <c r="Y2538" t="s">
        <v>48</v>
      </c>
      <c r="Z2538" t="s">
        <v>55</v>
      </c>
      <c r="AA2538" t="s">
        <v>56</v>
      </c>
      <c r="AB2538" s="5">
        <v>5</v>
      </c>
      <c r="AC2538" s="3" t="s">
        <v>1445</v>
      </c>
      <c r="AD2538" s="3" t="s">
        <v>1509</v>
      </c>
      <c r="AE2538" t="s">
        <v>1444</v>
      </c>
    </row>
    <row r="2539" spans="1:31" ht="14.25" customHeight="1" x14ac:dyDescent="0.3">
      <c r="A2539">
        <v>25</v>
      </c>
      <c r="B2539" t="s">
        <v>35</v>
      </c>
      <c r="C2539" t="s">
        <v>502</v>
      </c>
      <c r="D2539" t="s">
        <v>37</v>
      </c>
      <c r="E2539">
        <v>2004</v>
      </c>
      <c r="F2539" t="s">
        <v>618</v>
      </c>
      <c r="G2539" t="s">
        <v>1323</v>
      </c>
      <c r="H2539" s="3" t="s">
        <v>543</v>
      </c>
      <c r="I2539" s="4">
        <v>-23.448091699999999</v>
      </c>
      <c r="J2539" s="4">
        <v>-51.251354300000003</v>
      </c>
      <c r="K2539">
        <v>22800000</v>
      </c>
      <c r="L2539" t="s">
        <v>67</v>
      </c>
      <c r="M2539" t="s">
        <v>1333</v>
      </c>
      <c r="N2539" t="s">
        <v>545</v>
      </c>
      <c r="O2539" s="12">
        <v>2001</v>
      </c>
      <c r="P2539" s="12">
        <v>11</v>
      </c>
      <c r="Q2539" s="12">
        <v>2002</v>
      </c>
      <c r="R2539" s="12">
        <v>4</v>
      </c>
      <c r="S2539" s="7">
        <v>6</v>
      </c>
      <c r="T2539" s="7">
        <v>6</v>
      </c>
      <c r="U2539">
        <v>3</v>
      </c>
      <c r="V2539" s="38" t="s">
        <v>82</v>
      </c>
      <c r="W2539">
        <v>120</v>
      </c>
      <c r="X2539" s="5">
        <v>1</v>
      </c>
      <c r="Y2539" t="s">
        <v>48</v>
      </c>
      <c r="Z2539" t="s">
        <v>55</v>
      </c>
      <c r="AA2539" t="s">
        <v>76</v>
      </c>
      <c r="AB2539" s="5">
        <v>3</v>
      </c>
      <c r="AC2539" s="3" t="s">
        <v>1445</v>
      </c>
      <c r="AD2539" s="3" t="s">
        <v>1509</v>
      </c>
      <c r="AE2539" t="s">
        <v>1444</v>
      </c>
    </row>
    <row r="2540" spans="1:31" ht="14.25" customHeight="1" x14ac:dyDescent="0.3">
      <c r="A2540">
        <v>25</v>
      </c>
      <c r="B2540" t="s">
        <v>35</v>
      </c>
      <c r="C2540" t="s">
        <v>502</v>
      </c>
      <c r="D2540" t="s">
        <v>37</v>
      </c>
      <c r="E2540">
        <v>2004</v>
      </c>
      <c r="F2540" t="s">
        <v>618</v>
      </c>
      <c r="G2540" t="s">
        <v>1323</v>
      </c>
      <c r="H2540" s="3" t="s">
        <v>543</v>
      </c>
      <c r="I2540" s="4">
        <v>-23.448091699999999</v>
      </c>
      <c r="J2540" s="4">
        <v>-51.251354300000003</v>
      </c>
      <c r="K2540">
        <v>22800000</v>
      </c>
      <c r="L2540" t="s">
        <v>67</v>
      </c>
      <c r="M2540" t="s">
        <v>1333</v>
      </c>
      <c r="N2540" t="s">
        <v>545</v>
      </c>
      <c r="O2540" s="12">
        <v>2001</v>
      </c>
      <c r="P2540" s="12">
        <v>11</v>
      </c>
      <c r="Q2540" s="12">
        <v>2002</v>
      </c>
      <c r="R2540" s="12">
        <v>4</v>
      </c>
      <c r="S2540" s="7">
        <v>6</v>
      </c>
      <c r="T2540" s="7">
        <v>6</v>
      </c>
      <c r="U2540">
        <v>3</v>
      </c>
      <c r="V2540" s="38" t="s">
        <v>82</v>
      </c>
      <c r="W2540">
        <v>120</v>
      </c>
      <c r="X2540" s="5">
        <v>1</v>
      </c>
      <c r="Y2540" t="s">
        <v>48</v>
      </c>
      <c r="Z2540" t="s">
        <v>90</v>
      </c>
      <c r="AA2540" t="s">
        <v>91</v>
      </c>
      <c r="AB2540" s="5">
        <v>0</v>
      </c>
      <c r="AC2540" s="3" t="s">
        <v>1445</v>
      </c>
      <c r="AD2540" s="3" t="s">
        <v>1509</v>
      </c>
      <c r="AE2540" t="s">
        <v>1444</v>
      </c>
    </row>
    <row r="2541" spans="1:31" ht="14.25" customHeight="1" x14ac:dyDescent="0.3">
      <c r="A2541">
        <v>25</v>
      </c>
      <c r="B2541" t="s">
        <v>35</v>
      </c>
      <c r="C2541" t="s">
        <v>502</v>
      </c>
      <c r="D2541" t="s">
        <v>37</v>
      </c>
      <c r="E2541">
        <v>2004</v>
      </c>
      <c r="F2541" t="s">
        <v>1332</v>
      </c>
      <c r="G2541" t="s">
        <v>1330</v>
      </c>
      <c r="H2541" s="3" t="s">
        <v>546</v>
      </c>
      <c r="I2541" s="4">
        <v>-23.448091699999999</v>
      </c>
      <c r="J2541" s="4">
        <v>-51.251354300000003</v>
      </c>
      <c r="K2541" s="5">
        <v>860000</v>
      </c>
      <c r="L2541" t="s">
        <v>67</v>
      </c>
      <c r="M2541" s="51" t="s">
        <v>1358</v>
      </c>
      <c r="N2541" t="s">
        <v>545</v>
      </c>
      <c r="O2541">
        <v>2001</v>
      </c>
      <c r="P2541">
        <v>11</v>
      </c>
      <c r="Q2541">
        <v>2002</v>
      </c>
      <c r="R2541">
        <v>4</v>
      </c>
      <c r="S2541" s="7">
        <v>6</v>
      </c>
      <c r="T2541" s="7">
        <v>6</v>
      </c>
      <c r="U2541">
        <v>3</v>
      </c>
      <c r="V2541" s="38" t="s">
        <v>82</v>
      </c>
      <c r="W2541">
        <v>120</v>
      </c>
      <c r="X2541" s="36">
        <v>1</v>
      </c>
      <c r="Y2541" t="s">
        <v>48</v>
      </c>
      <c r="Z2541" t="s">
        <v>49</v>
      </c>
      <c r="AA2541" t="s">
        <v>52</v>
      </c>
      <c r="AB2541" s="5">
        <v>10</v>
      </c>
      <c r="AC2541" s="3" t="s">
        <v>1445</v>
      </c>
      <c r="AD2541" s="3" t="s">
        <v>1509</v>
      </c>
      <c r="AE2541" t="s">
        <v>1444</v>
      </c>
    </row>
    <row r="2542" spans="1:31" ht="14.25" customHeight="1" x14ac:dyDescent="0.3">
      <c r="A2542">
        <v>25</v>
      </c>
      <c r="B2542" t="s">
        <v>35</v>
      </c>
      <c r="C2542" t="s">
        <v>502</v>
      </c>
      <c r="D2542" t="s">
        <v>37</v>
      </c>
      <c r="E2542">
        <v>2004</v>
      </c>
      <c r="F2542" t="s">
        <v>1332</v>
      </c>
      <c r="G2542" t="s">
        <v>1330</v>
      </c>
      <c r="H2542" s="3" t="s">
        <v>546</v>
      </c>
      <c r="I2542" s="4">
        <v>-23.448091699999999</v>
      </c>
      <c r="J2542" s="4">
        <v>-51.251354300000003</v>
      </c>
      <c r="K2542">
        <v>860000</v>
      </c>
      <c r="L2542" t="s">
        <v>67</v>
      </c>
      <c r="M2542" s="51" t="s">
        <v>1358</v>
      </c>
      <c r="N2542" t="s">
        <v>545</v>
      </c>
      <c r="O2542" s="12">
        <v>2001</v>
      </c>
      <c r="P2542" s="12">
        <v>11</v>
      </c>
      <c r="Q2542" s="12">
        <v>2002</v>
      </c>
      <c r="R2542" s="12">
        <v>4</v>
      </c>
      <c r="S2542" s="7">
        <v>6</v>
      </c>
      <c r="T2542" s="7">
        <v>6</v>
      </c>
      <c r="U2542">
        <v>3</v>
      </c>
      <c r="V2542" s="38" t="s">
        <v>82</v>
      </c>
      <c r="W2542">
        <v>120</v>
      </c>
      <c r="X2542" s="5">
        <v>1</v>
      </c>
      <c r="Y2542" t="s">
        <v>48</v>
      </c>
      <c r="Z2542" t="s">
        <v>83</v>
      </c>
      <c r="AA2542" t="s">
        <v>87</v>
      </c>
      <c r="AB2542" s="5">
        <v>7</v>
      </c>
      <c r="AC2542" s="3" t="s">
        <v>1445</v>
      </c>
      <c r="AD2542" s="3" t="s">
        <v>1509</v>
      </c>
      <c r="AE2542" t="s">
        <v>1444</v>
      </c>
    </row>
    <row r="2543" spans="1:31" ht="14.25" customHeight="1" x14ac:dyDescent="0.3">
      <c r="A2543">
        <v>25</v>
      </c>
      <c r="B2543" t="s">
        <v>35</v>
      </c>
      <c r="C2543" t="s">
        <v>502</v>
      </c>
      <c r="D2543" t="s">
        <v>37</v>
      </c>
      <c r="E2543">
        <v>2004</v>
      </c>
      <c r="F2543" t="s">
        <v>1332</v>
      </c>
      <c r="G2543" t="s">
        <v>1330</v>
      </c>
      <c r="H2543" s="3" t="s">
        <v>546</v>
      </c>
      <c r="I2543" s="4">
        <v>-23.448091699999999</v>
      </c>
      <c r="J2543" s="4">
        <v>-51.251354300000003</v>
      </c>
      <c r="K2543">
        <v>860000</v>
      </c>
      <c r="L2543" t="s">
        <v>67</v>
      </c>
      <c r="M2543" s="51" t="s">
        <v>1358</v>
      </c>
      <c r="N2543" t="s">
        <v>545</v>
      </c>
      <c r="O2543" s="12">
        <v>2001</v>
      </c>
      <c r="P2543" s="12">
        <v>11</v>
      </c>
      <c r="Q2543" s="12">
        <v>2002</v>
      </c>
      <c r="R2543" s="12">
        <v>4</v>
      </c>
      <c r="S2543" s="7">
        <v>6</v>
      </c>
      <c r="T2543" s="7">
        <v>6</v>
      </c>
      <c r="U2543">
        <v>3</v>
      </c>
      <c r="V2543" s="38" t="s">
        <v>82</v>
      </c>
      <c r="W2543">
        <v>120</v>
      </c>
      <c r="X2543" s="5">
        <v>1</v>
      </c>
      <c r="Y2543" t="s">
        <v>48</v>
      </c>
      <c r="Z2543" t="s">
        <v>55</v>
      </c>
      <c r="AA2543" t="s">
        <v>70</v>
      </c>
      <c r="AB2543" s="5">
        <v>19</v>
      </c>
      <c r="AC2543" s="3" t="s">
        <v>1445</v>
      </c>
      <c r="AD2543" s="3" t="s">
        <v>1509</v>
      </c>
      <c r="AE2543" t="s">
        <v>1444</v>
      </c>
    </row>
    <row r="2544" spans="1:31" ht="14.25" customHeight="1" x14ac:dyDescent="0.3">
      <c r="A2544">
        <v>25</v>
      </c>
      <c r="B2544" t="s">
        <v>35</v>
      </c>
      <c r="C2544" t="s">
        <v>502</v>
      </c>
      <c r="D2544" t="s">
        <v>37</v>
      </c>
      <c r="E2544">
        <v>2004</v>
      </c>
      <c r="F2544" t="s">
        <v>1332</v>
      </c>
      <c r="G2544" t="s">
        <v>1330</v>
      </c>
      <c r="H2544" s="3" t="s">
        <v>546</v>
      </c>
      <c r="I2544" s="4">
        <v>-23.448091699999999</v>
      </c>
      <c r="J2544" s="4">
        <v>-51.251354300000003</v>
      </c>
      <c r="K2544">
        <v>860000</v>
      </c>
      <c r="L2544" t="s">
        <v>67</v>
      </c>
      <c r="M2544" s="51" t="s">
        <v>1358</v>
      </c>
      <c r="N2544" t="s">
        <v>545</v>
      </c>
      <c r="O2544" s="12">
        <v>2001</v>
      </c>
      <c r="P2544" s="12">
        <v>11</v>
      </c>
      <c r="Q2544" s="12">
        <v>2002</v>
      </c>
      <c r="R2544" s="12">
        <v>4</v>
      </c>
      <c r="S2544" s="7">
        <v>6</v>
      </c>
      <c r="T2544" s="7">
        <v>6</v>
      </c>
      <c r="U2544">
        <v>3</v>
      </c>
      <c r="V2544" s="38" t="s">
        <v>82</v>
      </c>
      <c r="W2544">
        <v>120</v>
      </c>
      <c r="X2544" s="5">
        <v>1</v>
      </c>
      <c r="Y2544" t="s">
        <v>48</v>
      </c>
      <c r="Z2544" t="s">
        <v>55</v>
      </c>
      <c r="AA2544" t="s">
        <v>62</v>
      </c>
      <c r="AB2544" s="5">
        <v>8</v>
      </c>
      <c r="AC2544" s="3" t="s">
        <v>1445</v>
      </c>
      <c r="AD2544" s="3" t="s">
        <v>1509</v>
      </c>
      <c r="AE2544" t="s">
        <v>1444</v>
      </c>
    </row>
    <row r="2545" spans="1:31" ht="14.25" customHeight="1" x14ac:dyDescent="0.3">
      <c r="A2545">
        <v>25</v>
      </c>
      <c r="B2545" t="s">
        <v>35</v>
      </c>
      <c r="C2545" t="s">
        <v>502</v>
      </c>
      <c r="D2545" t="s">
        <v>37</v>
      </c>
      <c r="E2545">
        <v>2004</v>
      </c>
      <c r="F2545" t="s">
        <v>1332</v>
      </c>
      <c r="G2545" t="s">
        <v>1330</v>
      </c>
      <c r="H2545" s="3" t="s">
        <v>546</v>
      </c>
      <c r="I2545" s="4">
        <v>-23.448091699999999</v>
      </c>
      <c r="J2545" s="4">
        <v>-51.251354300000003</v>
      </c>
      <c r="K2545">
        <v>860000</v>
      </c>
      <c r="L2545" t="s">
        <v>67</v>
      </c>
      <c r="M2545" s="51" t="s">
        <v>1358</v>
      </c>
      <c r="N2545" t="s">
        <v>545</v>
      </c>
      <c r="O2545" s="12">
        <v>2001</v>
      </c>
      <c r="P2545" s="12">
        <v>11</v>
      </c>
      <c r="Q2545" s="12">
        <v>2002</v>
      </c>
      <c r="R2545" s="12">
        <v>4</v>
      </c>
      <c r="S2545" s="7">
        <v>6</v>
      </c>
      <c r="T2545" s="7">
        <v>6</v>
      </c>
      <c r="U2545">
        <v>3</v>
      </c>
      <c r="V2545" s="38" t="s">
        <v>82</v>
      </c>
      <c r="W2545">
        <v>120</v>
      </c>
      <c r="X2545" s="5">
        <v>1</v>
      </c>
      <c r="Y2545" t="s">
        <v>48</v>
      </c>
      <c r="Z2545" t="s">
        <v>55</v>
      </c>
      <c r="AA2545" t="s">
        <v>56</v>
      </c>
      <c r="AB2545" s="5">
        <v>0</v>
      </c>
      <c r="AC2545" s="3" t="s">
        <v>1445</v>
      </c>
      <c r="AD2545" s="3" t="s">
        <v>1509</v>
      </c>
      <c r="AE2545" t="s">
        <v>1444</v>
      </c>
    </row>
    <row r="2546" spans="1:31" ht="14.25" customHeight="1" x14ac:dyDescent="0.3">
      <c r="A2546">
        <v>25</v>
      </c>
      <c r="B2546" t="s">
        <v>35</v>
      </c>
      <c r="C2546" t="s">
        <v>502</v>
      </c>
      <c r="D2546" t="s">
        <v>37</v>
      </c>
      <c r="E2546">
        <v>2004</v>
      </c>
      <c r="F2546" t="s">
        <v>1332</v>
      </c>
      <c r="G2546" t="s">
        <v>1330</v>
      </c>
      <c r="H2546" s="3" t="s">
        <v>546</v>
      </c>
      <c r="I2546" s="4">
        <v>-23.448091699999999</v>
      </c>
      <c r="J2546" s="4">
        <v>-51.251354300000003</v>
      </c>
      <c r="K2546">
        <v>860000</v>
      </c>
      <c r="L2546" t="s">
        <v>67</v>
      </c>
      <c r="M2546" s="51" t="s">
        <v>1358</v>
      </c>
      <c r="N2546" t="s">
        <v>545</v>
      </c>
      <c r="O2546" s="12">
        <v>2001</v>
      </c>
      <c r="P2546" s="12">
        <v>11</v>
      </c>
      <c r="Q2546" s="12">
        <v>2002</v>
      </c>
      <c r="R2546" s="12">
        <v>4</v>
      </c>
      <c r="S2546" s="7">
        <v>6</v>
      </c>
      <c r="T2546" s="7">
        <v>6</v>
      </c>
      <c r="U2546">
        <v>3</v>
      </c>
      <c r="V2546" s="38" t="s">
        <v>82</v>
      </c>
      <c r="W2546">
        <v>120</v>
      </c>
      <c r="X2546" s="5">
        <v>1</v>
      </c>
      <c r="Y2546" t="s">
        <v>48</v>
      </c>
      <c r="Z2546" t="s">
        <v>55</v>
      </c>
      <c r="AA2546" t="s">
        <v>76</v>
      </c>
      <c r="AB2546" s="5">
        <v>1</v>
      </c>
      <c r="AC2546" s="3" t="s">
        <v>1445</v>
      </c>
      <c r="AD2546" s="3" t="s">
        <v>1509</v>
      </c>
      <c r="AE2546" t="s">
        <v>1444</v>
      </c>
    </row>
    <row r="2547" spans="1:31" ht="14.25" customHeight="1" x14ac:dyDescent="0.3">
      <c r="A2547">
        <v>25</v>
      </c>
      <c r="B2547" t="s">
        <v>35</v>
      </c>
      <c r="C2547" t="s">
        <v>502</v>
      </c>
      <c r="D2547" t="s">
        <v>37</v>
      </c>
      <c r="E2547">
        <v>2004</v>
      </c>
      <c r="F2547" t="s">
        <v>1332</v>
      </c>
      <c r="G2547" t="s">
        <v>1330</v>
      </c>
      <c r="H2547" s="3" t="s">
        <v>546</v>
      </c>
      <c r="I2547" s="4">
        <v>-23.448091699999999</v>
      </c>
      <c r="J2547" s="4">
        <v>-51.251354300000003</v>
      </c>
      <c r="K2547">
        <v>860000</v>
      </c>
      <c r="L2547" t="s">
        <v>67</v>
      </c>
      <c r="M2547" s="51" t="s">
        <v>1358</v>
      </c>
      <c r="N2547" t="s">
        <v>545</v>
      </c>
      <c r="O2547" s="12">
        <v>2001</v>
      </c>
      <c r="P2547" s="12">
        <v>11</v>
      </c>
      <c r="Q2547" s="12">
        <v>2002</v>
      </c>
      <c r="R2547" s="12">
        <v>4</v>
      </c>
      <c r="S2547" s="7">
        <v>6</v>
      </c>
      <c r="T2547" s="7">
        <v>6</v>
      </c>
      <c r="U2547">
        <v>3</v>
      </c>
      <c r="V2547" s="38" t="s">
        <v>82</v>
      </c>
      <c r="W2547">
        <v>120</v>
      </c>
      <c r="X2547" s="5">
        <v>1</v>
      </c>
      <c r="Y2547" t="s">
        <v>48</v>
      </c>
      <c r="Z2547" t="s">
        <v>90</v>
      </c>
      <c r="AA2547" t="s">
        <v>91</v>
      </c>
      <c r="AB2547" s="5">
        <v>0</v>
      </c>
      <c r="AC2547" s="3" t="s">
        <v>1445</v>
      </c>
      <c r="AD2547" s="3" t="s">
        <v>1509</v>
      </c>
      <c r="AE2547" t="s">
        <v>1444</v>
      </c>
    </row>
    <row r="2548" spans="1:31" ht="14.25" customHeight="1" x14ac:dyDescent="0.3">
      <c r="A2548">
        <v>25</v>
      </c>
      <c r="B2548" t="s">
        <v>35</v>
      </c>
      <c r="C2548" t="s">
        <v>502</v>
      </c>
      <c r="D2548" t="s">
        <v>37</v>
      </c>
      <c r="E2548">
        <v>2004</v>
      </c>
      <c r="F2548" t="s">
        <v>1332</v>
      </c>
      <c r="G2548" t="s">
        <v>1331</v>
      </c>
      <c r="H2548" s="3" t="s">
        <v>547</v>
      </c>
      <c r="I2548" s="4">
        <v>-23.448091699999999</v>
      </c>
      <c r="J2548" s="4">
        <v>-51.251354300000003</v>
      </c>
      <c r="K2548" s="5">
        <v>85000</v>
      </c>
      <c r="L2548" t="s">
        <v>67</v>
      </c>
      <c r="M2548" s="51" t="s">
        <v>1358</v>
      </c>
      <c r="N2548" t="s">
        <v>545</v>
      </c>
      <c r="O2548">
        <v>2001</v>
      </c>
      <c r="P2548">
        <v>11</v>
      </c>
      <c r="Q2548">
        <v>2002</v>
      </c>
      <c r="R2548">
        <v>4</v>
      </c>
      <c r="S2548" s="7">
        <v>6</v>
      </c>
      <c r="T2548" s="7">
        <v>6</v>
      </c>
      <c r="U2548">
        <v>3</v>
      </c>
      <c r="V2548" s="38" t="s">
        <v>82</v>
      </c>
      <c r="W2548">
        <v>120</v>
      </c>
      <c r="X2548" s="36">
        <v>1</v>
      </c>
      <c r="Y2548" t="s">
        <v>48</v>
      </c>
      <c r="Z2548" t="s">
        <v>49</v>
      </c>
      <c r="AA2548" t="s">
        <v>52</v>
      </c>
      <c r="AB2548" s="5">
        <v>4</v>
      </c>
      <c r="AC2548" s="3" t="s">
        <v>1445</v>
      </c>
      <c r="AD2548" s="3" t="s">
        <v>1509</v>
      </c>
      <c r="AE2548" t="s">
        <v>1444</v>
      </c>
    </row>
    <row r="2549" spans="1:31" ht="14.25" customHeight="1" x14ac:dyDescent="0.3">
      <c r="A2549">
        <v>25</v>
      </c>
      <c r="B2549" t="s">
        <v>35</v>
      </c>
      <c r="C2549" t="s">
        <v>502</v>
      </c>
      <c r="D2549" t="s">
        <v>37</v>
      </c>
      <c r="E2549">
        <v>2004</v>
      </c>
      <c r="F2549" t="s">
        <v>1332</v>
      </c>
      <c r="G2549" t="s">
        <v>1331</v>
      </c>
      <c r="H2549" s="3" t="s">
        <v>547</v>
      </c>
      <c r="I2549" s="4">
        <v>-23.448091699999999</v>
      </c>
      <c r="J2549" s="4">
        <v>-51.251354300000003</v>
      </c>
      <c r="K2549">
        <v>85000</v>
      </c>
      <c r="L2549" t="s">
        <v>67</v>
      </c>
      <c r="M2549" s="51" t="s">
        <v>1358</v>
      </c>
      <c r="N2549" t="s">
        <v>545</v>
      </c>
      <c r="O2549" s="12">
        <v>2001</v>
      </c>
      <c r="P2549" s="12">
        <v>11</v>
      </c>
      <c r="Q2549" s="12">
        <v>2002</v>
      </c>
      <c r="R2549" s="12">
        <v>4</v>
      </c>
      <c r="S2549" s="7">
        <v>6</v>
      </c>
      <c r="T2549" s="7">
        <v>6</v>
      </c>
      <c r="U2549">
        <v>3</v>
      </c>
      <c r="V2549" s="38" t="s">
        <v>82</v>
      </c>
      <c r="W2549">
        <v>120</v>
      </c>
      <c r="X2549" s="5">
        <v>1</v>
      </c>
      <c r="Y2549" t="s">
        <v>48</v>
      </c>
      <c r="Z2549" t="s">
        <v>83</v>
      </c>
      <c r="AA2549" t="s">
        <v>87</v>
      </c>
      <c r="AB2549" s="5">
        <v>11</v>
      </c>
      <c r="AC2549" s="3" t="s">
        <v>1445</v>
      </c>
      <c r="AD2549" s="3" t="s">
        <v>1509</v>
      </c>
      <c r="AE2549" t="s">
        <v>1444</v>
      </c>
    </row>
    <row r="2550" spans="1:31" ht="14.25" customHeight="1" x14ac:dyDescent="0.3">
      <c r="A2550">
        <v>25</v>
      </c>
      <c r="B2550" t="s">
        <v>35</v>
      </c>
      <c r="C2550" t="s">
        <v>502</v>
      </c>
      <c r="D2550" t="s">
        <v>37</v>
      </c>
      <c r="E2550">
        <v>2004</v>
      </c>
      <c r="F2550" t="s">
        <v>1332</v>
      </c>
      <c r="G2550" t="s">
        <v>1331</v>
      </c>
      <c r="H2550" s="3" t="s">
        <v>547</v>
      </c>
      <c r="I2550" s="4">
        <v>-23.448091699999999</v>
      </c>
      <c r="J2550" s="4">
        <v>-51.251354300000003</v>
      </c>
      <c r="K2550">
        <v>85000</v>
      </c>
      <c r="L2550" t="s">
        <v>67</v>
      </c>
      <c r="M2550" s="51" t="s">
        <v>1358</v>
      </c>
      <c r="N2550" t="s">
        <v>545</v>
      </c>
      <c r="O2550" s="12">
        <v>2001</v>
      </c>
      <c r="P2550" s="12">
        <v>11</v>
      </c>
      <c r="Q2550" s="12">
        <v>2002</v>
      </c>
      <c r="R2550" s="12">
        <v>4</v>
      </c>
      <c r="S2550" s="7">
        <v>6</v>
      </c>
      <c r="T2550" s="7">
        <v>6</v>
      </c>
      <c r="U2550">
        <v>3</v>
      </c>
      <c r="V2550" s="38" t="s">
        <v>82</v>
      </c>
      <c r="W2550">
        <v>120</v>
      </c>
      <c r="X2550" s="5">
        <v>1</v>
      </c>
      <c r="Y2550" t="s">
        <v>48</v>
      </c>
      <c r="Z2550" t="s">
        <v>55</v>
      </c>
      <c r="AA2550" t="s">
        <v>70</v>
      </c>
      <c r="AB2550" s="5">
        <v>11</v>
      </c>
      <c r="AC2550" s="3" t="s">
        <v>1445</v>
      </c>
      <c r="AD2550" s="3" t="s">
        <v>1509</v>
      </c>
      <c r="AE2550" t="s">
        <v>1444</v>
      </c>
    </row>
    <row r="2551" spans="1:31" ht="14.25" customHeight="1" x14ac:dyDescent="0.3">
      <c r="A2551">
        <v>25</v>
      </c>
      <c r="B2551" t="s">
        <v>35</v>
      </c>
      <c r="C2551" t="s">
        <v>502</v>
      </c>
      <c r="D2551" t="s">
        <v>37</v>
      </c>
      <c r="E2551">
        <v>2004</v>
      </c>
      <c r="F2551" t="s">
        <v>1332</v>
      </c>
      <c r="G2551" t="s">
        <v>1331</v>
      </c>
      <c r="H2551" s="3" t="s">
        <v>547</v>
      </c>
      <c r="I2551" s="4">
        <v>-23.448091699999999</v>
      </c>
      <c r="J2551" s="4">
        <v>-51.251354300000003</v>
      </c>
      <c r="K2551">
        <v>85000</v>
      </c>
      <c r="L2551" t="s">
        <v>67</v>
      </c>
      <c r="M2551" s="51" t="s">
        <v>1358</v>
      </c>
      <c r="N2551" t="s">
        <v>545</v>
      </c>
      <c r="O2551" s="12">
        <v>2001</v>
      </c>
      <c r="P2551" s="12">
        <v>11</v>
      </c>
      <c r="Q2551" s="12">
        <v>2002</v>
      </c>
      <c r="R2551" s="12">
        <v>4</v>
      </c>
      <c r="S2551" s="7">
        <v>6</v>
      </c>
      <c r="T2551" s="7">
        <v>6</v>
      </c>
      <c r="U2551">
        <v>3</v>
      </c>
      <c r="V2551" s="38" t="s">
        <v>82</v>
      </c>
      <c r="W2551">
        <v>120</v>
      </c>
      <c r="X2551" s="5">
        <v>1</v>
      </c>
      <c r="Y2551" t="s">
        <v>48</v>
      </c>
      <c r="Z2551" t="s">
        <v>55</v>
      </c>
      <c r="AA2551" t="s">
        <v>62</v>
      </c>
      <c r="AB2551" s="5">
        <v>18</v>
      </c>
      <c r="AC2551" s="3" t="s">
        <v>1445</v>
      </c>
      <c r="AD2551" s="3" t="s">
        <v>1509</v>
      </c>
      <c r="AE2551" t="s">
        <v>1444</v>
      </c>
    </row>
    <row r="2552" spans="1:31" ht="14.25" customHeight="1" x14ac:dyDescent="0.3">
      <c r="A2552">
        <v>25</v>
      </c>
      <c r="B2552" t="s">
        <v>35</v>
      </c>
      <c r="C2552" t="s">
        <v>502</v>
      </c>
      <c r="D2552" t="s">
        <v>37</v>
      </c>
      <c r="E2552">
        <v>2004</v>
      </c>
      <c r="F2552" t="s">
        <v>1332</v>
      </c>
      <c r="G2552" t="s">
        <v>1331</v>
      </c>
      <c r="H2552" s="3" t="s">
        <v>547</v>
      </c>
      <c r="I2552" s="4">
        <v>-23.448091699999999</v>
      </c>
      <c r="J2552" s="4">
        <v>-51.251354300000003</v>
      </c>
      <c r="K2552">
        <v>85000</v>
      </c>
      <c r="L2552" t="s">
        <v>67</v>
      </c>
      <c r="M2552" s="51" t="s">
        <v>1358</v>
      </c>
      <c r="N2552" t="s">
        <v>545</v>
      </c>
      <c r="O2552" s="12">
        <v>2001</v>
      </c>
      <c r="P2552" s="12">
        <v>11</v>
      </c>
      <c r="Q2552" s="12">
        <v>2002</v>
      </c>
      <c r="R2552" s="12">
        <v>4</v>
      </c>
      <c r="S2552" s="7">
        <v>6</v>
      </c>
      <c r="T2552" s="7">
        <v>6</v>
      </c>
      <c r="U2552">
        <v>3</v>
      </c>
      <c r="V2552" s="38" t="s">
        <v>82</v>
      </c>
      <c r="W2552">
        <v>120</v>
      </c>
      <c r="X2552" s="5">
        <v>1</v>
      </c>
      <c r="Y2552" t="s">
        <v>48</v>
      </c>
      <c r="Z2552" t="s">
        <v>55</v>
      </c>
      <c r="AA2552" t="s">
        <v>56</v>
      </c>
      <c r="AB2552" s="5">
        <v>2</v>
      </c>
      <c r="AC2552" s="3" t="s">
        <v>1445</v>
      </c>
      <c r="AD2552" s="3" t="s">
        <v>1509</v>
      </c>
      <c r="AE2552" t="s">
        <v>1444</v>
      </c>
    </row>
    <row r="2553" spans="1:31" ht="14.25" customHeight="1" x14ac:dyDescent="0.3">
      <c r="A2553">
        <v>25</v>
      </c>
      <c r="B2553" t="s">
        <v>35</v>
      </c>
      <c r="C2553" t="s">
        <v>502</v>
      </c>
      <c r="D2553" t="s">
        <v>37</v>
      </c>
      <c r="E2553">
        <v>2004</v>
      </c>
      <c r="F2553" t="s">
        <v>1332</v>
      </c>
      <c r="G2553" t="s">
        <v>1331</v>
      </c>
      <c r="H2553" s="3" t="s">
        <v>547</v>
      </c>
      <c r="I2553" s="4">
        <v>-23.448091699999999</v>
      </c>
      <c r="J2553" s="4">
        <v>-51.251354300000003</v>
      </c>
      <c r="K2553">
        <v>85000</v>
      </c>
      <c r="L2553" t="s">
        <v>67</v>
      </c>
      <c r="M2553" s="51" t="s">
        <v>1358</v>
      </c>
      <c r="N2553" t="s">
        <v>545</v>
      </c>
      <c r="O2553" s="12">
        <v>2001</v>
      </c>
      <c r="P2553" s="12">
        <v>11</v>
      </c>
      <c r="Q2553" s="12">
        <v>2002</v>
      </c>
      <c r="R2553" s="12">
        <v>4</v>
      </c>
      <c r="S2553" s="7">
        <v>6</v>
      </c>
      <c r="T2553" s="7">
        <v>6</v>
      </c>
      <c r="U2553">
        <v>3</v>
      </c>
      <c r="V2553" s="38" t="s">
        <v>82</v>
      </c>
      <c r="W2553">
        <v>120</v>
      </c>
      <c r="X2553" s="5">
        <v>1</v>
      </c>
      <c r="Y2553" t="s">
        <v>48</v>
      </c>
      <c r="Z2553" t="s">
        <v>55</v>
      </c>
      <c r="AA2553" t="s">
        <v>76</v>
      </c>
      <c r="AB2553" s="5">
        <v>1</v>
      </c>
      <c r="AC2553" s="3" t="s">
        <v>1445</v>
      </c>
      <c r="AD2553" s="3" t="s">
        <v>1509</v>
      </c>
      <c r="AE2553" t="s">
        <v>1444</v>
      </c>
    </row>
    <row r="2554" spans="1:31" ht="14.25" customHeight="1" x14ac:dyDescent="0.3">
      <c r="A2554">
        <v>25</v>
      </c>
      <c r="B2554" t="s">
        <v>35</v>
      </c>
      <c r="C2554" t="s">
        <v>502</v>
      </c>
      <c r="D2554" t="s">
        <v>37</v>
      </c>
      <c r="E2554">
        <v>2004</v>
      </c>
      <c r="F2554" t="s">
        <v>1332</v>
      </c>
      <c r="G2554" t="s">
        <v>1331</v>
      </c>
      <c r="H2554" s="3" t="s">
        <v>547</v>
      </c>
      <c r="I2554" s="4">
        <v>-23.448091699999999</v>
      </c>
      <c r="J2554" s="4">
        <v>-51.251354300000003</v>
      </c>
      <c r="K2554">
        <v>85000</v>
      </c>
      <c r="L2554" t="s">
        <v>67</v>
      </c>
      <c r="M2554" s="51" t="s">
        <v>1358</v>
      </c>
      <c r="N2554" t="s">
        <v>545</v>
      </c>
      <c r="O2554" s="12">
        <v>2001</v>
      </c>
      <c r="P2554" s="12">
        <v>11</v>
      </c>
      <c r="Q2554" s="12">
        <v>2002</v>
      </c>
      <c r="R2554" s="12">
        <v>4</v>
      </c>
      <c r="S2554" s="7">
        <v>6</v>
      </c>
      <c r="T2554" s="7">
        <v>6</v>
      </c>
      <c r="U2554">
        <v>3</v>
      </c>
      <c r="V2554" s="38" t="s">
        <v>82</v>
      </c>
      <c r="W2554">
        <v>120</v>
      </c>
      <c r="X2554" s="5">
        <v>1</v>
      </c>
      <c r="Y2554" t="s">
        <v>48</v>
      </c>
      <c r="Z2554" t="s">
        <v>90</v>
      </c>
      <c r="AA2554" t="s">
        <v>91</v>
      </c>
      <c r="AB2554" s="5">
        <v>1</v>
      </c>
      <c r="AC2554" s="3" t="s">
        <v>1445</v>
      </c>
      <c r="AD2554" s="3" t="s">
        <v>1509</v>
      </c>
      <c r="AE2554" t="s">
        <v>1444</v>
      </c>
    </row>
    <row r="2555" spans="1:31" ht="14.25" customHeight="1" x14ac:dyDescent="0.3">
      <c r="A2555">
        <v>26</v>
      </c>
      <c r="B2555" t="s">
        <v>24</v>
      </c>
      <c r="C2555" t="s">
        <v>444</v>
      </c>
      <c r="D2555" t="s">
        <v>351</v>
      </c>
      <c r="E2555">
        <v>2014</v>
      </c>
      <c r="F2555" t="s">
        <v>548</v>
      </c>
      <c r="G2555" t="s">
        <v>549</v>
      </c>
      <c r="H2555" s="3" t="s">
        <v>550</v>
      </c>
      <c r="I2555" s="8">
        <v>-8.7133330000000004</v>
      </c>
      <c r="J2555" s="8">
        <v>-35.841667000000001</v>
      </c>
      <c r="K2555">
        <v>5000000</v>
      </c>
      <c r="L2555" t="s">
        <v>67</v>
      </c>
      <c r="M2555" t="s">
        <v>551</v>
      </c>
      <c r="N2555" t="s">
        <v>552</v>
      </c>
      <c r="O2555" s="12">
        <v>2012</v>
      </c>
      <c r="P2555" s="12">
        <v>10</v>
      </c>
      <c r="Q2555" s="12">
        <v>2012</v>
      </c>
      <c r="R2555" s="12">
        <v>10</v>
      </c>
      <c r="S2555" s="7">
        <f t="shared" ref="S2555:S2786" si="42">10/31</f>
        <v>0.32258064516129031</v>
      </c>
      <c r="T2555">
        <v>3</v>
      </c>
      <c r="U2555">
        <v>17</v>
      </c>
      <c r="V2555" t="s">
        <v>82</v>
      </c>
      <c r="W2555">
        <f t="shared" ref="W2555:W2786" si="43">(20/3)*60</f>
        <v>400</v>
      </c>
      <c r="X2555" s="5">
        <v>1</v>
      </c>
      <c r="Y2555" t="s">
        <v>48</v>
      </c>
      <c r="Z2555" t="s">
        <v>55</v>
      </c>
      <c r="AA2555" t="s">
        <v>859</v>
      </c>
      <c r="AB2555" s="5">
        <v>17</v>
      </c>
      <c r="AC2555" t="s">
        <v>1446</v>
      </c>
      <c r="AD2555" t="s">
        <v>1683</v>
      </c>
    </row>
    <row r="2556" spans="1:31" ht="14.25" customHeight="1" x14ac:dyDescent="0.3">
      <c r="A2556">
        <v>26</v>
      </c>
      <c r="B2556" t="s">
        <v>24</v>
      </c>
      <c r="C2556" t="s">
        <v>444</v>
      </c>
      <c r="D2556" t="s">
        <v>351</v>
      </c>
      <c r="E2556">
        <v>2014</v>
      </c>
      <c r="F2556" t="s">
        <v>548</v>
      </c>
      <c r="G2556" t="s">
        <v>549</v>
      </c>
      <c r="H2556" s="3" t="s">
        <v>550</v>
      </c>
      <c r="I2556" s="8">
        <v>-8.7133330000000004</v>
      </c>
      <c r="J2556" s="8">
        <v>-35.841667000000001</v>
      </c>
      <c r="K2556">
        <v>5000000</v>
      </c>
      <c r="L2556" t="s">
        <v>67</v>
      </c>
      <c r="M2556" t="s">
        <v>551</v>
      </c>
      <c r="N2556" t="s">
        <v>552</v>
      </c>
      <c r="O2556" s="12">
        <v>2012</v>
      </c>
      <c r="P2556" s="12">
        <v>10</v>
      </c>
      <c r="Q2556" s="12">
        <v>2012</v>
      </c>
      <c r="R2556" s="12">
        <v>10</v>
      </c>
      <c r="S2556" s="7">
        <f t="shared" si="42"/>
        <v>0.32258064516129031</v>
      </c>
      <c r="T2556">
        <v>3</v>
      </c>
      <c r="U2556">
        <v>17</v>
      </c>
      <c r="V2556" t="s">
        <v>82</v>
      </c>
      <c r="W2556">
        <f t="shared" si="43"/>
        <v>400</v>
      </c>
      <c r="X2556" s="5">
        <v>1</v>
      </c>
      <c r="Y2556" t="s">
        <v>48</v>
      </c>
      <c r="Z2556" t="s">
        <v>55</v>
      </c>
      <c r="AA2556" t="s">
        <v>238</v>
      </c>
      <c r="AB2556" s="5">
        <v>2</v>
      </c>
      <c r="AC2556" t="s">
        <v>1446</v>
      </c>
      <c r="AD2556" t="s">
        <v>1683</v>
      </c>
    </row>
    <row r="2557" spans="1:31" ht="14.25" customHeight="1" x14ac:dyDescent="0.3">
      <c r="A2557">
        <v>26</v>
      </c>
      <c r="B2557" t="s">
        <v>24</v>
      </c>
      <c r="C2557" t="s">
        <v>444</v>
      </c>
      <c r="D2557" t="s">
        <v>351</v>
      </c>
      <c r="E2557">
        <v>2014</v>
      </c>
      <c r="F2557" t="s">
        <v>548</v>
      </c>
      <c r="G2557" t="s">
        <v>549</v>
      </c>
      <c r="H2557" s="3" t="s">
        <v>550</v>
      </c>
      <c r="I2557" s="8">
        <v>-8.7133330000000004</v>
      </c>
      <c r="J2557" s="8">
        <v>-35.841667000000001</v>
      </c>
      <c r="K2557">
        <v>5000000</v>
      </c>
      <c r="L2557" t="s">
        <v>67</v>
      </c>
      <c r="M2557" t="s">
        <v>551</v>
      </c>
      <c r="N2557" t="s">
        <v>552</v>
      </c>
      <c r="O2557" s="12">
        <v>2012</v>
      </c>
      <c r="P2557" s="12">
        <v>10</v>
      </c>
      <c r="Q2557" s="12">
        <v>2012</v>
      </c>
      <c r="R2557" s="12">
        <v>10</v>
      </c>
      <c r="S2557" s="7">
        <f t="shared" si="42"/>
        <v>0.32258064516129031</v>
      </c>
      <c r="T2557">
        <v>3</v>
      </c>
      <c r="U2557">
        <v>17</v>
      </c>
      <c r="V2557" t="s">
        <v>82</v>
      </c>
      <c r="W2557">
        <f t="shared" si="43"/>
        <v>400</v>
      </c>
      <c r="X2557" s="5">
        <v>1</v>
      </c>
      <c r="Y2557" t="s">
        <v>48</v>
      </c>
      <c r="Z2557" t="s">
        <v>55</v>
      </c>
      <c r="AA2557" t="s">
        <v>1085</v>
      </c>
      <c r="AB2557" s="5">
        <v>9</v>
      </c>
      <c r="AC2557" t="s">
        <v>1446</v>
      </c>
      <c r="AD2557" t="s">
        <v>1683</v>
      </c>
    </row>
    <row r="2558" spans="1:31" ht="14.25" customHeight="1" x14ac:dyDescent="0.3">
      <c r="A2558">
        <v>26</v>
      </c>
      <c r="B2558" t="s">
        <v>24</v>
      </c>
      <c r="C2558" t="s">
        <v>444</v>
      </c>
      <c r="D2558" t="s">
        <v>351</v>
      </c>
      <c r="E2558">
        <v>2014</v>
      </c>
      <c r="F2558" t="s">
        <v>548</v>
      </c>
      <c r="G2558" t="s">
        <v>549</v>
      </c>
      <c r="H2558" s="3" t="s">
        <v>550</v>
      </c>
      <c r="I2558" s="8">
        <v>-8.7133330000000004</v>
      </c>
      <c r="J2558" s="8">
        <v>-35.841667000000001</v>
      </c>
      <c r="K2558">
        <v>5000000</v>
      </c>
      <c r="L2558" t="s">
        <v>67</v>
      </c>
      <c r="M2558" t="s">
        <v>551</v>
      </c>
      <c r="N2558" t="s">
        <v>552</v>
      </c>
      <c r="O2558" s="12">
        <v>2012</v>
      </c>
      <c r="P2558" s="12">
        <v>10</v>
      </c>
      <c r="Q2558" s="12">
        <v>2012</v>
      </c>
      <c r="R2558" s="12">
        <v>10</v>
      </c>
      <c r="S2558" s="7">
        <f t="shared" si="42"/>
        <v>0.32258064516129031</v>
      </c>
      <c r="T2558">
        <v>3</v>
      </c>
      <c r="U2558">
        <v>17</v>
      </c>
      <c r="V2558" t="s">
        <v>82</v>
      </c>
      <c r="W2558">
        <f t="shared" si="43"/>
        <v>400</v>
      </c>
      <c r="X2558" s="5">
        <v>1</v>
      </c>
      <c r="Y2558" t="s">
        <v>48</v>
      </c>
      <c r="Z2558" t="s">
        <v>55</v>
      </c>
      <c r="AA2558" t="s">
        <v>1098</v>
      </c>
      <c r="AB2558" s="5">
        <v>10</v>
      </c>
      <c r="AC2558" t="s">
        <v>1446</v>
      </c>
      <c r="AD2558" t="s">
        <v>1683</v>
      </c>
    </row>
    <row r="2559" spans="1:31" ht="14.25" customHeight="1" x14ac:dyDescent="0.3">
      <c r="A2559">
        <v>26</v>
      </c>
      <c r="B2559" t="s">
        <v>24</v>
      </c>
      <c r="C2559" t="s">
        <v>444</v>
      </c>
      <c r="D2559" t="s">
        <v>351</v>
      </c>
      <c r="E2559">
        <v>2014</v>
      </c>
      <c r="F2559" t="s">
        <v>548</v>
      </c>
      <c r="G2559" t="s">
        <v>549</v>
      </c>
      <c r="H2559" s="3" t="s">
        <v>550</v>
      </c>
      <c r="I2559" s="8">
        <v>-8.7133330000000004</v>
      </c>
      <c r="J2559" s="8">
        <v>-35.841667000000001</v>
      </c>
      <c r="K2559">
        <v>5000000</v>
      </c>
      <c r="L2559" t="s">
        <v>67</v>
      </c>
      <c r="M2559" t="s">
        <v>551</v>
      </c>
      <c r="N2559" t="s">
        <v>552</v>
      </c>
      <c r="O2559" s="12">
        <v>2012</v>
      </c>
      <c r="P2559" s="12">
        <v>10</v>
      </c>
      <c r="Q2559" s="12">
        <v>2012</v>
      </c>
      <c r="R2559" s="12">
        <v>10</v>
      </c>
      <c r="S2559" s="7">
        <f t="shared" si="42"/>
        <v>0.32258064516129031</v>
      </c>
      <c r="T2559">
        <v>3</v>
      </c>
      <c r="U2559">
        <v>17</v>
      </c>
      <c r="V2559" t="s">
        <v>82</v>
      </c>
      <c r="W2559">
        <f t="shared" si="43"/>
        <v>400</v>
      </c>
      <c r="X2559" s="5">
        <v>1</v>
      </c>
      <c r="Y2559" t="s">
        <v>48</v>
      </c>
      <c r="Z2559" t="s">
        <v>55</v>
      </c>
      <c r="AA2559" t="s">
        <v>249</v>
      </c>
      <c r="AB2559" s="5">
        <v>37</v>
      </c>
      <c r="AC2559" t="s">
        <v>1446</v>
      </c>
      <c r="AD2559" t="s">
        <v>1683</v>
      </c>
    </row>
    <row r="2560" spans="1:31" ht="14.25" customHeight="1" x14ac:dyDescent="0.3">
      <c r="A2560">
        <v>26</v>
      </c>
      <c r="B2560" t="s">
        <v>24</v>
      </c>
      <c r="C2560" t="s">
        <v>444</v>
      </c>
      <c r="D2560" t="s">
        <v>351</v>
      </c>
      <c r="E2560">
        <v>2014</v>
      </c>
      <c r="F2560" t="s">
        <v>548</v>
      </c>
      <c r="G2560" t="s">
        <v>549</v>
      </c>
      <c r="H2560" s="3" t="s">
        <v>550</v>
      </c>
      <c r="I2560" s="8">
        <v>-8.7133330000000004</v>
      </c>
      <c r="J2560" s="8">
        <v>-35.841667000000001</v>
      </c>
      <c r="K2560">
        <v>5000000</v>
      </c>
      <c r="L2560" t="s">
        <v>67</v>
      </c>
      <c r="M2560" t="s">
        <v>551</v>
      </c>
      <c r="N2560" t="s">
        <v>552</v>
      </c>
      <c r="O2560" s="12">
        <v>2012</v>
      </c>
      <c r="P2560" s="12">
        <v>10</v>
      </c>
      <c r="Q2560" s="12">
        <v>2012</v>
      </c>
      <c r="R2560" s="12">
        <v>10</v>
      </c>
      <c r="S2560" s="7">
        <f t="shared" si="42"/>
        <v>0.32258064516129031</v>
      </c>
      <c r="T2560">
        <v>3</v>
      </c>
      <c r="U2560">
        <v>17</v>
      </c>
      <c r="V2560" t="s">
        <v>82</v>
      </c>
      <c r="W2560">
        <f t="shared" si="43"/>
        <v>400</v>
      </c>
      <c r="X2560" s="5">
        <v>1</v>
      </c>
      <c r="Y2560" t="s">
        <v>48</v>
      </c>
      <c r="Z2560" t="s">
        <v>55</v>
      </c>
      <c r="AA2560" t="s">
        <v>59</v>
      </c>
      <c r="AB2560" s="5">
        <v>4</v>
      </c>
      <c r="AC2560" t="s">
        <v>1446</v>
      </c>
      <c r="AD2560" t="s">
        <v>1683</v>
      </c>
    </row>
    <row r="2561" spans="1:30" ht="14.25" customHeight="1" x14ac:dyDescent="0.3">
      <c r="A2561">
        <v>26</v>
      </c>
      <c r="B2561" t="s">
        <v>24</v>
      </c>
      <c r="C2561" t="s">
        <v>444</v>
      </c>
      <c r="D2561" t="s">
        <v>351</v>
      </c>
      <c r="E2561">
        <v>2014</v>
      </c>
      <c r="F2561" t="s">
        <v>548</v>
      </c>
      <c r="G2561" t="s">
        <v>549</v>
      </c>
      <c r="H2561" s="3" t="s">
        <v>550</v>
      </c>
      <c r="I2561" s="8">
        <v>-8.7133330000000004</v>
      </c>
      <c r="J2561" s="8">
        <v>-35.841667000000001</v>
      </c>
      <c r="K2561">
        <v>5000000</v>
      </c>
      <c r="L2561" t="s">
        <v>67</v>
      </c>
      <c r="M2561" t="s">
        <v>551</v>
      </c>
      <c r="N2561" t="s">
        <v>552</v>
      </c>
      <c r="O2561" s="12">
        <v>2012</v>
      </c>
      <c r="P2561" s="12">
        <v>10</v>
      </c>
      <c r="Q2561" s="12">
        <v>2012</v>
      </c>
      <c r="R2561" s="12">
        <v>10</v>
      </c>
      <c r="S2561" s="7">
        <f t="shared" si="42"/>
        <v>0.32258064516129031</v>
      </c>
      <c r="T2561">
        <v>3</v>
      </c>
      <c r="U2561">
        <v>17</v>
      </c>
      <c r="V2561" t="s">
        <v>82</v>
      </c>
      <c r="W2561">
        <f t="shared" si="43"/>
        <v>400</v>
      </c>
      <c r="X2561" s="5">
        <v>1</v>
      </c>
      <c r="Y2561" t="s">
        <v>48</v>
      </c>
      <c r="Z2561" t="s">
        <v>55</v>
      </c>
      <c r="AA2561" t="s">
        <v>1082</v>
      </c>
      <c r="AB2561" s="5">
        <v>0</v>
      </c>
      <c r="AC2561" t="s">
        <v>1446</v>
      </c>
      <c r="AD2561" t="s">
        <v>1683</v>
      </c>
    </row>
    <row r="2562" spans="1:30" ht="14.25" customHeight="1" x14ac:dyDescent="0.3">
      <c r="A2562">
        <v>26</v>
      </c>
      <c r="B2562" t="s">
        <v>24</v>
      </c>
      <c r="C2562" t="s">
        <v>444</v>
      </c>
      <c r="D2562" t="s">
        <v>351</v>
      </c>
      <c r="E2562">
        <v>2014</v>
      </c>
      <c r="F2562" t="s">
        <v>548</v>
      </c>
      <c r="G2562" t="s">
        <v>549</v>
      </c>
      <c r="H2562" s="3" t="s">
        <v>550</v>
      </c>
      <c r="I2562" s="8">
        <v>-8.7133330000000004</v>
      </c>
      <c r="J2562" s="8">
        <v>-35.841667000000001</v>
      </c>
      <c r="K2562">
        <v>5000000</v>
      </c>
      <c r="L2562" t="s">
        <v>67</v>
      </c>
      <c r="M2562" t="s">
        <v>551</v>
      </c>
      <c r="N2562" t="s">
        <v>552</v>
      </c>
      <c r="O2562" s="12">
        <v>2012</v>
      </c>
      <c r="P2562" s="12">
        <v>10</v>
      </c>
      <c r="Q2562" s="12">
        <v>2012</v>
      </c>
      <c r="R2562" s="12">
        <v>10</v>
      </c>
      <c r="S2562" s="7">
        <f t="shared" si="42"/>
        <v>0.32258064516129031</v>
      </c>
      <c r="T2562">
        <v>3</v>
      </c>
      <c r="U2562">
        <v>17</v>
      </c>
      <c r="V2562" t="s">
        <v>82</v>
      </c>
      <c r="W2562">
        <f t="shared" si="43"/>
        <v>400</v>
      </c>
      <c r="X2562" s="5">
        <v>1</v>
      </c>
      <c r="Y2562" t="s">
        <v>48</v>
      </c>
      <c r="Z2562" t="s">
        <v>55</v>
      </c>
      <c r="AA2562" t="s">
        <v>1064</v>
      </c>
      <c r="AB2562" s="5">
        <v>0</v>
      </c>
      <c r="AC2562" t="s">
        <v>1446</v>
      </c>
      <c r="AD2562" t="s">
        <v>1683</v>
      </c>
    </row>
    <row r="2563" spans="1:30" ht="14.25" customHeight="1" x14ac:dyDescent="0.3">
      <c r="A2563">
        <v>26</v>
      </c>
      <c r="B2563" t="s">
        <v>24</v>
      </c>
      <c r="C2563" t="s">
        <v>444</v>
      </c>
      <c r="D2563" t="s">
        <v>351</v>
      </c>
      <c r="E2563">
        <v>2014</v>
      </c>
      <c r="F2563" t="s">
        <v>548</v>
      </c>
      <c r="G2563" t="s">
        <v>549</v>
      </c>
      <c r="H2563" s="3" t="s">
        <v>550</v>
      </c>
      <c r="I2563" s="8">
        <v>-8.7133330000000004</v>
      </c>
      <c r="J2563" s="8">
        <v>-35.841667000000001</v>
      </c>
      <c r="K2563">
        <v>5000000</v>
      </c>
      <c r="L2563" t="s">
        <v>67</v>
      </c>
      <c r="M2563" t="s">
        <v>551</v>
      </c>
      <c r="N2563" t="s">
        <v>552</v>
      </c>
      <c r="O2563" s="12">
        <v>2012</v>
      </c>
      <c r="P2563" s="12">
        <v>10</v>
      </c>
      <c r="Q2563" s="12">
        <v>2012</v>
      </c>
      <c r="R2563" s="12">
        <v>10</v>
      </c>
      <c r="S2563" s="7">
        <f t="shared" si="42"/>
        <v>0.32258064516129031</v>
      </c>
      <c r="T2563">
        <v>3</v>
      </c>
      <c r="U2563">
        <v>17</v>
      </c>
      <c r="V2563" t="s">
        <v>82</v>
      </c>
      <c r="W2563">
        <f t="shared" si="43"/>
        <v>400</v>
      </c>
      <c r="X2563" s="5">
        <v>1</v>
      </c>
      <c r="Y2563" t="s">
        <v>48</v>
      </c>
      <c r="Z2563" t="s">
        <v>55</v>
      </c>
      <c r="AA2563" t="s">
        <v>1093</v>
      </c>
      <c r="AB2563" s="5">
        <v>0</v>
      </c>
      <c r="AC2563" t="s">
        <v>1446</v>
      </c>
      <c r="AD2563" t="s">
        <v>1683</v>
      </c>
    </row>
    <row r="2564" spans="1:30" ht="14.25" customHeight="1" x14ac:dyDescent="0.3">
      <c r="A2564">
        <v>26</v>
      </c>
      <c r="B2564" t="s">
        <v>24</v>
      </c>
      <c r="C2564" t="s">
        <v>444</v>
      </c>
      <c r="D2564" t="s">
        <v>351</v>
      </c>
      <c r="E2564">
        <v>2014</v>
      </c>
      <c r="F2564" t="s">
        <v>548</v>
      </c>
      <c r="G2564" t="s">
        <v>549</v>
      </c>
      <c r="H2564" s="3" t="s">
        <v>550</v>
      </c>
      <c r="I2564" s="8">
        <v>-8.7133330000000004</v>
      </c>
      <c r="J2564" s="8">
        <v>-35.841667000000001</v>
      </c>
      <c r="K2564">
        <v>5000000</v>
      </c>
      <c r="L2564" t="s">
        <v>67</v>
      </c>
      <c r="M2564" t="s">
        <v>551</v>
      </c>
      <c r="N2564" t="s">
        <v>552</v>
      </c>
      <c r="O2564" s="12">
        <v>2012</v>
      </c>
      <c r="P2564" s="12">
        <v>10</v>
      </c>
      <c r="Q2564" s="12">
        <v>2012</v>
      </c>
      <c r="R2564" s="12">
        <v>10</v>
      </c>
      <c r="S2564" s="7">
        <f t="shared" si="42"/>
        <v>0.32258064516129031</v>
      </c>
      <c r="T2564">
        <v>3</v>
      </c>
      <c r="U2564">
        <v>17</v>
      </c>
      <c r="V2564" t="s">
        <v>82</v>
      </c>
      <c r="W2564">
        <f t="shared" si="43"/>
        <v>400</v>
      </c>
      <c r="X2564" s="5">
        <v>1</v>
      </c>
      <c r="Y2564" t="s">
        <v>48</v>
      </c>
      <c r="Z2564" t="s">
        <v>55</v>
      </c>
      <c r="AA2564" t="s">
        <v>1094</v>
      </c>
      <c r="AB2564" s="5">
        <v>0</v>
      </c>
      <c r="AC2564" t="s">
        <v>1446</v>
      </c>
      <c r="AD2564" t="s">
        <v>1683</v>
      </c>
    </row>
    <row r="2565" spans="1:30" ht="14.25" customHeight="1" x14ac:dyDescent="0.3">
      <c r="A2565">
        <v>26</v>
      </c>
      <c r="B2565" t="s">
        <v>24</v>
      </c>
      <c r="C2565" t="s">
        <v>444</v>
      </c>
      <c r="D2565" t="s">
        <v>351</v>
      </c>
      <c r="E2565">
        <v>2014</v>
      </c>
      <c r="F2565" t="s">
        <v>548</v>
      </c>
      <c r="G2565" t="s">
        <v>549</v>
      </c>
      <c r="H2565" s="3" t="s">
        <v>550</v>
      </c>
      <c r="I2565" s="8">
        <v>-8.7133330000000004</v>
      </c>
      <c r="J2565" s="8">
        <v>-35.841667000000001</v>
      </c>
      <c r="K2565">
        <v>5000000</v>
      </c>
      <c r="L2565" t="s">
        <v>67</v>
      </c>
      <c r="M2565" t="s">
        <v>551</v>
      </c>
      <c r="N2565" t="s">
        <v>552</v>
      </c>
      <c r="O2565" s="12">
        <v>2012</v>
      </c>
      <c r="P2565" s="12">
        <v>10</v>
      </c>
      <c r="Q2565" s="12">
        <v>2012</v>
      </c>
      <c r="R2565" s="12">
        <v>10</v>
      </c>
      <c r="S2565" s="7">
        <f t="shared" si="42"/>
        <v>0.32258064516129031</v>
      </c>
      <c r="T2565">
        <v>3</v>
      </c>
      <c r="U2565">
        <v>17</v>
      </c>
      <c r="V2565" t="s">
        <v>82</v>
      </c>
      <c r="W2565">
        <f t="shared" si="43"/>
        <v>400</v>
      </c>
      <c r="X2565" s="5">
        <v>1</v>
      </c>
      <c r="Y2565" t="s">
        <v>48</v>
      </c>
      <c r="Z2565" t="s">
        <v>55</v>
      </c>
      <c r="AA2565" t="s">
        <v>1101</v>
      </c>
      <c r="AB2565" s="5">
        <v>1</v>
      </c>
      <c r="AC2565" t="s">
        <v>1446</v>
      </c>
      <c r="AD2565" t="s">
        <v>1683</v>
      </c>
    </row>
    <row r="2566" spans="1:30" ht="14.25" customHeight="1" x14ac:dyDescent="0.3">
      <c r="A2566">
        <v>26</v>
      </c>
      <c r="B2566" t="s">
        <v>24</v>
      </c>
      <c r="C2566" t="s">
        <v>444</v>
      </c>
      <c r="D2566" t="s">
        <v>351</v>
      </c>
      <c r="E2566">
        <v>2014</v>
      </c>
      <c r="F2566" t="s">
        <v>548</v>
      </c>
      <c r="G2566" t="s">
        <v>549</v>
      </c>
      <c r="H2566" s="3" t="s">
        <v>550</v>
      </c>
      <c r="I2566" s="8">
        <v>-8.7133330000000004</v>
      </c>
      <c r="J2566" s="8">
        <v>-35.841667000000001</v>
      </c>
      <c r="K2566">
        <v>5000000</v>
      </c>
      <c r="L2566" t="s">
        <v>67</v>
      </c>
      <c r="M2566" t="s">
        <v>551</v>
      </c>
      <c r="N2566" t="s">
        <v>552</v>
      </c>
      <c r="O2566" s="12">
        <v>2012</v>
      </c>
      <c r="P2566" s="12">
        <v>10</v>
      </c>
      <c r="Q2566" s="12">
        <v>2012</v>
      </c>
      <c r="R2566" s="12">
        <v>10</v>
      </c>
      <c r="S2566" s="7">
        <f t="shared" si="42"/>
        <v>0.32258064516129031</v>
      </c>
      <c r="T2566">
        <v>3</v>
      </c>
      <c r="U2566">
        <v>17</v>
      </c>
      <c r="V2566" t="s">
        <v>82</v>
      </c>
      <c r="W2566">
        <f t="shared" si="43"/>
        <v>400</v>
      </c>
      <c r="X2566" s="5">
        <v>1</v>
      </c>
      <c r="Y2566" t="s">
        <v>48</v>
      </c>
      <c r="Z2566" t="s">
        <v>55</v>
      </c>
      <c r="AA2566" t="s">
        <v>70</v>
      </c>
      <c r="AB2566" s="5">
        <v>0</v>
      </c>
      <c r="AC2566" t="s">
        <v>1446</v>
      </c>
      <c r="AD2566" t="s">
        <v>1683</v>
      </c>
    </row>
    <row r="2567" spans="1:30" ht="14.25" customHeight="1" x14ac:dyDescent="0.3">
      <c r="A2567">
        <v>26</v>
      </c>
      <c r="B2567" t="s">
        <v>24</v>
      </c>
      <c r="C2567" t="s">
        <v>444</v>
      </c>
      <c r="D2567" t="s">
        <v>351</v>
      </c>
      <c r="E2567">
        <v>2014</v>
      </c>
      <c r="F2567" t="s">
        <v>548</v>
      </c>
      <c r="G2567" t="s">
        <v>549</v>
      </c>
      <c r="H2567" s="3" t="s">
        <v>550</v>
      </c>
      <c r="I2567" s="8">
        <v>-8.7133330000000004</v>
      </c>
      <c r="J2567" s="8">
        <v>-35.841667000000001</v>
      </c>
      <c r="K2567">
        <v>5000000</v>
      </c>
      <c r="L2567" t="s">
        <v>67</v>
      </c>
      <c r="M2567" t="s">
        <v>551</v>
      </c>
      <c r="N2567" t="s">
        <v>552</v>
      </c>
      <c r="O2567" s="12">
        <v>2012</v>
      </c>
      <c r="P2567" s="12">
        <v>10</v>
      </c>
      <c r="Q2567" s="12">
        <v>2012</v>
      </c>
      <c r="R2567" s="12">
        <v>10</v>
      </c>
      <c r="S2567" s="7">
        <f t="shared" si="42"/>
        <v>0.32258064516129031</v>
      </c>
      <c r="T2567">
        <v>3</v>
      </c>
      <c r="U2567">
        <v>17</v>
      </c>
      <c r="V2567" t="s">
        <v>82</v>
      </c>
      <c r="W2567">
        <f t="shared" si="43"/>
        <v>400</v>
      </c>
      <c r="X2567" s="5">
        <v>1</v>
      </c>
      <c r="Y2567" t="s">
        <v>48</v>
      </c>
      <c r="Z2567" t="s">
        <v>55</v>
      </c>
      <c r="AA2567" t="s">
        <v>73</v>
      </c>
      <c r="AB2567" s="5">
        <v>7</v>
      </c>
      <c r="AC2567" t="s">
        <v>1446</v>
      </c>
      <c r="AD2567" t="s">
        <v>1683</v>
      </c>
    </row>
    <row r="2568" spans="1:30" ht="14.25" customHeight="1" x14ac:dyDescent="0.3">
      <c r="A2568">
        <v>26</v>
      </c>
      <c r="B2568" t="s">
        <v>24</v>
      </c>
      <c r="C2568" t="s">
        <v>444</v>
      </c>
      <c r="D2568" t="s">
        <v>351</v>
      </c>
      <c r="E2568">
        <v>2014</v>
      </c>
      <c r="F2568" t="s">
        <v>548</v>
      </c>
      <c r="G2568" t="s">
        <v>549</v>
      </c>
      <c r="H2568" s="3" t="s">
        <v>550</v>
      </c>
      <c r="I2568" s="8">
        <v>-8.7133330000000004</v>
      </c>
      <c r="J2568" s="8">
        <v>-35.841667000000001</v>
      </c>
      <c r="K2568">
        <v>5000000</v>
      </c>
      <c r="L2568" t="s">
        <v>67</v>
      </c>
      <c r="M2568" t="s">
        <v>551</v>
      </c>
      <c r="N2568" t="s">
        <v>552</v>
      </c>
      <c r="O2568" s="12">
        <v>2012</v>
      </c>
      <c r="P2568" s="12">
        <v>10</v>
      </c>
      <c r="Q2568" s="12">
        <v>2012</v>
      </c>
      <c r="R2568" s="12">
        <v>10</v>
      </c>
      <c r="S2568" s="7">
        <f t="shared" si="42"/>
        <v>0.32258064516129031</v>
      </c>
      <c r="T2568">
        <v>3</v>
      </c>
      <c r="U2568">
        <v>17</v>
      </c>
      <c r="V2568" t="s">
        <v>82</v>
      </c>
      <c r="W2568">
        <f t="shared" si="43"/>
        <v>400</v>
      </c>
      <c r="X2568" s="5">
        <v>1</v>
      </c>
      <c r="Y2568" t="s">
        <v>48</v>
      </c>
      <c r="Z2568" t="s">
        <v>55</v>
      </c>
      <c r="AA2568" t="s">
        <v>1074</v>
      </c>
      <c r="AB2568" s="5">
        <v>6</v>
      </c>
      <c r="AC2568" t="s">
        <v>1446</v>
      </c>
      <c r="AD2568" t="s">
        <v>1683</v>
      </c>
    </row>
    <row r="2569" spans="1:30" ht="14.25" customHeight="1" x14ac:dyDescent="0.3">
      <c r="A2569">
        <v>26</v>
      </c>
      <c r="B2569" t="s">
        <v>24</v>
      </c>
      <c r="C2569" t="s">
        <v>444</v>
      </c>
      <c r="D2569" t="s">
        <v>351</v>
      </c>
      <c r="E2569">
        <v>2014</v>
      </c>
      <c r="F2569" t="s">
        <v>548</v>
      </c>
      <c r="G2569" t="s">
        <v>549</v>
      </c>
      <c r="H2569" s="3" t="s">
        <v>550</v>
      </c>
      <c r="I2569" s="8">
        <v>-8.7133330000000004</v>
      </c>
      <c r="J2569" s="8">
        <v>-35.841667000000001</v>
      </c>
      <c r="K2569">
        <v>5000000</v>
      </c>
      <c r="L2569" t="s">
        <v>67</v>
      </c>
      <c r="M2569" t="s">
        <v>551</v>
      </c>
      <c r="N2569" t="s">
        <v>552</v>
      </c>
      <c r="O2569" s="12">
        <v>2012</v>
      </c>
      <c r="P2569" s="12">
        <v>10</v>
      </c>
      <c r="Q2569" s="12">
        <v>2012</v>
      </c>
      <c r="R2569" s="12">
        <v>10</v>
      </c>
      <c r="S2569" s="7">
        <f t="shared" si="42"/>
        <v>0.32258064516129031</v>
      </c>
      <c r="T2569">
        <v>3</v>
      </c>
      <c r="U2569">
        <v>17</v>
      </c>
      <c r="V2569" t="s">
        <v>82</v>
      </c>
      <c r="W2569">
        <f t="shared" si="43"/>
        <v>400</v>
      </c>
      <c r="X2569" s="5">
        <v>1</v>
      </c>
      <c r="Y2569" t="s">
        <v>48</v>
      </c>
      <c r="Z2569" t="s">
        <v>55</v>
      </c>
      <c r="AA2569" t="s">
        <v>1056</v>
      </c>
      <c r="AB2569" s="5">
        <v>1</v>
      </c>
      <c r="AC2569" t="s">
        <v>1446</v>
      </c>
      <c r="AD2569" t="s">
        <v>1683</v>
      </c>
    </row>
    <row r="2570" spans="1:30" ht="14.25" customHeight="1" x14ac:dyDescent="0.3">
      <c r="A2570">
        <v>26</v>
      </c>
      <c r="B2570" t="s">
        <v>24</v>
      </c>
      <c r="C2570" t="s">
        <v>444</v>
      </c>
      <c r="D2570" t="s">
        <v>351</v>
      </c>
      <c r="E2570">
        <v>2014</v>
      </c>
      <c r="F2570" t="s">
        <v>548</v>
      </c>
      <c r="G2570" t="s">
        <v>549</v>
      </c>
      <c r="H2570" s="3" t="s">
        <v>550</v>
      </c>
      <c r="I2570" s="8">
        <v>-8.7133330000000004</v>
      </c>
      <c r="J2570" s="8">
        <v>-35.841667000000001</v>
      </c>
      <c r="K2570">
        <v>5000000</v>
      </c>
      <c r="L2570" t="s">
        <v>67</v>
      </c>
      <c r="M2570" t="s">
        <v>551</v>
      </c>
      <c r="N2570" t="s">
        <v>552</v>
      </c>
      <c r="O2570" s="12">
        <v>2012</v>
      </c>
      <c r="P2570" s="12">
        <v>10</v>
      </c>
      <c r="Q2570" s="12">
        <v>2012</v>
      </c>
      <c r="R2570" s="12">
        <v>10</v>
      </c>
      <c r="S2570" s="7">
        <f t="shared" si="42"/>
        <v>0.32258064516129031</v>
      </c>
      <c r="T2570">
        <v>3</v>
      </c>
      <c r="U2570">
        <v>17</v>
      </c>
      <c r="V2570" t="s">
        <v>82</v>
      </c>
      <c r="W2570">
        <f t="shared" si="43"/>
        <v>400</v>
      </c>
      <c r="X2570" s="5">
        <v>1</v>
      </c>
      <c r="Y2570" t="s">
        <v>48</v>
      </c>
      <c r="Z2570" t="s">
        <v>55</v>
      </c>
      <c r="AA2570" t="s">
        <v>655</v>
      </c>
      <c r="AB2570" s="5">
        <v>5</v>
      </c>
      <c r="AC2570" t="s">
        <v>1446</v>
      </c>
      <c r="AD2570" t="s">
        <v>1683</v>
      </c>
    </row>
    <row r="2571" spans="1:30" ht="14.25" customHeight="1" x14ac:dyDescent="0.3">
      <c r="A2571">
        <v>26</v>
      </c>
      <c r="B2571" t="s">
        <v>24</v>
      </c>
      <c r="C2571" t="s">
        <v>444</v>
      </c>
      <c r="D2571" t="s">
        <v>351</v>
      </c>
      <c r="E2571">
        <v>2014</v>
      </c>
      <c r="F2571" t="s">
        <v>548</v>
      </c>
      <c r="G2571" t="s">
        <v>549</v>
      </c>
      <c r="H2571" s="3" t="s">
        <v>550</v>
      </c>
      <c r="I2571" s="8">
        <v>-8.7133330000000004</v>
      </c>
      <c r="J2571" s="8">
        <v>-35.841667000000001</v>
      </c>
      <c r="K2571">
        <v>5000000</v>
      </c>
      <c r="L2571" t="s">
        <v>67</v>
      </c>
      <c r="M2571" t="s">
        <v>551</v>
      </c>
      <c r="N2571" t="s">
        <v>552</v>
      </c>
      <c r="O2571" s="12">
        <v>2012</v>
      </c>
      <c r="P2571" s="12">
        <v>10</v>
      </c>
      <c r="Q2571" s="12">
        <v>2012</v>
      </c>
      <c r="R2571" s="12">
        <v>10</v>
      </c>
      <c r="S2571" s="7">
        <f t="shared" si="42"/>
        <v>0.32258064516129031</v>
      </c>
      <c r="T2571">
        <v>3</v>
      </c>
      <c r="U2571">
        <v>17</v>
      </c>
      <c r="V2571" t="s">
        <v>82</v>
      </c>
      <c r="W2571">
        <f t="shared" si="43"/>
        <v>400</v>
      </c>
      <c r="X2571" s="5">
        <v>1</v>
      </c>
      <c r="Y2571" t="s">
        <v>48</v>
      </c>
      <c r="Z2571" t="s">
        <v>55</v>
      </c>
      <c r="AA2571" t="s">
        <v>379</v>
      </c>
      <c r="AB2571" s="5">
        <v>64</v>
      </c>
      <c r="AC2571" t="s">
        <v>1446</v>
      </c>
      <c r="AD2571" t="s">
        <v>1683</v>
      </c>
    </row>
    <row r="2572" spans="1:30" ht="14.25" customHeight="1" x14ac:dyDescent="0.3">
      <c r="A2572">
        <v>26</v>
      </c>
      <c r="B2572" t="s">
        <v>24</v>
      </c>
      <c r="C2572" t="s">
        <v>444</v>
      </c>
      <c r="D2572" t="s">
        <v>351</v>
      </c>
      <c r="E2572">
        <v>2014</v>
      </c>
      <c r="F2572" t="s">
        <v>548</v>
      </c>
      <c r="G2572" t="s">
        <v>549</v>
      </c>
      <c r="H2572" s="3" t="s">
        <v>550</v>
      </c>
      <c r="I2572" s="8">
        <v>-8.7133330000000004</v>
      </c>
      <c r="J2572" s="8">
        <v>-35.841667000000001</v>
      </c>
      <c r="K2572">
        <v>5000000</v>
      </c>
      <c r="L2572" t="s">
        <v>67</v>
      </c>
      <c r="M2572" t="s">
        <v>551</v>
      </c>
      <c r="N2572" t="s">
        <v>552</v>
      </c>
      <c r="O2572" s="12">
        <v>2012</v>
      </c>
      <c r="P2572" s="12">
        <v>10</v>
      </c>
      <c r="Q2572" s="12">
        <v>2012</v>
      </c>
      <c r="R2572" s="12">
        <v>10</v>
      </c>
      <c r="S2572" s="7">
        <f t="shared" si="42"/>
        <v>0.32258064516129031</v>
      </c>
      <c r="T2572">
        <v>3</v>
      </c>
      <c r="U2572">
        <v>17</v>
      </c>
      <c r="V2572" t="s">
        <v>82</v>
      </c>
      <c r="W2572">
        <f t="shared" si="43"/>
        <v>400</v>
      </c>
      <c r="X2572" s="5">
        <v>1</v>
      </c>
      <c r="Y2572" t="s">
        <v>48</v>
      </c>
      <c r="Z2572" t="s">
        <v>55</v>
      </c>
      <c r="AA2572" t="s">
        <v>1086</v>
      </c>
      <c r="AB2572" s="5">
        <v>17</v>
      </c>
      <c r="AC2572" t="s">
        <v>1446</v>
      </c>
      <c r="AD2572" t="s">
        <v>1683</v>
      </c>
    </row>
    <row r="2573" spans="1:30" ht="14.25" customHeight="1" x14ac:dyDescent="0.3">
      <c r="A2573">
        <v>26</v>
      </c>
      <c r="B2573" t="s">
        <v>24</v>
      </c>
      <c r="C2573" t="s">
        <v>444</v>
      </c>
      <c r="D2573" t="s">
        <v>351</v>
      </c>
      <c r="E2573">
        <v>2014</v>
      </c>
      <c r="F2573" t="s">
        <v>548</v>
      </c>
      <c r="G2573" t="s">
        <v>549</v>
      </c>
      <c r="H2573" s="3" t="s">
        <v>550</v>
      </c>
      <c r="I2573" s="8">
        <v>-8.7133330000000004</v>
      </c>
      <c r="J2573" s="8">
        <v>-35.841667000000001</v>
      </c>
      <c r="K2573">
        <v>5000000</v>
      </c>
      <c r="L2573" t="s">
        <v>67</v>
      </c>
      <c r="M2573" t="s">
        <v>551</v>
      </c>
      <c r="N2573" t="s">
        <v>552</v>
      </c>
      <c r="O2573" s="12">
        <v>2012</v>
      </c>
      <c r="P2573" s="12">
        <v>10</v>
      </c>
      <c r="Q2573" s="12">
        <v>2012</v>
      </c>
      <c r="R2573" s="12">
        <v>10</v>
      </c>
      <c r="S2573" s="7">
        <f t="shared" si="42"/>
        <v>0.32258064516129031</v>
      </c>
      <c r="T2573">
        <v>3</v>
      </c>
      <c r="U2573">
        <v>17</v>
      </c>
      <c r="V2573" t="s">
        <v>82</v>
      </c>
      <c r="W2573">
        <f t="shared" si="43"/>
        <v>400</v>
      </c>
      <c r="X2573" s="5">
        <v>1</v>
      </c>
      <c r="Y2573" t="s">
        <v>48</v>
      </c>
      <c r="Z2573" t="s">
        <v>55</v>
      </c>
      <c r="AA2573" t="s">
        <v>1095</v>
      </c>
      <c r="AB2573" s="5">
        <v>0</v>
      </c>
      <c r="AC2573" t="s">
        <v>1446</v>
      </c>
      <c r="AD2573" t="s">
        <v>1683</v>
      </c>
    </row>
    <row r="2574" spans="1:30" ht="14.25" customHeight="1" x14ac:dyDescent="0.3">
      <c r="A2574">
        <v>26</v>
      </c>
      <c r="B2574" t="s">
        <v>24</v>
      </c>
      <c r="C2574" t="s">
        <v>444</v>
      </c>
      <c r="D2574" t="s">
        <v>351</v>
      </c>
      <c r="E2574">
        <v>2014</v>
      </c>
      <c r="F2574" t="s">
        <v>548</v>
      </c>
      <c r="G2574" t="s">
        <v>549</v>
      </c>
      <c r="H2574" s="3" t="s">
        <v>550</v>
      </c>
      <c r="I2574" s="8">
        <v>-8.7133330000000004</v>
      </c>
      <c r="J2574" s="8">
        <v>-35.841667000000001</v>
      </c>
      <c r="K2574">
        <v>5000000</v>
      </c>
      <c r="L2574" t="s">
        <v>67</v>
      </c>
      <c r="M2574" t="s">
        <v>551</v>
      </c>
      <c r="N2574" t="s">
        <v>552</v>
      </c>
      <c r="O2574" s="12">
        <v>2012</v>
      </c>
      <c r="P2574" s="12">
        <v>10</v>
      </c>
      <c r="Q2574" s="12">
        <v>2012</v>
      </c>
      <c r="R2574" s="12">
        <v>10</v>
      </c>
      <c r="S2574" s="7">
        <f t="shared" si="42"/>
        <v>0.32258064516129031</v>
      </c>
      <c r="T2574">
        <v>3</v>
      </c>
      <c r="U2574">
        <v>17</v>
      </c>
      <c r="V2574" t="s">
        <v>82</v>
      </c>
      <c r="W2574">
        <f t="shared" si="43"/>
        <v>400</v>
      </c>
      <c r="X2574" s="5">
        <v>1</v>
      </c>
      <c r="Y2574" t="s">
        <v>48</v>
      </c>
      <c r="Z2574" t="s">
        <v>55</v>
      </c>
      <c r="AA2574" t="s">
        <v>1099</v>
      </c>
      <c r="AB2574" s="5">
        <v>0</v>
      </c>
      <c r="AC2574" t="s">
        <v>1446</v>
      </c>
      <c r="AD2574" t="s">
        <v>1683</v>
      </c>
    </row>
    <row r="2575" spans="1:30" ht="14.25" customHeight="1" x14ac:dyDescent="0.3">
      <c r="A2575">
        <v>26</v>
      </c>
      <c r="B2575" t="s">
        <v>24</v>
      </c>
      <c r="C2575" t="s">
        <v>444</v>
      </c>
      <c r="D2575" t="s">
        <v>351</v>
      </c>
      <c r="E2575">
        <v>2014</v>
      </c>
      <c r="F2575" t="s">
        <v>548</v>
      </c>
      <c r="G2575" t="s">
        <v>549</v>
      </c>
      <c r="H2575" s="3" t="s">
        <v>550</v>
      </c>
      <c r="I2575" s="8">
        <v>-8.7133330000000004</v>
      </c>
      <c r="J2575" s="8">
        <v>-35.841667000000001</v>
      </c>
      <c r="K2575">
        <v>5000000</v>
      </c>
      <c r="L2575" t="s">
        <v>67</v>
      </c>
      <c r="M2575" t="s">
        <v>551</v>
      </c>
      <c r="N2575" t="s">
        <v>552</v>
      </c>
      <c r="O2575" s="12">
        <v>2012</v>
      </c>
      <c r="P2575" s="12">
        <v>10</v>
      </c>
      <c r="Q2575" s="12">
        <v>2012</v>
      </c>
      <c r="R2575" s="12">
        <v>10</v>
      </c>
      <c r="S2575" s="7">
        <f t="shared" si="42"/>
        <v>0.32258064516129031</v>
      </c>
      <c r="T2575">
        <v>3</v>
      </c>
      <c r="U2575">
        <v>17</v>
      </c>
      <c r="V2575" t="s">
        <v>82</v>
      </c>
      <c r="W2575">
        <f t="shared" si="43"/>
        <v>400</v>
      </c>
      <c r="X2575" s="5">
        <v>1</v>
      </c>
      <c r="Y2575" t="s">
        <v>48</v>
      </c>
      <c r="Z2575" t="s">
        <v>55</v>
      </c>
      <c r="AA2575" t="s">
        <v>1091</v>
      </c>
      <c r="AB2575" s="5">
        <v>2</v>
      </c>
      <c r="AC2575" t="s">
        <v>1446</v>
      </c>
      <c r="AD2575" t="s">
        <v>1683</v>
      </c>
    </row>
    <row r="2576" spans="1:30" ht="14.25" customHeight="1" x14ac:dyDescent="0.3">
      <c r="A2576">
        <v>26</v>
      </c>
      <c r="B2576" t="s">
        <v>24</v>
      </c>
      <c r="C2576" t="s">
        <v>444</v>
      </c>
      <c r="D2576" t="s">
        <v>351</v>
      </c>
      <c r="E2576">
        <v>2014</v>
      </c>
      <c r="F2576" t="s">
        <v>548</v>
      </c>
      <c r="G2576" t="s">
        <v>549</v>
      </c>
      <c r="H2576" s="3" t="s">
        <v>550</v>
      </c>
      <c r="I2576" s="8">
        <v>-8.7133330000000004</v>
      </c>
      <c r="J2576" s="8">
        <v>-35.841667000000001</v>
      </c>
      <c r="K2576">
        <v>5000000</v>
      </c>
      <c r="L2576" t="s">
        <v>67</v>
      </c>
      <c r="M2576" t="s">
        <v>551</v>
      </c>
      <c r="N2576" t="s">
        <v>552</v>
      </c>
      <c r="O2576" s="12">
        <v>2012</v>
      </c>
      <c r="P2576" s="12">
        <v>10</v>
      </c>
      <c r="Q2576" s="12">
        <v>2012</v>
      </c>
      <c r="R2576" s="12">
        <v>10</v>
      </c>
      <c r="S2576" s="7">
        <f t="shared" si="42"/>
        <v>0.32258064516129031</v>
      </c>
      <c r="T2576">
        <v>3</v>
      </c>
      <c r="U2576">
        <v>17</v>
      </c>
      <c r="V2576" t="s">
        <v>82</v>
      </c>
      <c r="W2576">
        <f t="shared" si="43"/>
        <v>400</v>
      </c>
      <c r="X2576" s="5">
        <v>1</v>
      </c>
      <c r="Y2576" t="s">
        <v>48</v>
      </c>
      <c r="Z2576" t="s">
        <v>55</v>
      </c>
      <c r="AA2576" t="s">
        <v>1096</v>
      </c>
      <c r="AB2576" s="5">
        <v>0</v>
      </c>
      <c r="AC2576" t="s">
        <v>1446</v>
      </c>
      <c r="AD2576" t="s">
        <v>1683</v>
      </c>
    </row>
    <row r="2577" spans="1:30" ht="14.25" customHeight="1" x14ac:dyDescent="0.3">
      <c r="A2577">
        <v>26</v>
      </c>
      <c r="B2577" t="s">
        <v>24</v>
      </c>
      <c r="C2577" t="s">
        <v>444</v>
      </c>
      <c r="D2577" t="s">
        <v>351</v>
      </c>
      <c r="E2577">
        <v>2014</v>
      </c>
      <c r="F2577" t="s">
        <v>548</v>
      </c>
      <c r="G2577" t="s">
        <v>549</v>
      </c>
      <c r="H2577" s="3" t="s">
        <v>550</v>
      </c>
      <c r="I2577" s="8">
        <v>-8.7133330000000004</v>
      </c>
      <c r="J2577" s="8">
        <v>-35.841667000000001</v>
      </c>
      <c r="K2577">
        <v>5000000</v>
      </c>
      <c r="L2577" t="s">
        <v>67</v>
      </c>
      <c r="M2577" t="s">
        <v>551</v>
      </c>
      <c r="N2577" t="s">
        <v>552</v>
      </c>
      <c r="O2577" s="12">
        <v>2012</v>
      </c>
      <c r="P2577" s="12">
        <v>10</v>
      </c>
      <c r="Q2577" s="12">
        <v>2012</v>
      </c>
      <c r="R2577" s="12">
        <v>10</v>
      </c>
      <c r="S2577" s="7">
        <f t="shared" si="42"/>
        <v>0.32258064516129031</v>
      </c>
      <c r="T2577">
        <v>3</v>
      </c>
      <c r="U2577">
        <v>17</v>
      </c>
      <c r="V2577" t="s">
        <v>82</v>
      </c>
      <c r="W2577">
        <f t="shared" si="43"/>
        <v>400</v>
      </c>
      <c r="X2577" s="5">
        <v>1</v>
      </c>
      <c r="Y2577" t="s">
        <v>48</v>
      </c>
      <c r="Z2577" t="s">
        <v>83</v>
      </c>
      <c r="AA2577" t="s">
        <v>1102</v>
      </c>
      <c r="AB2577" s="5">
        <v>0</v>
      </c>
      <c r="AC2577" t="s">
        <v>1446</v>
      </c>
      <c r="AD2577" t="s">
        <v>1683</v>
      </c>
    </row>
    <row r="2578" spans="1:30" ht="14.25" customHeight="1" x14ac:dyDescent="0.3">
      <c r="A2578">
        <v>26</v>
      </c>
      <c r="B2578" t="s">
        <v>24</v>
      </c>
      <c r="C2578" t="s">
        <v>444</v>
      </c>
      <c r="D2578" t="s">
        <v>351</v>
      </c>
      <c r="E2578">
        <v>2014</v>
      </c>
      <c r="F2578" t="s">
        <v>548</v>
      </c>
      <c r="G2578" t="s">
        <v>549</v>
      </c>
      <c r="H2578" s="3" t="s">
        <v>550</v>
      </c>
      <c r="I2578" s="8">
        <v>-8.7133330000000004</v>
      </c>
      <c r="J2578" s="8">
        <v>-35.841667000000001</v>
      </c>
      <c r="K2578">
        <v>5000000</v>
      </c>
      <c r="L2578" t="s">
        <v>67</v>
      </c>
      <c r="M2578" t="s">
        <v>551</v>
      </c>
      <c r="N2578" t="s">
        <v>552</v>
      </c>
      <c r="O2578" s="12">
        <v>2012</v>
      </c>
      <c r="P2578" s="12">
        <v>10</v>
      </c>
      <c r="Q2578" s="12">
        <v>2012</v>
      </c>
      <c r="R2578" s="12">
        <v>10</v>
      </c>
      <c r="S2578" s="7">
        <f t="shared" si="42"/>
        <v>0.32258064516129031</v>
      </c>
      <c r="T2578">
        <v>3</v>
      </c>
      <c r="U2578">
        <v>17</v>
      </c>
      <c r="V2578" t="s">
        <v>82</v>
      </c>
      <c r="W2578">
        <f t="shared" si="43"/>
        <v>400</v>
      </c>
      <c r="X2578" s="5">
        <v>1</v>
      </c>
      <c r="Y2578" t="s">
        <v>48</v>
      </c>
      <c r="Z2578" t="s">
        <v>83</v>
      </c>
      <c r="AA2578" t="s">
        <v>274</v>
      </c>
      <c r="AB2578" s="5">
        <v>127</v>
      </c>
      <c r="AC2578" t="s">
        <v>1446</v>
      </c>
      <c r="AD2578" t="s">
        <v>1683</v>
      </c>
    </row>
    <row r="2579" spans="1:30" ht="14.25" customHeight="1" x14ac:dyDescent="0.3">
      <c r="A2579">
        <v>26</v>
      </c>
      <c r="B2579" t="s">
        <v>24</v>
      </c>
      <c r="C2579" t="s">
        <v>444</v>
      </c>
      <c r="D2579" t="s">
        <v>351</v>
      </c>
      <c r="E2579">
        <v>2014</v>
      </c>
      <c r="F2579" t="s">
        <v>548</v>
      </c>
      <c r="G2579" t="s">
        <v>549</v>
      </c>
      <c r="H2579" s="3" t="s">
        <v>550</v>
      </c>
      <c r="I2579" s="8">
        <v>-8.7133330000000004</v>
      </c>
      <c r="J2579" s="8">
        <v>-35.841667000000001</v>
      </c>
      <c r="K2579">
        <v>5000000</v>
      </c>
      <c r="L2579" t="s">
        <v>67</v>
      </c>
      <c r="M2579" t="s">
        <v>551</v>
      </c>
      <c r="N2579" t="s">
        <v>552</v>
      </c>
      <c r="O2579" s="12">
        <v>2012</v>
      </c>
      <c r="P2579" s="12">
        <v>10</v>
      </c>
      <c r="Q2579" s="12">
        <v>2012</v>
      </c>
      <c r="R2579" s="12">
        <v>10</v>
      </c>
      <c r="S2579" s="7">
        <f t="shared" si="42"/>
        <v>0.32258064516129031</v>
      </c>
      <c r="T2579">
        <v>3</v>
      </c>
      <c r="U2579">
        <v>17</v>
      </c>
      <c r="V2579" t="s">
        <v>82</v>
      </c>
      <c r="W2579">
        <f t="shared" si="43"/>
        <v>400</v>
      </c>
      <c r="X2579" s="5">
        <v>1</v>
      </c>
      <c r="Y2579" t="s">
        <v>48</v>
      </c>
      <c r="Z2579" t="s">
        <v>83</v>
      </c>
      <c r="AA2579" t="s">
        <v>87</v>
      </c>
      <c r="AB2579" s="5">
        <v>113</v>
      </c>
      <c r="AC2579" t="s">
        <v>1446</v>
      </c>
      <c r="AD2579" t="s">
        <v>1683</v>
      </c>
    </row>
    <row r="2580" spans="1:30" ht="14.25" customHeight="1" x14ac:dyDescent="0.3">
      <c r="A2580">
        <v>26</v>
      </c>
      <c r="B2580" t="s">
        <v>24</v>
      </c>
      <c r="C2580" t="s">
        <v>444</v>
      </c>
      <c r="D2580" t="s">
        <v>351</v>
      </c>
      <c r="E2580">
        <v>2014</v>
      </c>
      <c r="F2580" t="s">
        <v>548</v>
      </c>
      <c r="G2580" t="s">
        <v>549</v>
      </c>
      <c r="H2580" s="3" t="s">
        <v>550</v>
      </c>
      <c r="I2580" s="8">
        <v>-8.7133330000000004</v>
      </c>
      <c r="J2580" s="8">
        <v>-35.841667000000001</v>
      </c>
      <c r="K2580">
        <v>5000000</v>
      </c>
      <c r="L2580" t="s">
        <v>67</v>
      </c>
      <c r="M2580" t="s">
        <v>551</v>
      </c>
      <c r="N2580" t="s">
        <v>552</v>
      </c>
      <c r="O2580" s="12">
        <v>2012</v>
      </c>
      <c r="P2580" s="12">
        <v>10</v>
      </c>
      <c r="Q2580" s="12">
        <v>2012</v>
      </c>
      <c r="R2580" s="12">
        <v>10</v>
      </c>
      <c r="S2580" s="7">
        <f t="shared" si="42"/>
        <v>0.32258064516129031</v>
      </c>
      <c r="T2580">
        <v>3</v>
      </c>
      <c r="U2580">
        <v>17</v>
      </c>
      <c r="V2580" t="s">
        <v>82</v>
      </c>
      <c r="W2580">
        <f t="shared" si="43"/>
        <v>400</v>
      </c>
      <c r="X2580" s="5">
        <v>1</v>
      </c>
      <c r="Y2580" t="s">
        <v>48</v>
      </c>
      <c r="Z2580" t="s">
        <v>83</v>
      </c>
      <c r="AA2580" t="s">
        <v>1087</v>
      </c>
      <c r="AB2580" s="5">
        <v>13</v>
      </c>
      <c r="AC2580" t="s">
        <v>1446</v>
      </c>
      <c r="AD2580" t="s">
        <v>1683</v>
      </c>
    </row>
    <row r="2581" spans="1:30" ht="14.25" customHeight="1" x14ac:dyDescent="0.3">
      <c r="A2581">
        <v>26</v>
      </c>
      <c r="B2581" t="s">
        <v>24</v>
      </c>
      <c r="C2581" t="s">
        <v>444</v>
      </c>
      <c r="D2581" t="s">
        <v>351</v>
      </c>
      <c r="E2581">
        <v>2014</v>
      </c>
      <c r="F2581" t="s">
        <v>548</v>
      </c>
      <c r="G2581" t="s">
        <v>549</v>
      </c>
      <c r="H2581" s="3" t="s">
        <v>550</v>
      </c>
      <c r="I2581" s="8">
        <v>-8.7133330000000004</v>
      </c>
      <c r="J2581" s="8">
        <v>-35.841667000000001</v>
      </c>
      <c r="K2581">
        <v>5000000</v>
      </c>
      <c r="L2581" t="s">
        <v>67</v>
      </c>
      <c r="M2581" t="s">
        <v>551</v>
      </c>
      <c r="N2581" t="s">
        <v>552</v>
      </c>
      <c r="O2581" s="12">
        <v>2012</v>
      </c>
      <c r="P2581" s="12">
        <v>10</v>
      </c>
      <c r="Q2581" s="12">
        <v>2012</v>
      </c>
      <c r="R2581" s="12">
        <v>10</v>
      </c>
      <c r="S2581" s="7">
        <f t="shared" si="42"/>
        <v>0.32258064516129031</v>
      </c>
      <c r="T2581">
        <v>3</v>
      </c>
      <c r="U2581">
        <v>17</v>
      </c>
      <c r="V2581" t="s">
        <v>82</v>
      </c>
      <c r="W2581">
        <f t="shared" si="43"/>
        <v>400</v>
      </c>
      <c r="X2581" s="5">
        <v>1</v>
      </c>
      <c r="Y2581" t="s">
        <v>48</v>
      </c>
      <c r="Z2581" t="s">
        <v>83</v>
      </c>
      <c r="AA2581" t="s">
        <v>1088</v>
      </c>
      <c r="AB2581" s="5">
        <v>1</v>
      </c>
      <c r="AC2581" t="s">
        <v>1446</v>
      </c>
      <c r="AD2581" t="s">
        <v>1683</v>
      </c>
    </row>
    <row r="2582" spans="1:30" ht="14.25" customHeight="1" x14ac:dyDescent="0.3">
      <c r="A2582">
        <v>26</v>
      </c>
      <c r="B2582" t="s">
        <v>24</v>
      </c>
      <c r="C2582" t="s">
        <v>444</v>
      </c>
      <c r="D2582" t="s">
        <v>351</v>
      </c>
      <c r="E2582">
        <v>2014</v>
      </c>
      <c r="F2582" t="s">
        <v>548</v>
      </c>
      <c r="G2582" t="s">
        <v>549</v>
      </c>
      <c r="H2582" s="3" t="s">
        <v>550</v>
      </c>
      <c r="I2582" s="8">
        <v>-8.7133330000000004</v>
      </c>
      <c r="J2582" s="8">
        <v>-35.841667000000001</v>
      </c>
      <c r="K2582">
        <v>5000000</v>
      </c>
      <c r="L2582" t="s">
        <v>67</v>
      </c>
      <c r="M2582" t="s">
        <v>551</v>
      </c>
      <c r="N2582" t="s">
        <v>552</v>
      </c>
      <c r="O2582" s="12">
        <v>2012</v>
      </c>
      <c r="P2582" s="12">
        <v>10</v>
      </c>
      <c r="Q2582" s="12">
        <v>2012</v>
      </c>
      <c r="R2582" s="12">
        <v>10</v>
      </c>
      <c r="S2582" s="7">
        <f t="shared" si="42"/>
        <v>0.32258064516129031</v>
      </c>
      <c r="T2582">
        <v>3</v>
      </c>
      <c r="U2582">
        <v>17</v>
      </c>
      <c r="V2582" t="s">
        <v>82</v>
      </c>
      <c r="W2582">
        <f t="shared" si="43"/>
        <v>400</v>
      </c>
      <c r="X2582" s="5">
        <v>1</v>
      </c>
      <c r="Y2582" t="s">
        <v>48</v>
      </c>
      <c r="Z2582" t="s">
        <v>90</v>
      </c>
      <c r="AA2582" t="s">
        <v>666</v>
      </c>
      <c r="AB2582" s="5">
        <v>0</v>
      </c>
      <c r="AC2582" t="s">
        <v>1446</v>
      </c>
      <c r="AD2582" t="s">
        <v>1683</v>
      </c>
    </row>
    <row r="2583" spans="1:30" ht="14.25" customHeight="1" x14ac:dyDescent="0.3">
      <c r="A2583">
        <v>26</v>
      </c>
      <c r="B2583" t="s">
        <v>24</v>
      </c>
      <c r="C2583" t="s">
        <v>444</v>
      </c>
      <c r="D2583" t="s">
        <v>351</v>
      </c>
      <c r="E2583">
        <v>2014</v>
      </c>
      <c r="F2583" t="s">
        <v>548</v>
      </c>
      <c r="G2583" t="s">
        <v>549</v>
      </c>
      <c r="H2583" s="3" t="s">
        <v>550</v>
      </c>
      <c r="I2583" s="8">
        <v>-8.7133330000000004</v>
      </c>
      <c r="J2583" s="8">
        <v>-35.841667000000001</v>
      </c>
      <c r="K2583">
        <v>5000000</v>
      </c>
      <c r="L2583" t="s">
        <v>67</v>
      </c>
      <c r="M2583" t="s">
        <v>551</v>
      </c>
      <c r="N2583" t="s">
        <v>552</v>
      </c>
      <c r="O2583" s="12">
        <v>2012</v>
      </c>
      <c r="P2583" s="12">
        <v>10</v>
      </c>
      <c r="Q2583" s="12">
        <v>2012</v>
      </c>
      <c r="R2583" s="12">
        <v>10</v>
      </c>
      <c r="S2583" s="7">
        <f t="shared" si="42"/>
        <v>0.32258064516129031</v>
      </c>
      <c r="T2583">
        <v>3</v>
      </c>
      <c r="U2583">
        <v>17</v>
      </c>
      <c r="V2583" t="s">
        <v>82</v>
      </c>
      <c r="W2583">
        <f t="shared" si="43"/>
        <v>400</v>
      </c>
      <c r="X2583" s="5">
        <v>1</v>
      </c>
      <c r="Y2583" t="s">
        <v>48</v>
      </c>
      <c r="Z2583" t="s">
        <v>90</v>
      </c>
      <c r="AA2583" t="s">
        <v>91</v>
      </c>
      <c r="AB2583" s="5">
        <v>0</v>
      </c>
      <c r="AC2583" t="s">
        <v>1446</v>
      </c>
      <c r="AD2583" t="s">
        <v>1683</v>
      </c>
    </row>
    <row r="2584" spans="1:30" ht="14.25" customHeight="1" x14ac:dyDescent="0.3">
      <c r="A2584">
        <v>26</v>
      </c>
      <c r="B2584" t="s">
        <v>24</v>
      </c>
      <c r="C2584" t="s">
        <v>444</v>
      </c>
      <c r="D2584" t="s">
        <v>351</v>
      </c>
      <c r="E2584">
        <v>2014</v>
      </c>
      <c r="F2584" t="s">
        <v>548</v>
      </c>
      <c r="G2584" t="s">
        <v>553</v>
      </c>
      <c r="H2584" s="3" t="s">
        <v>554</v>
      </c>
      <c r="I2584" s="8">
        <v>-8.7388890000000004</v>
      </c>
      <c r="J2584" s="8">
        <v>-35.841943999999998</v>
      </c>
      <c r="K2584">
        <v>500000</v>
      </c>
      <c r="L2584" t="s">
        <v>67</v>
      </c>
      <c r="M2584" t="s">
        <v>551</v>
      </c>
      <c r="N2584" t="s">
        <v>552</v>
      </c>
      <c r="O2584" s="12">
        <v>2012</v>
      </c>
      <c r="P2584" s="12">
        <v>10</v>
      </c>
      <c r="Q2584" s="12">
        <v>2012</v>
      </c>
      <c r="R2584" s="12">
        <v>10</v>
      </c>
      <c r="S2584" s="7">
        <f t="shared" si="42"/>
        <v>0.32258064516129031</v>
      </c>
      <c r="T2584">
        <v>3</v>
      </c>
      <c r="U2584">
        <v>17</v>
      </c>
      <c r="V2584" t="s">
        <v>82</v>
      </c>
      <c r="W2584">
        <f t="shared" si="43"/>
        <v>400</v>
      </c>
      <c r="X2584" s="5">
        <v>1</v>
      </c>
      <c r="Y2584" t="s">
        <v>48</v>
      </c>
      <c r="Z2584" t="s">
        <v>55</v>
      </c>
      <c r="AA2584" t="s">
        <v>859</v>
      </c>
      <c r="AB2584">
        <v>20</v>
      </c>
      <c r="AC2584" t="s">
        <v>1446</v>
      </c>
      <c r="AD2584" t="s">
        <v>1683</v>
      </c>
    </row>
    <row r="2585" spans="1:30" ht="14.25" customHeight="1" x14ac:dyDescent="0.3">
      <c r="A2585">
        <v>26</v>
      </c>
      <c r="B2585" t="s">
        <v>24</v>
      </c>
      <c r="C2585" t="s">
        <v>444</v>
      </c>
      <c r="D2585" t="s">
        <v>351</v>
      </c>
      <c r="E2585">
        <v>2014</v>
      </c>
      <c r="F2585" t="s">
        <v>548</v>
      </c>
      <c r="G2585" t="s">
        <v>553</v>
      </c>
      <c r="H2585" s="3" t="s">
        <v>554</v>
      </c>
      <c r="I2585" s="8">
        <v>-8.7388890000000004</v>
      </c>
      <c r="J2585" s="8">
        <v>-35.841943999999998</v>
      </c>
      <c r="K2585">
        <v>500000</v>
      </c>
      <c r="L2585" t="s">
        <v>67</v>
      </c>
      <c r="M2585" t="s">
        <v>551</v>
      </c>
      <c r="N2585" t="s">
        <v>552</v>
      </c>
      <c r="O2585" s="12">
        <v>2012</v>
      </c>
      <c r="P2585" s="12">
        <v>10</v>
      </c>
      <c r="Q2585" s="12">
        <v>2012</v>
      </c>
      <c r="R2585" s="12">
        <v>10</v>
      </c>
      <c r="S2585" s="7">
        <f t="shared" si="42"/>
        <v>0.32258064516129031</v>
      </c>
      <c r="T2585">
        <v>3</v>
      </c>
      <c r="U2585">
        <v>17</v>
      </c>
      <c r="V2585" t="s">
        <v>82</v>
      </c>
      <c r="W2585">
        <f t="shared" si="43"/>
        <v>400</v>
      </c>
      <c r="X2585" s="5">
        <v>1</v>
      </c>
      <c r="Y2585" t="s">
        <v>48</v>
      </c>
      <c r="Z2585" t="s">
        <v>55</v>
      </c>
      <c r="AA2585" t="s">
        <v>238</v>
      </c>
      <c r="AB2585">
        <v>0</v>
      </c>
      <c r="AC2585" t="s">
        <v>1446</v>
      </c>
      <c r="AD2585" t="s">
        <v>1683</v>
      </c>
    </row>
    <row r="2586" spans="1:30" ht="14.25" customHeight="1" x14ac:dyDescent="0.3">
      <c r="A2586">
        <v>26</v>
      </c>
      <c r="B2586" t="s">
        <v>24</v>
      </c>
      <c r="C2586" t="s">
        <v>444</v>
      </c>
      <c r="D2586" t="s">
        <v>351</v>
      </c>
      <c r="E2586">
        <v>2014</v>
      </c>
      <c r="F2586" t="s">
        <v>548</v>
      </c>
      <c r="G2586" t="s">
        <v>553</v>
      </c>
      <c r="H2586" s="3" t="s">
        <v>554</v>
      </c>
      <c r="I2586" s="8">
        <v>-8.7388890000000004</v>
      </c>
      <c r="J2586" s="8">
        <v>-35.841943999999998</v>
      </c>
      <c r="K2586">
        <v>500000</v>
      </c>
      <c r="L2586" t="s">
        <v>67</v>
      </c>
      <c r="M2586" t="s">
        <v>551</v>
      </c>
      <c r="N2586" t="s">
        <v>552</v>
      </c>
      <c r="O2586" s="12">
        <v>2012</v>
      </c>
      <c r="P2586" s="12">
        <v>10</v>
      </c>
      <c r="Q2586" s="12">
        <v>2012</v>
      </c>
      <c r="R2586" s="12">
        <v>10</v>
      </c>
      <c r="S2586" s="7">
        <f t="shared" si="42"/>
        <v>0.32258064516129031</v>
      </c>
      <c r="T2586">
        <v>3</v>
      </c>
      <c r="U2586">
        <v>17</v>
      </c>
      <c r="V2586" t="s">
        <v>82</v>
      </c>
      <c r="W2586">
        <f t="shared" si="43"/>
        <v>400</v>
      </c>
      <c r="X2586" s="5">
        <v>1</v>
      </c>
      <c r="Y2586" t="s">
        <v>48</v>
      </c>
      <c r="Z2586" t="s">
        <v>55</v>
      </c>
      <c r="AA2586" t="s">
        <v>1085</v>
      </c>
      <c r="AB2586">
        <v>0</v>
      </c>
      <c r="AC2586" t="s">
        <v>1446</v>
      </c>
      <c r="AD2586" t="s">
        <v>1683</v>
      </c>
    </row>
    <row r="2587" spans="1:30" ht="14.25" customHeight="1" x14ac:dyDescent="0.3">
      <c r="A2587">
        <v>26</v>
      </c>
      <c r="B2587" t="s">
        <v>24</v>
      </c>
      <c r="C2587" t="s">
        <v>444</v>
      </c>
      <c r="D2587" t="s">
        <v>351</v>
      </c>
      <c r="E2587">
        <v>2014</v>
      </c>
      <c r="F2587" t="s">
        <v>548</v>
      </c>
      <c r="G2587" t="s">
        <v>553</v>
      </c>
      <c r="H2587" s="3" t="s">
        <v>554</v>
      </c>
      <c r="I2587" s="8">
        <v>-8.7388890000000004</v>
      </c>
      <c r="J2587" s="8">
        <v>-35.841943999999998</v>
      </c>
      <c r="K2587">
        <v>500000</v>
      </c>
      <c r="L2587" t="s">
        <v>67</v>
      </c>
      <c r="M2587" t="s">
        <v>551</v>
      </c>
      <c r="N2587" t="s">
        <v>552</v>
      </c>
      <c r="O2587" s="12">
        <v>2012</v>
      </c>
      <c r="P2587" s="12">
        <v>10</v>
      </c>
      <c r="Q2587" s="12">
        <v>2012</v>
      </c>
      <c r="R2587" s="12">
        <v>10</v>
      </c>
      <c r="S2587" s="7">
        <f t="shared" si="42"/>
        <v>0.32258064516129031</v>
      </c>
      <c r="T2587">
        <v>3</v>
      </c>
      <c r="U2587">
        <v>17</v>
      </c>
      <c r="V2587" t="s">
        <v>82</v>
      </c>
      <c r="W2587">
        <f t="shared" si="43"/>
        <v>400</v>
      </c>
      <c r="X2587" s="5">
        <v>1</v>
      </c>
      <c r="Y2587" t="s">
        <v>48</v>
      </c>
      <c r="Z2587" t="s">
        <v>55</v>
      </c>
      <c r="AA2587" t="s">
        <v>1098</v>
      </c>
      <c r="AB2587">
        <v>3</v>
      </c>
      <c r="AC2587" t="s">
        <v>1446</v>
      </c>
      <c r="AD2587" t="s">
        <v>1683</v>
      </c>
    </row>
    <row r="2588" spans="1:30" ht="14.25" customHeight="1" x14ac:dyDescent="0.3">
      <c r="A2588">
        <v>26</v>
      </c>
      <c r="B2588" t="s">
        <v>24</v>
      </c>
      <c r="C2588" t="s">
        <v>444</v>
      </c>
      <c r="D2588" t="s">
        <v>351</v>
      </c>
      <c r="E2588">
        <v>2014</v>
      </c>
      <c r="F2588" t="s">
        <v>548</v>
      </c>
      <c r="G2588" t="s">
        <v>553</v>
      </c>
      <c r="H2588" s="3" t="s">
        <v>554</v>
      </c>
      <c r="I2588" s="8">
        <v>-8.7388890000000004</v>
      </c>
      <c r="J2588" s="8">
        <v>-35.841943999999998</v>
      </c>
      <c r="K2588">
        <v>500000</v>
      </c>
      <c r="L2588" t="s">
        <v>67</v>
      </c>
      <c r="M2588" t="s">
        <v>551</v>
      </c>
      <c r="N2588" t="s">
        <v>552</v>
      </c>
      <c r="O2588" s="12">
        <v>2012</v>
      </c>
      <c r="P2588" s="12">
        <v>10</v>
      </c>
      <c r="Q2588" s="12">
        <v>2012</v>
      </c>
      <c r="R2588" s="12">
        <v>10</v>
      </c>
      <c r="S2588" s="7">
        <f t="shared" si="42"/>
        <v>0.32258064516129031</v>
      </c>
      <c r="T2588">
        <v>3</v>
      </c>
      <c r="U2588">
        <v>17</v>
      </c>
      <c r="V2588" t="s">
        <v>82</v>
      </c>
      <c r="W2588">
        <f t="shared" si="43"/>
        <v>400</v>
      </c>
      <c r="X2588" s="5">
        <v>1</v>
      </c>
      <c r="Y2588" t="s">
        <v>48</v>
      </c>
      <c r="Z2588" t="s">
        <v>55</v>
      </c>
      <c r="AA2588" t="s">
        <v>249</v>
      </c>
      <c r="AB2588">
        <v>174</v>
      </c>
      <c r="AC2588" t="s">
        <v>1446</v>
      </c>
      <c r="AD2588" t="s">
        <v>1683</v>
      </c>
    </row>
    <row r="2589" spans="1:30" ht="14.25" customHeight="1" x14ac:dyDescent="0.3">
      <c r="A2589">
        <v>26</v>
      </c>
      <c r="B2589" t="s">
        <v>24</v>
      </c>
      <c r="C2589" t="s">
        <v>444</v>
      </c>
      <c r="D2589" t="s">
        <v>351</v>
      </c>
      <c r="E2589">
        <v>2014</v>
      </c>
      <c r="F2589" t="s">
        <v>548</v>
      </c>
      <c r="G2589" t="s">
        <v>553</v>
      </c>
      <c r="H2589" s="3" t="s">
        <v>554</v>
      </c>
      <c r="I2589" s="8">
        <v>-8.7388890000000004</v>
      </c>
      <c r="J2589" s="8">
        <v>-35.841943999999998</v>
      </c>
      <c r="K2589">
        <v>500000</v>
      </c>
      <c r="L2589" t="s">
        <v>67</v>
      </c>
      <c r="M2589" t="s">
        <v>551</v>
      </c>
      <c r="N2589" t="s">
        <v>552</v>
      </c>
      <c r="O2589" s="12">
        <v>2012</v>
      </c>
      <c r="P2589" s="12">
        <v>10</v>
      </c>
      <c r="Q2589" s="12">
        <v>2012</v>
      </c>
      <c r="R2589" s="12">
        <v>10</v>
      </c>
      <c r="S2589" s="7">
        <f t="shared" si="42"/>
        <v>0.32258064516129031</v>
      </c>
      <c r="T2589">
        <v>3</v>
      </c>
      <c r="U2589">
        <v>17</v>
      </c>
      <c r="V2589" t="s">
        <v>82</v>
      </c>
      <c r="W2589">
        <f t="shared" si="43"/>
        <v>400</v>
      </c>
      <c r="X2589" s="5">
        <v>1</v>
      </c>
      <c r="Y2589" t="s">
        <v>48</v>
      </c>
      <c r="Z2589" t="s">
        <v>55</v>
      </c>
      <c r="AA2589" t="s">
        <v>59</v>
      </c>
      <c r="AB2589">
        <v>2</v>
      </c>
      <c r="AC2589" t="s">
        <v>1446</v>
      </c>
      <c r="AD2589" t="s">
        <v>1683</v>
      </c>
    </row>
    <row r="2590" spans="1:30" ht="14.25" customHeight="1" x14ac:dyDescent="0.3">
      <c r="A2590">
        <v>26</v>
      </c>
      <c r="B2590" t="s">
        <v>24</v>
      </c>
      <c r="C2590" t="s">
        <v>444</v>
      </c>
      <c r="D2590" t="s">
        <v>351</v>
      </c>
      <c r="E2590">
        <v>2014</v>
      </c>
      <c r="F2590" t="s">
        <v>548</v>
      </c>
      <c r="G2590" t="s">
        <v>553</v>
      </c>
      <c r="H2590" s="3" t="s">
        <v>554</v>
      </c>
      <c r="I2590" s="8">
        <v>-8.7388890000000004</v>
      </c>
      <c r="J2590" s="8">
        <v>-35.841943999999998</v>
      </c>
      <c r="K2590">
        <v>500000</v>
      </c>
      <c r="L2590" t="s">
        <v>67</v>
      </c>
      <c r="M2590" t="s">
        <v>551</v>
      </c>
      <c r="N2590" t="s">
        <v>552</v>
      </c>
      <c r="O2590" s="12">
        <v>2012</v>
      </c>
      <c r="P2590" s="12">
        <v>10</v>
      </c>
      <c r="Q2590" s="12">
        <v>2012</v>
      </c>
      <c r="R2590" s="12">
        <v>10</v>
      </c>
      <c r="S2590" s="7">
        <f t="shared" si="42"/>
        <v>0.32258064516129031</v>
      </c>
      <c r="T2590">
        <v>3</v>
      </c>
      <c r="U2590">
        <v>17</v>
      </c>
      <c r="V2590" t="s">
        <v>82</v>
      </c>
      <c r="W2590">
        <f t="shared" si="43"/>
        <v>400</v>
      </c>
      <c r="X2590" s="5">
        <v>1</v>
      </c>
      <c r="Y2590" t="s">
        <v>48</v>
      </c>
      <c r="Z2590" t="s">
        <v>55</v>
      </c>
      <c r="AA2590" t="s">
        <v>1082</v>
      </c>
      <c r="AB2590">
        <v>0</v>
      </c>
      <c r="AC2590" t="s">
        <v>1446</v>
      </c>
      <c r="AD2590" t="s">
        <v>1683</v>
      </c>
    </row>
    <row r="2591" spans="1:30" ht="14.25" customHeight="1" x14ac:dyDescent="0.3">
      <c r="A2591">
        <v>26</v>
      </c>
      <c r="B2591" t="s">
        <v>24</v>
      </c>
      <c r="C2591" t="s">
        <v>444</v>
      </c>
      <c r="D2591" t="s">
        <v>351</v>
      </c>
      <c r="E2591">
        <v>2014</v>
      </c>
      <c r="F2591" t="s">
        <v>548</v>
      </c>
      <c r="G2591" t="s">
        <v>553</v>
      </c>
      <c r="H2591" s="3" t="s">
        <v>554</v>
      </c>
      <c r="I2591" s="8">
        <v>-8.7388890000000004</v>
      </c>
      <c r="J2591" s="8">
        <v>-35.841943999999998</v>
      </c>
      <c r="K2591">
        <v>500000</v>
      </c>
      <c r="L2591" t="s">
        <v>67</v>
      </c>
      <c r="M2591" t="s">
        <v>551</v>
      </c>
      <c r="N2591" t="s">
        <v>552</v>
      </c>
      <c r="O2591" s="12">
        <v>2012</v>
      </c>
      <c r="P2591" s="12">
        <v>10</v>
      </c>
      <c r="Q2591" s="12">
        <v>2012</v>
      </c>
      <c r="R2591" s="12">
        <v>10</v>
      </c>
      <c r="S2591" s="7">
        <f t="shared" si="42"/>
        <v>0.32258064516129031</v>
      </c>
      <c r="T2591">
        <v>3</v>
      </c>
      <c r="U2591">
        <v>17</v>
      </c>
      <c r="V2591" t="s">
        <v>82</v>
      </c>
      <c r="W2591">
        <f t="shared" si="43"/>
        <v>400</v>
      </c>
      <c r="X2591" s="5">
        <v>1</v>
      </c>
      <c r="Y2591" t="s">
        <v>48</v>
      </c>
      <c r="Z2591" t="s">
        <v>55</v>
      </c>
      <c r="AA2591" t="s">
        <v>1064</v>
      </c>
      <c r="AB2591">
        <v>0</v>
      </c>
      <c r="AC2591" t="s">
        <v>1446</v>
      </c>
      <c r="AD2591" t="s">
        <v>1683</v>
      </c>
    </row>
    <row r="2592" spans="1:30" ht="14.25" customHeight="1" x14ac:dyDescent="0.3">
      <c r="A2592">
        <v>26</v>
      </c>
      <c r="B2592" t="s">
        <v>24</v>
      </c>
      <c r="C2592" t="s">
        <v>444</v>
      </c>
      <c r="D2592" t="s">
        <v>351</v>
      </c>
      <c r="E2592">
        <v>2014</v>
      </c>
      <c r="F2592" t="s">
        <v>548</v>
      </c>
      <c r="G2592" t="s">
        <v>553</v>
      </c>
      <c r="H2592" s="3" t="s">
        <v>554</v>
      </c>
      <c r="I2592" s="8">
        <v>-8.7388890000000004</v>
      </c>
      <c r="J2592" s="8">
        <v>-35.841943999999998</v>
      </c>
      <c r="K2592">
        <v>500000</v>
      </c>
      <c r="L2592" t="s">
        <v>67</v>
      </c>
      <c r="M2592" t="s">
        <v>551</v>
      </c>
      <c r="N2592" t="s">
        <v>552</v>
      </c>
      <c r="O2592" s="12">
        <v>2012</v>
      </c>
      <c r="P2592" s="12">
        <v>10</v>
      </c>
      <c r="Q2592" s="12">
        <v>2012</v>
      </c>
      <c r="R2592" s="12">
        <v>10</v>
      </c>
      <c r="S2592" s="7">
        <f t="shared" si="42"/>
        <v>0.32258064516129031</v>
      </c>
      <c r="T2592">
        <v>3</v>
      </c>
      <c r="U2592">
        <v>17</v>
      </c>
      <c r="V2592" t="s">
        <v>82</v>
      </c>
      <c r="W2592">
        <f t="shared" si="43"/>
        <v>400</v>
      </c>
      <c r="X2592" s="5">
        <v>1</v>
      </c>
      <c r="Y2592" t="s">
        <v>48</v>
      </c>
      <c r="Z2592" t="s">
        <v>55</v>
      </c>
      <c r="AA2592" t="s">
        <v>1093</v>
      </c>
      <c r="AB2592">
        <v>3</v>
      </c>
      <c r="AC2592" t="s">
        <v>1446</v>
      </c>
      <c r="AD2592" t="s">
        <v>1683</v>
      </c>
    </row>
    <row r="2593" spans="1:30" ht="14.25" customHeight="1" x14ac:dyDescent="0.3">
      <c r="A2593">
        <v>26</v>
      </c>
      <c r="B2593" t="s">
        <v>24</v>
      </c>
      <c r="C2593" t="s">
        <v>444</v>
      </c>
      <c r="D2593" t="s">
        <v>351</v>
      </c>
      <c r="E2593">
        <v>2014</v>
      </c>
      <c r="F2593" t="s">
        <v>548</v>
      </c>
      <c r="G2593" t="s">
        <v>553</v>
      </c>
      <c r="H2593" s="3" t="s">
        <v>554</v>
      </c>
      <c r="I2593" s="8">
        <v>-8.7388890000000004</v>
      </c>
      <c r="J2593" s="8">
        <v>-35.841943999999998</v>
      </c>
      <c r="K2593">
        <v>500000</v>
      </c>
      <c r="L2593" t="s">
        <v>67</v>
      </c>
      <c r="M2593" t="s">
        <v>551</v>
      </c>
      <c r="N2593" t="s">
        <v>552</v>
      </c>
      <c r="O2593" s="12">
        <v>2012</v>
      </c>
      <c r="P2593" s="12">
        <v>10</v>
      </c>
      <c r="Q2593" s="12">
        <v>2012</v>
      </c>
      <c r="R2593" s="12">
        <v>10</v>
      </c>
      <c r="S2593" s="7">
        <f t="shared" si="42"/>
        <v>0.32258064516129031</v>
      </c>
      <c r="T2593">
        <v>3</v>
      </c>
      <c r="U2593">
        <v>17</v>
      </c>
      <c r="V2593" t="s">
        <v>82</v>
      </c>
      <c r="W2593">
        <f t="shared" si="43"/>
        <v>400</v>
      </c>
      <c r="X2593" s="5">
        <v>1</v>
      </c>
      <c r="Y2593" t="s">
        <v>48</v>
      </c>
      <c r="Z2593" t="s">
        <v>55</v>
      </c>
      <c r="AA2593" t="s">
        <v>1094</v>
      </c>
      <c r="AB2593">
        <v>0</v>
      </c>
      <c r="AC2593" t="s">
        <v>1446</v>
      </c>
      <c r="AD2593" t="s">
        <v>1683</v>
      </c>
    </row>
    <row r="2594" spans="1:30" ht="14.25" customHeight="1" x14ac:dyDescent="0.3">
      <c r="A2594">
        <v>26</v>
      </c>
      <c r="B2594" t="s">
        <v>24</v>
      </c>
      <c r="C2594" t="s">
        <v>444</v>
      </c>
      <c r="D2594" t="s">
        <v>351</v>
      </c>
      <c r="E2594">
        <v>2014</v>
      </c>
      <c r="F2594" t="s">
        <v>548</v>
      </c>
      <c r="G2594" t="s">
        <v>553</v>
      </c>
      <c r="H2594" s="3" t="s">
        <v>554</v>
      </c>
      <c r="I2594" s="8">
        <v>-8.7388890000000004</v>
      </c>
      <c r="J2594" s="8">
        <v>-35.841943999999998</v>
      </c>
      <c r="K2594">
        <v>500000</v>
      </c>
      <c r="L2594" t="s">
        <v>67</v>
      </c>
      <c r="M2594" t="s">
        <v>551</v>
      </c>
      <c r="N2594" t="s">
        <v>552</v>
      </c>
      <c r="O2594" s="12">
        <v>2012</v>
      </c>
      <c r="P2594" s="12">
        <v>10</v>
      </c>
      <c r="Q2594" s="12">
        <v>2012</v>
      </c>
      <c r="R2594" s="12">
        <v>10</v>
      </c>
      <c r="S2594" s="7">
        <f t="shared" si="42"/>
        <v>0.32258064516129031</v>
      </c>
      <c r="T2594">
        <v>3</v>
      </c>
      <c r="U2594">
        <v>17</v>
      </c>
      <c r="V2594" t="s">
        <v>82</v>
      </c>
      <c r="W2594">
        <f t="shared" si="43"/>
        <v>400</v>
      </c>
      <c r="X2594" s="5">
        <v>1</v>
      </c>
      <c r="Y2594" t="s">
        <v>48</v>
      </c>
      <c r="Z2594" t="s">
        <v>55</v>
      </c>
      <c r="AA2594" t="s">
        <v>1101</v>
      </c>
      <c r="AB2594">
        <v>2</v>
      </c>
      <c r="AC2594" t="s">
        <v>1446</v>
      </c>
      <c r="AD2594" t="s">
        <v>1683</v>
      </c>
    </row>
    <row r="2595" spans="1:30" ht="14.25" customHeight="1" x14ac:dyDescent="0.3">
      <c r="A2595">
        <v>26</v>
      </c>
      <c r="B2595" t="s">
        <v>24</v>
      </c>
      <c r="C2595" t="s">
        <v>444</v>
      </c>
      <c r="D2595" t="s">
        <v>351</v>
      </c>
      <c r="E2595">
        <v>2014</v>
      </c>
      <c r="F2595" t="s">
        <v>548</v>
      </c>
      <c r="G2595" t="s">
        <v>553</v>
      </c>
      <c r="H2595" s="3" t="s">
        <v>554</v>
      </c>
      <c r="I2595" s="8">
        <v>-8.7388890000000004</v>
      </c>
      <c r="J2595" s="8">
        <v>-35.841943999999998</v>
      </c>
      <c r="K2595">
        <v>500000</v>
      </c>
      <c r="L2595" t="s">
        <v>67</v>
      </c>
      <c r="M2595" t="s">
        <v>551</v>
      </c>
      <c r="N2595" t="s">
        <v>552</v>
      </c>
      <c r="O2595" s="12">
        <v>2012</v>
      </c>
      <c r="P2595" s="12">
        <v>10</v>
      </c>
      <c r="Q2595" s="12">
        <v>2012</v>
      </c>
      <c r="R2595" s="12">
        <v>10</v>
      </c>
      <c r="S2595" s="7">
        <f t="shared" si="42"/>
        <v>0.32258064516129031</v>
      </c>
      <c r="T2595">
        <v>3</v>
      </c>
      <c r="U2595">
        <v>17</v>
      </c>
      <c r="V2595" t="s">
        <v>82</v>
      </c>
      <c r="W2595">
        <f t="shared" si="43"/>
        <v>400</v>
      </c>
      <c r="X2595" s="5">
        <v>1</v>
      </c>
      <c r="Y2595" t="s">
        <v>48</v>
      </c>
      <c r="Z2595" t="s">
        <v>55</v>
      </c>
      <c r="AA2595" t="s">
        <v>70</v>
      </c>
      <c r="AB2595">
        <v>0</v>
      </c>
      <c r="AC2595" t="s">
        <v>1446</v>
      </c>
      <c r="AD2595" t="s">
        <v>1683</v>
      </c>
    </row>
    <row r="2596" spans="1:30" ht="14.25" customHeight="1" x14ac:dyDescent="0.3">
      <c r="A2596">
        <v>26</v>
      </c>
      <c r="B2596" t="s">
        <v>24</v>
      </c>
      <c r="C2596" t="s">
        <v>444</v>
      </c>
      <c r="D2596" t="s">
        <v>351</v>
      </c>
      <c r="E2596">
        <v>2014</v>
      </c>
      <c r="F2596" t="s">
        <v>548</v>
      </c>
      <c r="G2596" t="s">
        <v>553</v>
      </c>
      <c r="H2596" s="3" t="s">
        <v>554</v>
      </c>
      <c r="I2596" s="8">
        <v>-8.7388890000000004</v>
      </c>
      <c r="J2596" s="8">
        <v>-35.841943999999998</v>
      </c>
      <c r="K2596">
        <v>500000</v>
      </c>
      <c r="L2596" t="s">
        <v>67</v>
      </c>
      <c r="M2596" t="s">
        <v>551</v>
      </c>
      <c r="N2596" t="s">
        <v>552</v>
      </c>
      <c r="O2596" s="12">
        <v>2012</v>
      </c>
      <c r="P2596" s="12">
        <v>10</v>
      </c>
      <c r="Q2596" s="12">
        <v>2012</v>
      </c>
      <c r="R2596" s="12">
        <v>10</v>
      </c>
      <c r="S2596" s="7">
        <f t="shared" si="42"/>
        <v>0.32258064516129031</v>
      </c>
      <c r="T2596">
        <v>3</v>
      </c>
      <c r="U2596">
        <v>17</v>
      </c>
      <c r="V2596" t="s">
        <v>82</v>
      </c>
      <c r="W2596">
        <f t="shared" si="43"/>
        <v>400</v>
      </c>
      <c r="X2596" s="5">
        <v>1</v>
      </c>
      <c r="Y2596" t="s">
        <v>48</v>
      </c>
      <c r="Z2596" t="s">
        <v>55</v>
      </c>
      <c r="AA2596" t="s">
        <v>73</v>
      </c>
      <c r="AB2596">
        <v>4</v>
      </c>
      <c r="AC2596" t="s">
        <v>1446</v>
      </c>
      <c r="AD2596" t="s">
        <v>1683</v>
      </c>
    </row>
    <row r="2597" spans="1:30" ht="14.25" customHeight="1" x14ac:dyDescent="0.3">
      <c r="A2597">
        <v>26</v>
      </c>
      <c r="B2597" t="s">
        <v>24</v>
      </c>
      <c r="C2597" t="s">
        <v>444</v>
      </c>
      <c r="D2597" t="s">
        <v>351</v>
      </c>
      <c r="E2597">
        <v>2014</v>
      </c>
      <c r="F2597" t="s">
        <v>548</v>
      </c>
      <c r="G2597" t="s">
        <v>553</v>
      </c>
      <c r="H2597" s="3" t="s">
        <v>554</v>
      </c>
      <c r="I2597" s="8">
        <v>-8.7388890000000004</v>
      </c>
      <c r="J2597" s="8">
        <v>-35.841943999999998</v>
      </c>
      <c r="K2597">
        <v>500000</v>
      </c>
      <c r="L2597" t="s">
        <v>67</v>
      </c>
      <c r="M2597" t="s">
        <v>551</v>
      </c>
      <c r="N2597" t="s">
        <v>552</v>
      </c>
      <c r="O2597" s="12">
        <v>2012</v>
      </c>
      <c r="P2597" s="12">
        <v>10</v>
      </c>
      <c r="Q2597" s="12">
        <v>2012</v>
      </c>
      <c r="R2597" s="12">
        <v>10</v>
      </c>
      <c r="S2597" s="7">
        <f t="shared" si="42"/>
        <v>0.32258064516129031</v>
      </c>
      <c r="T2597">
        <v>3</v>
      </c>
      <c r="U2597">
        <v>17</v>
      </c>
      <c r="V2597" t="s">
        <v>82</v>
      </c>
      <c r="W2597">
        <f t="shared" si="43"/>
        <v>400</v>
      </c>
      <c r="X2597" s="5">
        <v>1</v>
      </c>
      <c r="Y2597" t="s">
        <v>48</v>
      </c>
      <c r="Z2597" t="s">
        <v>55</v>
      </c>
      <c r="AA2597" t="s">
        <v>1074</v>
      </c>
      <c r="AB2597">
        <v>13</v>
      </c>
      <c r="AC2597" t="s">
        <v>1446</v>
      </c>
      <c r="AD2597" t="s">
        <v>1683</v>
      </c>
    </row>
    <row r="2598" spans="1:30" ht="14.25" customHeight="1" x14ac:dyDescent="0.3">
      <c r="A2598">
        <v>26</v>
      </c>
      <c r="B2598" t="s">
        <v>24</v>
      </c>
      <c r="C2598" t="s">
        <v>444</v>
      </c>
      <c r="D2598" t="s">
        <v>351</v>
      </c>
      <c r="E2598">
        <v>2014</v>
      </c>
      <c r="F2598" t="s">
        <v>548</v>
      </c>
      <c r="G2598" t="s">
        <v>553</v>
      </c>
      <c r="H2598" s="3" t="s">
        <v>554</v>
      </c>
      <c r="I2598" s="8">
        <v>-8.7388890000000004</v>
      </c>
      <c r="J2598" s="8">
        <v>-35.841943999999998</v>
      </c>
      <c r="K2598">
        <v>500000</v>
      </c>
      <c r="L2598" t="s">
        <v>67</v>
      </c>
      <c r="M2598" t="s">
        <v>551</v>
      </c>
      <c r="N2598" t="s">
        <v>552</v>
      </c>
      <c r="O2598" s="12">
        <v>2012</v>
      </c>
      <c r="P2598" s="12">
        <v>10</v>
      </c>
      <c r="Q2598" s="12">
        <v>2012</v>
      </c>
      <c r="R2598" s="12">
        <v>10</v>
      </c>
      <c r="S2598" s="7">
        <f t="shared" si="42"/>
        <v>0.32258064516129031</v>
      </c>
      <c r="T2598">
        <v>3</v>
      </c>
      <c r="U2598">
        <v>17</v>
      </c>
      <c r="V2598" t="s">
        <v>82</v>
      </c>
      <c r="W2598">
        <f t="shared" si="43"/>
        <v>400</v>
      </c>
      <c r="X2598" s="5">
        <v>1</v>
      </c>
      <c r="Y2598" t="s">
        <v>48</v>
      </c>
      <c r="Z2598" t="s">
        <v>55</v>
      </c>
      <c r="AA2598" t="s">
        <v>1056</v>
      </c>
      <c r="AB2598">
        <v>0</v>
      </c>
      <c r="AC2598" t="s">
        <v>1446</v>
      </c>
      <c r="AD2598" t="s">
        <v>1683</v>
      </c>
    </row>
    <row r="2599" spans="1:30" ht="14.25" customHeight="1" x14ac:dyDescent="0.3">
      <c r="A2599">
        <v>26</v>
      </c>
      <c r="B2599" t="s">
        <v>24</v>
      </c>
      <c r="C2599" t="s">
        <v>444</v>
      </c>
      <c r="D2599" t="s">
        <v>351</v>
      </c>
      <c r="E2599">
        <v>2014</v>
      </c>
      <c r="F2599" t="s">
        <v>548</v>
      </c>
      <c r="G2599" t="s">
        <v>553</v>
      </c>
      <c r="H2599" s="3" t="s">
        <v>554</v>
      </c>
      <c r="I2599" s="8">
        <v>-8.7388890000000004</v>
      </c>
      <c r="J2599" s="8">
        <v>-35.841943999999998</v>
      </c>
      <c r="K2599">
        <v>500000</v>
      </c>
      <c r="L2599" t="s">
        <v>67</v>
      </c>
      <c r="M2599" t="s">
        <v>551</v>
      </c>
      <c r="N2599" t="s">
        <v>552</v>
      </c>
      <c r="O2599" s="12">
        <v>2012</v>
      </c>
      <c r="P2599" s="12">
        <v>10</v>
      </c>
      <c r="Q2599" s="12">
        <v>2012</v>
      </c>
      <c r="R2599" s="12">
        <v>10</v>
      </c>
      <c r="S2599" s="7">
        <f t="shared" si="42"/>
        <v>0.32258064516129031</v>
      </c>
      <c r="T2599">
        <v>3</v>
      </c>
      <c r="U2599">
        <v>17</v>
      </c>
      <c r="V2599" t="s">
        <v>82</v>
      </c>
      <c r="W2599">
        <f t="shared" si="43"/>
        <v>400</v>
      </c>
      <c r="X2599" s="5">
        <v>1</v>
      </c>
      <c r="Y2599" t="s">
        <v>48</v>
      </c>
      <c r="Z2599" t="s">
        <v>55</v>
      </c>
      <c r="AA2599" t="s">
        <v>655</v>
      </c>
      <c r="AB2599">
        <v>6</v>
      </c>
      <c r="AC2599" t="s">
        <v>1446</v>
      </c>
      <c r="AD2599" t="s">
        <v>1683</v>
      </c>
    </row>
    <row r="2600" spans="1:30" ht="14.25" customHeight="1" x14ac:dyDescent="0.3">
      <c r="A2600">
        <v>26</v>
      </c>
      <c r="B2600" t="s">
        <v>24</v>
      </c>
      <c r="C2600" t="s">
        <v>444</v>
      </c>
      <c r="D2600" t="s">
        <v>351</v>
      </c>
      <c r="E2600">
        <v>2014</v>
      </c>
      <c r="F2600" t="s">
        <v>548</v>
      </c>
      <c r="G2600" t="s">
        <v>553</v>
      </c>
      <c r="H2600" s="3" t="s">
        <v>554</v>
      </c>
      <c r="I2600" s="8">
        <v>-8.7388890000000004</v>
      </c>
      <c r="J2600" s="8">
        <v>-35.841943999999998</v>
      </c>
      <c r="K2600">
        <v>500000</v>
      </c>
      <c r="L2600" t="s">
        <v>67</v>
      </c>
      <c r="M2600" t="s">
        <v>551</v>
      </c>
      <c r="N2600" t="s">
        <v>552</v>
      </c>
      <c r="O2600" s="12">
        <v>2012</v>
      </c>
      <c r="P2600" s="12">
        <v>10</v>
      </c>
      <c r="Q2600" s="12">
        <v>2012</v>
      </c>
      <c r="R2600" s="12">
        <v>10</v>
      </c>
      <c r="S2600" s="7">
        <f t="shared" si="42"/>
        <v>0.32258064516129031</v>
      </c>
      <c r="T2600">
        <v>3</v>
      </c>
      <c r="U2600">
        <v>17</v>
      </c>
      <c r="V2600" t="s">
        <v>82</v>
      </c>
      <c r="W2600">
        <f t="shared" si="43"/>
        <v>400</v>
      </c>
      <c r="X2600" s="5">
        <v>1</v>
      </c>
      <c r="Y2600" t="s">
        <v>48</v>
      </c>
      <c r="Z2600" t="s">
        <v>55</v>
      </c>
      <c r="AA2600" t="s">
        <v>379</v>
      </c>
      <c r="AB2600">
        <v>9</v>
      </c>
      <c r="AC2600" t="s">
        <v>1446</v>
      </c>
      <c r="AD2600" t="s">
        <v>1683</v>
      </c>
    </row>
    <row r="2601" spans="1:30" ht="14.25" customHeight="1" x14ac:dyDescent="0.3">
      <c r="A2601">
        <v>26</v>
      </c>
      <c r="B2601" t="s">
        <v>24</v>
      </c>
      <c r="C2601" t="s">
        <v>444</v>
      </c>
      <c r="D2601" t="s">
        <v>351</v>
      </c>
      <c r="E2601">
        <v>2014</v>
      </c>
      <c r="F2601" t="s">
        <v>548</v>
      </c>
      <c r="G2601" t="s">
        <v>553</v>
      </c>
      <c r="H2601" s="3" t="s">
        <v>554</v>
      </c>
      <c r="I2601" s="8">
        <v>-8.7388890000000004</v>
      </c>
      <c r="J2601" s="8">
        <v>-35.841943999999998</v>
      </c>
      <c r="K2601">
        <v>500000</v>
      </c>
      <c r="L2601" t="s">
        <v>67</v>
      </c>
      <c r="M2601" t="s">
        <v>551</v>
      </c>
      <c r="N2601" t="s">
        <v>552</v>
      </c>
      <c r="O2601" s="12">
        <v>2012</v>
      </c>
      <c r="P2601" s="12">
        <v>10</v>
      </c>
      <c r="Q2601" s="12">
        <v>2012</v>
      </c>
      <c r="R2601" s="12">
        <v>10</v>
      </c>
      <c r="S2601" s="7">
        <f t="shared" si="42"/>
        <v>0.32258064516129031</v>
      </c>
      <c r="T2601">
        <v>3</v>
      </c>
      <c r="U2601">
        <v>17</v>
      </c>
      <c r="V2601" t="s">
        <v>82</v>
      </c>
      <c r="W2601">
        <f t="shared" si="43"/>
        <v>400</v>
      </c>
      <c r="X2601" s="5">
        <v>1</v>
      </c>
      <c r="Y2601" t="s">
        <v>48</v>
      </c>
      <c r="Z2601" t="s">
        <v>55</v>
      </c>
      <c r="AA2601" t="s">
        <v>1086</v>
      </c>
      <c r="AB2601">
        <v>3</v>
      </c>
      <c r="AC2601" t="s">
        <v>1446</v>
      </c>
      <c r="AD2601" t="s">
        <v>1683</v>
      </c>
    </row>
    <row r="2602" spans="1:30" ht="14.25" customHeight="1" x14ac:dyDescent="0.3">
      <c r="A2602">
        <v>26</v>
      </c>
      <c r="B2602" t="s">
        <v>24</v>
      </c>
      <c r="C2602" t="s">
        <v>444</v>
      </c>
      <c r="D2602" t="s">
        <v>351</v>
      </c>
      <c r="E2602">
        <v>2014</v>
      </c>
      <c r="F2602" t="s">
        <v>548</v>
      </c>
      <c r="G2602" t="s">
        <v>553</v>
      </c>
      <c r="H2602" s="3" t="s">
        <v>554</v>
      </c>
      <c r="I2602" s="8">
        <v>-8.7388890000000004</v>
      </c>
      <c r="J2602" s="8">
        <v>-35.841943999999998</v>
      </c>
      <c r="K2602">
        <v>500000</v>
      </c>
      <c r="L2602" t="s">
        <v>67</v>
      </c>
      <c r="M2602" t="s">
        <v>551</v>
      </c>
      <c r="N2602" t="s">
        <v>552</v>
      </c>
      <c r="O2602" s="12">
        <v>2012</v>
      </c>
      <c r="P2602" s="12">
        <v>10</v>
      </c>
      <c r="Q2602" s="12">
        <v>2012</v>
      </c>
      <c r="R2602" s="12">
        <v>10</v>
      </c>
      <c r="S2602" s="7">
        <f t="shared" si="42"/>
        <v>0.32258064516129031</v>
      </c>
      <c r="T2602">
        <v>3</v>
      </c>
      <c r="U2602">
        <v>17</v>
      </c>
      <c r="V2602" t="s">
        <v>82</v>
      </c>
      <c r="W2602">
        <f t="shared" si="43"/>
        <v>400</v>
      </c>
      <c r="X2602" s="5">
        <v>1</v>
      </c>
      <c r="Y2602" t="s">
        <v>48</v>
      </c>
      <c r="Z2602" t="s">
        <v>55</v>
      </c>
      <c r="AA2602" t="s">
        <v>1095</v>
      </c>
      <c r="AB2602">
        <v>0</v>
      </c>
      <c r="AC2602" t="s">
        <v>1446</v>
      </c>
      <c r="AD2602" t="s">
        <v>1683</v>
      </c>
    </row>
    <row r="2603" spans="1:30" ht="14.25" customHeight="1" x14ac:dyDescent="0.3">
      <c r="A2603">
        <v>26</v>
      </c>
      <c r="B2603" t="s">
        <v>24</v>
      </c>
      <c r="C2603" t="s">
        <v>444</v>
      </c>
      <c r="D2603" t="s">
        <v>351</v>
      </c>
      <c r="E2603">
        <v>2014</v>
      </c>
      <c r="F2603" t="s">
        <v>548</v>
      </c>
      <c r="G2603" t="s">
        <v>553</v>
      </c>
      <c r="H2603" s="3" t="s">
        <v>554</v>
      </c>
      <c r="I2603" s="8">
        <v>-8.7388890000000004</v>
      </c>
      <c r="J2603" s="8">
        <v>-35.841943999999998</v>
      </c>
      <c r="K2603">
        <v>500000</v>
      </c>
      <c r="L2603" t="s">
        <v>67</v>
      </c>
      <c r="M2603" t="s">
        <v>551</v>
      </c>
      <c r="N2603" t="s">
        <v>552</v>
      </c>
      <c r="O2603" s="12">
        <v>2012</v>
      </c>
      <c r="P2603" s="12">
        <v>10</v>
      </c>
      <c r="Q2603" s="12">
        <v>2012</v>
      </c>
      <c r="R2603" s="12">
        <v>10</v>
      </c>
      <c r="S2603" s="7">
        <f t="shared" si="42"/>
        <v>0.32258064516129031</v>
      </c>
      <c r="T2603">
        <v>3</v>
      </c>
      <c r="U2603">
        <v>17</v>
      </c>
      <c r="V2603" t="s">
        <v>82</v>
      </c>
      <c r="W2603">
        <f t="shared" si="43"/>
        <v>400</v>
      </c>
      <c r="X2603" s="5">
        <v>1</v>
      </c>
      <c r="Y2603" t="s">
        <v>48</v>
      </c>
      <c r="Z2603" t="s">
        <v>55</v>
      </c>
      <c r="AA2603" t="s">
        <v>1099</v>
      </c>
      <c r="AB2603">
        <v>1</v>
      </c>
      <c r="AC2603" t="s">
        <v>1446</v>
      </c>
      <c r="AD2603" t="s">
        <v>1683</v>
      </c>
    </row>
    <row r="2604" spans="1:30" ht="14.25" customHeight="1" x14ac:dyDescent="0.3">
      <c r="A2604">
        <v>26</v>
      </c>
      <c r="B2604" t="s">
        <v>24</v>
      </c>
      <c r="C2604" t="s">
        <v>444</v>
      </c>
      <c r="D2604" t="s">
        <v>351</v>
      </c>
      <c r="E2604">
        <v>2014</v>
      </c>
      <c r="F2604" t="s">
        <v>548</v>
      </c>
      <c r="G2604" t="s">
        <v>553</v>
      </c>
      <c r="H2604" s="3" t="s">
        <v>554</v>
      </c>
      <c r="I2604" s="8">
        <v>-8.7388890000000004</v>
      </c>
      <c r="J2604" s="8">
        <v>-35.841943999999998</v>
      </c>
      <c r="K2604">
        <v>500000</v>
      </c>
      <c r="L2604" t="s">
        <v>67</v>
      </c>
      <c r="M2604" t="s">
        <v>551</v>
      </c>
      <c r="N2604" t="s">
        <v>552</v>
      </c>
      <c r="O2604" s="12">
        <v>2012</v>
      </c>
      <c r="P2604" s="12">
        <v>10</v>
      </c>
      <c r="Q2604" s="12">
        <v>2012</v>
      </c>
      <c r="R2604" s="12">
        <v>10</v>
      </c>
      <c r="S2604" s="7">
        <f t="shared" si="42"/>
        <v>0.32258064516129031</v>
      </c>
      <c r="T2604">
        <v>3</v>
      </c>
      <c r="U2604">
        <v>17</v>
      </c>
      <c r="V2604" t="s">
        <v>82</v>
      </c>
      <c r="W2604">
        <f t="shared" si="43"/>
        <v>400</v>
      </c>
      <c r="X2604" s="5">
        <v>1</v>
      </c>
      <c r="Y2604" t="s">
        <v>48</v>
      </c>
      <c r="Z2604" t="s">
        <v>55</v>
      </c>
      <c r="AA2604" t="s">
        <v>1091</v>
      </c>
      <c r="AB2604">
        <v>2</v>
      </c>
      <c r="AC2604" t="s">
        <v>1446</v>
      </c>
      <c r="AD2604" t="s">
        <v>1683</v>
      </c>
    </row>
    <row r="2605" spans="1:30" ht="14.25" customHeight="1" x14ac:dyDescent="0.3">
      <c r="A2605">
        <v>26</v>
      </c>
      <c r="B2605" t="s">
        <v>24</v>
      </c>
      <c r="C2605" t="s">
        <v>444</v>
      </c>
      <c r="D2605" t="s">
        <v>351</v>
      </c>
      <c r="E2605">
        <v>2014</v>
      </c>
      <c r="F2605" t="s">
        <v>548</v>
      </c>
      <c r="G2605" t="s">
        <v>553</v>
      </c>
      <c r="H2605" s="3" t="s">
        <v>554</v>
      </c>
      <c r="I2605" s="8">
        <v>-8.7388890000000004</v>
      </c>
      <c r="J2605" s="8">
        <v>-35.841943999999998</v>
      </c>
      <c r="K2605">
        <v>500000</v>
      </c>
      <c r="L2605" t="s">
        <v>67</v>
      </c>
      <c r="M2605" t="s">
        <v>551</v>
      </c>
      <c r="N2605" t="s">
        <v>552</v>
      </c>
      <c r="O2605" s="12">
        <v>2012</v>
      </c>
      <c r="P2605" s="12">
        <v>10</v>
      </c>
      <c r="Q2605" s="12">
        <v>2012</v>
      </c>
      <c r="R2605" s="12">
        <v>10</v>
      </c>
      <c r="S2605" s="7">
        <f t="shared" si="42"/>
        <v>0.32258064516129031</v>
      </c>
      <c r="T2605">
        <v>3</v>
      </c>
      <c r="U2605">
        <v>17</v>
      </c>
      <c r="V2605" t="s">
        <v>82</v>
      </c>
      <c r="W2605">
        <f t="shared" si="43"/>
        <v>400</v>
      </c>
      <c r="X2605" s="5">
        <v>1</v>
      </c>
      <c r="Y2605" t="s">
        <v>48</v>
      </c>
      <c r="Z2605" t="s">
        <v>55</v>
      </c>
      <c r="AA2605" t="s">
        <v>1096</v>
      </c>
      <c r="AB2605">
        <v>0</v>
      </c>
      <c r="AC2605" t="s">
        <v>1446</v>
      </c>
      <c r="AD2605" t="s">
        <v>1683</v>
      </c>
    </row>
    <row r="2606" spans="1:30" ht="14.25" customHeight="1" x14ac:dyDescent="0.3">
      <c r="A2606">
        <v>26</v>
      </c>
      <c r="B2606" t="s">
        <v>24</v>
      </c>
      <c r="C2606" t="s">
        <v>444</v>
      </c>
      <c r="D2606" t="s">
        <v>351</v>
      </c>
      <c r="E2606">
        <v>2014</v>
      </c>
      <c r="F2606" t="s">
        <v>548</v>
      </c>
      <c r="G2606" t="s">
        <v>553</v>
      </c>
      <c r="H2606" s="3" t="s">
        <v>554</v>
      </c>
      <c r="I2606" s="8">
        <v>-8.7388890000000004</v>
      </c>
      <c r="J2606" s="8">
        <v>-35.841943999999998</v>
      </c>
      <c r="K2606">
        <v>500000</v>
      </c>
      <c r="L2606" t="s">
        <v>67</v>
      </c>
      <c r="M2606" t="s">
        <v>551</v>
      </c>
      <c r="N2606" t="s">
        <v>552</v>
      </c>
      <c r="O2606" s="12">
        <v>2012</v>
      </c>
      <c r="P2606" s="12">
        <v>10</v>
      </c>
      <c r="Q2606" s="12">
        <v>2012</v>
      </c>
      <c r="R2606" s="12">
        <v>10</v>
      </c>
      <c r="S2606" s="7">
        <f t="shared" si="42"/>
        <v>0.32258064516129031</v>
      </c>
      <c r="T2606">
        <v>3</v>
      </c>
      <c r="U2606">
        <v>17</v>
      </c>
      <c r="V2606" t="s">
        <v>82</v>
      </c>
      <c r="W2606">
        <f t="shared" si="43"/>
        <v>400</v>
      </c>
      <c r="X2606" s="5">
        <v>1</v>
      </c>
      <c r="Y2606" t="s">
        <v>48</v>
      </c>
      <c r="Z2606" t="s">
        <v>83</v>
      </c>
      <c r="AA2606" t="s">
        <v>1102</v>
      </c>
      <c r="AB2606">
        <v>0</v>
      </c>
      <c r="AC2606" t="s">
        <v>1446</v>
      </c>
      <c r="AD2606" t="s">
        <v>1683</v>
      </c>
    </row>
    <row r="2607" spans="1:30" ht="14.25" customHeight="1" x14ac:dyDescent="0.3">
      <c r="A2607">
        <v>26</v>
      </c>
      <c r="B2607" t="s">
        <v>24</v>
      </c>
      <c r="C2607" t="s">
        <v>444</v>
      </c>
      <c r="D2607" t="s">
        <v>351</v>
      </c>
      <c r="E2607">
        <v>2014</v>
      </c>
      <c r="F2607" t="s">
        <v>548</v>
      </c>
      <c r="G2607" t="s">
        <v>553</v>
      </c>
      <c r="H2607" s="3" t="s">
        <v>554</v>
      </c>
      <c r="I2607" s="8">
        <v>-8.7388890000000004</v>
      </c>
      <c r="J2607" s="8">
        <v>-35.841943999999998</v>
      </c>
      <c r="K2607">
        <v>500000</v>
      </c>
      <c r="L2607" t="s">
        <v>67</v>
      </c>
      <c r="M2607" t="s">
        <v>551</v>
      </c>
      <c r="N2607" t="s">
        <v>552</v>
      </c>
      <c r="O2607" s="12">
        <v>2012</v>
      </c>
      <c r="P2607" s="12">
        <v>10</v>
      </c>
      <c r="Q2607" s="12">
        <v>2012</v>
      </c>
      <c r="R2607" s="12">
        <v>10</v>
      </c>
      <c r="S2607" s="7">
        <f t="shared" si="42"/>
        <v>0.32258064516129031</v>
      </c>
      <c r="T2607">
        <v>3</v>
      </c>
      <c r="U2607">
        <v>17</v>
      </c>
      <c r="V2607" t="s">
        <v>82</v>
      </c>
      <c r="W2607">
        <f t="shared" si="43"/>
        <v>400</v>
      </c>
      <c r="X2607" s="5">
        <v>1</v>
      </c>
      <c r="Y2607" t="s">
        <v>48</v>
      </c>
      <c r="Z2607" t="s">
        <v>83</v>
      </c>
      <c r="AA2607" t="s">
        <v>274</v>
      </c>
      <c r="AB2607">
        <v>99</v>
      </c>
      <c r="AC2607" t="s">
        <v>1446</v>
      </c>
      <c r="AD2607" t="s">
        <v>1683</v>
      </c>
    </row>
    <row r="2608" spans="1:30" ht="14.25" customHeight="1" x14ac:dyDescent="0.3">
      <c r="A2608">
        <v>26</v>
      </c>
      <c r="B2608" t="s">
        <v>24</v>
      </c>
      <c r="C2608" t="s">
        <v>444</v>
      </c>
      <c r="D2608" t="s">
        <v>351</v>
      </c>
      <c r="E2608">
        <v>2014</v>
      </c>
      <c r="F2608" t="s">
        <v>548</v>
      </c>
      <c r="G2608" t="s">
        <v>553</v>
      </c>
      <c r="H2608" s="3" t="s">
        <v>554</v>
      </c>
      <c r="I2608" s="8">
        <v>-8.7388890000000004</v>
      </c>
      <c r="J2608" s="8">
        <v>-35.841943999999998</v>
      </c>
      <c r="K2608">
        <v>500000</v>
      </c>
      <c r="L2608" t="s">
        <v>67</v>
      </c>
      <c r="M2608" t="s">
        <v>551</v>
      </c>
      <c r="N2608" t="s">
        <v>552</v>
      </c>
      <c r="O2608" s="12">
        <v>2012</v>
      </c>
      <c r="P2608" s="12">
        <v>10</v>
      </c>
      <c r="Q2608" s="12">
        <v>2012</v>
      </c>
      <c r="R2608" s="12">
        <v>10</v>
      </c>
      <c r="S2608" s="7">
        <f t="shared" si="42"/>
        <v>0.32258064516129031</v>
      </c>
      <c r="T2608">
        <v>3</v>
      </c>
      <c r="U2608">
        <v>17</v>
      </c>
      <c r="V2608" t="s">
        <v>82</v>
      </c>
      <c r="W2608">
        <f t="shared" si="43"/>
        <v>400</v>
      </c>
      <c r="X2608" s="5">
        <v>1</v>
      </c>
      <c r="Y2608" t="s">
        <v>48</v>
      </c>
      <c r="Z2608" t="s">
        <v>83</v>
      </c>
      <c r="AA2608" t="s">
        <v>87</v>
      </c>
      <c r="AB2608">
        <v>71</v>
      </c>
      <c r="AC2608" t="s">
        <v>1446</v>
      </c>
      <c r="AD2608" t="s">
        <v>1683</v>
      </c>
    </row>
    <row r="2609" spans="1:30" ht="14.25" customHeight="1" x14ac:dyDescent="0.3">
      <c r="A2609">
        <v>26</v>
      </c>
      <c r="B2609" t="s">
        <v>24</v>
      </c>
      <c r="C2609" t="s">
        <v>444</v>
      </c>
      <c r="D2609" t="s">
        <v>351</v>
      </c>
      <c r="E2609">
        <v>2014</v>
      </c>
      <c r="F2609" t="s">
        <v>548</v>
      </c>
      <c r="G2609" t="s">
        <v>553</v>
      </c>
      <c r="H2609" s="3" t="s">
        <v>554</v>
      </c>
      <c r="I2609" s="8">
        <v>-8.7388890000000004</v>
      </c>
      <c r="J2609" s="8">
        <v>-35.841943999999998</v>
      </c>
      <c r="K2609">
        <v>500000</v>
      </c>
      <c r="L2609" t="s">
        <v>67</v>
      </c>
      <c r="M2609" t="s">
        <v>551</v>
      </c>
      <c r="N2609" t="s">
        <v>552</v>
      </c>
      <c r="O2609" s="12">
        <v>2012</v>
      </c>
      <c r="P2609" s="12">
        <v>10</v>
      </c>
      <c r="Q2609" s="12">
        <v>2012</v>
      </c>
      <c r="R2609" s="12">
        <v>10</v>
      </c>
      <c r="S2609" s="7">
        <f t="shared" si="42"/>
        <v>0.32258064516129031</v>
      </c>
      <c r="T2609">
        <v>3</v>
      </c>
      <c r="U2609">
        <v>17</v>
      </c>
      <c r="V2609" t="s">
        <v>82</v>
      </c>
      <c r="W2609">
        <f t="shared" si="43"/>
        <v>400</v>
      </c>
      <c r="X2609" s="5">
        <v>1</v>
      </c>
      <c r="Y2609" t="s">
        <v>48</v>
      </c>
      <c r="Z2609" t="s">
        <v>83</v>
      </c>
      <c r="AA2609" t="s">
        <v>1087</v>
      </c>
      <c r="AB2609">
        <v>11</v>
      </c>
      <c r="AC2609" t="s">
        <v>1446</v>
      </c>
      <c r="AD2609" t="s">
        <v>1683</v>
      </c>
    </row>
    <row r="2610" spans="1:30" ht="14.25" customHeight="1" x14ac:dyDescent="0.3">
      <c r="A2610">
        <v>26</v>
      </c>
      <c r="B2610" t="s">
        <v>24</v>
      </c>
      <c r="C2610" t="s">
        <v>444</v>
      </c>
      <c r="D2610" t="s">
        <v>351</v>
      </c>
      <c r="E2610">
        <v>2014</v>
      </c>
      <c r="F2610" t="s">
        <v>548</v>
      </c>
      <c r="G2610" t="s">
        <v>553</v>
      </c>
      <c r="H2610" s="3" t="s">
        <v>554</v>
      </c>
      <c r="I2610" s="8">
        <v>-8.7388890000000004</v>
      </c>
      <c r="J2610" s="8">
        <v>-35.841943999999998</v>
      </c>
      <c r="K2610">
        <v>500000</v>
      </c>
      <c r="L2610" t="s">
        <v>67</v>
      </c>
      <c r="M2610" t="s">
        <v>551</v>
      </c>
      <c r="N2610" t="s">
        <v>552</v>
      </c>
      <c r="O2610" s="12">
        <v>2012</v>
      </c>
      <c r="P2610" s="12">
        <v>10</v>
      </c>
      <c r="Q2610" s="12">
        <v>2012</v>
      </c>
      <c r="R2610" s="12">
        <v>10</v>
      </c>
      <c r="S2610" s="7">
        <f t="shared" si="42"/>
        <v>0.32258064516129031</v>
      </c>
      <c r="T2610">
        <v>3</v>
      </c>
      <c r="U2610">
        <v>17</v>
      </c>
      <c r="V2610" t="s">
        <v>82</v>
      </c>
      <c r="W2610">
        <f t="shared" si="43"/>
        <v>400</v>
      </c>
      <c r="X2610" s="5">
        <v>1</v>
      </c>
      <c r="Y2610" t="s">
        <v>48</v>
      </c>
      <c r="Z2610" t="s">
        <v>83</v>
      </c>
      <c r="AA2610" t="s">
        <v>1088</v>
      </c>
      <c r="AB2610">
        <v>3</v>
      </c>
      <c r="AC2610" t="s">
        <v>1446</v>
      </c>
      <c r="AD2610" t="s">
        <v>1683</v>
      </c>
    </row>
    <row r="2611" spans="1:30" ht="14.25" customHeight="1" x14ac:dyDescent="0.3">
      <c r="A2611">
        <v>26</v>
      </c>
      <c r="B2611" t="s">
        <v>24</v>
      </c>
      <c r="C2611" t="s">
        <v>444</v>
      </c>
      <c r="D2611" t="s">
        <v>351</v>
      </c>
      <c r="E2611">
        <v>2014</v>
      </c>
      <c r="F2611" t="s">
        <v>548</v>
      </c>
      <c r="G2611" t="s">
        <v>553</v>
      </c>
      <c r="H2611" s="3" t="s">
        <v>554</v>
      </c>
      <c r="I2611" s="8">
        <v>-8.7388890000000004</v>
      </c>
      <c r="J2611" s="8">
        <v>-35.841943999999998</v>
      </c>
      <c r="K2611">
        <v>500000</v>
      </c>
      <c r="L2611" t="s">
        <v>67</v>
      </c>
      <c r="M2611" t="s">
        <v>551</v>
      </c>
      <c r="N2611" t="s">
        <v>552</v>
      </c>
      <c r="O2611" s="12">
        <v>2012</v>
      </c>
      <c r="P2611" s="12">
        <v>10</v>
      </c>
      <c r="Q2611" s="12">
        <v>2012</v>
      </c>
      <c r="R2611" s="12">
        <v>10</v>
      </c>
      <c r="S2611" s="7">
        <f t="shared" si="42"/>
        <v>0.32258064516129031</v>
      </c>
      <c r="T2611">
        <v>3</v>
      </c>
      <c r="U2611">
        <v>17</v>
      </c>
      <c r="V2611" t="s">
        <v>82</v>
      </c>
      <c r="W2611">
        <f t="shared" si="43"/>
        <v>400</v>
      </c>
      <c r="X2611" s="5">
        <v>1</v>
      </c>
      <c r="Y2611" t="s">
        <v>48</v>
      </c>
      <c r="Z2611" t="s">
        <v>90</v>
      </c>
      <c r="AA2611" t="s">
        <v>666</v>
      </c>
      <c r="AB2611">
        <v>1</v>
      </c>
      <c r="AC2611" t="s">
        <v>1446</v>
      </c>
      <c r="AD2611" t="s">
        <v>1683</v>
      </c>
    </row>
    <row r="2612" spans="1:30" ht="14.25" customHeight="1" x14ac:dyDescent="0.3">
      <c r="A2612">
        <v>26</v>
      </c>
      <c r="B2612" t="s">
        <v>24</v>
      </c>
      <c r="C2612" t="s">
        <v>444</v>
      </c>
      <c r="D2612" t="s">
        <v>351</v>
      </c>
      <c r="E2612">
        <v>2014</v>
      </c>
      <c r="F2612" t="s">
        <v>548</v>
      </c>
      <c r="G2612" t="s">
        <v>553</v>
      </c>
      <c r="H2612" s="3" t="s">
        <v>554</v>
      </c>
      <c r="I2612" s="8">
        <v>-8.7388890000000004</v>
      </c>
      <c r="J2612" s="8">
        <v>-35.841943999999998</v>
      </c>
      <c r="K2612">
        <v>500000</v>
      </c>
      <c r="L2612" t="s">
        <v>67</v>
      </c>
      <c r="M2612" t="s">
        <v>551</v>
      </c>
      <c r="N2612" t="s">
        <v>552</v>
      </c>
      <c r="O2612" s="12">
        <v>2012</v>
      </c>
      <c r="P2612" s="12">
        <v>10</v>
      </c>
      <c r="Q2612" s="12">
        <v>2012</v>
      </c>
      <c r="R2612" s="12">
        <v>10</v>
      </c>
      <c r="S2612" s="7">
        <f t="shared" si="42"/>
        <v>0.32258064516129031</v>
      </c>
      <c r="T2612">
        <v>3</v>
      </c>
      <c r="U2612">
        <v>17</v>
      </c>
      <c r="V2612" t="s">
        <v>82</v>
      </c>
      <c r="W2612">
        <f t="shared" si="43"/>
        <v>400</v>
      </c>
      <c r="X2612" s="5">
        <v>1</v>
      </c>
      <c r="Y2612" t="s">
        <v>48</v>
      </c>
      <c r="Z2612" t="s">
        <v>90</v>
      </c>
      <c r="AA2612" t="s">
        <v>91</v>
      </c>
      <c r="AB2612">
        <v>3</v>
      </c>
      <c r="AC2612" t="s">
        <v>1446</v>
      </c>
      <c r="AD2612" t="s">
        <v>1683</v>
      </c>
    </row>
    <row r="2613" spans="1:30" ht="14.25" customHeight="1" x14ac:dyDescent="0.3">
      <c r="A2613">
        <v>26</v>
      </c>
      <c r="B2613" t="s">
        <v>24</v>
      </c>
      <c r="C2613" t="s">
        <v>444</v>
      </c>
      <c r="D2613" t="s">
        <v>351</v>
      </c>
      <c r="E2613">
        <v>2014</v>
      </c>
      <c r="F2613" t="s">
        <v>555</v>
      </c>
      <c r="G2613" t="s">
        <v>556</v>
      </c>
      <c r="H2613" s="3" t="s">
        <v>557</v>
      </c>
      <c r="I2613" s="8">
        <v>-8.9955560000000006</v>
      </c>
      <c r="J2613" s="8">
        <v>-35.840555999999999</v>
      </c>
      <c r="K2613">
        <v>35000000</v>
      </c>
      <c r="L2613" t="s">
        <v>67</v>
      </c>
      <c r="M2613" t="s">
        <v>558</v>
      </c>
      <c r="N2613" t="s">
        <v>552</v>
      </c>
      <c r="O2613" s="12">
        <v>2012</v>
      </c>
      <c r="P2613" s="12">
        <v>10</v>
      </c>
      <c r="Q2613" s="12">
        <v>2012</v>
      </c>
      <c r="R2613" s="12">
        <v>10</v>
      </c>
      <c r="S2613" s="7">
        <f t="shared" si="42"/>
        <v>0.32258064516129031</v>
      </c>
      <c r="T2613">
        <v>3</v>
      </c>
      <c r="U2613">
        <v>17</v>
      </c>
      <c r="V2613" t="s">
        <v>82</v>
      </c>
      <c r="W2613">
        <f t="shared" si="43"/>
        <v>400</v>
      </c>
      <c r="X2613" s="5">
        <v>1</v>
      </c>
      <c r="Y2613" t="s">
        <v>48</v>
      </c>
      <c r="Z2613" t="s">
        <v>55</v>
      </c>
      <c r="AA2613" t="s">
        <v>859</v>
      </c>
      <c r="AB2613" s="5">
        <v>40</v>
      </c>
      <c r="AC2613" t="s">
        <v>1446</v>
      </c>
      <c r="AD2613" t="s">
        <v>1683</v>
      </c>
    </row>
    <row r="2614" spans="1:30" ht="14.25" customHeight="1" x14ac:dyDescent="0.3">
      <c r="A2614">
        <v>26</v>
      </c>
      <c r="B2614" t="s">
        <v>24</v>
      </c>
      <c r="C2614" t="s">
        <v>444</v>
      </c>
      <c r="D2614" t="s">
        <v>351</v>
      </c>
      <c r="E2614">
        <v>2014</v>
      </c>
      <c r="F2614" t="s">
        <v>555</v>
      </c>
      <c r="G2614" t="s">
        <v>556</v>
      </c>
      <c r="H2614" s="3" t="s">
        <v>557</v>
      </c>
      <c r="I2614" s="8">
        <v>-8.9955560000000006</v>
      </c>
      <c r="J2614" s="8">
        <v>-35.840555999999999</v>
      </c>
      <c r="K2614">
        <v>35000000</v>
      </c>
      <c r="L2614" t="s">
        <v>67</v>
      </c>
      <c r="M2614" t="s">
        <v>558</v>
      </c>
      <c r="N2614" t="s">
        <v>552</v>
      </c>
      <c r="O2614" s="12">
        <v>2012</v>
      </c>
      <c r="P2614" s="12">
        <v>10</v>
      </c>
      <c r="Q2614" s="12">
        <v>2012</v>
      </c>
      <c r="R2614" s="12">
        <v>10</v>
      </c>
      <c r="S2614" s="7">
        <f t="shared" si="42"/>
        <v>0.32258064516129031</v>
      </c>
      <c r="T2614">
        <v>3</v>
      </c>
      <c r="U2614">
        <v>17</v>
      </c>
      <c r="V2614" t="s">
        <v>82</v>
      </c>
      <c r="W2614">
        <f t="shared" si="43"/>
        <v>400</v>
      </c>
      <c r="X2614" s="5">
        <v>1</v>
      </c>
      <c r="Y2614" t="s">
        <v>48</v>
      </c>
      <c r="Z2614" t="s">
        <v>55</v>
      </c>
      <c r="AA2614" t="s">
        <v>238</v>
      </c>
      <c r="AB2614" s="5">
        <v>0</v>
      </c>
      <c r="AC2614" t="s">
        <v>1446</v>
      </c>
      <c r="AD2614" t="s">
        <v>1683</v>
      </c>
    </row>
    <row r="2615" spans="1:30" ht="14.25" customHeight="1" x14ac:dyDescent="0.3">
      <c r="A2615">
        <v>26</v>
      </c>
      <c r="B2615" t="s">
        <v>24</v>
      </c>
      <c r="C2615" t="s">
        <v>444</v>
      </c>
      <c r="D2615" t="s">
        <v>351</v>
      </c>
      <c r="E2615">
        <v>2014</v>
      </c>
      <c r="F2615" t="s">
        <v>555</v>
      </c>
      <c r="G2615" t="s">
        <v>556</v>
      </c>
      <c r="H2615" s="3" t="s">
        <v>557</v>
      </c>
      <c r="I2615" s="8">
        <v>-8.9955560000000006</v>
      </c>
      <c r="J2615" s="8">
        <v>-35.840555999999999</v>
      </c>
      <c r="K2615">
        <v>35000000</v>
      </c>
      <c r="L2615" t="s">
        <v>67</v>
      </c>
      <c r="M2615" t="s">
        <v>558</v>
      </c>
      <c r="N2615" t="s">
        <v>552</v>
      </c>
      <c r="O2615" s="12">
        <v>2012</v>
      </c>
      <c r="P2615" s="12">
        <v>10</v>
      </c>
      <c r="Q2615" s="12">
        <v>2012</v>
      </c>
      <c r="R2615" s="12">
        <v>10</v>
      </c>
      <c r="S2615" s="7">
        <f t="shared" si="42"/>
        <v>0.32258064516129031</v>
      </c>
      <c r="T2615">
        <v>3</v>
      </c>
      <c r="U2615">
        <v>17</v>
      </c>
      <c r="V2615" t="s">
        <v>82</v>
      </c>
      <c r="W2615">
        <f t="shared" si="43"/>
        <v>400</v>
      </c>
      <c r="X2615" s="5">
        <v>1</v>
      </c>
      <c r="Y2615" t="s">
        <v>48</v>
      </c>
      <c r="Z2615" t="s">
        <v>55</v>
      </c>
      <c r="AA2615" t="s">
        <v>1085</v>
      </c>
      <c r="AB2615" s="5">
        <v>0</v>
      </c>
      <c r="AC2615" t="s">
        <v>1446</v>
      </c>
      <c r="AD2615" t="s">
        <v>1683</v>
      </c>
    </row>
    <row r="2616" spans="1:30" ht="14.25" customHeight="1" x14ac:dyDescent="0.3">
      <c r="A2616">
        <v>26</v>
      </c>
      <c r="B2616" t="s">
        <v>24</v>
      </c>
      <c r="C2616" t="s">
        <v>444</v>
      </c>
      <c r="D2616" t="s">
        <v>351</v>
      </c>
      <c r="E2616">
        <v>2014</v>
      </c>
      <c r="F2616" t="s">
        <v>555</v>
      </c>
      <c r="G2616" t="s">
        <v>556</v>
      </c>
      <c r="H2616" s="3" t="s">
        <v>557</v>
      </c>
      <c r="I2616" s="8">
        <v>-8.9955560000000006</v>
      </c>
      <c r="J2616" s="8">
        <v>-35.840555999999999</v>
      </c>
      <c r="K2616">
        <v>35000000</v>
      </c>
      <c r="L2616" t="s">
        <v>67</v>
      </c>
      <c r="M2616" t="s">
        <v>558</v>
      </c>
      <c r="N2616" t="s">
        <v>552</v>
      </c>
      <c r="O2616" s="12">
        <v>2012</v>
      </c>
      <c r="P2616" s="12">
        <v>10</v>
      </c>
      <c r="Q2616" s="12">
        <v>2012</v>
      </c>
      <c r="R2616" s="12">
        <v>10</v>
      </c>
      <c r="S2616" s="7">
        <f t="shared" si="42"/>
        <v>0.32258064516129031</v>
      </c>
      <c r="T2616">
        <v>3</v>
      </c>
      <c r="U2616">
        <v>17</v>
      </c>
      <c r="V2616" t="s">
        <v>82</v>
      </c>
      <c r="W2616">
        <f t="shared" si="43"/>
        <v>400</v>
      </c>
      <c r="X2616" s="5">
        <v>1</v>
      </c>
      <c r="Y2616" t="s">
        <v>48</v>
      </c>
      <c r="Z2616" t="s">
        <v>55</v>
      </c>
      <c r="AA2616" t="s">
        <v>1098</v>
      </c>
      <c r="AB2616" s="5">
        <v>1</v>
      </c>
      <c r="AC2616" t="s">
        <v>1446</v>
      </c>
      <c r="AD2616" t="s">
        <v>1683</v>
      </c>
    </row>
    <row r="2617" spans="1:30" ht="14.25" customHeight="1" x14ac:dyDescent="0.3">
      <c r="A2617">
        <v>26</v>
      </c>
      <c r="B2617" t="s">
        <v>24</v>
      </c>
      <c r="C2617" t="s">
        <v>444</v>
      </c>
      <c r="D2617" t="s">
        <v>351</v>
      </c>
      <c r="E2617">
        <v>2014</v>
      </c>
      <c r="F2617" t="s">
        <v>555</v>
      </c>
      <c r="G2617" t="s">
        <v>556</v>
      </c>
      <c r="H2617" s="3" t="s">
        <v>557</v>
      </c>
      <c r="I2617" s="8">
        <v>-8.9955560000000006</v>
      </c>
      <c r="J2617" s="8">
        <v>-35.840555999999999</v>
      </c>
      <c r="K2617">
        <v>35000000</v>
      </c>
      <c r="L2617" t="s">
        <v>67</v>
      </c>
      <c r="M2617" t="s">
        <v>558</v>
      </c>
      <c r="N2617" t="s">
        <v>552</v>
      </c>
      <c r="O2617" s="12">
        <v>2012</v>
      </c>
      <c r="P2617" s="12">
        <v>10</v>
      </c>
      <c r="Q2617" s="12">
        <v>2012</v>
      </c>
      <c r="R2617" s="12">
        <v>10</v>
      </c>
      <c r="S2617" s="7">
        <f t="shared" si="42"/>
        <v>0.32258064516129031</v>
      </c>
      <c r="T2617">
        <v>3</v>
      </c>
      <c r="U2617">
        <v>17</v>
      </c>
      <c r="V2617" t="s">
        <v>82</v>
      </c>
      <c r="W2617">
        <f t="shared" si="43"/>
        <v>400</v>
      </c>
      <c r="X2617" s="5">
        <v>1</v>
      </c>
      <c r="Y2617" t="s">
        <v>48</v>
      </c>
      <c r="Z2617" t="s">
        <v>55</v>
      </c>
      <c r="AA2617" t="s">
        <v>249</v>
      </c>
      <c r="AB2617" s="5">
        <v>143</v>
      </c>
      <c r="AC2617" t="s">
        <v>1446</v>
      </c>
      <c r="AD2617" t="s">
        <v>1683</v>
      </c>
    </row>
    <row r="2618" spans="1:30" ht="14.25" customHeight="1" x14ac:dyDescent="0.3">
      <c r="A2618">
        <v>26</v>
      </c>
      <c r="B2618" t="s">
        <v>24</v>
      </c>
      <c r="C2618" t="s">
        <v>444</v>
      </c>
      <c r="D2618" t="s">
        <v>351</v>
      </c>
      <c r="E2618">
        <v>2014</v>
      </c>
      <c r="F2618" t="s">
        <v>555</v>
      </c>
      <c r="G2618" t="s">
        <v>556</v>
      </c>
      <c r="H2618" s="3" t="s">
        <v>557</v>
      </c>
      <c r="I2618" s="8">
        <v>-8.9955560000000006</v>
      </c>
      <c r="J2618" s="8">
        <v>-35.840555999999999</v>
      </c>
      <c r="K2618">
        <v>35000000</v>
      </c>
      <c r="L2618" t="s">
        <v>67</v>
      </c>
      <c r="M2618" t="s">
        <v>558</v>
      </c>
      <c r="N2618" t="s">
        <v>552</v>
      </c>
      <c r="O2618" s="12">
        <v>2012</v>
      </c>
      <c r="P2618" s="12">
        <v>10</v>
      </c>
      <c r="Q2618" s="12">
        <v>2012</v>
      </c>
      <c r="R2618" s="12">
        <v>10</v>
      </c>
      <c r="S2618" s="7">
        <f t="shared" si="42"/>
        <v>0.32258064516129031</v>
      </c>
      <c r="T2618">
        <v>3</v>
      </c>
      <c r="U2618">
        <v>17</v>
      </c>
      <c r="V2618" t="s">
        <v>82</v>
      </c>
      <c r="W2618">
        <f t="shared" si="43"/>
        <v>400</v>
      </c>
      <c r="X2618" s="5">
        <v>1</v>
      </c>
      <c r="Y2618" t="s">
        <v>48</v>
      </c>
      <c r="Z2618" t="s">
        <v>55</v>
      </c>
      <c r="AA2618" t="s">
        <v>59</v>
      </c>
      <c r="AB2618" s="5">
        <v>16</v>
      </c>
      <c r="AC2618" t="s">
        <v>1446</v>
      </c>
      <c r="AD2618" t="s">
        <v>1683</v>
      </c>
    </row>
    <row r="2619" spans="1:30" ht="14.25" customHeight="1" x14ac:dyDescent="0.3">
      <c r="A2619">
        <v>26</v>
      </c>
      <c r="B2619" t="s">
        <v>24</v>
      </c>
      <c r="C2619" t="s">
        <v>444</v>
      </c>
      <c r="D2619" t="s">
        <v>351</v>
      </c>
      <c r="E2619">
        <v>2014</v>
      </c>
      <c r="F2619" t="s">
        <v>555</v>
      </c>
      <c r="G2619" t="s">
        <v>556</v>
      </c>
      <c r="H2619" s="3" t="s">
        <v>557</v>
      </c>
      <c r="I2619" s="8">
        <v>-8.9955560000000006</v>
      </c>
      <c r="J2619" s="8">
        <v>-35.840555999999999</v>
      </c>
      <c r="K2619">
        <v>35000000</v>
      </c>
      <c r="L2619" t="s">
        <v>67</v>
      </c>
      <c r="M2619" t="s">
        <v>558</v>
      </c>
      <c r="N2619" t="s">
        <v>552</v>
      </c>
      <c r="O2619" s="12">
        <v>2012</v>
      </c>
      <c r="P2619" s="12">
        <v>10</v>
      </c>
      <c r="Q2619" s="12">
        <v>2012</v>
      </c>
      <c r="R2619" s="12">
        <v>10</v>
      </c>
      <c r="S2619" s="7">
        <f t="shared" si="42"/>
        <v>0.32258064516129031</v>
      </c>
      <c r="T2619">
        <v>3</v>
      </c>
      <c r="U2619">
        <v>17</v>
      </c>
      <c r="V2619" t="s">
        <v>82</v>
      </c>
      <c r="W2619">
        <f t="shared" si="43"/>
        <v>400</v>
      </c>
      <c r="X2619" s="5">
        <v>1</v>
      </c>
      <c r="Y2619" t="s">
        <v>48</v>
      </c>
      <c r="Z2619" t="s">
        <v>55</v>
      </c>
      <c r="AA2619" t="s">
        <v>1082</v>
      </c>
      <c r="AB2619" s="5">
        <v>0</v>
      </c>
      <c r="AC2619" t="s">
        <v>1446</v>
      </c>
      <c r="AD2619" t="s">
        <v>1683</v>
      </c>
    </row>
    <row r="2620" spans="1:30" ht="14.25" customHeight="1" x14ac:dyDescent="0.3">
      <c r="A2620">
        <v>26</v>
      </c>
      <c r="B2620" t="s">
        <v>24</v>
      </c>
      <c r="C2620" t="s">
        <v>444</v>
      </c>
      <c r="D2620" t="s">
        <v>351</v>
      </c>
      <c r="E2620">
        <v>2014</v>
      </c>
      <c r="F2620" t="s">
        <v>555</v>
      </c>
      <c r="G2620" t="s">
        <v>556</v>
      </c>
      <c r="H2620" s="3" t="s">
        <v>557</v>
      </c>
      <c r="I2620" s="8">
        <v>-8.9955560000000006</v>
      </c>
      <c r="J2620" s="8">
        <v>-35.840555999999999</v>
      </c>
      <c r="K2620">
        <v>35000000</v>
      </c>
      <c r="L2620" t="s">
        <v>67</v>
      </c>
      <c r="M2620" t="s">
        <v>558</v>
      </c>
      <c r="N2620" t="s">
        <v>552</v>
      </c>
      <c r="O2620" s="12">
        <v>2012</v>
      </c>
      <c r="P2620" s="12">
        <v>10</v>
      </c>
      <c r="Q2620" s="12">
        <v>2012</v>
      </c>
      <c r="R2620" s="12">
        <v>10</v>
      </c>
      <c r="S2620" s="7">
        <f t="shared" si="42"/>
        <v>0.32258064516129031</v>
      </c>
      <c r="T2620">
        <v>3</v>
      </c>
      <c r="U2620">
        <v>17</v>
      </c>
      <c r="V2620" t="s">
        <v>82</v>
      </c>
      <c r="W2620">
        <f t="shared" si="43"/>
        <v>400</v>
      </c>
      <c r="X2620" s="5">
        <v>1</v>
      </c>
      <c r="Y2620" t="s">
        <v>48</v>
      </c>
      <c r="Z2620" t="s">
        <v>55</v>
      </c>
      <c r="AA2620" t="s">
        <v>1064</v>
      </c>
      <c r="AB2620" s="5">
        <v>10</v>
      </c>
      <c r="AC2620" t="s">
        <v>1446</v>
      </c>
      <c r="AD2620" t="s">
        <v>1683</v>
      </c>
    </row>
    <row r="2621" spans="1:30" ht="14.25" customHeight="1" x14ac:dyDescent="0.3">
      <c r="A2621">
        <v>26</v>
      </c>
      <c r="B2621" t="s">
        <v>24</v>
      </c>
      <c r="C2621" t="s">
        <v>444</v>
      </c>
      <c r="D2621" t="s">
        <v>351</v>
      </c>
      <c r="E2621">
        <v>2014</v>
      </c>
      <c r="F2621" t="s">
        <v>555</v>
      </c>
      <c r="G2621" t="s">
        <v>556</v>
      </c>
      <c r="H2621" s="3" t="s">
        <v>557</v>
      </c>
      <c r="I2621" s="8">
        <v>-8.9955560000000006</v>
      </c>
      <c r="J2621" s="8">
        <v>-35.840555999999999</v>
      </c>
      <c r="K2621">
        <v>35000000</v>
      </c>
      <c r="L2621" t="s">
        <v>67</v>
      </c>
      <c r="M2621" t="s">
        <v>558</v>
      </c>
      <c r="N2621" t="s">
        <v>552</v>
      </c>
      <c r="O2621" s="12">
        <v>2012</v>
      </c>
      <c r="P2621" s="12">
        <v>10</v>
      </c>
      <c r="Q2621" s="12">
        <v>2012</v>
      </c>
      <c r="R2621" s="12">
        <v>10</v>
      </c>
      <c r="S2621" s="7">
        <f t="shared" si="42"/>
        <v>0.32258064516129031</v>
      </c>
      <c r="T2621">
        <v>3</v>
      </c>
      <c r="U2621">
        <v>17</v>
      </c>
      <c r="V2621" t="s">
        <v>82</v>
      </c>
      <c r="W2621">
        <f t="shared" si="43"/>
        <v>400</v>
      </c>
      <c r="X2621" s="5">
        <v>1</v>
      </c>
      <c r="Y2621" t="s">
        <v>48</v>
      </c>
      <c r="Z2621" t="s">
        <v>55</v>
      </c>
      <c r="AA2621" t="s">
        <v>1093</v>
      </c>
      <c r="AB2621" s="5">
        <v>16</v>
      </c>
      <c r="AC2621" t="s">
        <v>1446</v>
      </c>
      <c r="AD2621" t="s">
        <v>1683</v>
      </c>
    </row>
    <row r="2622" spans="1:30" ht="14.25" customHeight="1" x14ac:dyDescent="0.3">
      <c r="A2622">
        <v>26</v>
      </c>
      <c r="B2622" t="s">
        <v>24</v>
      </c>
      <c r="C2622" t="s">
        <v>444</v>
      </c>
      <c r="D2622" t="s">
        <v>351</v>
      </c>
      <c r="E2622">
        <v>2014</v>
      </c>
      <c r="F2622" t="s">
        <v>555</v>
      </c>
      <c r="G2622" t="s">
        <v>556</v>
      </c>
      <c r="H2622" s="3" t="s">
        <v>557</v>
      </c>
      <c r="I2622" s="8">
        <v>-8.9955560000000006</v>
      </c>
      <c r="J2622" s="8">
        <v>-35.840555999999999</v>
      </c>
      <c r="K2622">
        <v>35000000</v>
      </c>
      <c r="L2622" t="s">
        <v>67</v>
      </c>
      <c r="M2622" t="s">
        <v>558</v>
      </c>
      <c r="N2622" t="s">
        <v>552</v>
      </c>
      <c r="O2622" s="12">
        <v>2012</v>
      </c>
      <c r="P2622" s="12">
        <v>10</v>
      </c>
      <c r="Q2622" s="12">
        <v>2012</v>
      </c>
      <c r="R2622" s="12">
        <v>10</v>
      </c>
      <c r="S2622" s="7">
        <f t="shared" si="42"/>
        <v>0.32258064516129031</v>
      </c>
      <c r="T2622">
        <v>3</v>
      </c>
      <c r="U2622">
        <v>17</v>
      </c>
      <c r="V2622" t="s">
        <v>82</v>
      </c>
      <c r="W2622">
        <f t="shared" si="43"/>
        <v>400</v>
      </c>
      <c r="X2622" s="5">
        <v>1</v>
      </c>
      <c r="Y2622" t="s">
        <v>48</v>
      </c>
      <c r="Z2622" t="s">
        <v>55</v>
      </c>
      <c r="AA2622" t="s">
        <v>1094</v>
      </c>
      <c r="AB2622" s="5">
        <v>0</v>
      </c>
      <c r="AC2622" t="s">
        <v>1446</v>
      </c>
      <c r="AD2622" t="s">
        <v>1683</v>
      </c>
    </row>
    <row r="2623" spans="1:30" ht="14.25" customHeight="1" x14ac:dyDescent="0.3">
      <c r="A2623">
        <v>26</v>
      </c>
      <c r="B2623" t="s">
        <v>24</v>
      </c>
      <c r="C2623" t="s">
        <v>444</v>
      </c>
      <c r="D2623" t="s">
        <v>351</v>
      </c>
      <c r="E2623">
        <v>2014</v>
      </c>
      <c r="F2623" t="s">
        <v>555</v>
      </c>
      <c r="G2623" t="s">
        <v>556</v>
      </c>
      <c r="H2623" s="3" t="s">
        <v>557</v>
      </c>
      <c r="I2623" s="8">
        <v>-8.9955560000000006</v>
      </c>
      <c r="J2623" s="8">
        <v>-35.840555999999999</v>
      </c>
      <c r="K2623">
        <v>35000000</v>
      </c>
      <c r="L2623" t="s">
        <v>67</v>
      </c>
      <c r="M2623" t="s">
        <v>558</v>
      </c>
      <c r="N2623" t="s">
        <v>552</v>
      </c>
      <c r="O2623" s="12">
        <v>2012</v>
      </c>
      <c r="P2623" s="12">
        <v>10</v>
      </c>
      <c r="Q2623" s="12">
        <v>2012</v>
      </c>
      <c r="R2623" s="12">
        <v>10</v>
      </c>
      <c r="S2623" s="7">
        <f t="shared" si="42"/>
        <v>0.32258064516129031</v>
      </c>
      <c r="T2623">
        <v>3</v>
      </c>
      <c r="U2623">
        <v>17</v>
      </c>
      <c r="V2623" t="s">
        <v>82</v>
      </c>
      <c r="W2623">
        <f t="shared" si="43"/>
        <v>400</v>
      </c>
      <c r="X2623" s="5">
        <v>1</v>
      </c>
      <c r="Y2623" t="s">
        <v>48</v>
      </c>
      <c r="Z2623" t="s">
        <v>55</v>
      </c>
      <c r="AA2623" t="s">
        <v>1101</v>
      </c>
      <c r="AB2623" s="5">
        <v>0</v>
      </c>
      <c r="AC2623" t="s">
        <v>1446</v>
      </c>
      <c r="AD2623" t="s">
        <v>1683</v>
      </c>
    </row>
    <row r="2624" spans="1:30" ht="14.25" customHeight="1" x14ac:dyDescent="0.3">
      <c r="A2624">
        <v>26</v>
      </c>
      <c r="B2624" t="s">
        <v>24</v>
      </c>
      <c r="C2624" t="s">
        <v>444</v>
      </c>
      <c r="D2624" t="s">
        <v>351</v>
      </c>
      <c r="E2624">
        <v>2014</v>
      </c>
      <c r="F2624" t="s">
        <v>555</v>
      </c>
      <c r="G2624" t="s">
        <v>556</v>
      </c>
      <c r="H2624" s="3" t="s">
        <v>557</v>
      </c>
      <c r="I2624" s="8">
        <v>-8.9955560000000006</v>
      </c>
      <c r="J2624" s="8">
        <v>-35.840555999999999</v>
      </c>
      <c r="K2624">
        <v>35000000</v>
      </c>
      <c r="L2624" t="s">
        <v>67</v>
      </c>
      <c r="M2624" t="s">
        <v>558</v>
      </c>
      <c r="N2624" t="s">
        <v>552</v>
      </c>
      <c r="O2624" s="12">
        <v>2012</v>
      </c>
      <c r="P2624" s="12">
        <v>10</v>
      </c>
      <c r="Q2624" s="12">
        <v>2012</v>
      </c>
      <c r="R2624" s="12">
        <v>10</v>
      </c>
      <c r="S2624" s="7">
        <f t="shared" si="42"/>
        <v>0.32258064516129031</v>
      </c>
      <c r="T2624">
        <v>3</v>
      </c>
      <c r="U2624">
        <v>17</v>
      </c>
      <c r="V2624" t="s">
        <v>82</v>
      </c>
      <c r="W2624">
        <f t="shared" si="43"/>
        <v>400</v>
      </c>
      <c r="X2624" s="5">
        <v>1</v>
      </c>
      <c r="Y2624" t="s">
        <v>48</v>
      </c>
      <c r="Z2624" t="s">
        <v>55</v>
      </c>
      <c r="AA2624" t="s">
        <v>70</v>
      </c>
      <c r="AB2624" s="5">
        <v>1</v>
      </c>
      <c r="AC2624" t="s">
        <v>1446</v>
      </c>
      <c r="AD2624" t="s">
        <v>1683</v>
      </c>
    </row>
    <row r="2625" spans="1:30" ht="14.25" customHeight="1" x14ac:dyDescent="0.3">
      <c r="A2625">
        <v>26</v>
      </c>
      <c r="B2625" t="s">
        <v>24</v>
      </c>
      <c r="C2625" t="s">
        <v>444</v>
      </c>
      <c r="D2625" t="s">
        <v>351</v>
      </c>
      <c r="E2625">
        <v>2014</v>
      </c>
      <c r="F2625" t="s">
        <v>555</v>
      </c>
      <c r="G2625" t="s">
        <v>556</v>
      </c>
      <c r="H2625" s="3" t="s">
        <v>557</v>
      </c>
      <c r="I2625" s="8">
        <v>-8.9955560000000006</v>
      </c>
      <c r="J2625" s="8">
        <v>-35.840555999999999</v>
      </c>
      <c r="K2625">
        <v>35000000</v>
      </c>
      <c r="L2625" t="s">
        <v>67</v>
      </c>
      <c r="M2625" t="s">
        <v>558</v>
      </c>
      <c r="N2625" t="s">
        <v>552</v>
      </c>
      <c r="O2625" s="12">
        <v>2012</v>
      </c>
      <c r="P2625" s="12">
        <v>10</v>
      </c>
      <c r="Q2625" s="12">
        <v>2012</v>
      </c>
      <c r="R2625" s="12">
        <v>10</v>
      </c>
      <c r="S2625" s="7">
        <f t="shared" si="42"/>
        <v>0.32258064516129031</v>
      </c>
      <c r="T2625">
        <v>3</v>
      </c>
      <c r="U2625">
        <v>17</v>
      </c>
      <c r="V2625" t="s">
        <v>82</v>
      </c>
      <c r="W2625">
        <f t="shared" si="43"/>
        <v>400</v>
      </c>
      <c r="X2625" s="5">
        <v>1</v>
      </c>
      <c r="Y2625" t="s">
        <v>48</v>
      </c>
      <c r="Z2625" t="s">
        <v>55</v>
      </c>
      <c r="AA2625" t="s">
        <v>73</v>
      </c>
      <c r="AB2625" s="5">
        <v>7</v>
      </c>
      <c r="AC2625" t="s">
        <v>1446</v>
      </c>
      <c r="AD2625" t="s">
        <v>1683</v>
      </c>
    </row>
    <row r="2626" spans="1:30" ht="14.25" customHeight="1" x14ac:dyDescent="0.3">
      <c r="A2626">
        <v>26</v>
      </c>
      <c r="B2626" t="s">
        <v>24</v>
      </c>
      <c r="C2626" t="s">
        <v>444</v>
      </c>
      <c r="D2626" t="s">
        <v>351</v>
      </c>
      <c r="E2626">
        <v>2014</v>
      </c>
      <c r="F2626" t="s">
        <v>555</v>
      </c>
      <c r="G2626" t="s">
        <v>556</v>
      </c>
      <c r="H2626" s="3" t="s">
        <v>557</v>
      </c>
      <c r="I2626" s="8">
        <v>-8.9955560000000006</v>
      </c>
      <c r="J2626" s="8">
        <v>-35.840555999999999</v>
      </c>
      <c r="K2626">
        <v>35000000</v>
      </c>
      <c r="L2626" t="s">
        <v>67</v>
      </c>
      <c r="M2626" t="s">
        <v>558</v>
      </c>
      <c r="N2626" t="s">
        <v>552</v>
      </c>
      <c r="O2626" s="12">
        <v>2012</v>
      </c>
      <c r="P2626" s="12">
        <v>10</v>
      </c>
      <c r="Q2626" s="12">
        <v>2012</v>
      </c>
      <c r="R2626" s="12">
        <v>10</v>
      </c>
      <c r="S2626" s="7">
        <f t="shared" si="42"/>
        <v>0.32258064516129031</v>
      </c>
      <c r="T2626">
        <v>3</v>
      </c>
      <c r="U2626">
        <v>17</v>
      </c>
      <c r="V2626" t="s">
        <v>82</v>
      </c>
      <c r="W2626">
        <f t="shared" si="43"/>
        <v>400</v>
      </c>
      <c r="X2626" s="5">
        <v>1</v>
      </c>
      <c r="Y2626" t="s">
        <v>48</v>
      </c>
      <c r="Z2626" t="s">
        <v>55</v>
      </c>
      <c r="AA2626" t="s">
        <v>1074</v>
      </c>
      <c r="AB2626" s="5">
        <v>0</v>
      </c>
      <c r="AC2626" t="s">
        <v>1446</v>
      </c>
      <c r="AD2626" t="s">
        <v>1683</v>
      </c>
    </row>
    <row r="2627" spans="1:30" ht="14.25" customHeight="1" x14ac:dyDescent="0.3">
      <c r="A2627">
        <v>26</v>
      </c>
      <c r="B2627" t="s">
        <v>24</v>
      </c>
      <c r="C2627" t="s">
        <v>444</v>
      </c>
      <c r="D2627" t="s">
        <v>351</v>
      </c>
      <c r="E2627">
        <v>2014</v>
      </c>
      <c r="F2627" t="s">
        <v>555</v>
      </c>
      <c r="G2627" t="s">
        <v>556</v>
      </c>
      <c r="H2627" s="3" t="s">
        <v>557</v>
      </c>
      <c r="I2627" s="8">
        <v>-8.9955560000000006</v>
      </c>
      <c r="J2627" s="8">
        <v>-35.840555999999999</v>
      </c>
      <c r="K2627">
        <v>35000000</v>
      </c>
      <c r="L2627" t="s">
        <v>67</v>
      </c>
      <c r="M2627" t="s">
        <v>558</v>
      </c>
      <c r="N2627" t="s">
        <v>552</v>
      </c>
      <c r="O2627" s="12">
        <v>2012</v>
      </c>
      <c r="P2627" s="12">
        <v>10</v>
      </c>
      <c r="Q2627" s="12">
        <v>2012</v>
      </c>
      <c r="R2627" s="12">
        <v>10</v>
      </c>
      <c r="S2627" s="7">
        <f t="shared" si="42"/>
        <v>0.32258064516129031</v>
      </c>
      <c r="T2627">
        <v>3</v>
      </c>
      <c r="U2627">
        <v>17</v>
      </c>
      <c r="V2627" t="s">
        <v>82</v>
      </c>
      <c r="W2627">
        <f t="shared" si="43"/>
        <v>400</v>
      </c>
      <c r="X2627" s="5">
        <v>1</v>
      </c>
      <c r="Y2627" t="s">
        <v>48</v>
      </c>
      <c r="Z2627" t="s">
        <v>55</v>
      </c>
      <c r="AA2627" t="s">
        <v>1056</v>
      </c>
      <c r="AB2627" s="5">
        <v>0</v>
      </c>
      <c r="AC2627" t="s">
        <v>1446</v>
      </c>
      <c r="AD2627" t="s">
        <v>1683</v>
      </c>
    </row>
    <row r="2628" spans="1:30" ht="14.25" customHeight="1" x14ac:dyDescent="0.3">
      <c r="A2628">
        <v>26</v>
      </c>
      <c r="B2628" t="s">
        <v>24</v>
      </c>
      <c r="C2628" t="s">
        <v>444</v>
      </c>
      <c r="D2628" t="s">
        <v>351</v>
      </c>
      <c r="E2628">
        <v>2014</v>
      </c>
      <c r="F2628" t="s">
        <v>555</v>
      </c>
      <c r="G2628" t="s">
        <v>556</v>
      </c>
      <c r="H2628" s="3" t="s">
        <v>557</v>
      </c>
      <c r="I2628" s="8">
        <v>-8.9955560000000006</v>
      </c>
      <c r="J2628" s="8">
        <v>-35.840555999999999</v>
      </c>
      <c r="K2628">
        <v>35000000</v>
      </c>
      <c r="L2628" t="s">
        <v>67</v>
      </c>
      <c r="M2628" t="s">
        <v>558</v>
      </c>
      <c r="N2628" t="s">
        <v>552</v>
      </c>
      <c r="O2628" s="12">
        <v>2012</v>
      </c>
      <c r="P2628" s="12">
        <v>10</v>
      </c>
      <c r="Q2628" s="12">
        <v>2012</v>
      </c>
      <c r="R2628" s="12">
        <v>10</v>
      </c>
      <c r="S2628" s="7">
        <f t="shared" si="42"/>
        <v>0.32258064516129031</v>
      </c>
      <c r="T2628">
        <v>3</v>
      </c>
      <c r="U2628">
        <v>17</v>
      </c>
      <c r="V2628" t="s">
        <v>82</v>
      </c>
      <c r="W2628">
        <f t="shared" si="43"/>
        <v>400</v>
      </c>
      <c r="X2628" s="5">
        <v>1</v>
      </c>
      <c r="Y2628" t="s">
        <v>48</v>
      </c>
      <c r="Z2628" t="s">
        <v>55</v>
      </c>
      <c r="AA2628" t="s">
        <v>655</v>
      </c>
      <c r="AB2628" s="5">
        <v>3</v>
      </c>
      <c r="AC2628" t="s">
        <v>1446</v>
      </c>
      <c r="AD2628" t="s">
        <v>1683</v>
      </c>
    </row>
    <row r="2629" spans="1:30" ht="14.25" customHeight="1" x14ac:dyDescent="0.3">
      <c r="A2629">
        <v>26</v>
      </c>
      <c r="B2629" t="s">
        <v>24</v>
      </c>
      <c r="C2629" t="s">
        <v>444</v>
      </c>
      <c r="D2629" t="s">
        <v>351</v>
      </c>
      <c r="E2629">
        <v>2014</v>
      </c>
      <c r="F2629" t="s">
        <v>555</v>
      </c>
      <c r="G2629" t="s">
        <v>556</v>
      </c>
      <c r="H2629" s="3" t="s">
        <v>557</v>
      </c>
      <c r="I2629" s="8">
        <v>-8.9955560000000006</v>
      </c>
      <c r="J2629" s="8">
        <v>-35.840555999999999</v>
      </c>
      <c r="K2629">
        <v>35000000</v>
      </c>
      <c r="L2629" t="s">
        <v>67</v>
      </c>
      <c r="M2629" t="s">
        <v>558</v>
      </c>
      <c r="N2629" t="s">
        <v>552</v>
      </c>
      <c r="O2629" s="12">
        <v>2012</v>
      </c>
      <c r="P2629" s="12">
        <v>10</v>
      </c>
      <c r="Q2629" s="12">
        <v>2012</v>
      </c>
      <c r="R2629" s="12">
        <v>10</v>
      </c>
      <c r="S2629" s="7">
        <f t="shared" si="42"/>
        <v>0.32258064516129031</v>
      </c>
      <c r="T2629">
        <v>3</v>
      </c>
      <c r="U2629">
        <v>17</v>
      </c>
      <c r="V2629" t="s">
        <v>82</v>
      </c>
      <c r="W2629">
        <f t="shared" si="43"/>
        <v>400</v>
      </c>
      <c r="X2629" s="5">
        <v>1</v>
      </c>
      <c r="Y2629" t="s">
        <v>48</v>
      </c>
      <c r="Z2629" t="s">
        <v>55</v>
      </c>
      <c r="AA2629" t="s">
        <v>379</v>
      </c>
      <c r="AB2629" s="5">
        <v>4</v>
      </c>
      <c r="AC2629" t="s">
        <v>1446</v>
      </c>
      <c r="AD2629" t="s">
        <v>1683</v>
      </c>
    </row>
    <row r="2630" spans="1:30" ht="14.25" customHeight="1" x14ac:dyDescent="0.3">
      <c r="A2630">
        <v>26</v>
      </c>
      <c r="B2630" t="s">
        <v>24</v>
      </c>
      <c r="C2630" t="s">
        <v>444</v>
      </c>
      <c r="D2630" t="s">
        <v>351</v>
      </c>
      <c r="E2630">
        <v>2014</v>
      </c>
      <c r="F2630" t="s">
        <v>555</v>
      </c>
      <c r="G2630" t="s">
        <v>556</v>
      </c>
      <c r="H2630" s="3" t="s">
        <v>557</v>
      </c>
      <c r="I2630" s="8">
        <v>-8.9955560000000006</v>
      </c>
      <c r="J2630" s="8">
        <v>-35.840555999999999</v>
      </c>
      <c r="K2630">
        <v>35000000</v>
      </c>
      <c r="L2630" t="s">
        <v>67</v>
      </c>
      <c r="M2630" t="s">
        <v>558</v>
      </c>
      <c r="N2630" t="s">
        <v>552</v>
      </c>
      <c r="O2630" s="12">
        <v>2012</v>
      </c>
      <c r="P2630" s="12">
        <v>10</v>
      </c>
      <c r="Q2630" s="12">
        <v>2012</v>
      </c>
      <c r="R2630" s="12">
        <v>10</v>
      </c>
      <c r="S2630" s="7">
        <f t="shared" si="42"/>
        <v>0.32258064516129031</v>
      </c>
      <c r="T2630">
        <v>3</v>
      </c>
      <c r="U2630">
        <v>17</v>
      </c>
      <c r="V2630" t="s">
        <v>82</v>
      </c>
      <c r="W2630">
        <f t="shared" si="43"/>
        <v>400</v>
      </c>
      <c r="X2630" s="5">
        <v>1</v>
      </c>
      <c r="Y2630" t="s">
        <v>48</v>
      </c>
      <c r="Z2630" t="s">
        <v>55</v>
      </c>
      <c r="AA2630" t="s">
        <v>1086</v>
      </c>
      <c r="AB2630" s="5">
        <v>0</v>
      </c>
      <c r="AC2630" t="s">
        <v>1446</v>
      </c>
      <c r="AD2630" t="s">
        <v>1683</v>
      </c>
    </row>
    <row r="2631" spans="1:30" ht="14.25" customHeight="1" x14ac:dyDescent="0.3">
      <c r="A2631">
        <v>26</v>
      </c>
      <c r="B2631" t="s">
        <v>24</v>
      </c>
      <c r="C2631" t="s">
        <v>444</v>
      </c>
      <c r="D2631" t="s">
        <v>351</v>
      </c>
      <c r="E2631">
        <v>2014</v>
      </c>
      <c r="F2631" t="s">
        <v>555</v>
      </c>
      <c r="G2631" t="s">
        <v>556</v>
      </c>
      <c r="H2631" s="3" t="s">
        <v>557</v>
      </c>
      <c r="I2631" s="8">
        <v>-8.9955560000000006</v>
      </c>
      <c r="J2631" s="8">
        <v>-35.840555999999999</v>
      </c>
      <c r="K2631">
        <v>35000000</v>
      </c>
      <c r="L2631" t="s">
        <v>67</v>
      </c>
      <c r="M2631" t="s">
        <v>558</v>
      </c>
      <c r="N2631" t="s">
        <v>552</v>
      </c>
      <c r="O2631" s="12">
        <v>2012</v>
      </c>
      <c r="P2631" s="12">
        <v>10</v>
      </c>
      <c r="Q2631" s="12">
        <v>2012</v>
      </c>
      <c r="R2631" s="12">
        <v>10</v>
      </c>
      <c r="S2631" s="7">
        <f t="shared" si="42"/>
        <v>0.32258064516129031</v>
      </c>
      <c r="T2631">
        <v>3</v>
      </c>
      <c r="U2631">
        <v>17</v>
      </c>
      <c r="V2631" t="s">
        <v>82</v>
      </c>
      <c r="W2631">
        <f t="shared" si="43"/>
        <v>400</v>
      </c>
      <c r="X2631" s="5">
        <v>1</v>
      </c>
      <c r="Y2631" t="s">
        <v>48</v>
      </c>
      <c r="Z2631" t="s">
        <v>55</v>
      </c>
      <c r="AA2631" t="s">
        <v>1095</v>
      </c>
      <c r="AB2631" s="5">
        <v>0</v>
      </c>
      <c r="AC2631" t="s">
        <v>1446</v>
      </c>
      <c r="AD2631" t="s">
        <v>1683</v>
      </c>
    </row>
    <row r="2632" spans="1:30" ht="14.25" customHeight="1" x14ac:dyDescent="0.3">
      <c r="A2632">
        <v>26</v>
      </c>
      <c r="B2632" t="s">
        <v>24</v>
      </c>
      <c r="C2632" t="s">
        <v>444</v>
      </c>
      <c r="D2632" t="s">
        <v>351</v>
      </c>
      <c r="E2632">
        <v>2014</v>
      </c>
      <c r="F2632" t="s">
        <v>555</v>
      </c>
      <c r="G2632" t="s">
        <v>556</v>
      </c>
      <c r="H2632" s="3" t="s">
        <v>557</v>
      </c>
      <c r="I2632" s="8">
        <v>-8.9955560000000006</v>
      </c>
      <c r="J2632" s="8">
        <v>-35.840555999999999</v>
      </c>
      <c r="K2632">
        <v>35000000</v>
      </c>
      <c r="L2632" t="s">
        <v>67</v>
      </c>
      <c r="M2632" t="s">
        <v>558</v>
      </c>
      <c r="N2632" t="s">
        <v>552</v>
      </c>
      <c r="O2632" s="12">
        <v>2012</v>
      </c>
      <c r="P2632" s="12">
        <v>10</v>
      </c>
      <c r="Q2632" s="12">
        <v>2012</v>
      </c>
      <c r="R2632" s="12">
        <v>10</v>
      </c>
      <c r="S2632" s="7">
        <f t="shared" si="42"/>
        <v>0.32258064516129031</v>
      </c>
      <c r="T2632">
        <v>3</v>
      </c>
      <c r="U2632">
        <v>17</v>
      </c>
      <c r="V2632" t="s">
        <v>82</v>
      </c>
      <c r="W2632">
        <f t="shared" si="43"/>
        <v>400</v>
      </c>
      <c r="X2632" s="5">
        <v>1</v>
      </c>
      <c r="Y2632" t="s">
        <v>48</v>
      </c>
      <c r="Z2632" t="s">
        <v>55</v>
      </c>
      <c r="AA2632" t="s">
        <v>1099</v>
      </c>
      <c r="AB2632" s="5">
        <v>0</v>
      </c>
      <c r="AC2632" t="s">
        <v>1446</v>
      </c>
      <c r="AD2632" t="s">
        <v>1683</v>
      </c>
    </row>
    <row r="2633" spans="1:30" ht="14.25" customHeight="1" x14ac:dyDescent="0.3">
      <c r="A2633">
        <v>26</v>
      </c>
      <c r="B2633" t="s">
        <v>24</v>
      </c>
      <c r="C2633" t="s">
        <v>444</v>
      </c>
      <c r="D2633" t="s">
        <v>351</v>
      </c>
      <c r="E2633">
        <v>2014</v>
      </c>
      <c r="F2633" t="s">
        <v>555</v>
      </c>
      <c r="G2633" t="s">
        <v>556</v>
      </c>
      <c r="H2633" s="3" t="s">
        <v>557</v>
      </c>
      <c r="I2633" s="8">
        <v>-8.9955560000000006</v>
      </c>
      <c r="J2633" s="8">
        <v>-35.840555999999999</v>
      </c>
      <c r="K2633">
        <v>35000000</v>
      </c>
      <c r="L2633" t="s">
        <v>67</v>
      </c>
      <c r="M2633" t="s">
        <v>558</v>
      </c>
      <c r="N2633" t="s">
        <v>552</v>
      </c>
      <c r="O2633" s="12">
        <v>2012</v>
      </c>
      <c r="P2633" s="12">
        <v>10</v>
      </c>
      <c r="Q2633" s="12">
        <v>2012</v>
      </c>
      <c r="R2633" s="12">
        <v>10</v>
      </c>
      <c r="S2633" s="7">
        <f t="shared" si="42"/>
        <v>0.32258064516129031</v>
      </c>
      <c r="T2633">
        <v>3</v>
      </c>
      <c r="U2633">
        <v>17</v>
      </c>
      <c r="V2633" t="s">
        <v>82</v>
      </c>
      <c r="W2633">
        <f t="shared" si="43"/>
        <v>400</v>
      </c>
      <c r="X2633" s="5">
        <v>1</v>
      </c>
      <c r="Y2633" t="s">
        <v>48</v>
      </c>
      <c r="Z2633" t="s">
        <v>55</v>
      </c>
      <c r="AA2633" t="s">
        <v>1091</v>
      </c>
      <c r="AB2633" s="5">
        <v>10</v>
      </c>
      <c r="AC2633" t="s">
        <v>1446</v>
      </c>
      <c r="AD2633" t="s">
        <v>1683</v>
      </c>
    </row>
    <row r="2634" spans="1:30" ht="14.25" customHeight="1" x14ac:dyDescent="0.3">
      <c r="A2634">
        <v>26</v>
      </c>
      <c r="B2634" t="s">
        <v>24</v>
      </c>
      <c r="C2634" t="s">
        <v>444</v>
      </c>
      <c r="D2634" t="s">
        <v>351</v>
      </c>
      <c r="E2634">
        <v>2014</v>
      </c>
      <c r="F2634" t="s">
        <v>555</v>
      </c>
      <c r="G2634" t="s">
        <v>556</v>
      </c>
      <c r="H2634" s="3" t="s">
        <v>557</v>
      </c>
      <c r="I2634" s="8">
        <v>-8.9955560000000006</v>
      </c>
      <c r="J2634" s="8">
        <v>-35.840555999999999</v>
      </c>
      <c r="K2634">
        <v>35000000</v>
      </c>
      <c r="L2634" t="s">
        <v>67</v>
      </c>
      <c r="M2634" t="s">
        <v>558</v>
      </c>
      <c r="N2634" t="s">
        <v>552</v>
      </c>
      <c r="O2634" s="12">
        <v>2012</v>
      </c>
      <c r="P2634" s="12">
        <v>10</v>
      </c>
      <c r="Q2634" s="12">
        <v>2012</v>
      </c>
      <c r="R2634" s="12">
        <v>10</v>
      </c>
      <c r="S2634" s="7">
        <f t="shared" si="42"/>
        <v>0.32258064516129031</v>
      </c>
      <c r="T2634">
        <v>3</v>
      </c>
      <c r="U2634">
        <v>17</v>
      </c>
      <c r="V2634" t="s">
        <v>82</v>
      </c>
      <c r="W2634">
        <f t="shared" si="43"/>
        <v>400</v>
      </c>
      <c r="X2634" s="5">
        <v>1</v>
      </c>
      <c r="Y2634" t="s">
        <v>48</v>
      </c>
      <c r="Z2634" t="s">
        <v>55</v>
      </c>
      <c r="AA2634" t="s">
        <v>1096</v>
      </c>
      <c r="AB2634" s="5">
        <v>0</v>
      </c>
      <c r="AC2634" t="s">
        <v>1446</v>
      </c>
      <c r="AD2634" t="s">
        <v>1683</v>
      </c>
    </row>
    <row r="2635" spans="1:30" ht="14.25" customHeight="1" x14ac:dyDescent="0.3">
      <c r="A2635">
        <v>26</v>
      </c>
      <c r="B2635" t="s">
        <v>24</v>
      </c>
      <c r="C2635" t="s">
        <v>444</v>
      </c>
      <c r="D2635" t="s">
        <v>351</v>
      </c>
      <c r="E2635">
        <v>2014</v>
      </c>
      <c r="F2635" t="s">
        <v>555</v>
      </c>
      <c r="G2635" t="s">
        <v>556</v>
      </c>
      <c r="H2635" s="3" t="s">
        <v>557</v>
      </c>
      <c r="I2635" s="8">
        <v>-8.9955560000000006</v>
      </c>
      <c r="J2635" s="8">
        <v>-35.840555999999999</v>
      </c>
      <c r="K2635">
        <v>35000000</v>
      </c>
      <c r="L2635" t="s">
        <v>67</v>
      </c>
      <c r="M2635" t="s">
        <v>558</v>
      </c>
      <c r="N2635" t="s">
        <v>552</v>
      </c>
      <c r="O2635" s="12">
        <v>2012</v>
      </c>
      <c r="P2635" s="12">
        <v>10</v>
      </c>
      <c r="Q2635" s="12">
        <v>2012</v>
      </c>
      <c r="R2635" s="12">
        <v>10</v>
      </c>
      <c r="S2635" s="7">
        <f t="shared" si="42"/>
        <v>0.32258064516129031</v>
      </c>
      <c r="T2635">
        <v>3</v>
      </c>
      <c r="U2635">
        <v>17</v>
      </c>
      <c r="V2635" t="s">
        <v>82</v>
      </c>
      <c r="W2635">
        <f t="shared" si="43"/>
        <v>400</v>
      </c>
      <c r="X2635" s="5">
        <v>1</v>
      </c>
      <c r="Y2635" t="s">
        <v>48</v>
      </c>
      <c r="Z2635" t="s">
        <v>83</v>
      </c>
      <c r="AA2635" t="s">
        <v>1102</v>
      </c>
      <c r="AB2635" s="5">
        <v>0</v>
      </c>
      <c r="AC2635" t="s">
        <v>1446</v>
      </c>
      <c r="AD2635" t="s">
        <v>1683</v>
      </c>
    </row>
    <row r="2636" spans="1:30" ht="14.25" customHeight="1" x14ac:dyDescent="0.3">
      <c r="A2636">
        <v>26</v>
      </c>
      <c r="B2636" t="s">
        <v>24</v>
      </c>
      <c r="C2636" t="s">
        <v>444</v>
      </c>
      <c r="D2636" t="s">
        <v>351</v>
      </c>
      <c r="E2636">
        <v>2014</v>
      </c>
      <c r="F2636" t="s">
        <v>555</v>
      </c>
      <c r="G2636" t="s">
        <v>556</v>
      </c>
      <c r="H2636" s="3" t="s">
        <v>557</v>
      </c>
      <c r="I2636" s="8">
        <v>-8.9955560000000006</v>
      </c>
      <c r="J2636" s="8">
        <v>-35.840555999999999</v>
      </c>
      <c r="K2636">
        <v>35000000</v>
      </c>
      <c r="L2636" t="s">
        <v>67</v>
      </c>
      <c r="M2636" t="s">
        <v>558</v>
      </c>
      <c r="N2636" t="s">
        <v>552</v>
      </c>
      <c r="O2636" s="12">
        <v>2012</v>
      </c>
      <c r="P2636" s="12">
        <v>10</v>
      </c>
      <c r="Q2636" s="12">
        <v>2012</v>
      </c>
      <c r="R2636" s="12">
        <v>10</v>
      </c>
      <c r="S2636" s="7">
        <f t="shared" si="42"/>
        <v>0.32258064516129031</v>
      </c>
      <c r="T2636">
        <v>3</v>
      </c>
      <c r="U2636">
        <v>17</v>
      </c>
      <c r="V2636" t="s">
        <v>82</v>
      </c>
      <c r="W2636">
        <f t="shared" si="43"/>
        <v>400</v>
      </c>
      <c r="X2636" s="5">
        <v>1</v>
      </c>
      <c r="Y2636" t="s">
        <v>48</v>
      </c>
      <c r="Z2636" t="s">
        <v>83</v>
      </c>
      <c r="AA2636" t="s">
        <v>274</v>
      </c>
      <c r="AB2636" s="5">
        <v>38</v>
      </c>
      <c r="AC2636" t="s">
        <v>1446</v>
      </c>
      <c r="AD2636" t="s">
        <v>1683</v>
      </c>
    </row>
    <row r="2637" spans="1:30" ht="14.25" customHeight="1" x14ac:dyDescent="0.3">
      <c r="A2637">
        <v>26</v>
      </c>
      <c r="B2637" t="s">
        <v>24</v>
      </c>
      <c r="C2637" t="s">
        <v>444</v>
      </c>
      <c r="D2637" t="s">
        <v>351</v>
      </c>
      <c r="E2637">
        <v>2014</v>
      </c>
      <c r="F2637" t="s">
        <v>555</v>
      </c>
      <c r="G2637" t="s">
        <v>556</v>
      </c>
      <c r="H2637" s="3" t="s">
        <v>557</v>
      </c>
      <c r="I2637" s="8">
        <v>-8.9955560000000006</v>
      </c>
      <c r="J2637" s="8">
        <v>-35.840555999999999</v>
      </c>
      <c r="K2637">
        <v>35000000</v>
      </c>
      <c r="L2637" t="s">
        <v>67</v>
      </c>
      <c r="M2637" t="s">
        <v>558</v>
      </c>
      <c r="N2637" t="s">
        <v>552</v>
      </c>
      <c r="O2637" s="12">
        <v>2012</v>
      </c>
      <c r="P2637" s="12">
        <v>10</v>
      </c>
      <c r="Q2637" s="12">
        <v>2012</v>
      </c>
      <c r="R2637" s="12">
        <v>10</v>
      </c>
      <c r="S2637" s="7">
        <f t="shared" si="42"/>
        <v>0.32258064516129031</v>
      </c>
      <c r="T2637">
        <v>3</v>
      </c>
      <c r="U2637">
        <v>17</v>
      </c>
      <c r="V2637" t="s">
        <v>82</v>
      </c>
      <c r="W2637">
        <f t="shared" si="43"/>
        <v>400</v>
      </c>
      <c r="X2637" s="5">
        <v>1</v>
      </c>
      <c r="Y2637" t="s">
        <v>48</v>
      </c>
      <c r="Z2637" t="s">
        <v>83</v>
      </c>
      <c r="AA2637" t="s">
        <v>87</v>
      </c>
      <c r="AB2637" s="5">
        <v>19</v>
      </c>
      <c r="AC2637" t="s">
        <v>1446</v>
      </c>
      <c r="AD2637" t="s">
        <v>1683</v>
      </c>
    </row>
    <row r="2638" spans="1:30" ht="14.25" customHeight="1" x14ac:dyDescent="0.3">
      <c r="A2638">
        <v>26</v>
      </c>
      <c r="B2638" t="s">
        <v>24</v>
      </c>
      <c r="C2638" t="s">
        <v>444</v>
      </c>
      <c r="D2638" t="s">
        <v>351</v>
      </c>
      <c r="E2638">
        <v>2014</v>
      </c>
      <c r="F2638" t="s">
        <v>555</v>
      </c>
      <c r="G2638" t="s">
        <v>556</v>
      </c>
      <c r="H2638" s="3" t="s">
        <v>557</v>
      </c>
      <c r="I2638" s="8">
        <v>-8.9955560000000006</v>
      </c>
      <c r="J2638" s="8">
        <v>-35.840555999999999</v>
      </c>
      <c r="K2638">
        <v>35000000</v>
      </c>
      <c r="L2638" t="s">
        <v>67</v>
      </c>
      <c r="M2638" t="s">
        <v>558</v>
      </c>
      <c r="N2638" t="s">
        <v>552</v>
      </c>
      <c r="O2638" s="12">
        <v>2012</v>
      </c>
      <c r="P2638" s="12">
        <v>10</v>
      </c>
      <c r="Q2638" s="12">
        <v>2012</v>
      </c>
      <c r="R2638" s="12">
        <v>10</v>
      </c>
      <c r="S2638" s="7">
        <f t="shared" si="42"/>
        <v>0.32258064516129031</v>
      </c>
      <c r="T2638">
        <v>3</v>
      </c>
      <c r="U2638">
        <v>17</v>
      </c>
      <c r="V2638" t="s">
        <v>82</v>
      </c>
      <c r="W2638">
        <f t="shared" si="43"/>
        <v>400</v>
      </c>
      <c r="X2638" s="5">
        <v>1</v>
      </c>
      <c r="Y2638" t="s">
        <v>48</v>
      </c>
      <c r="Z2638" t="s">
        <v>83</v>
      </c>
      <c r="AA2638" t="s">
        <v>1087</v>
      </c>
      <c r="AB2638" s="5">
        <v>1</v>
      </c>
      <c r="AC2638" t="s">
        <v>1446</v>
      </c>
      <c r="AD2638" t="s">
        <v>1683</v>
      </c>
    </row>
    <row r="2639" spans="1:30" ht="14.25" customHeight="1" x14ac:dyDescent="0.3">
      <c r="A2639">
        <v>26</v>
      </c>
      <c r="B2639" t="s">
        <v>24</v>
      </c>
      <c r="C2639" t="s">
        <v>444</v>
      </c>
      <c r="D2639" t="s">
        <v>351</v>
      </c>
      <c r="E2639">
        <v>2014</v>
      </c>
      <c r="F2639" t="s">
        <v>555</v>
      </c>
      <c r="G2639" t="s">
        <v>556</v>
      </c>
      <c r="H2639" s="3" t="s">
        <v>557</v>
      </c>
      <c r="I2639" s="8">
        <v>-8.9955560000000006</v>
      </c>
      <c r="J2639" s="8">
        <v>-35.840555999999999</v>
      </c>
      <c r="K2639">
        <v>35000000</v>
      </c>
      <c r="L2639" t="s">
        <v>67</v>
      </c>
      <c r="M2639" t="s">
        <v>558</v>
      </c>
      <c r="N2639" t="s">
        <v>552</v>
      </c>
      <c r="O2639" s="12">
        <v>2012</v>
      </c>
      <c r="P2639" s="12">
        <v>10</v>
      </c>
      <c r="Q2639" s="12">
        <v>2012</v>
      </c>
      <c r="R2639" s="12">
        <v>10</v>
      </c>
      <c r="S2639" s="7">
        <f t="shared" si="42"/>
        <v>0.32258064516129031</v>
      </c>
      <c r="T2639">
        <v>3</v>
      </c>
      <c r="U2639">
        <v>17</v>
      </c>
      <c r="V2639" t="s">
        <v>82</v>
      </c>
      <c r="W2639">
        <f t="shared" si="43"/>
        <v>400</v>
      </c>
      <c r="X2639" s="5">
        <v>1</v>
      </c>
      <c r="Y2639" t="s">
        <v>48</v>
      </c>
      <c r="Z2639" t="s">
        <v>83</v>
      </c>
      <c r="AA2639" t="s">
        <v>1088</v>
      </c>
      <c r="AB2639" s="5">
        <v>1</v>
      </c>
      <c r="AC2639" t="s">
        <v>1446</v>
      </c>
      <c r="AD2639" t="s">
        <v>1683</v>
      </c>
    </row>
    <row r="2640" spans="1:30" ht="14.25" customHeight="1" x14ac:dyDescent="0.3">
      <c r="A2640">
        <v>26</v>
      </c>
      <c r="B2640" t="s">
        <v>24</v>
      </c>
      <c r="C2640" t="s">
        <v>444</v>
      </c>
      <c r="D2640" t="s">
        <v>351</v>
      </c>
      <c r="E2640">
        <v>2014</v>
      </c>
      <c r="F2640" t="s">
        <v>555</v>
      </c>
      <c r="G2640" t="s">
        <v>556</v>
      </c>
      <c r="H2640" s="3" t="s">
        <v>557</v>
      </c>
      <c r="I2640" s="8">
        <v>-8.9955560000000006</v>
      </c>
      <c r="J2640" s="8">
        <v>-35.840555999999999</v>
      </c>
      <c r="K2640">
        <v>35000000</v>
      </c>
      <c r="L2640" t="s">
        <v>67</v>
      </c>
      <c r="M2640" t="s">
        <v>558</v>
      </c>
      <c r="N2640" t="s">
        <v>552</v>
      </c>
      <c r="O2640" s="12">
        <v>2012</v>
      </c>
      <c r="P2640" s="12">
        <v>10</v>
      </c>
      <c r="Q2640" s="12">
        <v>2012</v>
      </c>
      <c r="R2640" s="12">
        <v>10</v>
      </c>
      <c r="S2640" s="7">
        <f t="shared" si="42"/>
        <v>0.32258064516129031</v>
      </c>
      <c r="T2640">
        <v>3</v>
      </c>
      <c r="U2640">
        <v>17</v>
      </c>
      <c r="V2640" t="s">
        <v>82</v>
      </c>
      <c r="W2640">
        <f t="shared" si="43"/>
        <v>400</v>
      </c>
      <c r="X2640" s="5">
        <v>1</v>
      </c>
      <c r="Y2640" t="s">
        <v>48</v>
      </c>
      <c r="Z2640" t="s">
        <v>90</v>
      </c>
      <c r="AA2640" t="s">
        <v>666</v>
      </c>
      <c r="AB2640" s="5">
        <v>2</v>
      </c>
      <c r="AC2640" t="s">
        <v>1446</v>
      </c>
      <c r="AD2640" t="s">
        <v>1683</v>
      </c>
    </row>
    <row r="2641" spans="1:30" ht="14.25" customHeight="1" x14ac:dyDescent="0.3">
      <c r="A2641">
        <v>26</v>
      </c>
      <c r="B2641" t="s">
        <v>24</v>
      </c>
      <c r="C2641" t="s">
        <v>444</v>
      </c>
      <c r="D2641" t="s">
        <v>351</v>
      </c>
      <c r="E2641">
        <v>2014</v>
      </c>
      <c r="F2641" t="s">
        <v>555</v>
      </c>
      <c r="G2641" t="s">
        <v>556</v>
      </c>
      <c r="H2641" s="3" t="s">
        <v>557</v>
      </c>
      <c r="I2641" s="8">
        <v>-8.9955560000000006</v>
      </c>
      <c r="J2641" s="8">
        <v>-35.840555999999999</v>
      </c>
      <c r="K2641">
        <v>35000000</v>
      </c>
      <c r="L2641" t="s">
        <v>67</v>
      </c>
      <c r="M2641" t="s">
        <v>558</v>
      </c>
      <c r="N2641" t="s">
        <v>552</v>
      </c>
      <c r="O2641" s="12">
        <v>2012</v>
      </c>
      <c r="P2641" s="12">
        <v>10</v>
      </c>
      <c r="Q2641" s="12">
        <v>2012</v>
      </c>
      <c r="R2641" s="12">
        <v>10</v>
      </c>
      <c r="S2641" s="7">
        <f t="shared" si="42"/>
        <v>0.32258064516129031</v>
      </c>
      <c r="T2641">
        <v>3</v>
      </c>
      <c r="U2641">
        <v>17</v>
      </c>
      <c r="V2641" t="s">
        <v>82</v>
      </c>
      <c r="W2641">
        <f t="shared" si="43"/>
        <v>400</v>
      </c>
      <c r="X2641" s="5">
        <v>1</v>
      </c>
      <c r="Y2641" t="s">
        <v>48</v>
      </c>
      <c r="Z2641" t="s">
        <v>90</v>
      </c>
      <c r="AA2641" t="s">
        <v>91</v>
      </c>
      <c r="AB2641" s="5">
        <v>0</v>
      </c>
      <c r="AC2641" t="s">
        <v>1446</v>
      </c>
      <c r="AD2641" t="s">
        <v>1683</v>
      </c>
    </row>
    <row r="2642" spans="1:30" ht="14.25" customHeight="1" x14ac:dyDescent="0.3">
      <c r="A2642">
        <v>26</v>
      </c>
      <c r="B2642" t="s">
        <v>24</v>
      </c>
      <c r="C2642" t="s">
        <v>444</v>
      </c>
      <c r="D2642" t="s">
        <v>351</v>
      </c>
      <c r="E2642">
        <v>2014</v>
      </c>
      <c r="F2642" t="s">
        <v>555</v>
      </c>
      <c r="G2642" t="s">
        <v>559</v>
      </c>
      <c r="H2642" s="3" t="s">
        <v>560</v>
      </c>
      <c r="I2642" s="8">
        <v>-9.0013889999999996</v>
      </c>
      <c r="J2642" s="8">
        <v>-35.840000000000003</v>
      </c>
      <c r="K2642">
        <v>35000000</v>
      </c>
      <c r="L2642" t="s">
        <v>67</v>
      </c>
      <c r="M2642" t="s">
        <v>561</v>
      </c>
      <c r="N2642" t="s">
        <v>552</v>
      </c>
      <c r="O2642" s="12">
        <v>2012</v>
      </c>
      <c r="P2642" s="12">
        <v>10</v>
      </c>
      <c r="Q2642" s="12">
        <v>2012</v>
      </c>
      <c r="R2642" s="12">
        <v>10</v>
      </c>
      <c r="S2642" s="7">
        <f t="shared" si="42"/>
        <v>0.32258064516129031</v>
      </c>
      <c r="T2642">
        <v>3</v>
      </c>
      <c r="U2642">
        <v>17</v>
      </c>
      <c r="V2642" t="s">
        <v>82</v>
      </c>
      <c r="W2642">
        <f t="shared" si="43"/>
        <v>400</v>
      </c>
      <c r="X2642" s="5">
        <v>1</v>
      </c>
      <c r="Y2642" t="s">
        <v>48</v>
      </c>
      <c r="Z2642" t="s">
        <v>55</v>
      </c>
      <c r="AA2642" t="s">
        <v>859</v>
      </c>
      <c r="AB2642">
        <v>86</v>
      </c>
      <c r="AC2642" t="s">
        <v>1446</v>
      </c>
      <c r="AD2642" t="s">
        <v>1683</v>
      </c>
    </row>
    <row r="2643" spans="1:30" ht="14.25" customHeight="1" x14ac:dyDescent="0.3">
      <c r="A2643">
        <v>26</v>
      </c>
      <c r="B2643" t="s">
        <v>24</v>
      </c>
      <c r="C2643" t="s">
        <v>444</v>
      </c>
      <c r="D2643" t="s">
        <v>351</v>
      </c>
      <c r="E2643">
        <v>2014</v>
      </c>
      <c r="F2643" t="s">
        <v>555</v>
      </c>
      <c r="G2643" t="s">
        <v>559</v>
      </c>
      <c r="H2643" s="3" t="s">
        <v>560</v>
      </c>
      <c r="I2643" s="8">
        <v>-9.0013889999999996</v>
      </c>
      <c r="J2643" s="8">
        <v>-35.840000000000003</v>
      </c>
      <c r="K2643">
        <v>35000000</v>
      </c>
      <c r="L2643" t="s">
        <v>67</v>
      </c>
      <c r="M2643" t="s">
        <v>561</v>
      </c>
      <c r="N2643" t="s">
        <v>552</v>
      </c>
      <c r="O2643" s="12">
        <v>2012</v>
      </c>
      <c r="P2643" s="12">
        <v>10</v>
      </c>
      <c r="Q2643" s="12">
        <v>2012</v>
      </c>
      <c r="R2643" s="12">
        <v>10</v>
      </c>
      <c r="S2643" s="7">
        <f t="shared" si="42"/>
        <v>0.32258064516129031</v>
      </c>
      <c r="T2643">
        <v>3</v>
      </c>
      <c r="U2643">
        <v>17</v>
      </c>
      <c r="V2643" t="s">
        <v>82</v>
      </c>
      <c r="W2643">
        <f t="shared" si="43"/>
        <v>400</v>
      </c>
      <c r="X2643" s="5">
        <v>1</v>
      </c>
      <c r="Y2643" t="s">
        <v>48</v>
      </c>
      <c r="Z2643" t="s">
        <v>55</v>
      </c>
      <c r="AA2643" t="s">
        <v>238</v>
      </c>
      <c r="AB2643">
        <v>2</v>
      </c>
      <c r="AC2643" t="s">
        <v>1446</v>
      </c>
      <c r="AD2643" t="s">
        <v>1683</v>
      </c>
    </row>
    <row r="2644" spans="1:30" ht="14.25" customHeight="1" x14ac:dyDescent="0.3">
      <c r="A2644">
        <v>26</v>
      </c>
      <c r="B2644" t="s">
        <v>24</v>
      </c>
      <c r="C2644" t="s">
        <v>444</v>
      </c>
      <c r="D2644" t="s">
        <v>351</v>
      </c>
      <c r="E2644">
        <v>2014</v>
      </c>
      <c r="F2644" t="s">
        <v>555</v>
      </c>
      <c r="G2644" t="s">
        <v>559</v>
      </c>
      <c r="H2644" s="3" t="s">
        <v>560</v>
      </c>
      <c r="I2644" s="8">
        <v>-9.0013889999999996</v>
      </c>
      <c r="J2644" s="8">
        <v>-35.840000000000003</v>
      </c>
      <c r="K2644">
        <v>35000000</v>
      </c>
      <c r="L2644" t="s">
        <v>67</v>
      </c>
      <c r="M2644" t="s">
        <v>561</v>
      </c>
      <c r="N2644" t="s">
        <v>552</v>
      </c>
      <c r="O2644" s="12">
        <v>2012</v>
      </c>
      <c r="P2644" s="12">
        <v>10</v>
      </c>
      <c r="Q2644" s="12">
        <v>2012</v>
      </c>
      <c r="R2644" s="12">
        <v>10</v>
      </c>
      <c r="S2644" s="7">
        <f t="shared" si="42"/>
        <v>0.32258064516129031</v>
      </c>
      <c r="T2644">
        <v>3</v>
      </c>
      <c r="U2644">
        <v>17</v>
      </c>
      <c r="V2644" t="s">
        <v>82</v>
      </c>
      <c r="W2644">
        <f t="shared" si="43"/>
        <v>400</v>
      </c>
      <c r="X2644" s="5">
        <v>1</v>
      </c>
      <c r="Y2644" t="s">
        <v>48</v>
      </c>
      <c r="Z2644" t="s">
        <v>55</v>
      </c>
      <c r="AA2644" t="s">
        <v>1085</v>
      </c>
      <c r="AB2644">
        <v>0</v>
      </c>
      <c r="AC2644" t="s">
        <v>1446</v>
      </c>
      <c r="AD2644" t="s">
        <v>1683</v>
      </c>
    </row>
    <row r="2645" spans="1:30" ht="14.25" customHeight="1" x14ac:dyDescent="0.3">
      <c r="A2645">
        <v>26</v>
      </c>
      <c r="B2645" t="s">
        <v>24</v>
      </c>
      <c r="C2645" t="s">
        <v>444</v>
      </c>
      <c r="D2645" t="s">
        <v>351</v>
      </c>
      <c r="E2645">
        <v>2014</v>
      </c>
      <c r="F2645" t="s">
        <v>555</v>
      </c>
      <c r="G2645" t="s">
        <v>559</v>
      </c>
      <c r="H2645" s="3" t="s">
        <v>560</v>
      </c>
      <c r="I2645" s="8">
        <v>-9.0013889999999996</v>
      </c>
      <c r="J2645" s="8">
        <v>-35.840000000000003</v>
      </c>
      <c r="K2645">
        <v>35000000</v>
      </c>
      <c r="L2645" t="s">
        <v>67</v>
      </c>
      <c r="M2645" t="s">
        <v>561</v>
      </c>
      <c r="N2645" t="s">
        <v>552</v>
      </c>
      <c r="O2645" s="12">
        <v>2012</v>
      </c>
      <c r="P2645" s="12">
        <v>10</v>
      </c>
      <c r="Q2645" s="12">
        <v>2012</v>
      </c>
      <c r="R2645" s="12">
        <v>10</v>
      </c>
      <c r="S2645" s="7">
        <f t="shared" si="42"/>
        <v>0.32258064516129031</v>
      </c>
      <c r="T2645">
        <v>3</v>
      </c>
      <c r="U2645">
        <v>17</v>
      </c>
      <c r="V2645" t="s">
        <v>82</v>
      </c>
      <c r="W2645">
        <f t="shared" si="43"/>
        <v>400</v>
      </c>
      <c r="X2645" s="5">
        <v>1</v>
      </c>
      <c r="Y2645" t="s">
        <v>48</v>
      </c>
      <c r="Z2645" t="s">
        <v>55</v>
      </c>
      <c r="AA2645" t="s">
        <v>1098</v>
      </c>
      <c r="AB2645">
        <v>6</v>
      </c>
      <c r="AC2645" t="s">
        <v>1446</v>
      </c>
      <c r="AD2645" t="s">
        <v>1683</v>
      </c>
    </row>
    <row r="2646" spans="1:30" ht="14.25" customHeight="1" x14ac:dyDescent="0.3">
      <c r="A2646">
        <v>26</v>
      </c>
      <c r="B2646" t="s">
        <v>24</v>
      </c>
      <c r="C2646" t="s">
        <v>444</v>
      </c>
      <c r="D2646" t="s">
        <v>351</v>
      </c>
      <c r="E2646">
        <v>2014</v>
      </c>
      <c r="F2646" t="s">
        <v>555</v>
      </c>
      <c r="G2646" t="s">
        <v>559</v>
      </c>
      <c r="H2646" s="3" t="s">
        <v>560</v>
      </c>
      <c r="I2646" s="8">
        <v>-9.0013889999999996</v>
      </c>
      <c r="J2646" s="8">
        <v>-35.840000000000003</v>
      </c>
      <c r="K2646">
        <v>35000000</v>
      </c>
      <c r="L2646" t="s">
        <v>67</v>
      </c>
      <c r="M2646" t="s">
        <v>561</v>
      </c>
      <c r="N2646" t="s">
        <v>552</v>
      </c>
      <c r="O2646" s="12">
        <v>2012</v>
      </c>
      <c r="P2646" s="12">
        <v>10</v>
      </c>
      <c r="Q2646" s="12">
        <v>2012</v>
      </c>
      <c r="R2646" s="12">
        <v>10</v>
      </c>
      <c r="S2646" s="7">
        <f t="shared" si="42"/>
        <v>0.32258064516129031</v>
      </c>
      <c r="T2646">
        <v>3</v>
      </c>
      <c r="U2646">
        <v>17</v>
      </c>
      <c r="V2646" t="s">
        <v>82</v>
      </c>
      <c r="W2646">
        <f t="shared" si="43"/>
        <v>400</v>
      </c>
      <c r="X2646" s="5">
        <v>1</v>
      </c>
      <c r="Y2646" t="s">
        <v>48</v>
      </c>
      <c r="Z2646" t="s">
        <v>55</v>
      </c>
      <c r="AA2646" t="s">
        <v>249</v>
      </c>
      <c r="AB2646">
        <v>191</v>
      </c>
      <c r="AC2646" t="s">
        <v>1446</v>
      </c>
      <c r="AD2646" t="s">
        <v>1683</v>
      </c>
    </row>
    <row r="2647" spans="1:30" ht="14.25" customHeight="1" x14ac:dyDescent="0.3">
      <c r="A2647">
        <v>26</v>
      </c>
      <c r="B2647" t="s">
        <v>24</v>
      </c>
      <c r="C2647" t="s">
        <v>444</v>
      </c>
      <c r="D2647" t="s">
        <v>351</v>
      </c>
      <c r="E2647">
        <v>2014</v>
      </c>
      <c r="F2647" t="s">
        <v>555</v>
      </c>
      <c r="G2647" t="s">
        <v>559</v>
      </c>
      <c r="H2647" s="3" t="s">
        <v>560</v>
      </c>
      <c r="I2647" s="8">
        <v>-9.0013889999999996</v>
      </c>
      <c r="J2647" s="8">
        <v>-35.840000000000003</v>
      </c>
      <c r="K2647">
        <v>35000000</v>
      </c>
      <c r="L2647" t="s">
        <v>67</v>
      </c>
      <c r="M2647" t="s">
        <v>561</v>
      </c>
      <c r="N2647" t="s">
        <v>552</v>
      </c>
      <c r="O2647" s="12">
        <v>2012</v>
      </c>
      <c r="P2647" s="12">
        <v>10</v>
      </c>
      <c r="Q2647" s="12">
        <v>2012</v>
      </c>
      <c r="R2647" s="12">
        <v>10</v>
      </c>
      <c r="S2647" s="7">
        <f t="shared" si="42"/>
        <v>0.32258064516129031</v>
      </c>
      <c r="T2647">
        <v>3</v>
      </c>
      <c r="U2647">
        <v>17</v>
      </c>
      <c r="V2647" t="s">
        <v>82</v>
      </c>
      <c r="W2647">
        <f t="shared" si="43"/>
        <v>400</v>
      </c>
      <c r="X2647" s="5">
        <v>1</v>
      </c>
      <c r="Y2647" t="s">
        <v>48</v>
      </c>
      <c r="Z2647" t="s">
        <v>55</v>
      </c>
      <c r="AA2647" t="s">
        <v>59</v>
      </c>
      <c r="AB2647">
        <v>35</v>
      </c>
      <c r="AC2647" t="s">
        <v>1446</v>
      </c>
      <c r="AD2647" t="s">
        <v>1683</v>
      </c>
    </row>
    <row r="2648" spans="1:30" ht="14.25" customHeight="1" x14ac:dyDescent="0.3">
      <c r="A2648">
        <v>26</v>
      </c>
      <c r="B2648" t="s">
        <v>24</v>
      </c>
      <c r="C2648" t="s">
        <v>444</v>
      </c>
      <c r="D2648" t="s">
        <v>351</v>
      </c>
      <c r="E2648">
        <v>2014</v>
      </c>
      <c r="F2648" t="s">
        <v>555</v>
      </c>
      <c r="G2648" t="s">
        <v>559</v>
      </c>
      <c r="H2648" s="3" t="s">
        <v>560</v>
      </c>
      <c r="I2648" s="8">
        <v>-9.0013889999999996</v>
      </c>
      <c r="J2648" s="8">
        <v>-35.840000000000003</v>
      </c>
      <c r="K2648">
        <v>35000000</v>
      </c>
      <c r="L2648" t="s">
        <v>67</v>
      </c>
      <c r="M2648" t="s">
        <v>561</v>
      </c>
      <c r="N2648" t="s">
        <v>552</v>
      </c>
      <c r="O2648" s="12">
        <v>2012</v>
      </c>
      <c r="P2648" s="12">
        <v>10</v>
      </c>
      <c r="Q2648" s="12">
        <v>2012</v>
      </c>
      <c r="R2648" s="12">
        <v>10</v>
      </c>
      <c r="S2648" s="7">
        <f t="shared" si="42"/>
        <v>0.32258064516129031</v>
      </c>
      <c r="T2648">
        <v>3</v>
      </c>
      <c r="U2648">
        <v>17</v>
      </c>
      <c r="V2648" t="s">
        <v>82</v>
      </c>
      <c r="W2648">
        <f t="shared" si="43"/>
        <v>400</v>
      </c>
      <c r="X2648" s="5">
        <v>1</v>
      </c>
      <c r="Y2648" t="s">
        <v>48</v>
      </c>
      <c r="Z2648" t="s">
        <v>55</v>
      </c>
      <c r="AA2648" t="s">
        <v>1082</v>
      </c>
      <c r="AB2648">
        <v>1</v>
      </c>
      <c r="AC2648" t="s">
        <v>1446</v>
      </c>
      <c r="AD2648" t="s">
        <v>1683</v>
      </c>
    </row>
    <row r="2649" spans="1:30" ht="14.25" customHeight="1" x14ac:dyDescent="0.3">
      <c r="A2649">
        <v>26</v>
      </c>
      <c r="B2649" t="s">
        <v>24</v>
      </c>
      <c r="C2649" t="s">
        <v>444</v>
      </c>
      <c r="D2649" t="s">
        <v>351</v>
      </c>
      <c r="E2649">
        <v>2014</v>
      </c>
      <c r="F2649" t="s">
        <v>555</v>
      </c>
      <c r="G2649" t="s">
        <v>559</v>
      </c>
      <c r="H2649" s="3" t="s">
        <v>560</v>
      </c>
      <c r="I2649" s="8">
        <v>-9.0013889999999996</v>
      </c>
      <c r="J2649" s="8">
        <v>-35.840000000000003</v>
      </c>
      <c r="K2649">
        <v>35000000</v>
      </c>
      <c r="L2649" t="s">
        <v>67</v>
      </c>
      <c r="M2649" t="s">
        <v>561</v>
      </c>
      <c r="N2649" t="s">
        <v>552</v>
      </c>
      <c r="O2649" s="12">
        <v>2012</v>
      </c>
      <c r="P2649" s="12">
        <v>10</v>
      </c>
      <c r="Q2649" s="12">
        <v>2012</v>
      </c>
      <c r="R2649" s="12">
        <v>10</v>
      </c>
      <c r="S2649" s="7">
        <f t="shared" si="42"/>
        <v>0.32258064516129031</v>
      </c>
      <c r="T2649">
        <v>3</v>
      </c>
      <c r="U2649">
        <v>17</v>
      </c>
      <c r="V2649" t="s">
        <v>82</v>
      </c>
      <c r="W2649">
        <f t="shared" si="43"/>
        <v>400</v>
      </c>
      <c r="X2649" s="5">
        <v>1</v>
      </c>
      <c r="Y2649" t="s">
        <v>48</v>
      </c>
      <c r="Z2649" t="s">
        <v>55</v>
      </c>
      <c r="AA2649" t="s">
        <v>1064</v>
      </c>
      <c r="AB2649">
        <v>66</v>
      </c>
      <c r="AC2649" t="s">
        <v>1446</v>
      </c>
      <c r="AD2649" t="s">
        <v>1683</v>
      </c>
    </row>
    <row r="2650" spans="1:30" ht="14.25" customHeight="1" x14ac:dyDescent="0.3">
      <c r="A2650">
        <v>26</v>
      </c>
      <c r="B2650" t="s">
        <v>24</v>
      </c>
      <c r="C2650" t="s">
        <v>444</v>
      </c>
      <c r="D2650" t="s">
        <v>351</v>
      </c>
      <c r="E2650">
        <v>2014</v>
      </c>
      <c r="F2650" t="s">
        <v>555</v>
      </c>
      <c r="G2650" t="s">
        <v>559</v>
      </c>
      <c r="H2650" s="3" t="s">
        <v>560</v>
      </c>
      <c r="I2650" s="8">
        <v>-9.0013889999999996</v>
      </c>
      <c r="J2650" s="8">
        <v>-35.840000000000003</v>
      </c>
      <c r="K2650">
        <v>35000000</v>
      </c>
      <c r="L2650" t="s">
        <v>67</v>
      </c>
      <c r="M2650" t="s">
        <v>561</v>
      </c>
      <c r="N2650" t="s">
        <v>552</v>
      </c>
      <c r="O2650" s="12">
        <v>2012</v>
      </c>
      <c r="P2650" s="12">
        <v>10</v>
      </c>
      <c r="Q2650" s="12">
        <v>2012</v>
      </c>
      <c r="R2650" s="12">
        <v>10</v>
      </c>
      <c r="S2650" s="7">
        <f t="shared" si="42"/>
        <v>0.32258064516129031</v>
      </c>
      <c r="T2650">
        <v>3</v>
      </c>
      <c r="U2650">
        <v>17</v>
      </c>
      <c r="V2650" t="s">
        <v>82</v>
      </c>
      <c r="W2650">
        <f t="shared" si="43"/>
        <v>400</v>
      </c>
      <c r="X2650" s="5">
        <v>1</v>
      </c>
      <c r="Y2650" t="s">
        <v>48</v>
      </c>
      <c r="Z2650" t="s">
        <v>55</v>
      </c>
      <c r="AA2650" t="s">
        <v>1093</v>
      </c>
      <c r="AB2650">
        <v>26</v>
      </c>
      <c r="AC2650" t="s">
        <v>1446</v>
      </c>
      <c r="AD2650" t="s">
        <v>1683</v>
      </c>
    </row>
    <row r="2651" spans="1:30" ht="14.25" customHeight="1" x14ac:dyDescent="0.3">
      <c r="A2651">
        <v>26</v>
      </c>
      <c r="B2651" t="s">
        <v>24</v>
      </c>
      <c r="C2651" t="s">
        <v>444</v>
      </c>
      <c r="D2651" t="s">
        <v>351</v>
      </c>
      <c r="E2651">
        <v>2014</v>
      </c>
      <c r="F2651" t="s">
        <v>555</v>
      </c>
      <c r="G2651" t="s">
        <v>559</v>
      </c>
      <c r="H2651" s="3" t="s">
        <v>560</v>
      </c>
      <c r="I2651" s="8">
        <v>-9.0013889999999996</v>
      </c>
      <c r="J2651" s="8">
        <v>-35.840000000000003</v>
      </c>
      <c r="K2651">
        <v>35000000</v>
      </c>
      <c r="L2651" t="s">
        <v>67</v>
      </c>
      <c r="M2651" t="s">
        <v>561</v>
      </c>
      <c r="N2651" t="s">
        <v>552</v>
      </c>
      <c r="O2651" s="12">
        <v>2012</v>
      </c>
      <c r="P2651" s="12">
        <v>10</v>
      </c>
      <c r="Q2651" s="12">
        <v>2012</v>
      </c>
      <c r="R2651" s="12">
        <v>10</v>
      </c>
      <c r="S2651" s="7">
        <f t="shared" si="42"/>
        <v>0.32258064516129031</v>
      </c>
      <c r="T2651">
        <v>3</v>
      </c>
      <c r="U2651">
        <v>17</v>
      </c>
      <c r="V2651" t="s">
        <v>82</v>
      </c>
      <c r="W2651">
        <f t="shared" si="43"/>
        <v>400</v>
      </c>
      <c r="X2651" s="5">
        <v>1</v>
      </c>
      <c r="Y2651" t="s">
        <v>48</v>
      </c>
      <c r="Z2651" t="s">
        <v>55</v>
      </c>
      <c r="AA2651" t="s">
        <v>1094</v>
      </c>
      <c r="AB2651">
        <v>1</v>
      </c>
      <c r="AC2651" t="s">
        <v>1446</v>
      </c>
      <c r="AD2651" t="s">
        <v>1683</v>
      </c>
    </row>
    <row r="2652" spans="1:30" ht="14.25" customHeight="1" x14ac:dyDescent="0.3">
      <c r="A2652">
        <v>26</v>
      </c>
      <c r="B2652" t="s">
        <v>24</v>
      </c>
      <c r="C2652" t="s">
        <v>444</v>
      </c>
      <c r="D2652" t="s">
        <v>351</v>
      </c>
      <c r="E2652">
        <v>2014</v>
      </c>
      <c r="F2652" t="s">
        <v>555</v>
      </c>
      <c r="G2652" t="s">
        <v>559</v>
      </c>
      <c r="H2652" s="3" t="s">
        <v>560</v>
      </c>
      <c r="I2652" s="8">
        <v>-9.0013889999999996</v>
      </c>
      <c r="J2652" s="8">
        <v>-35.840000000000003</v>
      </c>
      <c r="K2652">
        <v>35000000</v>
      </c>
      <c r="L2652" t="s">
        <v>67</v>
      </c>
      <c r="M2652" t="s">
        <v>561</v>
      </c>
      <c r="N2652" t="s">
        <v>552</v>
      </c>
      <c r="O2652" s="12">
        <v>2012</v>
      </c>
      <c r="P2652" s="12">
        <v>10</v>
      </c>
      <c r="Q2652" s="12">
        <v>2012</v>
      </c>
      <c r="R2652" s="12">
        <v>10</v>
      </c>
      <c r="S2652" s="7">
        <f t="shared" si="42"/>
        <v>0.32258064516129031</v>
      </c>
      <c r="T2652">
        <v>3</v>
      </c>
      <c r="U2652">
        <v>17</v>
      </c>
      <c r="V2652" t="s">
        <v>82</v>
      </c>
      <c r="W2652">
        <f t="shared" si="43"/>
        <v>400</v>
      </c>
      <c r="X2652" s="5">
        <v>1</v>
      </c>
      <c r="Y2652" t="s">
        <v>48</v>
      </c>
      <c r="Z2652" t="s">
        <v>55</v>
      </c>
      <c r="AA2652" t="s">
        <v>1101</v>
      </c>
      <c r="AB2652">
        <v>0</v>
      </c>
      <c r="AC2652" t="s">
        <v>1446</v>
      </c>
      <c r="AD2652" t="s">
        <v>1683</v>
      </c>
    </row>
    <row r="2653" spans="1:30" ht="14.25" customHeight="1" x14ac:dyDescent="0.3">
      <c r="A2653">
        <v>26</v>
      </c>
      <c r="B2653" t="s">
        <v>24</v>
      </c>
      <c r="C2653" t="s">
        <v>444</v>
      </c>
      <c r="D2653" t="s">
        <v>351</v>
      </c>
      <c r="E2653">
        <v>2014</v>
      </c>
      <c r="F2653" t="s">
        <v>555</v>
      </c>
      <c r="G2653" t="s">
        <v>559</v>
      </c>
      <c r="H2653" s="3" t="s">
        <v>560</v>
      </c>
      <c r="I2653" s="8">
        <v>-9.0013889999999996</v>
      </c>
      <c r="J2653" s="8">
        <v>-35.840000000000003</v>
      </c>
      <c r="K2653">
        <v>35000000</v>
      </c>
      <c r="L2653" t="s">
        <v>67</v>
      </c>
      <c r="M2653" t="s">
        <v>561</v>
      </c>
      <c r="N2653" t="s">
        <v>552</v>
      </c>
      <c r="O2653" s="12">
        <v>2012</v>
      </c>
      <c r="P2653" s="12">
        <v>10</v>
      </c>
      <c r="Q2653" s="12">
        <v>2012</v>
      </c>
      <c r="R2653" s="12">
        <v>10</v>
      </c>
      <c r="S2653" s="7">
        <f t="shared" si="42"/>
        <v>0.32258064516129031</v>
      </c>
      <c r="T2653">
        <v>3</v>
      </c>
      <c r="U2653">
        <v>17</v>
      </c>
      <c r="V2653" t="s">
        <v>82</v>
      </c>
      <c r="W2653">
        <f t="shared" si="43"/>
        <v>400</v>
      </c>
      <c r="X2653" s="5">
        <v>1</v>
      </c>
      <c r="Y2653" t="s">
        <v>48</v>
      </c>
      <c r="Z2653" t="s">
        <v>55</v>
      </c>
      <c r="AA2653" t="s">
        <v>70</v>
      </c>
      <c r="AB2653">
        <v>2</v>
      </c>
      <c r="AC2653" t="s">
        <v>1446</v>
      </c>
      <c r="AD2653" t="s">
        <v>1683</v>
      </c>
    </row>
    <row r="2654" spans="1:30" ht="14.25" customHeight="1" x14ac:dyDescent="0.3">
      <c r="A2654">
        <v>26</v>
      </c>
      <c r="B2654" t="s">
        <v>24</v>
      </c>
      <c r="C2654" t="s">
        <v>444</v>
      </c>
      <c r="D2654" t="s">
        <v>351</v>
      </c>
      <c r="E2654">
        <v>2014</v>
      </c>
      <c r="F2654" t="s">
        <v>555</v>
      </c>
      <c r="G2654" t="s">
        <v>559</v>
      </c>
      <c r="H2654" s="3" t="s">
        <v>560</v>
      </c>
      <c r="I2654" s="8">
        <v>-9.0013889999999996</v>
      </c>
      <c r="J2654" s="8">
        <v>-35.840000000000003</v>
      </c>
      <c r="K2654">
        <v>35000000</v>
      </c>
      <c r="L2654" t="s">
        <v>67</v>
      </c>
      <c r="M2654" t="s">
        <v>561</v>
      </c>
      <c r="N2654" t="s">
        <v>552</v>
      </c>
      <c r="O2654" s="12">
        <v>2012</v>
      </c>
      <c r="P2654" s="12">
        <v>10</v>
      </c>
      <c r="Q2654" s="12">
        <v>2012</v>
      </c>
      <c r="R2654" s="12">
        <v>10</v>
      </c>
      <c r="S2654" s="7">
        <f t="shared" si="42"/>
        <v>0.32258064516129031</v>
      </c>
      <c r="T2654">
        <v>3</v>
      </c>
      <c r="U2654">
        <v>17</v>
      </c>
      <c r="V2654" t="s">
        <v>82</v>
      </c>
      <c r="W2654">
        <f t="shared" si="43"/>
        <v>400</v>
      </c>
      <c r="X2654" s="5">
        <v>1</v>
      </c>
      <c r="Y2654" t="s">
        <v>48</v>
      </c>
      <c r="Z2654" t="s">
        <v>55</v>
      </c>
      <c r="AA2654" t="s">
        <v>73</v>
      </c>
      <c r="AB2654">
        <v>11</v>
      </c>
      <c r="AC2654" t="s">
        <v>1446</v>
      </c>
      <c r="AD2654" t="s">
        <v>1683</v>
      </c>
    </row>
    <row r="2655" spans="1:30" ht="14.25" customHeight="1" x14ac:dyDescent="0.3">
      <c r="A2655">
        <v>26</v>
      </c>
      <c r="B2655" t="s">
        <v>24</v>
      </c>
      <c r="C2655" t="s">
        <v>444</v>
      </c>
      <c r="D2655" t="s">
        <v>351</v>
      </c>
      <c r="E2655">
        <v>2014</v>
      </c>
      <c r="F2655" t="s">
        <v>555</v>
      </c>
      <c r="G2655" t="s">
        <v>559</v>
      </c>
      <c r="H2655" s="3" t="s">
        <v>560</v>
      </c>
      <c r="I2655" s="8">
        <v>-9.0013889999999996</v>
      </c>
      <c r="J2655" s="8">
        <v>-35.840000000000003</v>
      </c>
      <c r="K2655">
        <v>35000000</v>
      </c>
      <c r="L2655" t="s">
        <v>67</v>
      </c>
      <c r="M2655" t="s">
        <v>561</v>
      </c>
      <c r="N2655" t="s">
        <v>552</v>
      </c>
      <c r="O2655" s="12">
        <v>2012</v>
      </c>
      <c r="P2655" s="12">
        <v>10</v>
      </c>
      <c r="Q2655" s="12">
        <v>2012</v>
      </c>
      <c r="R2655" s="12">
        <v>10</v>
      </c>
      <c r="S2655" s="7">
        <f t="shared" si="42"/>
        <v>0.32258064516129031</v>
      </c>
      <c r="T2655">
        <v>3</v>
      </c>
      <c r="U2655">
        <v>17</v>
      </c>
      <c r="V2655" t="s">
        <v>82</v>
      </c>
      <c r="W2655">
        <f t="shared" si="43"/>
        <v>400</v>
      </c>
      <c r="X2655" s="5">
        <v>1</v>
      </c>
      <c r="Y2655" t="s">
        <v>48</v>
      </c>
      <c r="Z2655" t="s">
        <v>55</v>
      </c>
      <c r="AA2655" t="s">
        <v>1074</v>
      </c>
      <c r="AB2655">
        <v>0</v>
      </c>
      <c r="AC2655" t="s">
        <v>1446</v>
      </c>
      <c r="AD2655" t="s">
        <v>1683</v>
      </c>
    </row>
    <row r="2656" spans="1:30" ht="14.25" customHeight="1" x14ac:dyDescent="0.3">
      <c r="A2656">
        <v>26</v>
      </c>
      <c r="B2656" t="s">
        <v>24</v>
      </c>
      <c r="C2656" t="s">
        <v>444</v>
      </c>
      <c r="D2656" t="s">
        <v>351</v>
      </c>
      <c r="E2656">
        <v>2014</v>
      </c>
      <c r="F2656" t="s">
        <v>555</v>
      </c>
      <c r="G2656" t="s">
        <v>559</v>
      </c>
      <c r="H2656" s="3" t="s">
        <v>560</v>
      </c>
      <c r="I2656" s="8">
        <v>-9.0013889999999996</v>
      </c>
      <c r="J2656" s="8">
        <v>-35.840000000000003</v>
      </c>
      <c r="K2656">
        <v>35000000</v>
      </c>
      <c r="L2656" t="s">
        <v>67</v>
      </c>
      <c r="M2656" t="s">
        <v>561</v>
      </c>
      <c r="N2656" t="s">
        <v>552</v>
      </c>
      <c r="O2656" s="12">
        <v>2012</v>
      </c>
      <c r="P2656" s="12">
        <v>10</v>
      </c>
      <c r="Q2656" s="12">
        <v>2012</v>
      </c>
      <c r="R2656" s="12">
        <v>10</v>
      </c>
      <c r="S2656" s="7">
        <f t="shared" si="42"/>
        <v>0.32258064516129031</v>
      </c>
      <c r="T2656">
        <v>3</v>
      </c>
      <c r="U2656">
        <v>17</v>
      </c>
      <c r="V2656" t="s">
        <v>82</v>
      </c>
      <c r="W2656">
        <f t="shared" si="43"/>
        <v>400</v>
      </c>
      <c r="X2656" s="5">
        <v>1</v>
      </c>
      <c r="Y2656" t="s">
        <v>48</v>
      </c>
      <c r="Z2656" t="s">
        <v>55</v>
      </c>
      <c r="AA2656" t="s">
        <v>1056</v>
      </c>
      <c r="AB2656">
        <v>0</v>
      </c>
      <c r="AC2656" t="s">
        <v>1446</v>
      </c>
      <c r="AD2656" t="s">
        <v>1683</v>
      </c>
    </row>
    <row r="2657" spans="1:30" ht="14.25" customHeight="1" x14ac:dyDescent="0.3">
      <c r="A2657">
        <v>26</v>
      </c>
      <c r="B2657" t="s">
        <v>24</v>
      </c>
      <c r="C2657" t="s">
        <v>444</v>
      </c>
      <c r="D2657" t="s">
        <v>351</v>
      </c>
      <c r="E2657">
        <v>2014</v>
      </c>
      <c r="F2657" t="s">
        <v>555</v>
      </c>
      <c r="G2657" t="s">
        <v>559</v>
      </c>
      <c r="H2657" s="3" t="s">
        <v>560</v>
      </c>
      <c r="I2657" s="8">
        <v>-9.0013889999999996</v>
      </c>
      <c r="J2657" s="8">
        <v>-35.840000000000003</v>
      </c>
      <c r="K2657">
        <v>35000000</v>
      </c>
      <c r="L2657" t="s">
        <v>67</v>
      </c>
      <c r="M2657" t="s">
        <v>561</v>
      </c>
      <c r="N2657" t="s">
        <v>552</v>
      </c>
      <c r="O2657" s="12">
        <v>2012</v>
      </c>
      <c r="P2657" s="12">
        <v>10</v>
      </c>
      <c r="Q2657" s="12">
        <v>2012</v>
      </c>
      <c r="R2657" s="12">
        <v>10</v>
      </c>
      <c r="S2657" s="7">
        <f t="shared" si="42"/>
        <v>0.32258064516129031</v>
      </c>
      <c r="T2657">
        <v>3</v>
      </c>
      <c r="U2657">
        <v>17</v>
      </c>
      <c r="V2657" t="s">
        <v>82</v>
      </c>
      <c r="W2657">
        <f t="shared" si="43"/>
        <v>400</v>
      </c>
      <c r="X2657" s="5">
        <v>1</v>
      </c>
      <c r="Y2657" t="s">
        <v>48</v>
      </c>
      <c r="Z2657" t="s">
        <v>55</v>
      </c>
      <c r="AA2657" t="s">
        <v>655</v>
      </c>
      <c r="AB2657">
        <v>37</v>
      </c>
      <c r="AC2657" t="s">
        <v>1446</v>
      </c>
      <c r="AD2657" t="s">
        <v>1683</v>
      </c>
    </row>
    <row r="2658" spans="1:30" ht="14.25" customHeight="1" x14ac:dyDescent="0.3">
      <c r="A2658">
        <v>26</v>
      </c>
      <c r="B2658" t="s">
        <v>24</v>
      </c>
      <c r="C2658" t="s">
        <v>444</v>
      </c>
      <c r="D2658" t="s">
        <v>351</v>
      </c>
      <c r="E2658">
        <v>2014</v>
      </c>
      <c r="F2658" t="s">
        <v>555</v>
      </c>
      <c r="G2658" t="s">
        <v>559</v>
      </c>
      <c r="H2658" s="3" t="s">
        <v>560</v>
      </c>
      <c r="I2658" s="8">
        <v>-9.0013889999999996</v>
      </c>
      <c r="J2658" s="8">
        <v>-35.840000000000003</v>
      </c>
      <c r="K2658">
        <v>35000000</v>
      </c>
      <c r="L2658" t="s">
        <v>67</v>
      </c>
      <c r="M2658" t="s">
        <v>561</v>
      </c>
      <c r="N2658" t="s">
        <v>552</v>
      </c>
      <c r="O2658" s="12">
        <v>2012</v>
      </c>
      <c r="P2658" s="12">
        <v>10</v>
      </c>
      <c r="Q2658" s="12">
        <v>2012</v>
      </c>
      <c r="R2658" s="12">
        <v>10</v>
      </c>
      <c r="S2658" s="7">
        <f t="shared" si="42"/>
        <v>0.32258064516129031</v>
      </c>
      <c r="T2658">
        <v>3</v>
      </c>
      <c r="U2658">
        <v>17</v>
      </c>
      <c r="V2658" t="s">
        <v>82</v>
      </c>
      <c r="W2658">
        <f t="shared" si="43"/>
        <v>400</v>
      </c>
      <c r="X2658" s="5">
        <v>1</v>
      </c>
      <c r="Y2658" t="s">
        <v>48</v>
      </c>
      <c r="Z2658" t="s">
        <v>55</v>
      </c>
      <c r="AA2658" t="s">
        <v>379</v>
      </c>
      <c r="AB2658">
        <v>31</v>
      </c>
      <c r="AC2658" t="s">
        <v>1446</v>
      </c>
      <c r="AD2658" t="s">
        <v>1683</v>
      </c>
    </row>
    <row r="2659" spans="1:30" ht="14.25" customHeight="1" x14ac:dyDescent="0.3">
      <c r="A2659">
        <v>26</v>
      </c>
      <c r="B2659" t="s">
        <v>24</v>
      </c>
      <c r="C2659" t="s">
        <v>444</v>
      </c>
      <c r="D2659" t="s">
        <v>351</v>
      </c>
      <c r="E2659">
        <v>2014</v>
      </c>
      <c r="F2659" t="s">
        <v>555</v>
      </c>
      <c r="G2659" t="s">
        <v>559</v>
      </c>
      <c r="H2659" s="3" t="s">
        <v>560</v>
      </c>
      <c r="I2659" s="8">
        <v>-9.0013889999999996</v>
      </c>
      <c r="J2659" s="8">
        <v>-35.840000000000003</v>
      </c>
      <c r="K2659">
        <v>35000000</v>
      </c>
      <c r="L2659" t="s">
        <v>67</v>
      </c>
      <c r="M2659" t="s">
        <v>561</v>
      </c>
      <c r="N2659" t="s">
        <v>552</v>
      </c>
      <c r="O2659" s="12">
        <v>2012</v>
      </c>
      <c r="P2659" s="12">
        <v>10</v>
      </c>
      <c r="Q2659" s="12">
        <v>2012</v>
      </c>
      <c r="R2659" s="12">
        <v>10</v>
      </c>
      <c r="S2659" s="7">
        <f t="shared" si="42"/>
        <v>0.32258064516129031</v>
      </c>
      <c r="T2659">
        <v>3</v>
      </c>
      <c r="U2659">
        <v>17</v>
      </c>
      <c r="V2659" t="s">
        <v>82</v>
      </c>
      <c r="W2659">
        <f t="shared" si="43"/>
        <v>400</v>
      </c>
      <c r="X2659" s="5">
        <v>1</v>
      </c>
      <c r="Y2659" t="s">
        <v>48</v>
      </c>
      <c r="Z2659" t="s">
        <v>55</v>
      </c>
      <c r="AA2659" t="s">
        <v>1086</v>
      </c>
      <c r="AB2659">
        <v>0</v>
      </c>
      <c r="AC2659" t="s">
        <v>1446</v>
      </c>
      <c r="AD2659" t="s">
        <v>1683</v>
      </c>
    </row>
    <row r="2660" spans="1:30" ht="14.25" customHeight="1" x14ac:dyDescent="0.3">
      <c r="A2660">
        <v>26</v>
      </c>
      <c r="B2660" t="s">
        <v>24</v>
      </c>
      <c r="C2660" t="s">
        <v>444</v>
      </c>
      <c r="D2660" t="s">
        <v>351</v>
      </c>
      <c r="E2660">
        <v>2014</v>
      </c>
      <c r="F2660" t="s">
        <v>555</v>
      </c>
      <c r="G2660" t="s">
        <v>559</v>
      </c>
      <c r="H2660" s="3" t="s">
        <v>560</v>
      </c>
      <c r="I2660" s="8">
        <v>-9.0013889999999996</v>
      </c>
      <c r="J2660" s="8">
        <v>-35.840000000000003</v>
      </c>
      <c r="K2660">
        <v>35000000</v>
      </c>
      <c r="L2660" t="s">
        <v>67</v>
      </c>
      <c r="M2660" t="s">
        <v>561</v>
      </c>
      <c r="N2660" t="s">
        <v>552</v>
      </c>
      <c r="O2660" s="12">
        <v>2012</v>
      </c>
      <c r="P2660" s="12">
        <v>10</v>
      </c>
      <c r="Q2660" s="12">
        <v>2012</v>
      </c>
      <c r="R2660" s="12">
        <v>10</v>
      </c>
      <c r="S2660" s="7">
        <f t="shared" si="42"/>
        <v>0.32258064516129031</v>
      </c>
      <c r="T2660">
        <v>3</v>
      </c>
      <c r="U2660">
        <v>17</v>
      </c>
      <c r="V2660" t="s">
        <v>82</v>
      </c>
      <c r="W2660">
        <f t="shared" si="43"/>
        <v>400</v>
      </c>
      <c r="X2660" s="5">
        <v>1</v>
      </c>
      <c r="Y2660" t="s">
        <v>48</v>
      </c>
      <c r="Z2660" t="s">
        <v>55</v>
      </c>
      <c r="AA2660" t="s">
        <v>1095</v>
      </c>
      <c r="AB2660">
        <v>9</v>
      </c>
      <c r="AC2660" t="s">
        <v>1446</v>
      </c>
      <c r="AD2660" t="s">
        <v>1683</v>
      </c>
    </row>
    <row r="2661" spans="1:30" ht="14.25" customHeight="1" x14ac:dyDescent="0.3">
      <c r="A2661">
        <v>26</v>
      </c>
      <c r="B2661" t="s">
        <v>24</v>
      </c>
      <c r="C2661" t="s">
        <v>444</v>
      </c>
      <c r="D2661" t="s">
        <v>351</v>
      </c>
      <c r="E2661">
        <v>2014</v>
      </c>
      <c r="F2661" t="s">
        <v>555</v>
      </c>
      <c r="G2661" t="s">
        <v>559</v>
      </c>
      <c r="H2661" s="3" t="s">
        <v>560</v>
      </c>
      <c r="I2661" s="8">
        <v>-9.0013889999999996</v>
      </c>
      <c r="J2661" s="8">
        <v>-35.840000000000003</v>
      </c>
      <c r="K2661">
        <v>35000000</v>
      </c>
      <c r="L2661" t="s">
        <v>67</v>
      </c>
      <c r="M2661" t="s">
        <v>561</v>
      </c>
      <c r="N2661" t="s">
        <v>552</v>
      </c>
      <c r="O2661" s="12">
        <v>2012</v>
      </c>
      <c r="P2661" s="12">
        <v>10</v>
      </c>
      <c r="Q2661" s="12">
        <v>2012</v>
      </c>
      <c r="R2661" s="12">
        <v>10</v>
      </c>
      <c r="S2661" s="7">
        <f t="shared" si="42"/>
        <v>0.32258064516129031</v>
      </c>
      <c r="T2661">
        <v>3</v>
      </c>
      <c r="U2661">
        <v>17</v>
      </c>
      <c r="V2661" t="s">
        <v>82</v>
      </c>
      <c r="W2661">
        <f t="shared" si="43"/>
        <v>400</v>
      </c>
      <c r="X2661" s="5">
        <v>1</v>
      </c>
      <c r="Y2661" t="s">
        <v>48</v>
      </c>
      <c r="Z2661" t="s">
        <v>55</v>
      </c>
      <c r="AA2661" t="s">
        <v>1099</v>
      </c>
      <c r="AB2661">
        <v>0</v>
      </c>
      <c r="AC2661" t="s">
        <v>1446</v>
      </c>
      <c r="AD2661" t="s">
        <v>1683</v>
      </c>
    </row>
    <row r="2662" spans="1:30" ht="14.25" customHeight="1" x14ac:dyDescent="0.3">
      <c r="A2662">
        <v>26</v>
      </c>
      <c r="B2662" t="s">
        <v>24</v>
      </c>
      <c r="C2662" t="s">
        <v>444</v>
      </c>
      <c r="D2662" t="s">
        <v>351</v>
      </c>
      <c r="E2662">
        <v>2014</v>
      </c>
      <c r="F2662" t="s">
        <v>555</v>
      </c>
      <c r="G2662" t="s">
        <v>559</v>
      </c>
      <c r="H2662" s="3" t="s">
        <v>560</v>
      </c>
      <c r="I2662" s="8">
        <v>-9.0013889999999996</v>
      </c>
      <c r="J2662" s="8">
        <v>-35.840000000000003</v>
      </c>
      <c r="K2662">
        <v>35000000</v>
      </c>
      <c r="L2662" t="s">
        <v>67</v>
      </c>
      <c r="M2662" t="s">
        <v>561</v>
      </c>
      <c r="N2662" t="s">
        <v>552</v>
      </c>
      <c r="O2662" s="12">
        <v>2012</v>
      </c>
      <c r="P2662" s="12">
        <v>10</v>
      </c>
      <c r="Q2662" s="12">
        <v>2012</v>
      </c>
      <c r="R2662" s="12">
        <v>10</v>
      </c>
      <c r="S2662" s="7">
        <f t="shared" si="42"/>
        <v>0.32258064516129031</v>
      </c>
      <c r="T2662">
        <v>3</v>
      </c>
      <c r="U2662">
        <v>17</v>
      </c>
      <c r="V2662" t="s">
        <v>82</v>
      </c>
      <c r="W2662">
        <f t="shared" si="43"/>
        <v>400</v>
      </c>
      <c r="X2662" s="5">
        <v>1</v>
      </c>
      <c r="Y2662" t="s">
        <v>48</v>
      </c>
      <c r="Z2662" t="s">
        <v>55</v>
      </c>
      <c r="AA2662" t="s">
        <v>1091</v>
      </c>
      <c r="AB2662">
        <v>46</v>
      </c>
      <c r="AC2662" t="s">
        <v>1446</v>
      </c>
      <c r="AD2662" t="s">
        <v>1683</v>
      </c>
    </row>
    <row r="2663" spans="1:30" ht="14.25" customHeight="1" x14ac:dyDescent="0.3">
      <c r="A2663">
        <v>26</v>
      </c>
      <c r="B2663" t="s">
        <v>24</v>
      </c>
      <c r="C2663" t="s">
        <v>444</v>
      </c>
      <c r="D2663" t="s">
        <v>351</v>
      </c>
      <c r="E2663">
        <v>2014</v>
      </c>
      <c r="F2663" t="s">
        <v>555</v>
      </c>
      <c r="G2663" t="s">
        <v>559</v>
      </c>
      <c r="H2663" s="3" t="s">
        <v>560</v>
      </c>
      <c r="I2663" s="8">
        <v>-9.0013889999999996</v>
      </c>
      <c r="J2663" s="8">
        <v>-35.840000000000003</v>
      </c>
      <c r="K2663">
        <v>35000000</v>
      </c>
      <c r="L2663" t="s">
        <v>67</v>
      </c>
      <c r="M2663" t="s">
        <v>561</v>
      </c>
      <c r="N2663" t="s">
        <v>552</v>
      </c>
      <c r="O2663" s="12">
        <v>2012</v>
      </c>
      <c r="P2663" s="12">
        <v>10</v>
      </c>
      <c r="Q2663" s="12">
        <v>2012</v>
      </c>
      <c r="R2663" s="12">
        <v>10</v>
      </c>
      <c r="S2663" s="7">
        <f t="shared" si="42"/>
        <v>0.32258064516129031</v>
      </c>
      <c r="T2663">
        <v>3</v>
      </c>
      <c r="U2663">
        <v>17</v>
      </c>
      <c r="V2663" t="s">
        <v>82</v>
      </c>
      <c r="W2663">
        <f t="shared" si="43"/>
        <v>400</v>
      </c>
      <c r="X2663" s="5">
        <v>1</v>
      </c>
      <c r="Y2663" t="s">
        <v>48</v>
      </c>
      <c r="Z2663" t="s">
        <v>55</v>
      </c>
      <c r="AA2663" t="s">
        <v>1096</v>
      </c>
      <c r="AB2663">
        <v>0</v>
      </c>
      <c r="AC2663" t="s">
        <v>1446</v>
      </c>
      <c r="AD2663" t="s">
        <v>1683</v>
      </c>
    </row>
    <row r="2664" spans="1:30" ht="14.25" customHeight="1" x14ac:dyDescent="0.3">
      <c r="A2664">
        <v>26</v>
      </c>
      <c r="B2664" t="s">
        <v>24</v>
      </c>
      <c r="C2664" t="s">
        <v>444</v>
      </c>
      <c r="D2664" t="s">
        <v>351</v>
      </c>
      <c r="E2664">
        <v>2014</v>
      </c>
      <c r="F2664" t="s">
        <v>555</v>
      </c>
      <c r="G2664" t="s">
        <v>559</v>
      </c>
      <c r="H2664" s="3" t="s">
        <v>560</v>
      </c>
      <c r="I2664" s="8">
        <v>-9.0013889999999996</v>
      </c>
      <c r="J2664" s="8">
        <v>-35.840000000000003</v>
      </c>
      <c r="K2664">
        <v>35000000</v>
      </c>
      <c r="L2664" t="s">
        <v>67</v>
      </c>
      <c r="M2664" t="s">
        <v>561</v>
      </c>
      <c r="N2664" t="s">
        <v>552</v>
      </c>
      <c r="O2664" s="12">
        <v>2012</v>
      </c>
      <c r="P2664" s="12">
        <v>10</v>
      </c>
      <c r="Q2664" s="12">
        <v>2012</v>
      </c>
      <c r="R2664" s="12">
        <v>10</v>
      </c>
      <c r="S2664" s="7">
        <f t="shared" si="42"/>
        <v>0.32258064516129031</v>
      </c>
      <c r="T2664">
        <v>3</v>
      </c>
      <c r="U2664">
        <v>17</v>
      </c>
      <c r="V2664" t="s">
        <v>82</v>
      </c>
      <c r="W2664">
        <f t="shared" si="43"/>
        <v>400</v>
      </c>
      <c r="X2664" s="5">
        <v>1</v>
      </c>
      <c r="Y2664" t="s">
        <v>48</v>
      </c>
      <c r="Z2664" t="s">
        <v>83</v>
      </c>
      <c r="AA2664" t="s">
        <v>1102</v>
      </c>
      <c r="AB2664">
        <v>0</v>
      </c>
      <c r="AC2664" t="s">
        <v>1446</v>
      </c>
      <c r="AD2664" t="s">
        <v>1683</v>
      </c>
    </row>
    <row r="2665" spans="1:30" ht="14.25" customHeight="1" x14ac:dyDescent="0.3">
      <c r="A2665">
        <v>26</v>
      </c>
      <c r="B2665" t="s">
        <v>24</v>
      </c>
      <c r="C2665" t="s">
        <v>444</v>
      </c>
      <c r="D2665" t="s">
        <v>351</v>
      </c>
      <c r="E2665">
        <v>2014</v>
      </c>
      <c r="F2665" t="s">
        <v>555</v>
      </c>
      <c r="G2665" t="s">
        <v>559</v>
      </c>
      <c r="H2665" s="3" t="s">
        <v>560</v>
      </c>
      <c r="I2665" s="8">
        <v>-9.0013889999999996</v>
      </c>
      <c r="J2665" s="8">
        <v>-35.840000000000003</v>
      </c>
      <c r="K2665">
        <v>35000000</v>
      </c>
      <c r="L2665" t="s">
        <v>67</v>
      </c>
      <c r="M2665" t="s">
        <v>561</v>
      </c>
      <c r="N2665" t="s">
        <v>552</v>
      </c>
      <c r="O2665" s="12">
        <v>2012</v>
      </c>
      <c r="P2665" s="12">
        <v>10</v>
      </c>
      <c r="Q2665" s="12">
        <v>2012</v>
      </c>
      <c r="R2665" s="12">
        <v>10</v>
      </c>
      <c r="S2665" s="7">
        <f t="shared" si="42"/>
        <v>0.32258064516129031</v>
      </c>
      <c r="T2665">
        <v>3</v>
      </c>
      <c r="U2665">
        <v>17</v>
      </c>
      <c r="V2665" t="s">
        <v>82</v>
      </c>
      <c r="W2665">
        <f t="shared" si="43"/>
        <v>400</v>
      </c>
      <c r="X2665" s="5">
        <v>1</v>
      </c>
      <c r="Y2665" t="s">
        <v>48</v>
      </c>
      <c r="Z2665" t="s">
        <v>83</v>
      </c>
      <c r="AA2665" t="s">
        <v>274</v>
      </c>
      <c r="AB2665">
        <v>119</v>
      </c>
      <c r="AC2665" t="s">
        <v>1446</v>
      </c>
      <c r="AD2665" t="s">
        <v>1683</v>
      </c>
    </row>
    <row r="2666" spans="1:30" ht="14.25" customHeight="1" x14ac:dyDescent="0.3">
      <c r="A2666">
        <v>26</v>
      </c>
      <c r="B2666" t="s">
        <v>24</v>
      </c>
      <c r="C2666" t="s">
        <v>444</v>
      </c>
      <c r="D2666" t="s">
        <v>351</v>
      </c>
      <c r="E2666">
        <v>2014</v>
      </c>
      <c r="F2666" t="s">
        <v>555</v>
      </c>
      <c r="G2666" t="s">
        <v>559</v>
      </c>
      <c r="H2666" s="3" t="s">
        <v>560</v>
      </c>
      <c r="I2666" s="8">
        <v>-9.0013889999999996</v>
      </c>
      <c r="J2666" s="8">
        <v>-35.840000000000003</v>
      </c>
      <c r="K2666">
        <v>35000000</v>
      </c>
      <c r="L2666" t="s">
        <v>67</v>
      </c>
      <c r="M2666" t="s">
        <v>561</v>
      </c>
      <c r="N2666" t="s">
        <v>552</v>
      </c>
      <c r="O2666" s="12">
        <v>2012</v>
      </c>
      <c r="P2666" s="12">
        <v>10</v>
      </c>
      <c r="Q2666" s="12">
        <v>2012</v>
      </c>
      <c r="R2666" s="12">
        <v>10</v>
      </c>
      <c r="S2666" s="7">
        <f t="shared" si="42"/>
        <v>0.32258064516129031</v>
      </c>
      <c r="T2666">
        <v>3</v>
      </c>
      <c r="U2666">
        <v>17</v>
      </c>
      <c r="V2666" t="s">
        <v>82</v>
      </c>
      <c r="W2666">
        <f t="shared" si="43"/>
        <v>400</v>
      </c>
      <c r="X2666" s="5">
        <v>1</v>
      </c>
      <c r="Y2666" t="s">
        <v>48</v>
      </c>
      <c r="Z2666" t="s">
        <v>83</v>
      </c>
      <c r="AA2666" t="s">
        <v>87</v>
      </c>
      <c r="AB2666">
        <v>50</v>
      </c>
      <c r="AC2666" t="s">
        <v>1446</v>
      </c>
      <c r="AD2666" t="s">
        <v>1683</v>
      </c>
    </row>
    <row r="2667" spans="1:30" ht="14.25" customHeight="1" x14ac:dyDescent="0.3">
      <c r="A2667">
        <v>26</v>
      </c>
      <c r="B2667" t="s">
        <v>24</v>
      </c>
      <c r="C2667" t="s">
        <v>444</v>
      </c>
      <c r="D2667" t="s">
        <v>351</v>
      </c>
      <c r="E2667">
        <v>2014</v>
      </c>
      <c r="F2667" t="s">
        <v>555</v>
      </c>
      <c r="G2667" t="s">
        <v>559</v>
      </c>
      <c r="H2667" s="3" t="s">
        <v>560</v>
      </c>
      <c r="I2667" s="8">
        <v>-9.0013889999999996</v>
      </c>
      <c r="J2667" s="8">
        <v>-35.840000000000003</v>
      </c>
      <c r="K2667">
        <v>35000000</v>
      </c>
      <c r="L2667" t="s">
        <v>67</v>
      </c>
      <c r="M2667" t="s">
        <v>561</v>
      </c>
      <c r="N2667" t="s">
        <v>552</v>
      </c>
      <c r="O2667" s="12">
        <v>2012</v>
      </c>
      <c r="P2667" s="12">
        <v>10</v>
      </c>
      <c r="Q2667" s="12">
        <v>2012</v>
      </c>
      <c r="R2667" s="12">
        <v>10</v>
      </c>
      <c r="S2667" s="7">
        <f t="shared" si="42"/>
        <v>0.32258064516129031</v>
      </c>
      <c r="T2667">
        <v>3</v>
      </c>
      <c r="U2667">
        <v>17</v>
      </c>
      <c r="V2667" t="s">
        <v>82</v>
      </c>
      <c r="W2667">
        <f t="shared" si="43"/>
        <v>400</v>
      </c>
      <c r="X2667" s="5">
        <v>1</v>
      </c>
      <c r="Y2667" t="s">
        <v>48</v>
      </c>
      <c r="Z2667" t="s">
        <v>83</v>
      </c>
      <c r="AA2667" t="s">
        <v>1087</v>
      </c>
      <c r="AB2667">
        <v>6</v>
      </c>
      <c r="AC2667" t="s">
        <v>1446</v>
      </c>
      <c r="AD2667" t="s">
        <v>1683</v>
      </c>
    </row>
    <row r="2668" spans="1:30" ht="14.25" customHeight="1" x14ac:dyDescent="0.3">
      <c r="A2668">
        <v>26</v>
      </c>
      <c r="B2668" t="s">
        <v>24</v>
      </c>
      <c r="C2668" t="s">
        <v>444</v>
      </c>
      <c r="D2668" t="s">
        <v>351</v>
      </c>
      <c r="E2668">
        <v>2014</v>
      </c>
      <c r="F2668" t="s">
        <v>555</v>
      </c>
      <c r="G2668" t="s">
        <v>559</v>
      </c>
      <c r="H2668" s="3" t="s">
        <v>560</v>
      </c>
      <c r="I2668" s="8">
        <v>-9.0013889999999996</v>
      </c>
      <c r="J2668" s="8">
        <v>-35.840000000000003</v>
      </c>
      <c r="K2668">
        <v>35000000</v>
      </c>
      <c r="L2668" t="s">
        <v>67</v>
      </c>
      <c r="M2668" t="s">
        <v>561</v>
      </c>
      <c r="N2668" t="s">
        <v>552</v>
      </c>
      <c r="O2668" s="12">
        <v>2012</v>
      </c>
      <c r="P2668" s="12">
        <v>10</v>
      </c>
      <c r="Q2668" s="12">
        <v>2012</v>
      </c>
      <c r="R2668" s="12">
        <v>10</v>
      </c>
      <c r="S2668" s="7">
        <f t="shared" si="42"/>
        <v>0.32258064516129031</v>
      </c>
      <c r="T2668">
        <v>3</v>
      </c>
      <c r="U2668">
        <v>17</v>
      </c>
      <c r="V2668" t="s">
        <v>82</v>
      </c>
      <c r="W2668">
        <f t="shared" si="43"/>
        <v>400</v>
      </c>
      <c r="X2668" s="5">
        <v>1</v>
      </c>
      <c r="Y2668" t="s">
        <v>48</v>
      </c>
      <c r="Z2668" t="s">
        <v>83</v>
      </c>
      <c r="AA2668" t="s">
        <v>1088</v>
      </c>
      <c r="AB2668">
        <v>1</v>
      </c>
      <c r="AC2668" t="s">
        <v>1446</v>
      </c>
      <c r="AD2668" t="s">
        <v>1683</v>
      </c>
    </row>
    <row r="2669" spans="1:30" ht="14.25" customHeight="1" x14ac:dyDescent="0.3">
      <c r="A2669">
        <v>26</v>
      </c>
      <c r="B2669" t="s">
        <v>24</v>
      </c>
      <c r="C2669" t="s">
        <v>444</v>
      </c>
      <c r="D2669" t="s">
        <v>351</v>
      </c>
      <c r="E2669">
        <v>2014</v>
      </c>
      <c r="F2669" t="s">
        <v>555</v>
      </c>
      <c r="G2669" t="s">
        <v>559</v>
      </c>
      <c r="H2669" s="3" t="s">
        <v>560</v>
      </c>
      <c r="I2669" s="8">
        <v>-9.0013889999999996</v>
      </c>
      <c r="J2669" s="8">
        <v>-35.840000000000003</v>
      </c>
      <c r="K2669">
        <v>35000000</v>
      </c>
      <c r="L2669" t="s">
        <v>67</v>
      </c>
      <c r="M2669" t="s">
        <v>561</v>
      </c>
      <c r="N2669" t="s">
        <v>552</v>
      </c>
      <c r="O2669" s="12">
        <v>2012</v>
      </c>
      <c r="P2669" s="12">
        <v>10</v>
      </c>
      <c r="Q2669" s="12">
        <v>2012</v>
      </c>
      <c r="R2669" s="12">
        <v>10</v>
      </c>
      <c r="S2669" s="7">
        <f t="shared" si="42"/>
        <v>0.32258064516129031</v>
      </c>
      <c r="T2669">
        <v>3</v>
      </c>
      <c r="U2669">
        <v>17</v>
      </c>
      <c r="V2669" t="s">
        <v>82</v>
      </c>
      <c r="W2669">
        <f t="shared" si="43"/>
        <v>400</v>
      </c>
      <c r="X2669" s="5">
        <v>1</v>
      </c>
      <c r="Y2669" t="s">
        <v>48</v>
      </c>
      <c r="Z2669" t="s">
        <v>90</v>
      </c>
      <c r="AA2669" t="s">
        <v>666</v>
      </c>
      <c r="AB2669">
        <v>5</v>
      </c>
      <c r="AC2669" t="s">
        <v>1446</v>
      </c>
      <c r="AD2669" t="s">
        <v>1683</v>
      </c>
    </row>
    <row r="2670" spans="1:30" ht="14.25" customHeight="1" x14ac:dyDescent="0.3">
      <c r="A2670">
        <v>26</v>
      </c>
      <c r="B2670" t="s">
        <v>24</v>
      </c>
      <c r="C2670" t="s">
        <v>444</v>
      </c>
      <c r="D2670" t="s">
        <v>351</v>
      </c>
      <c r="E2670">
        <v>2014</v>
      </c>
      <c r="F2670" t="s">
        <v>555</v>
      </c>
      <c r="G2670" t="s">
        <v>559</v>
      </c>
      <c r="H2670" s="3" t="s">
        <v>560</v>
      </c>
      <c r="I2670" s="8">
        <v>-9.0013889999999996</v>
      </c>
      <c r="J2670" s="8">
        <v>-35.840000000000003</v>
      </c>
      <c r="K2670">
        <v>35000000</v>
      </c>
      <c r="L2670" t="s">
        <v>67</v>
      </c>
      <c r="M2670" t="s">
        <v>561</v>
      </c>
      <c r="N2670" t="s">
        <v>552</v>
      </c>
      <c r="O2670" s="12">
        <v>2012</v>
      </c>
      <c r="P2670" s="12">
        <v>10</v>
      </c>
      <c r="Q2670" s="12">
        <v>2012</v>
      </c>
      <c r="R2670" s="12">
        <v>10</v>
      </c>
      <c r="S2670" s="7">
        <f t="shared" si="42"/>
        <v>0.32258064516129031</v>
      </c>
      <c r="T2670">
        <v>3</v>
      </c>
      <c r="U2670">
        <v>17</v>
      </c>
      <c r="V2670" t="s">
        <v>82</v>
      </c>
      <c r="W2670">
        <f t="shared" si="43"/>
        <v>400</v>
      </c>
      <c r="X2670" s="5">
        <v>1</v>
      </c>
      <c r="Y2670" t="s">
        <v>48</v>
      </c>
      <c r="Z2670" t="s">
        <v>90</v>
      </c>
      <c r="AA2670" t="s">
        <v>91</v>
      </c>
      <c r="AB2670">
        <v>2</v>
      </c>
      <c r="AC2670" t="s">
        <v>1446</v>
      </c>
      <c r="AD2670" t="s">
        <v>1683</v>
      </c>
    </row>
    <row r="2671" spans="1:30" ht="14.25" customHeight="1" x14ac:dyDescent="0.3">
      <c r="A2671">
        <v>26</v>
      </c>
      <c r="B2671" t="s">
        <v>24</v>
      </c>
      <c r="C2671" t="s">
        <v>444</v>
      </c>
      <c r="D2671" t="s">
        <v>351</v>
      </c>
      <c r="E2671">
        <v>2014</v>
      </c>
      <c r="F2671" t="s">
        <v>555</v>
      </c>
      <c r="G2671" t="s">
        <v>562</v>
      </c>
      <c r="H2671" s="3" t="s">
        <v>563</v>
      </c>
      <c r="I2671" s="8">
        <v>-9.0024999999999995</v>
      </c>
      <c r="J2671" s="8">
        <v>-35.844999999999999</v>
      </c>
      <c r="K2671">
        <v>35000000</v>
      </c>
      <c r="L2671" t="s">
        <v>67</v>
      </c>
      <c r="M2671" t="s">
        <v>561</v>
      </c>
      <c r="N2671" t="s">
        <v>552</v>
      </c>
      <c r="O2671" s="12">
        <v>2012</v>
      </c>
      <c r="P2671" s="12">
        <v>10</v>
      </c>
      <c r="Q2671" s="12">
        <v>2012</v>
      </c>
      <c r="R2671" s="12">
        <v>10</v>
      </c>
      <c r="S2671" s="7">
        <f t="shared" si="42"/>
        <v>0.32258064516129031</v>
      </c>
      <c r="T2671">
        <v>3</v>
      </c>
      <c r="U2671">
        <v>17</v>
      </c>
      <c r="V2671" t="s">
        <v>82</v>
      </c>
      <c r="W2671">
        <f t="shared" si="43"/>
        <v>400</v>
      </c>
      <c r="X2671" s="5">
        <v>1</v>
      </c>
      <c r="Y2671" t="s">
        <v>48</v>
      </c>
      <c r="Z2671" t="s">
        <v>55</v>
      </c>
      <c r="AA2671" t="s">
        <v>859</v>
      </c>
      <c r="AB2671">
        <v>59</v>
      </c>
      <c r="AC2671" t="s">
        <v>1446</v>
      </c>
      <c r="AD2671" t="s">
        <v>1683</v>
      </c>
    </row>
    <row r="2672" spans="1:30" ht="14.25" customHeight="1" x14ac:dyDescent="0.3">
      <c r="A2672">
        <v>26</v>
      </c>
      <c r="B2672" t="s">
        <v>24</v>
      </c>
      <c r="C2672" t="s">
        <v>444</v>
      </c>
      <c r="D2672" t="s">
        <v>351</v>
      </c>
      <c r="E2672">
        <v>2014</v>
      </c>
      <c r="F2672" t="s">
        <v>555</v>
      </c>
      <c r="G2672" t="s">
        <v>562</v>
      </c>
      <c r="H2672" s="3" t="s">
        <v>563</v>
      </c>
      <c r="I2672" s="8">
        <v>-9.0024999999999995</v>
      </c>
      <c r="J2672" s="8">
        <v>-35.844999999999999</v>
      </c>
      <c r="K2672">
        <v>35000000</v>
      </c>
      <c r="L2672" t="s">
        <v>67</v>
      </c>
      <c r="M2672" t="s">
        <v>561</v>
      </c>
      <c r="N2672" t="s">
        <v>552</v>
      </c>
      <c r="O2672" s="12">
        <v>2012</v>
      </c>
      <c r="P2672" s="12">
        <v>10</v>
      </c>
      <c r="Q2672" s="12">
        <v>2012</v>
      </c>
      <c r="R2672" s="12">
        <v>10</v>
      </c>
      <c r="S2672" s="7">
        <f t="shared" si="42"/>
        <v>0.32258064516129031</v>
      </c>
      <c r="T2672">
        <v>3</v>
      </c>
      <c r="U2672">
        <v>17</v>
      </c>
      <c r="V2672" t="s">
        <v>82</v>
      </c>
      <c r="W2672">
        <f t="shared" si="43"/>
        <v>400</v>
      </c>
      <c r="X2672" s="5">
        <v>1</v>
      </c>
      <c r="Y2672" t="s">
        <v>48</v>
      </c>
      <c r="Z2672" t="s">
        <v>55</v>
      </c>
      <c r="AA2672" t="s">
        <v>238</v>
      </c>
      <c r="AB2672">
        <v>1</v>
      </c>
      <c r="AC2672" t="s">
        <v>1446</v>
      </c>
      <c r="AD2672" t="s">
        <v>1683</v>
      </c>
    </row>
    <row r="2673" spans="1:30" ht="14.25" customHeight="1" x14ac:dyDescent="0.3">
      <c r="A2673">
        <v>26</v>
      </c>
      <c r="B2673" t="s">
        <v>24</v>
      </c>
      <c r="C2673" t="s">
        <v>444</v>
      </c>
      <c r="D2673" t="s">
        <v>351</v>
      </c>
      <c r="E2673">
        <v>2014</v>
      </c>
      <c r="F2673" t="s">
        <v>555</v>
      </c>
      <c r="G2673" t="s">
        <v>562</v>
      </c>
      <c r="H2673" s="3" t="s">
        <v>563</v>
      </c>
      <c r="I2673" s="8">
        <v>-9.0024999999999995</v>
      </c>
      <c r="J2673" s="8">
        <v>-35.844999999999999</v>
      </c>
      <c r="K2673">
        <v>35000000</v>
      </c>
      <c r="L2673" t="s">
        <v>67</v>
      </c>
      <c r="M2673" t="s">
        <v>561</v>
      </c>
      <c r="N2673" t="s">
        <v>552</v>
      </c>
      <c r="O2673" s="12">
        <v>2012</v>
      </c>
      <c r="P2673" s="12">
        <v>10</v>
      </c>
      <c r="Q2673" s="12">
        <v>2012</v>
      </c>
      <c r="R2673" s="12">
        <v>10</v>
      </c>
      <c r="S2673" s="7">
        <f t="shared" si="42"/>
        <v>0.32258064516129031</v>
      </c>
      <c r="T2673">
        <v>3</v>
      </c>
      <c r="U2673">
        <v>17</v>
      </c>
      <c r="V2673" t="s">
        <v>82</v>
      </c>
      <c r="W2673">
        <f t="shared" si="43"/>
        <v>400</v>
      </c>
      <c r="X2673" s="5">
        <v>1</v>
      </c>
      <c r="Y2673" t="s">
        <v>48</v>
      </c>
      <c r="Z2673" t="s">
        <v>55</v>
      </c>
      <c r="AA2673" t="s">
        <v>1085</v>
      </c>
      <c r="AB2673">
        <v>0</v>
      </c>
      <c r="AC2673" t="s">
        <v>1446</v>
      </c>
      <c r="AD2673" t="s">
        <v>1683</v>
      </c>
    </row>
    <row r="2674" spans="1:30" ht="14.25" customHeight="1" x14ac:dyDescent="0.3">
      <c r="A2674">
        <v>26</v>
      </c>
      <c r="B2674" t="s">
        <v>24</v>
      </c>
      <c r="C2674" t="s">
        <v>444</v>
      </c>
      <c r="D2674" t="s">
        <v>351</v>
      </c>
      <c r="E2674">
        <v>2014</v>
      </c>
      <c r="F2674" t="s">
        <v>555</v>
      </c>
      <c r="G2674" t="s">
        <v>562</v>
      </c>
      <c r="H2674" s="3" t="s">
        <v>563</v>
      </c>
      <c r="I2674" s="8">
        <v>-9.0024999999999995</v>
      </c>
      <c r="J2674" s="8">
        <v>-35.844999999999999</v>
      </c>
      <c r="K2674">
        <v>35000000</v>
      </c>
      <c r="L2674" t="s">
        <v>67</v>
      </c>
      <c r="M2674" t="s">
        <v>561</v>
      </c>
      <c r="N2674" t="s">
        <v>552</v>
      </c>
      <c r="O2674" s="12">
        <v>2012</v>
      </c>
      <c r="P2674" s="12">
        <v>10</v>
      </c>
      <c r="Q2674" s="12">
        <v>2012</v>
      </c>
      <c r="R2674" s="12">
        <v>10</v>
      </c>
      <c r="S2674" s="7">
        <f t="shared" si="42"/>
        <v>0.32258064516129031</v>
      </c>
      <c r="T2674">
        <v>3</v>
      </c>
      <c r="U2674">
        <v>17</v>
      </c>
      <c r="V2674" t="s">
        <v>82</v>
      </c>
      <c r="W2674">
        <f t="shared" si="43"/>
        <v>400</v>
      </c>
      <c r="X2674" s="5">
        <v>1</v>
      </c>
      <c r="Y2674" t="s">
        <v>48</v>
      </c>
      <c r="Z2674" t="s">
        <v>55</v>
      </c>
      <c r="AA2674" t="s">
        <v>1098</v>
      </c>
      <c r="AB2674">
        <v>6</v>
      </c>
      <c r="AC2674" t="s">
        <v>1446</v>
      </c>
      <c r="AD2674" t="s">
        <v>1683</v>
      </c>
    </row>
    <row r="2675" spans="1:30" ht="14.25" customHeight="1" x14ac:dyDescent="0.3">
      <c r="A2675">
        <v>26</v>
      </c>
      <c r="B2675" t="s">
        <v>24</v>
      </c>
      <c r="C2675" t="s">
        <v>444</v>
      </c>
      <c r="D2675" t="s">
        <v>351</v>
      </c>
      <c r="E2675">
        <v>2014</v>
      </c>
      <c r="F2675" t="s">
        <v>555</v>
      </c>
      <c r="G2675" t="s">
        <v>562</v>
      </c>
      <c r="H2675" s="3" t="s">
        <v>563</v>
      </c>
      <c r="I2675" s="8">
        <v>-9.0024999999999995</v>
      </c>
      <c r="J2675" s="8">
        <v>-35.844999999999999</v>
      </c>
      <c r="K2675">
        <v>35000000</v>
      </c>
      <c r="L2675" t="s">
        <v>67</v>
      </c>
      <c r="M2675" t="s">
        <v>561</v>
      </c>
      <c r="N2675" t="s">
        <v>552</v>
      </c>
      <c r="O2675" s="12">
        <v>2012</v>
      </c>
      <c r="P2675" s="12">
        <v>10</v>
      </c>
      <c r="Q2675" s="12">
        <v>2012</v>
      </c>
      <c r="R2675" s="12">
        <v>10</v>
      </c>
      <c r="S2675" s="7">
        <f t="shared" si="42"/>
        <v>0.32258064516129031</v>
      </c>
      <c r="T2675">
        <v>3</v>
      </c>
      <c r="U2675">
        <v>17</v>
      </c>
      <c r="V2675" t="s">
        <v>82</v>
      </c>
      <c r="W2675">
        <f t="shared" si="43"/>
        <v>400</v>
      </c>
      <c r="X2675" s="5">
        <v>1</v>
      </c>
      <c r="Y2675" t="s">
        <v>48</v>
      </c>
      <c r="Z2675" t="s">
        <v>55</v>
      </c>
      <c r="AA2675" t="s">
        <v>249</v>
      </c>
      <c r="AB2675">
        <v>109</v>
      </c>
      <c r="AC2675" t="s">
        <v>1446</v>
      </c>
      <c r="AD2675" t="s">
        <v>1683</v>
      </c>
    </row>
    <row r="2676" spans="1:30" ht="14.25" customHeight="1" x14ac:dyDescent="0.3">
      <c r="A2676">
        <v>26</v>
      </c>
      <c r="B2676" t="s">
        <v>24</v>
      </c>
      <c r="C2676" t="s">
        <v>444</v>
      </c>
      <c r="D2676" t="s">
        <v>351</v>
      </c>
      <c r="E2676">
        <v>2014</v>
      </c>
      <c r="F2676" t="s">
        <v>555</v>
      </c>
      <c r="G2676" t="s">
        <v>562</v>
      </c>
      <c r="H2676" s="3" t="s">
        <v>563</v>
      </c>
      <c r="I2676" s="8">
        <v>-9.0024999999999995</v>
      </c>
      <c r="J2676" s="8">
        <v>-35.844999999999999</v>
      </c>
      <c r="K2676">
        <v>35000000</v>
      </c>
      <c r="L2676" t="s">
        <v>67</v>
      </c>
      <c r="M2676" t="s">
        <v>561</v>
      </c>
      <c r="N2676" t="s">
        <v>552</v>
      </c>
      <c r="O2676" s="12">
        <v>2012</v>
      </c>
      <c r="P2676" s="12">
        <v>10</v>
      </c>
      <c r="Q2676" s="12">
        <v>2012</v>
      </c>
      <c r="R2676" s="12">
        <v>10</v>
      </c>
      <c r="S2676" s="7">
        <f t="shared" si="42"/>
        <v>0.32258064516129031</v>
      </c>
      <c r="T2676">
        <v>3</v>
      </c>
      <c r="U2676">
        <v>17</v>
      </c>
      <c r="V2676" t="s">
        <v>82</v>
      </c>
      <c r="W2676">
        <f t="shared" si="43"/>
        <v>400</v>
      </c>
      <c r="X2676" s="5">
        <v>1</v>
      </c>
      <c r="Y2676" t="s">
        <v>48</v>
      </c>
      <c r="Z2676" t="s">
        <v>55</v>
      </c>
      <c r="AA2676" t="s">
        <v>59</v>
      </c>
      <c r="AB2676">
        <v>14</v>
      </c>
      <c r="AC2676" t="s">
        <v>1446</v>
      </c>
      <c r="AD2676" t="s">
        <v>1683</v>
      </c>
    </row>
    <row r="2677" spans="1:30" ht="14.25" customHeight="1" x14ac:dyDescent="0.3">
      <c r="A2677">
        <v>26</v>
      </c>
      <c r="B2677" t="s">
        <v>24</v>
      </c>
      <c r="C2677" t="s">
        <v>444</v>
      </c>
      <c r="D2677" t="s">
        <v>351</v>
      </c>
      <c r="E2677">
        <v>2014</v>
      </c>
      <c r="F2677" t="s">
        <v>555</v>
      </c>
      <c r="G2677" t="s">
        <v>562</v>
      </c>
      <c r="H2677" s="3" t="s">
        <v>563</v>
      </c>
      <c r="I2677" s="8">
        <v>-9.0024999999999995</v>
      </c>
      <c r="J2677" s="8">
        <v>-35.844999999999999</v>
      </c>
      <c r="K2677">
        <v>35000000</v>
      </c>
      <c r="L2677" t="s">
        <v>67</v>
      </c>
      <c r="M2677" t="s">
        <v>561</v>
      </c>
      <c r="N2677" t="s">
        <v>552</v>
      </c>
      <c r="O2677" s="12">
        <v>2012</v>
      </c>
      <c r="P2677" s="12">
        <v>10</v>
      </c>
      <c r="Q2677" s="12">
        <v>2012</v>
      </c>
      <c r="R2677" s="12">
        <v>10</v>
      </c>
      <c r="S2677" s="7">
        <f t="shared" si="42"/>
        <v>0.32258064516129031</v>
      </c>
      <c r="T2677">
        <v>3</v>
      </c>
      <c r="U2677">
        <v>17</v>
      </c>
      <c r="V2677" t="s">
        <v>82</v>
      </c>
      <c r="W2677">
        <f t="shared" si="43"/>
        <v>400</v>
      </c>
      <c r="X2677" s="5">
        <v>1</v>
      </c>
      <c r="Y2677" t="s">
        <v>48</v>
      </c>
      <c r="Z2677" t="s">
        <v>55</v>
      </c>
      <c r="AA2677" t="s">
        <v>1082</v>
      </c>
      <c r="AB2677">
        <v>1</v>
      </c>
      <c r="AC2677" t="s">
        <v>1446</v>
      </c>
      <c r="AD2677" t="s">
        <v>1683</v>
      </c>
    </row>
    <row r="2678" spans="1:30" ht="14.25" customHeight="1" x14ac:dyDescent="0.3">
      <c r="A2678">
        <v>26</v>
      </c>
      <c r="B2678" t="s">
        <v>24</v>
      </c>
      <c r="C2678" t="s">
        <v>444</v>
      </c>
      <c r="D2678" t="s">
        <v>351</v>
      </c>
      <c r="E2678">
        <v>2014</v>
      </c>
      <c r="F2678" t="s">
        <v>555</v>
      </c>
      <c r="G2678" t="s">
        <v>562</v>
      </c>
      <c r="H2678" s="3" t="s">
        <v>563</v>
      </c>
      <c r="I2678" s="8">
        <v>-9.0024999999999995</v>
      </c>
      <c r="J2678" s="8">
        <v>-35.844999999999999</v>
      </c>
      <c r="K2678">
        <v>35000000</v>
      </c>
      <c r="L2678" t="s">
        <v>67</v>
      </c>
      <c r="M2678" t="s">
        <v>561</v>
      </c>
      <c r="N2678" t="s">
        <v>552</v>
      </c>
      <c r="O2678" s="12">
        <v>2012</v>
      </c>
      <c r="P2678" s="12">
        <v>10</v>
      </c>
      <c r="Q2678" s="12">
        <v>2012</v>
      </c>
      <c r="R2678" s="12">
        <v>10</v>
      </c>
      <c r="S2678" s="7">
        <f t="shared" si="42"/>
        <v>0.32258064516129031</v>
      </c>
      <c r="T2678">
        <v>3</v>
      </c>
      <c r="U2678">
        <v>17</v>
      </c>
      <c r="V2678" t="s">
        <v>82</v>
      </c>
      <c r="W2678">
        <f t="shared" si="43"/>
        <v>400</v>
      </c>
      <c r="X2678" s="5">
        <v>1</v>
      </c>
      <c r="Y2678" t="s">
        <v>48</v>
      </c>
      <c r="Z2678" t="s">
        <v>55</v>
      </c>
      <c r="AA2678" t="s">
        <v>1064</v>
      </c>
      <c r="AB2678">
        <v>56</v>
      </c>
      <c r="AC2678" t="s">
        <v>1446</v>
      </c>
      <c r="AD2678" t="s">
        <v>1683</v>
      </c>
    </row>
    <row r="2679" spans="1:30" ht="14.25" customHeight="1" x14ac:dyDescent="0.3">
      <c r="A2679">
        <v>26</v>
      </c>
      <c r="B2679" t="s">
        <v>24</v>
      </c>
      <c r="C2679" t="s">
        <v>444</v>
      </c>
      <c r="D2679" t="s">
        <v>351</v>
      </c>
      <c r="E2679">
        <v>2014</v>
      </c>
      <c r="F2679" t="s">
        <v>555</v>
      </c>
      <c r="G2679" t="s">
        <v>562</v>
      </c>
      <c r="H2679" s="3" t="s">
        <v>563</v>
      </c>
      <c r="I2679" s="8">
        <v>-9.0024999999999995</v>
      </c>
      <c r="J2679" s="8">
        <v>-35.844999999999999</v>
      </c>
      <c r="K2679">
        <v>35000000</v>
      </c>
      <c r="L2679" t="s">
        <v>67</v>
      </c>
      <c r="M2679" t="s">
        <v>561</v>
      </c>
      <c r="N2679" t="s">
        <v>552</v>
      </c>
      <c r="O2679" s="12">
        <v>2012</v>
      </c>
      <c r="P2679" s="12">
        <v>10</v>
      </c>
      <c r="Q2679" s="12">
        <v>2012</v>
      </c>
      <c r="R2679" s="12">
        <v>10</v>
      </c>
      <c r="S2679" s="7">
        <f t="shared" si="42"/>
        <v>0.32258064516129031</v>
      </c>
      <c r="T2679">
        <v>3</v>
      </c>
      <c r="U2679">
        <v>17</v>
      </c>
      <c r="V2679" t="s">
        <v>82</v>
      </c>
      <c r="W2679">
        <f t="shared" si="43"/>
        <v>400</v>
      </c>
      <c r="X2679" s="5">
        <v>1</v>
      </c>
      <c r="Y2679" t="s">
        <v>48</v>
      </c>
      <c r="Z2679" t="s">
        <v>55</v>
      </c>
      <c r="AA2679" t="s">
        <v>1093</v>
      </c>
      <c r="AB2679">
        <v>5</v>
      </c>
      <c r="AC2679" t="s">
        <v>1446</v>
      </c>
      <c r="AD2679" t="s">
        <v>1683</v>
      </c>
    </row>
    <row r="2680" spans="1:30" ht="14.25" customHeight="1" x14ac:dyDescent="0.3">
      <c r="A2680">
        <v>26</v>
      </c>
      <c r="B2680" t="s">
        <v>24</v>
      </c>
      <c r="C2680" t="s">
        <v>444</v>
      </c>
      <c r="D2680" t="s">
        <v>351</v>
      </c>
      <c r="E2680">
        <v>2014</v>
      </c>
      <c r="F2680" t="s">
        <v>555</v>
      </c>
      <c r="G2680" t="s">
        <v>562</v>
      </c>
      <c r="H2680" s="3" t="s">
        <v>563</v>
      </c>
      <c r="I2680" s="8">
        <v>-9.0024999999999995</v>
      </c>
      <c r="J2680" s="8">
        <v>-35.844999999999999</v>
      </c>
      <c r="K2680">
        <v>35000000</v>
      </c>
      <c r="L2680" t="s">
        <v>67</v>
      </c>
      <c r="M2680" t="s">
        <v>561</v>
      </c>
      <c r="N2680" t="s">
        <v>552</v>
      </c>
      <c r="O2680" s="12">
        <v>2012</v>
      </c>
      <c r="P2680" s="12">
        <v>10</v>
      </c>
      <c r="Q2680" s="12">
        <v>2012</v>
      </c>
      <c r="R2680" s="12">
        <v>10</v>
      </c>
      <c r="S2680" s="7">
        <f t="shared" si="42"/>
        <v>0.32258064516129031</v>
      </c>
      <c r="T2680">
        <v>3</v>
      </c>
      <c r="U2680">
        <v>17</v>
      </c>
      <c r="V2680" t="s">
        <v>82</v>
      </c>
      <c r="W2680">
        <f t="shared" si="43"/>
        <v>400</v>
      </c>
      <c r="X2680" s="5">
        <v>1</v>
      </c>
      <c r="Y2680" t="s">
        <v>48</v>
      </c>
      <c r="Z2680" t="s">
        <v>55</v>
      </c>
      <c r="AA2680" t="s">
        <v>1094</v>
      </c>
      <c r="AB2680">
        <v>2</v>
      </c>
      <c r="AC2680" t="s">
        <v>1446</v>
      </c>
      <c r="AD2680" t="s">
        <v>1683</v>
      </c>
    </row>
    <row r="2681" spans="1:30" ht="14.25" customHeight="1" x14ac:dyDescent="0.3">
      <c r="A2681">
        <v>26</v>
      </c>
      <c r="B2681" t="s">
        <v>24</v>
      </c>
      <c r="C2681" t="s">
        <v>444</v>
      </c>
      <c r="D2681" t="s">
        <v>351</v>
      </c>
      <c r="E2681">
        <v>2014</v>
      </c>
      <c r="F2681" t="s">
        <v>555</v>
      </c>
      <c r="G2681" t="s">
        <v>562</v>
      </c>
      <c r="H2681" s="3" t="s">
        <v>563</v>
      </c>
      <c r="I2681" s="8">
        <v>-9.0024999999999995</v>
      </c>
      <c r="J2681" s="8">
        <v>-35.844999999999999</v>
      </c>
      <c r="K2681">
        <v>35000000</v>
      </c>
      <c r="L2681" t="s">
        <v>67</v>
      </c>
      <c r="M2681" t="s">
        <v>561</v>
      </c>
      <c r="N2681" t="s">
        <v>552</v>
      </c>
      <c r="O2681" s="12">
        <v>2012</v>
      </c>
      <c r="P2681" s="12">
        <v>10</v>
      </c>
      <c r="Q2681" s="12">
        <v>2012</v>
      </c>
      <c r="R2681" s="12">
        <v>10</v>
      </c>
      <c r="S2681" s="7">
        <f t="shared" si="42"/>
        <v>0.32258064516129031</v>
      </c>
      <c r="T2681">
        <v>3</v>
      </c>
      <c r="U2681">
        <v>17</v>
      </c>
      <c r="V2681" t="s">
        <v>82</v>
      </c>
      <c r="W2681">
        <f t="shared" si="43"/>
        <v>400</v>
      </c>
      <c r="X2681" s="5">
        <v>1</v>
      </c>
      <c r="Y2681" t="s">
        <v>48</v>
      </c>
      <c r="Z2681" t="s">
        <v>55</v>
      </c>
      <c r="AA2681" t="s">
        <v>1101</v>
      </c>
      <c r="AB2681">
        <v>0</v>
      </c>
      <c r="AC2681" t="s">
        <v>1446</v>
      </c>
      <c r="AD2681" t="s">
        <v>1683</v>
      </c>
    </row>
    <row r="2682" spans="1:30" ht="14.25" customHeight="1" x14ac:dyDescent="0.3">
      <c r="A2682">
        <v>26</v>
      </c>
      <c r="B2682" t="s">
        <v>24</v>
      </c>
      <c r="C2682" t="s">
        <v>444</v>
      </c>
      <c r="D2682" t="s">
        <v>351</v>
      </c>
      <c r="E2682">
        <v>2014</v>
      </c>
      <c r="F2682" t="s">
        <v>555</v>
      </c>
      <c r="G2682" t="s">
        <v>562</v>
      </c>
      <c r="H2682" s="3" t="s">
        <v>563</v>
      </c>
      <c r="I2682" s="8">
        <v>-9.0024999999999995</v>
      </c>
      <c r="J2682" s="8">
        <v>-35.844999999999999</v>
      </c>
      <c r="K2682">
        <v>35000000</v>
      </c>
      <c r="L2682" t="s">
        <v>67</v>
      </c>
      <c r="M2682" t="s">
        <v>561</v>
      </c>
      <c r="N2682" t="s">
        <v>552</v>
      </c>
      <c r="O2682" s="12">
        <v>2012</v>
      </c>
      <c r="P2682" s="12">
        <v>10</v>
      </c>
      <c r="Q2682" s="12">
        <v>2012</v>
      </c>
      <c r="R2682" s="12">
        <v>10</v>
      </c>
      <c r="S2682" s="7">
        <f t="shared" si="42"/>
        <v>0.32258064516129031</v>
      </c>
      <c r="T2682">
        <v>3</v>
      </c>
      <c r="U2682">
        <v>17</v>
      </c>
      <c r="V2682" t="s">
        <v>82</v>
      </c>
      <c r="W2682">
        <f t="shared" si="43"/>
        <v>400</v>
      </c>
      <c r="X2682" s="5">
        <v>1</v>
      </c>
      <c r="Y2682" t="s">
        <v>48</v>
      </c>
      <c r="Z2682" t="s">
        <v>55</v>
      </c>
      <c r="AA2682" t="s">
        <v>70</v>
      </c>
      <c r="AB2682">
        <v>0</v>
      </c>
      <c r="AC2682" t="s">
        <v>1446</v>
      </c>
      <c r="AD2682" t="s">
        <v>1683</v>
      </c>
    </row>
    <row r="2683" spans="1:30" ht="14.25" customHeight="1" x14ac:dyDescent="0.3">
      <c r="A2683">
        <v>26</v>
      </c>
      <c r="B2683" t="s">
        <v>24</v>
      </c>
      <c r="C2683" t="s">
        <v>444</v>
      </c>
      <c r="D2683" t="s">
        <v>351</v>
      </c>
      <c r="E2683">
        <v>2014</v>
      </c>
      <c r="F2683" t="s">
        <v>555</v>
      </c>
      <c r="G2683" t="s">
        <v>562</v>
      </c>
      <c r="H2683" s="3" t="s">
        <v>563</v>
      </c>
      <c r="I2683" s="8">
        <v>-9.0024999999999995</v>
      </c>
      <c r="J2683" s="8">
        <v>-35.844999999999999</v>
      </c>
      <c r="K2683">
        <v>35000000</v>
      </c>
      <c r="L2683" t="s">
        <v>67</v>
      </c>
      <c r="M2683" t="s">
        <v>561</v>
      </c>
      <c r="N2683" t="s">
        <v>552</v>
      </c>
      <c r="O2683" s="12">
        <v>2012</v>
      </c>
      <c r="P2683" s="12">
        <v>10</v>
      </c>
      <c r="Q2683" s="12">
        <v>2012</v>
      </c>
      <c r="R2683" s="12">
        <v>10</v>
      </c>
      <c r="S2683" s="7">
        <f t="shared" si="42"/>
        <v>0.32258064516129031</v>
      </c>
      <c r="T2683">
        <v>3</v>
      </c>
      <c r="U2683">
        <v>17</v>
      </c>
      <c r="V2683" t="s">
        <v>82</v>
      </c>
      <c r="W2683">
        <f t="shared" si="43"/>
        <v>400</v>
      </c>
      <c r="X2683" s="5">
        <v>1</v>
      </c>
      <c r="Y2683" t="s">
        <v>48</v>
      </c>
      <c r="Z2683" t="s">
        <v>55</v>
      </c>
      <c r="AA2683" t="s">
        <v>73</v>
      </c>
      <c r="AB2683">
        <v>5</v>
      </c>
      <c r="AC2683" t="s">
        <v>1446</v>
      </c>
      <c r="AD2683" t="s">
        <v>1683</v>
      </c>
    </row>
    <row r="2684" spans="1:30" ht="14.25" customHeight="1" x14ac:dyDescent="0.3">
      <c r="A2684">
        <v>26</v>
      </c>
      <c r="B2684" t="s">
        <v>24</v>
      </c>
      <c r="C2684" t="s">
        <v>444</v>
      </c>
      <c r="D2684" t="s">
        <v>351</v>
      </c>
      <c r="E2684">
        <v>2014</v>
      </c>
      <c r="F2684" t="s">
        <v>555</v>
      </c>
      <c r="G2684" t="s">
        <v>562</v>
      </c>
      <c r="H2684" s="3" t="s">
        <v>563</v>
      </c>
      <c r="I2684" s="8">
        <v>-9.0024999999999995</v>
      </c>
      <c r="J2684" s="8">
        <v>-35.844999999999999</v>
      </c>
      <c r="K2684">
        <v>35000000</v>
      </c>
      <c r="L2684" t="s">
        <v>67</v>
      </c>
      <c r="M2684" t="s">
        <v>561</v>
      </c>
      <c r="N2684" t="s">
        <v>552</v>
      </c>
      <c r="O2684" s="12">
        <v>2012</v>
      </c>
      <c r="P2684" s="12">
        <v>10</v>
      </c>
      <c r="Q2684" s="12">
        <v>2012</v>
      </c>
      <c r="R2684" s="12">
        <v>10</v>
      </c>
      <c r="S2684" s="7">
        <f t="shared" si="42"/>
        <v>0.32258064516129031</v>
      </c>
      <c r="T2684">
        <v>3</v>
      </c>
      <c r="U2684">
        <v>17</v>
      </c>
      <c r="V2684" t="s">
        <v>82</v>
      </c>
      <c r="W2684">
        <f t="shared" si="43"/>
        <v>400</v>
      </c>
      <c r="X2684" s="5">
        <v>1</v>
      </c>
      <c r="Y2684" t="s">
        <v>48</v>
      </c>
      <c r="Z2684" t="s">
        <v>55</v>
      </c>
      <c r="AA2684" t="s">
        <v>1074</v>
      </c>
      <c r="AB2684">
        <v>1</v>
      </c>
      <c r="AC2684" t="s">
        <v>1446</v>
      </c>
      <c r="AD2684" t="s">
        <v>1683</v>
      </c>
    </row>
    <row r="2685" spans="1:30" ht="14.25" customHeight="1" x14ac:dyDescent="0.3">
      <c r="A2685">
        <v>26</v>
      </c>
      <c r="B2685" t="s">
        <v>24</v>
      </c>
      <c r="C2685" t="s">
        <v>444</v>
      </c>
      <c r="D2685" t="s">
        <v>351</v>
      </c>
      <c r="E2685">
        <v>2014</v>
      </c>
      <c r="F2685" t="s">
        <v>555</v>
      </c>
      <c r="G2685" t="s">
        <v>562</v>
      </c>
      <c r="H2685" s="3" t="s">
        <v>563</v>
      </c>
      <c r="I2685" s="8">
        <v>-9.0024999999999995</v>
      </c>
      <c r="J2685" s="8">
        <v>-35.844999999999999</v>
      </c>
      <c r="K2685">
        <v>35000000</v>
      </c>
      <c r="L2685" t="s">
        <v>67</v>
      </c>
      <c r="M2685" t="s">
        <v>561</v>
      </c>
      <c r="N2685" t="s">
        <v>552</v>
      </c>
      <c r="O2685" s="12">
        <v>2012</v>
      </c>
      <c r="P2685" s="12">
        <v>10</v>
      </c>
      <c r="Q2685" s="12">
        <v>2012</v>
      </c>
      <c r="R2685" s="12">
        <v>10</v>
      </c>
      <c r="S2685" s="7">
        <f t="shared" si="42"/>
        <v>0.32258064516129031</v>
      </c>
      <c r="T2685">
        <v>3</v>
      </c>
      <c r="U2685">
        <v>17</v>
      </c>
      <c r="V2685" t="s">
        <v>82</v>
      </c>
      <c r="W2685">
        <f t="shared" si="43"/>
        <v>400</v>
      </c>
      <c r="X2685" s="5">
        <v>1</v>
      </c>
      <c r="Y2685" t="s">
        <v>48</v>
      </c>
      <c r="Z2685" t="s">
        <v>55</v>
      </c>
      <c r="AA2685" t="s">
        <v>1056</v>
      </c>
      <c r="AB2685">
        <v>0</v>
      </c>
      <c r="AC2685" t="s">
        <v>1446</v>
      </c>
      <c r="AD2685" t="s">
        <v>1683</v>
      </c>
    </row>
    <row r="2686" spans="1:30" ht="14.25" customHeight="1" x14ac:dyDescent="0.3">
      <c r="A2686">
        <v>26</v>
      </c>
      <c r="B2686" t="s">
        <v>24</v>
      </c>
      <c r="C2686" t="s">
        <v>444</v>
      </c>
      <c r="D2686" t="s">
        <v>351</v>
      </c>
      <c r="E2686">
        <v>2014</v>
      </c>
      <c r="F2686" t="s">
        <v>555</v>
      </c>
      <c r="G2686" t="s">
        <v>562</v>
      </c>
      <c r="H2686" s="3" t="s">
        <v>563</v>
      </c>
      <c r="I2686" s="8">
        <v>-9.0024999999999995</v>
      </c>
      <c r="J2686" s="8">
        <v>-35.844999999999999</v>
      </c>
      <c r="K2686">
        <v>35000000</v>
      </c>
      <c r="L2686" t="s">
        <v>67</v>
      </c>
      <c r="M2686" t="s">
        <v>561</v>
      </c>
      <c r="N2686" t="s">
        <v>552</v>
      </c>
      <c r="O2686" s="12">
        <v>2012</v>
      </c>
      <c r="P2686" s="12">
        <v>10</v>
      </c>
      <c r="Q2686" s="12">
        <v>2012</v>
      </c>
      <c r="R2686" s="12">
        <v>10</v>
      </c>
      <c r="S2686" s="7">
        <f t="shared" si="42"/>
        <v>0.32258064516129031</v>
      </c>
      <c r="T2686">
        <v>3</v>
      </c>
      <c r="U2686">
        <v>17</v>
      </c>
      <c r="V2686" t="s">
        <v>82</v>
      </c>
      <c r="W2686">
        <f t="shared" si="43"/>
        <v>400</v>
      </c>
      <c r="X2686" s="5">
        <v>1</v>
      </c>
      <c r="Y2686" t="s">
        <v>48</v>
      </c>
      <c r="Z2686" t="s">
        <v>55</v>
      </c>
      <c r="AA2686" t="s">
        <v>655</v>
      </c>
      <c r="AB2686">
        <v>10</v>
      </c>
      <c r="AC2686" t="s">
        <v>1446</v>
      </c>
      <c r="AD2686" t="s">
        <v>1683</v>
      </c>
    </row>
    <row r="2687" spans="1:30" ht="14.25" customHeight="1" x14ac:dyDescent="0.3">
      <c r="A2687">
        <v>26</v>
      </c>
      <c r="B2687" t="s">
        <v>24</v>
      </c>
      <c r="C2687" t="s">
        <v>444</v>
      </c>
      <c r="D2687" t="s">
        <v>351</v>
      </c>
      <c r="E2687">
        <v>2014</v>
      </c>
      <c r="F2687" t="s">
        <v>555</v>
      </c>
      <c r="G2687" t="s">
        <v>562</v>
      </c>
      <c r="H2687" s="3" t="s">
        <v>563</v>
      </c>
      <c r="I2687" s="8">
        <v>-9.0024999999999995</v>
      </c>
      <c r="J2687" s="8">
        <v>-35.844999999999999</v>
      </c>
      <c r="K2687">
        <v>35000000</v>
      </c>
      <c r="L2687" t="s">
        <v>67</v>
      </c>
      <c r="M2687" t="s">
        <v>561</v>
      </c>
      <c r="N2687" t="s">
        <v>552</v>
      </c>
      <c r="O2687" s="12">
        <v>2012</v>
      </c>
      <c r="P2687" s="12">
        <v>10</v>
      </c>
      <c r="Q2687" s="12">
        <v>2012</v>
      </c>
      <c r="R2687" s="12">
        <v>10</v>
      </c>
      <c r="S2687" s="7">
        <f t="shared" si="42"/>
        <v>0.32258064516129031</v>
      </c>
      <c r="T2687">
        <v>3</v>
      </c>
      <c r="U2687">
        <v>17</v>
      </c>
      <c r="V2687" t="s">
        <v>82</v>
      </c>
      <c r="W2687">
        <f t="shared" si="43"/>
        <v>400</v>
      </c>
      <c r="X2687" s="5">
        <v>1</v>
      </c>
      <c r="Y2687" t="s">
        <v>48</v>
      </c>
      <c r="Z2687" t="s">
        <v>55</v>
      </c>
      <c r="AA2687" t="s">
        <v>379</v>
      </c>
      <c r="AB2687">
        <v>34</v>
      </c>
      <c r="AC2687" t="s">
        <v>1446</v>
      </c>
      <c r="AD2687" t="s">
        <v>1683</v>
      </c>
    </row>
    <row r="2688" spans="1:30" ht="14.25" customHeight="1" x14ac:dyDescent="0.3">
      <c r="A2688">
        <v>26</v>
      </c>
      <c r="B2688" t="s">
        <v>24</v>
      </c>
      <c r="C2688" t="s">
        <v>444</v>
      </c>
      <c r="D2688" t="s">
        <v>351</v>
      </c>
      <c r="E2688">
        <v>2014</v>
      </c>
      <c r="F2688" t="s">
        <v>555</v>
      </c>
      <c r="G2688" t="s">
        <v>562</v>
      </c>
      <c r="H2688" s="3" t="s">
        <v>563</v>
      </c>
      <c r="I2688" s="8">
        <v>-9.0024999999999995</v>
      </c>
      <c r="J2688" s="8">
        <v>-35.844999999999999</v>
      </c>
      <c r="K2688">
        <v>35000000</v>
      </c>
      <c r="L2688" t="s">
        <v>67</v>
      </c>
      <c r="M2688" t="s">
        <v>561</v>
      </c>
      <c r="N2688" t="s">
        <v>552</v>
      </c>
      <c r="O2688" s="12">
        <v>2012</v>
      </c>
      <c r="P2688" s="12">
        <v>10</v>
      </c>
      <c r="Q2688" s="12">
        <v>2012</v>
      </c>
      <c r="R2688" s="12">
        <v>10</v>
      </c>
      <c r="S2688" s="7">
        <f t="shared" si="42"/>
        <v>0.32258064516129031</v>
      </c>
      <c r="T2688">
        <v>3</v>
      </c>
      <c r="U2688">
        <v>17</v>
      </c>
      <c r="V2688" t="s">
        <v>82</v>
      </c>
      <c r="W2688">
        <f t="shared" si="43"/>
        <v>400</v>
      </c>
      <c r="X2688" s="5">
        <v>1</v>
      </c>
      <c r="Y2688" t="s">
        <v>48</v>
      </c>
      <c r="Z2688" t="s">
        <v>55</v>
      </c>
      <c r="AA2688" t="s">
        <v>1086</v>
      </c>
      <c r="AB2688">
        <v>7</v>
      </c>
      <c r="AC2688" t="s">
        <v>1446</v>
      </c>
      <c r="AD2688" t="s">
        <v>1683</v>
      </c>
    </row>
    <row r="2689" spans="1:30" ht="14.25" customHeight="1" x14ac:dyDescent="0.3">
      <c r="A2689">
        <v>26</v>
      </c>
      <c r="B2689" t="s">
        <v>24</v>
      </c>
      <c r="C2689" t="s">
        <v>444</v>
      </c>
      <c r="D2689" t="s">
        <v>351</v>
      </c>
      <c r="E2689">
        <v>2014</v>
      </c>
      <c r="F2689" t="s">
        <v>555</v>
      </c>
      <c r="G2689" t="s">
        <v>562</v>
      </c>
      <c r="H2689" s="3" t="s">
        <v>563</v>
      </c>
      <c r="I2689" s="8">
        <v>-9.0024999999999995</v>
      </c>
      <c r="J2689" s="8">
        <v>-35.844999999999999</v>
      </c>
      <c r="K2689">
        <v>35000000</v>
      </c>
      <c r="L2689" t="s">
        <v>67</v>
      </c>
      <c r="M2689" t="s">
        <v>561</v>
      </c>
      <c r="N2689" t="s">
        <v>552</v>
      </c>
      <c r="O2689" s="12">
        <v>2012</v>
      </c>
      <c r="P2689" s="12">
        <v>10</v>
      </c>
      <c r="Q2689" s="12">
        <v>2012</v>
      </c>
      <c r="R2689" s="12">
        <v>10</v>
      </c>
      <c r="S2689" s="7">
        <f t="shared" si="42"/>
        <v>0.32258064516129031</v>
      </c>
      <c r="T2689">
        <v>3</v>
      </c>
      <c r="U2689">
        <v>17</v>
      </c>
      <c r="V2689" t="s">
        <v>82</v>
      </c>
      <c r="W2689">
        <f t="shared" si="43"/>
        <v>400</v>
      </c>
      <c r="X2689" s="5">
        <v>1</v>
      </c>
      <c r="Y2689" t="s">
        <v>48</v>
      </c>
      <c r="Z2689" t="s">
        <v>55</v>
      </c>
      <c r="AA2689" t="s">
        <v>1095</v>
      </c>
      <c r="AB2689">
        <v>2</v>
      </c>
      <c r="AC2689" t="s">
        <v>1446</v>
      </c>
      <c r="AD2689" t="s">
        <v>1683</v>
      </c>
    </row>
    <row r="2690" spans="1:30" ht="14.25" customHeight="1" x14ac:dyDescent="0.3">
      <c r="A2690">
        <v>26</v>
      </c>
      <c r="B2690" t="s">
        <v>24</v>
      </c>
      <c r="C2690" t="s">
        <v>444</v>
      </c>
      <c r="D2690" t="s">
        <v>351</v>
      </c>
      <c r="E2690">
        <v>2014</v>
      </c>
      <c r="F2690" t="s">
        <v>555</v>
      </c>
      <c r="G2690" t="s">
        <v>562</v>
      </c>
      <c r="H2690" s="3" t="s">
        <v>563</v>
      </c>
      <c r="I2690" s="8">
        <v>-9.0024999999999995</v>
      </c>
      <c r="J2690" s="8">
        <v>-35.844999999999999</v>
      </c>
      <c r="K2690">
        <v>35000000</v>
      </c>
      <c r="L2690" t="s">
        <v>67</v>
      </c>
      <c r="M2690" t="s">
        <v>561</v>
      </c>
      <c r="N2690" t="s">
        <v>552</v>
      </c>
      <c r="O2690" s="12">
        <v>2012</v>
      </c>
      <c r="P2690" s="12">
        <v>10</v>
      </c>
      <c r="Q2690" s="12">
        <v>2012</v>
      </c>
      <c r="R2690" s="12">
        <v>10</v>
      </c>
      <c r="S2690" s="7">
        <f t="shared" si="42"/>
        <v>0.32258064516129031</v>
      </c>
      <c r="T2690">
        <v>3</v>
      </c>
      <c r="U2690">
        <v>17</v>
      </c>
      <c r="V2690" t="s">
        <v>82</v>
      </c>
      <c r="W2690">
        <f t="shared" si="43"/>
        <v>400</v>
      </c>
      <c r="X2690" s="5">
        <v>1</v>
      </c>
      <c r="Y2690" t="s">
        <v>48</v>
      </c>
      <c r="Z2690" t="s">
        <v>55</v>
      </c>
      <c r="AA2690" t="s">
        <v>1099</v>
      </c>
      <c r="AB2690">
        <v>0</v>
      </c>
      <c r="AC2690" t="s">
        <v>1446</v>
      </c>
      <c r="AD2690" t="s">
        <v>1683</v>
      </c>
    </row>
    <row r="2691" spans="1:30" ht="14.25" customHeight="1" x14ac:dyDescent="0.3">
      <c r="A2691">
        <v>26</v>
      </c>
      <c r="B2691" t="s">
        <v>24</v>
      </c>
      <c r="C2691" t="s">
        <v>444</v>
      </c>
      <c r="D2691" t="s">
        <v>351</v>
      </c>
      <c r="E2691">
        <v>2014</v>
      </c>
      <c r="F2691" t="s">
        <v>555</v>
      </c>
      <c r="G2691" t="s">
        <v>562</v>
      </c>
      <c r="H2691" s="3" t="s">
        <v>563</v>
      </c>
      <c r="I2691" s="8">
        <v>-9.0024999999999995</v>
      </c>
      <c r="J2691" s="8">
        <v>-35.844999999999999</v>
      </c>
      <c r="K2691">
        <v>35000000</v>
      </c>
      <c r="L2691" t="s">
        <v>67</v>
      </c>
      <c r="M2691" t="s">
        <v>561</v>
      </c>
      <c r="N2691" t="s">
        <v>552</v>
      </c>
      <c r="O2691" s="12">
        <v>2012</v>
      </c>
      <c r="P2691" s="12">
        <v>10</v>
      </c>
      <c r="Q2691" s="12">
        <v>2012</v>
      </c>
      <c r="R2691" s="12">
        <v>10</v>
      </c>
      <c r="S2691" s="7">
        <f t="shared" si="42"/>
        <v>0.32258064516129031</v>
      </c>
      <c r="T2691">
        <v>3</v>
      </c>
      <c r="U2691">
        <v>17</v>
      </c>
      <c r="V2691" t="s">
        <v>82</v>
      </c>
      <c r="W2691">
        <f t="shared" si="43"/>
        <v>400</v>
      </c>
      <c r="X2691" s="5">
        <v>1</v>
      </c>
      <c r="Y2691" t="s">
        <v>48</v>
      </c>
      <c r="Z2691" t="s">
        <v>55</v>
      </c>
      <c r="AA2691" t="s">
        <v>1091</v>
      </c>
      <c r="AB2691">
        <v>27</v>
      </c>
      <c r="AC2691" t="s">
        <v>1446</v>
      </c>
      <c r="AD2691" t="s">
        <v>1683</v>
      </c>
    </row>
    <row r="2692" spans="1:30" ht="14.25" customHeight="1" x14ac:dyDescent="0.3">
      <c r="A2692">
        <v>26</v>
      </c>
      <c r="B2692" t="s">
        <v>24</v>
      </c>
      <c r="C2692" t="s">
        <v>444</v>
      </c>
      <c r="D2692" t="s">
        <v>351</v>
      </c>
      <c r="E2692">
        <v>2014</v>
      </c>
      <c r="F2692" t="s">
        <v>555</v>
      </c>
      <c r="G2692" t="s">
        <v>562</v>
      </c>
      <c r="H2692" s="3" t="s">
        <v>563</v>
      </c>
      <c r="I2692" s="8">
        <v>-9.0024999999999995</v>
      </c>
      <c r="J2692" s="8">
        <v>-35.844999999999999</v>
      </c>
      <c r="K2692">
        <v>35000000</v>
      </c>
      <c r="L2692" t="s">
        <v>67</v>
      </c>
      <c r="M2692" t="s">
        <v>561</v>
      </c>
      <c r="N2692" t="s">
        <v>552</v>
      </c>
      <c r="O2692" s="12">
        <v>2012</v>
      </c>
      <c r="P2692" s="12">
        <v>10</v>
      </c>
      <c r="Q2692" s="12">
        <v>2012</v>
      </c>
      <c r="R2692" s="12">
        <v>10</v>
      </c>
      <c r="S2692" s="7">
        <f t="shared" si="42"/>
        <v>0.32258064516129031</v>
      </c>
      <c r="T2692">
        <v>3</v>
      </c>
      <c r="U2692">
        <v>17</v>
      </c>
      <c r="V2692" t="s">
        <v>82</v>
      </c>
      <c r="W2692">
        <f t="shared" si="43"/>
        <v>400</v>
      </c>
      <c r="X2692" s="5">
        <v>1</v>
      </c>
      <c r="Y2692" t="s">
        <v>48</v>
      </c>
      <c r="Z2692" t="s">
        <v>55</v>
      </c>
      <c r="AA2692" t="s">
        <v>1096</v>
      </c>
      <c r="AB2692">
        <v>0</v>
      </c>
      <c r="AC2692" t="s">
        <v>1446</v>
      </c>
      <c r="AD2692" t="s">
        <v>1683</v>
      </c>
    </row>
    <row r="2693" spans="1:30" ht="14.25" customHeight="1" x14ac:dyDescent="0.3">
      <c r="A2693">
        <v>26</v>
      </c>
      <c r="B2693" t="s">
        <v>24</v>
      </c>
      <c r="C2693" t="s">
        <v>444</v>
      </c>
      <c r="D2693" t="s">
        <v>351</v>
      </c>
      <c r="E2693">
        <v>2014</v>
      </c>
      <c r="F2693" t="s">
        <v>555</v>
      </c>
      <c r="G2693" t="s">
        <v>562</v>
      </c>
      <c r="H2693" s="3" t="s">
        <v>563</v>
      </c>
      <c r="I2693" s="8">
        <v>-9.0024999999999995</v>
      </c>
      <c r="J2693" s="8">
        <v>-35.844999999999999</v>
      </c>
      <c r="K2693">
        <v>35000000</v>
      </c>
      <c r="L2693" t="s">
        <v>67</v>
      </c>
      <c r="M2693" t="s">
        <v>561</v>
      </c>
      <c r="N2693" t="s">
        <v>552</v>
      </c>
      <c r="O2693" s="12">
        <v>2012</v>
      </c>
      <c r="P2693" s="12">
        <v>10</v>
      </c>
      <c r="Q2693" s="12">
        <v>2012</v>
      </c>
      <c r="R2693" s="12">
        <v>10</v>
      </c>
      <c r="S2693" s="7">
        <f t="shared" si="42"/>
        <v>0.32258064516129031</v>
      </c>
      <c r="T2693">
        <v>3</v>
      </c>
      <c r="U2693">
        <v>17</v>
      </c>
      <c r="V2693" t="s">
        <v>82</v>
      </c>
      <c r="W2693">
        <f t="shared" si="43"/>
        <v>400</v>
      </c>
      <c r="X2693" s="5">
        <v>1</v>
      </c>
      <c r="Y2693" t="s">
        <v>48</v>
      </c>
      <c r="Z2693" t="s">
        <v>83</v>
      </c>
      <c r="AA2693" t="s">
        <v>1102</v>
      </c>
      <c r="AB2693">
        <v>0</v>
      </c>
      <c r="AC2693" t="s">
        <v>1446</v>
      </c>
      <c r="AD2693" t="s">
        <v>1683</v>
      </c>
    </row>
    <row r="2694" spans="1:30" ht="14.25" customHeight="1" x14ac:dyDescent="0.3">
      <c r="A2694">
        <v>26</v>
      </c>
      <c r="B2694" t="s">
        <v>24</v>
      </c>
      <c r="C2694" t="s">
        <v>444</v>
      </c>
      <c r="D2694" t="s">
        <v>351</v>
      </c>
      <c r="E2694">
        <v>2014</v>
      </c>
      <c r="F2694" t="s">
        <v>555</v>
      </c>
      <c r="G2694" t="s">
        <v>562</v>
      </c>
      <c r="H2694" s="3" t="s">
        <v>563</v>
      </c>
      <c r="I2694" s="8">
        <v>-9.0024999999999995</v>
      </c>
      <c r="J2694" s="8">
        <v>-35.844999999999999</v>
      </c>
      <c r="K2694">
        <v>35000000</v>
      </c>
      <c r="L2694" t="s">
        <v>67</v>
      </c>
      <c r="M2694" t="s">
        <v>561</v>
      </c>
      <c r="N2694" t="s">
        <v>552</v>
      </c>
      <c r="O2694" s="12">
        <v>2012</v>
      </c>
      <c r="P2694" s="12">
        <v>10</v>
      </c>
      <c r="Q2694" s="12">
        <v>2012</v>
      </c>
      <c r="R2694" s="12">
        <v>10</v>
      </c>
      <c r="S2694" s="7">
        <f t="shared" si="42"/>
        <v>0.32258064516129031</v>
      </c>
      <c r="T2694">
        <v>3</v>
      </c>
      <c r="U2694">
        <v>17</v>
      </c>
      <c r="V2694" t="s">
        <v>82</v>
      </c>
      <c r="W2694">
        <f t="shared" si="43"/>
        <v>400</v>
      </c>
      <c r="X2694" s="5">
        <v>1</v>
      </c>
      <c r="Y2694" t="s">
        <v>48</v>
      </c>
      <c r="Z2694" t="s">
        <v>83</v>
      </c>
      <c r="AA2694" t="s">
        <v>274</v>
      </c>
      <c r="AB2694">
        <v>162</v>
      </c>
      <c r="AC2694" t="s">
        <v>1446</v>
      </c>
      <c r="AD2694" t="s">
        <v>1683</v>
      </c>
    </row>
    <row r="2695" spans="1:30" ht="14.25" customHeight="1" x14ac:dyDescent="0.3">
      <c r="A2695">
        <v>26</v>
      </c>
      <c r="B2695" t="s">
        <v>24</v>
      </c>
      <c r="C2695" t="s">
        <v>444</v>
      </c>
      <c r="D2695" t="s">
        <v>351</v>
      </c>
      <c r="E2695">
        <v>2014</v>
      </c>
      <c r="F2695" t="s">
        <v>555</v>
      </c>
      <c r="G2695" t="s">
        <v>562</v>
      </c>
      <c r="H2695" s="3" t="s">
        <v>563</v>
      </c>
      <c r="I2695" s="8">
        <v>-9.0024999999999995</v>
      </c>
      <c r="J2695" s="8">
        <v>-35.844999999999999</v>
      </c>
      <c r="K2695">
        <v>35000000</v>
      </c>
      <c r="L2695" t="s">
        <v>67</v>
      </c>
      <c r="M2695" t="s">
        <v>561</v>
      </c>
      <c r="N2695" t="s">
        <v>552</v>
      </c>
      <c r="O2695" s="12">
        <v>2012</v>
      </c>
      <c r="P2695" s="12">
        <v>10</v>
      </c>
      <c r="Q2695" s="12">
        <v>2012</v>
      </c>
      <c r="R2695" s="12">
        <v>10</v>
      </c>
      <c r="S2695" s="7">
        <f t="shared" si="42"/>
        <v>0.32258064516129031</v>
      </c>
      <c r="T2695">
        <v>3</v>
      </c>
      <c r="U2695">
        <v>17</v>
      </c>
      <c r="V2695" t="s">
        <v>82</v>
      </c>
      <c r="W2695">
        <f t="shared" si="43"/>
        <v>400</v>
      </c>
      <c r="X2695" s="5">
        <v>1</v>
      </c>
      <c r="Y2695" t="s">
        <v>48</v>
      </c>
      <c r="Z2695" t="s">
        <v>83</v>
      </c>
      <c r="AA2695" t="s">
        <v>87</v>
      </c>
      <c r="AB2695">
        <v>45</v>
      </c>
      <c r="AC2695" t="s">
        <v>1446</v>
      </c>
      <c r="AD2695" t="s">
        <v>1683</v>
      </c>
    </row>
    <row r="2696" spans="1:30" ht="14.25" customHeight="1" x14ac:dyDescent="0.3">
      <c r="A2696">
        <v>26</v>
      </c>
      <c r="B2696" t="s">
        <v>24</v>
      </c>
      <c r="C2696" t="s">
        <v>444</v>
      </c>
      <c r="D2696" t="s">
        <v>351</v>
      </c>
      <c r="E2696">
        <v>2014</v>
      </c>
      <c r="F2696" t="s">
        <v>555</v>
      </c>
      <c r="G2696" t="s">
        <v>562</v>
      </c>
      <c r="H2696" s="3" t="s">
        <v>563</v>
      </c>
      <c r="I2696" s="8">
        <v>-9.0024999999999995</v>
      </c>
      <c r="J2696" s="8">
        <v>-35.844999999999999</v>
      </c>
      <c r="K2696">
        <v>35000000</v>
      </c>
      <c r="L2696" t="s">
        <v>67</v>
      </c>
      <c r="M2696" t="s">
        <v>561</v>
      </c>
      <c r="N2696" t="s">
        <v>552</v>
      </c>
      <c r="O2696" s="12">
        <v>2012</v>
      </c>
      <c r="P2696" s="12">
        <v>10</v>
      </c>
      <c r="Q2696" s="12">
        <v>2012</v>
      </c>
      <c r="R2696" s="12">
        <v>10</v>
      </c>
      <c r="S2696" s="7">
        <f t="shared" si="42"/>
        <v>0.32258064516129031</v>
      </c>
      <c r="T2696">
        <v>3</v>
      </c>
      <c r="U2696">
        <v>17</v>
      </c>
      <c r="V2696" t="s">
        <v>82</v>
      </c>
      <c r="W2696">
        <f t="shared" si="43"/>
        <v>400</v>
      </c>
      <c r="X2696" s="5">
        <v>1</v>
      </c>
      <c r="Y2696" t="s">
        <v>48</v>
      </c>
      <c r="Z2696" t="s">
        <v>83</v>
      </c>
      <c r="AA2696" t="s">
        <v>1087</v>
      </c>
      <c r="AB2696">
        <v>1</v>
      </c>
      <c r="AC2696" t="s">
        <v>1446</v>
      </c>
      <c r="AD2696" t="s">
        <v>1683</v>
      </c>
    </row>
    <row r="2697" spans="1:30" ht="14.25" customHeight="1" x14ac:dyDescent="0.3">
      <c r="A2697">
        <v>26</v>
      </c>
      <c r="B2697" t="s">
        <v>24</v>
      </c>
      <c r="C2697" t="s">
        <v>444</v>
      </c>
      <c r="D2697" t="s">
        <v>351</v>
      </c>
      <c r="E2697">
        <v>2014</v>
      </c>
      <c r="F2697" t="s">
        <v>555</v>
      </c>
      <c r="G2697" t="s">
        <v>562</v>
      </c>
      <c r="H2697" s="3" t="s">
        <v>563</v>
      </c>
      <c r="I2697" s="8">
        <v>-9.0024999999999995</v>
      </c>
      <c r="J2697" s="8">
        <v>-35.844999999999999</v>
      </c>
      <c r="K2697">
        <v>35000000</v>
      </c>
      <c r="L2697" t="s">
        <v>67</v>
      </c>
      <c r="M2697" t="s">
        <v>561</v>
      </c>
      <c r="N2697" t="s">
        <v>552</v>
      </c>
      <c r="O2697" s="12">
        <v>2012</v>
      </c>
      <c r="P2697" s="12">
        <v>10</v>
      </c>
      <c r="Q2697" s="12">
        <v>2012</v>
      </c>
      <c r="R2697" s="12">
        <v>10</v>
      </c>
      <c r="S2697" s="7">
        <f t="shared" si="42"/>
        <v>0.32258064516129031</v>
      </c>
      <c r="T2697">
        <v>3</v>
      </c>
      <c r="U2697">
        <v>17</v>
      </c>
      <c r="V2697" t="s">
        <v>82</v>
      </c>
      <c r="W2697">
        <f t="shared" si="43"/>
        <v>400</v>
      </c>
      <c r="X2697" s="5">
        <v>1</v>
      </c>
      <c r="Y2697" t="s">
        <v>48</v>
      </c>
      <c r="Z2697" t="s">
        <v>83</v>
      </c>
      <c r="AA2697" t="s">
        <v>1088</v>
      </c>
      <c r="AB2697">
        <v>3</v>
      </c>
      <c r="AC2697" t="s">
        <v>1446</v>
      </c>
      <c r="AD2697" t="s">
        <v>1683</v>
      </c>
    </row>
    <row r="2698" spans="1:30" ht="14.25" customHeight="1" x14ac:dyDescent="0.3">
      <c r="A2698">
        <v>26</v>
      </c>
      <c r="B2698" t="s">
        <v>24</v>
      </c>
      <c r="C2698" t="s">
        <v>444</v>
      </c>
      <c r="D2698" t="s">
        <v>351</v>
      </c>
      <c r="E2698">
        <v>2014</v>
      </c>
      <c r="F2698" t="s">
        <v>555</v>
      </c>
      <c r="G2698" t="s">
        <v>562</v>
      </c>
      <c r="H2698" s="3" t="s">
        <v>563</v>
      </c>
      <c r="I2698" s="8">
        <v>-9.0024999999999995</v>
      </c>
      <c r="J2698" s="8">
        <v>-35.844999999999999</v>
      </c>
      <c r="K2698">
        <v>35000000</v>
      </c>
      <c r="L2698" t="s">
        <v>67</v>
      </c>
      <c r="M2698" t="s">
        <v>561</v>
      </c>
      <c r="N2698" t="s">
        <v>552</v>
      </c>
      <c r="O2698" s="12">
        <v>2012</v>
      </c>
      <c r="P2698" s="12">
        <v>10</v>
      </c>
      <c r="Q2698" s="12">
        <v>2012</v>
      </c>
      <c r="R2698" s="12">
        <v>10</v>
      </c>
      <c r="S2698" s="7">
        <f t="shared" si="42"/>
        <v>0.32258064516129031</v>
      </c>
      <c r="T2698">
        <v>3</v>
      </c>
      <c r="U2698">
        <v>17</v>
      </c>
      <c r="V2698" t="s">
        <v>82</v>
      </c>
      <c r="W2698">
        <f t="shared" si="43"/>
        <v>400</v>
      </c>
      <c r="X2698" s="5">
        <v>1</v>
      </c>
      <c r="Y2698" t="s">
        <v>48</v>
      </c>
      <c r="Z2698" t="s">
        <v>90</v>
      </c>
      <c r="AA2698" t="s">
        <v>666</v>
      </c>
      <c r="AB2698">
        <v>2</v>
      </c>
      <c r="AC2698" t="s">
        <v>1446</v>
      </c>
      <c r="AD2698" t="s">
        <v>1683</v>
      </c>
    </row>
    <row r="2699" spans="1:30" ht="14.25" customHeight="1" x14ac:dyDescent="0.3">
      <c r="A2699">
        <v>26</v>
      </c>
      <c r="B2699" t="s">
        <v>24</v>
      </c>
      <c r="C2699" t="s">
        <v>444</v>
      </c>
      <c r="D2699" t="s">
        <v>351</v>
      </c>
      <c r="E2699">
        <v>2014</v>
      </c>
      <c r="F2699" t="s">
        <v>555</v>
      </c>
      <c r="G2699" t="s">
        <v>562</v>
      </c>
      <c r="H2699" s="3" t="s">
        <v>563</v>
      </c>
      <c r="I2699" s="8">
        <v>-9.0024999999999995</v>
      </c>
      <c r="J2699" s="8">
        <v>-35.844999999999999</v>
      </c>
      <c r="K2699">
        <v>35000000</v>
      </c>
      <c r="L2699" t="s">
        <v>67</v>
      </c>
      <c r="M2699" t="s">
        <v>561</v>
      </c>
      <c r="N2699" t="s">
        <v>552</v>
      </c>
      <c r="O2699" s="12">
        <v>2012</v>
      </c>
      <c r="P2699" s="12">
        <v>10</v>
      </c>
      <c r="Q2699" s="12">
        <v>2012</v>
      </c>
      <c r="R2699" s="12">
        <v>10</v>
      </c>
      <c r="S2699" s="7">
        <f t="shared" si="42"/>
        <v>0.32258064516129031</v>
      </c>
      <c r="T2699">
        <v>3</v>
      </c>
      <c r="U2699">
        <v>17</v>
      </c>
      <c r="V2699" t="s">
        <v>82</v>
      </c>
      <c r="W2699">
        <f t="shared" si="43"/>
        <v>400</v>
      </c>
      <c r="X2699" s="5">
        <v>1</v>
      </c>
      <c r="Y2699" t="s">
        <v>48</v>
      </c>
      <c r="Z2699" t="s">
        <v>90</v>
      </c>
      <c r="AA2699" t="s">
        <v>91</v>
      </c>
      <c r="AB2699">
        <v>0</v>
      </c>
      <c r="AC2699" t="s">
        <v>1446</v>
      </c>
      <c r="AD2699" t="s">
        <v>1683</v>
      </c>
    </row>
    <row r="2700" spans="1:30" ht="14.25" customHeight="1" x14ac:dyDescent="0.3">
      <c r="A2700">
        <v>26</v>
      </c>
      <c r="B2700" t="s">
        <v>24</v>
      </c>
      <c r="C2700" t="s">
        <v>444</v>
      </c>
      <c r="D2700" t="s">
        <v>351</v>
      </c>
      <c r="E2700">
        <v>2014</v>
      </c>
      <c r="F2700" t="s">
        <v>564</v>
      </c>
      <c r="G2700" t="s">
        <v>565</v>
      </c>
      <c r="H2700" s="3" t="s">
        <v>566</v>
      </c>
      <c r="I2700" s="8">
        <v>-9.2183329999999994</v>
      </c>
      <c r="J2700" s="8">
        <v>-35.877777999999999</v>
      </c>
      <c r="K2700">
        <v>27000000</v>
      </c>
      <c r="L2700" t="s">
        <v>67</v>
      </c>
      <c r="M2700" t="s">
        <v>561</v>
      </c>
      <c r="N2700" t="s">
        <v>552</v>
      </c>
      <c r="O2700" s="12">
        <v>2012</v>
      </c>
      <c r="P2700" s="12">
        <v>10</v>
      </c>
      <c r="Q2700" s="12">
        <v>2012</v>
      </c>
      <c r="R2700" s="12">
        <v>10</v>
      </c>
      <c r="S2700" s="7">
        <f t="shared" si="42"/>
        <v>0.32258064516129031</v>
      </c>
      <c r="T2700">
        <v>3</v>
      </c>
      <c r="U2700">
        <v>17</v>
      </c>
      <c r="V2700" t="s">
        <v>82</v>
      </c>
      <c r="W2700">
        <f t="shared" si="43"/>
        <v>400</v>
      </c>
      <c r="X2700" s="5">
        <v>1</v>
      </c>
      <c r="Y2700" t="s">
        <v>48</v>
      </c>
      <c r="Z2700" t="s">
        <v>55</v>
      </c>
      <c r="AA2700" t="s">
        <v>859</v>
      </c>
      <c r="AB2700" s="5">
        <v>47</v>
      </c>
      <c r="AC2700" t="s">
        <v>1446</v>
      </c>
      <c r="AD2700" t="s">
        <v>1683</v>
      </c>
    </row>
    <row r="2701" spans="1:30" ht="14.25" customHeight="1" x14ac:dyDescent="0.3">
      <c r="A2701">
        <v>26</v>
      </c>
      <c r="B2701" t="s">
        <v>24</v>
      </c>
      <c r="C2701" t="s">
        <v>444</v>
      </c>
      <c r="D2701" t="s">
        <v>351</v>
      </c>
      <c r="E2701">
        <v>2014</v>
      </c>
      <c r="F2701" t="s">
        <v>564</v>
      </c>
      <c r="G2701" t="s">
        <v>565</v>
      </c>
      <c r="H2701" s="3" t="s">
        <v>566</v>
      </c>
      <c r="I2701" s="8">
        <v>-9.2183329999999994</v>
      </c>
      <c r="J2701" s="8">
        <v>-35.877777999999999</v>
      </c>
      <c r="K2701">
        <v>27000000</v>
      </c>
      <c r="L2701" t="s">
        <v>67</v>
      </c>
      <c r="M2701" t="s">
        <v>561</v>
      </c>
      <c r="N2701" t="s">
        <v>552</v>
      </c>
      <c r="O2701" s="12">
        <v>2012</v>
      </c>
      <c r="P2701" s="12">
        <v>10</v>
      </c>
      <c r="Q2701" s="12">
        <v>2012</v>
      </c>
      <c r="R2701" s="12">
        <v>10</v>
      </c>
      <c r="S2701" s="7">
        <f t="shared" si="42"/>
        <v>0.32258064516129031</v>
      </c>
      <c r="T2701">
        <v>3</v>
      </c>
      <c r="U2701">
        <v>17</v>
      </c>
      <c r="V2701" t="s">
        <v>82</v>
      </c>
      <c r="W2701">
        <f t="shared" si="43"/>
        <v>400</v>
      </c>
      <c r="X2701" s="5">
        <v>1</v>
      </c>
      <c r="Y2701" t="s">
        <v>48</v>
      </c>
      <c r="Z2701" t="s">
        <v>55</v>
      </c>
      <c r="AA2701" t="s">
        <v>238</v>
      </c>
      <c r="AB2701" s="5">
        <v>0</v>
      </c>
      <c r="AC2701" t="s">
        <v>1446</v>
      </c>
      <c r="AD2701" t="s">
        <v>1683</v>
      </c>
    </row>
    <row r="2702" spans="1:30" ht="14.25" customHeight="1" x14ac:dyDescent="0.3">
      <c r="A2702">
        <v>26</v>
      </c>
      <c r="B2702" t="s">
        <v>24</v>
      </c>
      <c r="C2702" t="s">
        <v>444</v>
      </c>
      <c r="D2702" t="s">
        <v>351</v>
      </c>
      <c r="E2702">
        <v>2014</v>
      </c>
      <c r="F2702" t="s">
        <v>564</v>
      </c>
      <c r="G2702" t="s">
        <v>565</v>
      </c>
      <c r="H2702" s="3" t="s">
        <v>566</v>
      </c>
      <c r="I2702" s="8">
        <v>-9.2183329999999994</v>
      </c>
      <c r="J2702" s="8">
        <v>-35.877777999999999</v>
      </c>
      <c r="K2702">
        <v>27000000</v>
      </c>
      <c r="L2702" t="s">
        <v>67</v>
      </c>
      <c r="M2702" t="s">
        <v>561</v>
      </c>
      <c r="N2702" t="s">
        <v>552</v>
      </c>
      <c r="O2702" s="12">
        <v>2012</v>
      </c>
      <c r="P2702" s="12">
        <v>10</v>
      </c>
      <c r="Q2702" s="12">
        <v>2012</v>
      </c>
      <c r="R2702" s="12">
        <v>10</v>
      </c>
      <c r="S2702" s="7">
        <f t="shared" si="42"/>
        <v>0.32258064516129031</v>
      </c>
      <c r="T2702">
        <v>3</v>
      </c>
      <c r="U2702">
        <v>17</v>
      </c>
      <c r="V2702" t="s">
        <v>82</v>
      </c>
      <c r="W2702">
        <f t="shared" si="43"/>
        <v>400</v>
      </c>
      <c r="X2702" s="5">
        <v>1</v>
      </c>
      <c r="Y2702" t="s">
        <v>48</v>
      </c>
      <c r="Z2702" t="s">
        <v>55</v>
      </c>
      <c r="AA2702" t="s">
        <v>1085</v>
      </c>
      <c r="AB2702" s="5">
        <v>5</v>
      </c>
      <c r="AC2702" t="s">
        <v>1446</v>
      </c>
      <c r="AD2702" t="s">
        <v>1683</v>
      </c>
    </row>
    <row r="2703" spans="1:30" ht="14.25" customHeight="1" x14ac:dyDescent="0.3">
      <c r="A2703">
        <v>26</v>
      </c>
      <c r="B2703" t="s">
        <v>24</v>
      </c>
      <c r="C2703" t="s">
        <v>444</v>
      </c>
      <c r="D2703" t="s">
        <v>351</v>
      </c>
      <c r="E2703">
        <v>2014</v>
      </c>
      <c r="F2703" t="s">
        <v>564</v>
      </c>
      <c r="G2703" t="s">
        <v>565</v>
      </c>
      <c r="H2703" s="3" t="s">
        <v>566</v>
      </c>
      <c r="I2703" s="8">
        <v>-9.2183329999999994</v>
      </c>
      <c r="J2703" s="8">
        <v>-35.877777999999999</v>
      </c>
      <c r="K2703">
        <v>27000000</v>
      </c>
      <c r="L2703" t="s">
        <v>67</v>
      </c>
      <c r="M2703" t="s">
        <v>561</v>
      </c>
      <c r="N2703" t="s">
        <v>552</v>
      </c>
      <c r="O2703" s="12">
        <v>2012</v>
      </c>
      <c r="P2703" s="12">
        <v>10</v>
      </c>
      <c r="Q2703" s="12">
        <v>2012</v>
      </c>
      <c r="R2703" s="12">
        <v>10</v>
      </c>
      <c r="S2703" s="7">
        <f t="shared" si="42"/>
        <v>0.32258064516129031</v>
      </c>
      <c r="T2703">
        <v>3</v>
      </c>
      <c r="U2703">
        <v>17</v>
      </c>
      <c r="V2703" t="s">
        <v>82</v>
      </c>
      <c r="W2703">
        <f t="shared" si="43"/>
        <v>400</v>
      </c>
      <c r="X2703" s="5">
        <v>1</v>
      </c>
      <c r="Y2703" t="s">
        <v>48</v>
      </c>
      <c r="Z2703" t="s">
        <v>55</v>
      </c>
      <c r="AA2703" t="s">
        <v>1098</v>
      </c>
      <c r="AB2703" s="5">
        <v>21</v>
      </c>
      <c r="AC2703" t="s">
        <v>1446</v>
      </c>
      <c r="AD2703" t="s">
        <v>1683</v>
      </c>
    </row>
    <row r="2704" spans="1:30" ht="14.25" customHeight="1" x14ac:dyDescent="0.3">
      <c r="A2704">
        <v>26</v>
      </c>
      <c r="B2704" t="s">
        <v>24</v>
      </c>
      <c r="C2704" t="s">
        <v>444</v>
      </c>
      <c r="D2704" t="s">
        <v>351</v>
      </c>
      <c r="E2704">
        <v>2014</v>
      </c>
      <c r="F2704" t="s">
        <v>564</v>
      </c>
      <c r="G2704" t="s">
        <v>565</v>
      </c>
      <c r="H2704" s="3" t="s">
        <v>566</v>
      </c>
      <c r="I2704" s="8">
        <v>-9.2183329999999994</v>
      </c>
      <c r="J2704" s="8">
        <v>-35.877777999999999</v>
      </c>
      <c r="K2704">
        <v>27000000</v>
      </c>
      <c r="L2704" t="s">
        <v>67</v>
      </c>
      <c r="M2704" t="s">
        <v>561</v>
      </c>
      <c r="N2704" t="s">
        <v>552</v>
      </c>
      <c r="O2704" s="12">
        <v>2012</v>
      </c>
      <c r="P2704" s="12">
        <v>10</v>
      </c>
      <c r="Q2704" s="12">
        <v>2012</v>
      </c>
      <c r="R2704" s="12">
        <v>10</v>
      </c>
      <c r="S2704" s="7">
        <f t="shared" si="42"/>
        <v>0.32258064516129031</v>
      </c>
      <c r="T2704">
        <v>3</v>
      </c>
      <c r="U2704">
        <v>17</v>
      </c>
      <c r="V2704" t="s">
        <v>82</v>
      </c>
      <c r="W2704">
        <f t="shared" si="43"/>
        <v>400</v>
      </c>
      <c r="X2704" s="5">
        <v>1</v>
      </c>
      <c r="Y2704" t="s">
        <v>48</v>
      </c>
      <c r="Z2704" t="s">
        <v>55</v>
      </c>
      <c r="AA2704" t="s">
        <v>249</v>
      </c>
      <c r="AB2704" s="5">
        <v>62</v>
      </c>
      <c r="AC2704" t="s">
        <v>1446</v>
      </c>
      <c r="AD2704" t="s">
        <v>1683</v>
      </c>
    </row>
    <row r="2705" spans="1:30" ht="14.25" customHeight="1" x14ac:dyDescent="0.3">
      <c r="A2705">
        <v>26</v>
      </c>
      <c r="B2705" t="s">
        <v>24</v>
      </c>
      <c r="C2705" t="s">
        <v>444</v>
      </c>
      <c r="D2705" t="s">
        <v>351</v>
      </c>
      <c r="E2705">
        <v>2014</v>
      </c>
      <c r="F2705" t="s">
        <v>564</v>
      </c>
      <c r="G2705" t="s">
        <v>565</v>
      </c>
      <c r="H2705" s="3" t="s">
        <v>566</v>
      </c>
      <c r="I2705" s="8">
        <v>-9.2183329999999994</v>
      </c>
      <c r="J2705" s="8">
        <v>-35.877777999999999</v>
      </c>
      <c r="K2705">
        <v>27000000</v>
      </c>
      <c r="L2705" t="s">
        <v>67</v>
      </c>
      <c r="M2705" t="s">
        <v>561</v>
      </c>
      <c r="N2705" t="s">
        <v>552</v>
      </c>
      <c r="O2705" s="12">
        <v>2012</v>
      </c>
      <c r="P2705" s="12">
        <v>10</v>
      </c>
      <c r="Q2705" s="12">
        <v>2012</v>
      </c>
      <c r="R2705" s="12">
        <v>10</v>
      </c>
      <c r="S2705" s="7">
        <f t="shared" si="42"/>
        <v>0.32258064516129031</v>
      </c>
      <c r="T2705">
        <v>3</v>
      </c>
      <c r="U2705">
        <v>17</v>
      </c>
      <c r="V2705" t="s">
        <v>82</v>
      </c>
      <c r="W2705">
        <f t="shared" si="43"/>
        <v>400</v>
      </c>
      <c r="X2705" s="5">
        <v>1</v>
      </c>
      <c r="Y2705" t="s">
        <v>48</v>
      </c>
      <c r="Z2705" t="s">
        <v>55</v>
      </c>
      <c r="AA2705" t="s">
        <v>59</v>
      </c>
      <c r="AB2705" s="5">
        <v>61</v>
      </c>
      <c r="AC2705" t="s">
        <v>1446</v>
      </c>
      <c r="AD2705" t="s">
        <v>1683</v>
      </c>
    </row>
    <row r="2706" spans="1:30" ht="14.25" customHeight="1" x14ac:dyDescent="0.3">
      <c r="A2706">
        <v>26</v>
      </c>
      <c r="B2706" t="s">
        <v>24</v>
      </c>
      <c r="C2706" t="s">
        <v>444</v>
      </c>
      <c r="D2706" t="s">
        <v>351</v>
      </c>
      <c r="E2706">
        <v>2014</v>
      </c>
      <c r="F2706" t="s">
        <v>564</v>
      </c>
      <c r="G2706" t="s">
        <v>565</v>
      </c>
      <c r="H2706" s="3" t="s">
        <v>566</v>
      </c>
      <c r="I2706" s="8">
        <v>-9.2183329999999994</v>
      </c>
      <c r="J2706" s="8">
        <v>-35.877777999999999</v>
      </c>
      <c r="K2706">
        <v>27000000</v>
      </c>
      <c r="L2706" t="s">
        <v>67</v>
      </c>
      <c r="M2706" t="s">
        <v>561</v>
      </c>
      <c r="N2706" t="s">
        <v>552</v>
      </c>
      <c r="O2706" s="12">
        <v>2012</v>
      </c>
      <c r="P2706" s="12">
        <v>10</v>
      </c>
      <c r="Q2706" s="12">
        <v>2012</v>
      </c>
      <c r="R2706" s="12">
        <v>10</v>
      </c>
      <c r="S2706" s="7">
        <f t="shared" si="42"/>
        <v>0.32258064516129031</v>
      </c>
      <c r="T2706">
        <v>3</v>
      </c>
      <c r="U2706">
        <v>17</v>
      </c>
      <c r="V2706" t="s">
        <v>82</v>
      </c>
      <c r="W2706">
        <f t="shared" si="43"/>
        <v>400</v>
      </c>
      <c r="X2706" s="5">
        <v>1</v>
      </c>
      <c r="Y2706" t="s">
        <v>48</v>
      </c>
      <c r="Z2706" t="s">
        <v>55</v>
      </c>
      <c r="AA2706" t="s">
        <v>1082</v>
      </c>
      <c r="AB2706" s="5">
        <v>1</v>
      </c>
      <c r="AC2706" t="s">
        <v>1446</v>
      </c>
      <c r="AD2706" t="s">
        <v>1683</v>
      </c>
    </row>
    <row r="2707" spans="1:30" ht="14.25" customHeight="1" x14ac:dyDescent="0.3">
      <c r="A2707">
        <v>26</v>
      </c>
      <c r="B2707" t="s">
        <v>24</v>
      </c>
      <c r="C2707" t="s">
        <v>444</v>
      </c>
      <c r="D2707" t="s">
        <v>351</v>
      </c>
      <c r="E2707">
        <v>2014</v>
      </c>
      <c r="F2707" t="s">
        <v>564</v>
      </c>
      <c r="G2707" t="s">
        <v>565</v>
      </c>
      <c r="H2707" s="3" t="s">
        <v>566</v>
      </c>
      <c r="I2707" s="8">
        <v>-9.2183329999999994</v>
      </c>
      <c r="J2707" s="8">
        <v>-35.877777999999999</v>
      </c>
      <c r="K2707">
        <v>27000000</v>
      </c>
      <c r="L2707" t="s">
        <v>67</v>
      </c>
      <c r="M2707" t="s">
        <v>561</v>
      </c>
      <c r="N2707" t="s">
        <v>552</v>
      </c>
      <c r="O2707" s="12">
        <v>2012</v>
      </c>
      <c r="P2707" s="12">
        <v>10</v>
      </c>
      <c r="Q2707" s="12">
        <v>2012</v>
      </c>
      <c r="R2707" s="12">
        <v>10</v>
      </c>
      <c r="S2707" s="7">
        <f t="shared" si="42"/>
        <v>0.32258064516129031</v>
      </c>
      <c r="T2707">
        <v>3</v>
      </c>
      <c r="U2707">
        <v>17</v>
      </c>
      <c r="V2707" t="s">
        <v>82</v>
      </c>
      <c r="W2707">
        <f t="shared" si="43"/>
        <v>400</v>
      </c>
      <c r="X2707" s="5">
        <v>1</v>
      </c>
      <c r="Y2707" t="s">
        <v>48</v>
      </c>
      <c r="Z2707" t="s">
        <v>55</v>
      </c>
      <c r="AA2707" t="s">
        <v>1064</v>
      </c>
      <c r="AB2707" s="5">
        <v>50</v>
      </c>
      <c r="AC2707" t="s">
        <v>1446</v>
      </c>
      <c r="AD2707" t="s">
        <v>1683</v>
      </c>
    </row>
    <row r="2708" spans="1:30" ht="14.25" customHeight="1" x14ac:dyDescent="0.3">
      <c r="A2708">
        <v>26</v>
      </c>
      <c r="B2708" t="s">
        <v>24</v>
      </c>
      <c r="C2708" t="s">
        <v>444</v>
      </c>
      <c r="D2708" t="s">
        <v>351</v>
      </c>
      <c r="E2708">
        <v>2014</v>
      </c>
      <c r="F2708" t="s">
        <v>564</v>
      </c>
      <c r="G2708" t="s">
        <v>565</v>
      </c>
      <c r="H2708" s="3" t="s">
        <v>566</v>
      </c>
      <c r="I2708" s="8">
        <v>-9.2183329999999994</v>
      </c>
      <c r="J2708" s="8">
        <v>-35.877777999999999</v>
      </c>
      <c r="K2708">
        <v>27000000</v>
      </c>
      <c r="L2708" t="s">
        <v>67</v>
      </c>
      <c r="M2708" t="s">
        <v>561</v>
      </c>
      <c r="N2708" t="s">
        <v>552</v>
      </c>
      <c r="O2708" s="12">
        <v>2012</v>
      </c>
      <c r="P2708" s="12">
        <v>10</v>
      </c>
      <c r="Q2708" s="12">
        <v>2012</v>
      </c>
      <c r="R2708" s="12">
        <v>10</v>
      </c>
      <c r="S2708" s="7">
        <f t="shared" si="42"/>
        <v>0.32258064516129031</v>
      </c>
      <c r="T2708">
        <v>3</v>
      </c>
      <c r="U2708">
        <v>17</v>
      </c>
      <c r="V2708" t="s">
        <v>82</v>
      </c>
      <c r="W2708">
        <f t="shared" si="43"/>
        <v>400</v>
      </c>
      <c r="X2708" s="5">
        <v>1</v>
      </c>
      <c r="Y2708" t="s">
        <v>48</v>
      </c>
      <c r="Z2708" t="s">
        <v>55</v>
      </c>
      <c r="AA2708" t="s">
        <v>1093</v>
      </c>
      <c r="AB2708" s="5">
        <v>54</v>
      </c>
      <c r="AC2708" t="s">
        <v>1446</v>
      </c>
      <c r="AD2708" t="s">
        <v>1683</v>
      </c>
    </row>
    <row r="2709" spans="1:30" ht="14.25" customHeight="1" x14ac:dyDescent="0.3">
      <c r="A2709">
        <v>26</v>
      </c>
      <c r="B2709" t="s">
        <v>24</v>
      </c>
      <c r="C2709" t="s">
        <v>444</v>
      </c>
      <c r="D2709" t="s">
        <v>351</v>
      </c>
      <c r="E2709">
        <v>2014</v>
      </c>
      <c r="F2709" t="s">
        <v>564</v>
      </c>
      <c r="G2709" t="s">
        <v>565</v>
      </c>
      <c r="H2709" s="3" t="s">
        <v>566</v>
      </c>
      <c r="I2709" s="8">
        <v>-9.2183329999999994</v>
      </c>
      <c r="J2709" s="8">
        <v>-35.877777999999999</v>
      </c>
      <c r="K2709">
        <v>27000000</v>
      </c>
      <c r="L2709" t="s">
        <v>67</v>
      </c>
      <c r="M2709" t="s">
        <v>561</v>
      </c>
      <c r="N2709" t="s">
        <v>552</v>
      </c>
      <c r="O2709" s="12">
        <v>2012</v>
      </c>
      <c r="P2709" s="12">
        <v>10</v>
      </c>
      <c r="Q2709" s="12">
        <v>2012</v>
      </c>
      <c r="R2709" s="12">
        <v>10</v>
      </c>
      <c r="S2709" s="7">
        <f t="shared" si="42"/>
        <v>0.32258064516129031</v>
      </c>
      <c r="T2709">
        <v>3</v>
      </c>
      <c r="U2709">
        <v>17</v>
      </c>
      <c r="V2709" t="s">
        <v>82</v>
      </c>
      <c r="W2709">
        <f t="shared" si="43"/>
        <v>400</v>
      </c>
      <c r="X2709" s="5">
        <v>1</v>
      </c>
      <c r="Y2709" t="s">
        <v>48</v>
      </c>
      <c r="Z2709" t="s">
        <v>55</v>
      </c>
      <c r="AA2709" t="s">
        <v>1094</v>
      </c>
      <c r="AB2709" s="5">
        <v>3</v>
      </c>
      <c r="AC2709" t="s">
        <v>1446</v>
      </c>
      <c r="AD2709" t="s">
        <v>1683</v>
      </c>
    </row>
    <row r="2710" spans="1:30" ht="14.25" customHeight="1" x14ac:dyDescent="0.3">
      <c r="A2710">
        <v>26</v>
      </c>
      <c r="B2710" t="s">
        <v>24</v>
      </c>
      <c r="C2710" t="s">
        <v>444</v>
      </c>
      <c r="D2710" t="s">
        <v>351</v>
      </c>
      <c r="E2710">
        <v>2014</v>
      </c>
      <c r="F2710" t="s">
        <v>564</v>
      </c>
      <c r="G2710" t="s">
        <v>565</v>
      </c>
      <c r="H2710" s="3" t="s">
        <v>566</v>
      </c>
      <c r="I2710" s="8">
        <v>-9.2183329999999994</v>
      </c>
      <c r="J2710" s="8">
        <v>-35.877777999999999</v>
      </c>
      <c r="K2710">
        <v>27000000</v>
      </c>
      <c r="L2710" t="s">
        <v>67</v>
      </c>
      <c r="M2710" t="s">
        <v>561</v>
      </c>
      <c r="N2710" t="s">
        <v>552</v>
      </c>
      <c r="O2710" s="12">
        <v>2012</v>
      </c>
      <c r="P2710" s="12">
        <v>10</v>
      </c>
      <c r="Q2710" s="12">
        <v>2012</v>
      </c>
      <c r="R2710" s="12">
        <v>10</v>
      </c>
      <c r="S2710" s="7">
        <f t="shared" si="42"/>
        <v>0.32258064516129031</v>
      </c>
      <c r="T2710">
        <v>3</v>
      </c>
      <c r="U2710">
        <v>17</v>
      </c>
      <c r="V2710" t="s">
        <v>82</v>
      </c>
      <c r="W2710">
        <f t="shared" si="43"/>
        <v>400</v>
      </c>
      <c r="X2710" s="5">
        <v>1</v>
      </c>
      <c r="Y2710" t="s">
        <v>48</v>
      </c>
      <c r="Z2710" t="s">
        <v>55</v>
      </c>
      <c r="AA2710" t="s">
        <v>1101</v>
      </c>
      <c r="AB2710" s="5">
        <v>0</v>
      </c>
      <c r="AC2710" t="s">
        <v>1446</v>
      </c>
      <c r="AD2710" t="s">
        <v>1683</v>
      </c>
    </row>
    <row r="2711" spans="1:30" ht="14.25" customHeight="1" x14ac:dyDescent="0.3">
      <c r="A2711">
        <v>26</v>
      </c>
      <c r="B2711" t="s">
        <v>24</v>
      </c>
      <c r="C2711" t="s">
        <v>444</v>
      </c>
      <c r="D2711" t="s">
        <v>351</v>
      </c>
      <c r="E2711">
        <v>2014</v>
      </c>
      <c r="F2711" t="s">
        <v>564</v>
      </c>
      <c r="G2711" t="s">
        <v>565</v>
      </c>
      <c r="H2711" s="3" t="s">
        <v>566</v>
      </c>
      <c r="I2711" s="8">
        <v>-9.2183329999999994</v>
      </c>
      <c r="J2711" s="8">
        <v>-35.877777999999999</v>
      </c>
      <c r="K2711">
        <v>27000000</v>
      </c>
      <c r="L2711" t="s">
        <v>67</v>
      </c>
      <c r="M2711" t="s">
        <v>561</v>
      </c>
      <c r="N2711" t="s">
        <v>552</v>
      </c>
      <c r="O2711" s="12">
        <v>2012</v>
      </c>
      <c r="P2711" s="12">
        <v>10</v>
      </c>
      <c r="Q2711" s="12">
        <v>2012</v>
      </c>
      <c r="R2711" s="12">
        <v>10</v>
      </c>
      <c r="S2711" s="7">
        <f t="shared" si="42"/>
        <v>0.32258064516129031</v>
      </c>
      <c r="T2711">
        <v>3</v>
      </c>
      <c r="U2711">
        <v>17</v>
      </c>
      <c r="V2711" t="s">
        <v>82</v>
      </c>
      <c r="W2711">
        <f t="shared" si="43"/>
        <v>400</v>
      </c>
      <c r="X2711" s="5">
        <v>1</v>
      </c>
      <c r="Y2711" t="s">
        <v>48</v>
      </c>
      <c r="Z2711" t="s">
        <v>55</v>
      </c>
      <c r="AA2711" t="s">
        <v>70</v>
      </c>
      <c r="AB2711" s="5">
        <v>1</v>
      </c>
      <c r="AC2711" t="s">
        <v>1446</v>
      </c>
      <c r="AD2711" t="s">
        <v>1683</v>
      </c>
    </row>
    <row r="2712" spans="1:30" ht="14.25" customHeight="1" x14ac:dyDescent="0.3">
      <c r="A2712">
        <v>26</v>
      </c>
      <c r="B2712" t="s">
        <v>24</v>
      </c>
      <c r="C2712" t="s">
        <v>444</v>
      </c>
      <c r="D2712" t="s">
        <v>351</v>
      </c>
      <c r="E2712">
        <v>2014</v>
      </c>
      <c r="F2712" t="s">
        <v>564</v>
      </c>
      <c r="G2712" t="s">
        <v>565</v>
      </c>
      <c r="H2712" s="3" t="s">
        <v>566</v>
      </c>
      <c r="I2712" s="8">
        <v>-9.2183329999999994</v>
      </c>
      <c r="J2712" s="8">
        <v>-35.877777999999999</v>
      </c>
      <c r="K2712">
        <v>27000000</v>
      </c>
      <c r="L2712" t="s">
        <v>67</v>
      </c>
      <c r="M2712" t="s">
        <v>561</v>
      </c>
      <c r="N2712" t="s">
        <v>552</v>
      </c>
      <c r="O2712" s="12">
        <v>2012</v>
      </c>
      <c r="P2712" s="12">
        <v>10</v>
      </c>
      <c r="Q2712" s="12">
        <v>2012</v>
      </c>
      <c r="R2712" s="12">
        <v>10</v>
      </c>
      <c r="S2712" s="7">
        <f t="shared" si="42"/>
        <v>0.32258064516129031</v>
      </c>
      <c r="T2712">
        <v>3</v>
      </c>
      <c r="U2712">
        <v>17</v>
      </c>
      <c r="V2712" t="s">
        <v>82</v>
      </c>
      <c r="W2712">
        <f t="shared" si="43"/>
        <v>400</v>
      </c>
      <c r="X2712" s="5">
        <v>1</v>
      </c>
      <c r="Y2712" t="s">
        <v>48</v>
      </c>
      <c r="Z2712" t="s">
        <v>55</v>
      </c>
      <c r="AA2712" t="s">
        <v>73</v>
      </c>
      <c r="AB2712" s="5">
        <v>8</v>
      </c>
      <c r="AC2712" t="s">
        <v>1446</v>
      </c>
      <c r="AD2712" t="s">
        <v>1683</v>
      </c>
    </row>
    <row r="2713" spans="1:30" ht="14.25" customHeight="1" x14ac:dyDescent="0.3">
      <c r="A2713">
        <v>26</v>
      </c>
      <c r="B2713" t="s">
        <v>24</v>
      </c>
      <c r="C2713" t="s">
        <v>444</v>
      </c>
      <c r="D2713" t="s">
        <v>351</v>
      </c>
      <c r="E2713">
        <v>2014</v>
      </c>
      <c r="F2713" t="s">
        <v>564</v>
      </c>
      <c r="G2713" t="s">
        <v>565</v>
      </c>
      <c r="H2713" s="3" t="s">
        <v>566</v>
      </c>
      <c r="I2713" s="8">
        <v>-9.2183329999999994</v>
      </c>
      <c r="J2713" s="8">
        <v>-35.877777999999999</v>
      </c>
      <c r="K2713">
        <v>27000000</v>
      </c>
      <c r="L2713" t="s">
        <v>67</v>
      </c>
      <c r="M2713" t="s">
        <v>561</v>
      </c>
      <c r="N2713" t="s">
        <v>552</v>
      </c>
      <c r="O2713" s="12">
        <v>2012</v>
      </c>
      <c r="P2713" s="12">
        <v>10</v>
      </c>
      <c r="Q2713" s="12">
        <v>2012</v>
      </c>
      <c r="R2713" s="12">
        <v>10</v>
      </c>
      <c r="S2713" s="7">
        <f t="shared" si="42"/>
        <v>0.32258064516129031</v>
      </c>
      <c r="T2713">
        <v>3</v>
      </c>
      <c r="U2713">
        <v>17</v>
      </c>
      <c r="V2713" t="s">
        <v>82</v>
      </c>
      <c r="W2713">
        <f t="shared" si="43"/>
        <v>400</v>
      </c>
      <c r="X2713" s="5">
        <v>1</v>
      </c>
      <c r="Y2713" t="s">
        <v>48</v>
      </c>
      <c r="Z2713" t="s">
        <v>55</v>
      </c>
      <c r="AA2713" t="s">
        <v>1074</v>
      </c>
      <c r="AB2713" s="5">
        <v>0</v>
      </c>
      <c r="AC2713" t="s">
        <v>1446</v>
      </c>
      <c r="AD2713" t="s">
        <v>1683</v>
      </c>
    </row>
    <row r="2714" spans="1:30" ht="14.25" customHeight="1" x14ac:dyDescent="0.3">
      <c r="A2714">
        <v>26</v>
      </c>
      <c r="B2714" t="s">
        <v>24</v>
      </c>
      <c r="C2714" t="s">
        <v>444</v>
      </c>
      <c r="D2714" t="s">
        <v>351</v>
      </c>
      <c r="E2714">
        <v>2014</v>
      </c>
      <c r="F2714" t="s">
        <v>564</v>
      </c>
      <c r="G2714" t="s">
        <v>565</v>
      </c>
      <c r="H2714" s="3" t="s">
        <v>566</v>
      </c>
      <c r="I2714" s="8">
        <v>-9.2183329999999994</v>
      </c>
      <c r="J2714" s="8">
        <v>-35.877777999999999</v>
      </c>
      <c r="K2714">
        <v>27000000</v>
      </c>
      <c r="L2714" t="s">
        <v>67</v>
      </c>
      <c r="M2714" t="s">
        <v>561</v>
      </c>
      <c r="N2714" t="s">
        <v>552</v>
      </c>
      <c r="O2714" s="12">
        <v>2012</v>
      </c>
      <c r="P2714" s="12">
        <v>10</v>
      </c>
      <c r="Q2714" s="12">
        <v>2012</v>
      </c>
      <c r="R2714" s="12">
        <v>10</v>
      </c>
      <c r="S2714" s="7">
        <f t="shared" si="42"/>
        <v>0.32258064516129031</v>
      </c>
      <c r="T2714">
        <v>3</v>
      </c>
      <c r="U2714">
        <v>17</v>
      </c>
      <c r="V2714" t="s">
        <v>82</v>
      </c>
      <c r="W2714">
        <f t="shared" si="43"/>
        <v>400</v>
      </c>
      <c r="X2714" s="5">
        <v>1</v>
      </c>
      <c r="Y2714" t="s">
        <v>48</v>
      </c>
      <c r="Z2714" t="s">
        <v>55</v>
      </c>
      <c r="AA2714" t="s">
        <v>1056</v>
      </c>
      <c r="AB2714" s="5">
        <v>0</v>
      </c>
      <c r="AC2714" t="s">
        <v>1446</v>
      </c>
      <c r="AD2714" t="s">
        <v>1683</v>
      </c>
    </row>
    <row r="2715" spans="1:30" ht="14.25" customHeight="1" x14ac:dyDescent="0.3">
      <c r="A2715">
        <v>26</v>
      </c>
      <c r="B2715" t="s">
        <v>24</v>
      </c>
      <c r="C2715" t="s">
        <v>444</v>
      </c>
      <c r="D2715" t="s">
        <v>351</v>
      </c>
      <c r="E2715">
        <v>2014</v>
      </c>
      <c r="F2715" t="s">
        <v>564</v>
      </c>
      <c r="G2715" t="s">
        <v>565</v>
      </c>
      <c r="H2715" s="3" t="s">
        <v>566</v>
      </c>
      <c r="I2715" s="8">
        <v>-9.2183329999999994</v>
      </c>
      <c r="J2715" s="8">
        <v>-35.877777999999999</v>
      </c>
      <c r="K2715">
        <v>27000000</v>
      </c>
      <c r="L2715" t="s">
        <v>67</v>
      </c>
      <c r="M2715" t="s">
        <v>561</v>
      </c>
      <c r="N2715" t="s">
        <v>552</v>
      </c>
      <c r="O2715" s="12">
        <v>2012</v>
      </c>
      <c r="P2715" s="12">
        <v>10</v>
      </c>
      <c r="Q2715" s="12">
        <v>2012</v>
      </c>
      <c r="R2715" s="12">
        <v>10</v>
      </c>
      <c r="S2715" s="7">
        <f t="shared" si="42"/>
        <v>0.32258064516129031</v>
      </c>
      <c r="T2715">
        <v>3</v>
      </c>
      <c r="U2715">
        <v>17</v>
      </c>
      <c r="V2715" t="s">
        <v>82</v>
      </c>
      <c r="W2715">
        <f t="shared" si="43"/>
        <v>400</v>
      </c>
      <c r="X2715" s="5">
        <v>1</v>
      </c>
      <c r="Y2715" t="s">
        <v>48</v>
      </c>
      <c r="Z2715" t="s">
        <v>55</v>
      </c>
      <c r="AA2715" t="s">
        <v>655</v>
      </c>
      <c r="AB2715" s="5">
        <v>14</v>
      </c>
      <c r="AC2715" t="s">
        <v>1446</v>
      </c>
      <c r="AD2715" t="s">
        <v>1683</v>
      </c>
    </row>
    <row r="2716" spans="1:30" ht="14.25" customHeight="1" x14ac:dyDescent="0.3">
      <c r="A2716">
        <v>26</v>
      </c>
      <c r="B2716" t="s">
        <v>24</v>
      </c>
      <c r="C2716" t="s">
        <v>444</v>
      </c>
      <c r="D2716" t="s">
        <v>351</v>
      </c>
      <c r="E2716">
        <v>2014</v>
      </c>
      <c r="F2716" t="s">
        <v>564</v>
      </c>
      <c r="G2716" t="s">
        <v>565</v>
      </c>
      <c r="H2716" s="3" t="s">
        <v>566</v>
      </c>
      <c r="I2716" s="8">
        <v>-9.2183329999999994</v>
      </c>
      <c r="J2716" s="8">
        <v>-35.877777999999999</v>
      </c>
      <c r="K2716">
        <v>27000000</v>
      </c>
      <c r="L2716" t="s">
        <v>67</v>
      </c>
      <c r="M2716" t="s">
        <v>561</v>
      </c>
      <c r="N2716" t="s">
        <v>552</v>
      </c>
      <c r="O2716" s="12">
        <v>2012</v>
      </c>
      <c r="P2716" s="12">
        <v>10</v>
      </c>
      <c r="Q2716" s="12">
        <v>2012</v>
      </c>
      <c r="R2716" s="12">
        <v>10</v>
      </c>
      <c r="S2716" s="7">
        <f t="shared" si="42"/>
        <v>0.32258064516129031</v>
      </c>
      <c r="T2716">
        <v>3</v>
      </c>
      <c r="U2716">
        <v>17</v>
      </c>
      <c r="V2716" t="s">
        <v>82</v>
      </c>
      <c r="W2716">
        <f t="shared" si="43"/>
        <v>400</v>
      </c>
      <c r="X2716" s="5">
        <v>1</v>
      </c>
      <c r="Y2716" t="s">
        <v>48</v>
      </c>
      <c r="Z2716" t="s">
        <v>55</v>
      </c>
      <c r="AA2716" t="s">
        <v>379</v>
      </c>
      <c r="AB2716" s="5">
        <v>84</v>
      </c>
      <c r="AC2716" t="s">
        <v>1446</v>
      </c>
      <c r="AD2716" t="s">
        <v>1683</v>
      </c>
    </row>
    <row r="2717" spans="1:30" ht="14.25" customHeight="1" x14ac:dyDescent="0.3">
      <c r="A2717">
        <v>26</v>
      </c>
      <c r="B2717" t="s">
        <v>24</v>
      </c>
      <c r="C2717" t="s">
        <v>444</v>
      </c>
      <c r="D2717" t="s">
        <v>351</v>
      </c>
      <c r="E2717">
        <v>2014</v>
      </c>
      <c r="F2717" t="s">
        <v>564</v>
      </c>
      <c r="G2717" t="s">
        <v>565</v>
      </c>
      <c r="H2717" s="3" t="s">
        <v>566</v>
      </c>
      <c r="I2717" s="8">
        <v>-9.2183329999999994</v>
      </c>
      <c r="J2717" s="8">
        <v>-35.877777999999999</v>
      </c>
      <c r="K2717">
        <v>27000000</v>
      </c>
      <c r="L2717" t="s">
        <v>67</v>
      </c>
      <c r="M2717" t="s">
        <v>561</v>
      </c>
      <c r="N2717" t="s">
        <v>552</v>
      </c>
      <c r="O2717" s="12">
        <v>2012</v>
      </c>
      <c r="P2717" s="12">
        <v>10</v>
      </c>
      <c r="Q2717" s="12">
        <v>2012</v>
      </c>
      <c r="R2717" s="12">
        <v>10</v>
      </c>
      <c r="S2717" s="7">
        <f t="shared" si="42"/>
        <v>0.32258064516129031</v>
      </c>
      <c r="T2717">
        <v>3</v>
      </c>
      <c r="U2717">
        <v>17</v>
      </c>
      <c r="V2717" t="s">
        <v>82</v>
      </c>
      <c r="W2717">
        <f t="shared" si="43"/>
        <v>400</v>
      </c>
      <c r="X2717" s="5">
        <v>1</v>
      </c>
      <c r="Y2717" t="s">
        <v>48</v>
      </c>
      <c r="Z2717" t="s">
        <v>55</v>
      </c>
      <c r="AA2717" t="s">
        <v>1086</v>
      </c>
      <c r="AB2717" s="5">
        <v>46</v>
      </c>
      <c r="AC2717" t="s">
        <v>1446</v>
      </c>
      <c r="AD2717" t="s">
        <v>1683</v>
      </c>
    </row>
    <row r="2718" spans="1:30" ht="14.25" customHeight="1" x14ac:dyDescent="0.3">
      <c r="A2718">
        <v>26</v>
      </c>
      <c r="B2718" t="s">
        <v>24</v>
      </c>
      <c r="C2718" t="s">
        <v>444</v>
      </c>
      <c r="D2718" t="s">
        <v>351</v>
      </c>
      <c r="E2718">
        <v>2014</v>
      </c>
      <c r="F2718" t="s">
        <v>564</v>
      </c>
      <c r="G2718" t="s">
        <v>565</v>
      </c>
      <c r="H2718" s="3" t="s">
        <v>566</v>
      </c>
      <c r="I2718" s="8">
        <v>-9.2183329999999994</v>
      </c>
      <c r="J2718" s="8">
        <v>-35.877777999999999</v>
      </c>
      <c r="K2718">
        <v>27000000</v>
      </c>
      <c r="L2718" t="s">
        <v>67</v>
      </c>
      <c r="M2718" t="s">
        <v>561</v>
      </c>
      <c r="N2718" t="s">
        <v>552</v>
      </c>
      <c r="O2718" s="12">
        <v>2012</v>
      </c>
      <c r="P2718" s="12">
        <v>10</v>
      </c>
      <c r="Q2718" s="12">
        <v>2012</v>
      </c>
      <c r="R2718" s="12">
        <v>10</v>
      </c>
      <c r="S2718" s="7">
        <f t="shared" si="42"/>
        <v>0.32258064516129031</v>
      </c>
      <c r="T2718">
        <v>3</v>
      </c>
      <c r="U2718">
        <v>17</v>
      </c>
      <c r="V2718" t="s">
        <v>82</v>
      </c>
      <c r="W2718">
        <f t="shared" si="43"/>
        <v>400</v>
      </c>
      <c r="X2718" s="5">
        <v>1</v>
      </c>
      <c r="Y2718" t="s">
        <v>48</v>
      </c>
      <c r="Z2718" t="s">
        <v>55</v>
      </c>
      <c r="AA2718" t="s">
        <v>1095</v>
      </c>
      <c r="AB2718" s="5">
        <v>1</v>
      </c>
      <c r="AC2718" t="s">
        <v>1446</v>
      </c>
      <c r="AD2718" t="s">
        <v>1683</v>
      </c>
    </row>
    <row r="2719" spans="1:30" ht="14.25" customHeight="1" x14ac:dyDescent="0.3">
      <c r="A2719">
        <v>26</v>
      </c>
      <c r="B2719" t="s">
        <v>24</v>
      </c>
      <c r="C2719" t="s">
        <v>444</v>
      </c>
      <c r="D2719" t="s">
        <v>351</v>
      </c>
      <c r="E2719">
        <v>2014</v>
      </c>
      <c r="F2719" t="s">
        <v>564</v>
      </c>
      <c r="G2719" t="s">
        <v>565</v>
      </c>
      <c r="H2719" s="3" t="s">
        <v>566</v>
      </c>
      <c r="I2719" s="8">
        <v>-9.2183329999999994</v>
      </c>
      <c r="J2719" s="8">
        <v>-35.877777999999999</v>
      </c>
      <c r="K2719">
        <v>27000000</v>
      </c>
      <c r="L2719" t="s">
        <v>67</v>
      </c>
      <c r="M2719" t="s">
        <v>561</v>
      </c>
      <c r="N2719" t="s">
        <v>552</v>
      </c>
      <c r="O2719" s="12">
        <v>2012</v>
      </c>
      <c r="P2719" s="12">
        <v>10</v>
      </c>
      <c r="Q2719" s="12">
        <v>2012</v>
      </c>
      <c r="R2719" s="12">
        <v>10</v>
      </c>
      <c r="S2719" s="7">
        <f t="shared" si="42"/>
        <v>0.32258064516129031</v>
      </c>
      <c r="T2719">
        <v>3</v>
      </c>
      <c r="U2719">
        <v>17</v>
      </c>
      <c r="V2719" t="s">
        <v>82</v>
      </c>
      <c r="W2719">
        <f t="shared" si="43"/>
        <v>400</v>
      </c>
      <c r="X2719" s="5">
        <v>1</v>
      </c>
      <c r="Y2719" t="s">
        <v>48</v>
      </c>
      <c r="Z2719" t="s">
        <v>55</v>
      </c>
      <c r="AA2719" t="s">
        <v>1099</v>
      </c>
      <c r="AB2719" s="5">
        <v>0</v>
      </c>
      <c r="AC2719" t="s">
        <v>1446</v>
      </c>
      <c r="AD2719" t="s">
        <v>1683</v>
      </c>
    </row>
    <row r="2720" spans="1:30" ht="14.25" customHeight="1" x14ac:dyDescent="0.3">
      <c r="A2720">
        <v>26</v>
      </c>
      <c r="B2720" t="s">
        <v>24</v>
      </c>
      <c r="C2720" t="s">
        <v>444</v>
      </c>
      <c r="D2720" t="s">
        <v>351</v>
      </c>
      <c r="E2720">
        <v>2014</v>
      </c>
      <c r="F2720" t="s">
        <v>564</v>
      </c>
      <c r="G2720" t="s">
        <v>565</v>
      </c>
      <c r="H2720" s="3" t="s">
        <v>566</v>
      </c>
      <c r="I2720" s="8">
        <v>-9.2183329999999994</v>
      </c>
      <c r="J2720" s="8">
        <v>-35.877777999999999</v>
      </c>
      <c r="K2720">
        <v>27000000</v>
      </c>
      <c r="L2720" t="s">
        <v>67</v>
      </c>
      <c r="M2720" t="s">
        <v>561</v>
      </c>
      <c r="N2720" t="s">
        <v>552</v>
      </c>
      <c r="O2720" s="12">
        <v>2012</v>
      </c>
      <c r="P2720" s="12">
        <v>10</v>
      </c>
      <c r="Q2720" s="12">
        <v>2012</v>
      </c>
      <c r="R2720" s="12">
        <v>10</v>
      </c>
      <c r="S2720" s="7">
        <f t="shared" si="42"/>
        <v>0.32258064516129031</v>
      </c>
      <c r="T2720">
        <v>3</v>
      </c>
      <c r="U2720">
        <v>17</v>
      </c>
      <c r="V2720" t="s">
        <v>82</v>
      </c>
      <c r="W2720">
        <f t="shared" si="43"/>
        <v>400</v>
      </c>
      <c r="X2720" s="5">
        <v>1</v>
      </c>
      <c r="Y2720" t="s">
        <v>48</v>
      </c>
      <c r="Z2720" t="s">
        <v>55</v>
      </c>
      <c r="AA2720" t="s">
        <v>1091</v>
      </c>
      <c r="AB2720" s="5">
        <v>51</v>
      </c>
      <c r="AC2720" t="s">
        <v>1446</v>
      </c>
      <c r="AD2720" t="s">
        <v>1683</v>
      </c>
    </row>
    <row r="2721" spans="1:31" ht="14.25" customHeight="1" x14ac:dyDescent="0.3">
      <c r="A2721">
        <v>26</v>
      </c>
      <c r="B2721" t="s">
        <v>24</v>
      </c>
      <c r="C2721" t="s">
        <v>444</v>
      </c>
      <c r="D2721" t="s">
        <v>351</v>
      </c>
      <c r="E2721">
        <v>2014</v>
      </c>
      <c r="F2721" t="s">
        <v>564</v>
      </c>
      <c r="G2721" t="s">
        <v>565</v>
      </c>
      <c r="H2721" s="3" t="s">
        <v>566</v>
      </c>
      <c r="I2721" s="8">
        <v>-9.2183329999999994</v>
      </c>
      <c r="J2721" s="8">
        <v>-35.877777999999999</v>
      </c>
      <c r="K2721">
        <v>27000000</v>
      </c>
      <c r="L2721" t="s">
        <v>67</v>
      </c>
      <c r="M2721" t="s">
        <v>561</v>
      </c>
      <c r="N2721" t="s">
        <v>552</v>
      </c>
      <c r="O2721" s="12">
        <v>2012</v>
      </c>
      <c r="P2721" s="12">
        <v>10</v>
      </c>
      <c r="Q2721" s="12">
        <v>2012</v>
      </c>
      <c r="R2721" s="12">
        <v>10</v>
      </c>
      <c r="S2721" s="7">
        <f t="shared" si="42"/>
        <v>0.32258064516129031</v>
      </c>
      <c r="T2721">
        <v>3</v>
      </c>
      <c r="U2721">
        <v>17</v>
      </c>
      <c r="V2721" t="s">
        <v>82</v>
      </c>
      <c r="W2721">
        <f t="shared" si="43"/>
        <v>400</v>
      </c>
      <c r="X2721" s="5">
        <v>1</v>
      </c>
      <c r="Y2721" t="s">
        <v>48</v>
      </c>
      <c r="Z2721" t="s">
        <v>55</v>
      </c>
      <c r="AA2721" t="s">
        <v>1096</v>
      </c>
      <c r="AB2721" s="5">
        <v>2</v>
      </c>
      <c r="AC2721" t="s">
        <v>1446</v>
      </c>
      <c r="AD2721" t="s">
        <v>1683</v>
      </c>
    </row>
    <row r="2722" spans="1:31" ht="14.25" customHeight="1" x14ac:dyDescent="0.3">
      <c r="A2722">
        <v>26</v>
      </c>
      <c r="B2722" t="s">
        <v>24</v>
      </c>
      <c r="C2722" t="s">
        <v>444</v>
      </c>
      <c r="D2722" t="s">
        <v>351</v>
      </c>
      <c r="E2722">
        <v>2014</v>
      </c>
      <c r="F2722" t="s">
        <v>564</v>
      </c>
      <c r="G2722" t="s">
        <v>565</v>
      </c>
      <c r="H2722" s="3" t="s">
        <v>566</v>
      </c>
      <c r="I2722" s="8">
        <v>-9.2183329999999994</v>
      </c>
      <c r="J2722" s="8">
        <v>-35.877777999999999</v>
      </c>
      <c r="K2722">
        <v>27000000</v>
      </c>
      <c r="L2722" t="s">
        <v>67</v>
      </c>
      <c r="M2722" t="s">
        <v>561</v>
      </c>
      <c r="N2722" t="s">
        <v>552</v>
      </c>
      <c r="O2722" s="12">
        <v>2012</v>
      </c>
      <c r="P2722" s="12">
        <v>10</v>
      </c>
      <c r="Q2722" s="12">
        <v>2012</v>
      </c>
      <c r="R2722" s="12">
        <v>10</v>
      </c>
      <c r="S2722" s="7">
        <f t="shared" si="42"/>
        <v>0.32258064516129031</v>
      </c>
      <c r="T2722">
        <v>3</v>
      </c>
      <c r="U2722">
        <v>17</v>
      </c>
      <c r="V2722" t="s">
        <v>82</v>
      </c>
      <c r="W2722">
        <f t="shared" si="43"/>
        <v>400</v>
      </c>
      <c r="X2722" s="5">
        <v>1</v>
      </c>
      <c r="Y2722" t="s">
        <v>48</v>
      </c>
      <c r="Z2722" t="s">
        <v>83</v>
      </c>
      <c r="AA2722" t="s">
        <v>1102</v>
      </c>
      <c r="AB2722" s="5">
        <v>15</v>
      </c>
      <c r="AC2722" t="s">
        <v>1446</v>
      </c>
      <c r="AD2722" t="s">
        <v>1683</v>
      </c>
    </row>
    <row r="2723" spans="1:31" ht="14.25" customHeight="1" x14ac:dyDescent="0.3">
      <c r="A2723">
        <v>26</v>
      </c>
      <c r="B2723" t="s">
        <v>24</v>
      </c>
      <c r="C2723" t="s">
        <v>444</v>
      </c>
      <c r="D2723" t="s">
        <v>351</v>
      </c>
      <c r="E2723">
        <v>2014</v>
      </c>
      <c r="F2723" t="s">
        <v>564</v>
      </c>
      <c r="G2723" t="s">
        <v>565</v>
      </c>
      <c r="H2723" s="3" t="s">
        <v>566</v>
      </c>
      <c r="I2723" s="8">
        <v>-9.2183329999999994</v>
      </c>
      <c r="J2723" s="8">
        <v>-35.877777999999999</v>
      </c>
      <c r="K2723">
        <v>27000000</v>
      </c>
      <c r="L2723" t="s">
        <v>67</v>
      </c>
      <c r="M2723" t="s">
        <v>561</v>
      </c>
      <c r="N2723" t="s">
        <v>552</v>
      </c>
      <c r="O2723" s="12">
        <v>2012</v>
      </c>
      <c r="P2723" s="12">
        <v>10</v>
      </c>
      <c r="Q2723" s="12">
        <v>2012</v>
      </c>
      <c r="R2723" s="12">
        <v>10</v>
      </c>
      <c r="S2723" s="7">
        <f t="shared" si="42"/>
        <v>0.32258064516129031</v>
      </c>
      <c r="T2723">
        <v>3</v>
      </c>
      <c r="U2723">
        <v>17</v>
      </c>
      <c r="V2723" t="s">
        <v>82</v>
      </c>
      <c r="W2723">
        <f t="shared" si="43"/>
        <v>400</v>
      </c>
      <c r="X2723" s="5">
        <v>1</v>
      </c>
      <c r="Y2723" t="s">
        <v>48</v>
      </c>
      <c r="Z2723" t="s">
        <v>83</v>
      </c>
      <c r="AA2723" t="s">
        <v>274</v>
      </c>
      <c r="AB2723" s="5">
        <v>132</v>
      </c>
      <c r="AC2723" t="s">
        <v>1446</v>
      </c>
      <c r="AD2723" t="s">
        <v>1683</v>
      </c>
    </row>
    <row r="2724" spans="1:31" ht="14.25" customHeight="1" x14ac:dyDescent="0.3">
      <c r="A2724">
        <v>26</v>
      </c>
      <c r="B2724" t="s">
        <v>24</v>
      </c>
      <c r="C2724" t="s">
        <v>444</v>
      </c>
      <c r="D2724" t="s">
        <v>351</v>
      </c>
      <c r="E2724">
        <v>2014</v>
      </c>
      <c r="F2724" t="s">
        <v>564</v>
      </c>
      <c r="G2724" t="s">
        <v>565</v>
      </c>
      <c r="H2724" s="3" t="s">
        <v>566</v>
      </c>
      <c r="I2724" s="8">
        <v>-9.2183329999999994</v>
      </c>
      <c r="J2724" s="8">
        <v>-35.877777999999999</v>
      </c>
      <c r="K2724">
        <v>27000000</v>
      </c>
      <c r="L2724" t="s">
        <v>67</v>
      </c>
      <c r="M2724" t="s">
        <v>561</v>
      </c>
      <c r="N2724" t="s">
        <v>552</v>
      </c>
      <c r="O2724" s="12">
        <v>2012</v>
      </c>
      <c r="P2724" s="12">
        <v>10</v>
      </c>
      <c r="Q2724" s="12">
        <v>2012</v>
      </c>
      <c r="R2724" s="12">
        <v>10</v>
      </c>
      <c r="S2724" s="7">
        <f t="shared" si="42"/>
        <v>0.32258064516129031</v>
      </c>
      <c r="T2724">
        <v>3</v>
      </c>
      <c r="U2724">
        <v>17</v>
      </c>
      <c r="V2724" t="s">
        <v>82</v>
      </c>
      <c r="W2724">
        <f t="shared" si="43"/>
        <v>400</v>
      </c>
      <c r="X2724" s="5">
        <v>1</v>
      </c>
      <c r="Y2724" t="s">
        <v>48</v>
      </c>
      <c r="Z2724" t="s">
        <v>83</v>
      </c>
      <c r="AA2724" t="s">
        <v>87</v>
      </c>
      <c r="AB2724" s="5">
        <v>65</v>
      </c>
      <c r="AC2724" t="s">
        <v>1446</v>
      </c>
      <c r="AD2724" t="s">
        <v>1683</v>
      </c>
    </row>
    <row r="2725" spans="1:31" ht="14.25" customHeight="1" x14ac:dyDescent="0.3">
      <c r="A2725">
        <v>26</v>
      </c>
      <c r="B2725" t="s">
        <v>24</v>
      </c>
      <c r="C2725" t="s">
        <v>444</v>
      </c>
      <c r="D2725" t="s">
        <v>351</v>
      </c>
      <c r="E2725">
        <v>2014</v>
      </c>
      <c r="F2725" t="s">
        <v>564</v>
      </c>
      <c r="G2725" t="s">
        <v>565</v>
      </c>
      <c r="H2725" s="3" t="s">
        <v>566</v>
      </c>
      <c r="I2725" s="8">
        <v>-9.2183329999999994</v>
      </c>
      <c r="J2725" s="8">
        <v>-35.877777999999999</v>
      </c>
      <c r="K2725">
        <v>27000000</v>
      </c>
      <c r="L2725" t="s">
        <v>67</v>
      </c>
      <c r="M2725" t="s">
        <v>561</v>
      </c>
      <c r="N2725" t="s">
        <v>552</v>
      </c>
      <c r="O2725" s="12">
        <v>2012</v>
      </c>
      <c r="P2725" s="12">
        <v>10</v>
      </c>
      <c r="Q2725" s="12">
        <v>2012</v>
      </c>
      <c r="R2725" s="12">
        <v>10</v>
      </c>
      <c r="S2725" s="7">
        <f t="shared" si="42"/>
        <v>0.32258064516129031</v>
      </c>
      <c r="T2725">
        <v>3</v>
      </c>
      <c r="U2725">
        <v>17</v>
      </c>
      <c r="V2725" t="s">
        <v>82</v>
      </c>
      <c r="W2725">
        <f t="shared" si="43"/>
        <v>400</v>
      </c>
      <c r="X2725" s="5">
        <v>1</v>
      </c>
      <c r="Y2725" t="s">
        <v>48</v>
      </c>
      <c r="Z2725" t="s">
        <v>83</v>
      </c>
      <c r="AA2725" t="s">
        <v>1087</v>
      </c>
      <c r="AB2725" s="5">
        <v>0</v>
      </c>
      <c r="AC2725" t="s">
        <v>1446</v>
      </c>
      <c r="AD2725" t="s">
        <v>1683</v>
      </c>
    </row>
    <row r="2726" spans="1:31" ht="14.25" customHeight="1" x14ac:dyDescent="0.3">
      <c r="A2726">
        <v>26</v>
      </c>
      <c r="B2726" t="s">
        <v>24</v>
      </c>
      <c r="C2726" t="s">
        <v>444</v>
      </c>
      <c r="D2726" t="s">
        <v>351</v>
      </c>
      <c r="E2726">
        <v>2014</v>
      </c>
      <c r="F2726" t="s">
        <v>564</v>
      </c>
      <c r="G2726" t="s">
        <v>565</v>
      </c>
      <c r="H2726" s="3" t="s">
        <v>566</v>
      </c>
      <c r="I2726" s="8">
        <v>-9.2183329999999994</v>
      </c>
      <c r="J2726" s="8">
        <v>-35.877777999999999</v>
      </c>
      <c r="K2726">
        <v>27000000</v>
      </c>
      <c r="L2726" t="s">
        <v>67</v>
      </c>
      <c r="M2726" t="s">
        <v>561</v>
      </c>
      <c r="N2726" t="s">
        <v>552</v>
      </c>
      <c r="O2726" s="12">
        <v>2012</v>
      </c>
      <c r="P2726" s="12">
        <v>10</v>
      </c>
      <c r="Q2726" s="12">
        <v>2012</v>
      </c>
      <c r="R2726" s="12">
        <v>10</v>
      </c>
      <c r="S2726" s="7">
        <f t="shared" si="42"/>
        <v>0.32258064516129031</v>
      </c>
      <c r="T2726">
        <v>3</v>
      </c>
      <c r="U2726">
        <v>17</v>
      </c>
      <c r="V2726" t="s">
        <v>82</v>
      </c>
      <c r="W2726">
        <f t="shared" si="43"/>
        <v>400</v>
      </c>
      <c r="X2726" s="5">
        <v>1</v>
      </c>
      <c r="Y2726" t="s">
        <v>48</v>
      </c>
      <c r="Z2726" t="s">
        <v>83</v>
      </c>
      <c r="AA2726" t="s">
        <v>1088</v>
      </c>
      <c r="AB2726" s="5">
        <v>1</v>
      </c>
      <c r="AC2726" t="s">
        <v>1446</v>
      </c>
      <c r="AD2726" t="s">
        <v>1683</v>
      </c>
    </row>
    <row r="2727" spans="1:31" ht="14.25" customHeight="1" x14ac:dyDescent="0.3">
      <c r="A2727">
        <v>26</v>
      </c>
      <c r="B2727" t="s">
        <v>24</v>
      </c>
      <c r="C2727" t="s">
        <v>444</v>
      </c>
      <c r="D2727" t="s">
        <v>351</v>
      </c>
      <c r="E2727">
        <v>2014</v>
      </c>
      <c r="F2727" t="s">
        <v>564</v>
      </c>
      <c r="G2727" t="s">
        <v>565</v>
      </c>
      <c r="H2727" s="3" t="s">
        <v>566</v>
      </c>
      <c r="I2727" s="8">
        <v>-9.2183329999999994</v>
      </c>
      <c r="J2727" s="8">
        <v>-35.877777999999999</v>
      </c>
      <c r="K2727">
        <v>27000000</v>
      </c>
      <c r="L2727" t="s">
        <v>67</v>
      </c>
      <c r="M2727" t="s">
        <v>561</v>
      </c>
      <c r="N2727" t="s">
        <v>552</v>
      </c>
      <c r="O2727" s="12">
        <v>2012</v>
      </c>
      <c r="P2727" s="12">
        <v>10</v>
      </c>
      <c r="Q2727" s="12">
        <v>2012</v>
      </c>
      <c r="R2727" s="12">
        <v>10</v>
      </c>
      <c r="S2727" s="7">
        <f t="shared" si="42"/>
        <v>0.32258064516129031</v>
      </c>
      <c r="T2727">
        <v>3</v>
      </c>
      <c r="U2727">
        <v>17</v>
      </c>
      <c r="V2727" t="s">
        <v>82</v>
      </c>
      <c r="W2727">
        <f t="shared" si="43"/>
        <v>400</v>
      </c>
      <c r="X2727" s="5">
        <v>1</v>
      </c>
      <c r="Y2727" t="s">
        <v>48</v>
      </c>
      <c r="Z2727" t="s">
        <v>90</v>
      </c>
      <c r="AA2727" t="s">
        <v>666</v>
      </c>
      <c r="AB2727" s="5">
        <v>1</v>
      </c>
      <c r="AC2727" t="s">
        <v>1446</v>
      </c>
      <c r="AD2727" t="s">
        <v>1683</v>
      </c>
    </row>
    <row r="2728" spans="1:31" ht="14.25" customHeight="1" x14ac:dyDescent="0.3">
      <c r="A2728">
        <v>26</v>
      </c>
      <c r="B2728" t="s">
        <v>24</v>
      </c>
      <c r="C2728" t="s">
        <v>444</v>
      </c>
      <c r="D2728" t="s">
        <v>351</v>
      </c>
      <c r="E2728">
        <v>2014</v>
      </c>
      <c r="F2728" t="s">
        <v>564</v>
      </c>
      <c r="G2728" t="s">
        <v>565</v>
      </c>
      <c r="H2728" s="3" t="s">
        <v>566</v>
      </c>
      <c r="I2728" s="8">
        <v>-9.2183329999999994</v>
      </c>
      <c r="J2728" s="8">
        <v>-35.877777999999999</v>
      </c>
      <c r="K2728">
        <v>27000000</v>
      </c>
      <c r="L2728" t="s">
        <v>67</v>
      </c>
      <c r="M2728" t="s">
        <v>561</v>
      </c>
      <c r="N2728" t="s">
        <v>552</v>
      </c>
      <c r="O2728" s="12">
        <v>2012</v>
      </c>
      <c r="P2728" s="12">
        <v>10</v>
      </c>
      <c r="Q2728" s="12">
        <v>2012</v>
      </c>
      <c r="R2728" s="12">
        <v>10</v>
      </c>
      <c r="S2728" s="7">
        <f t="shared" si="42"/>
        <v>0.32258064516129031</v>
      </c>
      <c r="T2728">
        <v>3</v>
      </c>
      <c r="U2728">
        <v>17</v>
      </c>
      <c r="V2728" t="s">
        <v>82</v>
      </c>
      <c r="W2728">
        <f t="shared" si="43"/>
        <v>400</v>
      </c>
      <c r="X2728" s="5">
        <v>1</v>
      </c>
      <c r="Y2728" t="s">
        <v>48</v>
      </c>
      <c r="Z2728" t="s">
        <v>90</v>
      </c>
      <c r="AA2728" t="s">
        <v>91</v>
      </c>
      <c r="AB2728" s="5">
        <v>1</v>
      </c>
      <c r="AC2728" t="s">
        <v>1446</v>
      </c>
      <c r="AD2728" t="s">
        <v>1683</v>
      </c>
    </row>
    <row r="2729" spans="1:31" ht="14.25" customHeight="1" x14ac:dyDescent="0.3">
      <c r="A2729">
        <v>26</v>
      </c>
      <c r="B2729" t="s">
        <v>24</v>
      </c>
      <c r="C2729" t="s">
        <v>444</v>
      </c>
      <c r="D2729" t="s">
        <v>351</v>
      </c>
      <c r="E2729">
        <v>2014</v>
      </c>
      <c r="F2729" t="s">
        <v>555</v>
      </c>
      <c r="G2729" t="s">
        <v>567</v>
      </c>
      <c r="H2729" s="3" t="s">
        <v>568</v>
      </c>
      <c r="I2729" s="8">
        <v>-9.0002779999999998</v>
      </c>
      <c r="J2729" s="8">
        <v>-35.841667000000001</v>
      </c>
      <c r="K2729">
        <v>35000000</v>
      </c>
      <c r="L2729" t="s">
        <v>67</v>
      </c>
      <c r="M2729" t="s">
        <v>561</v>
      </c>
      <c r="N2729" t="s">
        <v>552</v>
      </c>
      <c r="O2729" s="12">
        <v>2012</v>
      </c>
      <c r="P2729" s="12">
        <v>10</v>
      </c>
      <c r="Q2729" s="12">
        <v>2012</v>
      </c>
      <c r="R2729" s="12">
        <v>10</v>
      </c>
      <c r="S2729" s="7">
        <f t="shared" si="42"/>
        <v>0.32258064516129031</v>
      </c>
      <c r="T2729">
        <v>3</v>
      </c>
      <c r="U2729">
        <v>6</v>
      </c>
      <c r="V2729" t="s">
        <v>53</v>
      </c>
      <c r="W2729">
        <f t="shared" si="43"/>
        <v>400</v>
      </c>
      <c r="X2729" s="5">
        <v>1</v>
      </c>
      <c r="Y2729" t="s">
        <v>48</v>
      </c>
      <c r="Z2729" t="s">
        <v>55</v>
      </c>
      <c r="AA2729" t="s">
        <v>859</v>
      </c>
      <c r="AB2729" s="5">
        <v>2</v>
      </c>
      <c r="AC2729" s="68" t="s">
        <v>1448</v>
      </c>
      <c r="AD2729" s="68" t="s">
        <v>1684</v>
      </c>
      <c r="AE2729" t="s">
        <v>1447</v>
      </c>
    </row>
    <row r="2730" spans="1:31" ht="14.25" customHeight="1" x14ac:dyDescent="0.3">
      <c r="A2730">
        <v>26</v>
      </c>
      <c r="B2730" t="s">
        <v>24</v>
      </c>
      <c r="C2730" t="s">
        <v>444</v>
      </c>
      <c r="D2730" t="s">
        <v>351</v>
      </c>
      <c r="E2730">
        <v>2014</v>
      </c>
      <c r="F2730" t="s">
        <v>555</v>
      </c>
      <c r="G2730" t="s">
        <v>567</v>
      </c>
      <c r="H2730" s="3" t="s">
        <v>568</v>
      </c>
      <c r="I2730" s="8">
        <v>-9.0002779999999998</v>
      </c>
      <c r="J2730" s="8">
        <v>-35.841667000000001</v>
      </c>
      <c r="K2730">
        <v>35000000</v>
      </c>
      <c r="L2730" t="s">
        <v>67</v>
      </c>
      <c r="M2730" t="s">
        <v>561</v>
      </c>
      <c r="N2730" t="s">
        <v>552</v>
      </c>
      <c r="O2730" s="12">
        <v>2012</v>
      </c>
      <c r="P2730" s="12">
        <v>10</v>
      </c>
      <c r="Q2730" s="12">
        <v>2012</v>
      </c>
      <c r="R2730" s="12">
        <v>10</v>
      </c>
      <c r="S2730" s="7">
        <f t="shared" si="42"/>
        <v>0.32258064516129031</v>
      </c>
      <c r="T2730">
        <v>3</v>
      </c>
      <c r="U2730">
        <v>6</v>
      </c>
      <c r="V2730" t="s">
        <v>53</v>
      </c>
      <c r="W2730">
        <f t="shared" si="43"/>
        <v>400</v>
      </c>
      <c r="X2730" s="5">
        <v>24</v>
      </c>
      <c r="Y2730" t="s">
        <v>48</v>
      </c>
      <c r="Z2730" t="s">
        <v>55</v>
      </c>
      <c r="AA2730" t="s">
        <v>238</v>
      </c>
      <c r="AB2730" s="5">
        <v>0</v>
      </c>
      <c r="AC2730" s="68" t="s">
        <v>1448</v>
      </c>
      <c r="AD2730" s="68" t="s">
        <v>1684</v>
      </c>
      <c r="AE2730" t="s">
        <v>1447</v>
      </c>
    </row>
    <row r="2731" spans="1:31" ht="14.25" customHeight="1" x14ac:dyDescent="0.3">
      <c r="A2731">
        <v>26</v>
      </c>
      <c r="B2731" t="s">
        <v>24</v>
      </c>
      <c r="C2731" t="s">
        <v>444</v>
      </c>
      <c r="D2731" t="s">
        <v>351</v>
      </c>
      <c r="E2731">
        <v>2014</v>
      </c>
      <c r="F2731" t="s">
        <v>555</v>
      </c>
      <c r="G2731" t="s">
        <v>567</v>
      </c>
      <c r="H2731" s="3" t="s">
        <v>568</v>
      </c>
      <c r="I2731" s="8">
        <v>-9.0002779999999998</v>
      </c>
      <c r="J2731" s="8">
        <v>-35.841667000000001</v>
      </c>
      <c r="K2731">
        <v>35000000</v>
      </c>
      <c r="L2731" t="s">
        <v>67</v>
      </c>
      <c r="M2731" t="s">
        <v>561</v>
      </c>
      <c r="N2731" t="s">
        <v>552</v>
      </c>
      <c r="O2731" s="12">
        <v>2012</v>
      </c>
      <c r="P2731" s="12">
        <v>10</v>
      </c>
      <c r="Q2731" s="12">
        <v>2012</v>
      </c>
      <c r="R2731" s="12">
        <v>10</v>
      </c>
      <c r="S2731" s="7">
        <f t="shared" si="42"/>
        <v>0.32258064516129031</v>
      </c>
      <c r="T2731">
        <v>3</v>
      </c>
      <c r="U2731">
        <v>6</v>
      </c>
      <c r="V2731" t="s">
        <v>53</v>
      </c>
      <c r="W2731">
        <f t="shared" si="43"/>
        <v>400</v>
      </c>
      <c r="X2731" s="5">
        <v>24</v>
      </c>
      <c r="Y2731" t="s">
        <v>48</v>
      </c>
      <c r="Z2731" t="s">
        <v>55</v>
      </c>
      <c r="AA2731" t="s">
        <v>1085</v>
      </c>
      <c r="AB2731" s="5">
        <v>0</v>
      </c>
      <c r="AC2731" s="68" t="s">
        <v>1448</v>
      </c>
      <c r="AD2731" s="68" t="s">
        <v>1684</v>
      </c>
      <c r="AE2731" t="s">
        <v>1447</v>
      </c>
    </row>
    <row r="2732" spans="1:31" ht="14.25" customHeight="1" x14ac:dyDescent="0.3">
      <c r="A2732">
        <v>26</v>
      </c>
      <c r="B2732" t="s">
        <v>24</v>
      </c>
      <c r="C2732" t="s">
        <v>444</v>
      </c>
      <c r="D2732" t="s">
        <v>351</v>
      </c>
      <c r="E2732">
        <v>2014</v>
      </c>
      <c r="F2732" t="s">
        <v>555</v>
      </c>
      <c r="G2732" t="s">
        <v>567</v>
      </c>
      <c r="H2732" s="3" t="s">
        <v>568</v>
      </c>
      <c r="I2732" s="8">
        <v>-9.0002779999999998</v>
      </c>
      <c r="J2732" s="8">
        <v>-35.841667000000001</v>
      </c>
      <c r="K2732">
        <v>35000000</v>
      </c>
      <c r="L2732" t="s">
        <v>67</v>
      </c>
      <c r="M2732" t="s">
        <v>561</v>
      </c>
      <c r="N2732" t="s">
        <v>552</v>
      </c>
      <c r="O2732" s="12">
        <v>2012</v>
      </c>
      <c r="P2732" s="12">
        <v>10</v>
      </c>
      <c r="Q2732" s="12">
        <v>2012</v>
      </c>
      <c r="R2732" s="12">
        <v>10</v>
      </c>
      <c r="S2732" s="7">
        <f t="shared" si="42"/>
        <v>0.32258064516129031</v>
      </c>
      <c r="T2732">
        <v>3</v>
      </c>
      <c r="U2732">
        <v>6</v>
      </c>
      <c r="V2732" t="s">
        <v>53</v>
      </c>
      <c r="W2732">
        <f t="shared" si="43"/>
        <v>400</v>
      </c>
      <c r="X2732" s="5">
        <v>24</v>
      </c>
      <c r="Y2732" t="s">
        <v>48</v>
      </c>
      <c r="Z2732" t="s">
        <v>55</v>
      </c>
      <c r="AA2732" t="s">
        <v>1098</v>
      </c>
      <c r="AB2732" s="5">
        <v>0</v>
      </c>
      <c r="AC2732" s="68" t="s">
        <v>1448</v>
      </c>
      <c r="AD2732" s="68" t="s">
        <v>1684</v>
      </c>
      <c r="AE2732" t="s">
        <v>1447</v>
      </c>
    </row>
    <row r="2733" spans="1:31" ht="14.25" customHeight="1" x14ac:dyDescent="0.3">
      <c r="A2733">
        <v>26</v>
      </c>
      <c r="B2733" t="s">
        <v>24</v>
      </c>
      <c r="C2733" t="s">
        <v>444</v>
      </c>
      <c r="D2733" t="s">
        <v>351</v>
      </c>
      <c r="E2733">
        <v>2014</v>
      </c>
      <c r="F2733" t="s">
        <v>555</v>
      </c>
      <c r="G2733" t="s">
        <v>567</v>
      </c>
      <c r="H2733" s="3" t="s">
        <v>568</v>
      </c>
      <c r="I2733" s="8">
        <v>-9.0002779999999998</v>
      </c>
      <c r="J2733" s="8">
        <v>-35.841667000000001</v>
      </c>
      <c r="K2733">
        <v>35000000</v>
      </c>
      <c r="L2733" t="s">
        <v>67</v>
      </c>
      <c r="M2733" t="s">
        <v>561</v>
      </c>
      <c r="N2733" t="s">
        <v>552</v>
      </c>
      <c r="O2733" s="12">
        <v>2012</v>
      </c>
      <c r="P2733" s="12">
        <v>10</v>
      </c>
      <c r="Q2733" s="12">
        <v>2012</v>
      </c>
      <c r="R2733" s="12">
        <v>10</v>
      </c>
      <c r="S2733" s="7">
        <f t="shared" si="42"/>
        <v>0.32258064516129031</v>
      </c>
      <c r="T2733">
        <v>3</v>
      </c>
      <c r="U2733">
        <v>6</v>
      </c>
      <c r="V2733" t="s">
        <v>53</v>
      </c>
      <c r="W2733">
        <f t="shared" si="43"/>
        <v>400</v>
      </c>
      <c r="X2733" s="5">
        <v>24</v>
      </c>
      <c r="Y2733" t="s">
        <v>48</v>
      </c>
      <c r="Z2733" t="s">
        <v>55</v>
      </c>
      <c r="AA2733" t="s">
        <v>249</v>
      </c>
      <c r="AB2733" s="5">
        <v>62</v>
      </c>
      <c r="AC2733" s="68" t="s">
        <v>1448</v>
      </c>
      <c r="AD2733" s="68" t="s">
        <v>1684</v>
      </c>
      <c r="AE2733" t="s">
        <v>1447</v>
      </c>
    </row>
    <row r="2734" spans="1:31" ht="14.25" customHeight="1" x14ac:dyDescent="0.3">
      <c r="A2734">
        <v>26</v>
      </c>
      <c r="B2734" t="s">
        <v>24</v>
      </c>
      <c r="C2734" t="s">
        <v>444</v>
      </c>
      <c r="D2734" t="s">
        <v>351</v>
      </c>
      <c r="E2734">
        <v>2014</v>
      </c>
      <c r="F2734" t="s">
        <v>555</v>
      </c>
      <c r="G2734" t="s">
        <v>567</v>
      </c>
      <c r="H2734" s="3" t="s">
        <v>568</v>
      </c>
      <c r="I2734" s="8">
        <v>-9.0002779999999998</v>
      </c>
      <c r="J2734" s="8">
        <v>-35.841667000000001</v>
      </c>
      <c r="K2734">
        <v>35000000</v>
      </c>
      <c r="L2734" t="s">
        <v>67</v>
      </c>
      <c r="M2734" t="s">
        <v>561</v>
      </c>
      <c r="N2734" t="s">
        <v>552</v>
      </c>
      <c r="O2734" s="12">
        <v>2012</v>
      </c>
      <c r="P2734" s="12">
        <v>10</v>
      </c>
      <c r="Q2734" s="12">
        <v>2012</v>
      </c>
      <c r="R2734" s="12">
        <v>10</v>
      </c>
      <c r="S2734" s="7">
        <f t="shared" si="42"/>
        <v>0.32258064516129031</v>
      </c>
      <c r="T2734">
        <v>3</v>
      </c>
      <c r="U2734">
        <v>6</v>
      </c>
      <c r="V2734" t="s">
        <v>53</v>
      </c>
      <c r="W2734">
        <f t="shared" si="43"/>
        <v>400</v>
      </c>
      <c r="X2734" s="5">
        <v>24</v>
      </c>
      <c r="Y2734" t="s">
        <v>48</v>
      </c>
      <c r="Z2734" t="s">
        <v>55</v>
      </c>
      <c r="AA2734" t="s">
        <v>59</v>
      </c>
      <c r="AB2734" s="5">
        <v>1</v>
      </c>
      <c r="AC2734" s="68" t="s">
        <v>1448</v>
      </c>
      <c r="AD2734" s="68" t="s">
        <v>1684</v>
      </c>
      <c r="AE2734" t="s">
        <v>1447</v>
      </c>
    </row>
    <row r="2735" spans="1:31" ht="14.25" customHeight="1" x14ac:dyDescent="0.3">
      <c r="A2735">
        <v>26</v>
      </c>
      <c r="B2735" t="s">
        <v>24</v>
      </c>
      <c r="C2735" t="s">
        <v>444</v>
      </c>
      <c r="D2735" t="s">
        <v>351</v>
      </c>
      <c r="E2735">
        <v>2014</v>
      </c>
      <c r="F2735" t="s">
        <v>555</v>
      </c>
      <c r="G2735" t="s">
        <v>567</v>
      </c>
      <c r="H2735" s="3" t="s">
        <v>568</v>
      </c>
      <c r="I2735" s="8">
        <v>-9.0002779999999998</v>
      </c>
      <c r="J2735" s="8">
        <v>-35.841667000000001</v>
      </c>
      <c r="K2735">
        <v>35000000</v>
      </c>
      <c r="L2735" t="s">
        <v>67</v>
      </c>
      <c r="M2735" t="s">
        <v>561</v>
      </c>
      <c r="N2735" t="s">
        <v>552</v>
      </c>
      <c r="O2735" s="12">
        <v>2012</v>
      </c>
      <c r="P2735" s="12">
        <v>10</v>
      </c>
      <c r="Q2735" s="12">
        <v>2012</v>
      </c>
      <c r="R2735" s="12">
        <v>10</v>
      </c>
      <c r="S2735" s="7">
        <f t="shared" si="42"/>
        <v>0.32258064516129031</v>
      </c>
      <c r="T2735">
        <v>3</v>
      </c>
      <c r="U2735">
        <v>6</v>
      </c>
      <c r="V2735" t="s">
        <v>53</v>
      </c>
      <c r="W2735">
        <f t="shared" si="43"/>
        <v>400</v>
      </c>
      <c r="X2735" s="5">
        <v>24</v>
      </c>
      <c r="Y2735" t="s">
        <v>48</v>
      </c>
      <c r="Z2735" t="s">
        <v>55</v>
      </c>
      <c r="AA2735" t="s">
        <v>1082</v>
      </c>
      <c r="AB2735" s="5">
        <v>0</v>
      </c>
      <c r="AC2735" s="68" t="s">
        <v>1448</v>
      </c>
      <c r="AD2735" s="68" t="s">
        <v>1684</v>
      </c>
      <c r="AE2735" t="s">
        <v>1447</v>
      </c>
    </row>
    <row r="2736" spans="1:31" ht="14.25" customHeight="1" x14ac:dyDescent="0.3">
      <c r="A2736">
        <v>26</v>
      </c>
      <c r="B2736" t="s">
        <v>24</v>
      </c>
      <c r="C2736" t="s">
        <v>444</v>
      </c>
      <c r="D2736" t="s">
        <v>351</v>
      </c>
      <c r="E2736">
        <v>2014</v>
      </c>
      <c r="F2736" t="s">
        <v>555</v>
      </c>
      <c r="G2736" t="s">
        <v>567</v>
      </c>
      <c r="H2736" s="3" t="s">
        <v>568</v>
      </c>
      <c r="I2736" s="8">
        <v>-9.0002779999999998</v>
      </c>
      <c r="J2736" s="8">
        <v>-35.841667000000001</v>
      </c>
      <c r="K2736">
        <v>35000000</v>
      </c>
      <c r="L2736" t="s">
        <v>67</v>
      </c>
      <c r="M2736" t="s">
        <v>561</v>
      </c>
      <c r="N2736" t="s">
        <v>552</v>
      </c>
      <c r="O2736" s="12">
        <v>2012</v>
      </c>
      <c r="P2736" s="12">
        <v>10</v>
      </c>
      <c r="Q2736" s="12">
        <v>2012</v>
      </c>
      <c r="R2736" s="12">
        <v>10</v>
      </c>
      <c r="S2736" s="7">
        <f t="shared" si="42"/>
        <v>0.32258064516129031</v>
      </c>
      <c r="T2736">
        <v>3</v>
      </c>
      <c r="U2736">
        <v>6</v>
      </c>
      <c r="V2736" t="s">
        <v>53</v>
      </c>
      <c r="W2736">
        <f t="shared" si="43"/>
        <v>400</v>
      </c>
      <c r="X2736" s="5">
        <v>24</v>
      </c>
      <c r="Y2736" t="s">
        <v>48</v>
      </c>
      <c r="Z2736" t="s">
        <v>55</v>
      </c>
      <c r="AA2736" t="s">
        <v>1064</v>
      </c>
      <c r="AB2736" s="5">
        <v>4</v>
      </c>
      <c r="AC2736" s="68" t="s">
        <v>1448</v>
      </c>
      <c r="AD2736" s="68" t="s">
        <v>1684</v>
      </c>
      <c r="AE2736" t="s">
        <v>1447</v>
      </c>
    </row>
    <row r="2737" spans="1:31" ht="14.25" customHeight="1" x14ac:dyDescent="0.3">
      <c r="A2737">
        <v>26</v>
      </c>
      <c r="B2737" t="s">
        <v>24</v>
      </c>
      <c r="C2737" t="s">
        <v>444</v>
      </c>
      <c r="D2737" t="s">
        <v>351</v>
      </c>
      <c r="E2737">
        <v>2014</v>
      </c>
      <c r="F2737" t="s">
        <v>555</v>
      </c>
      <c r="G2737" t="s">
        <v>567</v>
      </c>
      <c r="H2737" s="3" t="s">
        <v>568</v>
      </c>
      <c r="I2737" s="8">
        <v>-9.0002779999999998</v>
      </c>
      <c r="J2737" s="8">
        <v>-35.841667000000001</v>
      </c>
      <c r="K2737">
        <v>35000000</v>
      </c>
      <c r="L2737" t="s">
        <v>67</v>
      </c>
      <c r="M2737" t="s">
        <v>561</v>
      </c>
      <c r="N2737" t="s">
        <v>552</v>
      </c>
      <c r="O2737" s="12">
        <v>2012</v>
      </c>
      <c r="P2737" s="12">
        <v>10</v>
      </c>
      <c r="Q2737" s="12">
        <v>2012</v>
      </c>
      <c r="R2737" s="12">
        <v>10</v>
      </c>
      <c r="S2737" s="7">
        <f t="shared" si="42"/>
        <v>0.32258064516129031</v>
      </c>
      <c r="T2737">
        <v>3</v>
      </c>
      <c r="U2737">
        <v>6</v>
      </c>
      <c r="V2737" t="s">
        <v>53</v>
      </c>
      <c r="W2737">
        <f t="shared" si="43"/>
        <v>400</v>
      </c>
      <c r="X2737" s="5">
        <v>24</v>
      </c>
      <c r="Y2737" t="s">
        <v>48</v>
      </c>
      <c r="Z2737" t="s">
        <v>55</v>
      </c>
      <c r="AA2737" t="s">
        <v>1093</v>
      </c>
      <c r="AB2737" s="5">
        <v>20</v>
      </c>
      <c r="AC2737" s="68" t="s">
        <v>1448</v>
      </c>
      <c r="AD2737" s="68" t="s">
        <v>1684</v>
      </c>
      <c r="AE2737" t="s">
        <v>1447</v>
      </c>
    </row>
    <row r="2738" spans="1:31" ht="14.25" customHeight="1" x14ac:dyDescent="0.3">
      <c r="A2738">
        <v>26</v>
      </c>
      <c r="B2738" t="s">
        <v>24</v>
      </c>
      <c r="C2738" t="s">
        <v>444</v>
      </c>
      <c r="D2738" t="s">
        <v>351</v>
      </c>
      <c r="E2738">
        <v>2014</v>
      </c>
      <c r="F2738" t="s">
        <v>555</v>
      </c>
      <c r="G2738" t="s">
        <v>567</v>
      </c>
      <c r="H2738" s="3" t="s">
        <v>568</v>
      </c>
      <c r="I2738" s="8">
        <v>-9.0002779999999998</v>
      </c>
      <c r="J2738" s="8">
        <v>-35.841667000000001</v>
      </c>
      <c r="K2738">
        <v>35000000</v>
      </c>
      <c r="L2738" t="s">
        <v>67</v>
      </c>
      <c r="M2738" t="s">
        <v>561</v>
      </c>
      <c r="N2738" t="s">
        <v>552</v>
      </c>
      <c r="O2738" s="12">
        <v>2012</v>
      </c>
      <c r="P2738" s="12">
        <v>10</v>
      </c>
      <c r="Q2738" s="12">
        <v>2012</v>
      </c>
      <c r="R2738" s="12">
        <v>10</v>
      </c>
      <c r="S2738" s="7">
        <f t="shared" si="42"/>
        <v>0.32258064516129031</v>
      </c>
      <c r="T2738">
        <v>3</v>
      </c>
      <c r="U2738">
        <v>6</v>
      </c>
      <c r="V2738" t="s">
        <v>53</v>
      </c>
      <c r="W2738">
        <f t="shared" si="43"/>
        <v>400</v>
      </c>
      <c r="X2738" s="5">
        <v>24</v>
      </c>
      <c r="Y2738" t="s">
        <v>48</v>
      </c>
      <c r="Z2738" t="s">
        <v>55</v>
      </c>
      <c r="AA2738" t="s">
        <v>1094</v>
      </c>
      <c r="AB2738" s="5">
        <v>0</v>
      </c>
      <c r="AC2738" s="68" t="s">
        <v>1448</v>
      </c>
      <c r="AD2738" s="68" t="s">
        <v>1684</v>
      </c>
      <c r="AE2738" t="s">
        <v>1447</v>
      </c>
    </row>
    <row r="2739" spans="1:31" ht="14.25" customHeight="1" x14ac:dyDescent="0.3">
      <c r="A2739">
        <v>26</v>
      </c>
      <c r="B2739" t="s">
        <v>24</v>
      </c>
      <c r="C2739" t="s">
        <v>444</v>
      </c>
      <c r="D2739" t="s">
        <v>351</v>
      </c>
      <c r="E2739">
        <v>2014</v>
      </c>
      <c r="F2739" t="s">
        <v>555</v>
      </c>
      <c r="G2739" t="s">
        <v>567</v>
      </c>
      <c r="H2739" s="3" t="s">
        <v>568</v>
      </c>
      <c r="I2739" s="8">
        <v>-9.0002779999999998</v>
      </c>
      <c r="J2739" s="8">
        <v>-35.841667000000001</v>
      </c>
      <c r="K2739">
        <v>35000000</v>
      </c>
      <c r="L2739" t="s">
        <v>67</v>
      </c>
      <c r="M2739" t="s">
        <v>561</v>
      </c>
      <c r="N2739" t="s">
        <v>552</v>
      </c>
      <c r="O2739" s="12">
        <v>2012</v>
      </c>
      <c r="P2739" s="12">
        <v>10</v>
      </c>
      <c r="Q2739" s="12">
        <v>2012</v>
      </c>
      <c r="R2739" s="12">
        <v>10</v>
      </c>
      <c r="S2739" s="7">
        <f t="shared" si="42"/>
        <v>0.32258064516129031</v>
      </c>
      <c r="T2739">
        <v>3</v>
      </c>
      <c r="U2739">
        <v>6</v>
      </c>
      <c r="V2739" t="s">
        <v>53</v>
      </c>
      <c r="W2739">
        <f t="shared" si="43"/>
        <v>400</v>
      </c>
      <c r="X2739" s="5">
        <v>24</v>
      </c>
      <c r="Y2739" t="s">
        <v>48</v>
      </c>
      <c r="Z2739" t="s">
        <v>55</v>
      </c>
      <c r="AA2739" t="s">
        <v>1101</v>
      </c>
      <c r="AB2739" s="5">
        <v>1</v>
      </c>
      <c r="AC2739" s="68" t="s">
        <v>1448</v>
      </c>
      <c r="AD2739" s="68" t="s">
        <v>1684</v>
      </c>
      <c r="AE2739" t="s">
        <v>1447</v>
      </c>
    </row>
    <row r="2740" spans="1:31" ht="14.25" customHeight="1" x14ac:dyDescent="0.3">
      <c r="A2740">
        <v>26</v>
      </c>
      <c r="B2740" t="s">
        <v>24</v>
      </c>
      <c r="C2740" t="s">
        <v>444</v>
      </c>
      <c r="D2740" t="s">
        <v>351</v>
      </c>
      <c r="E2740">
        <v>2014</v>
      </c>
      <c r="F2740" t="s">
        <v>555</v>
      </c>
      <c r="G2740" t="s">
        <v>567</v>
      </c>
      <c r="H2740" s="3" t="s">
        <v>568</v>
      </c>
      <c r="I2740" s="8">
        <v>-9.0002779999999998</v>
      </c>
      <c r="J2740" s="8">
        <v>-35.841667000000001</v>
      </c>
      <c r="K2740">
        <v>35000000</v>
      </c>
      <c r="L2740" t="s">
        <v>67</v>
      </c>
      <c r="M2740" t="s">
        <v>561</v>
      </c>
      <c r="N2740" t="s">
        <v>552</v>
      </c>
      <c r="O2740" s="12">
        <v>2012</v>
      </c>
      <c r="P2740" s="12">
        <v>10</v>
      </c>
      <c r="Q2740" s="12">
        <v>2012</v>
      </c>
      <c r="R2740" s="12">
        <v>10</v>
      </c>
      <c r="S2740" s="7">
        <f t="shared" si="42"/>
        <v>0.32258064516129031</v>
      </c>
      <c r="T2740">
        <v>3</v>
      </c>
      <c r="U2740">
        <v>6</v>
      </c>
      <c r="V2740" t="s">
        <v>53</v>
      </c>
      <c r="W2740">
        <f t="shared" si="43"/>
        <v>400</v>
      </c>
      <c r="X2740" s="5">
        <v>24</v>
      </c>
      <c r="Y2740" t="s">
        <v>48</v>
      </c>
      <c r="Z2740" t="s">
        <v>55</v>
      </c>
      <c r="AA2740" t="s">
        <v>70</v>
      </c>
      <c r="AB2740" s="5">
        <v>0</v>
      </c>
      <c r="AC2740" s="68" t="s">
        <v>1448</v>
      </c>
      <c r="AD2740" s="68" t="s">
        <v>1684</v>
      </c>
      <c r="AE2740" t="s">
        <v>1447</v>
      </c>
    </row>
    <row r="2741" spans="1:31" ht="14.25" customHeight="1" x14ac:dyDescent="0.3">
      <c r="A2741">
        <v>26</v>
      </c>
      <c r="B2741" t="s">
        <v>24</v>
      </c>
      <c r="C2741" t="s">
        <v>444</v>
      </c>
      <c r="D2741" t="s">
        <v>351</v>
      </c>
      <c r="E2741">
        <v>2014</v>
      </c>
      <c r="F2741" t="s">
        <v>555</v>
      </c>
      <c r="G2741" t="s">
        <v>567</v>
      </c>
      <c r="H2741" s="3" t="s">
        <v>568</v>
      </c>
      <c r="I2741" s="8">
        <v>-9.0002779999999998</v>
      </c>
      <c r="J2741" s="8">
        <v>-35.841667000000001</v>
      </c>
      <c r="K2741">
        <v>35000000</v>
      </c>
      <c r="L2741" t="s">
        <v>67</v>
      </c>
      <c r="M2741" t="s">
        <v>561</v>
      </c>
      <c r="N2741" t="s">
        <v>552</v>
      </c>
      <c r="O2741" s="12">
        <v>2012</v>
      </c>
      <c r="P2741" s="12">
        <v>10</v>
      </c>
      <c r="Q2741" s="12">
        <v>2012</v>
      </c>
      <c r="R2741" s="12">
        <v>10</v>
      </c>
      <c r="S2741" s="7">
        <f t="shared" si="42"/>
        <v>0.32258064516129031</v>
      </c>
      <c r="T2741">
        <v>3</v>
      </c>
      <c r="U2741">
        <v>6</v>
      </c>
      <c r="V2741" t="s">
        <v>53</v>
      </c>
      <c r="W2741">
        <f t="shared" si="43"/>
        <v>400</v>
      </c>
      <c r="X2741" s="5">
        <v>24</v>
      </c>
      <c r="Y2741" t="s">
        <v>48</v>
      </c>
      <c r="Z2741" t="s">
        <v>55</v>
      </c>
      <c r="AA2741" t="s">
        <v>73</v>
      </c>
      <c r="AB2741" s="5">
        <v>2</v>
      </c>
      <c r="AC2741" s="68" t="s">
        <v>1448</v>
      </c>
      <c r="AD2741" s="68" t="s">
        <v>1684</v>
      </c>
      <c r="AE2741" t="s">
        <v>1447</v>
      </c>
    </row>
    <row r="2742" spans="1:31" ht="14.25" customHeight="1" x14ac:dyDescent="0.3">
      <c r="A2742">
        <v>26</v>
      </c>
      <c r="B2742" t="s">
        <v>24</v>
      </c>
      <c r="C2742" t="s">
        <v>444</v>
      </c>
      <c r="D2742" t="s">
        <v>351</v>
      </c>
      <c r="E2742">
        <v>2014</v>
      </c>
      <c r="F2742" t="s">
        <v>555</v>
      </c>
      <c r="G2742" t="s">
        <v>567</v>
      </c>
      <c r="H2742" s="3" t="s">
        <v>568</v>
      </c>
      <c r="I2742" s="8">
        <v>-9.0002779999999998</v>
      </c>
      <c r="J2742" s="8">
        <v>-35.841667000000001</v>
      </c>
      <c r="K2742">
        <v>35000000</v>
      </c>
      <c r="L2742" t="s">
        <v>67</v>
      </c>
      <c r="M2742" t="s">
        <v>561</v>
      </c>
      <c r="N2742" t="s">
        <v>552</v>
      </c>
      <c r="O2742" s="12">
        <v>2012</v>
      </c>
      <c r="P2742" s="12">
        <v>10</v>
      </c>
      <c r="Q2742" s="12">
        <v>2012</v>
      </c>
      <c r="R2742" s="12">
        <v>10</v>
      </c>
      <c r="S2742" s="7">
        <f t="shared" si="42"/>
        <v>0.32258064516129031</v>
      </c>
      <c r="T2742">
        <v>3</v>
      </c>
      <c r="U2742">
        <v>6</v>
      </c>
      <c r="V2742" t="s">
        <v>53</v>
      </c>
      <c r="W2742">
        <f t="shared" si="43"/>
        <v>400</v>
      </c>
      <c r="X2742" s="5">
        <v>24</v>
      </c>
      <c r="Y2742" t="s">
        <v>48</v>
      </c>
      <c r="Z2742" t="s">
        <v>55</v>
      </c>
      <c r="AA2742" t="s">
        <v>1074</v>
      </c>
      <c r="AB2742" s="5">
        <v>1</v>
      </c>
      <c r="AC2742" s="68" t="s">
        <v>1448</v>
      </c>
      <c r="AD2742" s="68" t="s">
        <v>1684</v>
      </c>
      <c r="AE2742" t="s">
        <v>1447</v>
      </c>
    </row>
    <row r="2743" spans="1:31" ht="14.25" customHeight="1" x14ac:dyDescent="0.3">
      <c r="A2743">
        <v>26</v>
      </c>
      <c r="B2743" t="s">
        <v>24</v>
      </c>
      <c r="C2743" t="s">
        <v>444</v>
      </c>
      <c r="D2743" t="s">
        <v>351</v>
      </c>
      <c r="E2743">
        <v>2014</v>
      </c>
      <c r="F2743" t="s">
        <v>555</v>
      </c>
      <c r="G2743" t="s">
        <v>567</v>
      </c>
      <c r="H2743" s="3" t="s">
        <v>568</v>
      </c>
      <c r="I2743" s="8">
        <v>-9.0002779999999998</v>
      </c>
      <c r="J2743" s="8">
        <v>-35.841667000000001</v>
      </c>
      <c r="K2743">
        <v>35000000</v>
      </c>
      <c r="L2743" t="s">
        <v>67</v>
      </c>
      <c r="M2743" t="s">
        <v>561</v>
      </c>
      <c r="N2743" t="s">
        <v>552</v>
      </c>
      <c r="O2743" s="12">
        <v>2012</v>
      </c>
      <c r="P2743" s="12">
        <v>10</v>
      </c>
      <c r="Q2743" s="12">
        <v>2012</v>
      </c>
      <c r="R2743" s="12">
        <v>10</v>
      </c>
      <c r="S2743" s="7">
        <f t="shared" si="42"/>
        <v>0.32258064516129031</v>
      </c>
      <c r="T2743">
        <v>3</v>
      </c>
      <c r="U2743">
        <v>6</v>
      </c>
      <c r="V2743" t="s">
        <v>53</v>
      </c>
      <c r="W2743">
        <f t="shared" si="43"/>
        <v>400</v>
      </c>
      <c r="X2743" s="5">
        <v>24</v>
      </c>
      <c r="Y2743" t="s">
        <v>48</v>
      </c>
      <c r="Z2743" t="s">
        <v>55</v>
      </c>
      <c r="AA2743" t="s">
        <v>1056</v>
      </c>
      <c r="AB2743" s="5">
        <v>0</v>
      </c>
      <c r="AC2743" s="68" t="s">
        <v>1448</v>
      </c>
      <c r="AD2743" s="68" t="s">
        <v>1684</v>
      </c>
      <c r="AE2743" t="s">
        <v>1447</v>
      </c>
    </row>
    <row r="2744" spans="1:31" ht="14.25" customHeight="1" x14ac:dyDescent="0.3">
      <c r="A2744">
        <v>26</v>
      </c>
      <c r="B2744" t="s">
        <v>24</v>
      </c>
      <c r="C2744" t="s">
        <v>444</v>
      </c>
      <c r="D2744" t="s">
        <v>351</v>
      </c>
      <c r="E2744">
        <v>2014</v>
      </c>
      <c r="F2744" t="s">
        <v>555</v>
      </c>
      <c r="G2744" t="s">
        <v>567</v>
      </c>
      <c r="H2744" s="3" t="s">
        <v>568</v>
      </c>
      <c r="I2744" s="8">
        <v>-9.0002779999999998</v>
      </c>
      <c r="J2744" s="8">
        <v>-35.841667000000001</v>
      </c>
      <c r="K2744">
        <v>35000000</v>
      </c>
      <c r="L2744" t="s">
        <v>67</v>
      </c>
      <c r="M2744" t="s">
        <v>561</v>
      </c>
      <c r="N2744" t="s">
        <v>552</v>
      </c>
      <c r="O2744" s="12">
        <v>2012</v>
      </c>
      <c r="P2744" s="12">
        <v>10</v>
      </c>
      <c r="Q2744" s="12">
        <v>2012</v>
      </c>
      <c r="R2744" s="12">
        <v>10</v>
      </c>
      <c r="S2744" s="7">
        <f t="shared" si="42"/>
        <v>0.32258064516129031</v>
      </c>
      <c r="T2744">
        <v>3</v>
      </c>
      <c r="U2744">
        <v>6</v>
      </c>
      <c r="V2744" t="s">
        <v>53</v>
      </c>
      <c r="W2744">
        <f t="shared" si="43"/>
        <v>400</v>
      </c>
      <c r="X2744" s="5">
        <v>24</v>
      </c>
      <c r="Y2744" t="s">
        <v>48</v>
      </c>
      <c r="Z2744" t="s">
        <v>55</v>
      </c>
      <c r="AA2744" t="s">
        <v>655</v>
      </c>
      <c r="AB2744" s="5">
        <v>1</v>
      </c>
      <c r="AC2744" s="68" t="s">
        <v>1448</v>
      </c>
      <c r="AD2744" s="68" t="s">
        <v>1684</v>
      </c>
      <c r="AE2744" t="s">
        <v>1447</v>
      </c>
    </row>
    <row r="2745" spans="1:31" ht="14.25" customHeight="1" x14ac:dyDescent="0.3">
      <c r="A2745">
        <v>26</v>
      </c>
      <c r="B2745" t="s">
        <v>24</v>
      </c>
      <c r="C2745" t="s">
        <v>444</v>
      </c>
      <c r="D2745" t="s">
        <v>351</v>
      </c>
      <c r="E2745">
        <v>2014</v>
      </c>
      <c r="F2745" t="s">
        <v>555</v>
      </c>
      <c r="G2745" t="s">
        <v>567</v>
      </c>
      <c r="H2745" s="3" t="s">
        <v>568</v>
      </c>
      <c r="I2745" s="8">
        <v>-9.0002779999999998</v>
      </c>
      <c r="J2745" s="8">
        <v>-35.841667000000001</v>
      </c>
      <c r="K2745">
        <v>35000000</v>
      </c>
      <c r="L2745" t="s">
        <v>67</v>
      </c>
      <c r="M2745" t="s">
        <v>561</v>
      </c>
      <c r="N2745" t="s">
        <v>552</v>
      </c>
      <c r="O2745" s="12">
        <v>2012</v>
      </c>
      <c r="P2745" s="12">
        <v>10</v>
      </c>
      <c r="Q2745" s="12">
        <v>2012</v>
      </c>
      <c r="R2745" s="12">
        <v>10</v>
      </c>
      <c r="S2745" s="7">
        <f t="shared" si="42"/>
        <v>0.32258064516129031</v>
      </c>
      <c r="T2745">
        <v>3</v>
      </c>
      <c r="U2745">
        <v>6</v>
      </c>
      <c r="V2745" t="s">
        <v>53</v>
      </c>
      <c r="W2745">
        <f t="shared" si="43"/>
        <v>400</v>
      </c>
      <c r="X2745" s="5">
        <v>24</v>
      </c>
      <c r="Y2745" t="s">
        <v>48</v>
      </c>
      <c r="Z2745" t="s">
        <v>55</v>
      </c>
      <c r="AA2745" t="s">
        <v>379</v>
      </c>
      <c r="AB2745" s="5">
        <v>29</v>
      </c>
      <c r="AC2745" s="68" t="s">
        <v>1448</v>
      </c>
      <c r="AD2745" s="68" t="s">
        <v>1684</v>
      </c>
      <c r="AE2745" t="s">
        <v>1447</v>
      </c>
    </row>
    <row r="2746" spans="1:31" ht="14.25" customHeight="1" x14ac:dyDescent="0.3">
      <c r="A2746">
        <v>26</v>
      </c>
      <c r="B2746" t="s">
        <v>24</v>
      </c>
      <c r="C2746" t="s">
        <v>444</v>
      </c>
      <c r="D2746" t="s">
        <v>351</v>
      </c>
      <c r="E2746">
        <v>2014</v>
      </c>
      <c r="F2746" t="s">
        <v>555</v>
      </c>
      <c r="G2746" t="s">
        <v>567</v>
      </c>
      <c r="H2746" s="3" t="s">
        <v>568</v>
      </c>
      <c r="I2746" s="8">
        <v>-9.0002779999999998</v>
      </c>
      <c r="J2746" s="8">
        <v>-35.841667000000001</v>
      </c>
      <c r="K2746">
        <v>35000000</v>
      </c>
      <c r="L2746" t="s">
        <v>67</v>
      </c>
      <c r="M2746" t="s">
        <v>561</v>
      </c>
      <c r="N2746" t="s">
        <v>552</v>
      </c>
      <c r="O2746" s="12">
        <v>2012</v>
      </c>
      <c r="P2746" s="12">
        <v>10</v>
      </c>
      <c r="Q2746" s="12">
        <v>2012</v>
      </c>
      <c r="R2746" s="12">
        <v>10</v>
      </c>
      <c r="S2746" s="7">
        <f t="shared" si="42"/>
        <v>0.32258064516129031</v>
      </c>
      <c r="T2746">
        <v>3</v>
      </c>
      <c r="U2746">
        <v>6</v>
      </c>
      <c r="V2746" t="s">
        <v>53</v>
      </c>
      <c r="W2746">
        <f t="shared" si="43"/>
        <v>400</v>
      </c>
      <c r="X2746" s="5">
        <v>24</v>
      </c>
      <c r="Y2746" t="s">
        <v>48</v>
      </c>
      <c r="Z2746" t="s">
        <v>55</v>
      </c>
      <c r="AA2746" t="s">
        <v>1086</v>
      </c>
      <c r="AB2746" s="5">
        <v>0</v>
      </c>
      <c r="AC2746" s="68" t="s">
        <v>1448</v>
      </c>
      <c r="AD2746" s="68" t="s">
        <v>1684</v>
      </c>
      <c r="AE2746" t="s">
        <v>1447</v>
      </c>
    </row>
    <row r="2747" spans="1:31" ht="14.25" customHeight="1" x14ac:dyDescent="0.3">
      <c r="A2747">
        <v>26</v>
      </c>
      <c r="B2747" t="s">
        <v>24</v>
      </c>
      <c r="C2747" t="s">
        <v>444</v>
      </c>
      <c r="D2747" t="s">
        <v>351</v>
      </c>
      <c r="E2747">
        <v>2014</v>
      </c>
      <c r="F2747" t="s">
        <v>555</v>
      </c>
      <c r="G2747" t="s">
        <v>567</v>
      </c>
      <c r="H2747" s="3" t="s">
        <v>568</v>
      </c>
      <c r="I2747" s="8">
        <v>-9.0002779999999998</v>
      </c>
      <c r="J2747" s="8">
        <v>-35.841667000000001</v>
      </c>
      <c r="K2747">
        <v>35000000</v>
      </c>
      <c r="L2747" t="s">
        <v>67</v>
      </c>
      <c r="M2747" t="s">
        <v>561</v>
      </c>
      <c r="N2747" t="s">
        <v>552</v>
      </c>
      <c r="O2747" s="12">
        <v>2012</v>
      </c>
      <c r="P2747" s="12">
        <v>10</v>
      </c>
      <c r="Q2747" s="12">
        <v>2012</v>
      </c>
      <c r="R2747" s="12">
        <v>10</v>
      </c>
      <c r="S2747" s="7">
        <f t="shared" si="42"/>
        <v>0.32258064516129031</v>
      </c>
      <c r="T2747">
        <v>3</v>
      </c>
      <c r="U2747">
        <v>6</v>
      </c>
      <c r="V2747" t="s">
        <v>53</v>
      </c>
      <c r="W2747">
        <f t="shared" si="43"/>
        <v>400</v>
      </c>
      <c r="X2747" s="5">
        <v>24</v>
      </c>
      <c r="Y2747" t="s">
        <v>48</v>
      </c>
      <c r="Z2747" t="s">
        <v>55</v>
      </c>
      <c r="AA2747" t="s">
        <v>1095</v>
      </c>
      <c r="AB2747" s="5">
        <v>0</v>
      </c>
      <c r="AC2747" s="68" t="s">
        <v>1448</v>
      </c>
      <c r="AD2747" s="68" t="s">
        <v>1684</v>
      </c>
      <c r="AE2747" t="s">
        <v>1447</v>
      </c>
    </row>
    <row r="2748" spans="1:31" ht="14.25" customHeight="1" x14ac:dyDescent="0.3">
      <c r="A2748">
        <v>26</v>
      </c>
      <c r="B2748" t="s">
        <v>24</v>
      </c>
      <c r="C2748" t="s">
        <v>444</v>
      </c>
      <c r="D2748" t="s">
        <v>351</v>
      </c>
      <c r="E2748">
        <v>2014</v>
      </c>
      <c r="F2748" t="s">
        <v>555</v>
      </c>
      <c r="G2748" t="s">
        <v>567</v>
      </c>
      <c r="H2748" s="3" t="s">
        <v>568</v>
      </c>
      <c r="I2748" s="8">
        <v>-9.0002779999999998</v>
      </c>
      <c r="J2748" s="8">
        <v>-35.841667000000001</v>
      </c>
      <c r="K2748">
        <v>35000000</v>
      </c>
      <c r="L2748" t="s">
        <v>67</v>
      </c>
      <c r="M2748" t="s">
        <v>561</v>
      </c>
      <c r="N2748" t="s">
        <v>552</v>
      </c>
      <c r="O2748" s="12">
        <v>2012</v>
      </c>
      <c r="P2748" s="12">
        <v>10</v>
      </c>
      <c r="Q2748" s="12">
        <v>2012</v>
      </c>
      <c r="R2748" s="12">
        <v>10</v>
      </c>
      <c r="S2748" s="7">
        <f t="shared" si="42"/>
        <v>0.32258064516129031</v>
      </c>
      <c r="T2748">
        <v>3</v>
      </c>
      <c r="U2748">
        <v>6</v>
      </c>
      <c r="V2748" t="s">
        <v>53</v>
      </c>
      <c r="W2748">
        <f t="shared" si="43"/>
        <v>400</v>
      </c>
      <c r="X2748" s="5">
        <v>24</v>
      </c>
      <c r="Y2748" t="s">
        <v>48</v>
      </c>
      <c r="Z2748" t="s">
        <v>55</v>
      </c>
      <c r="AA2748" t="s">
        <v>1099</v>
      </c>
      <c r="AB2748" s="5">
        <v>0</v>
      </c>
      <c r="AC2748" s="68" t="s">
        <v>1448</v>
      </c>
      <c r="AD2748" s="68" t="s">
        <v>1684</v>
      </c>
      <c r="AE2748" t="s">
        <v>1447</v>
      </c>
    </row>
    <row r="2749" spans="1:31" ht="14.25" customHeight="1" x14ac:dyDescent="0.3">
      <c r="A2749">
        <v>26</v>
      </c>
      <c r="B2749" t="s">
        <v>24</v>
      </c>
      <c r="C2749" t="s">
        <v>444</v>
      </c>
      <c r="D2749" t="s">
        <v>351</v>
      </c>
      <c r="E2749">
        <v>2014</v>
      </c>
      <c r="F2749" t="s">
        <v>555</v>
      </c>
      <c r="G2749" t="s">
        <v>567</v>
      </c>
      <c r="H2749" s="3" t="s">
        <v>568</v>
      </c>
      <c r="I2749" s="8">
        <v>-9.0002779999999998</v>
      </c>
      <c r="J2749" s="8">
        <v>-35.841667000000001</v>
      </c>
      <c r="K2749">
        <v>35000000</v>
      </c>
      <c r="L2749" t="s">
        <v>67</v>
      </c>
      <c r="M2749" t="s">
        <v>561</v>
      </c>
      <c r="N2749" t="s">
        <v>552</v>
      </c>
      <c r="O2749" s="12">
        <v>2012</v>
      </c>
      <c r="P2749" s="12">
        <v>10</v>
      </c>
      <c r="Q2749" s="12">
        <v>2012</v>
      </c>
      <c r="R2749" s="12">
        <v>10</v>
      </c>
      <c r="S2749" s="7">
        <f t="shared" si="42"/>
        <v>0.32258064516129031</v>
      </c>
      <c r="T2749">
        <v>3</v>
      </c>
      <c r="U2749">
        <v>6</v>
      </c>
      <c r="V2749" t="s">
        <v>53</v>
      </c>
      <c r="W2749">
        <f t="shared" si="43"/>
        <v>400</v>
      </c>
      <c r="X2749" s="5">
        <v>24</v>
      </c>
      <c r="Y2749" t="s">
        <v>48</v>
      </c>
      <c r="Z2749" t="s">
        <v>55</v>
      </c>
      <c r="AA2749" t="s">
        <v>1091</v>
      </c>
      <c r="AB2749" s="5">
        <v>7</v>
      </c>
      <c r="AC2749" s="68" t="s">
        <v>1448</v>
      </c>
      <c r="AD2749" s="68" t="s">
        <v>1684</v>
      </c>
      <c r="AE2749" t="s">
        <v>1447</v>
      </c>
    </row>
    <row r="2750" spans="1:31" ht="14.25" customHeight="1" x14ac:dyDescent="0.3">
      <c r="A2750">
        <v>26</v>
      </c>
      <c r="B2750" t="s">
        <v>24</v>
      </c>
      <c r="C2750" t="s">
        <v>444</v>
      </c>
      <c r="D2750" t="s">
        <v>351</v>
      </c>
      <c r="E2750">
        <v>2014</v>
      </c>
      <c r="F2750" t="s">
        <v>555</v>
      </c>
      <c r="G2750" t="s">
        <v>567</v>
      </c>
      <c r="H2750" s="3" t="s">
        <v>568</v>
      </c>
      <c r="I2750" s="8">
        <v>-9.0002779999999998</v>
      </c>
      <c r="J2750" s="8">
        <v>-35.841667000000001</v>
      </c>
      <c r="K2750">
        <v>35000000</v>
      </c>
      <c r="L2750" t="s">
        <v>67</v>
      </c>
      <c r="M2750" t="s">
        <v>561</v>
      </c>
      <c r="N2750" t="s">
        <v>552</v>
      </c>
      <c r="O2750" s="12">
        <v>2012</v>
      </c>
      <c r="P2750" s="12">
        <v>10</v>
      </c>
      <c r="Q2750" s="12">
        <v>2012</v>
      </c>
      <c r="R2750" s="12">
        <v>10</v>
      </c>
      <c r="S2750" s="7">
        <f t="shared" si="42"/>
        <v>0.32258064516129031</v>
      </c>
      <c r="T2750">
        <v>3</v>
      </c>
      <c r="U2750">
        <v>6</v>
      </c>
      <c r="V2750" t="s">
        <v>53</v>
      </c>
      <c r="W2750">
        <f t="shared" si="43"/>
        <v>400</v>
      </c>
      <c r="X2750" s="5">
        <v>24</v>
      </c>
      <c r="Y2750" t="s">
        <v>48</v>
      </c>
      <c r="Z2750" t="s">
        <v>55</v>
      </c>
      <c r="AA2750" t="s">
        <v>1096</v>
      </c>
      <c r="AB2750" s="5">
        <v>0</v>
      </c>
      <c r="AC2750" s="68" t="s">
        <v>1448</v>
      </c>
      <c r="AD2750" s="68" t="s">
        <v>1684</v>
      </c>
      <c r="AE2750" t="s">
        <v>1447</v>
      </c>
    </row>
    <row r="2751" spans="1:31" ht="14.25" customHeight="1" x14ac:dyDescent="0.3">
      <c r="A2751">
        <v>26</v>
      </c>
      <c r="B2751" t="s">
        <v>24</v>
      </c>
      <c r="C2751" t="s">
        <v>444</v>
      </c>
      <c r="D2751" t="s">
        <v>351</v>
      </c>
      <c r="E2751">
        <v>2014</v>
      </c>
      <c r="F2751" t="s">
        <v>555</v>
      </c>
      <c r="G2751" t="s">
        <v>567</v>
      </c>
      <c r="H2751" s="3" t="s">
        <v>568</v>
      </c>
      <c r="I2751" s="8">
        <v>-9.0002779999999998</v>
      </c>
      <c r="J2751" s="8">
        <v>-35.841667000000001</v>
      </c>
      <c r="K2751">
        <v>35000000</v>
      </c>
      <c r="L2751" t="s">
        <v>67</v>
      </c>
      <c r="M2751" t="s">
        <v>561</v>
      </c>
      <c r="N2751" t="s">
        <v>552</v>
      </c>
      <c r="O2751" s="12">
        <v>2012</v>
      </c>
      <c r="P2751" s="12">
        <v>10</v>
      </c>
      <c r="Q2751" s="12">
        <v>2012</v>
      </c>
      <c r="R2751" s="12">
        <v>10</v>
      </c>
      <c r="S2751" s="7">
        <f t="shared" si="42"/>
        <v>0.32258064516129031</v>
      </c>
      <c r="T2751">
        <v>3</v>
      </c>
      <c r="U2751">
        <v>6</v>
      </c>
      <c r="V2751" t="s">
        <v>53</v>
      </c>
      <c r="W2751">
        <f t="shared" si="43"/>
        <v>400</v>
      </c>
      <c r="X2751" s="5">
        <v>24</v>
      </c>
      <c r="Y2751" t="s">
        <v>48</v>
      </c>
      <c r="Z2751" t="s">
        <v>83</v>
      </c>
      <c r="AA2751" t="s">
        <v>1102</v>
      </c>
      <c r="AB2751" s="5">
        <v>0</v>
      </c>
      <c r="AC2751" s="68" t="s">
        <v>1448</v>
      </c>
      <c r="AD2751" s="68" t="s">
        <v>1684</v>
      </c>
      <c r="AE2751" t="s">
        <v>1447</v>
      </c>
    </row>
    <row r="2752" spans="1:31" ht="14.25" customHeight="1" x14ac:dyDescent="0.3">
      <c r="A2752">
        <v>26</v>
      </c>
      <c r="B2752" t="s">
        <v>24</v>
      </c>
      <c r="C2752" t="s">
        <v>444</v>
      </c>
      <c r="D2752" t="s">
        <v>351</v>
      </c>
      <c r="E2752">
        <v>2014</v>
      </c>
      <c r="F2752" t="s">
        <v>555</v>
      </c>
      <c r="G2752" t="s">
        <v>567</v>
      </c>
      <c r="H2752" s="3" t="s">
        <v>568</v>
      </c>
      <c r="I2752" s="8">
        <v>-9.0002779999999998</v>
      </c>
      <c r="J2752" s="8">
        <v>-35.841667000000001</v>
      </c>
      <c r="K2752">
        <v>35000000</v>
      </c>
      <c r="L2752" t="s">
        <v>67</v>
      </c>
      <c r="M2752" t="s">
        <v>561</v>
      </c>
      <c r="N2752" t="s">
        <v>552</v>
      </c>
      <c r="O2752" s="12">
        <v>2012</v>
      </c>
      <c r="P2752" s="12">
        <v>10</v>
      </c>
      <c r="Q2752" s="12">
        <v>2012</v>
      </c>
      <c r="R2752" s="12">
        <v>10</v>
      </c>
      <c r="S2752" s="7">
        <f t="shared" si="42"/>
        <v>0.32258064516129031</v>
      </c>
      <c r="T2752">
        <v>3</v>
      </c>
      <c r="U2752">
        <v>6</v>
      </c>
      <c r="V2752" t="s">
        <v>53</v>
      </c>
      <c r="W2752">
        <f t="shared" si="43"/>
        <v>400</v>
      </c>
      <c r="X2752" s="5">
        <v>24</v>
      </c>
      <c r="Y2752" t="s">
        <v>48</v>
      </c>
      <c r="Z2752" t="s">
        <v>83</v>
      </c>
      <c r="AA2752" t="s">
        <v>274</v>
      </c>
      <c r="AB2752" s="5">
        <v>23</v>
      </c>
      <c r="AC2752" s="68" t="s">
        <v>1448</v>
      </c>
      <c r="AD2752" s="68" t="s">
        <v>1684</v>
      </c>
      <c r="AE2752" t="s">
        <v>1447</v>
      </c>
    </row>
    <row r="2753" spans="1:31" ht="14.25" customHeight="1" x14ac:dyDescent="0.3">
      <c r="A2753">
        <v>26</v>
      </c>
      <c r="B2753" t="s">
        <v>24</v>
      </c>
      <c r="C2753" t="s">
        <v>444</v>
      </c>
      <c r="D2753" t="s">
        <v>351</v>
      </c>
      <c r="E2753">
        <v>2014</v>
      </c>
      <c r="F2753" t="s">
        <v>555</v>
      </c>
      <c r="G2753" t="s">
        <v>567</v>
      </c>
      <c r="H2753" s="3" t="s">
        <v>568</v>
      </c>
      <c r="I2753" s="8">
        <v>-9.0002779999999998</v>
      </c>
      <c r="J2753" s="8">
        <v>-35.841667000000001</v>
      </c>
      <c r="K2753">
        <v>35000000</v>
      </c>
      <c r="L2753" t="s">
        <v>67</v>
      </c>
      <c r="M2753" t="s">
        <v>561</v>
      </c>
      <c r="N2753" t="s">
        <v>552</v>
      </c>
      <c r="O2753" s="12">
        <v>2012</v>
      </c>
      <c r="P2753" s="12">
        <v>10</v>
      </c>
      <c r="Q2753" s="12">
        <v>2012</v>
      </c>
      <c r="R2753" s="12">
        <v>10</v>
      </c>
      <c r="S2753" s="7">
        <f t="shared" si="42"/>
        <v>0.32258064516129031</v>
      </c>
      <c r="T2753">
        <v>3</v>
      </c>
      <c r="U2753">
        <v>6</v>
      </c>
      <c r="V2753" t="s">
        <v>53</v>
      </c>
      <c r="W2753">
        <f t="shared" si="43"/>
        <v>400</v>
      </c>
      <c r="X2753" s="5">
        <v>24</v>
      </c>
      <c r="Y2753" t="s">
        <v>48</v>
      </c>
      <c r="Z2753" t="s">
        <v>83</v>
      </c>
      <c r="AA2753" t="s">
        <v>87</v>
      </c>
      <c r="AB2753" s="5">
        <v>2</v>
      </c>
      <c r="AC2753" s="68" t="s">
        <v>1448</v>
      </c>
      <c r="AD2753" s="68" t="s">
        <v>1684</v>
      </c>
      <c r="AE2753" t="s">
        <v>1447</v>
      </c>
    </row>
    <row r="2754" spans="1:31" ht="14.25" customHeight="1" x14ac:dyDescent="0.3">
      <c r="A2754">
        <v>26</v>
      </c>
      <c r="B2754" t="s">
        <v>24</v>
      </c>
      <c r="C2754" t="s">
        <v>444</v>
      </c>
      <c r="D2754" t="s">
        <v>351</v>
      </c>
      <c r="E2754">
        <v>2014</v>
      </c>
      <c r="F2754" t="s">
        <v>555</v>
      </c>
      <c r="G2754" t="s">
        <v>567</v>
      </c>
      <c r="H2754" s="3" t="s">
        <v>568</v>
      </c>
      <c r="I2754" s="8">
        <v>-9.0002779999999998</v>
      </c>
      <c r="J2754" s="8">
        <v>-35.841667000000001</v>
      </c>
      <c r="K2754">
        <v>35000000</v>
      </c>
      <c r="L2754" t="s">
        <v>67</v>
      </c>
      <c r="M2754" t="s">
        <v>561</v>
      </c>
      <c r="N2754" t="s">
        <v>552</v>
      </c>
      <c r="O2754" s="12">
        <v>2012</v>
      </c>
      <c r="P2754" s="12">
        <v>10</v>
      </c>
      <c r="Q2754" s="12">
        <v>2012</v>
      </c>
      <c r="R2754" s="12">
        <v>10</v>
      </c>
      <c r="S2754" s="7">
        <f t="shared" si="42"/>
        <v>0.32258064516129031</v>
      </c>
      <c r="T2754">
        <v>3</v>
      </c>
      <c r="U2754">
        <v>6</v>
      </c>
      <c r="V2754" t="s">
        <v>53</v>
      </c>
      <c r="W2754">
        <f t="shared" si="43"/>
        <v>400</v>
      </c>
      <c r="X2754" s="5">
        <v>24</v>
      </c>
      <c r="Y2754" t="s">
        <v>48</v>
      </c>
      <c r="Z2754" t="s">
        <v>83</v>
      </c>
      <c r="AA2754" t="s">
        <v>1087</v>
      </c>
      <c r="AB2754" s="5">
        <v>2</v>
      </c>
      <c r="AC2754" s="68" t="s">
        <v>1448</v>
      </c>
      <c r="AD2754" s="68" t="s">
        <v>1684</v>
      </c>
      <c r="AE2754" t="s">
        <v>1447</v>
      </c>
    </row>
    <row r="2755" spans="1:31" ht="14.25" customHeight="1" x14ac:dyDescent="0.3">
      <c r="A2755">
        <v>26</v>
      </c>
      <c r="B2755" t="s">
        <v>24</v>
      </c>
      <c r="C2755" t="s">
        <v>444</v>
      </c>
      <c r="D2755" t="s">
        <v>351</v>
      </c>
      <c r="E2755">
        <v>2014</v>
      </c>
      <c r="F2755" t="s">
        <v>555</v>
      </c>
      <c r="G2755" t="s">
        <v>567</v>
      </c>
      <c r="H2755" s="3" t="s">
        <v>568</v>
      </c>
      <c r="I2755" s="8">
        <v>-9.0002779999999998</v>
      </c>
      <c r="J2755" s="8">
        <v>-35.841667000000001</v>
      </c>
      <c r="K2755">
        <v>35000000</v>
      </c>
      <c r="L2755" t="s">
        <v>67</v>
      </c>
      <c r="M2755" t="s">
        <v>561</v>
      </c>
      <c r="N2755" t="s">
        <v>552</v>
      </c>
      <c r="O2755" s="12">
        <v>2012</v>
      </c>
      <c r="P2755" s="12">
        <v>10</v>
      </c>
      <c r="Q2755" s="12">
        <v>2012</v>
      </c>
      <c r="R2755" s="12">
        <v>10</v>
      </c>
      <c r="S2755" s="7">
        <f t="shared" si="42"/>
        <v>0.32258064516129031</v>
      </c>
      <c r="T2755">
        <v>3</v>
      </c>
      <c r="U2755">
        <v>6</v>
      </c>
      <c r="V2755" t="s">
        <v>53</v>
      </c>
      <c r="W2755">
        <f t="shared" si="43"/>
        <v>400</v>
      </c>
      <c r="X2755" s="5">
        <v>24</v>
      </c>
      <c r="Y2755" t="s">
        <v>48</v>
      </c>
      <c r="Z2755" t="s">
        <v>83</v>
      </c>
      <c r="AA2755" t="s">
        <v>1088</v>
      </c>
      <c r="AB2755" s="5">
        <v>3</v>
      </c>
      <c r="AC2755" s="68" t="s">
        <v>1448</v>
      </c>
      <c r="AD2755" s="68" t="s">
        <v>1684</v>
      </c>
      <c r="AE2755" t="s">
        <v>1447</v>
      </c>
    </row>
    <row r="2756" spans="1:31" ht="14.25" customHeight="1" x14ac:dyDescent="0.3">
      <c r="A2756">
        <v>26</v>
      </c>
      <c r="B2756" t="s">
        <v>24</v>
      </c>
      <c r="C2756" t="s">
        <v>444</v>
      </c>
      <c r="D2756" t="s">
        <v>351</v>
      </c>
      <c r="E2756">
        <v>2014</v>
      </c>
      <c r="F2756" t="s">
        <v>555</v>
      </c>
      <c r="G2756" t="s">
        <v>567</v>
      </c>
      <c r="H2756" s="3" t="s">
        <v>568</v>
      </c>
      <c r="I2756" s="8">
        <v>-9.0002779999999998</v>
      </c>
      <c r="J2756" s="8">
        <v>-35.841667000000001</v>
      </c>
      <c r="K2756">
        <v>35000000</v>
      </c>
      <c r="L2756" t="s">
        <v>67</v>
      </c>
      <c r="M2756" t="s">
        <v>561</v>
      </c>
      <c r="N2756" t="s">
        <v>552</v>
      </c>
      <c r="O2756" s="12">
        <v>2012</v>
      </c>
      <c r="P2756" s="12">
        <v>10</v>
      </c>
      <c r="Q2756" s="12">
        <v>2012</v>
      </c>
      <c r="R2756" s="12">
        <v>10</v>
      </c>
      <c r="S2756" s="7">
        <f t="shared" si="42"/>
        <v>0.32258064516129031</v>
      </c>
      <c r="T2756">
        <v>3</v>
      </c>
      <c r="U2756">
        <v>6</v>
      </c>
      <c r="V2756" t="s">
        <v>53</v>
      </c>
      <c r="W2756">
        <f t="shared" si="43"/>
        <v>400</v>
      </c>
      <c r="X2756" s="5">
        <v>24</v>
      </c>
      <c r="Y2756" t="s">
        <v>48</v>
      </c>
      <c r="Z2756" t="s">
        <v>90</v>
      </c>
      <c r="AA2756" t="s">
        <v>666</v>
      </c>
      <c r="AB2756" s="5">
        <v>1</v>
      </c>
      <c r="AC2756" s="68" t="s">
        <v>1448</v>
      </c>
      <c r="AD2756" s="68" t="s">
        <v>1684</v>
      </c>
      <c r="AE2756" t="s">
        <v>1447</v>
      </c>
    </row>
    <row r="2757" spans="1:31" ht="14.25" customHeight="1" x14ac:dyDescent="0.3">
      <c r="A2757">
        <v>26</v>
      </c>
      <c r="B2757" t="s">
        <v>24</v>
      </c>
      <c r="C2757" t="s">
        <v>444</v>
      </c>
      <c r="D2757" t="s">
        <v>351</v>
      </c>
      <c r="E2757">
        <v>2014</v>
      </c>
      <c r="F2757" t="s">
        <v>555</v>
      </c>
      <c r="G2757" t="s">
        <v>567</v>
      </c>
      <c r="H2757" s="3" t="s">
        <v>568</v>
      </c>
      <c r="I2757" s="8">
        <v>-9.0002779999999998</v>
      </c>
      <c r="J2757" s="8">
        <v>-35.841667000000001</v>
      </c>
      <c r="K2757">
        <v>35000000</v>
      </c>
      <c r="L2757" t="s">
        <v>67</v>
      </c>
      <c r="M2757" t="s">
        <v>561</v>
      </c>
      <c r="N2757" t="s">
        <v>552</v>
      </c>
      <c r="O2757" s="12">
        <v>2012</v>
      </c>
      <c r="P2757" s="12">
        <v>10</v>
      </c>
      <c r="Q2757" s="12">
        <v>2012</v>
      </c>
      <c r="R2757" s="12">
        <v>10</v>
      </c>
      <c r="S2757" s="7">
        <f t="shared" si="42"/>
        <v>0.32258064516129031</v>
      </c>
      <c r="T2757">
        <v>3</v>
      </c>
      <c r="U2757">
        <v>6</v>
      </c>
      <c r="V2757" t="s">
        <v>53</v>
      </c>
      <c r="W2757">
        <f t="shared" si="43"/>
        <v>400</v>
      </c>
      <c r="X2757" s="5">
        <v>24</v>
      </c>
      <c r="Y2757" t="s">
        <v>48</v>
      </c>
      <c r="Z2757" t="s">
        <v>90</v>
      </c>
      <c r="AA2757" t="s">
        <v>91</v>
      </c>
      <c r="AB2757" s="5">
        <v>1</v>
      </c>
      <c r="AC2757" s="68" t="s">
        <v>1448</v>
      </c>
      <c r="AD2757" s="68" t="s">
        <v>1684</v>
      </c>
      <c r="AE2757" t="s">
        <v>1447</v>
      </c>
    </row>
    <row r="2758" spans="1:31" ht="14.25" customHeight="1" x14ac:dyDescent="0.3">
      <c r="A2758">
        <v>26</v>
      </c>
      <c r="B2758" t="s">
        <v>24</v>
      </c>
      <c r="C2758" t="s">
        <v>444</v>
      </c>
      <c r="D2758" t="s">
        <v>351</v>
      </c>
      <c r="E2758">
        <v>2014</v>
      </c>
      <c r="F2758" t="s">
        <v>548</v>
      </c>
      <c r="G2758" t="s">
        <v>569</v>
      </c>
      <c r="H2758" s="3" t="s">
        <v>570</v>
      </c>
      <c r="I2758" s="8">
        <v>-8.7202780000000004</v>
      </c>
      <c r="J2758" s="8">
        <v>-35.843611000000003</v>
      </c>
      <c r="K2758">
        <v>500000</v>
      </c>
      <c r="L2758" t="s">
        <v>67</v>
      </c>
      <c r="M2758" t="s">
        <v>561</v>
      </c>
      <c r="N2758" t="s">
        <v>552</v>
      </c>
      <c r="O2758" s="12">
        <v>2012</v>
      </c>
      <c r="P2758" s="12">
        <v>10</v>
      </c>
      <c r="Q2758" s="12">
        <v>2012</v>
      </c>
      <c r="R2758" s="12">
        <v>10</v>
      </c>
      <c r="S2758" s="7">
        <f t="shared" si="42"/>
        <v>0.32258064516129031</v>
      </c>
      <c r="T2758">
        <v>3</v>
      </c>
      <c r="U2758">
        <v>6</v>
      </c>
      <c r="V2758" t="s">
        <v>53</v>
      </c>
      <c r="W2758">
        <f t="shared" si="43"/>
        <v>400</v>
      </c>
      <c r="X2758" s="5">
        <v>24</v>
      </c>
      <c r="Y2758" t="s">
        <v>48</v>
      </c>
      <c r="Z2758" t="s">
        <v>55</v>
      </c>
      <c r="AA2758" t="s">
        <v>859</v>
      </c>
      <c r="AB2758" s="5">
        <v>2</v>
      </c>
      <c r="AC2758" s="68" t="s">
        <v>1448</v>
      </c>
      <c r="AD2758" s="68" t="s">
        <v>1684</v>
      </c>
      <c r="AE2758" t="s">
        <v>1447</v>
      </c>
    </row>
    <row r="2759" spans="1:31" ht="14.25" customHeight="1" x14ac:dyDescent="0.3">
      <c r="A2759">
        <v>26</v>
      </c>
      <c r="B2759" t="s">
        <v>24</v>
      </c>
      <c r="C2759" t="s">
        <v>444</v>
      </c>
      <c r="D2759" t="s">
        <v>351</v>
      </c>
      <c r="E2759">
        <v>2014</v>
      </c>
      <c r="F2759" t="s">
        <v>548</v>
      </c>
      <c r="G2759" t="s">
        <v>569</v>
      </c>
      <c r="H2759" s="3" t="s">
        <v>570</v>
      </c>
      <c r="I2759" s="8">
        <v>-8.7202780000000004</v>
      </c>
      <c r="J2759" s="8">
        <v>-35.843611000000003</v>
      </c>
      <c r="K2759">
        <v>500000</v>
      </c>
      <c r="L2759" t="s">
        <v>67</v>
      </c>
      <c r="M2759" t="s">
        <v>561</v>
      </c>
      <c r="N2759" t="s">
        <v>552</v>
      </c>
      <c r="O2759" s="12">
        <v>2012</v>
      </c>
      <c r="P2759" s="12">
        <v>10</v>
      </c>
      <c r="Q2759" s="12">
        <v>2012</v>
      </c>
      <c r="R2759" s="12">
        <v>10</v>
      </c>
      <c r="S2759" s="7">
        <f t="shared" si="42"/>
        <v>0.32258064516129031</v>
      </c>
      <c r="T2759">
        <v>3</v>
      </c>
      <c r="U2759">
        <v>6</v>
      </c>
      <c r="V2759" t="s">
        <v>53</v>
      </c>
      <c r="W2759">
        <f t="shared" si="43"/>
        <v>400</v>
      </c>
      <c r="X2759" s="5">
        <v>24</v>
      </c>
      <c r="Y2759" t="s">
        <v>48</v>
      </c>
      <c r="Z2759" t="s">
        <v>55</v>
      </c>
      <c r="AA2759" t="s">
        <v>238</v>
      </c>
      <c r="AB2759" s="5">
        <v>0</v>
      </c>
      <c r="AC2759" s="68" t="s">
        <v>1448</v>
      </c>
      <c r="AD2759" s="68" t="s">
        <v>1684</v>
      </c>
      <c r="AE2759" t="s">
        <v>1447</v>
      </c>
    </row>
    <row r="2760" spans="1:31" ht="14.25" customHeight="1" x14ac:dyDescent="0.3">
      <c r="A2760">
        <v>26</v>
      </c>
      <c r="B2760" t="s">
        <v>24</v>
      </c>
      <c r="C2760" t="s">
        <v>444</v>
      </c>
      <c r="D2760" t="s">
        <v>351</v>
      </c>
      <c r="E2760">
        <v>2014</v>
      </c>
      <c r="F2760" t="s">
        <v>548</v>
      </c>
      <c r="G2760" t="s">
        <v>569</v>
      </c>
      <c r="H2760" s="3" t="s">
        <v>570</v>
      </c>
      <c r="I2760" s="8">
        <v>-8.7202780000000004</v>
      </c>
      <c r="J2760" s="8">
        <v>-35.843611000000003</v>
      </c>
      <c r="K2760">
        <v>500000</v>
      </c>
      <c r="L2760" t="s">
        <v>67</v>
      </c>
      <c r="M2760" t="s">
        <v>561</v>
      </c>
      <c r="N2760" t="s">
        <v>552</v>
      </c>
      <c r="O2760" s="12">
        <v>2012</v>
      </c>
      <c r="P2760" s="12">
        <v>10</v>
      </c>
      <c r="Q2760" s="12">
        <v>2012</v>
      </c>
      <c r="R2760" s="12">
        <v>10</v>
      </c>
      <c r="S2760" s="7">
        <f t="shared" si="42"/>
        <v>0.32258064516129031</v>
      </c>
      <c r="T2760">
        <v>3</v>
      </c>
      <c r="U2760">
        <v>6</v>
      </c>
      <c r="V2760" t="s">
        <v>53</v>
      </c>
      <c r="W2760">
        <f t="shared" si="43"/>
        <v>400</v>
      </c>
      <c r="X2760" s="5">
        <v>24</v>
      </c>
      <c r="Y2760" t="s">
        <v>48</v>
      </c>
      <c r="Z2760" t="s">
        <v>55</v>
      </c>
      <c r="AA2760" t="s">
        <v>1085</v>
      </c>
      <c r="AB2760" s="5">
        <v>0</v>
      </c>
      <c r="AC2760" s="68" t="s">
        <v>1448</v>
      </c>
      <c r="AD2760" s="68" t="s">
        <v>1684</v>
      </c>
      <c r="AE2760" t="s">
        <v>1447</v>
      </c>
    </row>
    <row r="2761" spans="1:31" ht="14.25" customHeight="1" x14ac:dyDescent="0.3">
      <c r="A2761">
        <v>26</v>
      </c>
      <c r="B2761" t="s">
        <v>24</v>
      </c>
      <c r="C2761" t="s">
        <v>444</v>
      </c>
      <c r="D2761" t="s">
        <v>351</v>
      </c>
      <c r="E2761">
        <v>2014</v>
      </c>
      <c r="F2761" t="s">
        <v>548</v>
      </c>
      <c r="G2761" t="s">
        <v>569</v>
      </c>
      <c r="H2761" s="3" t="s">
        <v>570</v>
      </c>
      <c r="I2761" s="8">
        <v>-8.7202780000000004</v>
      </c>
      <c r="J2761" s="8">
        <v>-35.843611000000003</v>
      </c>
      <c r="K2761">
        <v>500000</v>
      </c>
      <c r="L2761" t="s">
        <v>67</v>
      </c>
      <c r="M2761" t="s">
        <v>561</v>
      </c>
      <c r="N2761" t="s">
        <v>552</v>
      </c>
      <c r="O2761" s="12">
        <v>2012</v>
      </c>
      <c r="P2761" s="12">
        <v>10</v>
      </c>
      <c r="Q2761" s="12">
        <v>2012</v>
      </c>
      <c r="R2761" s="12">
        <v>10</v>
      </c>
      <c r="S2761" s="7">
        <f t="shared" si="42"/>
        <v>0.32258064516129031</v>
      </c>
      <c r="T2761">
        <v>3</v>
      </c>
      <c r="U2761">
        <v>6</v>
      </c>
      <c r="V2761" t="s">
        <v>53</v>
      </c>
      <c r="W2761">
        <f t="shared" si="43"/>
        <v>400</v>
      </c>
      <c r="X2761" s="5">
        <v>24</v>
      </c>
      <c r="Y2761" t="s">
        <v>48</v>
      </c>
      <c r="Z2761" t="s">
        <v>55</v>
      </c>
      <c r="AA2761" t="s">
        <v>1098</v>
      </c>
      <c r="AB2761" s="5">
        <v>2</v>
      </c>
      <c r="AC2761" s="68" t="s">
        <v>1448</v>
      </c>
      <c r="AD2761" s="68" t="s">
        <v>1684</v>
      </c>
      <c r="AE2761" t="s">
        <v>1447</v>
      </c>
    </row>
    <row r="2762" spans="1:31" ht="14.25" customHeight="1" x14ac:dyDescent="0.3">
      <c r="A2762">
        <v>26</v>
      </c>
      <c r="B2762" t="s">
        <v>24</v>
      </c>
      <c r="C2762" t="s">
        <v>444</v>
      </c>
      <c r="D2762" t="s">
        <v>351</v>
      </c>
      <c r="E2762">
        <v>2014</v>
      </c>
      <c r="F2762" t="s">
        <v>548</v>
      </c>
      <c r="G2762" t="s">
        <v>569</v>
      </c>
      <c r="H2762" s="3" t="s">
        <v>570</v>
      </c>
      <c r="I2762" s="8">
        <v>-8.7202780000000004</v>
      </c>
      <c r="J2762" s="8">
        <v>-35.843611000000003</v>
      </c>
      <c r="K2762">
        <v>500000</v>
      </c>
      <c r="L2762" t="s">
        <v>67</v>
      </c>
      <c r="M2762" t="s">
        <v>561</v>
      </c>
      <c r="N2762" t="s">
        <v>552</v>
      </c>
      <c r="O2762" s="12">
        <v>2012</v>
      </c>
      <c r="P2762" s="12">
        <v>10</v>
      </c>
      <c r="Q2762" s="12">
        <v>2012</v>
      </c>
      <c r="R2762" s="12">
        <v>10</v>
      </c>
      <c r="S2762" s="7">
        <f t="shared" si="42"/>
        <v>0.32258064516129031</v>
      </c>
      <c r="T2762">
        <v>3</v>
      </c>
      <c r="U2762">
        <v>6</v>
      </c>
      <c r="V2762" t="s">
        <v>53</v>
      </c>
      <c r="W2762">
        <f t="shared" si="43"/>
        <v>400</v>
      </c>
      <c r="X2762" s="5">
        <v>24</v>
      </c>
      <c r="Y2762" t="s">
        <v>48</v>
      </c>
      <c r="Z2762" t="s">
        <v>55</v>
      </c>
      <c r="AA2762" t="s">
        <v>249</v>
      </c>
      <c r="AB2762" s="5">
        <v>27</v>
      </c>
      <c r="AC2762" s="68" t="s">
        <v>1448</v>
      </c>
      <c r="AD2762" s="68" t="s">
        <v>1684</v>
      </c>
      <c r="AE2762" t="s">
        <v>1447</v>
      </c>
    </row>
    <row r="2763" spans="1:31" ht="14.25" customHeight="1" x14ac:dyDescent="0.3">
      <c r="A2763">
        <v>26</v>
      </c>
      <c r="B2763" t="s">
        <v>24</v>
      </c>
      <c r="C2763" t="s">
        <v>444</v>
      </c>
      <c r="D2763" t="s">
        <v>351</v>
      </c>
      <c r="E2763">
        <v>2014</v>
      </c>
      <c r="F2763" t="s">
        <v>548</v>
      </c>
      <c r="G2763" t="s">
        <v>569</v>
      </c>
      <c r="H2763" s="3" t="s">
        <v>570</v>
      </c>
      <c r="I2763" s="8">
        <v>-8.7202780000000004</v>
      </c>
      <c r="J2763" s="8">
        <v>-35.843611000000003</v>
      </c>
      <c r="K2763">
        <v>500000</v>
      </c>
      <c r="L2763" t="s">
        <v>67</v>
      </c>
      <c r="M2763" t="s">
        <v>561</v>
      </c>
      <c r="N2763" t="s">
        <v>552</v>
      </c>
      <c r="O2763" s="12">
        <v>2012</v>
      </c>
      <c r="P2763" s="12">
        <v>10</v>
      </c>
      <c r="Q2763" s="12">
        <v>2012</v>
      </c>
      <c r="R2763" s="12">
        <v>10</v>
      </c>
      <c r="S2763" s="7">
        <f t="shared" si="42"/>
        <v>0.32258064516129031</v>
      </c>
      <c r="T2763">
        <v>3</v>
      </c>
      <c r="U2763">
        <v>6</v>
      </c>
      <c r="V2763" t="s">
        <v>53</v>
      </c>
      <c r="W2763">
        <f t="shared" si="43"/>
        <v>400</v>
      </c>
      <c r="X2763" s="5">
        <v>24</v>
      </c>
      <c r="Y2763" t="s">
        <v>48</v>
      </c>
      <c r="Z2763" t="s">
        <v>55</v>
      </c>
      <c r="AA2763" t="s">
        <v>59</v>
      </c>
      <c r="AB2763" s="5">
        <v>0</v>
      </c>
      <c r="AC2763" s="68" t="s">
        <v>1448</v>
      </c>
      <c r="AD2763" s="68" t="s">
        <v>1684</v>
      </c>
      <c r="AE2763" t="s">
        <v>1447</v>
      </c>
    </row>
    <row r="2764" spans="1:31" ht="14.25" customHeight="1" x14ac:dyDescent="0.3">
      <c r="A2764">
        <v>26</v>
      </c>
      <c r="B2764" t="s">
        <v>24</v>
      </c>
      <c r="C2764" t="s">
        <v>444</v>
      </c>
      <c r="D2764" t="s">
        <v>351</v>
      </c>
      <c r="E2764">
        <v>2014</v>
      </c>
      <c r="F2764" t="s">
        <v>548</v>
      </c>
      <c r="G2764" t="s">
        <v>569</v>
      </c>
      <c r="H2764" s="3" t="s">
        <v>570</v>
      </c>
      <c r="I2764" s="8">
        <v>-8.7202780000000004</v>
      </c>
      <c r="J2764" s="8">
        <v>-35.843611000000003</v>
      </c>
      <c r="K2764">
        <v>500000</v>
      </c>
      <c r="L2764" t="s">
        <v>67</v>
      </c>
      <c r="M2764" t="s">
        <v>561</v>
      </c>
      <c r="N2764" t="s">
        <v>552</v>
      </c>
      <c r="O2764" s="12">
        <v>2012</v>
      </c>
      <c r="P2764" s="12">
        <v>10</v>
      </c>
      <c r="Q2764" s="12">
        <v>2012</v>
      </c>
      <c r="R2764" s="12">
        <v>10</v>
      </c>
      <c r="S2764" s="7">
        <f t="shared" si="42"/>
        <v>0.32258064516129031</v>
      </c>
      <c r="T2764">
        <v>3</v>
      </c>
      <c r="U2764">
        <v>6</v>
      </c>
      <c r="V2764" t="s">
        <v>53</v>
      </c>
      <c r="W2764">
        <f t="shared" si="43"/>
        <v>400</v>
      </c>
      <c r="X2764" s="5">
        <v>24</v>
      </c>
      <c r="Y2764" t="s">
        <v>48</v>
      </c>
      <c r="Z2764" t="s">
        <v>55</v>
      </c>
      <c r="AA2764" t="s">
        <v>1082</v>
      </c>
      <c r="AB2764" s="5">
        <v>0</v>
      </c>
      <c r="AC2764" s="68" t="s">
        <v>1448</v>
      </c>
      <c r="AD2764" s="68" t="s">
        <v>1684</v>
      </c>
      <c r="AE2764" t="s">
        <v>1447</v>
      </c>
    </row>
    <row r="2765" spans="1:31" ht="14.25" customHeight="1" x14ac:dyDescent="0.3">
      <c r="A2765">
        <v>26</v>
      </c>
      <c r="B2765" t="s">
        <v>24</v>
      </c>
      <c r="C2765" t="s">
        <v>444</v>
      </c>
      <c r="D2765" t="s">
        <v>351</v>
      </c>
      <c r="E2765">
        <v>2014</v>
      </c>
      <c r="F2765" t="s">
        <v>548</v>
      </c>
      <c r="G2765" t="s">
        <v>569</v>
      </c>
      <c r="H2765" s="3" t="s">
        <v>570</v>
      </c>
      <c r="I2765" s="8">
        <v>-8.7202780000000004</v>
      </c>
      <c r="J2765" s="8">
        <v>-35.843611000000003</v>
      </c>
      <c r="K2765">
        <v>500000</v>
      </c>
      <c r="L2765" t="s">
        <v>67</v>
      </c>
      <c r="M2765" t="s">
        <v>561</v>
      </c>
      <c r="N2765" t="s">
        <v>552</v>
      </c>
      <c r="O2765" s="12">
        <v>2012</v>
      </c>
      <c r="P2765" s="12">
        <v>10</v>
      </c>
      <c r="Q2765" s="12">
        <v>2012</v>
      </c>
      <c r="R2765" s="12">
        <v>10</v>
      </c>
      <c r="S2765" s="7">
        <f t="shared" si="42"/>
        <v>0.32258064516129031</v>
      </c>
      <c r="T2765">
        <v>3</v>
      </c>
      <c r="U2765">
        <v>6</v>
      </c>
      <c r="V2765" t="s">
        <v>53</v>
      </c>
      <c r="W2765">
        <f t="shared" si="43"/>
        <v>400</v>
      </c>
      <c r="X2765" s="5">
        <v>24</v>
      </c>
      <c r="Y2765" t="s">
        <v>48</v>
      </c>
      <c r="Z2765" t="s">
        <v>55</v>
      </c>
      <c r="AA2765" t="s">
        <v>1064</v>
      </c>
      <c r="AB2765" s="5">
        <v>0</v>
      </c>
      <c r="AC2765" s="68" t="s">
        <v>1448</v>
      </c>
      <c r="AD2765" s="68" t="s">
        <v>1684</v>
      </c>
      <c r="AE2765" t="s">
        <v>1447</v>
      </c>
    </row>
    <row r="2766" spans="1:31" ht="14.25" customHeight="1" x14ac:dyDescent="0.3">
      <c r="A2766">
        <v>26</v>
      </c>
      <c r="B2766" t="s">
        <v>24</v>
      </c>
      <c r="C2766" t="s">
        <v>444</v>
      </c>
      <c r="D2766" t="s">
        <v>351</v>
      </c>
      <c r="E2766">
        <v>2014</v>
      </c>
      <c r="F2766" t="s">
        <v>548</v>
      </c>
      <c r="G2766" t="s">
        <v>569</v>
      </c>
      <c r="H2766" s="3" t="s">
        <v>570</v>
      </c>
      <c r="I2766" s="8">
        <v>-8.7202780000000004</v>
      </c>
      <c r="J2766" s="8">
        <v>-35.843611000000003</v>
      </c>
      <c r="K2766">
        <v>500000</v>
      </c>
      <c r="L2766" t="s">
        <v>67</v>
      </c>
      <c r="M2766" t="s">
        <v>561</v>
      </c>
      <c r="N2766" t="s">
        <v>552</v>
      </c>
      <c r="O2766" s="12">
        <v>2012</v>
      </c>
      <c r="P2766" s="12">
        <v>10</v>
      </c>
      <c r="Q2766" s="12">
        <v>2012</v>
      </c>
      <c r="R2766" s="12">
        <v>10</v>
      </c>
      <c r="S2766" s="7">
        <f t="shared" si="42"/>
        <v>0.32258064516129031</v>
      </c>
      <c r="T2766">
        <v>3</v>
      </c>
      <c r="U2766">
        <v>6</v>
      </c>
      <c r="V2766" t="s">
        <v>53</v>
      </c>
      <c r="W2766">
        <f t="shared" si="43"/>
        <v>400</v>
      </c>
      <c r="X2766" s="5">
        <v>24</v>
      </c>
      <c r="Y2766" t="s">
        <v>48</v>
      </c>
      <c r="Z2766" t="s">
        <v>55</v>
      </c>
      <c r="AA2766" t="s">
        <v>1093</v>
      </c>
      <c r="AB2766" s="5">
        <v>0</v>
      </c>
      <c r="AC2766" s="68" t="s">
        <v>1448</v>
      </c>
      <c r="AD2766" s="68" t="s">
        <v>1684</v>
      </c>
      <c r="AE2766" t="s">
        <v>1447</v>
      </c>
    </row>
    <row r="2767" spans="1:31" ht="14.25" customHeight="1" x14ac:dyDescent="0.3">
      <c r="A2767">
        <v>26</v>
      </c>
      <c r="B2767" t="s">
        <v>24</v>
      </c>
      <c r="C2767" t="s">
        <v>444</v>
      </c>
      <c r="D2767" t="s">
        <v>351</v>
      </c>
      <c r="E2767">
        <v>2014</v>
      </c>
      <c r="F2767" t="s">
        <v>548</v>
      </c>
      <c r="G2767" t="s">
        <v>569</v>
      </c>
      <c r="H2767" s="3" t="s">
        <v>570</v>
      </c>
      <c r="I2767" s="8">
        <v>-8.7202780000000004</v>
      </c>
      <c r="J2767" s="8">
        <v>-35.843611000000003</v>
      </c>
      <c r="K2767">
        <v>500000</v>
      </c>
      <c r="L2767" t="s">
        <v>67</v>
      </c>
      <c r="M2767" t="s">
        <v>561</v>
      </c>
      <c r="N2767" t="s">
        <v>552</v>
      </c>
      <c r="O2767" s="12">
        <v>2012</v>
      </c>
      <c r="P2767" s="12">
        <v>10</v>
      </c>
      <c r="Q2767" s="12">
        <v>2012</v>
      </c>
      <c r="R2767" s="12">
        <v>10</v>
      </c>
      <c r="S2767" s="7">
        <f t="shared" si="42"/>
        <v>0.32258064516129031</v>
      </c>
      <c r="T2767">
        <v>3</v>
      </c>
      <c r="U2767">
        <v>6</v>
      </c>
      <c r="V2767" t="s">
        <v>53</v>
      </c>
      <c r="W2767">
        <f t="shared" si="43"/>
        <v>400</v>
      </c>
      <c r="X2767" s="5">
        <v>24</v>
      </c>
      <c r="Y2767" t="s">
        <v>48</v>
      </c>
      <c r="Z2767" t="s">
        <v>55</v>
      </c>
      <c r="AA2767" t="s">
        <v>1094</v>
      </c>
      <c r="AB2767" s="5">
        <v>0</v>
      </c>
      <c r="AC2767" s="68" t="s">
        <v>1448</v>
      </c>
      <c r="AD2767" s="68" t="s">
        <v>1684</v>
      </c>
      <c r="AE2767" t="s">
        <v>1447</v>
      </c>
    </row>
    <row r="2768" spans="1:31" ht="14.25" customHeight="1" x14ac:dyDescent="0.3">
      <c r="A2768">
        <v>26</v>
      </c>
      <c r="B2768" t="s">
        <v>24</v>
      </c>
      <c r="C2768" t="s">
        <v>444</v>
      </c>
      <c r="D2768" t="s">
        <v>351</v>
      </c>
      <c r="E2768">
        <v>2014</v>
      </c>
      <c r="F2768" t="s">
        <v>548</v>
      </c>
      <c r="G2768" t="s">
        <v>569</v>
      </c>
      <c r="H2768" s="3" t="s">
        <v>570</v>
      </c>
      <c r="I2768" s="8">
        <v>-8.7202780000000004</v>
      </c>
      <c r="J2768" s="8">
        <v>-35.843611000000003</v>
      </c>
      <c r="K2768">
        <v>500000</v>
      </c>
      <c r="L2768" t="s">
        <v>67</v>
      </c>
      <c r="M2768" t="s">
        <v>561</v>
      </c>
      <c r="N2768" t="s">
        <v>552</v>
      </c>
      <c r="O2768" s="12">
        <v>2012</v>
      </c>
      <c r="P2768" s="12">
        <v>10</v>
      </c>
      <c r="Q2768" s="12">
        <v>2012</v>
      </c>
      <c r="R2768" s="12">
        <v>10</v>
      </c>
      <c r="S2768" s="7">
        <f t="shared" si="42"/>
        <v>0.32258064516129031</v>
      </c>
      <c r="T2768">
        <v>3</v>
      </c>
      <c r="U2768">
        <v>6</v>
      </c>
      <c r="V2768" t="s">
        <v>53</v>
      </c>
      <c r="W2768">
        <f t="shared" si="43"/>
        <v>400</v>
      </c>
      <c r="X2768" s="5">
        <v>24</v>
      </c>
      <c r="Y2768" t="s">
        <v>48</v>
      </c>
      <c r="Z2768" t="s">
        <v>55</v>
      </c>
      <c r="AA2768" t="s">
        <v>1101</v>
      </c>
      <c r="AB2768" s="5">
        <v>0</v>
      </c>
      <c r="AC2768" s="68" t="s">
        <v>1448</v>
      </c>
      <c r="AD2768" s="68" t="s">
        <v>1684</v>
      </c>
      <c r="AE2768" t="s">
        <v>1447</v>
      </c>
    </row>
    <row r="2769" spans="1:31" ht="14.25" customHeight="1" x14ac:dyDescent="0.3">
      <c r="A2769">
        <v>26</v>
      </c>
      <c r="B2769" t="s">
        <v>24</v>
      </c>
      <c r="C2769" t="s">
        <v>444</v>
      </c>
      <c r="D2769" t="s">
        <v>351</v>
      </c>
      <c r="E2769">
        <v>2014</v>
      </c>
      <c r="F2769" t="s">
        <v>548</v>
      </c>
      <c r="G2769" t="s">
        <v>569</v>
      </c>
      <c r="H2769" s="3" t="s">
        <v>570</v>
      </c>
      <c r="I2769" s="8">
        <v>-8.7202780000000004</v>
      </c>
      <c r="J2769" s="8">
        <v>-35.843611000000003</v>
      </c>
      <c r="K2769">
        <v>500000</v>
      </c>
      <c r="L2769" t="s">
        <v>67</v>
      </c>
      <c r="M2769" t="s">
        <v>561</v>
      </c>
      <c r="N2769" t="s">
        <v>552</v>
      </c>
      <c r="O2769" s="12">
        <v>2012</v>
      </c>
      <c r="P2769" s="12">
        <v>10</v>
      </c>
      <c r="Q2769" s="12">
        <v>2012</v>
      </c>
      <c r="R2769" s="12">
        <v>10</v>
      </c>
      <c r="S2769" s="7">
        <f t="shared" si="42"/>
        <v>0.32258064516129031</v>
      </c>
      <c r="T2769">
        <v>3</v>
      </c>
      <c r="U2769">
        <v>6</v>
      </c>
      <c r="V2769" t="s">
        <v>53</v>
      </c>
      <c r="W2769">
        <f t="shared" si="43"/>
        <v>400</v>
      </c>
      <c r="X2769" s="5">
        <v>24</v>
      </c>
      <c r="Y2769" t="s">
        <v>48</v>
      </c>
      <c r="Z2769" t="s">
        <v>55</v>
      </c>
      <c r="AA2769" t="s">
        <v>70</v>
      </c>
      <c r="AB2769" s="5">
        <v>0</v>
      </c>
      <c r="AC2769" s="68" t="s">
        <v>1448</v>
      </c>
      <c r="AD2769" s="68" t="s">
        <v>1684</v>
      </c>
      <c r="AE2769" t="s">
        <v>1447</v>
      </c>
    </row>
    <row r="2770" spans="1:31" ht="14.25" customHeight="1" x14ac:dyDescent="0.3">
      <c r="A2770">
        <v>26</v>
      </c>
      <c r="B2770" t="s">
        <v>24</v>
      </c>
      <c r="C2770" t="s">
        <v>444</v>
      </c>
      <c r="D2770" t="s">
        <v>351</v>
      </c>
      <c r="E2770">
        <v>2014</v>
      </c>
      <c r="F2770" t="s">
        <v>548</v>
      </c>
      <c r="G2770" t="s">
        <v>569</v>
      </c>
      <c r="H2770" s="3" t="s">
        <v>570</v>
      </c>
      <c r="I2770" s="8">
        <v>-8.7202780000000004</v>
      </c>
      <c r="J2770" s="8">
        <v>-35.843611000000003</v>
      </c>
      <c r="K2770">
        <v>500000</v>
      </c>
      <c r="L2770" t="s">
        <v>67</v>
      </c>
      <c r="M2770" t="s">
        <v>561</v>
      </c>
      <c r="N2770" t="s">
        <v>552</v>
      </c>
      <c r="O2770" s="12">
        <v>2012</v>
      </c>
      <c r="P2770" s="12">
        <v>10</v>
      </c>
      <c r="Q2770" s="12">
        <v>2012</v>
      </c>
      <c r="R2770" s="12">
        <v>10</v>
      </c>
      <c r="S2770" s="7">
        <f t="shared" si="42"/>
        <v>0.32258064516129031</v>
      </c>
      <c r="T2770">
        <v>3</v>
      </c>
      <c r="U2770">
        <v>6</v>
      </c>
      <c r="V2770" t="s">
        <v>53</v>
      </c>
      <c r="W2770">
        <f t="shared" si="43"/>
        <v>400</v>
      </c>
      <c r="X2770" s="5">
        <v>24</v>
      </c>
      <c r="Y2770" t="s">
        <v>48</v>
      </c>
      <c r="Z2770" t="s">
        <v>55</v>
      </c>
      <c r="AA2770" t="s">
        <v>73</v>
      </c>
      <c r="AB2770" s="5">
        <v>2</v>
      </c>
      <c r="AC2770" s="68" t="s">
        <v>1448</v>
      </c>
      <c r="AD2770" s="68" t="s">
        <v>1684</v>
      </c>
      <c r="AE2770" t="s">
        <v>1447</v>
      </c>
    </row>
    <row r="2771" spans="1:31" ht="14.25" customHeight="1" x14ac:dyDescent="0.3">
      <c r="A2771">
        <v>26</v>
      </c>
      <c r="B2771" t="s">
        <v>24</v>
      </c>
      <c r="C2771" t="s">
        <v>444</v>
      </c>
      <c r="D2771" t="s">
        <v>351</v>
      </c>
      <c r="E2771">
        <v>2014</v>
      </c>
      <c r="F2771" t="s">
        <v>548</v>
      </c>
      <c r="G2771" t="s">
        <v>569</v>
      </c>
      <c r="H2771" s="3" t="s">
        <v>570</v>
      </c>
      <c r="I2771" s="8">
        <v>-8.7202780000000004</v>
      </c>
      <c r="J2771" s="8">
        <v>-35.843611000000003</v>
      </c>
      <c r="K2771">
        <v>500000</v>
      </c>
      <c r="L2771" t="s">
        <v>67</v>
      </c>
      <c r="M2771" t="s">
        <v>561</v>
      </c>
      <c r="N2771" t="s">
        <v>552</v>
      </c>
      <c r="O2771" s="12">
        <v>2012</v>
      </c>
      <c r="P2771" s="12">
        <v>10</v>
      </c>
      <c r="Q2771" s="12">
        <v>2012</v>
      </c>
      <c r="R2771" s="12">
        <v>10</v>
      </c>
      <c r="S2771" s="7">
        <f t="shared" si="42"/>
        <v>0.32258064516129031</v>
      </c>
      <c r="T2771">
        <v>3</v>
      </c>
      <c r="U2771">
        <v>6</v>
      </c>
      <c r="V2771" t="s">
        <v>53</v>
      </c>
      <c r="W2771">
        <f t="shared" si="43"/>
        <v>400</v>
      </c>
      <c r="X2771" s="5">
        <v>24</v>
      </c>
      <c r="Y2771" t="s">
        <v>48</v>
      </c>
      <c r="Z2771" t="s">
        <v>55</v>
      </c>
      <c r="AA2771" t="s">
        <v>1074</v>
      </c>
      <c r="AB2771" s="5">
        <v>0</v>
      </c>
      <c r="AC2771" s="68" t="s">
        <v>1448</v>
      </c>
      <c r="AD2771" s="68" t="s">
        <v>1684</v>
      </c>
      <c r="AE2771" t="s">
        <v>1447</v>
      </c>
    </row>
    <row r="2772" spans="1:31" ht="14.25" customHeight="1" x14ac:dyDescent="0.3">
      <c r="A2772">
        <v>26</v>
      </c>
      <c r="B2772" t="s">
        <v>24</v>
      </c>
      <c r="C2772" t="s">
        <v>444</v>
      </c>
      <c r="D2772" t="s">
        <v>351</v>
      </c>
      <c r="E2772">
        <v>2014</v>
      </c>
      <c r="F2772" t="s">
        <v>548</v>
      </c>
      <c r="G2772" t="s">
        <v>569</v>
      </c>
      <c r="H2772" s="3" t="s">
        <v>570</v>
      </c>
      <c r="I2772" s="8">
        <v>-8.7202780000000004</v>
      </c>
      <c r="J2772" s="8">
        <v>-35.843611000000003</v>
      </c>
      <c r="K2772">
        <v>500000</v>
      </c>
      <c r="L2772" t="s">
        <v>67</v>
      </c>
      <c r="M2772" t="s">
        <v>561</v>
      </c>
      <c r="N2772" t="s">
        <v>552</v>
      </c>
      <c r="O2772" s="12">
        <v>2012</v>
      </c>
      <c r="P2772" s="12">
        <v>10</v>
      </c>
      <c r="Q2772" s="12">
        <v>2012</v>
      </c>
      <c r="R2772" s="12">
        <v>10</v>
      </c>
      <c r="S2772" s="7">
        <f t="shared" si="42"/>
        <v>0.32258064516129031</v>
      </c>
      <c r="T2772">
        <v>3</v>
      </c>
      <c r="U2772">
        <v>6</v>
      </c>
      <c r="V2772" t="s">
        <v>53</v>
      </c>
      <c r="W2772">
        <f t="shared" si="43"/>
        <v>400</v>
      </c>
      <c r="X2772" s="5">
        <v>24</v>
      </c>
      <c r="Y2772" t="s">
        <v>48</v>
      </c>
      <c r="Z2772" t="s">
        <v>55</v>
      </c>
      <c r="AA2772" t="s">
        <v>1056</v>
      </c>
      <c r="AB2772" s="5">
        <v>0</v>
      </c>
      <c r="AC2772" s="68" t="s">
        <v>1448</v>
      </c>
      <c r="AD2772" s="68" t="s">
        <v>1684</v>
      </c>
      <c r="AE2772" t="s">
        <v>1447</v>
      </c>
    </row>
    <row r="2773" spans="1:31" ht="14.25" customHeight="1" x14ac:dyDescent="0.3">
      <c r="A2773">
        <v>26</v>
      </c>
      <c r="B2773" t="s">
        <v>24</v>
      </c>
      <c r="C2773" t="s">
        <v>444</v>
      </c>
      <c r="D2773" t="s">
        <v>351</v>
      </c>
      <c r="E2773">
        <v>2014</v>
      </c>
      <c r="F2773" t="s">
        <v>548</v>
      </c>
      <c r="G2773" t="s">
        <v>569</v>
      </c>
      <c r="H2773" s="3" t="s">
        <v>570</v>
      </c>
      <c r="I2773" s="8">
        <v>-8.7202780000000004</v>
      </c>
      <c r="J2773" s="8">
        <v>-35.843611000000003</v>
      </c>
      <c r="K2773">
        <v>500000</v>
      </c>
      <c r="L2773" t="s">
        <v>67</v>
      </c>
      <c r="M2773" t="s">
        <v>561</v>
      </c>
      <c r="N2773" t="s">
        <v>552</v>
      </c>
      <c r="O2773" s="12">
        <v>2012</v>
      </c>
      <c r="P2773" s="12">
        <v>10</v>
      </c>
      <c r="Q2773" s="12">
        <v>2012</v>
      </c>
      <c r="R2773" s="12">
        <v>10</v>
      </c>
      <c r="S2773" s="7">
        <f t="shared" si="42"/>
        <v>0.32258064516129031</v>
      </c>
      <c r="T2773">
        <v>3</v>
      </c>
      <c r="U2773">
        <v>6</v>
      </c>
      <c r="V2773" t="s">
        <v>53</v>
      </c>
      <c r="W2773">
        <f t="shared" si="43"/>
        <v>400</v>
      </c>
      <c r="X2773" s="5">
        <v>24</v>
      </c>
      <c r="Y2773" t="s">
        <v>48</v>
      </c>
      <c r="Z2773" t="s">
        <v>55</v>
      </c>
      <c r="AA2773" t="s">
        <v>655</v>
      </c>
      <c r="AB2773" s="5">
        <v>3</v>
      </c>
      <c r="AC2773" s="68" t="s">
        <v>1448</v>
      </c>
      <c r="AD2773" s="68" t="s">
        <v>1684</v>
      </c>
      <c r="AE2773" t="s">
        <v>1447</v>
      </c>
    </row>
    <row r="2774" spans="1:31" ht="15.75" customHeight="1" x14ac:dyDescent="0.3">
      <c r="A2774">
        <v>26</v>
      </c>
      <c r="B2774" t="s">
        <v>24</v>
      </c>
      <c r="C2774" t="s">
        <v>444</v>
      </c>
      <c r="D2774" t="s">
        <v>351</v>
      </c>
      <c r="E2774">
        <v>2014</v>
      </c>
      <c r="F2774" t="s">
        <v>548</v>
      </c>
      <c r="G2774" t="s">
        <v>569</v>
      </c>
      <c r="H2774" s="3" t="s">
        <v>570</v>
      </c>
      <c r="I2774" s="8">
        <v>-8.7202780000000004</v>
      </c>
      <c r="J2774" s="8">
        <v>-35.843611000000003</v>
      </c>
      <c r="K2774">
        <v>500000</v>
      </c>
      <c r="L2774" t="s">
        <v>67</v>
      </c>
      <c r="M2774" t="s">
        <v>561</v>
      </c>
      <c r="N2774" t="s">
        <v>552</v>
      </c>
      <c r="O2774" s="12">
        <v>2012</v>
      </c>
      <c r="P2774" s="12">
        <v>10</v>
      </c>
      <c r="Q2774" s="12">
        <v>2012</v>
      </c>
      <c r="R2774" s="12">
        <v>10</v>
      </c>
      <c r="S2774" s="7">
        <f t="shared" si="42"/>
        <v>0.32258064516129031</v>
      </c>
      <c r="T2774">
        <v>3</v>
      </c>
      <c r="U2774">
        <v>6</v>
      </c>
      <c r="V2774" t="s">
        <v>53</v>
      </c>
      <c r="W2774">
        <f t="shared" si="43"/>
        <v>400</v>
      </c>
      <c r="X2774" s="5">
        <v>24</v>
      </c>
      <c r="Y2774" t="s">
        <v>48</v>
      </c>
      <c r="Z2774" t="s">
        <v>55</v>
      </c>
      <c r="AA2774" t="s">
        <v>379</v>
      </c>
      <c r="AB2774" s="5">
        <v>12</v>
      </c>
      <c r="AC2774" s="68" t="s">
        <v>1448</v>
      </c>
      <c r="AD2774" s="68" t="s">
        <v>1684</v>
      </c>
      <c r="AE2774" t="s">
        <v>1447</v>
      </c>
    </row>
    <row r="2775" spans="1:31" ht="14.25" customHeight="1" x14ac:dyDescent="0.3">
      <c r="A2775">
        <v>26</v>
      </c>
      <c r="B2775" t="s">
        <v>24</v>
      </c>
      <c r="C2775" t="s">
        <v>444</v>
      </c>
      <c r="D2775" t="s">
        <v>351</v>
      </c>
      <c r="E2775">
        <v>2014</v>
      </c>
      <c r="F2775" t="s">
        <v>548</v>
      </c>
      <c r="G2775" t="s">
        <v>569</v>
      </c>
      <c r="H2775" s="3" t="s">
        <v>570</v>
      </c>
      <c r="I2775" s="8">
        <v>-8.7202780000000004</v>
      </c>
      <c r="J2775" s="8">
        <v>-35.843611000000003</v>
      </c>
      <c r="K2775">
        <v>500000</v>
      </c>
      <c r="L2775" t="s">
        <v>67</v>
      </c>
      <c r="M2775" t="s">
        <v>561</v>
      </c>
      <c r="N2775" t="s">
        <v>552</v>
      </c>
      <c r="O2775" s="12">
        <v>2012</v>
      </c>
      <c r="P2775" s="12">
        <v>10</v>
      </c>
      <c r="Q2775" s="12">
        <v>2012</v>
      </c>
      <c r="R2775" s="12">
        <v>10</v>
      </c>
      <c r="S2775" s="7">
        <f t="shared" si="42"/>
        <v>0.32258064516129031</v>
      </c>
      <c r="T2775">
        <v>3</v>
      </c>
      <c r="U2775">
        <v>6</v>
      </c>
      <c r="V2775" t="s">
        <v>53</v>
      </c>
      <c r="W2775">
        <f t="shared" si="43"/>
        <v>400</v>
      </c>
      <c r="X2775" s="5">
        <v>24</v>
      </c>
      <c r="Y2775" t="s">
        <v>48</v>
      </c>
      <c r="Z2775" t="s">
        <v>55</v>
      </c>
      <c r="AA2775" t="s">
        <v>1086</v>
      </c>
      <c r="AB2775" s="5">
        <v>0</v>
      </c>
      <c r="AC2775" s="68" t="s">
        <v>1448</v>
      </c>
      <c r="AD2775" s="68" t="s">
        <v>1684</v>
      </c>
      <c r="AE2775" t="s">
        <v>1447</v>
      </c>
    </row>
    <row r="2776" spans="1:31" ht="14.25" customHeight="1" x14ac:dyDescent="0.3">
      <c r="A2776">
        <v>26</v>
      </c>
      <c r="B2776" t="s">
        <v>24</v>
      </c>
      <c r="C2776" t="s">
        <v>444</v>
      </c>
      <c r="D2776" t="s">
        <v>351</v>
      </c>
      <c r="E2776">
        <v>2014</v>
      </c>
      <c r="F2776" t="s">
        <v>548</v>
      </c>
      <c r="G2776" t="s">
        <v>569</v>
      </c>
      <c r="H2776" s="3" t="s">
        <v>570</v>
      </c>
      <c r="I2776" s="8">
        <v>-8.7202780000000004</v>
      </c>
      <c r="J2776" s="8">
        <v>-35.843611000000003</v>
      </c>
      <c r="K2776">
        <v>500000</v>
      </c>
      <c r="L2776" t="s">
        <v>67</v>
      </c>
      <c r="M2776" t="s">
        <v>561</v>
      </c>
      <c r="N2776" t="s">
        <v>552</v>
      </c>
      <c r="O2776" s="12">
        <v>2012</v>
      </c>
      <c r="P2776" s="12">
        <v>10</v>
      </c>
      <c r="Q2776" s="12">
        <v>2012</v>
      </c>
      <c r="R2776" s="12">
        <v>10</v>
      </c>
      <c r="S2776" s="7">
        <f t="shared" si="42"/>
        <v>0.32258064516129031</v>
      </c>
      <c r="T2776">
        <v>3</v>
      </c>
      <c r="U2776">
        <v>6</v>
      </c>
      <c r="V2776" t="s">
        <v>53</v>
      </c>
      <c r="W2776">
        <f t="shared" si="43"/>
        <v>400</v>
      </c>
      <c r="X2776" s="5">
        <v>24</v>
      </c>
      <c r="Y2776" t="s">
        <v>48</v>
      </c>
      <c r="Z2776" t="s">
        <v>55</v>
      </c>
      <c r="AA2776" t="s">
        <v>1095</v>
      </c>
      <c r="AB2776" s="5">
        <v>0</v>
      </c>
      <c r="AC2776" s="68" t="s">
        <v>1448</v>
      </c>
      <c r="AD2776" s="68" t="s">
        <v>1684</v>
      </c>
      <c r="AE2776" t="s">
        <v>1447</v>
      </c>
    </row>
    <row r="2777" spans="1:31" ht="14.25" customHeight="1" x14ac:dyDescent="0.3">
      <c r="A2777">
        <v>26</v>
      </c>
      <c r="B2777" t="s">
        <v>24</v>
      </c>
      <c r="C2777" t="s">
        <v>444</v>
      </c>
      <c r="D2777" t="s">
        <v>351</v>
      </c>
      <c r="E2777">
        <v>2014</v>
      </c>
      <c r="F2777" t="s">
        <v>548</v>
      </c>
      <c r="G2777" t="s">
        <v>569</v>
      </c>
      <c r="H2777" s="3" t="s">
        <v>570</v>
      </c>
      <c r="I2777" s="8">
        <v>-8.7202780000000004</v>
      </c>
      <c r="J2777" s="8">
        <v>-35.843611000000003</v>
      </c>
      <c r="K2777">
        <v>500000</v>
      </c>
      <c r="L2777" t="s">
        <v>67</v>
      </c>
      <c r="M2777" t="s">
        <v>561</v>
      </c>
      <c r="N2777" t="s">
        <v>552</v>
      </c>
      <c r="O2777" s="12">
        <v>2012</v>
      </c>
      <c r="P2777" s="12">
        <v>10</v>
      </c>
      <c r="Q2777" s="12">
        <v>2012</v>
      </c>
      <c r="R2777" s="12">
        <v>10</v>
      </c>
      <c r="S2777" s="7">
        <f t="shared" si="42"/>
        <v>0.32258064516129031</v>
      </c>
      <c r="T2777">
        <v>3</v>
      </c>
      <c r="U2777">
        <v>6</v>
      </c>
      <c r="V2777" t="s">
        <v>53</v>
      </c>
      <c r="W2777">
        <f t="shared" si="43"/>
        <v>400</v>
      </c>
      <c r="X2777" s="5">
        <v>24</v>
      </c>
      <c r="Y2777" t="s">
        <v>48</v>
      </c>
      <c r="Z2777" t="s">
        <v>55</v>
      </c>
      <c r="AA2777" t="s">
        <v>1099</v>
      </c>
      <c r="AB2777" s="5">
        <v>0</v>
      </c>
      <c r="AC2777" s="68" t="s">
        <v>1448</v>
      </c>
      <c r="AD2777" s="68" t="s">
        <v>1684</v>
      </c>
      <c r="AE2777" t="s">
        <v>1447</v>
      </c>
    </row>
    <row r="2778" spans="1:31" ht="14.25" customHeight="1" x14ac:dyDescent="0.3">
      <c r="A2778">
        <v>26</v>
      </c>
      <c r="B2778" t="s">
        <v>24</v>
      </c>
      <c r="C2778" t="s">
        <v>444</v>
      </c>
      <c r="D2778" t="s">
        <v>351</v>
      </c>
      <c r="E2778">
        <v>2014</v>
      </c>
      <c r="F2778" t="s">
        <v>548</v>
      </c>
      <c r="G2778" t="s">
        <v>569</v>
      </c>
      <c r="H2778" s="3" t="s">
        <v>570</v>
      </c>
      <c r="I2778" s="8">
        <v>-8.7202780000000004</v>
      </c>
      <c r="J2778" s="8">
        <v>-35.843611000000003</v>
      </c>
      <c r="K2778">
        <v>500000</v>
      </c>
      <c r="L2778" t="s">
        <v>67</v>
      </c>
      <c r="M2778" t="s">
        <v>561</v>
      </c>
      <c r="N2778" t="s">
        <v>552</v>
      </c>
      <c r="O2778" s="12">
        <v>2012</v>
      </c>
      <c r="P2778" s="12">
        <v>10</v>
      </c>
      <c r="Q2778" s="12">
        <v>2012</v>
      </c>
      <c r="R2778" s="12">
        <v>10</v>
      </c>
      <c r="S2778" s="7">
        <f t="shared" si="42"/>
        <v>0.32258064516129031</v>
      </c>
      <c r="T2778">
        <v>3</v>
      </c>
      <c r="U2778">
        <v>6</v>
      </c>
      <c r="V2778" t="s">
        <v>53</v>
      </c>
      <c r="W2778">
        <f t="shared" si="43"/>
        <v>400</v>
      </c>
      <c r="X2778" s="5">
        <v>24</v>
      </c>
      <c r="Y2778" t="s">
        <v>48</v>
      </c>
      <c r="Z2778" t="s">
        <v>55</v>
      </c>
      <c r="AA2778" t="s">
        <v>1091</v>
      </c>
      <c r="AB2778" s="5">
        <v>0</v>
      </c>
      <c r="AC2778" s="68" t="s">
        <v>1448</v>
      </c>
      <c r="AD2778" s="68" t="s">
        <v>1684</v>
      </c>
      <c r="AE2778" t="s">
        <v>1447</v>
      </c>
    </row>
    <row r="2779" spans="1:31" ht="14.25" customHeight="1" x14ac:dyDescent="0.3">
      <c r="A2779">
        <v>26</v>
      </c>
      <c r="B2779" t="s">
        <v>24</v>
      </c>
      <c r="C2779" t="s">
        <v>444</v>
      </c>
      <c r="D2779" t="s">
        <v>351</v>
      </c>
      <c r="E2779">
        <v>2014</v>
      </c>
      <c r="F2779" t="s">
        <v>548</v>
      </c>
      <c r="G2779" t="s">
        <v>569</v>
      </c>
      <c r="H2779" s="3" t="s">
        <v>570</v>
      </c>
      <c r="I2779" s="8">
        <v>-8.7202780000000004</v>
      </c>
      <c r="J2779" s="8">
        <v>-35.843611000000003</v>
      </c>
      <c r="K2779">
        <v>500000</v>
      </c>
      <c r="L2779" t="s">
        <v>67</v>
      </c>
      <c r="M2779" t="s">
        <v>561</v>
      </c>
      <c r="N2779" t="s">
        <v>552</v>
      </c>
      <c r="O2779" s="12">
        <v>2012</v>
      </c>
      <c r="P2779" s="12">
        <v>10</v>
      </c>
      <c r="Q2779" s="12">
        <v>2012</v>
      </c>
      <c r="R2779" s="12">
        <v>10</v>
      </c>
      <c r="S2779" s="7">
        <f t="shared" si="42"/>
        <v>0.32258064516129031</v>
      </c>
      <c r="T2779">
        <v>3</v>
      </c>
      <c r="U2779">
        <v>6</v>
      </c>
      <c r="V2779" t="s">
        <v>53</v>
      </c>
      <c r="W2779">
        <f t="shared" si="43"/>
        <v>400</v>
      </c>
      <c r="X2779" s="5">
        <v>24</v>
      </c>
      <c r="Y2779" t="s">
        <v>48</v>
      </c>
      <c r="Z2779" t="s">
        <v>55</v>
      </c>
      <c r="AA2779" t="s">
        <v>1096</v>
      </c>
      <c r="AB2779" s="5">
        <v>0</v>
      </c>
      <c r="AC2779" s="68" t="s">
        <v>1448</v>
      </c>
      <c r="AD2779" s="68" t="s">
        <v>1684</v>
      </c>
      <c r="AE2779" t="s">
        <v>1447</v>
      </c>
    </row>
    <row r="2780" spans="1:31" ht="14.25" customHeight="1" x14ac:dyDescent="0.3">
      <c r="A2780">
        <v>26</v>
      </c>
      <c r="B2780" t="s">
        <v>24</v>
      </c>
      <c r="C2780" t="s">
        <v>444</v>
      </c>
      <c r="D2780" t="s">
        <v>351</v>
      </c>
      <c r="E2780">
        <v>2014</v>
      </c>
      <c r="F2780" t="s">
        <v>548</v>
      </c>
      <c r="G2780" t="s">
        <v>569</v>
      </c>
      <c r="H2780" s="3" t="s">
        <v>570</v>
      </c>
      <c r="I2780" s="8">
        <v>-8.7202780000000004</v>
      </c>
      <c r="J2780" s="8">
        <v>-35.843611000000003</v>
      </c>
      <c r="K2780">
        <v>500000</v>
      </c>
      <c r="L2780" t="s">
        <v>67</v>
      </c>
      <c r="M2780" t="s">
        <v>561</v>
      </c>
      <c r="N2780" t="s">
        <v>552</v>
      </c>
      <c r="O2780" s="12">
        <v>2012</v>
      </c>
      <c r="P2780" s="12">
        <v>10</v>
      </c>
      <c r="Q2780" s="12">
        <v>2012</v>
      </c>
      <c r="R2780" s="12">
        <v>10</v>
      </c>
      <c r="S2780" s="7">
        <f t="shared" si="42"/>
        <v>0.32258064516129031</v>
      </c>
      <c r="T2780">
        <v>3</v>
      </c>
      <c r="U2780">
        <v>6</v>
      </c>
      <c r="V2780" t="s">
        <v>53</v>
      </c>
      <c r="W2780">
        <f t="shared" si="43"/>
        <v>400</v>
      </c>
      <c r="X2780" s="5">
        <v>24</v>
      </c>
      <c r="Y2780" t="s">
        <v>48</v>
      </c>
      <c r="Z2780" t="s">
        <v>83</v>
      </c>
      <c r="AA2780" t="s">
        <v>1102</v>
      </c>
      <c r="AB2780" s="5">
        <v>0</v>
      </c>
      <c r="AC2780" s="68" t="s">
        <v>1448</v>
      </c>
      <c r="AD2780" s="68" t="s">
        <v>1684</v>
      </c>
      <c r="AE2780" t="s">
        <v>1447</v>
      </c>
    </row>
    <row r="2781" spans="1:31" ht="14.25" customHeight="1" x14ac:dyDescent="0.3">
      <c r="A2781">
        <v>26</v>
      </c>
      <c r="B2781" t="s">
        <v>24</v>
      </c>
      <c r="C2781" t="s">
        <v>444</v>
      </c>
      <c r="D2781" t="s">
        <v>351</v>
      </c>
      <c r="E2781">
        <v>2014</v>
      </c>
      <c r="F2781" t="s">
        <v>548</v>
      </c>
      <c r="G2781" t="s">
        <v>569</v>
      </c>
      <c r="H2781" s="3" t="s">
        <v>570</v>
      </c>
      <c r="I2781" s="8">
        <v>-8.7202780000000004</v>
      </c>
      <c r="J2781" s="8">
        <v>-35.843611000000003</v>
      </c>
      <c r="K2781">
        <v>500000</v>
      </c>
      <c r="L2781" t="s">
        <v>67</v>
      </c>
      <c r="M2781" t="s">
        <v>561</v>
      </c>
      <c r="N2781" t="s">
        <v>552</v>
      </c>
      <c r="O2781" s="12">
        <v>2012</v>
      </c>
      <c r="P2781" s="12">
        <v>10</v>
      </c>
      <c r="Q2781" s="12">
        <v>2012</v>
      </c>
      <c r="R2781" s="12">
        <v>10</v>
      </c>
      <c r="S2781" s="7">
        <f t="shared" si="42"/>
        <v>0.32258064516129031</v>
      </c>
      <c r="T2781">
        <v>3</v>
      </c>
      <c r="U2781">
        <v>6</v>
      </c>
      <c r="V2781" t="s">
        <v>53</v>
      </c>
      <c r="W2781">
        <f t="shared" si="43"/>
        <v>400</v>
      </c>
      <c r="X2781" s="5">
        <v>24</v>
      </c>
      <c r="Y2781" t="s">
        <v>48</v>
      </c>
      <c r="Z2781" t="s">
        <v>83</v>
      </c>
      <c r="AA2781" t="s">
        <v>274</v>
      </c>
      <c r="AB2781" s="5">
        <v>31</v>
      </c>
      <c r="AC2781" s="68" t="s">
        <v>1448</v>
      </c>
      <c r="AD2781" s="68" t="s">
        <v>1684</v>
      </c>
      <c r="AE2781" t="s">
        <v>1447</v>
      </c>
    </row>
    <row r="2782" spans="1:31" ht="14.25" customHeight="1" x14ac:dyDescent="0.3">
      <c r="A2782">
        <v>26</v>
      </c>
      <c r="B2782" t="s">
        <v>24</v>
      </c>
      <c r="C2782" t="s">
        <v>444</v>
      </c>
      <c r="D2782" t="s">
        <v>351</v>
      </c>
      <c r="E2782">
        <v>2014</v>
      </c>
      <c r="F2782" t="s">
        <v>548</v>
      </c>
      <c r="G2782" t="s">
        <v>569</v>
      </c>
      <c r="H2782" s="3" t="s">
        <v>570</v>
      </c>
      <c r="I2782" s="8">
        <v>-8.7202780000000004</v>
      </c>
      <c r="J2782" s="8">
        <v>-35.843611000000003</v>
      </c>
      <c r="K2782">
        <v>500000</v>
      </c>
      <c r="L2782" t="s">
        <v>67</v>
      </c>
      <c r="M2782" t="s">
        <v>561</v>
      </c>
      <c r="N2782" t="s">
        <v>552</v>
      </c>
      <c r="O2782" s="12">
        <v>2012</v>
      </c>
      <c r="P2782" s="12">
        <v>10</v>
      </c>
      <c r="Q2782" s="12">
        <v>2012</v>
      </c>
      <c r="R2782" s="12">
        <v>10</v>
      </c>
      <c r="S2782" s="7">
        <f t="shared" si="42"/>
        <v>0.32258064516129031</v>
      </c>
      <c r="T2782">
        <v>3</v>
      </c>
      <c r="U2782">
        <v>6</v>
      </c>
      <c r="V2782" t="s">
        <v>53</v>
      </c>
      <c r="W2782">
        <f t="shared" si="43"/>
        <v>400</v>
      </c>
      <c r="X2782" s="5">
        <v>24</v>
      </c>
      <c r="Y2782" t="s">
        <v>48</v>
      </c>
      <c r="Z2782" t="s">
        <v>83</v>
      </c>
      <c r="AA2782" t="s">
        <v>87</v>
      </c>
      <c r="AB2782" s="5">
        <v>38</v>
      </c>
      <c r="AC2782" s="68" t="s">
        <v>1448</v>
      </c>
      <c r="AD2782" s="68" t="s">
        <v>1684</v>
      </c>
      <c r="AE2782" t="s">
        <v>1447</v>
      </c>
    </row>
    <row r="2783" spans="1:31" ht="14.25" customHeight="1" x14ac:dyDescent="0.3">
      <c r="A2783">
        <v>26</v>
      </c>
      <c r="B2783" t="s">
        <v>24</v>
      </c>
      <c r="C2783" t="s">
        <v>444</v>
      </c>
      <c r="D2783" t="s">
        <v>351</v>
      </c>
      <c r="E2783">
        <v>2014</v>
      </c>
      <c r="F2783" t="s">
        <v>548</v>
      </c>
      <c r="G2783" t="s">
        <v>569</v>
      </c>
      <c r="H2783" s="3" t="s">
        <v>570</v>
      </c>
      <c r="I2783" s="8">
        <v>-8.7202780000000004</v>
      </c>
      <c r="J2783" s="8">
        <v>-35.843611000000003</v>
      </c>
      <c r="K2783">
        <v>500000</v>
      </c>
      <c r="L2783" t="s">
        <v>67</v>
      </c>
      <c r="M2783" t="s">
        <v>561</v>
      </c>
      <c r="N2783" t="s">
        <v>552</v>
      </c>
      <c r="O2783" s="12">
        <v>2012</v>
      </c>
      <c r="P2783" s="12">
        <v>10</v>
      </c>
      <c r="Q2783" s="12">
        <v>2012</v>
      </c>
      <c r="R2783" s="12">
        <v>10</v>
      </c>
      <c r="S2783" s="7">
        <f t="shared" si="42"/>
        <v>0.32258064516129031</v>
      </c>
      <c r="T2783">
        <v>3</v>
      </c>
      <c r="U2783">
        <v>6</v>
      </c>
      <c r="V2783" t="s">
        <v>53</v>
      </c>
      <c r="W2783">
        <f t="shared" si="43"/>
        <v>400</v>
      </c>
      <c r="X2783" s="5">
        <v>24</v>
      </c>
      <c r="Y2783" t="s">
        <v>48</v>
      </c>
      <c r="Z2783" t="s">
        <v>83</v>
      </c>
      <c r="AA2783" t="s">
        <v>1087</v>
      </c>
      <c r="AB2783" s="5">
        <v>9</v>
      </c>
      <c r="AC2783" s="68" t="s">
        <v>1448</v>
      </c>
      <c r="AD2783" s="68" t="s">
        <v>1684</v>
      </c>
      <c r="AE2783" t="s">
        <v>1447</v>
      </c>
    </row>
    <row r="2784" spans="1:31" ht="14.25" customHeight="1" x14ac:dyDescent="0.3">
      <c r="A2784">
        <v>26</v>
      </c>
      <c r="B2784" t="s">
        <v>24</v>
      </c>
      <c r="C2784" t="s">
        <v>444</v>
      </c>
      <c r="D2784" t="s">
        <v>351</v>
      </c>
      <c r="E2784">
        <v>2014</v>
      </c>
      <c r="F2784" t="s">
        <v>548</v>
      </c>
      <c r="G2784" t="s">
        <v>569</v>
      </c>
      <c r="H2784" s="3" t="s">
        <v>570</v>
      </c>
      <c r="I2784" s="8">
        <v>-8.7202780000000004</v>
      </c>
      <c r="J2784" s="8">
        <v>-35.843611000000003</v>
      </c>
      <c r="K2784">
        <v>500000</v>
      </c>
      <c r="L2784" t="s">
        <v>67</v>
      </c>
      <c r="M2784" t="s">
        <v>561</v>
      </c>
      <c r="N2784" t="s">
        <v>552</v>
      </c>
      <c r="O2784" s="12">
        <v>2012</v>
      </c>
      <c r="P2784" s="12">
        <v>10</v>
      </c>
      <c r="Q2784" s="12">
        <v>2012</v>
      </c>
      <c r="R2784" s="12">
        <v>10</v>
      </c>
      <c r="S2784" s="7">
        <f t="shared" si="42"/>
        <v>0.32258064516129031</v>
      </c>
      <c r="T2784">
        <v>3</v>
      </c>
      <c r="U2784">
        <v>6</v>
      </c>
      <c r="V2784" t="s">
        <v>53</v>
      </c>
      <c r="W2784">
        <f t="shared" si="43"/>
        <v>400</v>
      </c>
      <c r="X2784" s="5">
        <v>24</v>
      </c>
      <c r="Y2784" t="s">
        <v>48</v>
      </c>
      <c r="Z2784" t="s">
        <v>83</v>
      </c>
      <c r="AA2784" t="s">
        <v>1088</v>
      </c>
      <c r="AB2784" s="5">
        <v>1</v>
      </c>
      <c r="AC2784" s="68" t="s">
        <v>1448</v>
      </c>
      <c r="AD2784" s="68" t="s">
        <v>1684</v>
      </c>
      <c r="AE2784" t="s">
        <v>1447</v>
      </c>
    </row>
    <row r="2785" spans="1:31" ht="14.25" customHeight="1" x14ac:dyDescent="0.3">
      <c r="A2785">
        <v>26</v>
      </c>
      <c r="B2785" t="s">
        <v>24</v>
      </c>
      <c r="C2785" t="s">
        <v>444</v>
      </c>
      <c r="D2785" t="s">
        <v>351</v>
      </c>
      <c r="E2785">
        <v>2014</v>
      </c>
      <c r="F2785" t="s">
        <v>548</v>
      </c>
      <c r="G2785" t="s">
        <v>569</v>
      </c>
      <c r="H2785" s="3" t="s">
        <v>570</v>
      </c>
      <c r="I2785" s="8">
        <v>-8.7202780000000004</v>
      </c>
      <c r="J2785" s="8">
        <v>-35.843611000000003</v>
      </c>
      <c r="K2785">
        <v>500000</v>
      </c>
      <c r="L2785" t="s">
        <v>67</v>
      </c>
      <c r="M2785" t="s">
        <v>561</v>
      </c>
      <c r="N2785" t="s">
        <v>552</v>
      </c>
      <c r="O2785" s="12">
        <v>2012</v>
      </c>
      <c r="P2785" s="12">
        <v>10</v>
      </c>
      <c r="Q2785" s="12">
        <v>2012</v>
      </c>
      <c r="R2785" s="12">
        <v>10</v>
      </c>
      <c r="S2785" s="7">
        <f t="shared" si="42"/>
        <v>0.32258064516129031</v>
      </c>
      <c r="T2785">
        <v>3</v>
      </c>
      <c r="U2785">
        <v>6</v>
      </c>
      <c r="V2785" t="s">
        <v>53</v>
      </c>
      <c r="W2785">
        <f t="shared" si="43"/>
        <v>400</v>
      </c>
      <c r="X2785" s="5">
        <v>24</v>
      </c>
      <c r="Y2785" t="s">
        <v>48</v>
      </c>
      <c r="Z2785" t="s">
        <v>90</v>
      </c>
      <c r="AA2785" t="s">
        <v>666</v>
      </c>
      <c r="AB2785" s="5">
        <v>0</v>
      </c>
      <c r="AC2785" s="68" t="s">
        <v>1448</v>
      </c>
      <c r="AD2785" s="68" t="s">
        <v>1684</v>
      </c>
      <c r="AE2785" t="s">
        <v>1447</v>
      </c>
    </row>
    <row r="2786" spans="1:31" ht="14.25" customHeight="1" x14ac:dyDescent="0.3">
      <c r="A2786">
        <v>26</v>
      </c>
      <c r="B2786" t="s">
        <v>24</v>
      </c>
      <c r="C2786" t="s">
        <v>444</v>
      </c>
      <c r="D2786" t="s">
        <v>351</v>
      </c>
      <c r="E2786">
        <v>2014</v>
      </c>
      <c r="F2786" t="s">
        <v>548</v>
      </c>
      <c r="G2786" t="s">
        <v>569</v>
      </c>
      <c r="H2786" s="3" t="s">
        <v>570</v>
      </c>
      <c r="I2786" s="8">
        <v>-8.7202780000000004</v>
      </c>
      <c r="J2786" s="8">
        <v>-35.843611000000003</v>
      </c>
      <c r="K2786">
        <v>500000</v>
      </c>
      <c r="L2786" t="s">
        <v>67</v>
      </c>
      <c r="M2786" t="s">
        <v>561</v>
      </c>
      <c r="N2786" t="s">
        <v>552</v>
      </c>
      <c r="O2786" s="12">
        <v>2012</v>
      </c>
      <c r="P2786" s="12">
        <v>10</v>
      </c>
      <c r="Q2786" s="12">
        <v>2012</v>
      </c>
      <c r="R2786" s="12">
        <v>10</v>
      </c>
      <c r="S2786" s="7">
        <f t="shared" si="42"/>
        <v>0.32258064516129031</v>
      </c>
      <c r="T2786">
        <v>3</v>
      </c>
      <c r="U2786">
        <v>6</v>
      </c>
      <c r="V2786" t="s">
        <v>53</v>
      </c>
      <c r="W2786">
        <f t="shared" si="43"/>
        <v>400</v>
      </c>
      <c r="X2786" s="5">
        <v>24</v>
      </c>
      <c r="Y2786" t="s">
        <v>48</v>
      </c>
      <c r="Z2786" t="s">
        <v>90</v>
      </c>
      <c r="AA2786" t="s">
        <v>91</v>
      </c>
      <c r="AB2786" s="5">
        <v>1</v>
      </c>
      <c r="AC2786" s="68" t="s">
        <v>1448</v>
      </c>
      <c r="AD2786" s="68" t="s">
        <v>1684</v>
      </c>
      <c r="AE2786" t="s">
        <v>1447</v>
      </c>
    </row>
    <row r="2787" spans="1:31" ht="14.25" customHeight="1" x14ac:dyDescent="0.3">
      <c r="A2787">
        <v>27</v>
      </c>
      <c r="B2787" t="s">
        <v>35</v>
      </c>
      <c r="C2787" t="s">
        <v>520</v>
      </c>
      <c r="D2787" t="s">
        <v>376</v>
      </c>
      <c r="E2787">
        <v>2002</v>
      </c>
      <c r="F2787" t="s">
        <v>571</v>
      </c>
      <c r="G2787" t="s">
        <v>571</v>
      </c>
      <c r="H2787" s="3" t="s">
        <v>572</v>
      </c>
      <c r="I2787" s="5">
        <v>-12.933333299999999</v>
      </c>
      <c r="J2787" s="5">
        <v>-38.35</v>
      </c>
      <c r="K2787" s="19" t="s">
        <v>109</v>
      </c>
      <c r="L2787" t="s">
        <v>636</v>
      </c>
      <c r="M2787" t="s">
        <v>1252</v>
      </c>
      <c r="N2787" t="s">
        <v>573</v>
      </c>
      <c r="O2787">
        <v>1996</v>
      </c>
      <c r="P2787">
        <v>2</v>
      </c>
      <c r="Q2787">
        <v>1997</v>
      </c>
      <c r="R2787">
        <v>1</v>
      </c>
      <c r="S2787" s="7">
        <v>12</v>
      </c>
      <c r="T2787">
        <v>36</v>
      </c>
      <c r="U2787">
        <v>5</v>
      </c>
      <c r="V2787" t="s">
        <v>33</v>
      </c>
      <c r="W2787">
        <v>432</v>
      </c>
      <c r="X2787">
        <v>1</v>
      </c>
      <c r="Y2787" t="s">
        <v>48</v>
      </c>
      <c r="Z2787" t="s">
        <v>55</v>
      </c>
      <c r="AA2787" t="s">
        <v>56</v>
      </c>
      <c r="AB2787" s="5">
        <v>509</v>
      </c>
      <c r="AC2787" s="3" t="s">
        <v>1450</v>
      </c>
      <c r="AD2787" s="3" t="s">
        <v>1450</v>
      </c>
      <c r="AE2787" t="s">
        <v>1449</v>
      </c>
    </row>
    <row r="2788" spans="1:31" ht="14.25" customHeight="1" x14ac:dyDescent="0.3">
      <c r="A2788">
        <v>27</v>
      </c>
      <c r="B2788" t="s">
        <v>35</v>
      </c>
      <c r="C2788" t="s">
        <v>520</v>
      </c>
      <c r="D2788" t="s">
        <v>376</v>
      </c>
      <c r="E2788">
        <v>2002</v>
      </c>
      <c r="F2788" t="s">
        <v>571</v>
      </c>
      <c r="G2788" t="s">
        <v>571</v>
      </c>
      <c r="H2788" s="3" t="s">
        <v>572</v>
      </c>
      <c r="I2788">
        <v>-12.933333299999999</v>
      </c>
      <c r="J2788">
        <v>-38.35</v>
      </c>
      <c r="K2788" s="19" t="s">
        <v>109</v>
      </c>
      <c r="L2788" t="s">
        <v>636</v>
      </c>
      <c r="M2788" t="s">
        <v>1251</v>
      </c>
      <c r="N2788" t="s">
        <v>573</v>
      </c>
      <c r="O2788" s="12">
        <v>1996</v>
      </c>
      <c r="P2788" s="12">
        <v>2</v>
      </c>
      <c r="Q2788" s="12">
        <v>1997</v>
      </c>
      <c r="R2788" s="12">
        <v>1</v>
      </c>
      <c r="S2788" s="7">
        <v>12</v>
      </c>
      <c r="T2788">
        <v>36</v>
      </c>
      <c r="U2788">
        <v>5</v>
      </c>
      <c r="V2788" t="s">
        <v>33</v>
      </c>
      <c r="W2788">
        <v>432</v>
      </c>
      <c r="X2788" s="5">
        <v>1</v>
      </c>
      <c r="Y2788" t="s">
        <v>48</v>
      </c>
      <c r="Z2788" t="s">
        <v>55</v>
      </c>
      <c r="AA2788" t="s">
        <v>519</v>
      </c>
      <c r="AB2788" s="5">
        <v>1</v>
      </c>
      <c r="AC2788" s="3" t="s">
        <v>1450</v>
      </c>
      <c r="AD2788" s="3" t="s">
        <v>1450</v>
      </c>
      <c r="AE2788" t="s">
        <v>1449</v>
      </c>
    </row>
    <row r="2789" spans="1:31" ht="14.25" customHeight="1" x14ac:dyDescent="0.3">
      <c r="A2789">
        <v>27</v>
      </c>
      <c r="B2789" t="s">
        <v>35</v>
      </c>
      <c r="C2789" t="s">
        <v>520</v>
      </c>
      <c r="D2789" t="s">
        <v>376</v>
      </c>
      <c r="E2789">
        <v>2002</v>
      </c>
      <c r="F2789" t="s">
        <v>571</v>
      </c>
      <c r="G2789" t="s">
        <v>571</v>
      </c>
      <c r="H2789" s="3" t="s">
        <v>572</v>
      </c>
      <c r="I2789">
        <v>-12.933333299999999</v>
      </c>
      <c r="J2789">
        <v>-38.35</v>
      </c>
      <c r="K2789" s="19" t="s">
        <v>109</v>
      </c>
      <c r="L2789" t="s">
        <v>636</v>
      </c>
      <c r="M2789" t="s">
        <v>1251</v>
      </c>
      <c r="N2789" t="s">
        <v>573</v>
      </c>
      <c r="O2789" s="12">
        <v>1996</v>
      </c>
      <c r="P2789" s="12">
        <v>2</v>
      </c>
      <c r="Q2789" s="12">
        <v>1997</v>
      </c>
      <c r="R2789" s="12">
        <v>1</v>
      </c>
      <c r="S2789" s="7">
        <v>12</v>
      </c>
      <c r="T2789">
        <v>36</v>
      </c>
      <c r="U2789">
        <v>5</v>
      </c>
      <c r="V2789" t="s">
        <v>33</v>
      </c>
      <c r="W2789">
        <v>432</v>
      </c>
      <c r="X2789" s="5">
        <v>1</v>
      </c>
      <c r="Y2789" t="s">
        <v>48</v>
      </c>
      <c r="Z2789" t="s">
        <v>83</v>
      </c>
      <c r="AA2789" t="s">
        <v>87</v>
      </c>
      <c r="AB2789" s="5">
        <v>150</v>
      </c>
      <c r="AC2789" s="3" t="s">
        <v>1450</v>
      </c>
      <c r="AD2789" s="3" t="s">
        <v>1450</v>
      </c>
      <c r="AE2789" t="s">
        <v>1449</v>
      </c>
    </row>
    <row r="2790" spans="1:31" ht="14.25" customHeight="1" x14ac:dyDescent="0.3">
      <c r="A2790">
        <v>27</v>
      </c>
      <c r="B2790" t="s">
        <v>35</v>
      </c>
      <c r="C2790" t="s">
        <v>520</v>
      </c>
      <c r="D2790" t="s">
        <v>376</v>
      </c>
      <c r="E2790">
        <v>2002</v>
      </c>
      <c r="F2790" t="s">
        <v>571</v>
      </c>
      <c r="G2790" t="s">
        <v>571</v>
      </c>
      <c r="H2790" s="3" t="s">
        <v>572</v>
      </c>
      <c r="I2790">
        <v>-12.933333299999999</v>
      </c>
      <c r="J2790">
        <v>-38.35</v>
      </c>
      <c r="K2790" s="19" t="s">
        <v>109</v>
      </c>
      <c r="L2790" t="s">
        <v>636</v>
      </c>
      <c r="M2790" t="s">
        <v>1251</v>
      </c>
      <c r="N2790" t="s">
        <v>573</v>
      </c>
      <c r="O2790" s="12">
        <v>1996</v>
      </c>
      <c r="P2790" s="12">
        <v>2</v>
      </c>
      <c r="Q2790" s="12">
        <v>1997</v>
      </c>
      <c r="R2790" s="12">
        <v>1</v>
      </c>
      <c r="S2790" s="7">
        <v>12</v>
      </c>
      <c r="T2790">
        <v>36</v>
      </c>
      <c r="U2790">
        <v>5</v>
      </c>
      <c r="V2790" t="s">
        <v>33</v>
      </c>
      <c r="W2790">
        <v>432</v>
      </c>
      <c r="X2790" s="5">
        <v>1</v>
      </c>
      <c r="Y2790" t="s">
        <v>48</v>
      </c>
      <c r="Z2790" t="s">
        <v>83</v>
      </c>
      <c r="AA2790" t="s">
        <v>1103</v>
      </c>
      <c r="AB2790" s="5">
        <v>6</v>
      </c>
      <c r="AC2790" s="3" t="s">
        <v>1450</v>
      </c>
      <c r="AD2790" s="3" t="s">
        <v>1450</v>
      </c>
      <c r="AE2790" t="s">
        <v>1449</v>
      </c>
    </row>
    <row r="2791" spans="1:31" ht="14.25" customHeight="1" x14ac:dyDescent="0.3">
      <c r="A2791">
        <v>27</v>
      </c>
      <c r="B2791" t="s">
        <v>35</v>
      </c>
      <c r="C2791" t="s">
        <v>520</v>
      </c>
      <c r="D2791" t="s">
        <v>376</v>
      </c>
      <c r="E2791">
        <v>2002</v>
      </c>
      <c r="F2791" t="s">
        <v>571</v>
      </c>
      <c r="G2791" t="s">
        <v>571</v>
      </c>
      <c r="H2791" s="3" t="s">
        <v>572</v>
      </c>
      <c r="I2791">
        <v>-12.933333299999999</v>
      </c>
      <c r="J2791">
        <v>-38.35</v>
      </c>
      <c r="K2791" s="19" t="s">
        <v>109</v>
      </c>
      <c r="L2791" t="s">
        <v>636</v>
      </c>
      <c r="M2791" t="s">
        <v>1251</v>
      </c>
      <c r="N2791" t="s">
        <v>573</v>
      </c>
      <c r="O2791" s="12">
        <v>1996</v>
      </c>
      <c r="P2791" s="12">
        <v>2</v>
      </c>
      <c r="Q2791" s="12">
        <v>1997</v>
      </c>
      <c r="R2791" s="12">
        <v>1</v>
      </c>
      <c r="S2791" s="7">
        <v>12</v>
      </c>
      <c r="T2791">
        <v>36</v>
      </c>
      <c r="U2791">
        <v>5</v>
      </c>
      <c r="V2791" t="s">
        <v>33</v>
      </c>
      <c r="W2791">
        <v>432</v>
      </c>
      <c r="X2791" s="5">
        <v>1</v>
      </c>
      <c r="Y2791" t="s">
        <v>48</v>
      </c>
      <c r="Z2791" t="s">
        <v>83</v>
      </c>
      <c r="AA2791" t="s">
        <v>1104</v>
      </c>
      <c r="AB2791" s="5">
        <v>2</v>
      </c>
      <c r="AC2791" s="3" t="s">
        <v>1450</v>
      </c>
      <c r="AD2791" s="3" t="s">
        <v>1450</v>
      </c>
      <c r="AE2791" t="s">
        <v>1449</v>
      </c>
    </row>
    <row r="2792" spans="1:31" ht="14.25" customHeight="1" x14ac:dyDescent="0.3">
      <c r="A2792">
        <v>27</v>
      </c>
      <c r="B2792" t="s">
        <v>35</v>
      </c>
      <c r="C2792" t="s">
        <v>520</v>
      </c>
      <c r="D2792" t="s">
        <v>376</v>
      </c>
      <c r="E2792">
        <v>2002</v>
      </c>
      <c r="F2792" t="s">
        <v>571</v>
      </c>
      <c r="G2792" t="s">
        <v>571</v>
      </c>
      <c r="H2792" s="3" t="s">
        <v>572</v>
      </c>
      <c r="I2792">
        <v>-12.933333299999999</v>
      </c>
      <c r="J2792">
        <v>-38.35</v>
      </c>
      <c r="K2792" s="19" t="s">
        <v>109</v>
      </c>
      <c r="L2792" t="s">
        <v>636</v>
      </c>
      <c r="M2792" t="s">
        <v>1251</v>
      </c>
      <c r="N2792" t="s">
        <v>573</v>
      </c>
      <c r="O2792" s="12">
        <v>1996</v>
      </c>
      <c r="P2792" s="12">
        <v>2</v>
      </c>
      <c r="Q2792" s="12">
        <v>1997</v>
      </c>
      <c r="R2792" s="12">
        <v>1</v>
      </c>
      <c r="S2792" s="7">
        <v>12</v>
      </c>
      <c r="T2792">
        <v>36</v>
      </c>
      <c r="U2792">
        <v>5</v>
      </c>
      <c r="V2792" t="s">
        <v>33</v>
      </c>
      <c r="W2792">
        <v>432</v>
      </c>
      <c r="X2792" s="5">
        <v>1</v>
      </c>
      <c r="Y2792" t="s">
        <v>48</v>
      </c>
      <c r="Z2792" t="s">
        <v>83</v>
      </c>
      <c r="AA2792" t="s">
        <v>84</v>
      </c>
      <c r="AB2792" s="5">
        <v>1</v>
      </c>
      <c r="AC2792" s="3" t="s">
        <v>1450</v>
      </c>
      <c r="AD2792" s="3" t="s">
        <v>1450</v>
      </c>
      <c r="AE2792" t="s">
        <v>1449</v>
      </c>
    </row>
    <row r="2793" spans="1:31" ht="14.25" customHeight="1" x14ac:dyDescent="0.3">
      <c r="A2793">
        <v>27</v>
      </c>
      <c r="B2793" t="s">
        <v>35</v>
      </c>
      <c r="C2793" t="s">
        <v>520</v>
      </c>
      <c r="D2793" t="s">
        <v>376</v>
      </c>
      <c r="E2793">
        <v>2002</v>
      </c>
      <c r="F2793" t="s">
        <v>571</v>
      </c>
      <c r="G2793" t="s">
        <v>571</v>
      </c>
      <c r="H2793" s="3" t="s">
        <v>572</v>
      </c>
      <c r="I2793">
        <v>-12.933333299999999</v>
      </c>
      <c r="J2793">
        <v>-38.35</v>
      </c>
      <c r="K2793" s="19" t="s">
        <v>109</v>
      </c>
      <c r="L2793" t="s">
        <v>636</v>
      </c>
      <c r="M2793" t="s">
        <v>1251</v>
      </c>
      <c r="N2793" t="s">
        <v>573</v>
      </c>
      <c r="O2793" s="12">
        <v>1996</v>
      </c>
      <c r="P2793" s="12">
        <v>2</v>
      </c>
      <c r="Q2793" s="12">
        <v>1997</v>
      </c>
      <c r="R2793" s="12">
        <v>1</v>
      </c>
      <c r="S2793" s="7">
        <v>12</v>
      </c>
      <c r="T2793">
        <v>36</v>
      </c>
      <c r="U2793">
        <v>5</v>
      </c>
      <c r="V2793" t="s">
        <v>33</v>
      </c>
      <c r="W2793">
        <v>432</v>
      </c>
      <c r="X2793" s="5">
        <v>1</v>
      </c>
      <c r="Y2793" t="s">
        <v>48</v>
      </c>
      <c r="Z2793" t="s">
        <v>90</v>
      </c>
      <c r="AA2793" t="s">
        <v>91</v>
      </c>
      <c r="AB2793" s="5">
        <v>1</v>
      </c>
      <c r="AC2793" s="3" t="s">
        <v>1450</v>
      </c>
      <c r="AD2793" s="3" t="s">
        <v>1450</v>
      </c>
      <c r="AE2793" t="s">
        <v>1449</v>
      </c>
    </row>
    <row r="2794" spans="1:31" ht="14.25" customHeight="1" x14ac:dyDescent="0.3">
      <c r="A2794">
        <v>28</v>
      </c>
      <c r="B2794" t="s">
        <v>35</v>
      </c>
      <c r="C2794" t="s">
        <v>510</v>
      </c>
      <c r="D2794" t="s">
        <v>485</v>
      </c>
      <c r="E2794">
        <v>2009</v>
      </c>
      <c r="F2794" s="21" t="s">
        <v>574</v>
      </c>
      <c r="G2794" s="21" t="s">
        <v>574</v>
      </c>
      <c r="H2794" s="3" t="s">
        <v>575</v>
      </c>
      <c r="I2794" s="5">
        <v>-9.9558333000000001</v>
      </c>
      <c r="J2794" s="5">
        <v>-67.872777777777699</v>
      </c>
      <c r="K2794" s="5" t="s">
        <v>109</v>
      </c>
      <c r="L2794" t="s">
        <v>110</v>
      </c>
      <c r="M2794" t="s">
        <v>576</v>
      </c>
      <c r="N2794" t="s">
        <v>577</v>
      </c>
      <c r="O2794">
        <v>2005</v>
      </c>
      <c r="P2794">
        <v>12</v>
      </c>
      <c r="Q2794">
        <v>2006</v>
      </c>
      <c r="R2794">
        <v>9</v>
      </c>
      <c r="S2794" s="7">
        <v>10</v>
      </c>
      <c r="T2794">
        <v>66</v>
      </c>
      <c r="U2794">
        <v>6</v>
      </c>
      <c r="V2794" s="21" t="s">
        <v>82</v>
      </c>
      <c r="W2794">
        <v>360</v>
      </c>
      <c r="X2794" s="48">
        <v>33</v>
      </c>
      <c r="Y2794" t="s">
        <v>48</v>
      </c>
      <c r="Z2794" t="s">
        <v>49</v>
      </c>
      <c r="AA2794" t="s">
        <v>1105</v>
      </c>
      <c r="AB2794" s="5">
        <v>5</v>
      </c>
      <c r="AC2794" t="s">
        <v>1451</v>
      </c>
      <c r="AD2794" t="s">
        <v>1650</v>
      </c>
      <c r="AE2794" t="s">
        <v>1452</v>
      </c>
    </row>
    <row r="2795" spans="1:31" ht="14.25" customHeight="1" x14ac:dyDescent="0.3">
      <c r="A2795">
        <v>28</v>
      </c>
      <c r="B2795" t="s">
        <v>35</v>
      </c>
      <c r="C2795" t="s">
        <v>510</v>
      </c>
      <c r="D2795" t="s">
        <v>485</v>
      </c>
      <c r="E2795">
        <v>2009</v>
      </c>
      <c r="F2795" s="21" t="s">
        <v>574</v>
      </c>
      <c r="G2795" s="21" t="s">
        <v>574</v>
      </c>
      <c r="H2795" s="3" t="s">
        <v>575</v>
      </c>
      <c r="I2795">
        <v>-9.9558333000000001</v>
      </c>
      <c r="J2795">
        <v>-67.872777777777699</v>
      </c>
      <c r="K2795" s="5" t="s">
        <v>109</v>
      </c>
      <c r="L2795" t="s">
        <v>110</v>
      </c>
      <c r="M2795" t="s">
        <v>576</v>
      </c>
      <c r="N2795" t="s">
        <v>577</v>
      </c>
      <c r="O2795" s="12">
        <v>2005</v>
      </c>
      <c r="P2795" s="12">
        <v>12</v>
      </c>
      <c r="Q2795" s="12">
        <v>2006</v>
      </c>
      <c r="R2795" s="12">
        <v>9</v>
      </c>
      <c r="S2795" s="7">
        <v>10</v>
      </c>
      <c r="T2795">
        <v>66</v>
      </c>
      <c r="U2795">
        <v>6</v>
      </c>
      <c r="V2795" s="21" t="s">
        <v>82</v>
      </c>
      <c r="W2795">
        <v>360</v>
      </c>
      <c r="X2795" s="26">
        <v>11</v>
      </c>
      <c r="Y2795" t="s">
        <v>48</v>
      </c>
      <c r="Z2795" t="s">
        <v>49</v>
      </c>
      <c r="AA2795" t="s">
        <v>483</v>
      </c>
      <c r="AB2795" s="5">
        <v>2</v>
      </c>
      <c r="AC2795" t="s">
        <v>1451</v>
      </c>
      <c r="AD2795" t="s">
        <v>1650</v>
      </c>
      <c r="AE2795" t="s">
        <v>1452</v>
      </c>
    </row>
    <row r="2796" spans="1:31" ht="14.25" customHeight="1" x14ac:dyDescent="0.3">
      <c r="A2796">
        <v>28</v>
      </c>
      <c r="B2796" t="s">
        <v>35</v>
      </c>
      <c r="C2796" t="s">
        <v>510</v>
      </c>
      <c r="D2796" t="s">
        <v>485</v>
      </c>
      <c r="E2796">
        <v>2009</v>
      </c>
      <c r="F2796" s="21" t="s">
        <v>574</v>
      </c>
      <c r="G2796" s="21" t="s">
        <v>574</v>
      </c>
      <c r="H2796" s="3" t="s">
        <v>575</v>
      </c>
      <c r="I2796">
        <v>-9.9558333000000001</v>
      </c>
      <c r="J2796">
        <v>-67.872777777777699</v>
      </c>
      <c r="K2796" s="5" t="s">
        <v>109</v>
      </c>
      <c r="L2796" t="s">
        <v>110</v>
      </c>
      <c r="M2796" t="s">
        <v>576</v>
      </c>
      <c r="N2796" t="s">
        <v>577</v>
      </c>
      <c r="O2796" s="12">
        <v>2005</v>
      </c>
      <c r="P2796" s="12">
        <v>12</v>
      </c>
      <c r="Q2796" s="12">
        <v>2006</v>
      </c>
      <c r="R2796" s="12">
        <v>9</v>
      </c>
      <c r="S2796" s="7">
        <v>10</v>
      </c>
      <c r="T2796">
        <v>66</v>
      </c>
      <c r="U2796">
        <v>6</v>
      </c>
      <c r="V2796" s="21" t="s">
        <v>82</v>
      </c>
      <c r="W2796">
        <v>360</v>
      </c>
      <c r="X2796" s="26">
        <v>11</v>
      </c>
      <c r="Y2796" t="s">
        <v>48</v>
      </c>
      <c r="Z2796" t="s">
        <v>49</v>
      </c>
      <c r="AA2796" t="s">
        <v>490</v>
      </c>
      <c r="AB2796" s="5">
        <v>4</v>
      </c>
      <c r="AC2796" t="s">
        <v>1451</v>
      </c>
      <c r="AD2796" t="s">
        <v>1650</v>
      </c>
      <c r="AE2796" t="s">
        <v>1452</v>
      </c>
    </row>
    <row r="2797" spans="1:31" ht="14.25" customHeight="1" x14ac:dyDescent="0.3">
      <c r="A2797">
        <v>28</v>
      </c>
      <c r="B2797" t="s">
        <v>35</v>
      </c>
      <c r="C2797" t="s">
        <v>510</v>
      </c>
      <c r="D2797" t="s">
        <v>485</v>
      </c>
      <c r="E2797">
        <v>2009</v>
      </c>
      <c r="F2797" s="21" t="s">
        <v>574</v>
      </c>
      <c r="G2797" s="21" t="s">
        <v>574</v>
      </c>
      <c r="H2797" s="3" t="s">
        <v>575</v>
      </c>
      <c r="I2797">
        <v>-9.9558333000000001</v>
      </c>
      <c r="J2797">
        <v>-67.872777777777699</v>
      </c>
      <c r="K2797" s="5" t="s">
        <v>109</v>
      </c>
      <c r="L2797" t="s">
        <v>110</v>
      </c>
      <c r="M2797" t="s">
        <v>576</v>
      </c>
      <c r="N2797" t="s">
        <v>577</v>
      </c>
      <c r="O2797" s="12">
        <v>2005</v>
      </c>
      <c r="P2797" s="12">
        <v>12</v>
      </c>
      <c r="Q2797" s="12">
        <v>2006</v>
      </c>
      <c r="R2797" s="12">
        <v>9</v>
      </c>
      <c r="S2797" s="7">
        <v>10</v>
      </c>
      <c r="T2797">
        <v>66</v>
      </c>
      <c r="U2797">
        <v>6</v>
      </c>
      <c r="V2797" s="21" t="s">
        <v>82</v>
      </c>
      <c r="W2797">
        <v>360</v>
      </c>
      <c r="X2797" s="26">
        <v>11</v>
      </c>
      <c r="Y2797" t="s">
        <v>48</v>
      </c>
      <c r="Z2797" t="s">
        <v>49</v>
      </c>
      <c r="AA2797" t="s">
        <v>1079</v>
      </c>
      <c r="AB2797" s="5">
        <v>0</v>
      </c>
      <c r="AC2797" t="s">
        <v>1451</v>
      </c>
      <c r="AD2797" t="s">
        <v>1650</v>
      </c>
      <c r="AE2797" t="s">
        <v>1452</v>
      </c>
    </row>
    <row r="2798" spans="1:31" ht="14.25" customHeight="1" x14ac:dyDescent="0.3">
      <c r="A2798">
        <v>28</v>
      </c>
      <c r="B2798" t="s">
        <v>35</v>
      </c>
      <c r="C2798" t="s">
        <v>510</v>
      </c>
      <c r="D2798" t="s">
        <v>485</v>
      </c>
      <c r="E2798">
        <v>2009</v>
      </c>
      <c r="F2798" s="21" t="s">
        <v>574</v>
      </c>
      <c r="G2798" s="21" t="s">
        <v>574</v>
      </c>
      <c r="H2798" s="3" t="s">
        <v>575</v>
      </c>
      <c r="I2798">
        <v>-9.9558333000000001</v>
      </c>
      <c r="J2798">
        <v>-67.872777777777699</v>
      </c>
      <c r="K2798" s="5" t="s">
        <v>109</v>
      </c>
      <c r="L2798" t="s">
        <v>110</v>
      </c>
      <c r="M2798" t="s">
        <v>576</v>
      </c>
      <c r="N2798" t="s">
        <v>577</v>
      </c>
      <c r="O2798" s="12">
        <v>2005</v>
      </c>
      <c r="P2798" s="12">
        <v>12</v>
      </c>
      <c r="Q2798" s="12">
        <v>2006</v>
      </c>
      <c r="R2798" s="12">
        <v>9</v>
      </c>
      <c r="S2798" s="7">
        <v>10</v>
      </c>
      <c r="T2798">
        <v>66</v>
      </c>
      <c r="U2798">
        <v>6</v>
      </c>
      <c r="V2798" s="21" t="s">
        <v>82</v>
      </c>
      <c r="W2798">
        <v>360</v>
      </c>
      <c r="X2798" s="26">
        <v>11</v>
      </c>
      <c r="Y2798" t="s">
        <v>48</v>
      </c>
      <c r="Z2798" t="s">
        <v>49</v>
      </c>
      <c r="AA2798" t="s">
        <v>50</v>
      </c>
      <c r="AB2798" s="5">
        <v>5</v>
      </c>
      <c r="AC2798" t="s">
        <v>1451</v>
      </c>
      <c r="AD2798" t="s">
        <v>1650</v>
      </c>
      <c r="AE2798" t="s">
        <v>1452</v>
      </c>
    </row>
    <row r="2799" spans="1:31" ht="14.25" customHeight="1" x14ac:dyDescent="0.3">
      <c r="A2799">
        <v>28</v>
      </c>
      <c r="B2799" t="s">
        <v>35</v>
      </c>
      <c r="C2799" t="s">
        <v>510</v>
      </c>
      <c r="D2799" t="s">
        <v>485</v>
      </c>
      <c r="E2799">
        <v>2009</v>
      </c>
      <c r="F2799" s="21" t="s">
        <v>574</v>
      </c>
      <c r="G2799" s="21" t="s">
        <v>574</v>
      </c>
      <c r="H2799" s="3" t="s">
        <v>575</v>
      </c>
      <c r="I2799">
        <v>-9.9558333000000001</v>
      </c>
      <c r="J2799">
        <v>-67.872777777777699</v>
      </c>
      <c r="K2799" s="5" t="s">
        <v>109</v>
      </c>
      <c r="L2799" t="s">
        <v>110</v>
      </c>
      <c r="M2799" t="s">
        <v>576</v>
      </c>
      <c r="N2799" t="s">
        <v>577</v>
      </c>
      <c r="O2799" s="12">
        <v>2005</v>
      </c>
      <c r="P2799" s="12">
        <v>12</v>
      </c>
      <c r="Q2799" s="12">
        <v>2006</v>
      </c>
      <c r="R2799" s="12">
        <v>9</v>
      </c>
      <c r="S2799" s="7">
        <v>10</v>
      </c>
      <c r="T2799">
        <v>66</v>
      </c>
      <c r="U2799">
        <v>6</v>
      </c>
      <c r="V2799" s="21" t="s">
        <v>82</v>
      </c>
      <c r="W2799">
        <v>360</v>
      </c>
      <c r="X2799" s="26">
        <v>11</v>
      </c>
      <c r="Y2799" t="s">
        <v>48</v>
      </c>
      <c r="Z2799" t="s">
        <v>55</v>
      </c>
      <c r="AA2799" t="s">
        <v>1080</v>
      </c>
      <c r="AB2799" s="5">
        <v>38</v>
      </c>
      <c r="AC2799" t="s">
        <v>1451</v>
      </c>
      <c r="AD2799" t="s">
        <v>1650</v>
      </c>
      <c r="AE2799" t="s">
        <v>1452</v>
      </c>
    </row>
    <row r="2800" spans="1:31" ht="14.25" customHeight="1" x14ac:dyDescent="0.3">
      <c r="A2800">
        <v>28</v>
      </c>
      <c r="B2800" t="s">
        <v>35</v>
      </c>
      <c r="C2800" t="s">
        <v>510</v>
      </c>
      <c r="D2800" t="s">
        <v>485</v>
      </c>
      <c r="E2800">
        <v>2009</v>
      </c>
      <c r="F2800" s="21" t="s">
        <v>574</v>
      </c>
      <c r="G2800" s="21" t="s">
        <v>574</v>
      </c>
      <c r="H2800" s="3" t="s">
        <v>575</v>
      </c>
      <c r="I2800">
        <v>-9.9558333000000001</v>
      </c>
      <c r="J2800">
        <v>-67.872777777777699</v>
      </c>
      <c r="K2800" s="5" t="s">
        <v>109</v>
      </c>
      <c r="L2800" t="s">
        <v>110</v>
      </c>
      <c r="M2800" t="s">
        <v>576</v>
      </c>
      <c r="N2800" t="s">
        <v>577</v>
      </c>
      <c r="O2800" s="12">
        <v>2005</v>
      </c>
      <c r="P2800" s="12">
        <v>12</v>
      </c>
      <c r="Q2800" s="12">
        <v>2006</v>
      </c>
      <c r="R2800" s="12">
        <v>9</v>
      </c>
      <c r="S2800" s="7">
        <v>10</v>
      </c>
      <c r="T2800">
        <v>66</v>
      </c>
      <c r="U2800">
        <v>6</v>
      </c>
      <c r="V2800" s="21" t="s">
        <v>82</v>
      </c>
      <c r="W2800">
        <v>360</v>
      </c>
      <c r="X2800" s="26">
        <v>11</v>
      </c>
      <c r="Y2800" t="s">
        <v>48</v>
      </c>
      <c r="Z2800" t="s">
        <v>55</v>
      </c>
      <c r="AA2800" t="s">
        <v>859</v>
      </c>
      <c r="AB2800" s="5">
        <v>283</v>
      </c>
      <c r="AC2800" t="s">
        <v>1451</v>
      </c>
      <c r="AD2800" t="s">
        <v>1650</v>
      </c>
      <c r="AE2800" t="s">
        <v>1452</v>
      </c>
    </row>
    <row r="2801" spans="1:31" ht="14.25" customHeight="1" x14ac:dyDescent="0.3">
      <c r="A2801">
        <v>28</v>
      </c>
      <c r="B2801" t="s">
        <v>35</v>
      </c>
      <c r="C2801" t="s">
        <v>510</v>
      </c>
      <c r="D2801" t="s">
        <v>485</v>
      </c>
      <c r="E2801">
        <v>2009</v>
      </c>
      <c r="F2801" s="21" t="s">
        <v>574</v>
      </c>
      <c r="G2801" s="21" t="s">
        <v>574</v>
      </c>
      <c r="H2801" s="3" t="s">
        <v>575</v>
      </c>
      <c r="I2801">
        <v>-9.9558333000000001</v>
      </c>
      <c r="J2801">
        <v>-67.872777777777699</v>
      </c>
      <c r="K2801" s="5" t="s">
        <v>109</v>
      </c>
      <c r="L2801" t="s">
        <v>110</v>
      </c>
      <c r="M2801" t="s">
        <v>576</v>
      </c>
      <c r="N2801" t="s">
        <v>577</v>
      </c>
      <c r="O2801" s="12">
        <v>2005</v>
      </c>
      <c r="P2801" s="12">
        <v>12</v>
      </c>
      <c r="Q2801" s="12">
        <v>2006</v>
      </c>
      <c r="R2801" s="12">
        <v>9</v>
      </c>
      <c r="S2801" s="7">
        <v>10</v>
      </c>
      <c r="T2801">
        <v>66</v>
      </c>
      <c r="U2801">
        <v>6</v>
      </c>
      <c r="V2801" s="21" t="s">
        <v>82</v>
      </c>
      <c r="W2801">
        <v>360</v>
      </c>
      <c r="X2801" s="26">
        <v>11</v>
      </c>
      <c r="Y2801" t="s">
        <v>48</v>
      </c>
      <c r="Z2801" t="s">
        <v>55</v>
      </c>
      <c r="AA2801" t="s">
        <v>1054</v>
      </c>
      <c r="AB2801" s="5">
        <v>1</v>
      </c>
      <c r="AC2801" t="s">
        <v>1451</v>
      </c>
      <c r="AD2801" t="s">
        <v>1650</v>
      </c>
      <c r="AE2801" t="s">
        <v>1452</v>
      </c>
    </row>
    <row r="2802" spans="1:31" ht="14.25" customHeight="1" x14ac:dyDescent="0.3">
      <c r="A2802">
        <v>28</v>
      </c>
      <c r="B2802" t="s">
        <v>35</v>
      </c>
      <c r="C2802" t="s">
        <v>510</v>
      </c>
      <c r="D2802" t="s">
        <v>485</v>
      </c>
      <c r="E2802">
        <v>2009</v>
      </c>
      <c r="F2802" s="21" t="s">
        <v>574</v>
      </c>
      <c r="G2802" s="21" t="s">
        <v>574</v>
      </c>
      <c r="H2802" s="3" t="s">
        <v>575</v>
      </c>
      <c r="I2802">
        <v>-9.9558333000000001</v>
      </c>
      <c r="J2802">
        <v>-67.872777777777699</v>
      </c>
      <c r="K2802" s="5" t="s">
        <v>109</v>
      </c>
      <c r="L2802" t="s">
        <v>110</v>
      </c>
      <c r="M2802" t="s">
        <v>576</v>
      </c>
      <c r="N2802" t="s">
        <v>577</v>
      </c>
      <c r="O2802" s="12">
        <v>2005</v>
      </c>
      <c r="P2802" s="12">
        <v>12</v>
      </c>
      <c r="Q2802" s="12">
        <v>2006</v>
      </c>
      <c r="R2802" s="12">
        <v>9</v>
      </c>
      <c r="S2802" s="7">
        <v>10</v>
      </c>
      <c r="T2802">
        <v>66</v>
      </c>
      <c r="U2802">
        <v>6</v>
      </c>
      <c r="V2802" s="21" t="s">
        <v>82</v>
      </c>
      <c r="W2802">
        <v>360</v>
      </c>
      <c r="X2802" s="26">
        <v>11</v>
      </c>
      <c r="Y2802" t="s">
        <v>48</v>
      </c>
      <c r="Z2802" t="s">
        <v>55</v>
      </c>
      <c r="AA2802" t="s">
        <v>890</v>
      </c>
      <c r="AB2802" s="5">
        <v>31</v>
      </c>
      <c r="AC2802" t="s">
        <v>1451</v>
      </c>
      <c r="AD2802" t="s">
        <v>1650</v>
      </c>
      <c r="AE2802" t="s">
        <v>1452</v>
      </c>
    </row>
    <row r="2803" spans="1:31" ht="14.25" customHeight="1" x14ac:dyDescent="0.3">
      <c r="A2803">
        <v>28</v>
      </c>
      <c r="B2803" t="s">
        <v>35</v>
      </c>
      <c r="C2803" t="s">
        <v>510</v>
      </c>
      <c r="D2803" t="s">
        <v>485</v>
      </c>
      <c r="E2803">
        <v>2009</v>
      </c>
      <c r="F2803" s="21" t="s">
        <v>574</v>
      </c>
      <c r="G2803" s="21" t="s">
        <v>574</v>
      </c>
      <c r="H2803" s="3" t="s">
        <v>575</v>
      </c>
      <c r="I2803">
        <v>-9.9558333000000001</v>
      </c>
      <c r="J2803">
        <v>-67.872777777777699</v>
      </c>
      <c r="K2803" s="5" t="s">
        <v>109</v>
      </c>
      <c r="L2803" t="s">
        <v>110</v>
      </c>
      <c r="M2803" t="s">
        <v>576</v>
      </c>
      <c r="N2803" t="s">
        <v>577</v>
      </c>
      <c r="O2803" s="12">
        <v>2005</v>
      </c>
      <c r="P2803" s="12">
        <v>12</v>
      </c>
      <c r="Q2803" s="12">
        <v>2006</v>
      </c>
      <c r="R2803" s="12">
        <v>9</v>
      </c>
      <c r="S2803" s="7">
        <v>10</v>
      </c>
      <c r="T2803">
        <v>66</v>
      </c>
      <c r="U2803">
        <v>6</v>
      </c>
      <c r="V2803" s="21" t="s">
        <v>82</v>
      </c>
      <c r="W2803">
        <v>360</v>
      </c>
      <c r="X2803" s="26">
        <v>11</v>
      </c>
      <c r="Y2803" t="s">
        <v>48</v>
      </c>
      <c r="Z2803" t="s">
        <v>55</v>
      </c>
      <c r="AA2803" t="s">
        <v>496</v>
      </c>
      <c r="AB2803" s="5">
        <v>2</v>
      </c>
      <c r="AC2803" t="s">
        <v>1451</v>
      </c>
      <c r="AD2803" t="s">
        <v>1650</v>
      </c>
      <c r="AE2803" t="s">
        <v>1452</v>
      </c>
    </row>
    <row r="2804" spans="1:31" ht="14.25" customHeight="1" x14ac:dyDescent="0.3">
      <c r="A2804">
        <v>28</v>
      </c>
      <c r="B2804" t="s">
        <v>35</v>
      </c>
      <c r="C2804" t="s">
        <v>510</v>
      </c>
      <c r="D2804" t="s">
        <v>485</v>
      </c>
      <c r="E2804">
        <v>2009</v>
      </c>
      <c r="F2804" s="21" t="s">
        <v>574</v>
      </c>
      <c r="G2804" s="21" t="s">
        <v>574</v>
      </c>
      <c r="H2804" s="3" t="s">
        <v>575</v>
      </c>
      <c r="I2804">
        <v>-9.9558333000000001</v>
      </c>
      <c r="J2804">
        <v>-67.872777777777699</v>
      </c>
      <c r="K2804" s="5" t="s">
        <v>109</v>
      </c>
      <c r="L2804" t="s">
        <v>110</v>
      </c>
      <c r="M2804" t="s">
        <v>576</v>
      </c>
      <c r="N2804" t="s">
        <v>577</v>
      </c>
      <c r="O2804" s="12">
        <v>2005</v>
      </c>
      <c r="P2804" s="12">
        <v>12</v>
      </c>
      <c r="Q2804" s="12">
        <v>2006</v>
      </c>
      <c r="R2804" s="12">
        <v>9</v>
      </c>
      <c r="S2804" s="7">
        <v>10</v>
      </c>
      <c r="T2804">
        <v>66</v>
      </c>
      <c r="U2804">
        <v>6</v>
      </c>
      <c r="V2804" s="21" t="s">
        <v>82</v>
      </c>
      <c r="W2804">
        <v>360</v>
      </c>
      <c r="X2804" s="26">
        <v>11</v>
      </c>
      <c r="Y2804" t="s">
        <v>48</v>
      </c>
      <c r="Z2804" t="s">
        <v>55</v>
      </c>
      <c r="AA2804" t="s">
        <v>860</v>
      </c>
      <c r="AB2804" s="5">
        <v>21</v>
      </c>
      <c r="AC2804" t="s">
        <v>1451</v>
      </c>
      <c r="AD2804" t="s">
        <v>1650</v>
      </c>
      <c r="AE2804" t="s">
        <v>1452</v>
      </c>
    </row>
    <row r="2805" spans="1:31" ht="14.25" customHeight="1" x14ac:dyDescent="0.3">
      <c r="A2805">
        <v>28</v>
      </c>
      <c r="B2805" t="s">
        <v>35</v>
      </c>
      <c r="C2805" t="s">
        <v>510</v>
      </c>
      <c r="D2805" t="s">
        <v>485</v>
      </c>
      <c r="E2805">
        <v>2009</v>
      </c>
      <c r="F2805" s="21" t="s">
        <v>574</v>
      </c>
      <c r="G2805" s="21" t="s">
        <v>574</v>
      </c>
      <c r="H2805" s="3" t="s">
        <v>575</v>
      </c>
      <c r="I2805">
        <v>-9.9558333000000001</v>
      </c>
      <c r="J2805">
        <v>-67.872777777777699</v>
      </c>
      <c r="K2805" s="5" t="s">
        <v>109</v>
      </c>
      <c r="L2805" t="s">
        <v>110</v>
      </c>
      <c r="M2805" t="s">
        <v>576</v>
      </c>
      <c r="N2805" t="s">
        <v>577</v>
      </c>
      <c r="O2805" s="12">
        <v>2005</v>
      </c>
      <c r="P2805" s="12">
        <v>12</v>
      </c>
      <c r="Q2805" s="12">
        <v>2006</v>
      </c>
      <c r="R2805" s="12">
        <v>9</v>
      </c>
      <c r="S2805" s="7">
        <v>10</v>
      </c>
      <c r="T2805">
        <v>66</v>
      </c>
      <c r="U2805">
        <v>6</v>
      </c>
      <c r="V2805" s="21" t="s">
        <v>82</v>
      </c>
      <c r="W2805">
        <v>360</v>
      </c>
      <c r="X2805" s="26">
        <v>11</v>
      </c>
      <c r="Y2805" t="s">
        <v>48</v>
      </c>
      <c r="Z2805" t="s">
        <v>55</v>
      </c>
      <c r="AA2805" t="s">
        <v>1106</v>
      </c>
      <c r="AB2805" s="5">
        <v>21</v>
      </c>
      <c r="AC2805" t="s">
        <v>1451</v>
      </c>
      <c r="AD2805" t="s">
        <v>1650</v>
      </c>
      <c r="AE2805" t="s">
        <v>1452</v>
      </c>
    </row>
    <row r="2806" spans="1:31" ht="14.25" customHeight="1" x14ac:dyDescent="0.3">
      <c r="A2806">
        <v>28</v>
      </c>
      <c r="B2806" t="s">
        <v>35</v>
      </c>
      <c r="C2806" t="s">
        <v>510</v>
      </c>
      <c r="D2806" t="s">
        <v>485</v>
      </c>
      <c r="E2806">
        <v>2009</v>
      </c>
      <c r="F2806" s="21" t="s">
        <v>574</v>
      </c>
      <c r="G2806" s="21" t="s">
        <v>574</v>
      </c>
      <c r="H2806" s="3" t="s">
        <v>575</v>
      </c>
      <c r="I2806">
        <v>-9.9558333000000001</v>
      </c>
      <c r="J2806">
        <v>-67.872777777777699</v>
      </c>
      <c r="K2806" s="5" t="s">
        <v>109</v>
      </c>
      <c r="L2806" t="s">
        <v>110</v>
      </c>
      <c r="M2806" t="s">
        <v>576</v>
      </c>
      <c r="N2806" t="s">
        <v>577</v>
      </c>
      <c r="O2806" s="12">
        <v>2005</v>
      </c>
      <c r="P2806" s="12">
        <v>12</v>
      </c>
      <c r="Q2806" s="12">
        <v>2006</v>
      </c>
      <c r="R2806" s="12">
        <v>9</v>
      </c>
      <c r="S2806" s="7">
        <v>10</v>
      </c>
      <c r="T2806">
        <v>66</v>
      </c>
      <c r="U2806">
        <v>6</v>
      </c>
      <c r="V2806" s="21" t="s">
        <v>82</v>
      </c>
      <c r="W2806">
        <v>360</v>
      </c>
      <c r="X2806" s="26">
        <v>11</v>
      </c>
      <c r="Y2806" t="s">
        <v>48</v>
      </c>
      <c r="Z2806" t="s">
        <v>55</v>
      </c>
      <c r="AA2806" t="s">
        <v>861</v>
      </c>
      <c r="AB2806" s="5">
        <v>29</v>
      </c>
      <c r="AC2806" t="s">
        <v>1451</v>
      </c>
      <c r="AD2806" t="s">
        <v>1650</v>
      </c>
      <c r="AE2806" t="s">
        <v>1452</v>
      </c>
    </row>
    <row r="2807" spans="1:31" ht="14.25" customHeight="1" x14ac:dyDescent="0.3">
      <c r="A2807">
        <v>28</v>
      </c>
      <c r="B2807" t="s">
        <v>35</v>
      </c>
      <c r="C2807" t="s">
        <v>510</v>
      </c>
      <c r="D2807" t="s">
        <v>485</v>
      </c>
      <c r="E2807">
        <v>2009</v>
      </c>
      <c r="F2807" s="21" t="s">
        <v>574</v>
      </c>
      <c r="G2807" s="21" t="s">
        <v>574</v>
      </c>
      <c r="H2807" s="3" t="s">
        <v>575</v>
      </c>
      <c r="I2807">
        <v>-9.9558333000000001</v>
      </c>
      <c r="J2807">
        <v>-67.872777777777699</v>
      </c>
      <c r="K2807" s="5" t="s">
        <v>109</v>
      </c>
      <c r="L2807" t="s">
        <v>110</v>
      </c>
      <c r="M2807" t="s">
        <v>576</v>
      </c>
      <c r="N2807" t="s">
        <v>577</v>
      </c>
      <c r="O2807" s="12">
        <v>2005</v>
      </c>
      <c r="P2807" s="12">
        <v>12</v>
      </c>
      <c r="Q2807" s="12">
        <v>2006</v>
      </c>
      <c r="R2807" s="12">
        <v>9</v>
      </c>
      <c r="S2807" s="7">
        <v>10</v>
      </c>
      <c r="T2807">
        <v>66</v>
      </c>
      <c r="U2807">
        <v>6</v>
      </c>
      <c r="V2807" s="21" t="s">
        <v>82</v>
      </c>
      <c r="W2807">
        <v>360</v>
      </c>
      <c r="X2807" s="26">
        <v>11</v>
      </c>
      <c r="Y2807" t="s">
        <v>48</v>
      </c>
      <c r="Z2807" t="s">
        <v>55</v>
      </c>
      <c r="AA2807" t="s">
        <v>895</v>
      </c>
      <c r="AB2807" s="5">
        <v>0</v>
      </c>
      <c r="AC2807" t="s">
        <v>1451</v>
      </c>
      <c r="AD2807" t="s">
        <v>1650</v>
      </c>
      <c r="AE2807" t="s">
        <v>1452</v>
      </c>
    </row>
    <row r="2808" spans="1:31" ht="14.25" customHeight="1" x14ac:dyDescent="0.3">
      <c r="A2808">
        <v>28</v>
      </c>
      <c r="B2808" t="s">
        <v>35</v>
      </c>
      <c r="C2808" t="s">
        <v>510</v>
      </c>
      <c r="D2808" t="s">
        <v>485</v>
      </c>
      <c r="E2808">
        <v>2009</v>
      </c>
      <c r="F2808" s="21" t="s">
        <v>574</v>
      </c>
      <c r="G2808" s="21" t="s">
        <v>574</v>
      </c>
      <c r="H2808" s="3" t="s">
        <v>575</v>
      </c>
      <c r="I2808">
        <v>-9.9558333000000001</v>
      </c>
      <c r="J2808">
        <v>-67.872777777777699</v>
      </c>
      <c r="K2808" s="5" t="s">
        <v>109</v>
      </c>
      <c r="L2808" t="s">
        <v>110</v>
      </c>
      <c r="M2808" t="s">
        <v>576</v>
      </c>
      <c r="N2808" t="s">
        <v>577</v>
      </c>
      <c r="O2808" s="12">
        <v>2005</v>
      </c>
      <c r="P2808" s="12">
        <v>12</v>
      </c>
      <c r="Q2808" s="12">
        <v>2006</v>
      </c>
      <c r="R2808" s="12">
        <v>9</v>
      </c>
      <c r="S2808" s="7">
        <v>10</v>
      </c>
      <c r="T2808">
        <v>66</v>
      </c>
      <c r="U2808">
        <v>6</v>
      </c>
      <c r="V2808" s="21" t="s">
        <v>82</v>
      </c>
      <c r="W2808">
        <v>360</v>
      </c>
      <c r="X2808" s="26">
        <v>11</v>
      </c>
      <c r="Y2808" t="s">
        <v>48</v>
      </c>
      <c r="Z2808" t="s">
        <v>55</v>
      </c>
      <c r="AA2808" t="s">
        <v>113</v>
      </c>
      <c r="AB2808" s="5">
        <v>1</v>
      </c>
      <c r="AC2808" t="s">
        <v>1451</v>
      </c>
      <c r="AD2808" t="s">
        <v>1650</v>
      </c>
      <c r="AE2808" t="s">
        <v>1452</v>
      </c>
    </row>
    <row r="2809" spans="1:31" ht="14.25" customHeight="1" x14ac:dyDescent="0.3">
      <c r="A2809">
        <v>28</v>
      </c>
      <c r="B2809" t="s">
        <v>35</v>
      </c>
      <c r="C2809" t="s">
        <v>510</v>
      </c>
      <c r="D2809" t="s">
        <v>485</v>
      </c>
      <c r="E2809">
        <v>2009</v>
      </c>
      <c r="F2809" s="21" t="s">
        <v>574</v>
      </c>
      <c r="G2809" s="21" t="s">
        <v>574</v>
      </c>
      <c r="H2809" s="3" t="s">
        <v>575</v>
      </c>
      <c r="I2809">
        <v>-9.9558333000000001</v>
      </c>
      <c r="J2809">
        <v>-67.872777777777699</v>
      </c>
      <c r="K2809" s="5" t="s">
        <v>109</v>
      </c>
      <c r="L2809" t="s">
        <v>110</v>
      </c>
      <c r="M2809" t="s">
        <v>576</v>
      </c>
      <c r="N2809" t="s">
        <v>577</v>
      </c>
      <c r="O2809" s="12">
        <v>2005</v>
      </c>
      <c r="P2809" s="12">
        <v>12</v>
      </c>
      <c r="Q2809" s="12">
        <v>2006</v>
      </c>
      <c r="R2809" s="12">
        <v>9</v>
      </c>
      <c r="S2809" s="7">
        <v>10</v>
      </c>
      <c r="T2809">
        <v>66</v>
      </c>
      <c r="U2809">
        <v>6</v>
      </c>
      <c r="V2809" s="21" t="s">
        <v>82</v>
      </c>
      <c r="W2809">
        <v>360</v>
      </c>
      <c r="X2809" s="26">
        <v>11</v>
      </c>
      <c r="Y2809" t="s">
        <v>48</v>
      </c>
      <c r="Z2809" t="s">
        <v>55</v>
      </c>
      <c r="AA2809" t="s">
        <v>655</v>
      </c>
      <c r="AB2809" s="5">
        <v>144</v>
      </c>
      <c r="AC2809" t="s">
        <v>1451</v>
      </c>
      <c r="AD2809" t="s">
        <v>1650</v>
      </c>
      <c r="AE2809" t="s">
        <v>1452</v>
      </c>
    </row>
    <row r="2810" spans="1:31" ht="14.25" customHeight="1" x14ac:dyDescent="0.3">
      <c r="A2810">
        <v>28</v>
      </c>
      <c r="B2810" t="s">
        <v>35</v>
      </c>
      <c r="C2810" t="s">
        <v>510</v>
      </c>
      <c r="D2810" t="s">
        <v>485</v>
      </c>
      <c r="E2810">
        <v>2009</v>
      </c>
      <c r="F2810" s="21" t="s">
        <v>574</v>
      </c>
      <c r="G2810" s="21" t="s">
        <v>574</v>
      </c>
      <c r="H2810" s="3" t="s">
        <v>575</v>
      </c>
      <c r="I2810">
        <v>-9.9558333000000001</v>
      </c>
      <c r="J2810">
        <v>-67.872777777777699</v>
      </c>
      <c r="K2810" s="5" t="s">
        <v>109</v>
      </c>
      <c r="L2810" t="s">
        <v>110</v>
      </c>
      <c r="M2810" t="s">
        <v>576</v>
      </c>
      <c r="N2810" t="s">
        <v>577</v>
      </c>
      <c r="O2810" s="12">
        <v>2005</v>
      </c>
      <c r="P2810" s="12">
        <v>12</v>
      </c>
      <c r="Q2810" s="12">
        <v>2006</v>
      </c>
      <c r="R2810" s="12">
        <v>9</v>
      </c>
      <c r="S2810" s="7">
        <v>10</v>
      </c>
      <c r="T2810">
        <v>66</v>
      </c>
      <c r="U2810">
        <v>6</v>
      </c>
      <c r="V2810" s="21" t="s">
        <v>82</v>
      </c>
      <c r="W2810">
        <v>360</v>
      </c>
      <c r="X2810" s="26">
        <v>11</v>
      </c>
      <c r="Y2810" t="s">
        <v>48</v>
      </c>
      <c r="Z2810" t="s">
        <v>55</v>
      </c>
      <c r="AA2810" t="s">
        <v>379</v>
      </c>
      <c r="AB2810" s="5">
        <v>40</v>
      </c>
      <c r="AC2810" t="s">
        <v>1451</v>
      </c>
      <c r="AD2810" t="s">
        <v>1650</v>
      </c>
      <c r="AE2810" t="s">
        <v>1452</v>
      </c>
    </row>
    <row r="2811" spans="1:31" ht="14.25" customHeight="1" x14ac:dyDescent="0.3">
      <c r="A2811">
        <v>28</v>
      </c>
      <c r="B2811" t="s">
        <v>35</v>
      </c>
      <c r="C2811" t="s">
        <v>510</v>
      </c>
      <c r="D2811" t="s">
        <v>485</v>
      </c>
      <c r="E2811">
        <v>2009</v>
      </c>
      <c r="F2811" s="21" t="s">
        <v>574</v>
      </c>
      <c r="G2811" s="21" t="s">
        <v>574</v>
      </c>
      <c r="H2811" s="3" t="s">
        <v>575</v>
      </c>
      <c r="I2811">
        <v>-9.9558333000000001</v>
      </c>
      <c r="J2811">
        <v>-67.872777777777699</v>
      </c>
      <c r="K2811" s="5" t="s">
        <v>109</v>
      </c>
      <c r="L2811" t="s">
        <v>110</v>
      </c>
      <c r="M2811" t="s">
        <v>576</v>
      </c>
      <c r="N2811" t="s">
        <v>577</v>
      </c>
      <c r="O2811" s="12">
        <v>2005</v>
      </c>
      <c r="P2811" s="12">
        <v>12</v>
      </c>
      <c r="Q2811" s="12">
        <v>2006</v>
      </c>
      <c r="R2811" s="12">
        <v>9</v>
      </c>
      <c r="S2811" s="7">
        <v>10</v>
      </c>
      <c r="T2811">
        <v>66</v>
      </c>
      <c r="U2811">
        <v>6</v>
      </c>
      <c r="V2811" s="21" t="s">
        <v>82</v>
      </c>
      <c r="W2811">
        <v>360</v>
      </c>
      <c r="X2811" s="26">
        <v>11</v>
      </c>
      <c r="Y2811" t="s">
        <v>48</v>
      </c>
      <c r="Z2811" t="s">
        <v>55</v>
      </c>
      <c r="AA2811" t="s">
        <v>899</v>
      </c>
      <c r="AB2811" s="5">
        <v>3</v>
      </c>
      <c r="AC2811" t="s">
        <v>1451</v>
      </c>
      <c r="AD2811" t="s">
        <v>1650</v>
      </c>
      <c r="AE2811" t="s">
        <v>1452</v>
      </c>
    </row>
    <row r="2812" spans="1:31" ht="14.25" customHeight="1" x14ac:dyDescent="0.3">
      <c r="A2812">
        <v>28</v>
      </c>
      <c r="B2812" t="s">
        <v>35</v>
      </c>
      <c r="C2812" t="s">
        <v>510</v>
      </c>
      <c r="D2812" t="s">
        <v>485</v>
      </c>
      <c r="E2812">
        <v>2009</v>
      </c>
      <c r="F2812" s="21" t="s">
        <v>574</v>
      </c>
      <c r="G2812" s="21" t="s">
        <v>574</v>
      </c>
      <c r="H2812" s="3" t="s">
        <v>575</v>
      </c>
      <c r="I2812">
        <v>-9.9558333000000001</v>
      </c>
      <c r="J2812">
        <v>-67.872777777777699</v>
      </c>
      <c r="K2812" s="5" t="s">
        <v>109</v>
      </c>
      <c r="L2812" t="s">
        <v>110</v>
      </c>
      <c r="M2812" t="s">
        <v>576</v>
      </c>
      <c r="N2812" t="s">
        <v>577</v>
      </c>
      <c r="O2812" s="12">
        <v>2005</v>
      </c>
      <c r="P2812" s="12">
        <v>12</v>
      </c>
      <c r="Q2812" s="12">
        <v>2006</v>
      </c>
      <c r="R2812" s="12">
        <v>9</v>
      </c>
      <c r="S2812" s="7">
        <v>10</v>
      </c>
      <c r="T2812">
        <v>66</v>
      </c>
      <c r="U2812">
        <v>6</v>
      </c>
      <c r="V2812" s="21" t="s">
        <v>82</v>
      </c>
      <c r="W2812">
        <v>360</v>
      </c>
      <c r="X2812" s="26">
        <v>11</v>
      </c>
      <c r="Y2812" t="s">
        <v>48</v>
      </c>
      <c r="Z2812" t="s">
        <v>55</v>
      </c>
      <c r="AA2812" t="s">
        <v>1072</v>
      </c>
      <c r="AB2812" s="5">
        <v>1</v>
      </c>
      <c r="AC2812" t="s">
        <v>1451</v>
      </c>
      <c r="AD2812" t="s">
        <v>1650</v>
      </c>
      <c r="AE2812" t="s">
        <v>1452</v>
      </c>
    </row>
    <row r="2813" spans="1:31" ht="14.25" customHeight="1" x14ac:dyDescent="0.3">
      <c r="A2813">
        <v>28</v>
      </c>
      <c r="B2813" t="s">
        <v>35</v>
      </c>
      <c r="C2813" t="s">
        <v>510</v>
      </c>
      <c r="D2813" t="s">
        <v>485</v>
      </c>
      <c r="E2813">
        <v>2009</v>
      </c>
      <c r="F2813" s="21" t="s">
        <v>574</v>
      </c>
      <c r="G2813" s="21" t="s">
        <v>574</v>
      </c>
      <c r="H2813" s="3" t="s">
        <v>575</v>
      </c>
      <c r="I2813">
        <v>-9.9558333000000001</v>
      </c>
      <c r="J2813">
        <v>-67.872777777777699</v>
      </c>
      <c r="K2813" s="5" t="s">
        <v>109</v>
      </c>
      <c r="L2813" t="s">
        <v>110</v>
      </c>
      <c r="M2813" t="s">
        <v>576</v>
      </c>
      <c r="N2813" t="s">
        <v>577</v>
      </c>
      <c r="O2813" s="12">
        <v>2005</v>
      </c>
      <c r="P2813" s="12">
        <v>12</v>
      </c>
      <c r="Q2813" s="12">
        <v>2006</v>
      </c>
      <c r="R2813" s="12">
        <v>9</v>
      </c>
      <c r="S2813" s="7">
        <v>10</v>
      </c>
      <c r="T2813">
        <v>66</v>
      </c>
      <c r="U2813">
        <v>6</v>
      </c>
      <c r="V2813" s="21" t="s">
        <v>82</v>
      </c>
      <c r="W2813">
        <v>360</v>
      </c>
      <c r="X2813" s="26">
        <v>11</v>
      </c>
      <c r="Y2813" t="s">
        <v>48</v>
      </c>
      <c r="Z2813" t="s">
        <v>55</v>
      </c>
      <c r="AA2813" t="s">
        <v>867</v>
      </c>
      <c r="AB2813" s="5">
        <v>4</v>
      </c>
      <c r="AC2813" t="s">
        <v>1451</v>
      </c>
      <c r="AD2813" t="s">
        <v>1650</v>
      </c>
      <c r="AE2813" t="s">
        <v>1452</v>
      </c>
    </row>
    <row r="2814" spans="1:31" ht="14.25" customHeight="1" x14ac:dyDescent="0.3">
      <c r="A2814">
        <v>28</v>
      </c>
      <c r="B2814" t="s">
        <v>35</v>
      </c>
      <c r="C2814" t="s">
        <v>510</v>
      </c>
      <c r="D2814" t="s">
        <v>485</v>
      </c>
      <c r="E2814">
        <v>2009</v>
      </c>
      <c r="F2814" s="21" t="s">
        <v>574</v>
      </c>
      <c r="G2814" s="21" t="s">
        <v>574</v>
      </c>
      <c r="H2814" s="3" t="s">
        <v>575</v>
      </c>
      <c r="I2814">
        <v>-9.9558333000000001</v>
      </c>
      <c r="J2814">
        <v>-67.872777777777699</v>
      </c>
      <c r="K2814" s="5" t="s">
        <v>109</v>
      </c>
      <c r="L2814" t="s">
        <v>110</v>
      </c>
      <c r="M2814" t="s">
        <v>576</v>
      </c>
      <c r="N2814" t="s">
        <v>577</v>
      </c>
      <c r="O2814" s="12">
        <v>2005</v>
      </c>
      <c r="P2814" s="12">
        <v>12</v>
      </c>
      <c r="Q2814" s="12">
        <v>2006</v>
      </c>
      <c r="R2814" s="12">
        <v>9</v>
      </c>
      <c r="S2814" s="7">
        <v>10</v>
      </c>
      <c r="T2814">
        <v>66</v>
      </c>
      <c r="U2814">
        <v>6</v>
      </c>
      <c r="V2814" s="21" t="s">
        <v>82</v>
      </c>
      <c r="W2814">
        <v>360</v>
      </c>
      <c r="X2814" s="26">
        <v>11</v>
      </c>
      <c r="Y2814" t="s">
        <v>48</v>
      </c>
      <c r="Z2814" t="s">
        <v>55</v>
      </c>
      <c r="AA2814" t="s">
        <v>1083</v>
      </c>
      <c r="AB2814" s="5">
        <v>64</v>
      </c>
      <c r="AC2814" t="s">
        <v>1451</v>
      </c>
      <c r="AD2814" t="s">
        <v>1650</v>
      </c>
      <c r="AE2814" t="s">
        <v>1452</v>
      </c>
    </row>
    <row r="2815" spans="1:31" ht="14.25" customHeight="1" x14ac:dyDescent="0.3">
      <c r="A2815">
        <v>28</v>
      </c>
      <c r="B2815" t="s">
        <v>35</v>
      </c>
      <c r="C2815" t="s">
        <v>510</v>
      </c>
      <c r="D2815" t="s">
        <v>485</v>
      </c>
      <c r="E2815">
        <v>2009</v>
      </c>
      <c r="F2815" s="21" t="s">
        <v>574</v>
      </c>
      <c r="G2815" s="21" t="s">
        <v>574</v>
      </c>
      <c r="H2815" s="3" t="s">
        <v>575</v>
      </c>
      <c r="I2815">
        <v>-9.9558333000000001</v>
      </c>
      <c r="J2815">
        <v>-67.872777777777699</v>
      </c>
      <c r="K2815" s="5" t="s">
        <v>109</v>
      </c>
      <c r="L2815" t="s">
        <v>110</v>
      </c>
      <c r="M2815" t="s">
        <v>576</v>
      </c>
      <c r="N2815" t="s">
        <v>577</v>
      </c>
      <c r="O2815" s="12">
        <v>2005</v>
      </c>
      <c r="P2815" s="12">
        <v>12</v>
      </c>
      <c r="Q2815" s="12">
        <v>2006</v>
      </c>
      <c r="R2815" s="12">
        <v>9</v>
      </c>
      <c r="S2815" s="7">
        <v>10</v>
      </c>
      <c r="T2815">
        <v>66</v>
      </c>
      <c r="U2815">
        <v>6</v>
      </c>
      <c r="V2815" s="21" t="s">
        <v>82</v>
      </c>
      <c r="W2815">
        <v>360</v>
      </c>
      <c r="X2815" s="26">
        <v>11</v>
      </c>
      <c r="Y2815" t="s">
        <v>48</v>
      </c>
      <c r="Z2815" t="s">
        <v>55</v>
      </c>
      <c r="AA2815" t="s">
        <v>524</v>
      </c>
      <c r="AB2815" s="5">
        <v>183</v>
      </c>
      <c r="AC2815" t="s">
        <v>1451</v>
      </c>
      <c r="AD2815" t="s">
        <v>1650</v>
      </c>
      <c r="AE2815" t="s">
        <v>1452</v>
      </c>
    </row>
    <row r="2816" spans="1:31" ht="14.25" customHeight="1" x14ac:dyDescent="0.3">
      <c r="A2816">
        <v>28</v>
      </c>
      <c r="B2816" t="s">
        <v>35</v>
      </c>
      <c r="C2816" t="s">
        <v>510</v>
      </c>
      <c r="D2816" t="s">
        <v>485</v>
      </c>
      <c r="E2816">
        <v>2009</v>
      </c>
      <c r="F2816" s="21" t="s">
        <v>574</v>
      </c>
      <c r="G2816" s="21" t="s">
        <v>574</v>
      </c>
      <c r="H2816" s="3" t="s">
        <v>575</v>
      </c>
      <c r="I2816">
        <v>-9.9558333000000001</v>
      </c>
      <c r="J2816">
        <v>-67.872777777777699</v>
      </c>
      <c r="K2816" s="5" t="s">
        <v>109</v>
      </c>
      <c r="L2816" t="s">
        <v>110</v>
      </c>
      <c r="M2816" t="s">
        <v>576</v>
      </c>
      <c r="N2816" t="s">
        <v>577</v>
      </c>
      <c r="O2816" s="12">
        <v>2005</v>
      </c>
      <c r="P2816" s="12">
        <v>12</v>
      </c>
      <c r="Q2816" s="12">
        <v>2006</v>
      </c>
      <c r="R2816" s="12">
        <v>9</v>
      </c>
      <c r="S2816" s="7">
        <v>10</v>
      </c>
      <c r="T2816">
        <v>66</v>
      </c>
      <c r="U2816">
        <v>6</v>
      </c>
      <c r="V2816" s="21" t="s">
        <v>82</v>
      </c>
      <c r="W2816">
        <v>360</v>
      </c>
      <c r="X2816" s="26">
        <v>11</v>
      </c>
      <c r="Y2816" t="s">
        <v>48</v>
      </c>
      <c r="Z2816" t="s">
        <v>55</v>
      </c>
      <c r="AA2816" t="s">
        <v>1107</v>
      </c>
      <c r="AB2816" s="5">
        <v>105</v>
      </c>
      <c r="AC2816" t="s">
        <v>1451</v>
      </c>
      <c r="AD2816" t="s">
        <v>1650</v>
      </c>
      <c r="AE2816" t="s">
        <v>1452</v>
      </c>
    </row>
    <row r="2817" spans="1:31" ht="14.25" customHeight="1" x14ac:dyDescent="0.3">
      <c r="A2817">
        <v>28</v>
      </c>
      <c r="B2817" t="s">
        <v>35</v>
      </c>
      <c r="C2817" t="s">
        <v>510</v>
      </c>
      <c r="D2817" t="s">
        <v>485</v>
      </c>
      <c r="E2817">
        <v>2009</v>
      </c>
      <c r="F2817" s="21" t="s">
        <v>574</v>
      </c>
      <c r="G2817" s="21" t="s">
        <v>574</v>
      </c>
      <c r="H2817" s="3" t="s">
        <v>575</v>
      </c>
      <c r="I2817">
        <v>-9.9558333000000001</v>
      </c>
      <c r="J2817">
        <v>-67.872777777777699</v>
      </c>
      <c r="K2817" s="5" t="s">
        <v>109</v>
      </c>
      <c r="L2817" t="s">
        <v>110</v>
      </c>
      <c r="M2817" t="s">
        <v>576</v>
      </c>
      <c r="N2817" t="s">
        <v>577</v>
      </c>
      <c r="O2817" s="12">
        <v>2005</v>
      </c>
      <c r="P2817" s="12">
        <v>12</v>
      </c>
      <c r="Q2817" s="12">
        <v>2006</v>
      </c>
      <c r="R2817" s="12">
        <v>9</v>
      </c>
      <c r="S2817" s="7">
        <v>10</v>
      </c>
      <c r="T2817">
        <v>66</v>
      </c>
      <c r="U2817">
        <v>6</v>
      </c>
      <c r="V2817" s="21" t="s">
        <v>82</v>
      </c>
      <c r="W2817">
        <v>360</v>
      </c>
      <c r="X2817" s="26">
        <v>11</v>
      </c>
      <c r="Y2817" t="s">
        <v>48</v>
      </c>
      <c r="Z2817" t="s">
        <v>55</v>
      </c>
      <c r="AA2817" t="s">
        <v>889</v>
      </c>
      <c r="AB2817" s="5">
        <v>11</v>
      </c>
      <c r="AC2817" t="s">
        <v>1451</v>
      </c>
      <c r="AD2817" t="s">
        <v>1650</v>
      </c>
      <c r="AE2817" t="s">
        <v>1452</v>
      </c>
    </row>
    <row r="2818" spans="1:31" ht="14.25" customHeight="1" x14ac:dyDescent="0.3">
      <c r="A2818">
        <v>28</v>
      </c>
      <c r="B2818" t="s">
        <v>35</v>
      </c>
      <c r="C2818" t="s">
        <v>510</v>
      </c>
      <c r="D2818" t="s">
        <v>485</v>
      </c>
      <c r="E2818">
        <v>2009</v>
      </c>
      <c r="F2818" s="21" t="s">
        <v>574</v>
      </c>
      <c r="G2818" s="21" t="s">
        <v>574</v>
      </c>
      <c r="H2818" s="3" t="s">
        <v>575</v>
      </c>
      <c r="I2818">
        <v>-9.9558333000000001</v>
      </c>
      <c r="J2818">
        <v>-67.872777777777699</v>
      </c>
      <c r="K2818" s="5" t="s">
        <v>109</v>
      </c>
      <c r="L2818" t="s">
        <v>110</v>
      </c>
      <c r="M2818" t="s">
        <v>576</v>
      </c>
      <c r="N2818" t="s">
        <v>577</v>
      </c>
      <c r="O2818" s="12">
        <v>2005</v>
      </c>
      <c r="P2818" s="12">
        <v>12</v>
      </c>
      <c r="Q2818" s="12">
        <v>2006</v>
      </c>
      <c r="R2818" s="12">
        <v>9</v>
      </c>
      <c r="S2818" s="7">
        <v>10</v>
      </c>
      <c r="T2818">
        <v>66</v>
      </c>
      <c r="U2818">
        <v>6</v>
      </c>
      <c r="V2818" s="21" t="s">
        <v>82</v>
      </c>
      <c r="W2818">
        <v>360</v>
      </c>
      <c r="X2818" s="26">
        <v>11</v>
      </c>
      <c r="Y2818" t="s">
        <v>48</v>
      </c>
      <c r="Z2818" t="s">
        <v>55</v>
      </c>
      <c r="AA2818" t="s">
        <v>1108</v>
      </c>
      <c r="AB2818" s="5">
        <v>11</v>
      </c>
      <c r="AC2818" t="s">
        <v>1451</v>
      </c>
      <c r="AD2818" t="s">
        <v>1650</v>
      </c>
      <c r="AE2818" t="s">
        <v>1452</v>
      </c>
    </row>
    <row r="2819" spans="1:31" ht="14.25" customHeight="1" x14ac:dyDescent="0.3">
      <c r="A2819">
        <v>28</v>
      </c>
      <c r="B2819" t="s">
        <v>35</v>
      </c>
      <c r="C2819" t="s">
        <v>510</v>
      </c>
      <c r="D2819" t="s">
        <v>485</v>
      </c>
      <c r="E2819">
        <v>2009</v>
      </c>
      <c r="F2819" s="21" t="s">
        <v>574</v>
      </c>
      <c r="G2819" s="21" t="s">
        <v>574</v>
      </c>
      <c r="H2819" s="3" t="s">
        <v>575</v>
      </c>
      <c r="I2819">
        <v>-9.9558333000000001</v>
      </c>
      <c r="J2819">
        <v>-67.872777777777699</v>
      </c>
      <c r="K2819" s="5" t="s">
        <v>109</v>
      </c>
      <c r="L2819" t="s">
        <v>110</v>
      </c>
      <c r="M2819" t="s">
        <v>576</v>
      </c>
      <c r="N2819" t="s">
        <v>577</v>
      </c>
      <c r="O2819" s="12">
        <v>2005</v>
      </c>
      <c r="P2819" s="12">
        <v>12</v>
      </c>
      <c r="Q2819" s="12">
        <v>2006</v>
      </c>
      <c r="R2819" s="12">
        <v>9</v>
      </c>
      <c r="S2819" s="7">
        <v>10</v>
      </c>
      <c r="T2819">
        <v>66</v>
      </c>
      <c r="U2819">
        <v>6</v>
      </c>
      <c r="V2819" s="21" t="s">
        <v>82</v>
      </c>
      <c r="W2819">
        <v>360</v>
      </c>
      <c r="X2819" s="26">
        <v>11</v>
      </c>
      <c r="Y2819" t="s">
        <v>48</v>
      </c>
      <c r="Z2819" t="s">
        <v>55</v>
      </c>
      <c r="AA2819" t="s">
        <v>73</v>
      </c>
      <c r="AB2819" s="5">
        <v>3</v>
      </c>
      <c r="AC2819" t="s">
        <v>1451</v>
      </c>
      <c r="AD2819" t="s">
        <v>1650</v>
      </c>
      <c r="AE2819" t="s">
        <v>1452</v>
      </c>
    </row>
    <row r="2820" spans="1:31" ht="14.25" customHeight="1" x14ac:dyDescent="0.3">
      <c r="A2820">
        <v>28</v>
      </c>
      <c r="B2820" t="s">
        <v>35</v>
      </c>
      <c r="C2820" t="s">
        <v>510</v>
      </c>
      <c r="D2820" t="s">
        <v>485</v>
      </c>
      <c r="E2820">
        <v>2009</v>
      </c>
      <c r="F2820" s="21" t="s">
        <v>574</v>
      </c>
      <c r="G2820" s="21" t="s">
        <v>574</v>
      </c>
      <c r="H2820" s="3" t="s">
        <v>575</v>
      </c>
      <c r="I2820">
        <v>-9.9558333000000001</v>
      </c>
      <c r="J2820">
        <v>-67.872777777777699</v>
      </c>
      <c r="K2820" s="5" t="s">
        <v>109</v>
      </c>
      <c r="L2820" t="s">
        <v>110</v>
      </c>
      <c r="M2820" t="s">
        <v>576</v>
      </c>
      <c r="N2820" t="s">
        <v>577</v>
      </c>
      <c r="O2820" s="12">
        <v>2005</v>
      </c>
      <c r="P2820" s="12">
        <v>12</v>
      </c>
      <c r="Q2820" s="12">
        <v>2006</v>
      </c>
      <c r="R2820" s="12">
        <v>9</v>
      </c>
      <c r="S2820" s="7">
        <v>10</v>
      </c>
      <c r="T2820">
        <v>66</v>
      </c>
      <c r="U2820">
        <v>6</v>
      </c>
      <c r="V2820" s="21" t="s">
        <v>82</v>
      </c>
      <c r="W2820">
        <v>360</v>
      </c>
      <c r="X2820" s="26">
        <v>11</v>
      </c>
      <c r="Y2820" t="s">
        <v>48</v>
      </c>
      <c r="Z2820" t="s">
        <v>83</v>
      </c>
      <c r="AA2820" t="s">
        <v>128</v>
      </c>
      <c r="AB2820" s="5">
        <v>2</v>
      </c>
      <c r="AC2820" t="s">
        <v>1451</v>
      </c>
      <c r="AD2820" t="s">
        <v>1650</v>
      </c>
      <c r="AE2820" t="s">
        <v>1452</v>
      </c>
    </row>
    <row r="2821" spans="1:31" ht="14.25" customHeight="1" x14ac:dyDescent="0.3">
      <c r="A2821">
        <v>28</v>
      </c>
      <c r="B2821" t="s">
        <v>35</v>
      </c>
      <c r="C2821" t="s">
        <v>510</v>
      </c>
      <c r="D2821" t="s">
        <v>485</v>
      </c>
      <c r="E2821">
        <v>2009</v>
      </c>
      <c r="F2821" s="21" t="s">
        <v>574</v>
      </c>
      <c r="G2821" s="21" t="s">
        <v>574</v>
      </c>
      <c r="H2821" s="3" t="s">
        <v>575</v>
      </c>
      <c r="I2821">
        <v>-9.9558333000000001</v>
      </c>
      <c r="J2821">
        <v>-67.872777777777699</v>
      </c>
      <c r="K2821" s="5" t="s">
        <v>109</v>
      </c>
      <c r="L2821" t="s">
        <v>110</v>
      </c>
      <c r="M2821" t="s">
        <v>576</v>
      </c>
      <c r="N2821" t="s">
        <v>577</v>
      </c>
      <c r="O2821" s="12">
        <v>2005</v>
      </c>
      <c r="P2821" s="12">
        <v>12</v>
      </c>
      <c r="Q2821" s="12">
        <v>2006</v>
      </c>
      <c r="R2821" s="12">
        <v>9</v>
      </c>
      <c r="S2821" s="7">
        <v>10</v>
      </c>
      <c r="T2821">
        <v>66</v>
      </c>
      <c r="U2821">
        <v>6</v>
      </c>
      <c r="V2821" s="21" t="s">
        <v>82</v>
      </c>
      <c r="W2821">
        <v>360</v>
      </c>
      <c r="X2821" s="26">
        <v>11</v>
      </c>
      <c r="Y2821" t="s">
        <v>48</v>
      </c>
      <c r="Z2821" t="s">
        <v>83</v>
      </c>
      <c r="AA2821" t="s">
        <v>84</v>
      </c>
      <c r="AB2821" s="5">
        <v>296</v>
      </c>
      <c r="AC2821" t="s">
        <v>1451</v>
      </c>
      <c r="AD2821" t="s">
        <v>1650</v>
      </c>
      <c r="AE2821" t="s">
        <v>1452</v>
      </c>
    </row>
    <row r="2822" spans="1:31" ht="14.25" customHeight="1" x14ac:dyDescent="0.3">
      <c r="A2822">
        <v>28</v>
      </c>
      <c r="B2822" t="s">
        <v>35</v>
      </c>
      <c r="C2822" t="s">
        <v>510</v>
      </c>
      <c r="D2822" t="s">
        <v>485</v>
      </c>
      <c r="E2822">
        <v>2009</v>
      </c>
      <c r="F2822" s="21" t="s">
        <v>574</v>
      </c>
      <c r="G2822" s="21" t="s">
        <v>574</v>
      </c>
      <c r="H2822" s="3" t="s">
        <v>575</v>
      </c>
      <c r="I2822">
        <v>-9.9558333000000001</v>
      </c>
      <c r="J2822">
        <v>-67.872777777777699</v>
      </c>
      <c r="K2822" s="5" t="s">
        <v>109</v>
      </c>
      <c r="L2822" t="s">
        <v>110</v>
      </c>
      <c r="M2822" t="s">
        <v>576</v>
      </c>
      <c r="N2822" t="s">
        <v>577</v>
      </c>
      <c r="O2822" s="12">
        <v>2005</v>
      </c>
      <c r="P2822" s="12">
        <v>12</v>
      </c>
      <c r="Q2822" s="12">
        <v>2006</v>
      </c>
      <c r="R2822" s="12">
        <v>9</v>
      </c>
      <c r="S2822" s="7">
        <v>10</v>
      </c>
      <c r="T2822">
        <v>66</v>
      </c>
      <c r="U2822">
        <v>6</v>
      </c>
      <c r="V2822" s="21" t="s">
        <v>82</v>
      </c>
      <c r="W2822">
        <v>360</v>
      </c>
      <c r="X2822" s="26">
        <v>11</v>
      </c>
      <c r="Y2822" t="s">
        <v>48</v>
      </c>
      <c r="Z2822" t="s">
        <v>83</v>
      </c>
      <c r="AA2822" t="s">
        <v>911</v>
      </c>
      <c r="AB2822" s="5">
        <v>114</v>
      </c>
      <c r="AC2822" t="s">
        <v>1451</v>
      </c>
      <c r="AD2822" t="s">
        <v>1650</v>
      </c>
      <c r="AE2822" t="s">
        <v>1452</v>
      </c>
    </row>
    <row r="2823" spans="1:31" ht="14.25" customHeight="1" x14ac:dyDescent="0.3">
      <c r="A2823">
        <v>28</v>
      </c>
      <c r="B2823" t="s">
        <v>35</v>
      </c>
      <c r="C2823" t="s">
        <v>510</v>
      </c>
      <c r="D2823" t="s">
        <v>485</v>
      </c>
      <c r="E2823">
        <v>2009</v>
      </c>
      <c r="F2823" s="21" t="s">
        <v>574</v>
      </c>
      <c r="G2823" s="21" t="s">
        <v>574</v>
      </c>
      <c r="H2823" s="3" t="s">
        <v>575</v>
      </c>
      <c r="I2823">
        <v>-9.9558333000000001</v>
      </c>
      <c r="J2823">
        <v>-67.872777777777699</v>
      </c>
      <c r="K2823" s="5" t="s">
        <v>109</v>
      </c>
      <c r="L2823" t="s">
        <v>110</v>
      </c>
      <c r="M2823" t="s">
        <v>576</v>
      </c>
      <c r="N2823" t="s">
        <v>577</v>
      </c>
      <c r="O2823" s="12">
        <v>2005</v>
      </c>
      <c r="P2823" s="12">
        <v>12</v>
      </c>
      <c r="Q2823" s="12">
        <v>2006</v>
      </c>
      <c r="R2823" s="12">
        <v>9</v>
      </c>
      <c r="S2823" s="7">
        <v>10</v>
      </c>
      <c r="T2823">
        <v>66</v>
      </c>
      <c r="U2823">
        <v>6</v>
      </c>
      <c r="V2823" s="21" t="s">
        <v>82</v>
      </c>
      <c r="W2823">
        <v>360</v>
      </c>
      <c r="X2823" s="26">
        <v>11</v>
      </c>
      <c r="Y2823" t="s">
        <v>48</v>
      </c>
      <c r="Z2823" t="s">
        <v>83</v>
      </c>
      <c r="AA2823" t="s">
        <v>902</v>
      </c>
      <c r="AB2823" s="5">
        <v>50</v>
      </c>
      <c r="AC2823" t="s">
        <v>1451</v>
      </c>
      <c r="AD2823" t="s">
        <v>1650</v>
      </c>
      <c r="AE2823" t="s">
        <v>1452</v>
      </c>
    </row>
    <row r="2824" spans="1:31" ht="14.25" customHeight="1" x14ac:dyDescent="0.3">
      <c r="A2824">
        <v>28</v>
      </c>
      <c r="B2824" t="s">
        <v>35</v>
      </c>
      <c r="C2824" t="s">
        <v>510</v>
      </c>
      <c r="D2824" t="s">
        <v>485</v>
      </c>
      <c r="E2824">
        <v>2009</v>
      </c>
      <c r="F2824" s="21" t="s">
        <v>574</v>
      </c>
      <c r="G2824" s="21" t="s">
        <v>574</v>
      </c>
      <c r="H2824" s="3" t="s">
        <v>575</v>
      </c>
      <c r="I2824">
        <v>-9.9558333000000001</v>
      </c>
      <c r="J2824">
        <v>-67.872777777777699</v>
      </c>
      <c r="K2824" s="5" t="s">
        <v>109</v>
      </c>
      <c r="L2824" t="s">
        <v>110</v>
      </c>
      <c r="M2824" t="s">
        <v>576</v>
      </c>
      <c r="N2824" t="s">
        <v>577</v>
      </c>
      <c r="O2824" s="12">
        <v>2005</v>
      </c>
      <c r="P2824" s="12">
        <v>12</v>
      </c>
      <c r="Q2824" s="12">
        <v>2006</v>
      </c>
      <c r="R2824" s="12">
        <v>9</v>
      </c>
      <c r="S2824" s="7">
        <v>10</v>
      </c>
      <c r="T2824">
        <v>66</v>
      </c>
      <c r="U2824">
        <v>6</v>
      </c>
      <c r="V2824" s="21" t="s">
        <v>82</v>
      </c>
      <c r="W2824">
        <v>360</v>
      </c>
      <c r="X2824" s="26">
        <v>11</v>
      </c>
      <c r="Y2824" t="s">
        <v>48</v>
      </c>
      <c r="Z2824" t="s">
        <v>83</v>
      </c>
      <c r="AA2824" t="s">
        <v>87</v>
      </c>
      <c r="AB2824" s="5">
        <v>124</v>
      </c>
      <c r="AC2824" t="s">
        <v>1451</v>
      </c>
      <c r="AD2824" t="s">
        <v>1650</v>
      </c>
      <c r="AE2824" t="s">
        <v>1452</v>
      </c>
    </row>
    <row r="2825" spans="1:31" ht="14.25" customHeight="1" x14ac:dyDescent="0.3">
      <c r="A2825">
        <v>28</v>
      </c>
      <c r="B2825" t="s">
        <v>35</v>
      </c>
      <c r="C2825" t="s">
        <v>510</v>
      </c>
      <c r="D2825" t="s">
        <v>485</v>
      </c>
      <c r="E2825">
        <v>2009</v>
      </c>
      <c r="F2825" s="21" t="s">
        <v>574</v>
      </c>
      <c r="G2825" s="21" t="s">
        <v>574</v>
      </c>
      <c r="H2825" s="3" t="s">
        <v>575</v>
      </c>
      <c r="I2825">
        <v>-9.9558333000000001</v>
      </c>
      <c r="J2825">
        <v>-67.872777777777699</v>
      </c>
      <c r="K2825" s="5" t="s">
        <v>109</v>
      </c>
      <c r="L2825" t="s">
        <v>110</v>
      </c>
      <c r="M2825" t="s">
        <v>576</v>
      </c>
      <c r="N2825" t="s">
        <v>577</v>
      </c>
      <c r="O2825" s="12">
        <v>2005</v>
      </c>
      <c r="P2825" s="12">
        <v>12</v>
      </c>
      <c r="Q2825" s="12">
        <v>2006</v>
      </c>
      <c r="R2825" s="12">
        <v>9</v>
      </c>
      <c r="S2825" s="7">
        <v>10</v>
      </c>
      <c r="T2825">
        <v>66</v>
      </c>
      <c r="U2825">
        <v>6</v>
      </c>
      <c r="V2825" s="21" t="s">
        <v>82</v>
      </c>
      <c r="W2825">
        <v>360</v>
      </c>
      <c r="X2825" s="26">
        <v>11</v>
      </c>
      <c r="Y2825" t="s">
        <v>48</v>
      </c>
      <c r="Z2825" t="s">
        <v>83</v>
      </c>
      <c r="AA2825" t="s">
        <v>906</v>
      </c>
      <c r="AB2825" s="5">
        <v>115</v>
      </c>
      <c r="AC2825" t="s">
        <v>1451</v>
      </c>
      <c r="AD2825" t="s">
        <v>1650</v>
      </c>
      <c r="AE2825" t="s">
        <v>1452</v>
      </c>
    </row>
    <row r="2826" spans="1:31" ht="14.25" customHeight="1" x14ac:dyDescent="0.3">
      <c r="A2826">
        <v>28</v>
      </c>
      <c r="B2826" t="s">
        <v>35</v>
      </c>
      <c r="C2826" t="s">
        <v>510</v>
      </c>
      <c r="D2826" t="s">
        <v>485</v>
      </c>
      <c r="E2826">
        <v>2009</v>
      </c>
      <c r="F2826" s="21" t="s">
        <v>574</v>
      </c>
      <c r="G2826" s="21" t="s">
        <v>574</v>
      </c>
      <c r="H2826" s="3" t="s">
        <v>575</v>
      </c>
      <c r="I2826">
        <v>-9.9558333000000001</v>
      </c>
      <c r="J2826">
        <v>-67.872777777777699</v>
      </c>
      <c r="K2826" s="5" t="s">
        <v>109</v>
      </c>
      <c r="L2826" t="s">
        <v>110</v>
      </c>
      <c r="M2826" t="s">
        <v>576</v>
      </c>
      <c r="N2826" t="s">
        <v>577</v>
      </c>
      <c r="O2826" s="12">
        <v>2005</v>
      </c>
      <c r="P2826" s="12">
        <v>12</v>
      </c>
      <c r="Q2826" s="12">
        <v>2006</v>
      </c>
      <c r="R2826" s="12">
        <v>9</v>
      </c>
      <c r="S2826" s="7">
        <v>10</v>
      </c>
      <c r="T2826">
        <v>66</v>
      </c>
      <c r="U2826">
        <v>6</v>
      </c>
      <c r="V2826" s="21" t="s">
        <v>82</v>
      </c>
      <c r="W2826">
        <v>360</v>
      </c>
      <c r="X2826" s="26">
        <v>11</v>
      </c>
      <c r="Y2826" t="s">
        <v>48</v>
      </c>
      <c r="Z2826" t="s">
        <v>90</v>
      </c>
      <c r="AA2826" t="s">
        <v>279</v>
      </c>
      <c r="AB2826" s="5">
        <v>1</v>
      </c>
      <c r="AC2826" t="s">
        <v>1451</v>
      </c>
      <c r="AD2826" t="s">
        <v>1650</v>
      </c>
      <c r="AE2826" t="s">
        <v>1452</v>
      </c>
    </row>
    <row r="2827" spans="1:31" ht="14.25" customHeight="1" x14ac:dyDescent="0.3">
      <c r="A2827">
        <v>28</v>
      </c>
      <c r="B2827" t="s">
        <v>35</v>
      </c>
      <c r="C2827" t="s">
        <v>510</v>
      </c>
      <c r="D2827" t="s">
        <v>485</v>
      </c>
      <c r="E2827">
        <v>2009</v>
      </c>
      <c r="F2827" s="21" t="s">
        <v>574</v>
      </c>
      <c r="G2827" s="21" t="s">
        <v>574</v>
      </c>
      <c r="H2827" s="3" t="s">
        <v>575</v>
      </c>
      <c r="I2827">
        <v>-9.9558333000000001</v>
      </c>
      <c r="J2827">
        <v>-67.872777777777699</v>
      </c>
      <c r="K2827" s="5" t="s">
        <v>109</v>
      </c>
      <c r="L2827" t="s">
        <v>110</v>
      </c>
      <c r="M2827" t="s">
        <v>576</v>
      </c>
      <c r="N2827" t="s">
        <v>577</v>
      </c>
      <c r="O2827" s="12">
        <v>2005</v>
      </c>
      <c r="P2827" s="12">
        <v>12</v>
      </c>
      <c r="Q2827" s="12">
        <v>2006</v>
      </c>
      <c r="R2827" s="12">
        <v>9</v>
      </c>
      <c r="S2827" s="7">
        <v>10</v>
      </c>
      <c r="T2827">
        <v>66</v>
      </c>
      <c r="U2827">
        <v>6</v>
      </c>
      <c r="V2827" s="21" t="s">
        <v>82</v>
      </c>
      <c r="W2827">
        <v>360</v>
      </c>
      <c r="X2827" s="26">
        <v>11</v>
      </c>
      <c r="Y2827" t="s">
        <v>48</v>
      </c>
      <c r="Z2827" t="s">
        <v>90</v>
      </c>
      <c r="AA2827" t="s">
        <v>666</v>
      </c>
      <c r="AB2827" s="5">
        <v>11</v>
      </c>
      <c r="AC2827" t="s">
        <v>1451</v>
      </c>
      <c r="AD2827" t="s">
        <v>1650</v>
      </c>
      <c r="AE2827" t="s">
        <v>1452</v>
      </c>
    </row>
    <row r="2828" spans="1:31" ht="14.25" customHeight="1" x14ac:dyDescent="0.3">
      <c r="A2828">
        <v>28</v>
      </c>
      <c r="B2828" t="s">
        <v>35</v>
      </c>
      <c r="C2828" t="s">
        <v>510</v>
      </c>
      <c r="D2828" t="s">
        <v>485</v>
      </c>
      <c r="E2828">
        <v>2009</v>
      </c>
      <c r="F2828" s="21" t="s">
        <v>574</v>
      </c>
      <c r="G2828" s="21" t="s">
        <v>574</v>
      </c>
      <c r="H2828" s="3" t="s">
        <v>575</v>
      </c>
      <c r="I2828">
        <v>-9.9558333000000001</v>
      </c>
      <c r="J2828">
        <v>-67.872777777777699</v>
      </c>
      <c r="K2828" s="5" t="s">
        <v>109</v>
      </c>
      <c r="L2828" t="s">
        <v>110</v>
      </c>
      <c r="M2828" t="s">
        <v>576</v>
      </c>
      <c r="N2828" t="s">
        <v>577</v>
      </c>
      <c r="O2828" s="12">
        <v>2005</v>
      </c>
      <c r="P2828" s="12">
        <v>12</v>
      </c>
      <c r="Q2828" s="12">
        <v>2006</v>
      </c>
      <c r="R2828" s="12">
        <v>9</v>
      </c>
      <c r="S2828" s="7">
        <v>10</v>
      </c>
      <c r="T2828">
        <v>66</v>
      </c>
      <c r="U2828">
        <v>6</v>
      </c>
      <c r="V2828" s="21" t="s">
        <v>82</v>
      </c>
      <c r="W2828">
        <v>360</v>
      </c>
      <c r="X2828" s="26">
        <v>11</v>
      </c>
      <c r="Y2828" t="s">
        <v>48</v>
      </c>
      <c r="Z2828" t="s">
        <v>90</v>
      </c>
      <c r="AA2828" t="s">
        <v>917</v>
      </c>
      <c r="AB2828" s="5">
        <v>10</v>
      </c>
      <c r="AC2828" t="s">
        <v>1451</v>
      </c>
      <c r="AD2828" t="s">
        <v>1650</v>
      </c>
      <c r="AE2828" t="s">
        <v>1452</v>
      </c>
    </row>
    <row r="2829" spans="1:31" ht="14.25" customHeight="1" x14ac:dyDescent="0.3">
      <c r="A2829">
        <v>28</v>
      </c>
      <c r="B2829" t="s">
        <v>35</v>
      </c>
      <c r="C2829" t="s">
        <v>510</v>
      </c>
      <c r="D2829" t="s">
        <v>485</v>
      </c>
      <c r="E2829">
        <v>2009</v>
      </c>
      <c r="F2829" s="21" t="s">
        <v>574</v>
      </c>
      <c r="G2829" s="21" t="s">
        <v>574</v>
      </c>
      <c r="H2829" s="3" t="s">
        <v>575</v>
      </c>
      <c r="I2829">
        <v>-9.9558333000000001</v>
      </c>
      <c r="J2829">
        <v>-67.872777777777699</v>
      </c>
      <c r="K2829" s="5" t="s">
        <v>109</v>
      </c>
      <c r="L2829" t="s">
        <v>110</v>
      </c>
      <c r="M2829" t="s">
        <v>576</v>
      </c>
      <c r="N2829" t="s">
        <v>577</v>
      </c>
      <c r="O2829" s="12">
        <v>2005</v>
      </c>
      <c r="P2829" s="12">
        <v>12</v>
      </c>
      <c r="Q2829" s="12">
        <v>2006</v>
      </c>
      <c r="R2829" s="12">
        <v>9</v>
      </c>
      <c r="S2829" s="7">
        <v>10</v>
      </c>
      <c r="T2829">
        <v>66</v>
      </c>
      <c r="U2829">
        <v>6</v>
      </c>
      <c r="V2829" s="21" t="s">
        <v>82</v>
      </c>
      <c r="W2829">
        <v>360</v>
      </c>
      <c r="X2829" s="26">
        <v>11</v>
      </c>
      <c r="Y2829" t="s">
        <v>48</v>
      </c>
      <c r="Z2829" t="s">
        <v>90</v>
      </c>
      <c r="AA2829" t="s">
        <v>91</v>
      </c>
      <c r="AB2829" s="5">
        <v>54</v>
      </c>
      <c r="AC2829" t="s">
        <v>1451</v>
      </c>
      <c r="AD2829" t="s">
        <v>1650</v>
      </c>
      <c r="AE2829" t="s">
        <v>1452</v>
      </c>
    </row>
    <row r="2830" spans="1:31" ht="14.25" customHeight="1" x14ac:dyDescent="0.3">
      <c r="A2830">
        <v>28</v>
      </c>
      <c r="B2830" t="s">
        <v>35</v>
      </c>
      <c r="C2830" t="s">
        <v>510</v>
      </c>
      <c r="D2830" t="s">
        <v>485</v>
      </c>
      <c r="E2830">
        <v>2009</v>
      </c>
      <c r="F2830" s="21" t="s">
        <v>574</v>
      </c>
      <c r="G2830" s="21" t="s">
        <v>574</v>
      </c>
      <c r="H2830" s="3" t="s">
        <v>575</v>
      </c>
      <c r="I2830">
        <v>-9.9558333000000001</v>
      </c>
      <c r="J2830">
        <v>-67.872777777777699</v>
      </c>
      <c r="K2830" s="5" t="s">
        <v>109</v>
      </c>
      <c r="L2830" t="s">
        <v>110</v>
      </c>
      <c r="M2830" t="s">
        <v>576</v>
      </c>
      <c r="N2830" t="s">
        <v>577</v>
      </c>
      <c r="O2830" s="12">
        <v>2005</v>
      </c>
      <c r="P2830" s="12">
        <v>12</v>
      </c>
      <c r="Q2830" s="12">
        <v>2006</v>
      </c>
      <c r="R2830" s="12">
        <v>9</v>
      </c>
      <c r="S2830" s="7">
        <v>10</v>
      </c>
      <c r="T2830">
        <v>66</v>
      </c>
      <c r="U2830">
        <v>6</v>
      </c>
      <c r="V2830" s="21" t="s">
        <v>53</v>
      </c>
      <c r="W2830">
        <v>360</v>
      </c>
      <c r="X2830" s="26">
        <v>11</v>
      </c>
      <c r="Y2830" t="s">
        <v>48</v>
      </c>
      <c r="Z2830" t="s">
        <v>49</v>
      </c>
      <c r="AA2830" t="s">
        <v>1105</v>
      </c>
      <c r="AB2830" s="5">
        <v>3</v>
      </c>
      <c r="AC2830" t="s">
        <v>1451</v>
      </c>
      <c r="AD2830" t="s">
        <v>1650</v>
      </c>
      <c r="AE2830" t="s">
        <v>1452</v>
      </c>
    </row>
    <row r="2831" spans="1:31" ht="14.25" customHeight="1" x14ac:dyDescent="0.3">
      <c r="A2831">
        <v>28</v>
      </c>
      <c r="B2831" t="s">
        <v>35</v>
      </c>
      <c r="C2831" t="s">
        <v>510</v>
      </c>
      <c r="D2831" t="s">
        <v>485</v>
      </c>
      <c r="E2831">
        <v>2009</v>
      </c>
      <c r="F2831" s="21" t="s">
        <v>574</v>
      </c>
      <c r="G2831" s="21" t="s">
        <v>574</v>
      </c>
      <c r="H2831" s="3" t="s">
        <v>575</v>
      </c>
      <c r="I2831">
        <v>-9.9558333000000001</v>
      </c>
      <c r="J2831">
        <v>-67.872777777777699</v>
      </c>
      <c r="K2831" s="5" t="s">
        <v>109</v>
      </c>
      <c r="L2831" t="s">
        <v>110</v>
      </c>
      <c r="M2831" t="s">
        <v>576</v>
      </c>
      <c r="N2831" t="s">
        <v>577</v>
      </c>
      <c r="O2831" s="12">
        <v>2005</v>
      </c>
      <c r="P2831" s="12">
        <v>12</v>
      </c>
      <c r="Q2831" s="12">
        <v>2006</v>
      </c>
      <c r="R2831" s="12">
        <v>9</v>
      </c>
      <c r="S2831" s="7">
        <v>10</v>
      </c>
      <c r="T2831">
        <v>66</v>
      </c>
      <c r="U2831">
        <v>6</v>
      </c>
      <c r="V2831" s="21" t="s">
        <v>53</v>
      </c>
      <c r="W2831">
        <v>360</v>
      </c>
      <c r="X2831" s="26">
        <v>11</v>
      </c>
      <c r="Y2831" t="s">
        <v>48</v>
      </c>
      <c r="Z2831" t="s">
        <v>49</v>
      </c>
      <c r="AA2831" t="s">
        <v>483</v>
      </c>
      <c r="AB2831" s="5">
        <v>0</v>
      </c>
      <c r="AC2831" t="s">
        <v>1451</v>
      </c>
      <c r="AD2831" t="s">
        <v>1650</v>
      </c>
      <c r="AE2831" t="s">
        <v>1452</v>
      </c>
    </row>
    <row r="2832" spans="1:31" ht="14.25" customHeight="1" x14ac:dyDescent="0.3">
      <c r="A2832">
        <v>28</v>
      </c>
      <c r="B2832" t="s">
        <v>35</v>
      </c>
      <c r="C2832" t="s">
        <v>510</v>
      </c>
      <c r="D2832" t="s">
        <v>485</v>
      </c>
      <c r="E2832">
        <v>2009</v>
      </c>
      <c r="F2832" s="21" t="s">
        <v>574</v>
      </c>
      <c r="G2832" s="21" t="s">
        <v>574</v>
      </c>
      <c r="H2832" s="3" t="s">
        <v>575</v>
      </c>
      <c r="I2832">
        <v>-9.9558333000000001</v>
      </c>
      <c r="J2832">
        <v>-67.872777777777699</v>
      </c>
      <c r="K2832" s="5" t="s">
        <v>109</v>
      </c>
      <c r="L2832" t="s">
        <v>110</v>
      </c>
      <c r="M2832" t="s">
        <v>576</v>
      </c>
      <c r="N2832" t="s">
        <v>577</v>
      </c>
      <c r="O2832" s="12">
        <v>2005</v>
      </c>
      <c r="P2832" s="12">
        <v>12</v>
      </c>
      <c r="Q2832" s="12">
        <v>2006</v>
      </c>
      <c r="R2832" s="12">
        <v>9</v>
      </c>
      <c r="S2832" s="7">
        <v>10</v>
      </c>
      <c r="T2832">
        <v>66</v>
      </c>
      <c r="U2832">
        <v>6</v>
      </c>
      <c r="V2832" s="21" t="s">
        <v>53</v>
      </c>
      <c r="W2832">
        <v>360</v>
      </c>
      <c r="X2832" s="26">
        <v>11</v>
      </c>
      <c r="Y2832" t="s">
        <v>48</v>
      </c>
      <c r="Z2832" t="s">
        <v>49</v>
      </c>
      <c r="AA2832" t="s">
        <v>490</v>
      </c>
      <c r="AB2832" s="5">
        <v>5</v>
      </c>
      <c r="AC2832" t="s">
        <v>1451</v>
      </c>
      <c r="AD2832" t="s">
        <v>1650</v>
      </c>
      <c r="AE2832" t="s">
        <v>1452</v>
      </c>
    </row>
    <row r="2833" spans="1:31" ht="14.25" customHeight="1" x14ac:dyDescent="0.3">
      <c r="A2833">
        <v>28</v>
      </c>
      <c r="B2833" t="s">
        <v>35</v>
      </c>
      <c r="C2833" t="s">
        <v>510</v>
      </c>
      <c r="D2833" t="s">
        <v>485</v>
      </c>
      <c r="E2833">
        <v>2009</v>
      </c>
      <c r="F2833" s="21" t="s">
        <v>574</v>
      </c>
      <c r="G2833" s="21" t="s">
        <v>574</v>
      </c>
      <c r="H2833" s="3" t="s">
        <v>575</v>
      </c>
      <c r="I2833">
        <v>-9.9558333000000001</v>
      </c>
      <c r="J2833">
        <v>-67.872777777777699</v>
      </c>
      <c r="K2833" s="5" t="s">
        <v>109</v>
      </c>
      <c r="L2833" t="s">
        <v>110</v>
      </c>
      <c r="M2833" t="s">
        <v>576</v>
      </c>
      <c r="N2833" t="s">
        <v>577</v>
      </c>
      <c r="O2833" s="12">
        <v>2005</v>
      </c>
      <c r="P2833" s="12">
        <v>12</v>
      </c>
      <c r="Q2833" s="12">
        <v>2006</v>
      </c>
      <c r="R2833" s="12">
        <v>9</v>
      </c>
      <c r="S2833" s="7">
        <v>10</v>
      </c>
      <c r="T2833">
        <v>66</v>
      </c>
      <c r="U2833">
        <v>6</v>
      </c>
      <c r="V2833" s="21" t="s">
        <v>53</v>
      </c>
      <c r="W2833">
        <v>360</v>
      </c>
      <c r="X2833" s="26">
        <v>11</v>
      </c>
      <c r="Y2833" t="s">
        <v>48</v>
      </c>
      <c r="Z2833" t="s">
        <v>49</v>
      </c>
      <c r="AA2833" t="s">
        <v>1079</v>
      </c>
      <c r="AB2833" s="5">
        <v>8</v>
      </c>
      <c r="AC2833" t="s">
        <v>1451</v>
      </c>
      <c r="AD2833" t="s">
        <v>1650</v>
      </c>
      <c r="AE2833" t="s">
        <v>1452</v>
      </c>
    </row>
    <row r="2834" spans="1:31" ht="14.25" customHeight="1" x14ac:dyDescent="0.3">
      <c r="A2834">
        <v>28</v>
      </c>
      <c r="B2834" t="s">
        <v>35</v>
      </c>
      <c r="C2834" t="s">
        <v>510</v>
      </c>
      <c r="D2834" t="s">
        <v>485</v>
      </c>
      <c r="E2834">
        <v>2009</v>
      </c>
      <c r="F2834" s="21" t="s">
        <v>574</v>
      </c>
      <c r="G2834" s="21" t="s">
        <v>574</v>
      </c>
      <c r="H2834" s="3" t="s">
        <v>575</v>
      </c>
      <c r="I2834">
        <v>-9.9558333000000001</v>
      </c>
      <c r="J2834">
        <v>-67.872777777777699</v>
      </c>
      <c r="K2834" s="5" t="s">
        <v>109</v>
      </c>
      <c r="L2834" t="s">
        <v>110</v>
      </c>
      <c r="M2834" t="s">
        <v>576</v>
      </c>
      <c r="N2834" t="s">
        <v>577</v>
      </c>
      <c r="O2834" s="12">
        <v>2005</v>
      </c>
      <c r="P2834" s="12">
        <v>12</v>
      </c>
      <c r="Q2834" s="12">
        <v>2006</v>
      </c>
      <c r="R2834" s="12">
        <v>9</v>
      </c>
      <c r="S2834" s="7">
        <v>10</v>
      </c>
      <c r="T2834">
        <v>66</v>
      </c>
      <c r="U2834">
        <v>6</v>
      </c>
      <c r="V2834" s="21" t="s">
        <v>53</v>
      </c>
      <c r="W2834">
        <v>360</v>
      </c>
      <c r="X2834" s="26">
        <v>11</v>
      </c>
      <c r="Y2834" t="s">
        <v>48</v>
      </c>
      <c r="Z2834" t="s">
        <v>49</v>
      </c>
      <c r="AA2834" t="s">
        <v>50</v>
      </c>
      <c r="AB2834" s="5">
        <v>6</v>
      </c>
      <c r="AC2834" t="s">
        <v>1451</v>
      </c>
      <c r="AD2834" t="s">
        <v>1650</v>
      </c>
      <c r="AE2834" t="s">
        <v>1452</v>
      </c>
    </row>
    <row r="2835" spans="1:31" ht="14.25" customHeight="1" x14ac:dyDescent="0.3">
      <c r="A2835">
        <v>28</v>
      </c>
      <c r="B2835" t="s">
        <v>35</v>
      </c>
      <c r="C2835" t="s">
        <v>510</v>
      </c>
      <c r="D2835" t="s">
        <v>485</v>
      </c>
      <c r="E2835">
        <v>2009</v>
      </c>
      <c r="F2835" s="21" t="s">
        <v>574</v>
      </c>
      <c r="G2835" s="21" t="s">
        <v>574</v>
      </c>
      <c r="H2835" s="3" t="s">
        <v>575</v>
      </c>
      <c r="I2835">
        <v>-9.9558333000000001</v>
      </c>
      <c r="J2835">
        <v>-67.872777777777699</v>
      </c>
      <c r="K2835" s="5" t="s">
        <v>109</v>
      </c>
      <c r="L2835" t="s">
        <v>110</v>
      </c>
      <c r="M2835" t="s">
        <v>576</v>
      </c>
      <c r="N2835" t="s">
        <v>577</v>
      </c>
      <c r="O2835" s="12">
        <v>2005</v>
      </c>
      <c r="P2835" s="12">
        <v>12</v>
      </c>
      <c r="Q2835" s="12">
        <v>2006</v>
      </c>
      <c r="R2835" s="12">
        <v>9</v>
      </c>
      <c r="S2835" s="7">
        <v>10</v>
      </c>
      <c r="T2835">
        <v>66</v>
      </c>
      <c r="U2835">
        <v>6</v>
      </c>
      <c r="V2835" s="21" t="s">
        <v>53</v>
      </c>
      <c r="W2835">
        <v>360</v>
      </c>
      <c r="X2835" s="26">
        <v>11</v>
      </c>
      <c r="Y2835" t="s">
        <v>48</v>
      </c>
      <c r="Z2835" t="s">
        <v>55</v>
      </c>
      <c r="AA2835" t="s">
        <v>1080</v>
      </c>
      <c r="AB2835" s="5">
        <v>13</v>
      </c>
      <c r="AC2835" t="s">
        <v>1451</v>
      </c>
      <c r="AD2835" t="s">
        <v>1650</v>
      </c>
      <c r="AE2835" t="s">
        <v>1452</v>
      </c>
    </row>
    <row r="2836" spans="1:31" ht="14.25" customHeight="1" x14ac:dyDescent="0.3">
      <c r="A2836">
        <v>28</v>
      </c>
      <c r="B2836" t="s">
        <v>35</v>
      </c>
      <c r="C2836" t="s">
        <v>510</v>
      </c>
      <c r="D2836" t="s">
        <v>485</v>
      </c>
      <c r="E2836">
        <v>2009</v>
      </c>
      <c r="F2836" s="21" t="s">
        <v>574</v>
      </c>
      <c r="G2836" s="21" t="s">
        <v>574</v>
      </c>
      <c r="H2836" s="3" t="s">
        <v>575</v>
      </c>
      <c r="I2836">
        <v>-9.9558333000000001</v>
      </c>
      <c r="J2836">
        <v>-67.872777777777699</v>
      </c>
      <c r="K2836" s="5" t="s">
        <v>109</v>
      </c>
      <c r="L2836" t="s">
        <v>110</v>
      </c>
      <c r="M2836" t="s">
        <v>576</v>
      </c>
      <c r="N2836" t="s">
        <v>577</v>
      </c>
      <c r="O2836" s="12">
        <v>2005</v>
      </c>
      <c r="P2836" s="12">
        <v>12</v>
      </c>
      <c r="Q2836" s="12">
        <v>2006</v>
      </c>
      <c r="R2836" s="12">
        <v>9</v>
      </c>
      <c r="S2836" s="7">
        <v>10</v>
      </c>
      <c r="T2836">
        <v>66</v>
      </c>
      <c r="U2836">
        <v>6</v>
      </c>
      <c r="V2836" s="21" t="s">
        <v>53</v>
      </c>
      <c r="W2836">
        <v>360</v>
      </c>
      <c r="X2836" s="26">
        <v>11</v>
      </c>
      <c r="Y2836" t="s">
        <v>48</v>
      </c>
      <c r="Z2836" t="s">
        <v>55</v>
      </c>
      <c r="AA2836" t="s">
        <v>859</v>
      </c>
      <c r="AB2836" s="5">
        <v>103</v>
      </c>
      <c r="AC2836" t="s">
        <v>1451</v>
      </c>
      <c r="AD2836" t="s">
        <v>1650</v>
      </c>
      <c r="AE2836" t="s">
        <v>1452</v>
      </c>
    </row>
    <row r="2837" spans="1:31" ht="14.25" customHeight="1" x14ac:dyDescent="0.3">
      <c r="A2837">
        <v>28</v>
      </c>
      <c r="B2837" t="s">
        <v>35</v>
      </c>
      <c r="C2837" t="s">
        <v>510</v>
      </c>
      <c r="D2837" t="s">
        <v>485</v>
      </c>
      <c r="E2837">
        <v>2009</v>
      </c>
      <c r="F2837" s="21" t="s">
        <v>574</v>
      </c>
      <c r="G2837" s="21" t="s">
        <v>574</v>
      </c>
      <c r="H2837" s="3" t="s">
        <v>575</v>
      </c>
      <c r="I2837">
        <v>-9.9558333000000001</v>
      </c>
      <c r="J2837">
        <v>-67.872777777777699</v>
      </c>
      <c r="K2837" s="5" t="s">
        <v>109</v>
      </c>
      <c r="L2837" t="s">
        <v>110</v>
      </c>
      <c r="M2837" t="s">
        <v>576</v>
      </c>
      <c r="N2837" t="s">
        <v>577</v>
      </c>
      <c r="O2837" s="12">
        <v>2005</v>
      </c>
      <c r="P2837" s="12">
        <v>12</v>
      </c>
      <c r="Q2837" s="12">
        <v>2006</v>
      </c>
      <c r="R2837" s="12">
        <v>9</v>
      </c>
      <c r="S2837" s="7">
        <v>10</v>
      </c>
      <c r="T2837">
        <v>66</v>
      </c>
      <c r="U2837">
        <v>6</v>
      </c>
      <c r="V2837" s="21" t="s">
        <v>53</v>
      </c>
      <c r="W2837">
        <v>360</v>
      </c>
      <c r="X2837" s="26">
        <v>11</v>
      </c>
      <c r="Y2837" t="s">
        <v>48</v>
      </c>
      <c r="Z2837" t="s">
        <v>55</v>
      </c>
      <c r="AA2837" t="s">
        <v>1054</v>
      </c>
      <c r="AB2837" s="5">
        <v>0</v>
      </c>
      <c r="AC2837" t="s">
        <v>1451</v>
      </c>
      <c r="AD2837" t="s">
        <v>1650</v>
      </c>
      <c r="AE2837" t="s">
        <v>1452</v>
      </c>
    </row>
    <row r="2838" spans="1:31" ht="14.25" customHeight="1" x14ac:dyDescent="0.3">
      <c r="A2838">
        <v>28</v>
      </c>
      <c r="B2838" t="s">
        <v>35</v>
      </c>
      <c r="C2838" t="s">
        <v>510</v>
      </c>
      <c r="D2838" t="s">
        <v>485</v>
      </c>
      <c r="E2838">
        <v>2009</v>
      </c>
      <c r="F2838" s="21" t="s">
        <v>574</v>
      </c>
      <c r="G2838" s="21" t="s">
        <v>574</v>
      </c>
      <c r="H2838" s="3" t="s">
        <v>575</v>
      </c>
      <c r="I2838">
        <v>-9.9558333000000001</v>
      </c>
      <c r="J2838">
        <v>-67.872777777777699</v>
      </c>
      <c r="K2838" s="5" t="s">
        <v>109</v>
      </c>
      <c r="L2838" t="s">
        <v>110</v>
      </c>
      <c r="M2838" t="s">
        <v>576</v>
      </c>
      <c r="N2838" t="s">
        <v>577</v>
      </c>
      <c r="O2838" s="12">
        <v>2005</v>
      </c>
      <c r="P2838" s="12">
        <v>12</v>
      </c>
      <c r="Q2838" s="12">
        <v>2006</v>
      </c>
      <c r="R2838" s="12">
        <v>9</v>
      </c>
      <c r="S2838" s="7">
        <v>10</v>
      </c>
      <c r="T2838">
        <v>66</v>
      </c>
      <c r="U2838">
        <v>6</v>
      </c>
      <c r="V2838" s="21" t="s">
        <v>53</v>
      </c>
      <c r="W2838">
        <v>360</v>
      </c>
      <c r="X2838" s="26">
        <v>11</v>
      </c>
      <c r="Y2838" t="s">
        <v>48</v>
      </c>
      <c r="Z2838" t="s">
        <v>55</v>
      </c>
      <c r="AA2838" t="s">
        <v>890</v>
      </c>
      <c r="AB2838" s="5">
        <v>13</v>
      </c>
      <c r="AC2838" t="s">
        <v>1451</v>
      </c>
      <c r="AD2838" t="s">
        <v>1650</v>
      </c>
      <c r="AE2838" t="s">
        <v>1452</v>
      </c>
    </row>
    <row r="2839" spans="1:31" ht="14.25" customHeight="1" x14ac:dyDescent="0.3">
      <c r="A2839">
        <v>28</v>
      </c>
      <c r="B2839" t="s">
        <v>35</v>
      </c>
      <c r="C2839" t="s">
        <v>510</v>
      </c>
      <c r="D2839" t="s">
        <v>485</v>
      </c>
      <c r="E2839">
        <v>2009</v>
      </c>
      <c r="F2839" s="21" t="s">
        <v>574</v>
      </c>
      <c r="G2839" s="21" t="s">
        <v>574</v>
      </c>
      <c r="H2839" s="3" t="s">
        <v>575</v>
      </c>
      <c r="I2839">
        <v>-9.9558333000000001</v>
      </c>
      <c r="J2839">
        <v>-67.872777777777699</v>
      </c>
      <c r="K2839" s="5" t="s">
        <v>109</v>
      </c>
      <c r="L2839" t="s">
        <v>110</v>
      </c>
      <c r="M2839" t="s">
        <v>576</v>
      </c>
      <c r="N2839" t="s">
        <v>577</v>
      </c>
      <c r="O2839" s="12">
        <v>2005</v>
      </c>
      <c r="P2839" s="12">
        <v>12</v>
      </c>
      <c r="Q2839" s="12">
        <v>2006</v>
      </c>
      <c r="R2839" s="12">
        <v>9</v>
      </c>
      <c r="S2839" s="7">
        <v>10</v>
      </c>
      <c r="T2839">
        <v>66</v>
      </c>
      <c r="U2839">
        <v>6</v>
      </c>
      <c r="V2839" s="21" t="s">
        <v>53</v>
      </c>
      <c r="W2839">
        <v>360</v>
      </c>
      <c r="X2839" s="26">
        <v>11</v>
      </c>
      <c r="Y2839" t="s">
        <v>48</v>
      </c>
      <c r="Z2839" t="s">
        <v>55</v>
      </c>
      <c r="AA2839" t="s">
        <v>496</v>
      </c>
      <c r="AB2839" s="5">
        <v>0</v>
      </c>
      <c r="AC2839" t="s">
        <v>1451</v>
      </c>
      <c r="AD2839" t="s">
        <v>1650</v>
      </c>
      <c r="AE2839" t="s">
        <v>1452</v>
      </c>
    </row>
    <row r="2840" spans="1:31" ht="14.25" customHeight="1" x14ac:dyDescent="0.3">
      <c r="A2840">
        <v>28</v>
      </c>
      <c r="B2840" t="s">
        <v>35</v>
      </c>
      <c r="C2840" t="s">
        <v>510</v>
      </c>
      <c r="D2840" t="s">
        <v>485</v>
      </c>
      <c r="E2840">
        <v>2009</v>
      </c>
      <c r="F2840" s="21" t="s">
        <v>574</v>
      </c>
      <c r="G2840" s="21" t="s">
        <v>574</v>
      </c>
      <c r="H2840" s="3" t="s">
        <v>575</v>
      </c>
      <c r="I2840">
        <v>-9.9558333000000001</v>
      </c>
      <c r="J2840">
        <v>-67.872777777777699</v>
      </c>
      <c r="K2840" s="5" t="s">
        <v>109</v>
      </c>
      <c r="L2840" t="s">
        <v>110</v>
      </c>
      <c r="M2840" t="s">
        <v>576</v>
      </c>
      <c r="N2840" t="s">
        <v>577</v>
      </c>
      <c r="O2840" s="12">
        <v>2005</v>
      </c>
      <c r="P2840" s="12">
        <v>12</v>
      </c>
      <c r="Q2840" s="12">
        <v>2006</v>
      </c>
      <c r="R2840" s="12">
        <v>9</v>
      </c>
      <c r="S2840" s="7">
        <v>10</v>
      </c>
      <c r="T2840">
        <v>66</v>
      </c>
      <c r="U2840">
        <v>6</v>
      </c>
      <c r="V2840" s="21" t="s">
        <v>53</v>
      </c>
      <c r="W2840">
        <v>360</v>
      </c>
      <c r="X2840" s="26">
        <v>11</v>
      </c>
      <c r="Y2840" t="s">
        <v>48</v>
      </c>
      <c r="Z2840" t="s">
        <v>55</v>
      </c>
      <c r="AA2840" t="s">
        <v>860</v>
      </c>
      <c r="AB2840" s="5">
        <v>14</v>
      </c>
      <c r="AC2840" t="s">
        <v>1451</v>
      </c>
      <c r="AD2840" t="s">
        <v>1650</v>
      </c>
      <c r="AE2840" t="s">
        <v>1452</v>
      </c>
    </row>
    <row r="2841" spans="1:31" ht="14.25" customHeight="1" x14ac:dyDescent="0.3">
      <c r="A2841">
        <v>28</v>
      </c>
      <c r="B2841" t="s">
        <v>35</v>
      </c>
      <c r="C2841" t="s">
        <v>510</v>
      </c>
      <c r="D2841" t="s">
        <v>485</v>
      </c>
      <c r="E2841">
        <v>2009</v>
      </c>
      <c r="F2841" s="21" t="s">
        <v>574</v>
      </c>
      <c r="G2841" s="21" t="s">
        <v>574</v>
      </c>
      <c r="H2841" s="3" t="s">
        <v>575</v>
      </c>
      <c r="I2841">
        <v>-9.9558333000000001</v>
      </c>
      <c r="J2841">
        <v>-67.872777777777699</v>
      </c>
      <c r="K2841" s="5" t="s">
        <v>109</v>
      </c>
      <c r="L2841" t="s">
        <v>110</v>
      </c>
      <c r="M2841" t="s">
        <v>576</v>
      </c>
      <c r="N2841" t="s">
        <v>577</v>
      </c>
      <c r="O2841" s="12">
        <v>2005</v>
      </c>
      <c r="P2841" s="12">
        <v>12</v>
      </c>
      <c r="Q2841" s="12">
        <v>2006</v>
      </c>
      <c r="R2841" s="12">
        <v>9</v>
      </c>
      <c r="S2841" s="7">
        <v>10</v>
      </c>
      <c r="T2841">
        <v>66</v>
      </c>
      <c r="U2841">
        <v>6</v>
      </c>
      <c r="V2841" s="21" t="s">
        <v>53</v>
      </c>
      <c r="W2841">
        <v>360</v>
      </c>
      <c r="X2841" s="26">
        <v>11</v>
      </c>
      <c r="Y2841" t="s">
        <v>48</v>
      </c>
      <c r="Z2841" t="s">
        <v>55</v>
      </c>
      <c r="AA2841" t="s">
        <v>1106</v>
      </c>
      <c r="AB2841" s="5">
        <v>2</v>
      </c>
      <c r="AC2841" t="s">
        <v>1451</v>
      </c>
      <c r="AD2841" t="s">
        <v>1650</v>
      </c>
      <c r="AE2841" t="s">
        <v>1452</v>
      </c>
    </row>
    <row r="2842" spans="1:31" ht="14.25" customHeight="1" x14ac:dyDescent="0.3">
      <c r="A2842">
        <v>28</v>
      </c>
      <c r="B2842" t="s">
        <v>35</v>
      </c>
      <c r="C2842" t="s">
        <v>510</v>
      </c>
      <c r="D2842" t="s">
        <v>485</v>
      </c>
      <c r="E2842">
        <v>2009</v>
      </c>
      <c r="F2842" s="21" t="s">
        <v>574</v>
      </c>
      <c r="G2842" s="21" t="s">
        <v>574</v>
      </c>
      <c r="H2842" s="3" t="s">
        <v>575</v>
      </c>
      <c r="I2842">
        <v>-9.9558333000000001</v>
      </c>
      <c r="J2842">
        <v>-67.872777777777699</v>
      </c>
      <c r="K2842" s="5" t="s">
        <v>109</v>
      </c>
      <c r="L2842" t="s">
        <v>110</v>
      </c>
      <c r="M2842" t="s">
        <v>576</v>
      </c>
      <c r="N2842" t="s">
        <v>577</v>
      </c>
      <c r="O2842" s="12">
        <v>2005</v>
      </c>
      <c r="P2842" s="12">
        <v>12</v>
      </c>
      <c r="Q2842" s="12">
        <v>2006</v>
      </c>
      <c r="R2842" s="12">
        <v>9</v>
      </c>
      <c r="S2842" s="7">
        <v>10</v>
      </c>
      <c r="T2842">
        <v>66</v>
      </c>
      <c r="U2842">
        <v>6</v>
      </c>
      <c r="V2842" s="21" t="s">
        <v>53</v>
      </c>
      <c r="W2842">
        <v>360</v>
      </c>
      <c r="X2842" s="26">
        <v>11</v>
      </c>
      <c r="Y2842" t="s">
        <v>48</v>
      </c>
      <c r="Z2842" t="s">
        <v>55</v>
      </c>
      <c r="AA2842" t="s">
        <v>861</v>
      </c>
      <c r="AB2842" s="5">
        <v>3</v>
      </c>
      <c r="AC2842" t="s">
        <v>1451</v>
      </c>
      <c r="AD2842" t="s">
        <v>1650</v>
      </c>
      <c r="AE2842" t="s">
        <v>1452</v>
      </c>
    </row>
    <row r="2843" spans="1:31" ht="14.25" customHeight="1" x14ac:dyDescent="0.3">
      <c r="A2843">
        <v>28</v>
      </c>
      <c r="B2843" t="s">
        <v>35</v>
      </c>
      <c r="C2843" t="s">
        <v>510</v>
      </c>
      <c r="D2843" t="s">
        <v>485</v>
      </c>
      <c r="E2843">
        <v>2009</v>
      </c>
      <c r="F2843" s="21" t="s">
        <v>574</v>
      </c>
      <c r="G2843" s="21" t="s">
        <v>574</v>
      </c>
      <c r="H2843" s="3" t="s">
        <v>575</v>
      </c>
      <c r="I2843">
        <v>-9.9558333000000001</v>
      </c>
      <c r="J2843">
        <v>-67.872777777777699</v>
      </c>
      <c r="K2843" s="5" t="s">
        <v>109</v>
      </c>
      <c r="L2843" t="s">
        <v>110</v>
      </c>
      <c r="M2843" t="s">
        <v>576</v>
      </c>
      <c r="N2843" t="s">
        <v>577</v>
      </c>
      <c r="O2843" s="12">
        <v>2005</v>
      </c>
      <c r="P2843" s="12">
        <v>12</v>
      </c>
      <c r="Q2843" s="12">
        <v>2006</v>
      </c>
      <c r="R2843" s="12">
        <v>9</v>
      </c>
      <c r="S2843" s="7">
        <v>10</v>
      </c>
      <c r="T2843">
        <v>66</v>
      </c>
      <c r="U2843">
        <v>6</v>
      </c>
      <c r="V2843" s="21" t="s">
        <v>53</v>
      </c>
      <c r="W2843">
        <v>360</v>
      </c>
      <c r="X2843" s="26">
        <v>11</v>
      </c>
      <c r="Y2843" t="s">
        <v>48</v>
      </c>
      <c r="Z2843" t="s">
        <v>55</v>
      </c>
      <c r="AA2843" t="s">
        <v>895</v>
      </c>
      <c r="AB2843" s="5">
        <v>1</v>
      </c>
      <c r="AC2843" t="s">
        <v>1451</v>
      </c>
      <c r="AD2843" t="s">
        <v>1650</v>
      </c>
      <c r="AE2843" t="s">
        <v>1452</v>
      </c>
    </row>
    <row r="2844" spans="1:31" ht="14.25" customHeight="1" x14ac:dyDescent="0.3">
      <c r="A2844">
        <v>28</v>
      </c>
      <c r="B2844" t="s">
        <v>35</v>
      </c>
      <c r="C2844" t="s">
        <v>510</v>
      </c>
      <c r="D2844" t="s">
        <v>485</v>
      </c>
      <c r="E2844">
        <v>2009</v>
      </c>
      <c r="F2844" s="21" t="s">
        <v>574</v>
      </c>
      <c r="G2844" s="21" t="s">
        <v>574</v>
      </c>
      <c r="H2844" s="3" t="s">
        <v>575</v>
      </c>
      <c r="I2844">
        <v>-9.9558333000000001</v>
      </c>
      <c r="J2844">
        <v>-67.8727777777776</v>
      </c>
      <c r="K2844" s="5" t="s">
        <v>109</v>
      </c>
      <c r="L2844" t="s">
        <v>110</v>
      </c>
      <c r="M2844" t="s">
        <v>576</v>
      </c>
      <c r="N2844" t="s">
        <v>577</v>
      </c>
      <c r="O2844" s="12">
        <v>2005</v>
      </c>
      <c r="P2844" s="12">
        <v>12</v>
      </c>
      <c r="Q2844" s="12">
        <v>2006</v>
      </c>
      <c r="R2844" s="12">
        <v>9</v>
      </c>
      <c r="S2844" s="7">
        <v>10</v>
      </c>
      <c r="T2844">
        <v>66</v>
      </c>
      <c r="U2844">
        <v>6</v>
      </c>
      <c r="V2844" s="21" t="s">
        <v>53</v>
      </c>
      <c r="W2844">
        <v>360</v>
      </c>
      <c r="X2844" s="26">
        <v>11</v>
      </c>
      <c r="Y2844" t="s">
        <v>48</v>
      </c>
      <c r="Z2844" t="s">
        <v>55</v>
      </c>
      <c r="AA2844" t="s">
        <v>113</v>
      </c>
      <c r="AB2844" s="5">
        <v>0</v>
      </c>
      <c r="AC2844" t="s">
        <v>1451</v>
      </c>
      <c r="AD2844" t="s">
        <v>1650</v>
      </c>
      <c r="AE2844" t="s">
        <v>1452</v>
      </c>
    </row>
    <row r="2845" spans="1:31" ht="14.25" customHeight="1" x14ac:dyDescent="0.3">
      <c r="A2845">
        <v>28</v>
      </c>
      <c r="B2845" t="s">
        <v>35</v>
      </c>
      <c r="C2845" t="s">
        <v>510</v>
      </c>
      <c r="D2845" t="s">
        <v>485</v>
      </c>
      <c r="E2845">
        <v>2009</v>
      </c>
      <c r="F2845" s="21" t="s">
        <v>574</v>
      </c>
      <c r="G2845" s="21" t="s">
        <v>574</v>
      </c>
      <c r="H2845" s="3" t="s">
        <v>575</v>
      </c>
      <c r="I2845">
        <v>-9.9558333000000001</v>
      </c>
      <c r="J2845">
        <v>-67.8727777777776</v>
      </c>
      <c r="K2845" s="5" t="s">
        <v>109</v>
      </c>
      <c r="L2845" t="s">
        <v>110</v>
      </c>
      <c r="M2845" t="s">
        <v>576</v>
      </c>
      <c r="N2845" t="s">
        <v>577</v>
      </c>
      <c r="O2845" s="12">
        <v>2005</v>
      </c>
      <c r="P2845" s="12">
        <v>12</v>
      </c>
      <c r="Q2845" s="12">
        <v>2006</v>
      </c>
      <c r="R2845" s="12">
        <v>9</v>
      </c>
      <c r="S2845" s="7">
        <v>10</v>
      </c>
      <c r="T2845">
        <v>66</v>
      </c>
      <c r="U2845">
        <v>6</v>
      </c>
      <c r="V2845" s="21" t="s">
        <v>53</v>
      </c>
      <c r="W2845">
        <v>360</v>
      </c>
      <c r="X2845" s="26">
        <v>11</v>
      </c>
      <c r="Y2845" t="s">
        <v>48</v>
      </c>
      <c r="Z2845" t="s">
        <v>55</v>
      </c>
      <c r="AA2845" t="s">
        <v>655</v>
      </c>
      <c r="AB2845" s="5">
        <v>30</v>
      </c>
      <c r="AC2845" t="s">
        <v>1451</v>
      </c>
      <c r="AD2845" t="s">
        <v>1650</v>
      </c>
      <c r="AE2845" t="s">
        <v>1452</v>
      </c>
    </row>
    <row r="2846" spans="1:31" ht="14.25" customHeight="1" x14ac:dyDescent="0.3">
      <c r="A2846">
        <v>28</v>
      </c>
      <c r="B2846" t="s">
        <v>35</v>
      </c>
      <c r="C2846" t="s">
        <v>510</v>
      </c>
      <c r="D2846" t="s">
        <v>485</v>
      </c>
      <c r="E2846">
        <v>2009</v>
      </c>
      <c r="F2846" s="21" t="s">
        <v>574</v>
      </c>
      <c r="G2846" s="21" t="s">
        <v>574</v>
      </c>
      <c r="H2846" s="3" t="s">
        <v>575</v>
      </c>
      <c r="I2846">
        <v>-9.9558333000000001</v>
      </c>
      <c r="J2846">
        <v>-67.8727777777776</v>
      </c>
      <c r="K2846" s="5" t="s">
        <v>109</v>
      </c>
      <c r="L2846" t="s">
        <v>110</v>
      </c>
      <c r="M2846" t="s">
        <v>576</v>
      </c>
      <c r="N2846" t="s">
        <v>577</v>
      </c>
      <c r="O2846" s="12">
        <v>2005</v>
      </c>
      <c r="P2846" s="12">
        <v>12</v>
      </c>
      <c r="Q2846" s="12">
        <v>2006</v>
      </c>
      <c r="R2846" s="12">
        <v>9</v>
      </c>
      <c r="S2846" s="7">
        <v>10</v>
      </c>
      <c r="T2846">
        <v>66</v>
      </c>
      <c r="U2846">
        <v>6</v>
      </c>
      <c r="V2846" s="21" t="s">
        <v>53</v>
      </c>
      <c r="W2846">
        <v>360</v>
      </c>
      <c r="X2846" s="26">
        <v>11</v>
      </c>
      <c r="Y2846" t="s">
        <v>48</v>
      </c>
      <c r="Z2846" t="s">
        <v>55</v>
      </c>
      <c r="AA2846" t="s">
        <v>379</v>
      </c>
      <c r="AB2846" s="5">
        <v>4</v>
      </c>
      <c r="AC2846" t="s">
        <v>1451</v>
      </c>
      <c r="AD2846" t="s">
        <v>1650</v>
      </c>
      <c r="AE2846" t="s">
        <v>1452</v>
      </c>
    </row>
    <row r="2847" spans="1:31" ht="14.25" customHeight="1" x14ac:dyDescent="0.3">
      <c r="A2847">
        <v>28</v>
      </c>
      <c r="B2847" t="s">
        <v>35</v>
      </c>
      <c r="C2847" t="s">
        <v>510</v>
      </c>
      <c r="D2847" t="s">
        <v>485</v>
      </c>
      <c r="E2847">
        <v>2009</v>
      </c>
      <c r="F2847" s="21" t="s">
        <v>574</v>
      </c>
      <c r="G2847" s="21" t="s">
        <v>574</v>
      </c>
      <c r="H2847" s="3" t="s">
        <v>575</v>
      </c>
      <c r="I2847">
        <v>-9.9558333000000001</v>
      </c>
      <c r="J2847">
        <v>-67.8727777777776</v>
      </c>
      <c r="K2847" s="5" t="s">
        <v>109</v>
      </c>
      <c r="L2847" t="s">
        <v>110</v>
      </c>
      <c r="M2847" t="s">
        <v>576</v>
      </c>
      <c r="N2847" t="s">
        <v>577</v>
      </c>
      <c r="O2847" s="12">
        <v>2005</v>
      </c>
      <c r="P2847" s="12">
        <v>12</v>
      </c>
      <c r="Q2847" s="12">
        <v>2006</v>
      </c>
      <c r="R2847" s="12">
        <v>9</v>
      </c>
      <c r="S2847" s="7">
        <v>10</v>
      </c>
      <c r="T2847">
        <v>66</v>
      </c>
      <c r="U2847">
        <v>6</v>
      </c>
      <c r="V2847" s="21" t="s">
        <v>53</v>
      </c>
      <c r="W2847">
        <v>360</v>
      </c>
      <c r="X2847" s="26">
        <v>11</v>
      </c>
      <c r="Y2847" t="s">
        <v>48</v>
      </c>
      <c r="Z2847" t="s">
        <v>55</v>
      </c>
      <c r="AA2847" t="s">
        <v>899</v>
      </c>
      <c r="AB2847" s="5">
        <v>0</v>
      </c>
      <c r="AC2847" t="s">
        <v>1451</v>
      </c>
      <c r="AD2847" t="s">
        <v>1650</v>
      </c>
      <c r="AE2847" t="s">
        <v>1452</v>
      </c>
    </row>
    <row r="2848" spans="1:31" ht="14.25" customHeight="1" x14ac:dyDescent="0.3">
      <c r="A2848">
        <v>28</v>
      </c>
      <c r="B2848" t="s">
        <v>35</v>
      </c>
      <c r="C2848" t="s">
        <v>510</v>
      </c>
      <c r="D2848" t="s">
        <v>485</v>
      </c>
      <c r="E2848">
        <v>2009</v>
      </c>
      <c r="F2848" s="21" t="s">
        <v>574</v>
      </c>
      <c r="G2848" s="21" t="s">
        <v>574</v>
      </c>
      <c r="H2848" s="3" t="s">
        <v>575</v>
      </c>
      <c r="I2848">
        <v>-9.9558333000000001</v>
      </c>
      <c r="J2848">
        <v>-67.8727777777776</v>
      </c>
      <c r="K2848" s="5" t="s">
        <v>109</v>
      </c>
      <c r="L2848" t="s">
        <v>110</v>
      </c>
      <c r="M2848" t="s">
        <v>576</v>
      </c>
      <c r="N2848" t="s">
        <v>577</v>
      </c>
      <c r="O2848" s="12">
        <v>2005</v>
      </c>
      <c r="P2848" s="12">
        <v>12</v>
      </c>
      <c r="Q2848" s="12">
        <v>2006</v>
      </c>
      <c r="R2848" s="12">
        <v>9</v>
      </c>
      <c r="S2848" s="7">
        <v>10</v>
      </c>
      <c r="T2848">
        <v>66</v>
      </c>
      <c r="U2848">
        <v>6</v>
      </c>
      <c r="V2848" s="21" t="s">
        <v>53</v>
      </c>
      <c r="W2848">
        <v>360</v>
      </c>
      <c r="X2848" s="26">
        <v>11</v>
      </c>
      <c r="Y2848" t="s">
        <v>48</v>
      </c>
      <c r="Z2848" t="s">
        <v>55</v>
      </c>
      <c r="AA2848" t="s">
        <v>1072</v>
      </c>
      <c r="AB2848" s="5">
        <v>0</v>
      </c>
      <c r="AC2848" t="s">
        <v>1451</v>
      </c>
      <c r="AD2848" t="s">
        <v>1650</v>
      </c>
      <c r="AE2848" t="s">
        <v>1452</v>
      </c>
    </row>
    <row r="2849" spans="1:31" ht="14.25" customHeight="1" x14ac:dyDescent="0.3">
      <c r="A2849">
        <v>28</v>
      </c>
      <c r="B2849" t="s">
        <v>35</v>
      </c>
      <c r="C2849" t="s">
        <v>510</v>
      </c>
      <c r="D2849" t="s">
        <v>485</v>
      </c>
      <c r="E2849">
        <v>2009</v>
      </c>
      <c r="F2849" s="21" t="s">
        <v>574</v>
      </c>
      <c r="G2849" s="21" t="s">
        <v>574</v>
      </c>
      <c r="H2849" s="3" t="s">
        <v>575</v>
      </c>
      <c r="I2849">
        <v>-9.9558333000000001</v>
      </c>
      <c r="J2849">
        <v>-67.8727777777776</v>
      </c>
      <c r="K2849" s="5" t="s">
        <v>109</v>
      </c>
      <c r="L2849" t="s">
        <v>110</v>
      </c>
      <c r="M2849" t="s">
        <v>576</v>
      </c>
      <c r="N2849" t="s">
        <v>577</v>
      </c>
      <c r="O2849" s="12">
        <v>2005</v>
      </c>
      <c r="P2849" s="12">
        <v>12</v>
      </c>
      <c r="Q2849" s="12">
        <v>2006</v>
      </c>
      <c r="R2849" s="12">
        <v>9</v>
      </c>
      <c r="S2849" s="7">
        <v>10</v>
      </c>
      <c r="T2849">
        <v>66</v>
      </c>
      <c r="U2849">
        <v>6</v>
      </c>
      <c r="V2849" s="21" t="s">
        <v>53</v>
      </c>
      <c r="W2849">
        <v>360</v>
      </c>
      <c r="X2849" s="26">
        <v>11</v>
      </c>
      <c r="Y2849" t="s">
        <v>48</v>
      </c>
      <c r="Z2849" t="s">
        <v>55</v>
      </c>
      <c r="AA2849" t="s">
        <v>867</v>
      </c>
      <c r="AB2849" s="5">
        <v>0</v>
      </c>
      <c r="AC2849" t="s">
        <v>1451</v>
      </c>
      <c r="AD2849" t="s">
        <v>1650</v>
      </c>
      <c r="AE2849" t="s">
        <v>1452</v>
      </c>
    </row>
    <row r="2850" spans="1:31" ht="14.25" customHeight="1" x14ac:dyDescent="0.3">
      <c r="A2850">
        <v>28</v>
      </c>
      <c r="B2850" t="s">
        <v>35</v>
      </c>
      <c r="C2850" t="s">
        <v>510</v>
      </c>
      <c r="D2850" t="s">
        <v>485</v>
      </c>
      <c r="E2850">
        <v>2009</v>
      </c>
      <c r="F2850" s="21" t="s">
        <v>574</v>
      </c>
      <c r="G2850" s="21" t="s">
        <v>574</v>
      </c>
      <c r="H2850" s="3" t="s">
        <v>575</v>
      </c>
      <c r="I2850">
        <v>-9.9558333000000001</v>
      </c>
      <c r="J2850">
        <v>-67.8727777777776</v>
      </c>
      <c r="K2850" s="5" t="s">
        <v>109</v>
      </c>
      <c r="L2850" t="s">
        <v>110</v>
      </c>
      <c r="M2850" t="s">
        <v>576</v>
      </c>
      <c r="N2850" t="s">
        <v>577</v>
      </c>
      <c r="O2850" s="12">
        <v>2005</v>
      </c>
      <c r="P2850" s="12">
        <v>12</v>
      </c>
      <c r="Q2850" s="12">
        <v>2006</v>
      </c>
      <c r="R2850" s="12">
        <v>9</v>
      </c>
      <c r="S2850" s="7">
        <v>10</v>
      </c>
      <c r="T2850">
        <v>66</v>
      </c>
      <c r="U2850">
        <v>6</v>
      </c>
      <c r="V2850" s="21" t="s">
        <v>53</v>
      </c>
      <c r="W2850">
        <v>360</v>
      </c>
      <c r="X2850" s="26">
        <v>11</v>
      </c>
      <c r="Y2850" t="s">
        <v>48</v>
      </c>
      <c r="Z2850" t="s">
        <v>55</v>
      </c>
      <c r="AA2850" t="s">
        <v>1083</v>
      </c>
      <c r="AB2850" s="5">
        <v>23</v>
      </c>
      <c r="AC2850" t="s">
        <v>1451</v>
      </c>
      <c r="AD2850" t="s">
        <v>1650</v>
      </c>
      <c r="AE2850" t="s">
        <v>1452</v>
      </c>
    </row>
    <row r="2851" spans="1:31" ht="14.25" customHeight="1" x14ac:dyDescent="0.3">
      <c r="A2851">
        <v>28</v>
      </c>
      <c r="B2851" t="s">
        <v>35</v>
      </c>
      <c r="C2851" t="s">
        <v>510</v>
      </c>
      <c r="D2851" t="s">
        <v>485</v>
      </c>
      <c r="E2851">
        <v>2009</v>
      </c>
      <c r="F2851" s="21" t="s">
        <v>574</v>
      </c>
      <c r="G2851" s="21" t="s">
        <v>574</v>
      </c>
      <c r="H2851" s="3" t="s">
        <v>575</v>
      </c>
      <c r="I2851">
        <v>-9.9558333000000001</v>
      </c>
      <c r="J2851">
        <v>-67.8727777777776</v>
      </c>
      <c r="K2851" s="5" t="s">
        <v>109</v>
      </c>
      <c r="L2851" t="s">
        <v>110</v>
      </c>
      <c r="M2851" t="s">
        <v>576</v>
      </c>
      <c r="N2851" t="s">
        <v>577</v>
      </c>
      <c r="O2851" s="12">
        <v>2005</v>
      </c>
      <c r="P2851" s="12">
        <v>12</v>
      </c>
      <c r="Q2851" s="12">
        <v>2006</v>
      </c>
      <c r="R2851" s="12">
        <v>9</v>
      </c>
      <c r="S2851" s="7">
        <v>10</v>
      </c>
      <c r="T2851">
        <v>66</v>
      </c>
      <c r="U2851">
        <v>6</v>
      </c>
      <c r="V2851" s="21" t="s">
        <v>53</v>
      </c>
      <c r="W2851">
        <v>360</v>
      </c>
      <c r="X2851" s="26">
        <v>11</v>
      </c>
      <c r="Y2851" t="s">
        <v>48</v>
      </c>
      <c r="Z2851" t="s">
        <v>55</v>
      </c>
      <c r="AA2851" t="s">
        <v>524</v>
      </c>
      <c r="AB2851" s="5">
        <v>40</v>
      </c>
      <c r="AC2851" t="s">
        <v>1451</v>
      </c>
      <c r="AD2851" t="s">
        <v>1650</v>
      </c>
      <c r="AE2851" t="s">
        <v>1452</v>
      </c>
    </row>
    <row r="2852" spans="1:31" ht="14.25" customHeight="1" x14ac:dyDescent="0.3">
      <c r="A2852">
        <v>28</v>
      </c>
      <c r="B2852" t="s">
        <v>35</v>
      </c>
      <c r="C2852" t="s">
        <v>510</v>
      </c>
      <c r="D2852" t="s">
        <v>485</v>
      </c>
      <c r="E2852">
        <v>2009</v>
      </c>
      <c r="F2852" s="21" t="s">
        <v>574</v>
      </c>
      <c r="G2852" s="21" t="s">
        <v>574</v>
      </c>
      <c r="H2852" s="3" t="s">
        <v>575</v>
      </c>
      <c r="I2852">
        <v>-9.9558333000000001</v>
      </c>
      <c r="J2852">
        <v>-67.8727777777776</v>
      </c>
      <c r="K2852" s="5" t="s">
        <v>109</v>
      </c>
      <c r="L2852" t="s">
        <v>110</v>
      </c>
      <c r="M2852" t="s">
        <v>576</v>
      </c>
      <c r="N2852" t="s">
        <v>577</v>
      </c>
      <c r="O2852" s="12">
        <v>2005</v>
      </c>
      <c r="P2852" s="12">
        <v>12</v>
      </c>
      <c r="Q2852" s="12">
        <v>2006</v>
      </c>
      <c r="R2852" s="12">
        <v>9</v>
      </c>
      <c r="S2852" s="7">
        <v>10</v>
      </c>
      <c r="T2852">
        <v>66</v>
      </c>
      <c r="U2852">
        <v>6</v>
      </c>
      <c r="V2852" s="21" t="s">
        <v>53</v>
      </c>
      <c r="W2852">
        <v>360</v>
      </c>
      <c r="X2852" s="26">
        <v>11</v>
      </c>
      <c r="Y2852" t="s">
        <v>48</v>
      </c>
      <c r="Z2852" t="s">
        <v>55</v>
      </c>
      <c r="AA2852" t="s">
        <v>1107</v>
      </c>
      <c r="AB2852" s="5">
        <v>29</v>
      </c>
      <c r="AC2852" t="s">
        <v>1451</v>
      </c>
      <c r="AD2852" t="s">
        <v>1650</v>
      </c>
      <c r="AE2852" t="s">
        <v>1452</v>
      </c>
    </row>
    <row r="2853" spans="1:31" ht="14.25" customHeight="1" x14ac:dyDescent="0.3">
      <c r="A2853">
        <v>28</v>
      </c>
      <c r="B2853" t="s">
        <v>35</v>
      </c>
      <c r="C2853" t="s">
        <v>510</v>
      </c>
      <c r="D2853" t="s">
        <v>485</v>
      </c>
      <c r="E2853">
        <v>2009</v>
      </c>
      <c r="F2853" s="21" t="s">
        <v>574</v>
      </c>
      <c r="G2853" s="21" t="s">
        <v>574</v>
      </c>
      <c r="H2853" s="3" t="s">
        <v>575</v>
      </c>
      <c r="I2853">
        <v>-9.9558333000000001</v>
      </c>
      <c r="J2853">
        <v>-67.8727777777775</v>
      </c>
      <c r="K2853" s="5" t="s">
        <v>109</v>
      </c>
      <c r="L2853" t="s">
        <v>110</v>
      </c>
      <c r="M2853" t="s">
        <v>576</v>
      </c>
      <c r="N2853" t="s">
        <v>577</v>
      </c>
      <c r="O2853" s="12">
        <v>2005</v>
      </c>
      <c r="P2853" s="12">
        <v>12</v>
      </c>
      <c r="Q2853" s="12">
        <v>2006</v>
      </c>
      <c r="R2853" s="12">
        <v>9</v>
      </c>
      <c r="S2853" s="7">
        <v>10</v>
      </c>
      <c r="T2853">
        <v>66</v>
      </c>
      <c r="U2853">
        <v>6</v>
      </c>
      <c r="V2853" s="21" t="s">
        <v>53</v>
      </c>
      <c r="W2853">
        <v>360</v>
      </c>
      <c r="X2853" s="26">
        <v>11</v>
      </c>
      <c r="Y2853" t="s">
        <v>48</v>
      </c>
      <c r="Z2853" t="s">
        <v>55</v>
      </c>
      <c r="AA2853" t="s">
        <v>889</v>
      </c>
      <c r="AB2853" s="5">
        <v>2</v>
      </c>
      <c r="AC2853" t="s">
        <v>1451</v>
      </c>
      <c r="AD2853" t="s">
        <v>1650</v>
      </c>
      <c r="AE2853" t="s">
        <v>1452</v>
      </c>
    </row>
    <row r="2854" spans="1:31" ht="14.25" customHeight="1" x14ac:dyDescent="0.3">
      <c r="A2854">
        <v>28</v>
      </c>
      <c r="B2854" t="s">
        <v>35</v>
      </c>
      <c r="C2854" t="s">
        <v>510</v>
      </c>
      <c r="D2854" t="s">
        <v>485</v>
      </c>
      <c r="E2854">
        <v>2009</v>
      </c>
      <c r="F2854" s="21" t="s">
        <v>574</v>
      </c>
      <c r="G2854" s="21" t="s">
        <v>574</v>
      </c>
      <c r="H2854" s="3" t="s">
        <v>575</v>
      </c>
      <c r="I2854">
        <v>-9.9558333000000001</v>
      </c>
      <c r="J2854">
        <v>-67.872777777777699</v>
      </c>
      <c r="K2854" s="5" t="s">
        <v>109</v>
      </c>
      <c r="L2854" t="s">
        <v>110</v>
      </c>
      <c r="M2854" t="s">
        <v>576</v>
      </c>
      <c r="N2854" t="s">
        <v>577</v>
      </c>
      <c r="O2854" s="12">
        <v>2005</v>
      </c>
      <c r="P2854" s="12">
        <v>12</v>
      </c>
      <c r="Q2854" s="12">
        <v>2006</v>
      </c>
      <c r="R2854" s="12">
        <v>9</v>
      </c>
      <c r="S2854" s="7">
        <v>10</v>
      </c>
      <c r="T2854">
        <v>66</v>
      </c>
      <c r="U2854">
        <v>6</v>
      </c>
      <c r="V2854" s="21" t="s">
        <v>53</v>
      </c>
      <c r="W2854">
        <v>360</v>
      </c>
      <c r="X2854" s="26">
        <v>11</v>
      </c>
      <c r="Y2854" t="s">
        <v>48</v>
      </c>
      <c r="Z2854" t="s">
        <v>55</v>
      </c>
      <c r="AA2854" t="s">
        <v>1108</v>
      </c>
      <c r="AB2854" s="5">
        <v>2</v>
      </c>
      <c r="AC2854" t="s">
        <v>1451</v>
      </c>
      <c r="AD2854" t="s">
        <v>1650</v>
      </c>
      <c r="AE2854" t="s">
        <v>1452</v>
      </c>
    </row>
    <row r="2855" spans="1:31" ht="14.25" customHeight="1" x14ac:dyDescent="0.3">
      <c r="A2855">
        <v>28</v>
      </c>
      <c r="B2855" t="s">
        <v>35</v>
      </c>
      <c r="C2855" t="s">
        <v>510</v>
      </c>
      <c r="D2855" t="s">
        <v>485</v>
      </c>
      <c r="E2855">
        <v>2009</v>
      </c>
      <c r="F2855" s="21" t="s">
        <v>574</v>
      </c>
      <c r="G2855" s="21" t="s">
        <v>574</v>
      </c>
      <c r="H2855" s="3" t="s">
        <v>575</v>
      </c>
      <c r="I2855">
        <v>-9.9558333000000001</v>
      </c>
      <c r="J2855">
        <v>-67.872777777777699</v>
      </c>
      <c r="K2855" s="5" t="s">
        <v>109</v>
      </c>
      <c r="L2855" t="s">
        <v>110</v>
      </c>
      <c r="M2855" t="s">
        <v>576</v>
      </c>
      <c r="N2855" t="s">
        <v>577</v>
      </c>
      <c r="O2855" s="12">
        <v>2005</v>
      </c>
      <c r="P2855" s="12">
        <v>12</v>
      </c>
      <c r="Q2855" s="12">
        <v>2006</v>
      </c>
      <c r="R2855" s="12">
        <v>9</v>
      </c>
      <c r="S2855" s="7">
        <v>10</v>
      </c>
      <c r="T2855">
        <v>66</v>
      </c>
      <c r="U2855">
        <v>6</v>
      </c>
      <c r="V2855" s="21" t="s">
        <v>53</v>
      </c>
      <c r="W2855">
        <v>360</v>
      </c>
      <c r="X2855" s="26">
        <v>11</v>
      </c>
      <c r="Y2855" t="s">
        <v>48</v>
      </c>
      <c r="Z2855" t="s">
        <v>55</v>
      </c>
      <c r="AA2855" t="s">
        <v>73</v>
      </c>
      <c r="AB2855" s="5">
        <v>1</v>
      </c>
      <c r="AC2855" t="s">
        <v>1451</v>
      </c>
      <c r="AD2855" t="s">
        <v>1650</v>
      </c>
      <c r="AE2855" t="s">
        <v>1452</v>
      </c>
    </row>
    <row r="2856" spans="1:31" ht="14.25" customHeight="1" x14ac:dyDescent="0.3">
      <c r="A2856">
        <v>28</v>
      </c>
      <c r="B2856" t="s">
        <v>35</v>
      </c>
      <c r="C2856" t="s">
        <v>510</v>
      </c>
      <c r="D2856" t="s">
        <v>485</v>
      </c>
      <c r="E2856">
        <v>2009</v>
      </c>
      <c r="F2856" s="21" t="s">
        <v>574</v>
      </c>
      <c r="G2856" s="21" t="s">
        <v>574</v>
      </c>
      <c r="H2856" s="3" t="s">
        <v>575</v>
      </c>
      <c r="I2856">
        <v>-9.9558333000000001</v>
      </c>
      <c r="J2856">
        <v>-67.872777777777699</v>
      </c>
      <c r="K2856" s="5" t="s">
        <v>109</v>
      </c>
      <c r="L2856" t="s">
        <v>110</v>
      </c>
      <c r="M2856" t="s">
        <v>576</v>
      </c>
      <c r="N2856" t="s">
        <v>577</v>
      </c>
      <c r="O2856" s="12">
        <v>2005</v>
      </c>
      <c r="P2856" s="12">
        <v>12</v>
      </c>
      <c r="Q2856" s="12">
        <v>2006</v>
      </c>
      <c r="R2856" s="12">
        <v>9</v>
      </c>
      <c r="S2856" s="7">
        <v>10</v>
      </c>
      <c r="T2856">
        <v>66</v>
      </c>
      <c r="U2856">
        <v>6</v>
      </c>
      <c r="V2856" s="21" t="s">
        <v>53</v>
      </c>
      <c r="W2856">
        <v>360</v>
      </c>
      <c r="X2856" s="26">
        <v>11</v>
      </c>
      <c r="Y2856" t="s">
        <v>48</v>
      </c>
      <c r="Z2856" t="s">
        <v>83</v>
      </c>
      <c r="AA2856" t="s">
        <v>128</v>
      </c>
      <c r="AB2856" s="5">
        <v>36</v>
      </c>
      <c r="AC2856" t="s">
        <v>1451</v>
      </c>
      <c r="AD2856" t="s">
        <v>1650</v>
      </c>
      <c r="AE2856" t="s">
        <v>1452</v>
      </c>
    </row>
    <row r="2857" spans="1:31" ht="14.25" customHeight="1" x14ac:dyDescent="0.3">
      <c r="A2857">
        <v>28</v>
      </c>
      <c r="B2857" t="s">
        <v>35</v>
      </c>
      <c r="C2857" t="s">
        <v>510</v>
      </c>
      <c r="D2857" t="s">
        <v>485</v>
      </c>
      <c r="E2857">
        <v>2009</v>
      </c>
      <c r="F2857" s="21" t="s">
        <v>574</v>
      </c>
      <c r="G2857" s="21" t="s">
        <v>574</v>
      </c>
      <c r="H2857" s="3" t="s">
        <v>575</v>
      </c>
      <c r="I2857">
        <v>-9.9558333000000001</v>
      </c>
      <c r="J2857">
        <v>-67.872777777777699</v>
      </c>
      <c r="K2857" s="5" t="s">
        <v>109</v>
      </c>
      <c r="L2857" t="s">
        <v>110</v>
      </c>
      <c r="M2857" t="s">
        <v>576</v>
      </c>
      <c r="N2857" t="s">
        <v>577</v>
      </c>
      <c r="O2857" s="12">
        <v>2005</v>
      </c>
      <c r="P2857" s="12">
        <v>12</v>
      </c>
      <c r="Q2857" s="12">
        <v>2006</v>
      </c>
      <c r="R2857" s="12">
        <v>9</v>
      </c>
      <c r="S2857" s="7">
        <v>10</v>
      </c>
      <c r="T2857">
        <v>66</v>
      </c>
      <c r="U2857">
        <v>6</v>
      </c>
      <c r="V2857" s="21" t="s">
        <v>53</v>
      </c>
      <c r="W2857">
        <v>360</v>
      </c>
      <c r="X2857" s="26">
        <v>11</v>
      </c>
      <c r="Y2857" t="s">
        <v>48</v>
      </c>
      <c r="Z2857" t="s">
        <v>83</v>
      </c>
      <c r="AA2857" t="s">
        <v>84</v>
      </c>
      <c r="AB2857" s="5">
        <v>607</v>
      </c>
      <c r="AC2857" t="s">
        <v>1451</v>
      </c>
      <c r="AD2857" t="s">
        <v>1650</v>
      </c>
      <c r="AE2857" t="s">
        <v>1452</v>
      </c>
    </row>
    <row r="2858" spans="1:31" ht="14.25" customHeight="1" x14ac:dyDescent="0.3">
      <c r="A2858">
        <v>28</v>
      </c>
      <c r="B2858" t="s">
        <v>35</v>
      </c>
      <c r="C2858" t="s">
        <v>510</v>
      </c>
      <c r="D2858" t="s">
        <v>485</v>
      </c>
      <c r="E2858">
        <v>2009</v>
      </c>
      <c r="F2858" s="21" t="s">
        <v>574</v>
      </c>
      <c r="G2858" s="21" t="s">
        <v>574</v>
      </c>
      <c r="H2858" s="3" t="s">
        <v>575</v>
      </c>
      <c r="I2858">
        <v>-9.9558333000000001</v>
      </c>
      <c r="J2858">
        <v>-67.872777777777699</v>
      </c>
      <c r="K2858" s="5" t="s">
        <v>109</v>
      </c>
      <c r="L2858" t="s">
        <v>110</v>
      </c>
      <c r="M2858" t="s">
        <v>576</v>
      </c>
      <c r="N2858" t="s">
        <v>577</v>
      </c>
      <c r="O2858" s="12">
        <v>2005</v>
      </c>
      <c r="P2858" s="12">
        <v>12</v>
      </c>
      <c r="Q2858" s="12">
        <v>2006</v>
      </c>
      <c r="R2858" s="12">
        <v>9</v>
      </c>
      <c r="S2858" s="7">
        <v>10</v>
      </c>
      <c r="T2858">
        <v>66</v>
      </c>
      <c r="U2858">
        <v>6</v>
      </c>
      <c r="V2858" s="21" t="s">
        <v>53</v>
      </c>
      <c r="W2858">
        <v>360</v>
      </c>
      <c r="X2858" s="26">
        <v>11</v>
      </c>
      <c r="Y2858" t="s">
        <v>48</v>
      </c>
      <c r="Z2858" t="s">
        <v>83</v>
      </c>
      <c r="AA2858" t="s">
        <v>911</v>
      </c>
      <c r="AB2858" s="5">
        <v>424</v>
      </c>
      <c r="AC2858" t="s">
        <v>1451</v>
      </c>
      <c r="AD2858" t="s">
        <v>1650</v>
      </c>
      <c r="AE2858" t="s">
        <v>1452</v>
      </c>
    </row>
    <row r="2859" spans="1:31" ht="14.25" customHeight="1" x14ac:dyDescent="0.3">
      <c r="A2859">
        <v>28</v>
      </c>
      <c r="B2859" t="s">
        <v>35</v>
      </c>
      <c r="C2859" t="s">
        <v>510</v>
      </c>
      <c r="D2859" t="s">
        <v>485</v>
      </c>
      <c r="E2859">
        <v>2009</v>
      </c>
      <c r="F2859" s="21" t="s">
        <v>574</v>
      </c>
      <c r="G2859" s="21" t="s">
        <v>574</v>
      </c>
      <c r="H2859" s="3" t="s">
        <v>575</v>
      </c>
      <c r="I2859">
        <v>-9.9558333000000001</v>
      </c>
      <c r="J2859">
        <v>-67.872777777777699</v>
      </c>
      <c r="K2859" s="5" t="s">
        <v>109</v>
      </c>
      <c r="L2859" t="s">
        <v>110</v>
      </c>
      <c r="M2859" t="s">
        <v>576</v>
      </c>
      <c r="N2859" t="s">
        <v>577</v>
      </c>
      <c r="O2859" s="12">
        <v>2005</v>
      </c>
      <c r="P2859" s="12">
        <v>12</v>
      </c>
      <c r="Q2859" s="12">
        <v>2006</v>
      </c>
      <c r="R2859" s="12">
        <v>9</v>
      </c>
      <c r="S2859" s="7">
        <v>10</v>
      </c>
      <c r="T2859">
        <v>66</v>
      </c>
      <c r="U2859">
        <v>6</v>
      </c>
      <c r="V2859" s="21" t="s">
        <v>53</v>
      </c>
      <c r="W2859">
        <v>360</v>
      </c>
      <c r="X2859" s="26">
        <v>11</v>
      </c>
      <c r="Y2859" t="s">
        <v>48</v>
      </c>
      <c r="Z2859" t="s">
        <v>83</v>
      </c>
      <c r="AA2859" t="s">
        <v>902</v>
      </c>
      <c r="AB2859" s="5">
        <v>30</v>
      </c>
      <c r="AC2859" t="s">
        <v>1451</v>
      </c>
      <c r="AD2859" t="s">
        <v>1650</v>
      </c>
      <c r="AE2859" t="s">
        <v>1452</v>
      </c>
    </row>
    <row r="2860" spans="1:31" ht="14.25" customHeight="1" x14ac:dyDescent="0.3">
      <c r="A2860">
        <v>28</v>
      </c>
      <c r="B2860" t="s">
        <v>35</v>
      </c>
      <c r="C2860" t="s">
        <v>510</v>
      </c>
      <c r="D2860" t="s">
        <v>485</v>
      </c>
      <c r="E2860">
        <v>2009</v>
      </c>
      <c r="F2860" s="21" t="s">
        <v>574</v>
      </c>
      <c r="G2860" s="21" t="s">
        <v>574</v>
      </c>
      <c r="H2860" s="3" t="s">
        <v>575</v>
      </c>
      <c r="I2860">
        <v>-9.9558333000000001</v>
      </c>
      <c r="J2860">
        <v>-67.872777777777699</v>
      </c>
      <c r="K2860" s="5" t="s">
        <v>109</v>
      </c>
      <c r="L2860" t="s">
        <v>110</v>
      </c>
      <c r="M2860" t="s">
        <v>576</v>
      </c>
      <c r="N2860" t="s">
        <v>577</v>
      </c>
      <c r="O2860" s="12">
        <v>2005</v>
      </c>
      <c r="P2860" s="12">
        <v>12</v>
      </c>
      <c r="Q2860" s="12">
        <v>2006</v>
      </c>
      <c r="R2860" s="12">
        <v>9</v>
      </c>
      <c r="S2860" s="7">
        <v>10</v>
      </c>
      <c r="T2860">
        <v>66</v>
      </c>
      <c r="U2860">
        <v>6</v>
      </c>
      <c r="V2860" s="21" t="s">
        <v>53</v>
      </c>
      <c r="W2860">
        <v>360</v>
      </c>
      <c r="X2860" s="26">
        <v>11</v>
      </c>
      <c r="Y2860" t="s">
        <v>48</v>
      </c>
      <c r="Z2860" t="s">
        <v>83</v>
      </c>
      <c r="AA2860" t="s">
        <v>87</v>
      </c>
      <c r="AB2860" s="5">
        <v>233</v>
      </c>
      <c r="AC2860" t="s">
        <v>1451</v>
      </c>
      <c r="AD2860" t="s">
        <v>1650</v>
      </c>
      <c r="AE2860" t="s">
        <v>1452</v>
      </c>
    </row>
    <row r="2861" spans="1:31" ht="14.25" customHeight="1" x14ac:dyDescent="0.3">
      <c r="A2861">
        <v>28</v>
      </c>
      <c r="B2861" t="s">
        <v>35</v>
      </c>
      <c r="C2861" t="s">
        <v>510</v>
      </c>
      <c r="D2861" t="s">
        <v>485</v>
      </c>
      <c r="E2861">
        <v>2009</v>
      </c>
      <c r="F2861" s="21" t="s">
        <v>574</v>
      </c>
      <c r="G2861" s="21" t="s">
        <v>574</v>
      </c>
      <c r="H2861" s="3" t="s">
        <v>575</v>
      </c>
      <c r="I2861">
        <v>-9.9558333000000001</v>
      </c>
      <c r="J2861">
        <v>-67.872777777777699</v>
      </c>
      <c r="K2861" s="5" t="s">
        <v>109</v>
      </c>
      <c r="L2861" t="s">
        <v>110</v>
      </c>
      <c r="M2861" t="s">
        <v>576</v>
      </c>
      <c r="N2861" t="s">
        <v>577</v>
      </c>
      <c r="O2861" s="12">
        <v>2005</v>
      </c>
      <c r="P2861" s="12">
        <v>12</v>
      </c>
      <c r="Q2861" s="12">
        <v>2006</v>
      </c>
      <c r="R2861" s="12">
        <v>9</v>
      </c>
      <c r="S2861" s="7">
        <v>10</v>
      </c>
      <c r="T2861">
        <v>66</v>
      </c>
      <c r="U2861">
        <v>6</v>
      </c>
      <c r="V2861" s="21" t="s">
        <v>53</v>
      </c>
      <c r="W2861">
        <v>360</v>
      </c>
      <c r="X2861" s="26">
        <v>11</v>
      </c>
      <c r="Y2861" t="s">
        <v>48</v>
      </c>
      <c r="Z2861" t="s">
        <v>83</v>
      </c>
      <c r="AA2861" t="s">
        <v>906</v>
      </c>
      <c r="AB2861" s="5">
        <v>150</v>
      </c>
      <c r="AC2861" t="s">
        <v>1451</v>
      </c>
      <c r="AD2861" t="s">
        <v>1650</v>
      </c>
      <c r="AE2861" t="s">
        <v>1452</v>
      </c>
    </row>
    <row r="2862" spans="1:31" ht="14.25" customHeight="1" x14ac:dyDescent="0.3">
      <c r="A2862">
        <v>28</v>
      </c>
      <c r="B2862" t="s">
        <v>35</v>
      </c>
      <c r="C2862" t="s">
        <v>510</v>
      </c>
      <c r="D2862" t="s">
        <v>485</v>
      </c>
      <c r="E2862">
        <v>2009</v>
      </c>
      <c r="F2862" s="21" t="s">
        <v>574</v>
      </c>
      <c r="G2862" s="21" t="s">
        <v>574</v>
      </c>
      <c r="H2862" s="3" t="s">
        <v>575</v>
      </c>
      <c r="I2862">
        <v>-9.9558333000000001</v>
      </c>
      <c r="J2862">
        <v>-67.872777777777699</v>
      </c>
      <c r="K2862" s="5" t="s">
        <v>109</v>
      </c>
      <c r="L2862" t="s">
        <v>110</v>
      </c>
      <c r="M2862" t="s">
        <v>576</v>
      </c>
      <c r="N2862" t="s">
        <v>577</v>
      </c>
      <c r="O2862" s="12">
        <v>2005</v>
      </c>
      <c r="P2862" s="12">
        <v>12</v>
      </c>
      <c r="Q2862" s="12">
        <v>2006</v>
      </c>
      <c r="R2862" s="12">
        <v>9</v>
      </c>
      <c r="S2862" s="7">
        <v>10</v>
      </c>
      <c r="T2862">
        <v>66</v>
      </c>
      <c r="U2862">
        <v>6</v>
      </c>
      <c r="V2862" s="21" t="s">
        <v>53</v>
      </c>
      <c r="W2862">
        <v>360</v>
      </c>
      <c r="X2862" s="26">
        <v>11</v>
      </c>
      <c r="Y2862" t="s">
        <v>48</v>
      </c>
      <c r="Z2862" t="s">
        <v>90</v>
      </c>
      <c r="AA2862" t="s">
        <v>279</v>
      </c>
      <c r="AB2862" s="5">
        <v>0</v>
      </c>
      <c r="AC2862" t="s">
        <v>1451</v>
      </c>
      <c r="AD2862" t="s">
        <v>1650</v>
      </c>
      <c r="AE2862" t="s">
        <v>1452</v>
      </c>
    </row>
    <row r="2863" spans="1:31" ht="14.25" customHeight="1" x14ac:dyDescent="0.3">
      <c r="A2863">
        <v>28</v>
      </c>
      <c r="B2863" t="s">
        <v>35</v>
      </c>
      <c r="C2863" t="s">
        <v>510</v>
      </c>
      <c r="D2863" t="s">
        <v>485</v>
      </c>
      <c r="E2863">
        <v>2009</v>
      </c>
      <c r="F2863" s="21" t="s">
        <v>574</v>
      </c>
      <c r="G2863" s="21" t="s">
        <v>574</v>
      </c>
      <c r="H2863" s="3" t="s">
        <v>575</v>
      </c>
      <c r="I2863">
        <v>-9.9558333000000001</v>
      </c>
      <c r="J2863">
        <v>-67.872777777777699</v>
      </c>
      <c r="K2863" s="5" t="s">
        <v>109</v>
      </c>
      <c r="L2863" t="s">
        <v>110</v>
      </c>
      <c r="M2863" t="s">
        <v>576</v>
      </c>
      <c r="N2863" t="s">
        <v>577</v>
      </c>
      <c r="O2863" s="12">
        <v>2005</v>
      </c>
      <c r="P2863" s="12">
        <v>12</v>
      </c>
      <c r="Q2863" s="12">
        <v>2006</v>
      </c>
      <c r="R2863" s="12">
        <v>9</v>
      </c>
      <c r="S2863" s="7">
        <v>10</v>
      </c>
      <c r="T2863">
        <v>66</v>
      </c>
      <c r="U2863">
        <v>6</v>
      </c>
      <c r="V2863" s="21" t="s">
        <v>53</v>
      </c>
      <c r="W2863">
        <v>360</v>
      </c>
      <c r="X2863" s="26">
        <v>11</v>
      </c>
      <c r="Y2863" t="s">
        <v>48</v>
      </c>
      <c r="Z2863" t="s">
        <v>90</v>
      </c>
      <c r="AA2863" t="s">
        <v>666</v>
      </c>
      <c r="AB2863" s="5">
        <v>11</v>
      </c>
      <c r="AC2863" t="s">
        <v>1451</v>
      </c>
      <c r="AD2863" t="s">
        <v>1650</v>
      </c>
      <c r="AE2863" t="s">
        <v>1452</v>
      </c>
    </row>
    <row r="2864" spans="1:31" ht="14.25" customHeight="1" x14ac:dyDescent="0.3">
      <c r="A2864">
        <v>28</v>
      </c>
      <c r="B2864" t="s">
        <v>35</v>
      </c>
      <c r="C2864" t="s">
        <v>510</v>
      </c>
      <c r="D2864" t="s">
        <v>485</v>
      </c>
      <c r="E2864">
        <v>2009</v>
      </c>
      <c r="F2864" s="21" t="s">
        <v>574</v>
      </c>
      <c r="G2864" s="21" t="s">
        <v>574</v>
      </c>
      <c r="H2864" s="3" t="s">
        <v>575</v>
      </c>
      <c r="I2864">
        <v>-9.9558333000000001</v>
      </c>
      <c r="J2864">
        <v>-67.872777777777699</v>
      </c>
      <c r="K2864" s="5" t="s">
        <v>109</v>
      </c>
      <c r="L2864" t="s">
        <v>110</v>
      </c>
      <c r="M2864" t="s">
        <v>576</v>
      </c>
      <c r="N2864" t="s">
        <v>577</v>
      </c>
      <c r="O2864" s="12">
        <v>2005</v>
      </c>
      <c r="P2864" s="12">
        <v>12</v>
      </c>
      <c r="Q2864" s="12">
        <v>2006</v>
      </c>
      <c r="R2864" s="12">
        <v>9</v>
      </c>
      <c r="S2864" s="7">
        <v>10</v>
      </c>
      <c r="T2864">
        <v>66</v>
      </c>
      <c r="U2864">
        <v>6</v>
      </c>
      <c r="V2864" s="21" t="s">
        <v>53</v>
      </c>
      <c r="W2864">
        <v>360</v>
      </c>
      <c r="X2864" s="26">
        <v>11</v>
      </c>
      <c r="Y2864" t="s">
        <v>48</v>
      </c>
      <c r="Z2864" t="s">
        <v>90</v>
      </c>
      <c r="AA2864" t="s">
        <v>917</v>
      </c>
      <c r="AB2864" s="5">
        <v>24</v>
      </c>
      <c r="AC2864" t="s">
        <v>1451</v>
      </c>
      <c r="AD2864" t="s">
        <v>1650</v>
      </c>
      <c r="AE2864" t="s">
        <v>1452</v>
      </c>
    </row>
    <row r="2865" spans="1:31" ht="14.25" customHeight="1" x14ac:dyDescent="0.3">
      <c r="A2865">
        <v>28</v>
      </c>
      <c r="B2865" t="s">
        <v>35</v>
      </c>
      <c r="C2865" t="s">
        <v>510</v>
      </c>
      <c r="D2865" t="s">
        <v>485</v>
      </c>
      <c r="E2865">
        <v>2009</v>
      </c>
      <c r="F2865" s="21" t="s">
        <v>574</v>
      </c>
      <c r="G2865" s="21" t="s">
        <v>574</v>
      </c>
      <c r="H2865" s="3" t="s">
        <v>575</v>
      </c>
      <c r="I2865">
        <v>-9.9558333000000001</v>
      </c>
      <c r="J2865">
        <v>-67.872777777777699</v>
      </c>
      <c r="K2865" s="5" t="s">
        <v>109</v>
      </c>
      <c r="L2865" t="s">
        <v>110</v>
      </c>
      <c r="M2865" t="s">
        <v>576</v>
      </c>
      <c r="N2865" t="s">
        <v>577</v>
      </c>
      <c r="O2865" s="12">
        <v>2005</v>
      </c>
      <c r="P2865" s="12">
        <v>12</v>
      </c>
      <c r="Q2865" s="12">
        <v>2006</v>
      </c>
      <c r="R2865" s="12">
        <v>9</v>
      </c>
      <c r="S2865" s="7">
        <v>10</v>
      </c>
      <c r="T2865">
        <v>66</v>
      </c>
      <c r="U2865">
        <v>6</v>
      </c>
      <c r="V2865" s="21" t="s">
        <v>53</v>
      </c>
      <c r="W2865">
        <v>360</v>
      </c>
      <c r="X2865" s="26">
        <v>11</v>
      </c>
      <c r="Y2865" t="s">
        <v>48</v>
      </c>
      <c r="Z2865" t="s">
        <v>90</v>
      </c>
      <c r="AA2865" t="s">
        <v>91</v>
      </c>
      <c r="AB2865" s="5">
        <v>69</v>
      </c>
      <c r="AC2865" t="s">
        <v>1451</v>
      </c>
      <c r="AD2865" t="s">
        <v>1650</v>
      </c>
      <c r="AE2865" t="s">
        <v>1452</v>
      </c>
    </row>
    <row r="2866" spans="1:31" ht="14.25" customHeight="1" x14ac:dyDescent="0.3">
      <c r="A2866">
        <v>29</v>
      </c>
      <c r="B2866" t="s">
        <v>24</v>
      </c>
      <c r="C2866" t="s">
        <v>472</v>
      </c>
      <c r="D2866" t="s">
        <v>351</v>
      </c>
      <c r="E2866">
        <v>2013</v>
      </c>
      <c r="F2866" t="s">
        <v>578</v>
      </c>
      <c r="G2866" t="s">
        <v>579</v>
      </c>
      <c r="H2866" s="3" t="s">
        <v>580</v>
      </c>
      <c r="I2866" s="8">
        <v>-21.206666999999999</v>
      </c>
      <c r="J2866" s="8">
        <v>-43.928888999999998</v>
      </c>
      <c r="K2866">
        <v>4000000</v>
      </c>
      <c r="L2866" t="s">
        <v>67</v>
      </c>
      <c r="M2866" t="s">
        <v>544</v>
      </c>
      <c r="N2866" t="s">
        <v>581</v>
      </c>
      <c r="O2866" s="12">
        <v>2010</v>
      </c>
      <c r="P2866" s="12">
        <v>3</v>
      </c>
      <c r="Q2866" s="12">
        <v>2011</v>
      </c>
      <c r="R2866" s="12">
        <v>2</v>
      </c>
      <c r="S2866" s="7">
        <v>12</v>
      </c>
      <c r="T2866">
        <v>24</v>
      </c>
      <c r="U2866">
        <v>3</v>
      </c>
      <c r="V2866" t="s">
        <v>53</v>
      </c>
      <c r="W2866">
        <f t="shared" ref="W2866:W2904" si="44">7*60</f>
        <v>420</v>
      </c>
      <c r="X2866" s="5">
        <v>9</v>
      </c>
      <c r="Y2866" t="s">
        <v>20</v>
      </c>
      <c r="Z2866" t="s">
        <v>49</v>
      </c>
      <c r="AA2866" t="s">
        <v>235</v>
      </c>
      <c r="AB2866" s="5">
        <v>4</v>
      </c>
      <c r="AC2866" t="s">
        <v>1453</v>
      </c>
      <c r="AD2866" t="s">
        <v>1509</v>
      </c>
    </row>
    <row r="2867" spans="1:31" ht="14.25" customHeight="1" x14ac:dyDescent="0.3">
      <c r="A2867">
        <v>29</v>
      </c>
      <c r="B2867" t="s">
        <v>24</v>
      </c>
      <c r="C2867" t="s">
        <v>472</v>
      </c>
      <c r="D2867" t="s">
        <v>351</v>
      </c>
      <c r="E2867">
        <v>2013</v>
      </c>
      <c r="F2867" t="s">
        <v>578</v>
      </c>
      <c r="G2867" t="s">
        <v>579</v>
      </c>
      <c r="H2867" s="3" t="s">
        <v>580</v>
      </c>
      <c r="I2867" s="8">
        <v>-21.206666999999999</v>
      </c>
      <c r="J2867" s="8">
        <v>-43.928888999999998</v>
      </c>
      <c r="K2867">
        <v>4000000</v>
      </c>
      <c r="L2867" t="s">
        <v>67</v>
      </c>
      <c r="M2867" t="s">
        <v>544</v>
      </c>
      <c r="N2867" t="s">
        <v>581</v>
      </c>
      <c r="O2867" s="12">
        <v>2010</v>
      </c>
      <c r="P2867" s="12">
        <v>3</v>
      </c>
      <c r="Q2867" s="12">
        <v>2011</v>
      </c>
      <c r="R2867" s="12">
        <v>2</v>
      </c>
      <c r="S2867" s="7">
        <v>12</v>
      </c>
      <c r="T2867">
        <v>24</v>
      </c>
      <c r="U2867">
        <v>3</v>
      </c>
      <c r="V2867" t="s">
        <v>53</v>
      </c>
      <c r="W2867">
        <f t="shared" si="44"/>
        <v>420</v>
      </c>
      <c r="X2867" s="5">
        <v>9</v>
      </c>
      <c r="Y2867" t="s">
        <v>20</v>
      </c>
      <c r="Z2867" t="s">
        <v>49</v>
      </c>
      <c r="AA2867" t="s">
        <v>1081</v>
      </c>
      <c r="AB2867" s="5">
        <v>0</v>
      </c>
      <c r="AC2867" t="s">
        <v>1453</v>
      </c>
      <c r="AD2867" t="s">
        <v>1509</v>
      </c>
    </row>
    <row r="2868" spans="1:31" ht="14.25" customHeight="1" x14ac:dyDescent="0.3">
      <c r="A2868">
        <v>29</v>
      </c>
      <c r="B2868" t="s">
        <v>24</v>
      </c>
      <c r="C2868" t="s">
        <v>472</v>
      </c>
      <c r="D2868" t="s">
        <v>351</v>
      </c>
      <c r="E2868">
        <v>2013</v>
      </c>
      <c r="F2868" t="s">
        <v>578</v>
      </c>
      <c r="G2868" t="s">
        <v>579</v>
      </c>
      <c r="H2868" s="3" t="s">
        <v>580</v>
      </c>
      <c r="I2868" s="8">
        <v>-21.206666999999999</v>
      </c>
      <c r="J2868" s="8">
        <v>-43.928888999999998</v>
      </c>
      <c r="K2868">
        <v>4000000</v>
      </c>
      <c r="L2868" t="s">
        <v>67</v>
      </c>
      <c r="M2868" t="s">
        <v>544</v>
      </c>
      <c r="N2868" t="s">
        <v>581</v>
      </c>
      <c r="O2868" s="12">
        <v>2010</v>
      </c>
      <c r="P2868" s="12">
        <v>3</v>
      </c>
      <c r="Q2868" s="12">
        <v>2011</v>
      </c>
      <c r="R2868" s="12">
        <v>2</v>
      </c>
      <c r="S2868" s="7">
        <v>12</v>
      </c>
      <c r="T2868">
        <v>24</v>
      </c>
      <c r="U2868">
        <v>3</v>
      </c>
      <c r="V2868" t="s">
        <v>53</v>
      </c>
      <c r="W2868">
        <f t="shared" si="44"/>
        <v>420</v>
      </c>
      <c r="X2868" s="5">
        <v>9</v>
      </c>
      <c r="Y2868" t="s">
        <v>20</v>
      </c>
      <c r="Z2868" t="s">
        <v>49</v>
      </c>
      <c r="AA2868" t="s">
        <v>52</v>
      </c>
      <c r="AB2868" s="5">
        <v>0</v>
      </c>
      <c r="AC2868" t="s">
        <v>1453</v>
      </c>
      <c r="AD2868" t="s">
        <v>1509</v>
      </c>
    </row>
    <row r="2869" spans="1:31" ht="14.25" customHeight="1" x14ac:dyDescent="0.3">
      <c r="A2869">
        <v>29</v>
      </c>
      <c r="B2869" t="s">
        <v>24</v>
      </c>
      <c r="C2869" t="s">
        <v>472</v>
      </c>
      <c r="D2869" t="s">
        <v>351</v>
      </c>
      <c r="E2869">
        <v>2013</v>
      </c>
      <c r="F2869" t="s">
        <v>578</v>
      </c>
      <c r="G2869" t="s">
        <v>579</v>
      </c>
      <c r="H2869" s="3" t="s">
        <v>580</v>
      </c>
      <c r="I2869" s="8">
        <v>-21.206666999999999</v>
      </c>
      <c r="J2869" s="8">
        <v>-43.928888999999998</v>
      </c>
      <c r="K2869">
        <v>4000000</v>
      </c>
      <c r="L2869" t="s">
        <v>67</v>
      </c>
      <c r="M2869" t="s">
        <v>544</v>
      </c>
      <c r="N2869" t="s">
        <v>581</v>
      </c>
      <c r="O2869" s="12">
        <v>2010</v>
      </c>
      <c r="P2869" s="12">
        <v>3</v>
      </c>
      <c r="Q2869" s="12">
        <v>2011</v>
      </c>
      <c r="R2869" s="12">
        <v>2</v>
      </c>
      <c r="S2869" s="7">
        <v>12</v>
      </c>
      <c r="T2869">
        <v>24</v>
      </c>
      <c r="U2869">
        <v>3</v>
      </c>
      <c r="V2869" t="s">
        <v>53</v>
      </c>
      <c r="W2869">
        <f t="shared" si="44"/>
        <v>420</v>
      </c>
      <c r="X2869" s="5">
        <v>9</v>
      </c>
      <c r="Y2869" t="s">
        <v>20</v>
      </c>
      <c r="Z2869" t="s">
        <v>55</v>
      </c>
      <c r="AA2869" t="s">
        <v>238</v>
      </c>
      <c r="AB2869" s="5">
        <v>0</v>
      </c>
      <c r="AC2869" t="s">
        <v>1453</v>
      </c>
      <c r="AD2869" t="s">
        <v>1509</v>
      </c>
    </row>
    <row r="2870" spans="1:31" ht="14.25" customHeight="1" x14ac:dyDescent="0.3">
      <c r="A2870">
        <v>29</v>
      </c>
      <c r="B2870" t="s">
        <v>24</v>
      </c>
      <c r="C2870" t="s">
        <v>472</v>
      </c>
      <c r="D2870" t="s">
        <v>351</v>
      </c>
      <c r="E2870">
        <v>2013</v>
      </c>
      <c r="F2870" t="s">
        <v>578</v>
      </c>
      <c r="G2870" t="s">
        <v>579</v>
      </c>
      <c r="H2870" s="3" t="s">
        <v>580</v>
      </c>
      <c r="I2870" s="8">
        <v>-21.206666999999999</v>
      </c>
      <c r="J2870" s="8">
        <v>-43.928888999999998</v>
      </c>
      <c r="K2870">
        <v>4000000</v>
      </c>
      <c r="L2870" t="s">
        <v>67</v>
      </c>
      <c r="M2870" t="s">
        <v>544</v>
      </c>
      <c r="N2870" t="s">
        <v>581</v>
      </c>
      <c r="O2870" s="12">
        <v>2010</v>
      </c>
      <c r="P2870" s="12">
        <v>3</v>
      </c>
      <c r="Q2870" s="12">
        <v>2011</v>
      </c>
      <c r="R2870" s="12">
        <v>2</v>
      </c>
      <c r="S2870" s="7">
        <v>12</v>
      </c>
      <c r="T2870">
        <v>24</v>
      </c>
      <c r="U2870">
        <v>3</v>
      </c>
      <c r="V2870" t="s">
        <v>53</v>
      </c>
      <c r="W2870">
        <f t="shared" si="44"/>
        <v>420</v>
      </c>
      <c r="X2870" s="5">
        <v>9</v>
      </c>
      <c r="Y2870" t="s">
        <v>20</v>
      </c>
      <c r="Z2870" t="s">
        <v>55</v>
      </c>
      <c r="AA2870" t="s">
        <v>249</v>
      </c>
      <c r="AB2870" s="5">
        <v>3</v>
      </c>
      <c r="AC2870" t="s">
        <v>1453</v>
      </c>
      <c r="AD2870" t="s">
        <v>1509</v>
      </c>
    </row>
    <row r="2871" spans="1:31" ht="14.25" customHeight="1" x14ac:dyDescent="0.3">
      <c r="A2871">
        <v>29</v>
      </c>
      <c r="B2871" t="s">
        <v>24</v>
      </c>
      <c r="C2871" t="s">
        <v>472</v>
      </c>
      <c r="D2871" t="s">
        <v>351</v>
      </c>
      <c r="E2871">
        <v>2013</v>
      </c>
      <c r="F2871" t="s">
        <v>578</v>
      </c>
      <c r="G2871" t="s">
        <v>579</v>
      </c>
      <c r="H2871" s="3" t="s">
        <v>580</v>
      </c>
      <c r="I2871" s="8">
        <v>-21.206666999999999</v>
      </c>
      <c r="J2871" s="8">
        <v>-43.928888999999998</v>
      </c>
      <c r="K2871">
        <v>4000000</v>
      </c>
      <c r="L2871" t="s">
        <v>67</v>
      </c>
      <c r="M2871" t="s">
        <v>544</v>
      </c>
      <c r="N2871" t="s">
        <v>581</v>
      </c>
      <c r="O2871" s="12">
        <v>2010</v>
      </c>
      <c r="P2871" s="12">
        <v>3</v>
      </c>
      <c r="Q2871" s="12">
        <v>2011</v>
      </c>
      <c r="R2871" s="12">
        <v>2</v>
      </c>
      <c r="S2871" s="7">
        <v>12</v>
      </c>
      <c r="T2871">
        <v>24</v>
      </c>
      <c r="U2871">
        <v>3</v>
      </c>
      <c r="V2871" t="s">
        <v>53</v>
      </c>
      <c r="W2871">
        <f t="shared" si="44"/>
        <v>420</v>
      </c>
      <c r="X2871" s="5">
        <v>9</v>
      </c>
      <c r="Y2871" t="s">
        <v>20</v>
      </c>
      <c r="Z2871" t="s">
        <v>55</v>
      </c>
      <c r="AA2871" t="s">
        <v>62</v>
      </c>
      <c r="AB2871" s="5">
        <v>5</v>
      </c>
      <c r="AC2871" t="s">
        <v>1453</v>
      </c>
      <c r="AD2871" t="s">
        <v>1509</v>
      </c>
    </row>
    <row r="2872" spans="1:31" ht="14.25" customHeight="1" x14ac:dyDescent="0.3">
      <c r="A2872">
        <v>29</v>
      </c>
      <c r="B2872" t="s">
        <v>24</v>
      </c>
      <c r="C2872" t="s">
        <v>472</v>
      </c>
      <c r="D2872" t="s">
        <v>351</v>
      </c>
      <c r="E2872">
        <v>2013</v>
      </c>
      <c r="F2872" t="s">
        <v>578</v>
      </c>
      <c r="G2872" t="s">
        <v>579</v>
      </c>
      <c r="H2872" s="3" t="s">
        <v>580</v>
      </c>
      <c r="I2872" s="8">
        <v>-21.206666999999999</v>
      </c>
      <c r="J2872" s="8">
        <v>-43.928888999999998</v>
      </c>
      <c r="K2872">
        <v>4000000</v>
      </c>
      <c r="L2872" t="s">
        <v>67</v>
      </c>
      <c r="M2872" t="s">
        <v>544</v>
      </c>
      <c r="N2872" t="s">
        <v>581</v>
      </c>
      <c r="O2872" s="12">
        <v>2010</v>
      </c>
      <c r="P2872" s="12">
        <v>3</v>
      </c>
      <c r="Q2872" s="12">
        <v>2011</v>
      </c>
      <c r="R2872" s="12">
        <v>2</v>
      </c>
      <c r="S2872" s="7">
        <v>12</v>
      </c>
      <c r="T2872">
        <v>24</v>
      </c>
      <c r="U2872">
        <v>3</v>
      </c>
      <c r="V2872" t="s">
        <v>53</v>
      </c>
      <c r="W2872">
        <f t="shared" si="44"/>
        <v>420</v>
      </c>
      <c r="X2872" s="5">
        <v>9</v>
      </c>
      <c r="Y2872" t="s">
        <v>20</v>
      </c>
      <c r="Z2872" t="s">
        <v>55</v>
      </c>
      <c r="AA2872" t="s">
        <v>114</v>
      </c>
      <c r="AB2872" s="5">
        <v>3</v>
      </c>
      <c r="AC2872" t="s">
        <v>1453</v>
      </c>
      <c r="AD2872" t="s">
        <v>1509</v>
      </c>
    </row>
    <row r="2873" spans="1:31" ht="14.25" customHeight="1" x14ac:dyDescent="0.3">
      <c r="A2873">
        <v>29</v>
      </c>
      <c r="B2873" t="s">
        <v>24</v>
      </c>
      <c r="C2873" t="s">
        <v>472</v>
      </c>
      <c r="D2873" t="s">
        <v>351</v>
      </c>
      <c r="E2873">
        <v>2013</v>
      </c>
      <c r="F2873" t="s">
        <v>578</v>
      </c>
      <c r="G2873" t="s">
        <v>579</v>
      </c>
      <c r="H2873" s="3" t="s">
        <v>580</v>
      </c>
      <c r="I2873" s="8">
        <v>-21.206666999999999</v>
      </c>
      <c r="J2873" s="8">
        <v>-43.928888999999998</v>
      </c>
      <c r="K2873">
        <v>4000000</v>
      </c>
      <c r="L2873" t="s">
        <v>67</v>
      </c>
      <c r="M2873" t="s">
        <v>544</v>
      </c>
      <c r="N2873" t="s">
        <v>581</v>
      </c>
      <c r="O2873" s="12">
        <v>2010</v>
      </c>
      <c r="P2873" s="12">
        <v>3</v>
      </c>
      <c r="Q2873" s="12">
        <v>2011</v>
      </c>
      <c r="R2873" s="12">
        <v>2</v>
      </c>
      <c r="S2873" s="7">
        <v>12</v>
      </c>
      <c r="T2873">
        <v>24</v>
      </c>
      <c r="U2873">
        <v>3</v>
      </c>
      <c r="V2873" t="s">
        <v>53</v>
      </c>
      <c r="W2873">
        <f t="shared" si="44"/>
        <v>420</v>
      </c>
      <c r="X2873" s="5">
        <v>9</v>
      </c>
      <c r="Y2873" t="s">
        <v>20</v>
      </c>
      <c r="Z2873" t="s">
        <v>55</v>
      </c>
      <c r="AA2873" t="s">
        <v>73</v>
      </c>
      <c r="AB2873" s="5">
        <v>6</v>
      </c>
      <c r="AC2873" t="s">
        <v>1453</v>
      </c>
      <c r="AD2873" t="s">
        <v>1509</v>
      </c>
    </row>
    <row r="2874" spans="1:31" ht="14.25" customHeight="1" x14ac:dyDescent="0.3">
      <c r="A2874">
        <v>29</v>
      </c>
      <c r="B2874" t="s">
        <v>24</v>
      </c>
      <c r="C2874" t="s">
        <v>472</v>
      </c>
      <c r="D2874" t="s">
        <v>351</v>
      </c>
      <c r="E2874">
        <v>2013</v>
      </c>
      <c r="F2874" t="s">
        <v>578</v>
      </c>
      <c r="G2874" t="s">
        <v>579</v>
      </c>
      <c r="H2874" s="3" t="s">
        <v>580</v>
      </c>
      <c r="I2874" s="8">
        <v>-21.206666999999999</v>
      </c>
      <c r="J2874" s="8">
        <v>-43.928888999999998</v>
      </c>
      <c r="K2874">
        <v>4000000</v>
      </c>
      <c r="L2874" t="s">
        <v>67</v>
      </c>
      <c r="M2874" t="s">
        <v>544</v>
      </c>
      <c r="N2874" t="s">
        <v>581</v>
      </c>
      <c r="O2874" s="12">
        <v>2010</v>
      </c>
      <c r="P2874" s="12">
        <v>3</v>
      </c>
      <c r="Q2874" s="12">
        <v>2011</v>
      </c>
      <c r="R2874" s="12">
        <v>2</v>
      </c>
      <c r="S2874" s="7">
        <v>12</v>
      </c>
      <c r="T2874">
        <v>24</v>
      </c>
      <c r="U2874">
        <v>3</v>
      </c>
      <c r="V2874" t="s">
        <v>53</v>
      </c>
      <c r="W2874">
        <f t="shared" si="44"/>
        <v>420</v>
      </c>
      <c r="X2874" s="5">
        <v>9</v>
      </c>
      <c r="Y2874" t="s">
        <v>20</v>
      </c>
      <c r="Z2874" t="s">
        <v>55</v>
      </c>
      <c r="AA2874" t="s">
        <v>76</v>
      </c>
      <c r="AB2874" s="5">
        <v>67</v>
      </c>
      <c r="AC2874" t="s">
        <v>1453</v>
      </c>
      <c r="AD2874" t="s">
        <v>1509</v>
      </c>
    </row>
    <row r="2875" spans="1:31" ht="14.25" customHeight="1" x14ac:dyDescent="0.3">
      <c r="A2875">
        <v>29</v>
      </c>
      <c r="B2875" t="s">
        <v>24</v>
      </c>
      <c r="C2875" t="s">
        <v>472</v>
      </c>
      <c r="D2875" t="s">
        <v>351</v>
      </c>
      <c r="E2875">
        <v>2013</v>
      </c>
      <c r="F2875" t="s">
        <v>578</v>
      </c>
      <c r="G2875" t="s">
        <v>579</v>
      </c>
      <c r="H2875" s="3" t="s">
        <v>580</v>
      </c>
      <c r="I2875" s="8">
        <v>-21.206666999999999</v>
      </c>
      <c r="J2875" s="8">
        <v>-43.928888999999998</v>
      </c>
      <c r="K2875">
        <v>4000000</v>
      </c>
      <c r="L2875" t="s">
        <v>67</v>
      </c>
      <c r="M2875" t="s">
        <v>544</v>
      </c>
      <c r="N2875" t="s">
        <v>581</v>
      </c>
      <c r="O2875" s="12">
        <v>2010</v>
      </c>
      <c r="P2875" s="12">
        <v>3</v>
      </c>
      <c r="Q2875" s="12">
        <v>2011</v>
      </c>
      <c r="R2875" s="12">
        <v>2</v>
      </c>
      <c r="S2875" s="7">
        <v>12</v>
      </c>
      <c r="T2875">
        <v>24</v>
      </c>
      <c r="U2875">
        <v>3</v>
      </c>
      <c r="V2875" t="s">
        <v>53</v>
      </c>
      <c r="W2875">
        <f t="shared" si="44"/>
        <v>420</v>
      </c>
      <c r="X2875" s="5">
        <v>9</v>
      </c>
      <c r="Y2875" t="s">
        <v>20</v>
      </c>
      <c r="Z2875" t="s">
        <v>55</v>
      </c>
      <c r="AA2875" t="s">
        <v>265</v>
      </c>
      <c r="AB2875" s="5">
        <v>7</v>
      </c>
      <c r="AC2875" t="s">
        <v>1453</v>
      </c>
      <c r="AD2875" t="s">
        <v>1509</v>
      </c>
    </row>
    <row r="2876" spans="1:31" ht="14.25" customHeight="1" x14ac:dyDescent="0.3">
      <c r="A2876">
        <v>29</v>
      </c>
      <c r="B2876" t="s">
        <v>24</v>
      </c>
      <c r="C2876" t="s">
        <v>472</v>
      </c>
      <c r="D2876" t="s">
        <v>351</v>
      </c>
      <c r="E2876">
        <v>2013</v>
      </c>
      <c r="F2876" t="s">
        <v>578</v>
      </c>
      <c r="G2876" t="s">
        <v>579</v>
      </c>
      <c r="H2876" s="3" t="s">
        <v>580</v>
      </c>
      <c r="I2876" s="8">
        <v>-21.206666999999999</v>
      </c>
      <c r="J2876" s="8">
        <v>-43.928888999999998</v>
      </c>
      <c r="K2876">
        <v>4000000</v>
      </c>
      <c r="L2876" t="s">
        <v>67</v>
      </c>
      <c r="M2876" t="s">
        <v>544</v>
      </c>
      <c r="N2876" t="s">
        <v>581</v>
      </c>
      <c r="O2876" s="12">
        <v>2010</v>
      </c>
      <c r="P2876" s="12">
        <v>3</v>
      </c>
      <c r="Q2876" s="12">
        <v>2011</v>
      </c>
      <c r="R2876" s="12">
        <v>2</v>
      </c>
      <c r="S2876" s="7">
        <v>12</v>
      </c>
      <c r="T2876">
        <v>24</v>
      </c>
      <c r="U2876">
        <v>3</v>
      </c>
      <c r="V2876" t="s">
        <v>53</v>
      </c>
      <c r="W2876">
        <f t="shared" si="44"/>
        <v>420</v>
      </c>
      <c r="X2876" s="5">
        <v>9</v>
      </c>
      <c r="Y2876" t="s">
        <v>20</v>
      </c>
      <c r="Z2876" t="s">
        <v>83</v>
      </c>
      <c r="AA2876" t="s">
        <v>274</v>
      </c>
      <c r="AB2876" s="5">
        <v>1</v>
      </c>
      <c r="AC2876" t="s">
        <v>1453</v>
      </c>
      <c r="AD2876" t="s">
        <v>1509</v>
      </c>
    </row>
    <row r="2877" spans="1:31" ht="14.25" customHeight="1" x14ac:dyDescent="0.3">
      <c r="A2877">
        <v>29</v>
      </c>
      <c r="B2877" t="s">
        <v>24</v>
      </c>
      <c r="C2877" t="s">
        <v>472</v>
      </c>
      <c r="D2877" t="s">
        <v>351</v>
      </c>
      <c r="E2877">
        <v>2013</v>
      </c>
      <c r="F2877" t="s">
        <v>578</v>
      </c>
      <c r="G2877" t="s">
        <v>579</v>
      </c>
      <c r="H2877" s="3" t="s">
        <v>580</v>
      </c>
      <c r="I2877" s="8">
        <v>-21.206666999999999</v>
      </c>
      <c r="J2877" s="8">
        <v>-43.928888999999998</v>
      </c>
      <c r="K2877">
        <v>4000000</v>
      </c>
      <c r="L2877" t="s">
        <v>67</v>
      </c>
      <c r="M2877" t="s">
        <v>544</v>
      </c>
      <c r="N2877" t="s">
        <v>581</v>
      </c>
      <c r="O2877" s="12">
        <v>2010</v>
      </c>
      <c r="P2877" s="12">
        <v>3</v>
      </c>
      <c r="Q2877" s="12">
        <v>2011</v>
      </c>
      <c r="R2877" s="12">
        <v>2</v>
      </c>
      <c r="S2877" s="7">
        <v>12</v>
      </c>
      <c r="T2877">
        <v>24</v>
      </c>
      <c r="U2877">
        <v>3</v>
      </c>
      <c r="V2877" t="s">
        <v>53</v>
      </c>
      <c r="W2877">
        <f t="shared" si="44"/>
        <v>420</v>
      </c>
      <c r="X2877" s="5">
        <v>9</v>
      </c>
      <c r="Y2877" t="s">
        <v>20</v>
      </c>
      <c r="Z2877" t="s">
        <v>83</v>
      </c>
      <c r="AA2877" t="s">
        <v>87</v>
      </c>
      <c r="AB2877" s="5">
        <v>0</v>
      </c>
      <c r="AC2877" t="s">
        <v>1453</v>
      </c>
      <c r="AD2877" t="s">
        <v>1509</v>
      </c>
    </row>
    <row r="2878" spans="1:31" ht="14.25" customHeight="1" x14ac:dyDescent="0.3">
      <c r="A2878">
        <v>29</v>
      </c>
      <c r="B2878" t="s">
        <v>24</v>
      </c>
      <c r="C2878" t="s">
        <v>472</v>
      </c>
      <c r="D2878" t="s">
        <v>351</v>
      </c>
      <c r="E2878">
        <v>2013</v>
      </c>
      <c r="F2878" t="s">
        <v>578</v>
      </c>
      <c r="G2878" t="s">
        <v>579</v>
      </c>
      <c r="H2878" s="3" t="s">
        <v>580</v>
      </c>
      <c r="I2878" s="8">
        <v>-21.206666999999999</v>
      </c>
      <c r="J2878" s="8">
        <v>-43.928888999999998</v>
      </c>
      <c r="K2878">
        <v>4000000</v>
      </c>
      <c r="L2878" t="s">
        <v>67</v>
      </c>
      <c r="M2878" t="s">
        <v>544</v>
      </c>
      <c r="N2878" t="s">
        <v>581</v>
      </c>
      <c r="O2878" s="12">
        <v>2010</v>
      </c>
      <c r="P2878" s="12">
        <v>3</v>
      </c>
      <c r="Q2878" s="12">
        <v>2011</v>
      </c>
      <c r="R2878" s="12">
        <v>2</v>
      </c>
      <c r="S2878" s="7">
        <v>12</v>
      </c>
      <c r="T2878">
        <v>24</v>
      </c>
      <c r="U2878">
        <v>3</v>
      </c>
      <c r="V2878" t="s">
        <v>53</v>
      </c>
      <c r="W2878">
        <f t="shared" si="44"/>
        <v>420</v>
      </c>
      <c r="X2878" s="5">
        <v>9</v>
      </c>
      <c r="Y2878" t="s">
        <v>20</v>
      </c>
      <c r="Z2878" t="s">
        <v>90</v>
      </c>
      <c r="AA2878" t="s">
        <v>91</v>
      </c>
      <c r="AB2878" s="5">
        <v>3</v>
      </c>
      <c r="AC2878" t="s">
        <v>1453</v>
      </c>
      <c r="AD2878" t="s">
        <v>1509</v>
      </c>
    </row>
    <row r="2879" spans="1:31" ht="14.25" customHeight="1" x14ac:dyDescent="0.3">
      <c r="A2879">
        <v>29</v>
      </c>
      <c r="B2879" t="s">
        <v>24</v>
      </c>
      <c r="C2879" t="s">
        <v>472</v>
      </c>
      <c r="D2879" t="s">
        <v>351</v>
      </c>
      <c r="E2879">
        <v>2013</v>
      </c>
      <c r="F2879" t="s">
        <v>578</v>
      </c>
      <c r="G2879" t="s">
        <v>579</v>
      </c>
      <c r="H2879" s="3" t="s">
        <v>580</v>
      </c>
      <c r="I2879" s="8">
        <v>-21.206666999999999</v>
      </c>
      <c r="J2879" s="8">
        <v>-43.928888999999998</v>
      </c>
      <c r="K2879">
        <v>4000000</v>
      </c>
      <c r="L2879" t="s">
        <v>67</v>
      </c>
      <c r="M2879" t="s">
        <v>544</v>
      </c>
      <c r="N2879" t="s">
        <v>581</v>
      </c>
      <c r="O2879" s="12">
        <v>2010</v>
      </c>
      <c r="P2879" s="12">
        <v>3</v>
      </c>
      <c r="Q2879" s="12">
        <v>2011</v>
      </c>
      <c r="R2879" s="12">
        <v>2</v>
      </c>
      <c r="S2879" s="7">
        <v>12</v>
      </c>
      <c r="T2879">
        <v>24</v>
      </c>
      <c r="U2879">
        <v>3</v>
      </c>
      <c r="V2879" t="s">
        <v>53</v>
      </c>
      <c r="W2879">
        <f t="shared" si="44"/>
        <v>420</v>
      </c>
      <c r="X2879" s="5">
        <v>9</v>
      </c>
      <c r="Y2879" t="s">
        <v>1070</v>
      </c>
      <c r="Z2879" t="s">
        <v>49</v>
      </c>
      <c r="AA2879" t="s">
        <v>235</v>
      </c>
      <c r="AB2879" s="5">
        <v>8</v>
      </c>
      <c r="AC2879" t="s">
        <v>1453</v>
      </c>
      <c r="AD2879" t="s">
        <v>1509</v>
      </c>
    </row>
    <row r="2880" spans="1:31" ht="14.25" customHeight="1" x14ac:dyDescent="0.3">
      <c r="A2880">
        <v>29</v>
      </c>
      <c r="B2880" t="s">
        <v>24</v>
      </c>
      <c r="C2880" t="s">
        <v>472</v>
      </c>
      <c r="D2880" t="s">
        <v>351</v>
      </c>
      <c r="E2880">
        <v>2013</v>
      </c>
      <c r="F2880" t="s">
        <v>578</v>
      </c>
      <c r="G2880" t="s">
        <v>579</v>
      </c>
      <c r="H2880" s="3" t="s">
        <v>580</v>
      </c>
      <c r="I2880" s="8">
        <v>-21.206666999999999</v>
      </c>
      <c r="J2880" s="8">
        <v>-43.928888999999998</v>
      </c>
      <c r="K2880">
        <v>4000000</v>
      </c>
      <c r="L2880" t="s">
        <v>67</v>
      </c>
      <c r="M2880" t="s">
        <v>544</v>
      </c>
      <c r="N2880" t="s">
        <v>581</v>
      </c>
      <c r="O2880" s="12">
        <v>2010</v>
      </c>
      <c r="P2880" s="12">
        <v>3</v>
      </c>
      <c r="Q2880" s="12">
        <v>2011</v>
      </c>
      <c r="R2880" s="12">
        <v>2</v>
      </c>
      <c r="S2880" s="7">
        <v>12</v>
      </c>
      <c r="T2880">
        <v>24</v>
      </c>
      <c r="U2880">
        <v>3</v>
      </c>
      <c r="V2880" t="s">
        <v>53</v>
      </c>
      <c r="W2880">
        <f t="shared" si="44"/>
        <v>420</v>
      </c>
      <c r="X2880" s="5">
        <v>9</v>
      </c>
      <c r="Y2880" t="s">
        <v>1070</v>
      </c>
      <c r="Z2880" t="s">
        <v>49</v>
      </c>
      <c r="AA2880" t="s">
        <v>1081</v>
      </c>
      <c r="AB2880" s="5">
        <v>1</v>
      </c>
      <c r="AC2880" t="s">
        <v>1453</v>
      </c>
      <c r="AD2880" t="s">
        <v>1509</v>
      </c>
    </row>
    <row r="2881" spans="1:30" ht="14.25" customHeight="1" x14ac:dyDescent="0.3">
      <c r="A2881">
        <v>29</v>
      </c>
      <c r="B2881" t="s">
        <v>24</v>
      </c>
      <c r="C2881" t="s">
        <v>472</v>
      </c>
      <c r="D2881" t="s">
        <v>351</v>
      </c>
      <c r="E2881">
        <v>2013</v>
      </c>
      <c r="F2881" t="s">
        <v>578</v>
      </c>
      <c r="G2881" t="s">
        <v>579</v>
      </c>
      <c r="H2881" s="3" t="s">
        <v>580</v>
      </c>
      <c r="I2881" s="8">
        <v>-21.206666999999999</v>
      </c>
      <c r="J2881" s="8">
        <v>-43.928888999999998</v>
      </c>
      <c r="K2881">
        <v>4000000</v>
      </c>
      <c r="L2881" t="s">
        <v>67</v>
      </c>
      <c r="M2881" t="s">
        <v>544</v>
      </c>
      <c r="N2881" t="s">
        <v>581</v>
      </c>
      <c r="O2881" s="12">
        <v>2010</v>
      </c>
      <c r="P2881" s="12">
        <v>3</v>
      </c>
      <c r="Q2881" s="12">
        <v>2011</v>
      </c>
      <c r="R2881" s="12">
        <v>2</v>
      </c>
      <c r="S2881" s="7">
        <v>12</v>
      </c>
      <c r="T2881">
        <v>24</v>
      </c>
      <c r="U2881">
        <v>3</v>
      </c>
      <c r="V2881" t="s">
        <v>53</v>
      </c>
      <c r="W2881">
        <f t="shared" si="44"/>
        <v>420</v>
      </c>
      <c r="X2881" s="5">
        <v>9</v>
      </c>
      <c r="Y2881" t="s">
        <v>1070</v>
      </c>
      <c r="Z2881" t="s">
        <v>49</v>
      </c>
      <c r="AA2881" t="s">
        <v>52</v>
      </c>
      <c r="AB2881" s="5">
        <v>13</v>
      </c>
      <c r="AC2881" t="s">
        <v>1453</v>
      </c>
      <c r="AD2881" t="s">
        <v>1509</v>
      </c>
    </row>
    <row r="2882" spans="1:30" ht="14.25" customHeight="1" x14ac:dyDescent="0.3">
      <c r="A2882">
        <v>29</v>
      </c>
      <c r="B2882" t="s">
        <v>24</v>
      </c>
      <c r="C2882" t="s">
        <v>472</v>
      </c>
      <c r="D2882" t="s">
        <v>351</v>
      </c>
      <c r="E2882">
        <v>2013</v>
      </c>
      <c r="F2882" t="s">
        <v>578</v>
      </c>
      <c r="G2882" t="s">
        <v>579</v>
      </c>
      <c r="H2882" s="3" t="s">
        <v>580</v>
      </c>
      <c r="I2882" s="8">
        <v>-21.206666999999999</v>
      </c>
      <c r="J2882" s="8">
        <v>-43.928888999999998</v>
      </c>
      <c r="K2882">
        <v>4000000</v>
      </c>
      <c r="L2882" t="s">
        <v>67</v>
      </c>
      <c r="M2882" t="s">
        <v>544</v>
      </c>
      <c r="N2882" t="s">
        <v>581</v>
      </c>
      <c r="O2882" s="12">
        <v>2010</v>
      </c>
      <c r="P2882" s="12">
        <v>3</v>
      </c>
      <c r="Q2882" s="12">
        <v>2011</v>
      </c>
      <c r="R2882" s="12">
        <v>2</v>
      </c>
      <c r="S2882" s="7">
        <v>12</v>
      </c>
      <c r="T2882">
        <v>24</v>
      </c>
      <c r="U2882">
        <v>3</v>
      </c>
      <c r="V2882" t="s">
        <v>53</v>
      </c>
      <c r="W2882">
        <f t="shared" si="44"/>
        <v>420</v>
      </c>
      <c r="X2882" s="5">
        <v>9</v>
      </c>
      <c r="Y2882" t="s">
        <v>1070</v>
      </c>
      <c r="Z2882" t="s">
        <v>55</v>
      </c>
      <c r="AA2882" t="s">
        <v>238</v>
      </c>
      <c r="AB2882" s="5">
        <v>5</v>
      </c>
      <c r="AC2882" t="s">
        <v>1453</v>
      </c>
      <c r="AD2882" t="s">
        <v>1509</v>
      </c>
    </row>
    <row r="2883" spans="1:30" ht="14.25" customHeight="1" x14ac:dyDescent="0.3">
      <c r="A2883">
        <v>29</v>
      </c>
      <c r="B2883" t="s">
        <v>24</v>
      </c>
      <c r="C2883" t="s">
        <v>472</v>
      </c>
      <c r="D2883" t="s">
        <v>351</v>
      </c>
      <c r="E2883">
        <v>2013</v>
      </c>
      <c r="F2883" t="s">
        <v>578</v>
      </c>
      <c r="G2883" t="s">
        <v>579</v>
      </c>
      <c r="H2883" s="3" t="s">
        <v>580</v>
      </c>
      <c r="I2883" s="8">
        <v>-21.206666999999999</v>
      </c>
      <c r="J2883" s="8">
        <v>-43.928888999999998</v>
      </c>
      <c r="K2883">
        <v>4000000</v>
      </c>
      <c r="L2883" t="s">
        <v>67</v>
      </c>
      <c r="M2883" t="s">
        <v>544</v>
      </c>
      <c r="N2883" t="s">
        <v>581</v>
      </c>
      <c r="O2883" s="12">
        <v>2010</v>
      </c>
      <c r="P2883" s="12">
        <v>3</v>
      </c>
      <c r="Q2883" s="12">
        <v>2011</v>
      </c>
      <c r="R2883" s="12">
        <v>2</v>
      </c>
      <c r="S2883" s="7">
        <v>12</v>
      </c>
      <c r="T2883">
        <v>24</v>
      </c>
      <c r="U2883">
        <v>3</v>
      </c>
      <c r="V2883" t="s">
        <v>53</v>
      </c>
      <c r="W2883">
        <f t="shared" si="44"/>
        <v>420</v>
      </c>
      <c r="X2883" s="5">
        <v>9</v>
      </c>
      <c r="Y2883" t="s">
        <v>1070</v>
      </c>
      <c r="Z2883" t="s">
        <v>55</v>
      </c>
      <c r="AA2883" t="s">
        <v>249</v>
      </c>
      <c r="AB2883" s="5">
        <v>2</v>
      </c>
      <c r="AC2883" t="s">
        <v>1453</v>
      </c>
      <c r="AD2883" t="s">
        <v>1509</v>
      </c>
    </row>
    <row r="2884" spans="1:30" ht="14.25" customHeight="1" x14ac:dyDescent="0.3">
      <c r="A2884">
        <v>29</v>
      </c>
      <c r="B2884" t="s">
        <v>24</v>
      </c>
      <c r="C2884" t="s">
        <v>472</v>
      </c>
      <c r="D2884" t="s">
        <v>351</v>
      </c>
      <c r="E2884">
        <v>2013</v>
      </c>
      <c r="F2884" t="s">
        <v>578</v>
      </c>
      <c r="G2884" t="s">
        <v>579</v>
      </c>
      <c r="H2884" s="3" t="s">
        <v>580</v>
      </c>
      <c r="I2884" s="8">
        <v>-21.206666999999999</v>
      </c>
      <c r="J2884" s="8">
        <v>-43.928888999999998</v>
      </c>
      <c r="K2884">
        <v>4000000</v>
      </c>
      <c r="L2884" t="s">
        <v>67</v>
      </c>
      <c r="M2884" t="s">
        <v>544</v>
      </c>
      <c r="N2884" t="s">
        <v>581</v>
      </c>
      <c r="O2884" s="12">
        <v>2010</v>
      </c>
      <c r="P2884" s="12">
        <v>3</v>
      </c>
      <c r="Q2884" s="12">
        <v>2011</v>
      </c>
      <c r="R2884" s="12">
        <v>2</v>
      </c>
      <c r="S2884" s="7">
        <v>12</v>
      </c>
      <c r="T2884">
        <v>24</v>
      </c>
      <c r="U2884">
        <v>3</v>
      </c>
      <c r="V2884" t="s">
        <v>53</v>
      </c>
      <c r="W2884">
        <f t="shared" si="44"/>
        <v>420</v>
      </c>
      <c r="X2884" s="5">
        <v>9</v>
      </c>
      <c r="Y2884" t="s">
        <v>1070</v>
      </c>
      <c r="Z2884" t="s">
        <v>55</v>
      </c>
      <c r="AA2884" t="s">
        <v>62</v>
      </c>
      <c r="AB2884" s="5">
        <v>8</v>
      </c>
      <c r="AC2884" t="s">
        <v>1453</v>
      </c>
      <c r="AD2884" t="s">
        <v>1509</v>
      </c>
    </row>
    <row r="2885" spans="1:30" ht="14.25" customHeight="1" x14ac:dyDescent="0.3">
      <c r="A2885">
        <v>29</v>
      </c>
      <c r="B2885" t="s">
        <v>24</v>
      </c>
      <c r="C2885" t="s">
        <v>472</v>
      </c>
      <c r="D2885" t="s">
        <v>351</v>
      </c>
      <c r="E2885">
        <v>2013</v>
      </c>
      <c r="F2885" t="s">
        <v>578</v>
      </c>
      <c r="G2885" t="s">
        <v>579</v>
      </c>
      <c r="H2885" s="3" t="s">
        <v>580</v>
      </c>
      <c r="I2885" s="8">
        <v>-21.206666999999999</v>
      </c>
      <c r="J2885" s="8">
        <v>-43.928888999999998</v>
      </c>
      <c r="K2885">
        <v>4000000</v>
      </c>
      <c r="L2885" t="s">
        <v>67</v>
      </c>
      <c r="M2885" t="s">
        <v>544</v>
      </c>
      <c r="N2885" t="s">
        <v>581</v>
      </c>
      <c r="O2885" s="12">
        <v>2010</v>
      </c>
      <c r="P2885" s="12">
        <v>3</v>
      </c>
      <c r="Q2885" s="12">
        <v>2011</v>
      </c>
      <c r="R2885" s="12">
        <v>2</v>
      </c>
      <c r="S2885" s="7">
        <v>12</v>
      </c>
      <c r="T2885">
        <v>24</v>
      </c>
      <c r="U2885">
        <v>3</v>
      </c>
      <c r="V2885" t="s">
        <v>53</v>
      </c>
      <c r="W2885">
        <f t="shared" si="44"/>
        <v>420</v>
      </c>
      <c r="X2885" s="5">
        <v>9</v>
      </c>
      <c r="Y2885" t="s">
        <v>1070</v>
      </c>
      <c r="Z2885" t="s">
        <v>55</v>
      </c>
      <c r="AA2885" t="s">
        <v>114</v>
      </c>
      <c r="AB2885" s="5">
        <v>1</v>
      </c>
      <c r="AC2885" t="s">
        <v>1453</v>
      </c>
      <c r="AD2885" t="s">
        <v>1509</v>
      </c>
    </row>
    <row r="2886" spans="1:30" ht="14.25" customHeight="1" x14ac:dyDescent="0.3">
      <c r="A2886">
        <v>29</v>
      </c>
      <c r="B2886" t="s">
        <v>24</v>
      </c>
      <c r="C2886" t="s">
        <v>472</v>
      </c>
      <c r="D2886" t="s">
        <v>351</v>
      </c>
      <c r="E2886">
        <v>2013</v>
      </c>
      <c r="F2886" t="s">
        <v>578</v>
      </c>
      <c r="G2886" t="s">
        <v>579</v>
      </c>
      <c r="H2886" s="3" t="s">
        <v>580</v>
      </c>
      <c r="I2886" s="8">
        <v>-21.206666999999999</v>
      </c>
      <c r="J2886" s="8">
        <v>-43.928888999999998</v>
      </c>
      <c r="K2886">
        <v>4000000</v>
      </c>
      <c r="L2886" t="s">
        <v>67</v>
      </c>
      <c r="M2886" t="s">
        <v>544</v>
      </c>
      <c r="N2886" t="s">
        <v>581</v>
      </c>
      <c r="O2886" s="12">
        <v>2010</v>
      </c>
      <c r="P2886" s="12">
        <v>3</v>
      </c>
      <c r="Q2886" s="12">
        <v>2011</v>
      </c>
      <c r="R2886" s="12">
        <v>2</v>
      </c>
      <c r="S2886" s="7">
        <v>12</v>
      </c>
      <c r="T2886">
        <v>24</v>
      </c>
      <c r="U2886">
        <v>3</v>
      </c>
      <c r="V2886" t="s">
        <v>53</v>
      </c>
      <c r="W2886">
        <f t="shared" si="44"/>
        <v>420</v>
      </c>
      <c r="X2886" s="5">
        <v>9</v>
      </c>
      <c r="Y2886" t="s">
        <v>1070</v>
      </c>
      <c r="Z2886" t="s">
        <v>55</v>
      </c>
      <c r="AA2886" t="s">
        <v>73</v>
      </c>
      <c r="AB2886" s="5">
        <v>3</v>
      </c>
      <c r="AC2886" t="s">
        <v>1453</v>
      </c>
      <c r="AD2886" t="s">
        <v>1509</v>
      </c>
    </row>
    <row r="2887" spans="1:30" ht="14.25" customHeight="1" x14ac:dyDescent="0.3">
      <c r="A2887">
        <v>29</v>
      </c>
      <c r="B2887" t="s">
        <v>24</v>
      </c>
      <c r="C2887" t="s">
        <v>472</v>
      </c>
      <c r="D2887" t="s">
        <v>351</v>
      </c>
      <c r="E2887">
        <v>2013</v>
      </c>
      <c r="F2887" t="s">
        <v>578</v>
      </c>
      <c r="G2887" t="s">
        <v>579</v>
      </c>
      <c r="H2887" s="3" t="s">
        <v>580</v>
      </c>
      <c r="I2887" s="8">
        <v>-21.206666999999999</v>
      </c>
      <c r="J2887" s="8">
        <v>-43.928888999999998</v>
      </c>
      <c r="K2887">
        <v>4000000</v>
      </c>
      <c r="L2887" t="s">
        <v>67</v>
      </c>
      <c r="M2887" t="s">
        <v>544</v>
      </c>
      <c r="N2887" t="s">
        <v>581</v>
      </c>
      <c r="O2887" s="12">
        <v>2010</v>
      </c>
      <c r="P2887" s="12">
        <v>3</v>
      </c>
      <c r="Q2887" s="12">
        <v>2011</v>
      </c>
      <c r="R2887" s="12">
        <v>2</v>
      </c>
      <c r="S2887" s="7">
        <v>12</v>
      </c>
      <c r="T2887">
        <v>24</v>
      </c>
      <c r="U2887">
        <v>3</v>
      </c>
      <c r="V2887" t="s">
        <v>53</v>
      </c>
      <c r="W2887">
        <f t="shared" si="44"/>
        <v>420</v>
      </c>
      <c r="X2887" s="5">
        <v>9</v>
      </c>
      <c r="Y2887" t="s">
        <v>1070</v>
      </c>
      <c r="Z2887" t="s">
        <v>55</v>
      </c>
      <c r="AA2887" t="s">
        <v>76</v>
      </c>
      <c r="AB2887" s="5">
        <v>112</v>
      </c>
      <c r="AC2887" t="s">
        <v>1453</v>
      </c>
      <c r="AD2887" t="s">
        <v>1509</v>
      </c>
    </row>
    <row r="2888" spans="1:30" ht="14.25" customHeight="1" x14ac:dyDescent="0.3">
      <c r="A2888">
        <v>29</v>
      </c>
      <c r="B2888" t="s">
        <v>24</v>
      </c>
      <c r="C2888" t="s">
        <v>472</v>
      </c>
      <c r="D2888" t="s">
        <v>351</v>
      </c>
      <c r="E2888">
        <v>2013</v>
      </c>
      <c r="F2888" t="s">
        <v>578</v>
      </c>
      <c r="G2888" t="s">
        <v>579</v>
      </c>
      <c r="H2888" s="3" t="s">
        <v>580</v>
      </c>
      <c r="I2888" s="8">
        <v>-21.206666999999999</v>
      </c>
      <c r="J2888" s="8">
        <v>-43.928888999999998</v>
      </c>
      <c r="K2888">
        <v>4000000</v>
      </c>
      <c r="L2888" t="s">
        <v>67</v>
      </c>
      <c r="M2888" t="s">
        <v>544</v>
      </c>
      <c r="N2888" t="s">
        <v>581</v>
      </c>
      <c r="O2888" s="12">
        <v>2010</v>
      </c>
      <c r="P2888" s="12">
        <v>3</v>
      </c>
      <c r="Q2888" s="12">
        <v>2011</v>
      </c>
      <c r="R2888" s="12">
        <v>2</v>
      </c>
      <c r="S2888" s="7">
        <v>12</v>
      </c>
      <c r="T2888">
        <v>24</v>
      </c>
      <c r="U2888">
        <v>3</v>
      </c>
      <c r="V2888" t="s">
        <v>53</v>
      </c>
      <c r="W2888">
        <f t="shared" si="44"/>
        <v>420</v>
      </c>
      <c r="X2888" s="5">
        <v>9</v>
      </c>
      <c r="Y2888" t="s">
        <v>1070</v>
      </c>
      <c r="Z2888" t="s">
        <v>55</v>
      </c>
      <c r="AA2888" t="s">
        <v>265</v>
      </c>
      <c r="AB2888" s="5">
        <v>11</v>
      </c>
      <c r="AC2888" t="s">
        <v>1453</v>
      </c>
      <c r="AD2888" t="s">
        <v>1509</v>
      </c>
    </row>
    <row r="2889" spans="1:30" ht="14.25" customHeight="1" x14ac:dyDescent="0.3">
      <c r="A2889">
        <v>29</v>
      </c>
      <c r="B2889" t="s">
        <v>24</v>
      </c>
      <c r="C2889" t="s">
        <v>472</v>
      </c>
      <c r="D2889" t="s">
        <v>351</v>
      </c>
      <c r="E2889">
        <v>2013</v>
      </c>
      <c r="F2889" t="s">
        <v>578</v>
      </c>
      <c r="G2889" t="s">
        <v>579</v>
      </c>
      <c r="H2889" s="3" t="s">
        <v>580</v>
      </c>
      <c r="I2889" s="8">
        <v>-21.206666999999999</v>
      </c>
      <c r="J2889" s="8">
        <v>-43.928888999999998</v>
      </c>
      <c r="K2889">
        <v>4000000</v>
      </c>
      <c r="L2889" t="s">
        <v>67</v>
      </c>
      <c r="M2889" t="s">
        <v>544</v>
      </c>
      <c r="N2889" t="s">
        <v>581</v>
      </c>
      <c r="O2889" s="12">
        <v>2010</v>
      </c>
      <c r="P2889" s="12">
        <v>3</v>
      </c>
      <c r="Q2889" s="12">
        <v>2011</v>
      </c>
      <c r="R2889" s="12">
        <v>2</v>
      </c>
      <c r="S2889" s="7">
        <v>12</v>
      </c>
      <c r="T2889">
        <v>24</v>
      </c>
      <c r="U2889">
        <v>3</v>
      </c>
      <c r="V2889" t="s">
        <v>53</v>
      </c>
      <c r="W2889">
        <f t="shared" si="44"/>
        <v>420</v>
      </c>
      <c r="X2889" s="5">
        <v>9</v>
      </c>
      <c r="Y2889" t="s">
        <v>1070</v>
      </c>
      <c r="Z2889" t="s">
        <v>83</v>
      </c>
      <c r="AA2889" t="s">
        <v>274</v>
      </c>
      <c r="AB2889" s="5">
        <v>17</v>
      </c>
      <c r="AC2889" t="s">
        <v>1453</v>
      </c>
      <c r="AD2889" t="s">
        <v>1509</v>
      </c>
    </row>
    <row r="2890" spans="1:30" ht="14.25" customHeight="1" x14ac:dyDescent="0.3">
      <c r="A2890">
        <v>29</v>
      </c>
      <c r="B2890" t="s">
        <v>24</v>
      </c>
      <c r="C2890" t="s">
        <v>472</v>
      </c>
      <c r="D2890" t="s">
        <v>351</v>
      </c>
      <c r="E2890">
        <v>2013</v>
      </c>
      <c r="F2890" t="s">
        <v>578</v>
      </c>
      <c r="G2890" t="s">
        <v>579</v>
      </c>
      <c r="H2890" s="3" t="s">
        <v>580</v>
      </c>
      <c r="I2890" s="8">
        <v>-21.206666999999999</v>
      </c>
      <c r="J2890" s="8">
        <v>-43.928888999999998</v>
      </c>
      <c r="K2890">
        <v>4000000</v>
      </c>
      <c r="L2890" t="s">
        <v>67</v>
      </c>
      <c r="M2890" t="s">
        <v>544</v>
      </c>
      <c r="N2890" t="s">
        <v>581</v>
      </c>
      <c r="O2890" s="12">
        <v>2010</v>
      </c>
      <c r="P2890" s="12">
        <v>3</v>
      </c>
      <c r="Q2890" s="12">
        <v>2011</v>
      </c>
      <c r="R2890" s="12">
        <v>2</v>
      </c>
      <c r="S2890" s="7">
        <v>12</v>
      </c>
      <c r="T2890">
        <v>24</v>
      </c>
      <c r="U2890">
        <v>3</v>
      </c>
      <c r="V2890" t="s">
        <v>53</v>
      </c>
      <c r="W2890">
        <f t="shared" si="44"/>
        <v>420</v>
      </c>
      <c r="X2890" s="5">
        <v>9</v>
      </c>
      <c r="Y2890" t="s">
        <v>1070</v>
      </c>
      <c r="Z2890" t="s">
        <v>83</v>
      </c>
      <c r="AA2890" t="s">
        <v>87</v>
      </c>
      <c r="AB2890" s="5">
        <v>242</v>
      </c>
      <c r="AC2890" t="s">
        <v>1453</v>
      </c>
      <c r="AD2890" t="s">
        <v>1509</v>
      </c>
    </row>
    <row r="2891" spans="1:30" ht="14.25" customHeight="1" x14ac:dyDescent="0.3">
      <c r="A2891">
        <v>29</v>
      </c>
      <c r="B2891" t="s">
        <v>24</v>
      </c>
      <c r="C2891" t="s">
        <v>472</v>
      </c>
      <c r="D2891" t="s">
        <v>351</v>
      </c>
      <c r="E2891">
        <v>2013</v>
      </c>
      <c r="F2891" t="s">
        <v>578</v>
      </c>
      <c r="G2891" t="s">
        <v>579</v>
      </c>
      <c r="H2891" s="3" t="s">
        <v>580</v>
      </c>
      <c r="I2891" s="8">
        <v>-21.206666999999999</v>
      </c>
      <c r="J2891" s="8">
        <v>-43.928888999999998</v>
      </c>
      <c r="K2891">
        <v>4000000</v>
      </c>
      <c r="L2891" t="s">
        <v>67</v>
      </c>
      <c r="M2891" t="s">
        <v>544</v>
      </c>
      <c r="N2891" t="s">
        <v>581</v>
      </c>
      <c r="O2891" s="12">
        <v>2010</v>
      </c>
      <c r="P2891" s="12">
        <v>3</v>
      </c>
      <c r="Q2891" s="12">
        <v>2011</v>
      </c>
      <c r="R2891" s="12">
        <v>2</v>
      </c>
      <c r="S2891" s="7">
        <v>12</v>
      </c>
      <c r="T2891">
        <v>24</v>
      </c>
      <c r="U2891">
        <v>3</v>
      </c>
      <c r="V2891" t="s">
        <v>53</v>
      </c>
      <c r="W2891">
        <f t="shared" si="44"/>
        <v>420</v>
      </c>
      <c r="X2891" s="5">
        <v>9</v>
      </c>
      <c r="Y2891" t="s">
        <v>1070</v>
      </c>
      <c r="Z2891" t="s">
        <v>90</v>
      </c>
      <c r="AA2891" t="s">
        <v>91</v>
      </c>
      <c r="AB2891" s="5">
        <v>5</v>
      </c>
      <c r="AC2891" t="s">
        <v>1453</v>
      </c>
      <c r="AD2891" t="s">
        <v>1509</v>
      </c>
    </row>
    <row r="2892" spans="1:30" ht="14.25" customHeight="1" x14ac:dyDescent="0.3">
      <c r="A2892">
        <v>29</v>
      </c>
      <c r="B2892" t="s">
        <v>24</v>
      </c>
      <c r="C2892" t="s">
        <v>472</v>
      </c>
      <c r="D2892" t="s">
        <v>351</v>
      </c>
      <c r="E2892">
        <v>2013</v>
      </c>
      <c r="F2892" t="s">
        <v>578</v>
      </c>
      <c r="G2892" t="s">
        <v>579</v>
      </c>
      <c r="H2892" s="3" t="s">
        <v>580</v>
      </c>
      <c r="I2892" s="8">
        <v>-21.206666999999999</v>
      </c>
      <c r="J2892" s="8">
        <v>-43.928888999999998</v>
      </c>
      <c r="K2892">
        <v>4000000</v>
      </c>
      <c r="L2892" t="s">
        <v>67</v>
      </c>
      <c r="M2892" t="s">
        <v>544</v>
      </c>
      <c r="N2892" t="s">
        <v>581</v>
      </c>
      <c r="O2892" s="12">
        <v>2010</v>
      </c>
      <c r="P2892" s="12">
        <v>3</v>
      </c>
      <c r="Q2892" s="12">
        <v>2011</v>
      </c>
      <c r="R2892" s="12">
        <v>2</v>
      </c>
      <c r="S2892" s="7">
        <v>12</v>
      </c>
      <c r="T2892">
        <v>24</v>
      </c>
      <c r="U2892">
        <v>3</v>
      </c>
      <c r="V2892" t="s">
        <v>53</v>
      </c>
      <c r="W2892">
        <f t="shared" si="44"/>
        <v>420</v>
      </c>
      <c r="X2892" s="5">
        <v>9</v>
      </c>
      <c r="Y2892" t="s">
        <v>21</v>
      </c>
      <c r="Z2892" t="s">
        <v>49</v>
      </c>
      <c r="AA2892" t="s">
        <v>235</v>
      </c>
      <c r="AB2892" s="5">
        <v>7</v>
      </c>
      <c r="AC2892" t="s">
        <v>1453</v>
      </c>
      <c r="AD2892" t="s">
        <v>1509</v>
      </c>
    </row>
    <row r="2893" spans="1:30" ht="14.25" customHeight="1" x14ac:dyDescent="0.3">
      <c r="A2893">
        <v>29</v>
      </c>
      <c r="B2893" t="s">
        <v>24</v>
      </c>
      <c r="C2893" t="s">
        <v>472</v>
      </c>
      <c r="D2893" t="s">
        <v>351</v>
      </c>
      <c r="E2893">
        <v>2013</v>
      </c>
      <c r="F2893" t="s">
        <v>578</v>
      </c>
      <c r="G2893" t="s">
        <v>579</v>
      </c>
      <c r="H2893" s="3" t="s">
        <v>580</v>
      </c>
      <c r="I2893" s="8">
        <v>-21.206666999999999</v>
      </c>
      <c r="J2893" s="8">
        <v>-43.928888999999998</v>
      </c>
      <c r="K2893">
        <v>4000000</v>
      </c>
      <c r="L2893" t="s">
        <v>67</v>
      </c>
      <c r="M2893" t="s">
        <v>544</v>
      </c>
      <c r="N2893" t="s">
        <v>581</v>
      </c>
      <c r="O2893" s="12">
        <v>2010</v>
      </c>
      <c r="P2893" s="12">
        <v>3</v>
      </c>
      <c r="Q2893" s="12">
        <v>2011</v>
      </c>
      <c r="R2893" s="12">
        <v>2</v>
      </c>
      <c r="S2893" s="7">
        <v>12</v>
      </c>
      <c r="T2893">
        <v>24</v>
      </c>
      <c r="U2893">
        <v>3</v>
      </c>
      <c r="V2893" t="s">
        <v>53</v>
      </c>
      <c r="W2893">
        <f t="shared" si="44"/>
        <v>420</v>
      </c>
      <c r="X2893" s="5">
        <v>9</v>
      </c>
      <c r="Y2893" t="s">
        <v>21</v>
      </c>
      <c r="Z2893" t="s">
        <v>49</v>
      </c>
      <c r="AA2893" t="s">
        <v>1081</v>
      </c>
      <c r="AB2893" s="5">
        <v>0</v>
      </c>
      <c r="AC2893" t="s">
        <v>1453</v>
      </c>
      <c r="AD2893" t="s">
        <v>1509</v>
      </c>
    </row>
    <row r="2894" spans="1:30" ht="14.25" customHeight="1" x14ac:dyDescent="0.3">
      <c r="A2894">
        <v>29</v>
      </c>
      <c r="B2894" t="s">
        <v>24</v>
      </c>
      <c r="C2894" t="s">
        <v>472</v>
      </c>
      <c r="D2894" t="s">
        <v>351</v>
      </c>
      <c r="E2894">
        <v>2013</v>
      </c>
      <c r="F2894" t="s">
        <v>578</v>
      </c>
      <c r="G2894" t="s">
        <v>579</v>
      </c>
      <c r="H2894" s="3" t="s">
        <v>580</v>
      </c>
      <c r="I2894" s="8">
        <v>-21.206666999999999</v>
      </c>
      <c r="J2894" s="8">
        <v>-43.928888999999998</v>
      </c>
      <c r="K2894">
        <v>4000000</v>
      </c>
      <c r="L2894" t="s">
        <v>67</v>
      </c>
      <c r="M2894" t="s">
        <v>544</v>
      </c>
      <c r="N2894" t="s">
        <v>581</v>
      </c>
      <c r="O2894" s="12">
        <v>2010</v>
      </c>
      <c r="P2894" s="12">
        <v>3</v>
      </c>
      <c r="Q2894" s="12">
        <v>2011</v>
      </c>
      <c r="R2894" s="12">
        <v>2</v>
      </c>
      <c r="S2894" s="7">
        <v>12</v>
      </c>
      <c r="T2894">
        <v>24</v>
      </c>
      <c r="U2894">
        <v>3</v>
      </c>
      <c r="V2894" t="s">
        <v>53</v>
      </c>
      <c r="W2894">
        <f t="shared" si="44"/>
        <v>420</v>
      </c>
      <c r="X2894" s="5">
        <v>9</v>
      </c>
      <c r="Y2894" t="s">
        <v>21</v>
      </c>
      <c r="Z2894" t="s">
        <v>49</v>
      </c>
      <c r="AA2894" t="s">
        <v>52</v>
      </c>
      <c r="AB2894" s="5">
        <v>6</v>
      </c>
      <c r="AC2894" t="s">
        <v>1453</v>
      </c>
      <c r="AD2894" t="s">
        <v>1509</v>
      </c>
    </row>
    <row r="2895" spans="1:30" ht="14.25" customHeight="1" x14ac:dyDescent="0.3">
      <c r="A2895">
        <v>29</v>
      </c>
      <c r="B2895" t="s">
        <v>24</v>
      </c>
      <c r="C2895" t="s">
        <v>472</v>
      </c>
      <c r="D2895" t="s">
        <v>351</v>
      </c>
      <c r="E2895">
        <v>2013</v>
      </c>
      <c r="F2895" t="s">
        <v>578</v>
      </c>
      <c r="G2895" t="s">
        <v>579</v>
      </c>
      <c r="H2895" s="3" t="s">
        <v>580</v>
      </c>
      <c r="I2895" s="8">
        <v>-21.206666999999999</v>
      </c>
      <c r="J2895" s="8">
        <v>-43.928888999999998</v>
      </c>
      <c r="K2895">
        <v>4000000</v>
      </c>
      <c r="L2895" t="s">
        <v>67</v>
      </c>
      <c r="M2895" t="s">
        <v>544</v>
      </c>
      <c r="N2895" t="s">
        <v>581</v>
      </c>
      <c r="O2895" s="12">
        <v>2010</v>
      </c>
      <c r="P2895" s="12">
        <v>3</v>
      </c>
      <c r="Q2895" s="12">
        <v>2011</v>
      </c>
      <c r="R2895" s="12">
        <v>2</v>
      </c>
      <c r="S2895" s="7">
        <v>12</v>
      </c>
      <c r="T2895">
        <v>24</v>
      </c>
      <c r="U2895">
        <v>3</v>
      </c>
      <c r="V2895" t="s">
        <v>53</v>
      </c>
      <c r="W2895">
        <f t="shared" si="44"/>
        <v>420</v>
      </c>
      <c r="X2895" s="5">
        <v>9</v>
      </c>
      <c r="Y2895" t="s">
        <v>21</v>
      </c>
      <c r="Z2895" t="s">
        <v>55</v>
      </c>
      <c r="AA2895" t="s">
        <v>238</v>
      </c>
      <c r="AB2895" s="5">
        <v>0</v>
      </c>
      <c r="AC2895" t="s">
        <v>1453</v>
      </c>
      <c r="AD2895" t="s">
        <v>1509</v>
      </c>
    </row>
    <row r="2896" spans="1:30" ht="14.25" customHeight="1" x14ac:dyDescent="0.3">
      <c r="A2896">
        <v>29</v>
      </c>
      <c r="B2896" t="s">
        <v>24</v>
      </c>
      <c r="C2896" t="s">
        <v>472</v>
      </c>
      <c r="D2896" t="s">
        <v>351</v>
      </c>
      <c r="E2896">
        <v>2013</v>
      </c>
      <c r="F2896" t="s">
        <v>578</v>
      </c>
      <c r="G2896" t="s">
        <v>579</v>
      </c>
      <c r="H2896" s="3" t="s">
        <v>580</v>
      </c>
      <c r="I2896" s="8">
        <v>-21.206666999999999</v>
      </c>
      <c r="J2896" s="8">
        <v>-43.928888999999998</v>
      </c>
      <c r="K2896">
        <v>4000000</v>
      </c>
      <c r="L2896" t="s">
        <v>67</v>
      </c>
      <c r="M2896" t="s">
        <v>544</v>
      </c>
      <c r="N2896" t="s">
        <v>581</v>
      </c>
      <c r="O2896" s="12">
        <v>2010</v>
      </c>
      <c r="P2896" s="12">
        <v>3</v>
      </c>
      <c r="Q2896" s="12">
        <v>2011</v>
      </c>
      <c r="R2896" s="12">
        <v>2</v>
      </c>
      <c r="S2896" s="7">
        <v>12</v>
      </c>
      <c r="T2896">
        <v>24</v>
      </c>
      <c r="U2896">
        <v>3</v>
      </c>
      <c r="V2896" t="s">
        <v>53</v>
      </c>
      <c r="W2896">
        <f t="shared" si="44"/>
        <v>420</v>
      </c>
      <c r="X2896" s="5">
        <v>9</v>
      </c>
      <c r="Y2896" t="s">
        <v>21</v>
      </c>
      <c r="Z2896" t="s">
        <v>55</v>
      </c>
      <c r="AA2896" t="s">
        <v>249</v>
      </c>
      <c r="AB2896" s="5">
        <v>0</v>
      </c>
      <c r="AC2896" t="s">
        <v>1453</v>
      </c>
      <c r="AD2896" t="s">
        <v>1509</v>
      </c>
    </row>
    <row r="2897" spans="1:30" ht="14.25" customHeight="1" x14ac:dyDescent="0.3">
      <c r="A2897">
        <v>29</v>
      </c>
      <c r="B2897" t="s">
        <v>24</v>
      </c>
      <c r="C2897" t="s">
        <v>472</v>
      </c>
      <c r="D2897" t="s">
        <v>351</v>
      </c>
      <c r="E2897">
        <v>2013</v>
      </c>
      <c r="F2897" t="s">
        <v>578</v>
      </c>
      <c r="G2897" t="s">
        <v>579</v>
      </c>
      <c r="H2897" s="3" t="s">
        <v>580</v>
      </c>
      <c r="I2897" s="8">
        <v>-21.206666999999999</v>
      </c>
      <c r="J2897" s="8">
        <v>-43.928888999999998</v>
      </c>
      <c r="K2897">
        <v>4000000</v>
      </c>
      <c r="L2897" t="s">
        <v>67</v>
      </c>
      <c r="M2897" t="s">
        <v>544</v>
      </c>
      <c r="N2897" t="s">
        <v>581</v>
      </c>
      <c r="O2897" s="12">
        <v>2010</v>
      </c>
      <c r="P2897" s="12">
        <v>3</v>
      </c>
      <c r="Q2897" s="12">
        <v>2011</v>
      </c>
      <c r="R2897" s="12">
        <v>2</v>
      </c>
      <c r="S2897" s="7">
        <v>12</v>
      </c>
      <c r="T2897">
        <v>24</v>
      </c>
      <c r="U2897">
        <v>3</v>
      </c>
      <c r="V2897" t="s">
        <v>53</v>
      </c>
      <c r="W2897">
        <f t="shared" si="44"/>
        <v>420</v>
      </c>
      <c r="X2897" s="5">
        <v>9</v>
      </c>
      <c r="Y2897" t="s">
        <v>21</v>
      </c>
      <c r="Z2897" t="s">
        <v>55</v>
      </c>
      <c r="AA2897" t="s">
        <v>62</v>
      </c>
      <c r="AB2897" s="5">
        <v>0</v>
      </c>
      <c r="AC2897" t="s">
        <v>1453</v>
      </c>
      <c r="AD2897" t="s">
        <v>1509</v>
      </c>
    </row>
    <row r="2898" spans="1:30" ht="14.25" customHeight="1" x14ac:dyDescent="0.3">
      <c r="A2898">
        <v>29</v>
      </c>
      <c r="B2898" t="s">
        <v>24</v>
      </c>
      <c r="C2898" t="s">
        <v>472</v>
      </c>
      <c r="D2898" t="s">
        <v>351</v>
      </c>
      <c r="E2898">
        <v>2013</v>
      </c>
      <c r="F2898" t="s">
        <v>578</v>
      </c>
      <c r="G2898" t="s">
        <v>579</v>
      </c>
      <c r="H2898" s="3" t="s">
        <v>580</v>
      </c>
      <c r="I2898" s="8">
        <v>-21.206666999999999</v>
      </c>
      <c r="J2898" s="8">
        <v>-43.928888999999998</v>
      </c>
      <c r="K2898">
        <v>4000000</v>
      </c>
      <c r="L2898" t="s">
        <v>67</v>
      </c>
      <c r="M2898" t="s">
        <v>544</v>
      </c>
      <c r="N2898" t="s">
        <v>581</v>
      </c>
      <c r="O2898" s="12">
        <v>2010</v>
      </c>
      <c r="P2898" s="12">
        <v>3</v>
      </c>
      <c r="Q2898" s="12">
        <v>2011</v>
      </c>
      <c r="R2898" s="12">
        <v>2</v>
      </c>
      <c r="S2898" s="7">
        <v>12</v>
      </c>
      <c r="T2898">
        <v>24</v>
      </c>
      <c r="U2898">
        <v>3</v>
      </c>
      <c r="V2898" t="s">
        <v>53</v>
      </c>
      <c r="W2898">
        <f t="shared" si="44"/>
        <v>420</v>
      </c>
      <c r="X2898" s="5">
        <v>9</v>
      </c>
      <c r="Y2898" t="s">
        <v>21</v>
      </c>
      <c r="Z2898" t="s">
        <v>55</v>
      </c>
      <c r="AA2898" t="s">
        <v>114</v>
      </c>
      <c r="AB2898" s="5">
        <v>0</v>
      </c>
      <c r="AC2898" t="s">
        <v>1453</v>
      </c>
      <c r="AD2898" t="s">
        <v>1509</v>
      </c>
    </row>
    <row r="2899" spans="1:30" ht="14.25" customHeight="1" x14ac:dyDescent="0.3">
      <c r="A2899">
        <v>29</v>
      </c>
      <c r="B2899" t="s">
        <v>24</v>
      </c>
      <c r="C2899" t="s">
        <v>472</v>
      </c>
      <c r="D2899" t="s">
        <v>351</v>
      </c>
      <c r="E2899">
        <v>2013</v>
      </c>
      <c r="F2899" t="s">
        <v>578</v>
      </c>
      <c r="G2899" t="s">
        <v>579</v>
      </c>
      <c r="H2899" s="3" t="s">
        <v>580</v>
      </c>
      <c r="I2899" s="8">
        <v>-21.206666999999999</v>
      </c>
      <c r="J2899" s="8">
        <v>-43.928888999999998</v>
      </c>
      <c r="K2899">
        <v>4000000</v>
      </c>
      <c r="L2899" t="s">
        <v>67</v>
      </c>
      <c r="M2899" t="s">
        <v>544</v>
      </c>
      <c r="N2899" t="s">
        <v>581</v>
      </c>
      <c r="O2899" s="12">
        <v>2010</v>
      </c>
      <c r="P2899" s="12">
        <v>3</v>
      </c>
      <c r="Q2899" s="12">
        <v>2011</v>
      </c>
      <c r="R2899" s="12">
        <v>2</v>
      </c>
      <c r="S2899" s="7">
        <v>12</v>
      </c>
      <c r="T2899">
        <v>24</v>
      </c>
      <c r="U2899">
        <v>3</v>
      </c>
      <c r="V2899" t="s">
        <v>53</v>
      </c>
      <c r="W2899">
        <f t="shared" si="44"/>
        <v>420</v>
      </c>
      <c r="X2899" s="5">
        <v>9</v>
      </c>
      <c r="Y2899" t="s">
        <v>21</v>
      </c>
      <c r="Z2899" t="s">
        <v>55</v>
      </c>
      <c r="AA2899" t="s">
        <v>73</v>
      </c>
      <c r="AB2899" s="5">
        <v>0</v>
      </c>
      <c r="AC2899" t="s">
        <v>1453</v>
      </c>
      <c r="AD2899" t="s">
        <v>1509</v>
      </c>
    </row>
    <row r="2900" spans="1:30" ht="14.25" customHeight="1" x14ac:dyDescent="0.3">
      <c r="A2900">
        <v>29</v>
      </c>
      <c r="B2900" t="s">
        <v>24</v>
      </c>
      <c r="C2900" t="s">
        <v>472</v>
      </c>
      <c r="D2900" t="s">
        <v>351</v>
      </c>
      <c r="E2900">
        <v>2013</v>
      </c>
      <c r="F2900" t="s">
        <v>578</v>
      </c>
      <c r="G2900" t="s">
        <v>579</v>
      </c>
      <c r="H2900" s="3" t="s">
        <v>580</v>
      </c>
      <c r="I2900" s="8">
        <v>-21.206666999999999</v>
      </c>
      <c r="J2900" s="8">
        <v>-43.928888999999998</v>
      </c>
      <c r="K2900">
        <v>4000000</v>
      </c>
      <c r="L2900" t="s">
        <v>67</v>
      </c>
      <c r="M2900" t="s">
        <v>544</v>
      </c>
      <c r="N2900" t="s">
        <v>581</v>
      </c>
      <c r="O2900" s="12">
        <v>2010</v>
      </c>
      <c r="P2900" s="12">
        <v>3</v>
      </c>
      <c r="Q2900" s="12">
        <v>2011</v>
      </c>
      <c r="R2900" s="12">
        <v>2</v>
      </c>
      <c r="S2900" s="7">
        <v>12</v>
      </c>
      <c r="T2900">
        <v>24</v>
      </c>
      <c r="U2900">
        <v>3</v>
      </c>
      <c r="V2900" t="s">
        <v>53</v>
      </c>
      <c r="W2900">
        <f t="shared" si="44"/>
        <v>420</v>
      </c>
      <c r="X2900" s="5">
        <v>9</v>
      </c>
      <c r="Y2900" t="s">
        <v>21</v>
      </c>
      <c r="Z2900" t="s">
        <v>55</v>
      </c>
      <c r="AA2900" t="s">
        <v>76</v>
      </c>
      <c r="AB2900" s="5">
        <v>0</v>
      </c>
      <c r="AC2900" t="s">
        <v>1453</v>
      </c>
      <c r="AD2900" t="s">
        <v>1509</v>
      </c>
    </row>
    <row r="2901" spans="1:30" ht="14.25" customHeight="1" x14ac:dyDescent="0.3">
      <c r="A2901">
        <v>29</v>
      </c>
      <c r="B2901" t="s">
        <v>24</v>
      </c>
      <c r="C2901" t="s">
        <v>472</v>
      </c>
      <c r="D2901" t="s">
        <v>351</v>
      </c>
      <c r="E2901">
        <v>2013</v>
      </c>
      <c r="F2901" t="s">
        <v>578</v>
      </c>
      <c r="G2901" t="s">
        <v>579</v>
      </c>
      <c r="H2901" s="3" t="s">
        <v>580</v>
      </c>
      <c r="I2901" s="8">
        <v>-21.206666999999999</v>
      </c>
      <c r="J2901" s="8">
        <v>-43.928888999999998</v>
      </c>
      <c r="K2901">
        <v>4000000</v>
      </c>
      <c r="L2901" t="s">
        <v>67</v>
      </c>
      <c r="M2901" t="s">
        <v>544</v>
      </c>
      <c r="N2901" t="s">
        <v>581</v>
      </c>
      <c r="O2901" s="12">
        <v>2010</v>
      </c>
      <c r="P2901" s="12">
        <v>3</v>
      </c>
      <c r="Q2901" s="12">
        <v>2011</v>
      </c>
      <c r="R2901" s="12">
        <v>2</v>
      </c>
      <c r="S2901" s="7">
        <v>12</v>
      </c>
      <c r="T2901">
        <v>24</v>
      </c>
      <c r="U2901">
        <v>3</v>
      </c>
      <c r="V2901" t="s">
        <v>53</v>
      </c>
      <c r="W2901">
        <f t="shared" si="44"/>
        <v>420</v>
      </c>
      <c r="X2901" s="5">
        <v>9</v>
      </c>
      <c r="Y2901" t="s">
        <v>21</v>
      </c>
      <c r="Z2901" t="s">
        <v>55</v>
      </c>
      <c r="AA2901" t="s">
        <v>265</v>
      </c>
      <c r="AB2901" s="5">
        <v>0</v>
      </c>
      <c r="AC2901" t="s">
        <v>1453</v>
      </c>
      <c r="AD2901" t="s">
        <v>1509</v>
      </c>
    </row>
    <row r="2902" spans="1:30" ht="14.25" customHeight="1" x14ac:dyDescent="0.3">
      <c r="A2902">
        <v>29</v>
      </c>
      <c r="B2902" t="s">
        <v>24</v>
      </c>
      <c r="C2902" t="s">
        <v>472</v>
      </c>
      <c r="D2902" t="s">
        <v>351</v>
      </c>
      <c r="E2902">
        <v>2013</v>
      </c>
      <c r="F2902" t="s">
        <v>578</v>
      </c>
      <c r="G2902" t="s">
        <v>579</v>
      </c>
      <c r="H2902" s="3" t="s">
        <v>580</v>
      </c>
      <c r="I2902" s="8">
        <v>-21.206666999999999</v>
      </c>
      <c r="J2902" s="8">
        <v>-43.928888999999998</v>
      </c>
      <c r="K2902">
        <v>4000000</v>
      </c>
      <c r="L2902" t="s">
        <v>67</v>
      </c>
      <c r="M2902" t="s">
        <v>544</v>
      </c>
      <c r="N2902" t="s">
        <v>581</v>
      </c>
      <c r="O2902" s="12">
        <v>2010</v>
      </c>
      <c r="P2902" s="12">
        <v>3</v>
      </c>
      <c r="Q2902" s="12">
        <v>2011</v>
      </c>
      <c r="R2902" s="12">
        <v>2</v>
      </c>
      <c r="S2902" s="7">
        <v>12</v>
      </c>
      <c r="T2902">
        <v>24</v>
      </c>
      <c r="U2902">
        <v>3</v>
      </c>
      <c r="V2902" t="s">
        <v>53</v>
      </c>
      <c r="W2902">
        <f t="shared" si="44"/>
        <v>420</v>
      </c>
      <c r="X2902" s="5">
        <v>9</v>
      </c>
      <c r="Y2902" t="s">
        <v>21</v>
      </c>
      <c r="Z2902" t="s">
        <v>83</v>
      </c>
      <c r="AA2902" t="s">
        <v>274</v>
      </c>
      <c r="AB2902" s="5">
        <v>9</v>
      </c>
      <c r="AC2902" t="s">
        <v>1453</v>
      </c>
      <c r="AD2902" t="s">
        <v>1509</v>
      </c>
    </row>
    <row r="2903" spans="1:30" ht="14.25" customHeight="1" x14ac:dyDescent="0.3">
      <c r="A2903">
        <v>29</v>
      </c>
      <c r="B2903" t="s">
        <v>24</v>
      </c>
      <c r="C2903" t="s">
        <v>472</v>
      </c>
      <c r="D2903" t="s">
        <v>351</v>
      </c>
      <c r="E2903">
        <v>2013</v>
      </c>
      <c r="F2903" t="s">
        <v>578</v>
      </c>
      <c r="G2903" t="s">
        <v>579</v>
      </c>
      <c r="H2903" s="3" t="s">
        <v>580</v>
      </c>
      <c r="I2903" s="8">
        <v>-21.206666999999999</v>
      </c>
      <c r="J2903" s="8">
        <v>-43.928888999999998</v>
      </c>
      <c r="K2903">
        <v>4000000</v>
      </c>
      <c r="L2903" t="s">
        <v>67</v>
      </c>
      <c r="M2903" t="s">
        <v>544</v>
      </c>
      <c r="N2903" t="s">
        <v>581</v>
      </c>
      <c r="O2903" s="12">
        <v>2010</v>
      </c>
      <c r="P2903" s="12">
        <v>3</v>
      </c>
      <c r="Q2903" s="12">
        <v>2011</v>
      </c>
      <c r="R2903" s="12">
        <v>2</v>
      </c>
      <c r="S2903" s="7">
        <v>12</v>
      </c>
      <c r="T2903">
        <v>24</v>
      </c>
      <c r="U2903">
        <v>3</v>
      </c>
      <c r="V2903" t="s">
        <v>53</v>
      </c>
      <c r="W2903">
        <f t="shared" si="44"/>
        <v>420</v>
      </c>
      <c r="X2903" s="5">
        <v>9</v>
      </c>
      <c r="Y2903" t="s">
        <v>21</v>
      </c>
      <c r="Z2903" t="s">
        <v>83</v>
      </c>
      <c r="AA2903" t="s">
        <v>87</v>
      </c>
      <c r="AB2903" s="5">
        <v>65</v>
      </c>
      <c r="AC2903" t="s">
        <v>1453</v>
      </c>
      <c r="AD2903" t="s">
        <v>1509</v>
      </c>
    </row>
    <row r="2904" spans="1:30" ht="14.25" customHeight="1" x14ac:dyDescent="0.3">
      <c r="A2904">
        <v>29</v>
      </c>
      <c r="B2904" t="s">
        <v>24</v>
      </c>
      <c r="C2904" t="s">
        <v>472</v>
      </c>
      <c r="D2904" t="s">
        <v>351</v>
      </c>
      <c r="E2904">
        <v>2013</v>
      </c>
      <c r="F2904" t="s">
        <v>578</v>
      </c>
      <c r="G2904" t="s">
        <v>579</v>
      </c>
      <c r="H2904" s="3" t="s">
        <v>580</v>
      </c>
      <c r="I2904" s="8">
        <v>-21.206666999999999</v>
      </c>
      <c r="J2904" s="8">
        <v>-43.928888999999998</v>
      </c>
      <c r="K2904">
        <v>4000000</v>
      </c>
      <c r="L2904" t="s">
        <v>67</v>
      </c>
      <c r="M2904" t="s">
        <v>544</v>
      </c>
      <c r="N2904" t="s">
        <v>581</v>
      </c>
      <c r="O2904" s="12">
        <v>2010</v>
      </c>
      <c r="P2904" s="12">
        <v>3</v>
      </c>
      <c r="Q2904" s="12">
        <v>2011</v>
      </c>
      <c r="R2904" s="12">
        <v>2</v>
      </c>
      <c r="S2904" s="7">
        <v>12</v>
      </c>
      <c r="T2904">
        <v>24</v>
      </c>
      <c r="U2904">
        <v>3</v>
      </c>
      <c r="V2904" t="s">
        <v>53</v>
      </c>
      <c r="W2904">
        <f t="shared" si="44"/>
        <v>420</v>
      </c>
      <c r="X2904" s="5">
        <v>9</v>
      </c>
      <c r="Y2904" t="s">
        <v>21</v>
      </c>
      <c r="Z2904" t="s">
        <v>90</v>
      </c>
      <c r="AA2904" t="s">
        <v>91</v>
      </c>
      <c r="AB2904" s="5">
        <v>0</v>
      </c>
      <c r="AC2904" t="s">
        <v>1453</v>
      </c>
      <c r="AD2904" t="s">
        <v>1509</v>
      </c>
    </row>
    <row r="2905" spans="1:30" ht="14.25" customHeight="1" x14ac:dyDescent="0.3">
      <c r="A2905">
        <v>30</v>
      </c>
      <c r="B2905" t="s">
        <v>24</v>
      </c>
      <c r="C2905" t="s">
        <v>481</v>
      </c>
      <c r="D2905" t="s">
        <v>37</v>
      </c>
      <c r="E2905">
        <v>2009</v>
      </c>
      <c r="F2905" t="s">
        <v>582</v>
      </c>
      <c r="G2905" t="s">
        <v>583</v>
      </c>
      <c r="H2905" s="3" t="s">
        <v>584</v>
      </c>
      <c r="I2905" s="8">
        <v>-3.95</v>
      </c>
      <c r="J2905" s="8">
        <v>-73.416667000000004</v>
      </c>
      <c r="K2905" t="s">
        <v>109</v>
      </c>
      <c r="L2905" t="s">
        <v>110</v>
      </c>
      <c r="M2905" t="s">
        <v>585</v>
      </c>
      <c r="N2905" t="s">
        <v>586</v>
      </c>
      <c r="O2905" s="12">
        <v>2001</v>
      </c>
      <c r="P2905" s="12">
        <v>5</v>
      </c>
      <c r="Q2905" s="12">
        <v>2001</v>
      </c>
      <c r="R2905" s="12">
        <v>6</v>
      </c>
      <c r="S2905" s="7">
        <v>2</v>
      </c>
      <c r="T2905">
        <v>9</v>
      </c>
      <c r="U2905">
        <v>5</v>
      </c>
      <c r="V2905" t="s">
        <v>82</v>
      </c>
      <c r="W2905">
        <f t="shared" ref="W2905:W3039" si="45">4*60</f>
        <v>240</v>
      </c>
      <c r="X2905" s="5">
        <v>3</v>
      </c>
      <c r="Y2905" t="s">
        <v>48</v>
      </c>
      <c r="Z2905" t="s">
        <v>49</v>
      </c>
      <c r="AA2905" t="s">
        <v>483</v>
      </c>
      <c r="AB2905" s="5">
        <v>5</v>
      </c>
      <c r="AC2905" t="s">
        <v>1454</v>
      </c>
      <c r="AD2905" t="s">
        <v>1651</v>
      </c>
    </row>
    <row r="2906" spans="1:30" ht="14.25" customHeight="1" x14ac:dyDescent="0.3">
      <c r="A2906">
        <v>30</v>
      </c>
      <c r="B2906" t="s">
        <v>24</v>
      </c>
      <c r="C2906" t="s">
        <v>481</v>
      </c>
      <c r="D2906" t="s">
        <v>37</v>
      </c>
      <c r="E2906">
        <v>2009</v>
      </c>
      <c r="F2906" t="s">
        <v>582</v>
      </c>
      <c r="G2906" t="s">
        <v>583</v>
      </c>
      <c r="H2906" s="3" t="s">
        <v>584</v>
      </c>
      <c r="I2906" s="8">
        <v>-3.95</v>
      </c>
      <c r="J2906" s="8">
        <v>-73.416667000000004</v>
      </c>
      <c r="K2906" t="s">
        <v>109</v>
      </c>
      <c r="L2906" t="s">
        <v>110</v>
      </c>
      <c r="M2906" t="s">
        <v>585</v>
      </c>
      <c r="N2906" t="s">
        <v>586</v>
      </c>
      <c r="O2906" s="12">
        <v>2001</v>
      </c>
      <c r="P2906" s="12">
        <v>5</v>
      </c>
      <c r="Q2906" s="12">
        <v>2001</v>
      </c>
      <c r="R2906" s="12">
        <v>6</v>
      </c>
      <c r="S2906" s="7">
        <v>2</v>
      </c>
      <c r="T2906">
        <v>9</v>
      </c>
      <c r="U2906">
        <v>5</v>
      </c>
      <c r="V2906" t="s">
        <v>82</v>
      </c>
      <c r="W2906">
        <f t="shared" si="45"/>
        <v>240</v>
      </c>
      <c r="X2906" s="5">
        <v>3</v>
      </c>
      <c r="Y2906" t="s">
        <v>48</v>
      </c>
      <c r="Z2906" t="s">
        <v>49</v>
      </c>
      <c r="AA2906" t="s">
        <v>490</v>
      </c>
      <c r="AB2906" s="5">
        <v>29</v>
      </c>
      <c r="AC2906" t="s">
        <v>1454</v>
      </c>
      <c r="AD2906" t="s">
        <v>1651</v>
      </c>
    </row>
    <row r="2907" spans="1:30" ht="14.25" customHeight="1" x14ac:dyDescent="0.3">
      <c r="A2907">
        <v>30</v>
      </c>
      <c r="B2907" t="s">
        <v>24</v>
      </c>
      <c r="C2907" t="s">
        <v>481</v>
      </c>
      <c r="D2907" t="s">
        <v>37</v>
      </c>
      <c r="E2907">
        <v>2009</v>
      </c>
      <c r="F2907" t="s">
        <v>582</v>
      </c>
      <c r="G2907" t="s">
        <v>583</v>
      </c>
      <c r="H2907" s="3" t="s">
        <v>584</v>
      </c>
      <c r="I2907" s="8">
        <v>-3.95</v>
      </c>
      <c r="J2907" s="8">
        <v>-73.416667000000004</v>
      </c>
      <c r="K2907" t="s">
        <v>109</v>
      </c>
      <c r="L2907" t="s">
        <v>110</v>
      </c>
      <c r="M2907" t="s">
        <v>585</v>
      </c>
      <c r="N2907" t="s">
        <v>586</v>
      </c>
      <c r="O2907" s="12">
        <v>2001</v>
      </c>
      <c r="P2907" s="12">
        <v>5</v>
      </c>
      <c r="Q2907" s="12">
        <v>2001</v>
      </c>
      <c r="R2907" s="12">
        <v>6</v>
      </c>
      <c r="S2907" s="7">
        <v>2</v>
      </c>
      <c r="T2907">
        <v>9</v>
      </c>
      <c r="U2907">
        <v>5</v>
      </c>
      <c r="V2907" t="s">
        <v>82</v>
      </c>
      <c r="W2907">
        <f t="shared" si="45"/>
        <v>240</v>
      </c>
      <c r="X2907" s="5">
        <v>3</v>
      </c>
      <c r="Y2907" t="s">
        <v>48</v>
      </c>
      <c r="Z2907" t="s">
        <v>55</v>
      </c>
      <c r="AA2907" t="s">
        <v>1080</v>
      </c>
      <c r="AB2907" s="5">
        <v>1</v>
      </c>
      <c r="AC2907" t="s">
        <v>1454</v>
      </c>
      <c r="AD2907" t="s">
        <v>1651</v>
      </c>
    </row>
    <row r="2908" spans="1:30" ht="14.25" customHeight="1" x14ac:dyDescent="0.3">
      <c r="A2908">
        <v>30</v>
      </c>
      <c r="B2908" t="s">
        <v>24</v>
      </c>
      <c r="C2908" t="s">
        <v>481</v>
      </c>
      <c r="D2908" t="s">
        <v>37</v>
      </c>
      <c r="E2908">
        <v>2009</v>
      </c>
      <c r="F2908" t="s">
        <v>582</v>
      </c>
      <c r="G2908" t="s">
        <v>583</v>
      </c>
      <c r="H2908" s="3" t="s">
        <v>584</v>
      </c>
      <c r="I2908" s="8">
        <v>-3.95</v>
      </c>
      <c r="J2908" s="8">
        <v>-73.416667000000004</v>
      </c>
      <c r="K2908" t="s">
        <v>109</v>
      </c>
      <c r="L2908" t="s">
        <v>110</v>
      </c>
      <c r="M2908" t="s">
        <v>585</v>
      </c>
      <c r="N2908" t="s">
        <v>586</v>
      </c>
      <c r="O2908" s="12">
        <v>2001</v>
      </c>
      <c r="P2908" s="12">
        <v>5</v>
      </c>
      <c r="Q2908" s="12">
        <v>2001</v>
      </c>
      <c r="R2908" s="12">
        <v>6</v>
      </c>
      <c r="S2908" s="7">
        <v>2</v>
      </c>
      <c r="T2908">
        <v>9</v>
      </c>
      <c r="U2908">
        <v>5</v>
      </c>
      <c r="V2908" t="s">
        <v>82</v>
      </c>
      <c r="W2908">
        <f t="shared" si="45"/>
        <v>240</v>
      </c>
      <c r="X2908" s="5">
        <v>3</v>
      </c>
      <c r="Y2908" t="s">
        <v>48</v>
      </c>
      <c r="Z2908" t="s">
        <v>55</v>
      </c>
      <c r="AA2908" t="s">
        <v>859</v>
      </c>
      <c r="AB2908" s="5">
        <v>5</v>
      </c>
      <c r="AC2908" t="s">
        <v>1454</v>
      </c>
      <c r="AD2908" t="s">
        <v>1651</v>
      </c>
    </row>
    <row r="2909" spans="1:30" ht="14.25" customHeight="1" x14ac:dyDescent="0.3">
      <c r="A2909">
        <v>30</v>
      </c>
      <c r="B2909" t="s">
        <v>24</v>
      </c>
      <c r="C2909" t="s">
        <v>481</v>
      </c>
      <c r="D2909" t="s">
        <v>37</v>
      </c>
      <c r="E2909">
        <v>2009</v>
      </c>
      <c r="F2909" t="s">
        <v>582</v>
      </c>
      <c r="G2909" t="s">
        <v>583</v>
      </c>
      <c r="H2909" s="3" t="s">
        <v>584</v>
      </c>
      <c r="I2909" s="8">
        <v>-3.95</v>
      </c>
      <c r="J2909" s="8">
        <v>-73.416667000000004</v>
      </c>
      <c r="K2909" t="s">
        <v>109</v>
      </c>
      <c r="L2909" t="s">
        <v>110</v>
      </c>
      <c r="M2909" t="s">
        <v>585</v>
      </c>
      <c r="N2909" t="s">
        <v>586</v>
      </c>
      <c r="O2909" s="12">
        <v>2001</v>
      </c>
      <c r="P2909" s="12">
        <v>5</v>
      </c>
      <c r="Q2909" s="12">
        <v>2001</v>
      </c>
      <c r="R2909" s="12">
        <v>6</v>
      </c>
      <c r="S2909" s="7">
        <v>2</v>
      </c>
      <c r="T2909">
        <v>9</v>
      </c>
      <c r="U2909">
        <v>5</v>
      </c>
      <c r="V2909" t="s">
        <v>82</v>
      </c>
      <c r="W2909">
        <f t="shared" si="45"/>
        <v>240</v>
      </c>
      <c r="X2909" s="5">
        <v>3</v>
      </c>
      <c r="Y2909" t="s">
        <v>48</v>
      </c>
      <c r="Z2909" t="s">
        <v>55</v>
      </c>
      <c r="AA2909" t="s">
        <v>1054</v>
      </c>
      <c r="AB2909" s="5">
        <v>4</v>
      </c>
      <c r="AC2909" t="s">
        <v>1454</v>
      </c>
      <c r="AD2909" t="s">
        <v>1651</v>
      </c>
    </row>
    <row r="2910" spans="1:30" ht="14.25" customHeight="1" x14ac:dyDescent="0.3">
      <c r="A2910">
        <v>30</v>
      </c>
      <c r="B2910" t="s">
        <v>24</v>
      </c>
      <c r="C2910" t="s">
        <v>481</v>
      </c>
      <c r="D2910" t="s">
        <v>37</v>
      </c>
      <c r="E2910">
        <v>2009</v>
      </c>
      <c r="F2910" t="s">
        <v>582</v>
      </c>
      <c r="G2910" t="s">
        <v>583</v>
      </c>
      <c r="H2910" s="3" t="s">
        <v>584</v>
      </c>
      <c r="I2910" s="8">
        <v>-3.95</v>
      </c>
      <c r="J2910" s="8">
        <v>-73.416667000000004</v>
      </c>
      <c r="K2910" t="s">
        <v>109</v>
      </c>
      <c r="L2910" t="s">
        <v>110</v>
      </c>
      <c r="M2910" t="s">
        <v>585</v>
      </c>
      <c r="N2910" t="s">
        <v>586</v>
      </c>
      <c r="O2910" s="12">
        <v>2001</v>
      </c>
      <c r="P2910" s="12">
        <v>5</v>
      </c>
      <c r="Q2910" s="12">
        <v>2001</v>
      </c>
      <c r="R2910" s="12">
        <v>6</v>
      </c>
      <c r="S2910" s="7">
        <v>2</v>
      </c>
      <c r="T2910">
        <v>9</v>
      </c>
      <c r="U2910">
        <v>5</v>
      </c>
      <c r="V2910" t="s">
        <v>82</v>
      </c>
      <c r="W2910">
        <f t="shared" si="45"/>
        <v>240</v>
      </c>
      <c r="X2910" s="5">
        <v>3</v>
      </c>
      <c r="Y2910" t="s">
        <v>48</v>
      </c>
      <c r="Z2910" t="s">
        <v>55</v>
      </c>
      <c r="AA2910" t="s">
        <v>890</v>
      </c>
      <c r="AB2910" s="5">
        <v>6</v>
      </c>
      <c r="AC2910" t="s">
        <v>1454</v>
      </c>
      <c r="AD2910" t="s">
        <v>1651</v>
      </c>
    </row>
    <row r="2911" spans="1:30" ht="14.25" customHeight="1" x14ac:dyDescent="0.3">
      <c r="A2911">
        <v>30</v>
      </c>
      <c r="B2911" t="s">
        <v>24</v>
      </c>
      <c r="C2911" t="s">
        <v>481</v>
      </c>
      <c r="D2911" t="s">
        <v>37</v>
      </c>
      <c r="E2911">
        <v>2009</v>
      </c>
      <c r="F2911" t="s">
        <v>582</v>
      </c>
      <c r="G2911" t="s">
        <v>583</v>
      </c>
      <c r="H2911" s="3" t="s">
        <v>584</v>
      </c>
      <c r="I2911" s="8">
        <v>-3.95</v>
      </c>
      <c r="J2911" s="8">
        <v>-73.416667000000004</v>
      </c>
      <c r="K2911" t="s">
        <v>109</v>
      </c>
      <c r="L2911" t="s">
        <v>110</v>
      </c>
      <c r="M2911" t="s">
        <v>585</v>
      </c>
      <c r="N2911" t="s">
        <v>586</v>
      </c>
      <c r="O2911" s="12">
        <v>2001</v>
      </c>
      <c r="P2911" s="12">
        <v>5</v>
      </c>
      <c r="Q2911" s="12">
        <v>2001</v>
      </c>
      <c r="R2911" s="12">
        <v>6</v>
      </c>
      <c r="S2911" s="7">
        <v>2</v>
      </c>
      <c r="T2911">
        <v>9</v>
      </c>
      <c r="U2911">
        <v>5</v>
      </c>
      <c r="V2911" t="s">
        <v>82</v>
      </c>
      <c r="W2911">
        <f t="shared" si="45"/>
        <v>240</v>
      </c>
      <c r="X2911" s="5">
        <v>3</v>
      </c>
      <c r="Y2911" t="s">
        <v>48</v>
      </c>
      <c r="Z2911" t="s">
        <v>55</v>
      </c>
      <c r="AA2911" t="s">
        <v>1109</v>
      </c>
      <c r="AB2911" s="5">
        <v>0</v>
      </c>
      <c r="AC2911" t="s">
        <v>1454</v>
      </c>
      <c r="AD2911" t="s">
        <v>1651</v>
      </c>
    </row>
    <row r="2912" spans="1:30" ht="14.25" customHeight="1" x14ac:dyDescent="0.3">
      <c r="A2912">
        <v>30</v>
      </c>
      <c r="B2912" t="s">
        <v>24</v>
      </c>
      <c r="C2912" t="s">
        <v>481</v>
      </c>
      <c r="D2912" t="s">
        <v>37</v>
      </c>
      <c r="E2912">
        <v>2009</v>
      </c>
      <c r="F2912" t="s">
        <v>582</v>
      </c>
      <c r="G2912" t="s">
        <v>583</v>
      </c>
      <c r="H2912" s="3" t="s">
        <v>584</v>
      </c>
      <c r="I2912" s="8">
        <v>-3.95</v>
      </c>
      <c r="J2912" s="8">
        <v>-73.416667000000004</v>
      </c>
      <c r="K2912" t="s">
        <v>109</v>
      </c>
      <c r="L2912" t="s">
        <v>110</v>
      </c>
      <c r="M2912" t="s">
        <v>585</v>
      </c>
      <c r="N2912" t="s">
        <v>586</v>
      </c>
      <c r="O2912" s="12">
        <v>2001</v>
      </c>
      <c r="P2912" s="12">
        <v>5</v>
      </c>
      <c r="Q2912" s="12">
        <v>2001</v>
      </c>
      <c r="R2912" s="12">
        <v>6</v>
      </c>
      <c r="S2912" s="7">
        <v>2</v>
      </c>
      <c r="T2912">
        <v>9</v>
      </c>
      <c r="U2912">
        <v>5</v>
      </c>
      <c r="V2912" t="s">
        <v>82</v>
      </c>
      <c r="W2912">
        <f t="shared" si="45"/>
        <v>240</v>
      </c>
      <c r="X2912" s="5">
        <v>3</v>
      </c>
      <c r="Y2912" t="s">
        <v>48</v>
      </c>
      <c r="Z2912" t="s">
        <v>55</v>
      </c>
      <c r="AA2912" t="s">
        <v>860</v>
      </c>
      <c r="AB2912" s="5">
        <v>2</v>
      </c>
      <c r="AC2912" t="s">
        <v>1454</v>
      </c>
      <c r="AD2912" t="s">
        <v>1651</v>
      </c>
    </row>
    <row r="2913" spans="1:30" ht="14.25" customHeight="1" x14ac:dyDescent="0.3">
      <c r="A2913">
        <v>30</v>
      </c>
      <c r="B2913" t="s">
        <v>24</v>
      </c>
      <c r="C2913" t="s">
        <v>481</v>
      </c>
      <c r="D2913" t="s">
        <v>37</v>
      </c>
      <c r="E2913">
        <v>2009</v>
      </c>
      <c r="F2913" t="s">
        <v>582</v>
      </c>
      <c r="G2913" t="s">
        <v>583</v>
      </c>
      <c r="H2913" s="3" t="s">
        <v>584</v>
      </c>
      <c r="I2913" s="8">
        <v>-3.95</v>
      </c>
      <c r="J2913" s="8">
        <v>-73.416667000000004</v>
      </c>
      <c r="K2913" t="s">
        <v>109</v>
      </c>
      <c r="L2913" t="s">
        <v>110</v>
      </c>
      <c r="M2913" t="s">
        <v>585</v>
      </c>
      <c r="N2913" t="s">
        <v>586</v>
      </c>
      <c r="O2913" s="12">
        <v>2001</v>
      </c>
      <c r="P2913" s="12">
        <v>5</v>
      </c>
      <c r="Q2913" s="12">
        <v>2001</v>
      </c>
      <c r="R2913" s="12">
        <v>6</v>
      </c>
      <c r="S2913" s="7">
        <v>2</v>
      </c>
      <c r="T2913">
        <v>9</v>
      </c>
      <c r="U2913">
        <v>5</v>
      </c>
      <c r="V2913" t="s">
        <v>82</v>
      </c>
      <c r="W2913">
        <f t="shared" si="45"/>
        <v>240</v>
      </c>
      <c r="X2913" s="5">
        <v>3</v>
      </c>
      <c r="Y2913" t="s">
        <v>48</v>
      </c>
      <c r="Z2913" t="s">
        <v>55</v>
      </c>
      <c r="AA2913" t="s">
        <v>861</v>
      </c>
      <c r="AB2913" s="5">
        <v>0</v>
      </c>
      <c r="AC2913" t="s">
        <v>1454</v>
      </c>
      <c r="AD2913" t="s">
        <v>1651</v>
      </c>
    </row>
    <row r="2914" spans="1:30" ht="14.25" customHeight="1" x14ac:dyDescent="0.3">
      <c r="A2914">
        <v>30</v>
      </c>
      <c r="B2914" t="s">
        <v>24</v>
      </c>
      <c r="C2914" t="s">
        <v>481</v>
      </c>
      <c r="D2914" t="s">
        <v>37</v>
      </c>
      <c r="E2914">
        <v>2009</v>
      </c>
      <c r="F2914" t="s">
        <v>582</v>
      </c>
      <c r="G2914" t="s">
        <v>583</v>
      </c>
      <c r="H2914" s="3" t="s">
        <v>584</v>
      </c>
      <c r="I2914" s="8">
        <v>-3.95</v>
      </c>
      <c r="J2914" s="8">
        <v>-73.416667000000004</v>
      </c>
      <c r="K2914" t="s">
        <v>109</v>
      </c>
      <c r="L2914" t="s">
        <v>110</v>
      </c>
      <c r="M2914" t="s">
        <v>585</v>
      </c>
      <c r="N2914" t="s">
        <v>586</v>
      </c>
      <c r="O2914" s="12">
        <v>2001</v>
      </c>
      <c r="P2914" s="12">
        <v>5</v>
      </c>
      <c r="Q2914" s="12">
        <v>2001</v>
      </c>
      <c r="R2914" s="12">
        <v>6</v>
      </c>
      <c r="S2914" s="7">
        <v>2</v>
      </c>
      <c r="T2914">
        <v>9</v>
      </c>
      <c r="U2914">
        <v>5</v>
      </c>
      <c r="V2914" t="s">
        <v>82</v>
      </c>
      <c r="W2914">
        <f t="shared" si="45"/>
        <v>240</v>
      </c>
      <c r="X2914" s="5">
        <v>3</v>
      </c>
      <c r="Y2914" t="s">
        <v>48</v>
      </c>
      <c r="Z2914" t="s">
        <v>55</v>
      </c>
      <c r="AA2914" t="s">
        <v>895</v>
      </c>
      <c r="AB2914" s="5">
        <v>10</v>
      </c>
      <c r="AC2914" t="s">
        <v>1454</v>
      </c>
      <c r="AD2914" t="s">
        <v>1651</v>
      </c>
    </row>
    <row r="2915" spans="1:30" ht="14.25" customHeight="1" x14ac:dyDescent="0.3">
      <c r="A2915">
        <v>30</v>
      </c>
      <c r="B2915" t="s">
        <v>24</v>
      </c>
      <c r="C2915" t="s">
        <v>481</v>
      </c>
      <c r="D2915" t="s">
        <v>37</v>
      </c>
      <c r="E2915">
        <v>2009</v>
      </c>
      <c r="F2915" t="s">
        <v>582</v>
      </c>
      <c r="G2915" t="s">
        <v>583</v>
      </c>
      <c r="H2915" s="3" t="s">
        <v>584</v>
      </c>
      <c r="I2915" s="8">
        <v>-3.95</v>
      </c>
      <c r="J2915" s="8">
        <v>-73.416667000000004</v>
      </c>
      <c r="K2915" t="s">
        <v>109</v>
      </c>
      <c r="L2915" t="s">
        <v>110</v>
      </c>
      <c r="M2915" t="s">
        <v>585</v>
      </c>
      <c r="N2915" t="s">
        <v>586</v>
      </c>
      <c r="O2915" s="12">
        <v>2001</v>
      </c>
      <c r="P2915" s="12">
        <v>5</v>
      </c>
      <c r="Q2915" s="12">
        <v>2001</v>
      </c>
      <c r="R2915" s="12">
        <v>6</v>
      </c>
      <c r="S2915" s="7">
        <v>2</v>
      </c>
      <c r="T2915">
        <v>9</v>
      </c>
      <c r="U2915">
        <v>5</v>
      </c>
      <c r="V2915" t="s">
        <v>82</v>
      </c>
      <c r="W2915">
        <f t="shared" si="45"/>
        <v>240</v>
      </c>
      <c r="X2915" s="5">
        <v>3</v>
      </c>
      <c r="Y2915" t="s">
        <v>48</v>
      </c>
      <c r="Z2915" t="s">
        <v>55</v>
      </c>
      <c r="AA2915" t="s">
        <v>113</v>
      </c>
      <c r="AB2915" s="5">
        <v>2</v>
      </c>
      <c r="AC2915" t="s">
        <v>1454</v>
      </c>
      <c r="AD2915" t="s">
        <v>1651</v>
      </c>
    </row>
    <row r="2916" spans="1:30" ht="14.25" customHeight="1" x14ac:dyDescent="0.3">
      <c r="A2916">
        <v>30</v>
      </c>
      <c r="B2916" t="s">
        <v>24</v>
      </c>
      <c r="C2916" t="s">
        <v>481</v>
      </c>
      <c r="D2916" t="s">
        <v>37</v>
      </c>
      <c r="E2916">
        <v>2009</v>
      </c>
      <c r="F2916" t="s">
        <v>582</v>
      </c>
      <c r="G2916" t="s">
        <v>583</v>
      </c>
      <c r="H2916" s="3" t="s">
        <v>584</v>
      </c>
      <c r="I2916" s="8">
        <v>-3.95</v>
      </c>
      <c r="J2916" s="8">
        <v>-73.416667000000004</v>
      </c>
      <c r="K2916" t="s">
        <v>109</v>
      </c>
      <c r="L2916" t="s">
        <v>110</v>
      </c>
      <c r="M2916" t="s">
        <v>585</v>
      </c>
      <c r="N2916" t="s">
        <v>586</v>
      </c>
      <c r="O2916" s="12">
        <v>2001</v>
      </c>
      <c r="P2916" s="12">
        <v>5</v>
      </c>
      <c r="Q2916" s="12">
        <v>2001</v>
      </c>
      <c r="R2916" s="12">
        <v>6</v>
      </c>
      <c r="S2916" s="7">
        <v>2</v>
      </c>
      <c r="T2916">
        <v>9</v>
      </c>
      <c r="U2916">
        <v>5</v>
      </c>
      <c r="V2916" t="s">
        <v>82</v>
      </c>
      <c r="W2916">
        <f t="shared" si="45"/>
        <v>240</v>
      </c>
      <c r="X2916" s="5">
        <v>3</v>
      </c>
      <c r="Y2916" t="s">
        <v>48</v>
      </c>
      <c r="Z2916" t="s">
        <v>55</v>
      </c>
      <c r="AA2916" t="s">
        <v>655</v>
      </c>
      <c r="AB2916" s="5">
        <v>299</v>
      </c>
      <c r="AC2916" t="s">
        <v>1454</v>
      </c>
      <c r="AD2916" t="s">
        <v>1651</v>
      </c>
    </row>
    <row r="2917" spans="1:30" ht="14.25" customHeight="1" x14ac:dyDescent="0.3">
      <c r="A2917">
        <v>30</v>
      </c>
      <c r="B2917" t="s">
        <v>24</v>
      </c>
      <c r="C2917" t="s">
        <v>481</v>
      </c>
      <c r="D2917" t="s">
        <v>37</v>
      </c>
      <c r="E2917">
        <v>2009</v>
      </c>
      <c r="F2917" t="s">
        <v>582</v>
      </c>
      <c r="G2917" t="s">
        <v>583</v>
      </c>
      <c r="H2917" s="3" t="s">
        <v>584</v>
      </c>
      <c r="I2917" s="8">
        <v>-3.95</v>
      </c>
      <c r="J2917" s="8">
        <v>-73.416667000000004</v>
      </c>
      <c r="K2917" t="s">
        <v>109</v>
      </c>
      <c r="L2917" t="s">
        <v>110</v>
      </c>
      <c r="M2917" t="s">
        <v>585</v>
      </c>
      <c r="N2917" t="s">
        <v>586</v>
      </c>
      <c r="O2917" s="12">
        <v>2001</v>
      </c>
      <c r="P2917" s="12">
        <v>5</v>
      </c>
      <c r="Q2917" s="12">
        <v>2001</v>
      </c>
      <c r="R2917" s="12">
        <v>6</v>
      </c>
      <c r="S2917" s="7">
        <v>2</v>
      </c>
      <c r="T2917">
        <v>9</v>
      </c>
      <c r="U2917">
        <v>5</v>
      </c>
      <c r="V2917" t="s">
        <v>82</v>
      </c>
      <c r="W2917">
        <f t="shared" si="45"/>
        <v>240</v>
      </c>
      <c r="X2917" s="5">
        <v>3</v>
      </c>
      <c r="Y2917" t="s">
        <v>48</v>
      </c>
      <c r="Z2917" t="s">
        <v>55</v>
      </c>
      <c r="AA2917" t="s">
        <v>379</v>
      </c>
      <c r="AB2917" s="5">
        <v>50</v>
      </c>
      <c r="AC2917" t="s">
        <v>1454</v>
      </c>
      <c r="AD2917" t="s">
        <v>1651</v>
      </c>
    </row>
    <row r="2918" spans="1:30" ht="14.25" customHeight="1" x14ac:dyDescent="0.3">
      <c r="A2918">
        <v>30</v>
      </c>
      <c r="B2918" t="s">
        <v>24</v>
      </c>
      <c r="C2918" t="s">
        <v>481</v>
      </c>
      <c r="D2918" t="s">
        <v>37</v>
      </c>
      <c r="E2918">
        <v>2009</v>
      </c>
      <c r="F2918" t="s">
        <v>582</v>
      </c>
      <c r="G2918" t="s">
        <v>583</v>
      </c>
      <c r="H2918" s="3" t="s">
        <v>584</v>
      </c>
      <c r="I2918" s="8">
        <v>-3.95</v>
      </c>
      <c r="J2918" s="8">
        <v>-73.416667000000004</v>
      </c>
      <c r="K2918" t="s">
        <v>109</v>
      </c>
      <c r="L2918" t="s">
        <v>110</v>
      </c>
      <c r="M2918" t="s">
        <v>585</v>
      </c>
      <c r="N2918" t="s">
        <v>586</v>
      </c>
      <c r="O2918" s="12">
        <v>2001</v>
      </c>
      <c r="P2918" s="12">
        <v>5</v>
      </c>
      <c r="Q2918" s="12">
        <v>2001</v>
      </c>
      <c r="R2918" s="12">
        <v>6</v>
      </c>
      <c r="S2918" s="7">
        <v>2</v>
      </c>
      <c r="T2918">
        <v>9</v>
      </c>
      <c r="U2918">
        <v>5</v>
      </c>
      <c r="V2918" t="s">
        <v>82</v>
      </c>
      <c r="W2918">
        <f t="shared" si="45"/>
        <v>240</v>
      </c>
      <c r="X2918" s="5">
        <v>3</v>
      </c>
      <c r="Y2918" t="s">
        <v>48</v>
      </c>
      <c r="Z2918" t="s">
        <v>55</v>
      </c>
      <c r="AA2918" t="s">
        <v>899</v>
      </c>
      <c r="AB2918" s="5">
        <v>11</v>
      </c>
      <c r="AC2918" t="s">
        <v>1454</v>
      </c>
      <c r="AD2918" t="s">
        <v>1651</v>
      </c>
    </row>
    <row r="2919" spans="1:30" ht="14.25" customHeight="1" x14ac:dyDescent="0.3">
      <c r="A2919">
        <v>30</v>
      </c>
      <c r="B2919" t="s">
        <v>24</v>
      </c>
      <c r="C2919" t="s">
        <v>481</v>
      </c>
      <c r="D2919" t="s">
        <v>37</v>
      </c>
      <c r="E2919">
        <v>2009</v>
      </c>
      <c r="F2919" t="s">
        <v>582</v>
      </c>
      <c r="G2919" t="s">
        <v>583</v>
      </c>
      <c r="H2919" s="3" t="s">
        <v>584</v>
      </c>
      <c r="I2919" s="8">
        <v>-3.95</v>
      </c>
      <c r="J2919" s="8">
        <v>-73.416667000000004</v>
      </c>
      <c r="K2919" t="s">
        <v>109</v>
      </c>
      <c r="L2919" t="s">
        <v>110</v>
      </c>
      <c r="M2919" t="s">
        <v>585</v>
      </c>
      <c r="N2919" t="s">
        <v>586</v>
      </c>
      <c r="O2919" s="12">
        <v>2001</v>
      </c>
      <c r="P2919" s="12">
        <v>5</v>
      </c>
      <c r="Q2919" s="12">
        <v>2001</v>
      </c>
      <c r="R2919" s="12">
        <v>6</v>
      </c>
      <c r="S2919" s="7">
        <v>2</v>
      </c>
      <c r="T2919">
        <v>9</v>
      </c>
      <c r="U2919">
        <v>5</v>
      </c>
      <c r="V2919" t="s">
        <v>82</v>
      </c>
      <c r="W2919">
        <f t="shared" si="45"/>
        <v>240</v>
      </c>
      <c r="X2919" s="5">
        <v>3</v>
      </c>
      <c r="Y2919" t="s">
        <v>48</v>
      </c>
      <c r="Z2919" t="s">
        <v>55</v>
      </c>
      <c r="AA2919" t="s">
        <v>1110</v>
      </c>
      <c r="AB2919" s="5">
        <v>0</v>
      </c>
      <c r="AC2919" t="s">
        <v>1454</v>
      </c>
      <c r="AD2919" t="s">
        <v>1651</v>
      </c>
    </row>
    <row r="2920" spans="1:30" ht="14.25" customHeight="1" x14ac:dyDescent="0.3">
      <c r="A2920">
        <v>30</v>
      </c>
      <c r="B2920" t="s">
        <v>24</v>
      </c>
      <c r="C2920" t="s">
        <v>481</v>
      </c>
      <c r="D2920" t="s">
        <v>37</v>
      </c>
      <c r="E2920">
        <v>2009</v>
      </c>
      <c r="F2920" t="s">
        <v>582</v>
      </c>
      <c r="G2920" t="s">
        <v>583</v>
      </c>
      <c r="H2920" s="3" t="s">
        <v>584</v>
      </c>
      <c r="I2920" s="8">
        <v>-3.95</v>
      </c>
      <c r="J2920" s="8">
        <v>-73.416667000000004</v>
      </c>
      <c r="K2920" t="s">
        <v>109</v>
      </c>
      <c r="L2920" t="s">
        <v>110</v>
      </c>
      <c r="M2920" t="s">
        <v>585</v>
      </c>
      <c r="N2920" t="s">
        <v>586</v>
      </c>
      <c r="O2920" s="12">
        <v>2001</v>
      </c>
      <c r="P2920" s="12">
        <v>5</v>
      </c>
      <c r="Q2920" s="12">
        <v>2001</v>
      </c>
      <c r="R2920" s="12">
        <v>6</v>
      </c>
      <c r="S2920" s="7">
        <v>2</v>
      </c>
      <c r="T2920">
        <v>9</v>
      </c>
      <c r="U2920">
        <v>5</v>
      </c>
      <c r="V2920" t="s">
        <v>82</v>
      </c>
      <c r="W2920">
        <f t="shared" si="45"/>
        <v>240</v>
      </c>
      <c r="X2920" s="5">
        <v>3</v>
      </c>
      <c r="Y2920" t="s">
        <v>48</v>
      </c>
      <c r="Z2920" t="s">
        <v>55</v>
      </c>
      <c r="AA2920" t="s">
        <v>1111</v>
      </c>
      <c r="AB2920" s="5">
        <v>6</v>
      </c>
      <c r="AC2920" t="s">
        <v>1454</v>
      </c>
      <c r="AD2920" t="s">
        <v>1651</v>
      </c>
    </row>
    <row r="2921" spans="1:30" ht="14.25" customHeight="1" x14ac:dyDescent="0.3">
      <c r="A2921">
        <v>30</v>
      </c>
      <c r="B2921" t="s">
        <v>24</v>
      </c>
      <c r="C2921" t="s">
        <v>481</v>
      </c>
      <c r="D2921" t="s">
        <v>37</v>
      </c>
      <c r="E2921">
        <v>2009</v>
      </c>
      <c r="F2921" t="s">
        <v>582</v>
      </c>
      <c r="G2921" t="s">
        <v>583</v>
      </c>
      <c r="H2921" s="3" t="s">
        <v>584</v>
      </c>
      <c r="I2921" s="8">
        <v>-3.95</v>
      </c>
      <c r="J2921" s="8">
        <v>-73.416667000000004</v>
      </c>
      <c r="K2921" t="s">
        <v>109</v>
      </c>
      <c r="L2921" t="s">
        <v>110</v>
      </c>
      <c r="M2921" t="s">
        <v>585</v>
      </c>
      <c r="N2921" t="s">
        <v>586</v>
      </c>
      <c r="O2921" s="12">
        <v>2001</v>
      </c>
      <c r="P2921" s="12">
        <v>5</v>
      </c>
      <c r="Q2921" s="12">
        <v>2001</v>
      </c>
      <c r="R2921" s="12">
        <v>6</v>
      </c>
      <c r="S2921" s="7">
        <v>2</v>
      </c>
      <c r="T2921">
        <v>9</v>
      </c>
      <c r="U2921">
        <v>5</v>
      </c>
      <c r="V2921" t="s">
        <v>82</v>
      </c>
      <c r="W2921">
        <f t="shared" si="45"/>
        <v>240</v>
      </c>
      <c r="X2921" s="5">
        <v>3</v>
      </c>
      <c r="Y2921" t="s">
        <v>48</v>
      </c>
      <c r="Z2921" t="s">
        <v>55</v>
      </c>
      <c r="AA2921" t="s">
        <v>1083</v>
      </c>
      <c r="AB2921" s="5">
        <v>13</v>
      </c>
      <c r="AC2921" t="s">
        <v>1454</v>
      </c>
      <c r="AD2921" t="s">
        <v>1651</v>
      </c>
    </row>
    <row r="2922" spans="1:30" ht="14.25" customHeight="1" x14ac:dyDescent="0.3">
      <c r="A2922">
        <v>30</v>
      </c>
      <c r="B2922" t="s">
        <v>24</v>
      </c>
      <c r="C2922" t="s">
        <v>481</v>
      </c>
      <c r="D2922" t="s">
        <v>37</v>
      </c>
      <c r="E2922">
        <v>2009</v>
      </c>
      <c r="F2922" t="s">
        <v>582</v>
      </c>
      <c r="G2922" t="s">
        <v>583</v>
      </c>
      <c r="H2922" s="3" t="s">
        <v>584</v>
      </c>
      <c r="I2922" s="8">
        <v>-3.95</v>
      </c>
      <c r="J2922" s="8">
        <v>-73.416667000000004</v>
      </c>
      <c r="K2922" t="s">
        <v>109</v>
      </c>
      <c r="L2922" t="s">
        <v>110</v>
      </c>
      <c r="M2922" t="s">
        <v>585</v>
      </c>
      <c r="N2922" t="s">
        <v>586</v>
      </c>
      <c r="O2922" s="12">
        <v>2001</v>
      </c>
      <c r="P2922" s="12">
        <v>5</v>
      </c>
      <c r="Q2922" s="12">
        <v>2001</v>
      </c>
      <c r="R2922" s="12">
        <v>6</v>
      </c>
      <c r="S2922" s="7">
        <v>2</v>
      </c>
      <c r="T2922">
        <v>9</v>
      </c>
      <c r="U2922">
        <v>5</v>
      </c>
      <c r="V2922" t="s">
        <v>82</v>
      </c>
      <c r="W2922">
        <f t="shared" si="45"/>
        <v>240</v>
      </c>
      <c r="X2922" s="5">
        <v>3</v>
      </c>
      <c r="Y2922" t="s">
        <v>48</v>
      </c>
      <c r="Z2922" t="s">
        <v>55</v>
      </c>
      <c r="AA2922" t="s">
        <v>524</v>
      </c>
      <c r="AB2922" s="5">
        <v>2</v>
      </c>
      <c r="AC2922" t="s">
        <v>1454</v>
      </c>
      <c r="AD2922" t="s">
        <v>1651</v>
      </c>
    </row>
    <row r="2923" spans="1:30" ht="14.25" customHeight="1" x14ac:dyDescent="0.3">
      <c r="A2923">
        <v>30</v>
      </c>
      <c r="B2923" t="s">
        <v>24</v>
      </c>
      <c r="C2923" t="s">
        <v>481</v>
      </c>
      <c r="D2923" t="s">
        <v>37</v>
      </c>
      <c r="E2923">
        <v>2009</v>
      </c>
      <c r="F2923" t="s">
        <v>582</v>
      </c>
      <c r="G2923" t="s">
        <v>583</v>
      </c>
      <c r="H2923" s="3" t="s">
        <v>584</v>
      </c>
      <c r="I2923" s="8">
        <v>-3.95</v>
      </c>
      <c r="J2923" s="8">
        <v>-73.416667000000004</v>
      </c>
      <c r="K2923" t="s">
        <v>109</v>
      </c>
      <c r="L2923" t="s">
        <v>110</v>
      </c>
      <c r="M2923" t="s">
        <v>585</v>
      </c>
      <c r="N2923" t="s">
        <v>586</v>
      </c>
      <c r="O2923" s="12">
        <v>2001</v>
      </c>
      <c r="P2923" s="12">
        <v>5</v>
      </c>
      <c r="Q2923" s="12">
        <v>2001</v>
      </c>
      <c r="R2923" s="12">
        <v>6</v>
      </c>
      <c r="S2923" s="7">
        <v>2</v>
      </c>
      <c r="T2923">
        <v>9</v>
      </c>
      <c r="U2923">
        <v>5</v>
      </c>
      <c r="V2923" t="s">
        <v>82</v>
      </c>
      <c r="W2923">
        <f t="shared" si="45"/>
        <v>240</v>
      </c>
      <c r="X2923" s="5">
        <v>3</v>
      </c>
      <c r="Y2923" t="s">
        <v>48</v>
      </c>
      <c r="Z2923" t="s">
        <v>55</v>
      </c>
      <c r="AA2923" t="s">
        <v>1112</v>
      </c>
      <c r="AB2923" s="5">
        <v>15</v>
      </c>
      <c r="AC2923" t="s">
        <v>1454</v>
      </c>
      <c r="AD2923" t="s">
        <v>1651</v>
      </c>
    </row>
    <row r="2924" spans="1:30" ht="14.25" customHeight="1" x14ac:dyDescent="0.3">
      <c r="A2924">
        <v>30</v>
      </c>
      <c r="B2924" t="s">
        <v>24</v>
      </c>
      <c r="C2924" t="s">
        <v>481</v>
      </c>
      <c r="D2924" t="s">
        <v>37</v>
      </c>
      <c r="E2924">
        <v>2009</v>
      </c>
      <c r="F2924" t="s">
        <v>582</v>
      </c>
      <c r="G2924" t="s">
        <v>583</v>
      </c>
      <c r="H2924" s="3" t="s">
        <v>584</v>
      </c>
      <c r="I2924" s="8">
        <v>-3.95</v>
      </c>
      <c r="J2924" s="8">
        <v>-73.416667000000004</v>
      </c>
      <c r="K2924" t="s">
        <v>109</v>
      </c>
      <c r="L2924" t="s">
        <v>110</v>
      </c>
      <c r="M2924" t="s">
        <v>585</v>
      </c>
      <c r="N2924" t="s">
        <v>586</v>
      </c>
      <c r="O2924" s="12">
        <v>2001</v>
      </c>
      <c r="P2924" s="12">
        <v>5</v>
      </c>
      <c r="Q2924" s="12">
        <v>2001</v>
      </c>
      <c r="R2924" s="12">
        <v>6</v>
      </c>
      <c r="S2924" s="7">
        <v>2</v>
      </c>
      <c r="T2924">
        <v>9</v>
      </c>
      <c r="U2924">
        <v>5</v>
      </c>
      <c r="V2924" t="s">
        <v>82</v>
      </c>
      <c r="W2924">
        <f t="shared" si="45"/>
        <v>240</v>
      </c>
      <c r="X2924" s="5">
        <v>3</v>
      </c>
      <c r="Y2924" t="s">
        <v>48</v>
      </c>
      <c r="Z2924" t="s">
        <v>55</v>
      </c>
      <c r="AA2924" t="s">
        <v>889</v>
      </c>
      <c r="AB2924" s="5">
        <v>10</v>
      </c>
      <c r="AC2924" t="s">
        <v>1454</v>
      </c>
      <c r="AD2924" t="s">
        <v>1651</v>
      </c>
    </row>
    <row r="2925" spans="1:30" ht="14.25" customHeight="1" x14ac:dyDescent="0.3">
      <c r="A2925">
        <v>30</v>
      </c>
      <c r="B2925" t="s">
        <v>24</v>
      </c>
      <c r="C2925" t="s">
        <v>481</v>
      </c>
      <c r="D2925" t="s">
        <v>37</v>
      </c>
      <c r="E2925">
        <v>2009</v>
      </c>
      <c r="F2925" t="s">
        <v>582</v>
      </c>
      <c r="G2925" t="s">
        <v>583</v>
      </c>
      <c r="H2925" s="3" t="s">
        <v>584</v>
      </c>
      <c r="I2925" s="8">
        <v>-3.95</v>
      </c>
      <c r="J2925" s="8">
        <v>-73.416667000000004</v>
      </c>
      <c r="K2925" t="s">
        <v>109</v>
      </c>
      <c r="L2925" t="s">
        <v>110</v>
      </c>
      <c r="M2925" t="s">
        <v>585</v>
      </c>
      <c r="N2925" t="s">
        <v>586</v>
      </c>
      <c r="O2925" s="12">
        <v>2001</v>
      </c>
      <c r="P2925" s="12">
        <v>5</v>
      </c>
      <c r="Q2925" s="12">
        <v>2001</v>
      </c>
      <c r="R2925" s="12">
        <v>6</v>
      </c>
      <c r="S2925" s="7">
        <v>2</v>
      </c>
      <c r="T2925">
        <v>9</v>
      </c>
      <c r="U2925">
        <v>5</v>
      </c>
      <c r="V2925" t="s">
        <v>82</v>
      </c>
      <c r="W2925">
        <f t="shared" si="45"/>
        <v>240</v>
      </c>
      <c r="X2925" s="5">
        <v>3</v>
      </c>
      <c r="Y2925" t="s">
        <v>48</v>
      </c>
      <c r="Z2925" t="s">
        <v>55</v>
      </c>
      <c r="AA2925" t="s">
        <v>1108</v>
      </c>
      <c r="AB2925" s="5">
        <v>0</v>
      </c>
      <c r="AC2925" t="s">
        <v>1454</v>
      </c>
      <c r="AD2925" t="s">
        <v>1651</v>
      </c>
    </row>
    <row r="2926" spans="1:30" ht="14.25" customHeight="1" x14ac:dyDescent="0.3">
      <c r="A2926">
        <v>30</v>
      </c>
      <c r="B2926" t="s">
        <v>24</v>
      </c>
      <c r="C2926" t="s">
        <v>481</v>
      </c>
      <c r="D2926" t="s">
        <v>37</v>
      </c>
      <c r="E2926">
        <v>2009</v>
      </c>
      <c r="F2926" t="s">
        <v>582</v>
      </c>
      <c r="G2926" t="s">
        <v>583</v>
      </c>
      <c r="H2926" s="3" t="s">
        <v>584</v>
      </c>
      <c r="I2926" s="8">
        <v>-3.95</v>
      </c>
      <c r="J2926" s="8">
        <v>-73.416667000000004</v>
      </c>
      <c r="K2926" t="s">
        <v>109</v>
      </c>
      <c r="L2926" t="s">
        <v>110</v>
      </c>
      <c r="M2926" t="s">
        <v>585</v>
      </c>
      <c r="N2926" t="s">
        <v>586</v>
      </c>
      <c r="O2926" s="12">
        <v>2001</v>
      </c>
      <c r="P2926" s="12">
        <v>5</v>
      </c>
      <c r="Q2926" s="12">
        <v>2001</v>
      </c>
      <c r="R2926" s="12">
        <v>6</v>
      </c>
      <c r="S2926" s="7">
        <v>2</v>
      </c>
      <c r="T2926">
        <v>9</v>
      </c>
      <c r="U2926">
        <v>5</v>
      </c>
      <c r="V2926" t="s">
        <v>82</v>
      </c>
      <c r="W2926">
        <f t="shared" si="45"/>
        <v>240</v>
      </c>
      <c r="X2926" s="5">
        <v>3</v>
      </c>
      <c r="Y2926" t="s">
        <v>48</v>
      </c>
      <c r="Z2926" t="s">
        <v>55</v>
      </c>
      <c r="AA2926" t="s">
        <v>1113</v>
      </c>
      <c r="AB2926" s="5">
        <v>6</v>
      </c>
      <c r="AC2926" t="s">
        <v>1454</v>
      </c>
      <c r="AD2926" t="s">
        <v>1651</v>
      </c>
    </row>
    <row r="2927" spans="1:30" ht="14.25" customHeight="1" x14ac:dyDescent="0.3">
      <c r="A2927">
        <v>30</v>
      </c>
      <c r="B2927" t="s">
        <v>24</v>
      </c>
      <c r="C2927" t="s">
        <v>481</v>
      </c>
      <c r="D2927" t="s">
        <v>37</v>
      </c>
      <c r="E2927">
        <v>2009</v>
      </c>
      <c r="F2927" t="s">
        <v>582</v>
      </c>
      <c r="G2927" t="s">
        <v>583</v>
      </c>
      <c r="H2927" s="3" t="s">
        <v>584</v>
      </c>
      <c r="I2927" s="8">
        <v>-3.95</v>
      </c>
      <c r="J2927" s="8">
        <v>-73.416667000000004</v>
      </c>
      <c r="K2927" t="s">
        <v>109</v>
      </c>
      <c r="L2927" t="s">
        <v>110</v>
      </c>
      <c r="M2927" t="s">
        <v>585</v>
      </c>
      <c r="N2927" t="s">
        <v>586</v>
      </c>
      <c r="O2927" s="12">
        <v>2001</v>
      </c>
      <c r="P2927" s="12">
        <v>5</v>
      </c>
      <c r="Q2927" s="12">
        <v>2001</v>
      </c>
      <c r="R2927" s="12">
        <v>6</v>
      </c>
      <c r="S2927" s="7">
        <v>2</v>
      </c>
      <c r="T2927">
        <v>9</v>
      </c>
      <c r="U2927">
        <v>5</v>
      </c>
      <c r="V2927" t="s">
        <v>82</v>
      </c>
      <c r="W2927">
        <f t="shared" si="45"/>
        <v>240</v>
      </c>
      <c r="X2927" s="5">
        <v>3</v>
      </c>
      <c r="Y2927" t="s">
        <v>48</v>
      </c>
      <c r="Z2927" t="s">
        <v>55</v>
      </c>
      <c r="AA2927" t="s">
        <v>1114</v>
      </c>
      <c r="AB2927" s="5">
        <v>0</v>
      </c>
      <c r="AC2927" t="s">
        <v>1454</v>
      </c>
      <c r="AD2927" t="s">
        <v>1651</v>
      </c>
    </row>
    <row r="2928" spans="1:30" ht="14.25" customHeight="1" x14ac:dyDescent="0.3">
      <c r="A2928">
        <v>30</v>
      </c>
      <c r="B2928" t="s">
        <v>24</v>
      </c>
      <c r="C2928" t="s">
        <v>481</v>
      </c>
      <c r="D2928" t="s">
        <v>37</v>
      </c>
      <c r="E2928">
        <v>2009</v>
      </c>
      <c r="F2928" t="s">
        <v>582</v>
      </c>
      <c r="G2928" t="s">
        <v>583</v>
      </c>
      <c r="H2928" s="3" t="s">
        <v>584</v>
      </c>
      <c r="I2928" s="8">
        <v>-3.95</v>
      </c>
      <c r="J2928" s="8">
        <v>-73.416667000000004</v>
      </c>
      <c r="K2928" t="s">
        <v>109</v>
      </c>
      <c r="L2928" t="s">
        <v>110</v>
      </c>
      <c r="M2928" t="s">
        <v>585</v>
      </c>
      <c r="N2928" t="s">
        <v>586</v>
      </c>
      <c r="O2928" s="12">
        <v>2001</v>
      </c>
      <c r="P2928" s="12">
        <v>5</v>
      </c>
      <c r="Q2928" s="12">
        <v>2001</v>
      </c>
      <c r="R2928" s="12">
        <v>6</v>
      </c>
      <c r="S2928" s="7">
        <v>2</v>
      </c>
      <c r="T2928">
        <v>9</v>
      </c>
      <c r="U2928">
        <v>5</v>
      </c>
      <c r="V2928" t="s">
        <v>82</v>
      </c>
      <c r="W2928">
        <f t="shared" si="45"/>
        <v>240</v>
      </c>
      <c r="X2928" s="5">
        <v>3</v>
      </c>
      <c r="Y2928" t="s">
        <v>48</v>
      </c>
      <c r="Z2928" t="s">
        <v>55</v>
      </c>
      <c r="AA2928" t="s">
        <v>1115</v>
      </c>
      <c r="AB2928" s="5">
        <v>0</v>
      </c>
      <c r="AC2928" t="s">
        <v>1454</v>
      </c>
      <c r="AD2928" t="s">
        <v>1651</v>
      </c>
    </row>
    <row r="2929" spans="1:30" ht="14.25" customHeight="1" x14ac:dyDescent="0.3">
      <c r="A2929">
        <v>30</v>
      </c>
      <c r="B2929" t="s">
        <v>24</v>
      </c>
      <c r="C2929" t="s">
        <v>481</v>
      </c>
      <c r="D2929" t="s">
        <v>37</v>
      </c>
      <c r="E2929">
        <v>2009</v>
      </c>
      <c r="F2929" t="s">
        <v>582</v>
      </c>
      <c r="G2929" t="s">
        <v>583</v>
      </c>
      <c r="H2929" s="3" t="s">
        <v>584</v>
      </c>
      <c r="I2929" s="8">
        <v>-3.95</v>
      </c>
      <c r="J2929" s="8">
        <v>-73.416667000000004</v>
      </c>
      <c r="K2929" t="s">
        <v>109</v>
      </c>
      <c r="L2929" t="s">
        <v>110</v>
      </c>
      <c r="M2929" t="s">
        <v>585</v>
      </c>
      <c r="N2929" t="s">
        <v>586</v>
      </c>
      <c r="O2929" s="12">
        <v>2001</v>
      </c>
      <c r="P2929" s="12">
        <v>5</v>
      </c>
      <c r="Q2929" s="12">
        <v>2001</v>
      </c>
      <c r="R2929" s="12">
        <v>6</v>
      </c>
      <c r="S2929" s="7">
        <v>2</v>
      </c>
      <c r="T2929">
        <v>9</v>
      </c>
      <c r="U2929">
        <v>5</v>
      </c>
      <c r="V2929" t="s">
        <v>82</v>
      </c>
      <c r="W2929">
        <f t="shared" si="45"/>
        <v>240</v>
      </c>
      <c r="X2929" s="5">
        <v>3</v>
      </c>
      <c r="Y2929" t="s">
        <v>48</v>
      </c>
      <c r="Z2929" t="s">
        <v>55</v>
      </c>
      <c r="AA2929" t="s">
        <v>1116</v>
      </c>
      <c r="AB2929" s="5">
        <v>0</v>
      </c>
      <c r="AC2929" t="s">
        <v>1454</v>
      </c>
      <c r="AD2929" t="s">
        <v>1651</v>
      </c>
    </row>
    <row r="2930" spans="1:30" ht="14.25" customHeight="1" x14ac:dyDescent="0.3">
      <c r="A2930">
        <v>30</v>
      </c>
      <c r="B2930" t="s">
        <v>24</v>
      </c>
      <c r="C2930" t="s">
        <v>481</v>
      </c>
      <c r="D2930" t="s">
        <v>37</v>
      </c>
      <c r="E2930">
        <v>2009</v>
      </c>
      <c r="F2930" t="s">
        <v>582</v>
      </c>
      <c r="G2930" t="s">
        <v>583</v>
      </c>
      <c r="H2930" s="3" t="s">
        <v>584</v>
      </c>
      <c r="I2930" s="8">
        <v>-3.95</v>
      </c>
      <c r="J2930" s="8">
        <v>-73.416667000000004</v>
      </c>
      <c r="K2930" t="s">
        <v>109</v>
      </c>
      <c r="L2930" t="s">
        <v>110</v>
      </c>
      <c r="M2930" t="s">
        <v>585</v>
      </c>
      <c r="N2930" t="s">
        <v>586</v>
      </c>
      <c r="O2930" s="12">
        <v>2001</v>
      </c>
      <c r="P2930" s="12">
        <v>5</v>
      </c>
      <c r="Q2930" s="12">
        <v>2001</v>
      </c>
      <c r="R2930" s="12">
        <v>6</v>
      </c>
      <c r="S2930" s="7">
        <v>2</v>
      </c>
      <c r="T2930">
        <v>9</v>
      </c>
      <c r="U2930">
        <v>5</v>
      </c>
      <c r="V2930" t="s">
        <v>82</v>
      </c>
      <c r="W2930">
        <f t="shared" si="45"/>
        <v>240</v>
      </c>
      <c r="X2930" s="5">
        <v>3</v>
      </c>
      <c r="Y2930" t="s">
        <v>48</v>
      </c>
      <c r="Z2930" t="s">
        <v>55</v>
      </c>
      <c r="AA2930" t="s">
        <v>1117</v>
      </c>
      <c r="AB2930" s="5">
        <v>2</v>
      </c>
      <c r="AC2930" t="s">
        <v>1454</v>
      </c>
      <c r="AD2930" t="s">
        <v>1651</v>
      </c>
    </row>
    <row r="2931" spans="1:30" ht="14.25" customHeight="1" x14ac:dyDescent="0.3">
      <c r="A2931">
        <v>30</v>
      </c>
      <c r="B2931" t="s">
        <v>24</v>
      </c>
      <c r="C2931" t="s">
        <v>481</v>
      </c>
      <c r="D2931" t="s">
        <v>37</v>
      </c>
      <c r="E2931">
        <v>2009</v>
      </c>
      <c r="F2931" t="s">
        <v>582</v>
      </c>
      <c r="G2931" t="s">
        <v>583</v>
      </c>
      <c r="H2931" s="3" t="s">
        <v>584</v>
      </c>
      <c r="I2931" s="8">
        <v>-3.95</v>
      </c>
      <c r="J2931" s="8">
        <v>-73.416667000000004</v>
      </c>
      <c r="K2931" t="s">
        <v>109</v>
      </c>
      <c r="L2931" t="s">
        <v>110</v>
      </c>
      <c r="M2931" t="s">
        <v>585</v>
      </c>
      <c r="N2931" t="s">
        <v>586</v>
      </c>
      <c r="O2931" s="12">
        <v>2001</v>
      </c>
      <c r="P2931" s="12">
        <v>5</v>
      </c>
      <c r="Q2931" s="12">
        <v>2001</v>
      </c>
      <c r="R2931" s="12">
        <v>6</v>
      </c>
      <c r="S2931" s="7">
        <v>2</v>
      </c>
      <c r="T2931">
        <v>9</v>
      </c>
      <c r="U2931">
        <v>5</v>
      </c>
      <c r="V2931" t="s">
        <v>82</v>
      </c>
      <c r="W2931">
        <f t="shared" si="45"/>
        <v>240</v>
      </c>
      <c r="X2931" s="5">
        <v>3</v>
      </c>
      <c r="Y2931" t="s">
        <v>48</v>
      </c>
      <c r="Z2931" t="s">
        <v>83</v>
      </c>
      <c r="AA2931" t="s">
        <v>128</v>
      </c>
      <c r="AB2931" s="5">
        <v>6</v>
      </c>
      <c r="AC2931" t="s">
        <v>1454</v>
      </c>
      <c r="AD2931" t="s">
        <v>1651</v>
      </c>
    </row>
    <row r="2932" spans="1:30" ht="14.25" customHeight="1" x14ac:dyDescent="0.3">
      <c r="A2932">
        <v>30</v>
      </c>
      <c r="B2932" t="s">
        <v>24</v>
      </c>
      <c r="C2932" t="s">
        <v>481</v>
      </c>
      <c r="D2932" t="s">
        <v>37</v>
      </c>
      <c r="E2932">
        <v>2009</v>
      </c>
      <c r="F2932" t="s">
        <v>582</v>
      </c>
      <c r="G2932" t="s">
        <v>583</v>
      </c>
      <c r="H2932" s="3" t="s">
        <v>584</v>
      </c>
      <c r="I2932" s="8">
        <v>-3.95</v>
      </c>
      <c r="J2932" s="8">
        <v>-73.416667000000004</v>
      </c>
      <c r="K2932" t="s">
        <v>109</v>
      </c>
      <c r="L2932" t="s">
        <v>110</v>
      </c>
      <c r="M2932" t="s">
        <v>585</v>
      </c>
      <c r="N2932" t="s">
        <v>586</v>
      </c>
      <c r="O2932" s="12">
        <v>2001</v>
      </c>
      <c r="P2932" s="12">
        <v>5</v>
      </c>
      <c r="Q2932" s="12">
        <v>2001</v>
      </c>
      <c r="R2932" s="12">
        <v>6</v>
      </c>
      <c r="S2932" s="7">
        <v>2</v>
      </c>
      <c r="T2932">
        <v>9</v>
      </c>
      <c r="U2932">
        <v>5</v>
      </c>
      <c r="V2932" t="s">
        <v>82</v>
      </c>
      <c r="W2932">
        <f t="shared" si="45"/>
        <v>240</v>
      </c>
      <c r="X2932" s="5">
        <v>3</v>
      </c>
      <c r="Y2932" t="s">
        <v>48</v>
      </c>
      <c r="Z2932" t="s">
        <v>83</v>
      </c>
      <c r="AA2932" t="s">
        <v>84</v>
      </c>
      <c r="AB2932" s="5">
        <v>9</v>
      </c>
      <c r="AC2932" t="s">
        <v>1454</v>
      </c>
      <c r="AD2932" t="s">
        <v>1651</v>
      </c>
    </row>
    <row r="2933" spans="1:30" ht="14.25" customHeight="1" x14ac:dyDescent="0.3">
      <c r="A2933">
        <v>30</v>
      </c>
      <c r="B2933" t="s">
        <v>24</v>
      </c>
      <c r="C2933" t="s">
        <v>481</v>
      </c>
      <c r="D2933" t="s">
        <v>37</v>
      </c>
      <c r="E2933">
        <v>2009</v>
      </c>
      <c r="F2933" t="s">
        <v>582</v>
      </c>
      <c r="G2933" t="s">
        <v>583</v>
      </c>
      <c r="H2933" s="3" t="s">
        <v>584</v>
      </c>
      <c r="I2933" s="8">
        <v>-3.95</v>
      </c>
      <c r="J2933" s="8">
        <v>-73.416667000000004</v>
      </c>
      <c r="K2933" t="s">
        <v>109</v>
      </c>
      <c r="L2933" t="s">
        <v>110</v>
      </c>
      <c r="M2933" t="s">
        <v>585</v>
      </c>
      <c r="N2933" t="s">
        <v>586</v>
      </c>
      <c r="O2933" s="12">
        <v>2001</v>
      </c>
      <c r="P2933" s="12">
        <v>5</v>
      </c>
      <c r="Q2933" s="12">
        <v>2001</v>
      </c>
      <c r="R2933" s="12">
        <v>6</v>
      </c>
      <c r="S2933" s="7">
        <v>2</v>
      </c>
      <c r="T2933">
        <v>9</v>
      </c>
      <c r="U2933">
        <v>5</v>
      </c>
      <c r="V2933" t="s">
        <v>82</v>
      </c>
      <c r="W2933">
        <f t="shared" si="45"/>
        <v>240</v>
      </c>
      <c r="X2933" s="5">
        <v>3</v>
      </c>
      <c r="Y2933" t="s">
        <v>48</v>
      </c>
      <c r="Z2933" t="s">
        <v>83</v>
      </c>
      <c r="AA2933" t="s">
        <v>911</v>
      </c>
      <c r="AB2933" s="5">
        <v>44</v>
      </c>
      <c r="AC2933" t="s">
        <v>1454</v>
      </c>
      <c r="AD2933" t="s">
        <v>1651</v>
      </c>
    </row>
    <row r="2934" spans="1:30" ht="14.25" customHeight="1" x14ac:dyDescent="0.3">
      <c r="A2934">
        <v>30</v>
      </c>
      <c r="B2934" t="s">
        <v>24</v>
      </c>
      <c r="C2934" t="s">
        <v>481</v>
      </c>
      <c r="D2934" t="s">
        <v>37</v>
      </c>
      <c r="E2934">
        <v>2009</v>
      </c>
      <c r="F2934" t="s">
        <v>582</v>
      </c>
      <c r="G2934" t="s">
        <v>583</v>
      </c>
      <c r="H2934" s="3" t="s">
        <v>584</v>
      </c>
      <c r="I2934" s="8">
        <v>-3.95</v>
      </c>
      <c r="J2934" s="8">
        <v>-73.416667000000004</v>
      </c>
      <c r="K2934" t="s">
        <v>109</v>
      </c>
      <c r="L2934" t="s">
        <v>110</v>
      </c>
      <c r="M2934" t="s">
        <v>585</v>
      </c>
      <c r="N2934" t="s">
        <v>586</v>
      </c>
      <c r="O2934" s="12">
        <v>2001</v>
      </c>
      <c r="P2934" s="12">
        <v>5</v>
      </c>
      <c r="Q2934" s="12">
        <v>2001</v>
      </c>
      <c r="R2934" s="12">
        <v>6</v>
      </c>
      <c r="S2934" s="7">
        <v>2</v>
      </c>
      <c r="T2934">
        <v>9</v>
      </c>
      <c r="U2934">
        <v>5</v>
      </c>
      <c r="V2934" t="s">
        <v>82</v>
      </c>
      <c r="W2934">
        <f t="shared" si="45"/>
        <v>240</v>
      </c>
      <c r="X2934" s="5">
        <v>3</v>
      </c>
      <c r="Y2934" t="s">
        <v>48</v>
      </c>
      <c r="Z2934" t="s">
        <v>83</v>
      </c>
      <c r="AA2934" t="s">
        <v>902</v>
      </c>
      <c r="AB2934" s="5">
        <v>45</v>
      </c>
      <c r="AC2934" t="s">
        <v>1454</v>
      </c>
      <c r="AD2934" t="s">
        <v>1651</v>
      </c>
    </row>
    <row r="2935" spans="1:30" ht="14.25" customHeight="1" x14ac:dyDescent="0.3">
      <c r="A2935">
        <v>30</v>
      </c>
      <c r="B2935" t="s">
        <v>24</v>
      </c>
      <c r="C2935" t="s">
        <v>481</v>
      </c>
      <c r="D2935" t="s">
        <v>37</v>
      </c>
      <c r="E2935">
        <v>2009</v>
      </c>
      <c r="F2935" t="s">
        <v>582</v>
      </c>
      <c r="G2935" t="s">
        <v>583</v>
      </c>
      <c r="H2935" s="3" t="s">
        <v>584</v>
      </c>
      <c r="I2935" s="8">
        <v>-3.95</v>
      </c>
      <c r="J2935" s="8">
        <v>-73.416667000000004</v>
      </c>
      <c r="K2935" t="s">
        <v>109</v>
      </c>
      <c r="L2935" t="s">
        <v>110</v>
      </c>
      <c r="M2935" t="s">
        <v>585</v>
      </c>
      <c r="N2935" t="s">
        <v>586</v>
      </c>
      <c r="O2935" s="12">
        <v>2001</v>
      </c>
      <c r="P2935" s="12">
        <v>5</v>
      </c>
      <c r="Q2935" s="12">
        <v>2001</v>
      </c>
      <c r="R2935" s="12">
        <v>6</v>
      </c>
      <c r="S2935" s="7">
        <v>2</v>
      </c>
      <c r="T2935">
        <v>9</v>
      </c>
      <c r="U2935">
        <v>5</v>
      </c>
      <c r="V2935" t="s">
        <v>82</v>
      </c>
      <c r="W2935">
        <f t="shared" si="45"/>
        <v>240</v>
      </c>
      <c r="X2935" s="5">
        <v>3</v>
      </c>
      <c r="Y2935" t="s">
        <v>48</v>
      </c>
      <c r="Z2935" t="s">
        <v>90</v>
      </c>
      <c r="AA2935" t="s">
        <v>666</v>
      </c>
      <c r="AB2935" s="5">
        <v>8</v>
      </c>
      <c r="AC2935" t="s">
        <v>1454</v>
      </c>
      <c r="AD2935" t="s">
        <v>1651</v>
      </c>
    </row>
    <row r="2936" spans="1:30" ht="14.25" customHeight="1" x14ac:dyDescent="0.3">
      <c r="A2936">
        <v>30</v>
      </c>
      <c r="B2936" t="s">
        <v>24</v>
      </c>
      <c r="C2936" t="s">
        <v>481</v>
      </c>
      <c r="D2936" t="s">
        <v>37</v>
      </c>
      <c r="E2936">
        <v>2009</v>
      </c>
      <c r="F2936" t="s">
        <v>582</v>
      </c>
      <c r="G2936" t="s">
        <v>583</v>
      </c>
      <c r="H2936" s="3" t="s">
        <v>584</v>
      </c>
      <c r="I2936" s="8">
        <v>-3.95</v>
      </c>
      <c r="J2936" s="8">
        <v>-73.416667000000004</v>
      </c>
      <c r="K2936" t="s">
        <v>109</v>
      </c>
      <c r="L2936" t="s">
        <v>110</v>
      </c>
      <c r="M2936" t="s">
        <v>585</v>
      </c>
      <c r="N2936" t="s">
        <v>586</v>
      </c>
      <c r="O2936" s="12">
        <v>2001</v>
      </c>
      <c r="P2936" s="12">
        <v>5</v>
      </c>
      <c r="Q2936" s="12">
        <v>2001</v>
      </c>
      <c r="R2936" s="12">
        <v>6</v>
      </c>
      <c r="S2936" s="7">
        <v>2</v>
      </c>
      <c r="T2936">
        <v>9</v>
      </c>
      <c r="U2936">
        <v>5</v>
      </c>
      <c r="V2936" t="s">
        <v>82</v>
      </c>
      <c r="W2936">
        <f t="shared" si="45"/>
        <v>240</v>
      </c>
      <c r="X2936" s="5">
        <v>3</v>
      </c>
      <c r="Y2936" t="s">
        <v>48</v>
      </c>
      <c r="Z2936" t="s">
        <v>90</v>
      </c>
      <c r="AA2936" t="s">
        <v>91</v>
      </c>
      <c r="AB2936" s="5">
        <v>7</v>
      </c>
      <c r="AC2936" t="s">
        <v>1454</v>
      </c>
      <c r="AD2936" t="s">
        <v>1651</v>
      </c>
    </row>
    <row r="2937" spans="1:30" ht="14.25" customHeight="1" x14ac:dyDescent="0.3">
      <c r="A2937">
        <v>30</v>
      </c>
      <c r="B2937" t="s">
        <v>24</v>
      </c>
      <c r="C2937" t="s">
        <v>481</v>
      </c>
      <c r="D2937" t="s">
        <v>37</v>
      </c>
      <c r="E2937">
        <v>2009</v>
      </c>
      <c r="F2937" t="s">
        <v>582</v>
      </c>
      <c r="G2937" t="s">
        <v>583</v>
      </c>
      <c r="H2937" s="3" t="s">
        <v>584</v>
      </c>
      <c r="I2937" s="8">
        <v>-3.95</v>
      </c>
      <c r="J2937" s="8">
        <v>-73.416667000000004</v>
      </c>
      <c r="K2937" t="s">
        <v>109</v>
      </c>
      <c r="L2937" t="s">
        <v>110</v>
      </c>
      <c r="M2937" t="s">
        <v>585</v>
      </c>
      <c r="N2937" t="s">
        <v>586</v>
      </c>
      <c r="O2937" s="12">
        <v>2001</v>
      </c>
      <c r="P2937" s="12">
        <v>5</v>
      </c>
      <c r="Q2937" s="12">
        <v>2001</v>
      </c>
      <c r="R2937" s="12">
        <v>6</v>
      </c>
      <c r="S2937" s="7">
        <v>2</v>
      </c>
      <c r="T2937">
        <v>9</v>
      </c>
      <c r="U2937">
        <v>5</v>
      </c>
      <c r="V2937" t="s">
        <v>82</v>
      </c>
      <c r="W2937">
        <f t="shared" si="45"/>
        <v>240</v>
      </c>
      <c r="X2937" s="5">
        <v>3</v>
      </c>
      <c r="Y2937" t="s">
        <v>48</v>
      </c>
      <c r="Z2937" t="s">
        <v>90</v>
      </c>
      <c r="AA2937" t="s">
        <v>1118</v>
      </c>
      <c r="AB2937" s="5">
        <v>1</v>
      </c>
      <c r="AC2937" t="s">
        <v>1454</v>
      </c>
      <c r="AD2937" t="s">
        <v>1651</v>
      </c>
    </row>
    <row r="2938" spans="1:30" ht="14.25" customHeight="1" x14ac:dyDescent="0.3">
      <c r="A2938">
        <v>30</v>
      </c>
      <c r="B2938" t="s">
        <v>24</v>
      </c>
      <c r="C2938" t="s">
        <v>481</v>
      </c>
      <c r="D2938" t="s">
        <v>37</v>
      </c>
      <c r="E2938">
        <v>2009</v>
      </c>
      <c r="F2938" t="s">
        <v>582</v>
      </c>
      <c r="G2938" t="s">
        <v>587</v>
      </c>
      <c r="H2938" s="3" t="s">
        <v>588</v>
      </c>
      <c r="I2938" s="8">
        <v>-3.9</v>
      </c>
      <c r="J2938" s="8">
        <v>-73.349999999999994</v>
      </c>
      <c r="K2938">
        <v>600000</v>
      </c>
      <c r="L2938" t="s">
        <v>110</v>
      </c>
      <c r="M2938" t="s">
        <v>68</v>
      </c>
      <c r="N2938" t="s">
        <v>586</v>
      </c>
      <c r="O2938" s="12">
        <v>2001</v>
      </c>
      <c r="P2938" s="12">
        <v>5</v>
      </c>
      <c r="Q2938" s="12">
        <v>2001</v>
      </c>
      <c r="R2938" s="12">
        <v>6</v>
      </c>
      <c r="S2938" s="7">
        <v>2</v>
      </c>
      <c r="T2938">
        <v>9</v>
      </c>
      <c r="U2938">
        <v>5</v>
      </c>
      <c r="V2938" t="s">
        <v>82</v>
      </c>
      <c r="W2938">
        <f t="shared" si="45"/>
        <v>240</v>
      </c>
      <c r="X2938" s="5">
        <v>3</v>
      </c>
      <c r="Y2938" t="s">
        <v>48</v>
      </c>
      <c r="Z2938" t="s">
        <v>49</v>
      </c>
      <c r="AA2938" t="s">
        <v>483</v>
      </c>
      <c r="AB2938" s="5">
        <v>12</v>
      </c>
      <c r="AC2938" t="s">
        <v>1454</v>
      </c>
      <c r="AD2938" t="s">
        <v>1651</v>
      </c>
    </row>
    <row r="2939" spans="1:30" ht="14.25" customHeight="1" x14ac:dyDescent="0.3">
      <c r="A2939">
        <v>30</v>
      </c>
      <c r="B2939" t="s">
        <v>24</v>
      </c>
      <c r="C2939" t="s">
        <v>481</v>
      </c>
      <c r="D2939" t="s">
        <v>37</v>
      </c>
      <c r="E2939">
        <v>2009</v>
      </c>
      <c r="F2939" t="s">
        <v>582</v>
      </c>
      <c r="G2939" t="s">
        <v>587</v>
      </c>
      <c r="H2939" s="3" t="s">
        <v>588</v>
      </c>
      <c r="I2939" s="8">
        <v>-3.9</v>
      </c>
      <c r="J2939" s="8">
        <v>-73.349999999999994</v>
      </c>
      <c r="K2939">
        <v>600000</v>
      </c>
      <c r="L2939" t="s">
        <v>110</v>
      </c>
      <c r="M2939" t="s">
        <v>68</v>
      </c>
      <c r="N2939" t="s">
        <v>586</v>
      </c>
      <c r="O2939" s="12">
        <v>2001</v>
      </c>
      <c r="P2939" s="12">
        <v>5</v>
      </c>
      <c r="Q2939" s="12">
        <v>2001</v>
      </c>
      <c r="R2939" s="12">
        <v>6</v>
      </c>
      <c r="S2939" s="7">
        <v>2</v>
      </c>
      <c r="T2939">
        <v>9</v>
      </c>
      <c r="U2939">
        <v>5</v>
      </c>
      <c r="V2939" t="s">
        <v>82</v>
      </c>
      <c r="W2939">
        <f t="shared" si="45"/>
        <v>240</v>
      </c>
      <c r="X2939" s="5">
        <v>3</v>
      </c>
      <c r="Y2939" t="s">
        <v>48</v>
      </c>
      <c r="Z2939" t="s">
        <v>49</v>
      </c>
      <c r="AA2939" t="s">
        <v>490</v>
      </c>
      <c r="AB2939" s="5">
        <v>52</v>
      </c>
      <c r="AC2939" t="s">
        <v>1454</v>
      </c>
      <c r="AD2939" t="s">
        <v>1651</v>
      </c>
    </row>
    <row r="2940" spans="1:30" ht="14.25" customHeight="1" x14ac:dyDescent="0.3">
      <c r="A2940">
        <v>30</v>
      </c>
      <c r="B2940" t="s">
        <v>24</v>
      </c>
      <c r="C2940" t="s">
        <v>481</v>
      </c>
      <c r="D2940" t="s">
        <v>37</v>
      </c>
      <c r="E2940">
        <v>2009</v>
      </c>
      <c r="F2940" t="s">
        <v>582</v>
      </c>
      <c r="G2940" t="s">
        <v>587</v>
      </c>
      <c r="H2940" s="3" t="s">
        <v>588</v>
      </c>
      <c r="I2940" s="8">
        <v>-3.9</v>
      </c>
      <c r="J2940" s="8">
        <v>-73.349999999999994</v>
      </c>
      <c r="K2940">
        <v>600000</v>
      </c>
      <c r="L2940" t="s">
        <v>110</v>
      </c>
      <c r="M2940" t="s">
        <v>68</v>
      </c>
      <c r="N2940" t="s">
        <v>586</v>
      </c>
      <c r="O2940" s="12">
        <v>2001</v>
      </c>
      <c r="P2940" s="12">
        <v>5</v>
      </c>
      <c r="Q2940" s="12">
        <v>2001</v>
      </c>
      <c r="R2940" s="12">
        <v>6</v>
      </c>
      <c r="S2940" s="7">
        <v>2</v>
      </c>
      <c r="T2940">
        <v>9</v>
      </c>
      <c r="U2940">
        <v>5</v>
      </c>
      <c r="V2940" t="s">
        <v>82</v>
      </c>
      <c r="W2940">
        <f t="shared" si="45"/>
        <v>240</v>
      </c>
      <c r="X2940" s="5">
        <v>3</v>
      </c>
      <c r="Y2940" t="s">
        <v>48</v>
      </c>
      <c r="Z2940" t="s">
        <v>55</v>
      </c>
      <c r="AA2940" t="s">
        <v>1080</v>
      </c>
      <c r="AB2940" s="5">
        <v>2</v>
      </c>
      <c r="AC2940" t="s">
        <v>1454</v>
      </c>
      <c r="AD2940" t="s">
        <v>1651</v>
      </c>
    </row>
    <row r="2941" spans="1:30" ht="14.25" customHeight="1" x14ac:dyDescent="0.3">
      <c r="A2941">
        <v>30</v>
      </c>
      <c r="B2941" t="s">
        <v>24</v>
      </c>
      <c r="C2941" t="s">
        <v>481</v>
      </c>
      <c r="D2941" t="s">
        <v>37</v>
      </c>
      <c r="E2941">
        <v>2009</v>
      </c>
      <c r="F2941" t="s">
        <v>582</v>
      </c>
      <c r="G2941" t="s">
        <v>587</v>
      </c>
      <c r="H2941" s="3" t="s">
        <v>588</v>
      </c>
      <c r="I2941" s="8">
        <v>-3.9</v>
      </c>
      <c r="J2941" s="8">
        <v>-73.349999999999994</v>
      </c>
      <c r="K2941">
        <v>600000</v>
      </c>
      <c r="L2941" t="s">
        <v>110</v>
      </c>
      <c r="M2941" t="s">
        <v>68</v>
      </c>
      <c r="N2941" t="s">
        <v>586</v>
      </c>
      <c r="O2941" s="12">
        <v>2001</v>
      </c>
      <c r="P2941" s="12">
        <v>5</v>
      </c>
      <c r="Q2941" s="12">
        <v>2001</v>
      </c>
      <c r="R2941" s="12">
        <v>6</v>
      </c>
      <c r="S2941" s="7">
        <v>2</v>
      </c>
      <c r="T2941">
        <v>9</v>
      </c>
      <c r="U2941">
        <v>5</v>
      </c>
      <c r="V2941" t="s">
        <v>82</v>
      </c>
      <c r="W2941">
        <f t="shared" si="45"/>
        <v>240</v>
      </c>
      <c r="X2941" s="5">
        <v>3</v>
      </c>
      <c r="Y2941" t="s">
        <v>48</v>
      </c>
      <c r="Z2941" t="s">
        <v>55</v>
      </c>
      <c r="AA2941" t="s">
        <v>859</v>
      </c>
      <c r="AB2941" s="5">
        <v>23</v>
      </c>
      <c r="AC2941" t="s">
        <v>1454</v>
      </c>
      <c r="AD2941" t="s">
        <v>1651</v>
      </c>
    </row>
    <row r="2942" spans="1:30" ht="14.25" customHeight="1" x14ac:dyDescent="0.3">
      <c r="A2942">
        <v>30</v>
      </c>
      <c r="B2942" t="s">
        <v>24</v>
      </c>
      <c r="C2942" t="s">
        <v>481</v>
      </c>
      <c r="D2942" t="s">
        <v>37</v>
      </c>
      <c r="E2942">
        <v>2009</v>
      </c>
      <c r="F2942" t="s">
        <v>582</v>
      </c>
      <c r="G2942" t="s">
        <v>587</v>
      </c>
      <c r="H2942" s="3" t="s">
        <v>588</v>
      </c>
      <c r="I2942" s="8">
        <v>-3.9</v>
      </c>
      <c r="J2942" s="8">
        <v>-73.349999999999994</v>
      </c>
      <c r="K2942">
        <v>600000</v>
      </c>
      <c r="L2942" t="s">
        <v>110</v>
      </c>
      <c r="M2942" t="s">
        <v>68</v>
      </c>
      <c r="N2942" t="s">
        <v>586</v>
      </c>
      <c r="O2942" s="12">
        <v>2001</v>
      </c>
      <c r="P2942" s="12">
        <v>5</v>
      </c>
      <c r="Q2942" s="12">
        <v>2001</v>
      </c>
      <c r="R2942" s="12">
        <v>6</v>
      </c>
      <c r="S2942" s="7">
        <v>2</v>
      </c>
      <c r="T2942">
        <v>9</v>
      </c>
      <c r="U2942">
        <v>5</v>
      </c>
      <c r="V2942" t="s">
        <v>82</v>
      </c>
      <c r="W2942">
        <f t="shared" si="45"/>
        <v>240</v>
      </c>
      <c r="X2942" s="5">
        <v>3</v>
      </c>
      <c r="Y2942" t="s">
        <v>48</v>
      </c>
      <c r="Z2942" t="s">
        <v>55</v>
      </c>
      <c r="AA2942" t="s">
        <v>1054</v>
      </c>
      <c r="AB2942" s="5">
        <v>4</v>
      </c>
      <c r="AC2942" t="s">
        <v>1454</v>
      </c>
      <c r="AD2942" t="s">
        <v>1651</v>
      </c>
    </row>
    <row r="2943" spans="1:30" ht="14.25" customHeight="1" x14ac:dyDescent="0.3">
      <c r="A2943">
        <v>30</v>
      </c>
      <c r="B2943" t="s">
        <v>24</v>
      </c>
      <c r="C2943" t="s">
        <v>481</v>
      </c>
      <c r="D2943" t="s">
        <v>37</v>
      </c>
      <c r="E2943">
        <v>2009</v>
      </c>
      <c r="F2943" t="s">
        <v>582</v>
      </c>
      <c r="G2943" t="s">
        <v>587</v>
      </c>
      <c r="H2943" s="3" t="s">
        <v>588</v>
      </c>
      <c r="I2943" s="8">
        <v>-3.9</v>
      </c>
      <c r="J2943" s="8">
        <v>-73.349999999999994</v>
      </c>
      <c r="K2943">
        <v>600000</v>
      </c>
      <c r="L2943" t="s">
        <v>110</v>
      </c>
      <c r="M2943" t="s">
        <v>68</v>
      </c>
      <c r="N2943" t="s">
        <v>586</v>
      </c>
      <c r="O2943" s="12">
        <v>2001</v>
      </c>
      <c r="P2943" s="12">
        <v>5</v>
      </c>
      <c r="Q2943" s="12">
        <v>2001</v>
      </c>
      <c r="R2943" s="12">
        <v>6</v>
      </c>
      <c r="S2943" s="7">
        <v>2</v>
      </c>
      <c r="T2943">
        <v>9</v>
      </c>
      <c r="U2943">
        <v>5</v>
      </c>
      <c r="V2943" t="s">
        <v>82</v>
      </c>
      <c r="W2943">
        <f t="shared" si="45"/>
        <v>240</v>
      </c>
      <c r="X2943" s="5">
        <v>3</v>
      </c>
      <c r="Y2943" t="s">
        <v>48</v>
      </c>
      <c r="Z2943" t="s">
        <v>55</v>
      </c>
      <c r="AA2943" t="s">
        <v>890</v>
      </c>
      <c r="AB2943" s="5">
        <v>12</v>
      </c>
      <c r="AC2943" t="s">
        <v>1454</v>
      </c>
      <c r="AD2943" t="s">
        <v>1651</v>
      </c>
    </row>
    <row r="2944" spans="1:30" ht="14.25" customHeight="1" x14ac:dyDescent="0.3">
      <c r="A2944">
        <v>30</v>
      </c>
      <c r="B2944" t="s">
        <v>24</v>
      </c>
      <c r="C2944" t="s">
        <v>481</v>
      </c>
      <c r="D2944" t="s">
        <v>37</v>
      </c>
      <c r="E2944">
        <v>2009</v>
      </c>
      <c r="F2944" t="s">
        <v>582</v>
      </c>
      <c r="G2944" t="s">
        <v>587</v>
      </c>
      <c r="H2944" s="3" t="s">
        <v>588</v>
      </c>
      <c r="I2944" s="8">
        <v>-3.9</v>
      </c>
      <c r="J2944" s="8">
        <v>-73.349999999999994</v>
      </c>
      <c r="K2944">
        <v>600000</v>
      </c>
      <c r="L2944" t="s">
        <v>110</v>
      </c>
      <c r="M2944" t="s">
        <v>68</v>
      </c>
      <c r="N2944" t="s">
        <v>586</v>
      </c>
      <c r="O2944" s="12">
        <v>2001</v>
      </c>
      <c r="P2944" s="12">
        <v>5</v>
      </c>
      <c r="Q2944" s="12">
        <v>2001</v>
      </c>
      <c r="R2944" s="12">
        <v>6</v>
      </c>
      <c r="S2944" s="7">
        <v>2</v>
      </c>
      <c r="T2944">
        <v>9</v>
      </c>
      <c r="U2944">
        <v>5</v>
      </c>
      <c r="V2944" t="s">
        <v>82</v>
      </c>
      <c r="W2944">
        <f t="shared" si="45"/>
        <v>240</v>
      </c>
      <c r="X2944" s="5">
        <v>3</v>
      </c>
      <c r="Y2944" t="s">
        <v>48</v>
      </c>
      <c r="Z2944" t="s">
        <v>55</v>
      </c>
      <c r="AA2944" t="s">
        <v>1109</v>
      </c>
      <c r="AB2944" s="5">
        <v>1</v>
      </c>
      <c r="AC2944" t="s">
        <v>1454</v>
      </c>
      <c r="AD2944" t="s">
        <v>1651</v>
      </c>
    </row>
    <row r="2945" spans="1:30" ht="14.25" customHeight="1" x14ac:dyDescent="0.3">
      <c r="A2945">
        <v>30</v>
      </c>
      <c r="B2945" t="s">
        <v>24</v>
      </c>
      <c r="C2945" t="s">
        <v>481</v>
      </c>
      <c r="D2945" t="s">
        <v>37</v>
      </c>
      <c r="E2945">
        <v>2009</v>
      </c>
      <c r="F2945" t="s">
        <v>582</v>
      </c>
      <c r="G2945" t="s">
        <v>587</v>
      </c>
      <c r="H2945" s="3" t="s">
        <v>588</v>
      </c>
      <c r="I2945" s="8">
        <v>-3.9</v>
      </c>
      <c r="J2945" s="8">
        <v>-73.349999999999994</v>
      </c>
      <c r="K2945">
        <v>600000</v>
      </c>
      <c r="L2945" t="s">
        <v>110</v>
      </c>
      <c r="M2945" t="s">
        <v>68</v>
      </c>
      <c r="N2945" t="s">
        <v>586</v>
      </c>
      <c r="O2945" s="12">
        <v>2001</v>
      </c>
      <c r="P2945" s="12">
        <v>5</v>
      </c>
      <c r="Q2945" s="12">
        <v>2001</v>
      </c>
      <c r="R2945" s="12">
        <v>6</v>
      </c>
      <c r="S2945" s="7">
        <v>2</v>
      </c>
      <c r="T2945">
        <v>9</v>
      </c>
      <c r="U2945">
        <v>5</v>
      </c>
      <c r="V2945" t="s">
        <v>82</v>
      </c>
      <c r="W2945">
        <f t="shared" si="45"/>
        <v>240</v>
      </c>
      <c r="X2945" s="5">
        <v>3</v>
      </c>
      <c r="Y2945" t="s">
        <v>48</v>
      </c>
      <c r="Z2945" t="s">
        <v>55</v>
      </c>
      <c r="AA2945" t="s">
        <v>860</v>
      </c>
      <c r="AB2945" s="5">
        <v>1</v>
      </c>
      <c r="AC2945" t="s">
        <v>1454</v>
      </c>
      <c r="AD2945" t="s">
        <v>1651</v>
      </c>
    </row>
    <row r="2946" spans="1:30" ht="14.25" customHeight="1" x14ac:dyDescent="0.3">
      <c r="A2946">
        <v>30</v>
      </c>
      <c r="B2946" t="s">
        <v>24</v>
      </c>
      <c r="C2946" t="s">
        <v>481</v>
      </c>
      <c r="D2946" t="s">
        <v>37</v>
      </c>
      <c r="E2946">
        <v>2009</v>
      </c>
      <c r="F2946" t="s">
        <v>582</v>
      </c>
      <c r="G2946" t="s">
        <v>587</v>
      </c>
      <c r="H2946" s="3" t="s">
        <v>588</v>
      </c>
      <c r="I2946" s="8">
        <v>-3.9</v>
      </c>
      <c r="J2946" s="8">
        <v>-73.349999999999994</v>
      </c>
      <c r="K2946">
        <v>600000</v>
      </c>
      <c r="L2946" t="s">
        <v>110</v>
      </c>
      <c r="M2946" t="s">
        <v>68</v>
      </c>
      <c r="N2946" t="s">
        <v>586</v>
      </c>
      <c r="O2946" s="12">
        <v>2001</v>
      </c>
      <c r="P2946" s="12">
        <v>5</v>
      </c>
      <c r="Q2946" s="12">
        <v>2001</v>
      </c>
      <c r="R2946" s="12">
        <v>6</v>
      </c>
      <c r="S2946" s="7">
        <v>2</v>
      </c>
      <c r="T2946">
        <v>9</v>
      </c>
      <c r="U2946">
        <v>5</v>
      </c>
      <c r="V2946" t="s">
        <v>82</v>
      </c>
      <c r="W2946">
        <f t="shared" si="45"/>
        <v>240</v>
      </c>
      <c r="X2946" s="5">
        <v>3</v>
      </c>
      <c r="Y2946" t="s">
        <v>48</v>
      </c>
      <c r="Z2946" t="s">
        <v>55</v>
      </c>
      <c r="AA2946" t="s">
        <v>861</v>
      </c>
      <c r="AB2946" s="5">
        <v>2</v>
      </c>
      <c r="AC2946" t="s">
        <v>1454</v>
      </c>
      <c r="AD2946" t="s">
        <v>1651</v>
      </c>
    </row>
    <row r="2947" spans="1:30" ht="14.25" customHeight="1" x14ac:dyDescent="0.3">
      <c r="A2947">
        <v>30</v>
      </c>
      <c r="B2947" t="s">
        <v>24</v>
      </c>
      <c r="C2947" t="s">
        <v>481</v>
      </c>
      <c r="D2947" t="s">
        <v>37</v>
      </c>
      <c r="E2947">
        <v>2009</v>
      </c>
      <c r="F2947" t="s">
        <v>582</v>
      </c>
      <c r="G2947" t="s">
        <v>587</v>
      </c>
      <c r="H2947" s="3" t="s">
        <v>588</v>
      </c>
      <c r="I2947" s="8">
        <v>-3.9</v>
      </c>
      <c r="J2947" s="8">
        <v>-73.349999999999994</v>
      </c>
      <c r="K2947">
        <v>600000</v>
      </c>
      <c r="L2947" t="s">
        <v>110</v>
      </c>
      <c r="M2947" t="s">
        <v>68</v>
      </c>
      <c r="N2947" t="s">
        <v>586</v>
      </c>
      <c r="O2947" s="12">
        <v>2001</v>
      </c>
      <c r="P2947" s="12">
        <v>5</v>
      </c>
      <c r="Q2947" s="12">
        <v>2001</v>
      </c>
      <c r="R2947" s="12">
        <v>6</v>
      </c>
      <c r="S2947" s="7">
        <v>2</v>
      </c>
      <c r="T2947">
        <v>9</v>
      </c>
      <c r="U2947">
        <v>5</v>
      </c>
      <c r="V2947" t="s">
        <v>82</v>
      </c>
      <c r="W2947">
        <f t="shared" si="45"/>
        <v>240</v>
      </c>
      <c r="X2947" s="5">
        <v>3</v>
      </c>
      <c r="Y2947" t="s">
        <v>48</v>
      </c>
      <c r="Z2947" t="s">
        <v>55</v>
      </c>
      <c r="AA2947" t="s">
        <v>895</v>
      </c>
      <c r="AB2947" s="5">
        <v>2</v>
      </c>
      <c r="AC2947" t="s">
        <v>1454</v>
      </c>
      <c r="AD2947" t="s">
        <v>1651</v>
      </c>
    </row>
    <row r="2948" spans="1:30" ht="14.25" customHeight="1" x14ac:dyDescent="0.3">
      <c r="A2948">
        <v>30</v>
      </c>
      <c r="B2948" t="s">
        <v>24</v>
      </c>
      <c r="C2948" t="s">
        <v>481</v>
      </c>
      <c r="D2948" t="s">
        <v>37</v>
      </c>
      <c r="E2948">
        <v>2009</v>
      </c>
      <c r="F2948" t="s">
        <v>582</v>
      </c>
      <c r="G2948" t="s">
        <v>587</v>
      </c>
      <c r="H2948" s="3" t="s">
        <v>588</v>
      </c>
      <c r="I2948" s="8">
        <v>-3.9</v>
      </c>
      <c r="J2948" s="8">
        <v>-73.349999999999994</v>
      </c>
      <c r="K2948">
        <v>600000</v>
      </c>
      <c r="L2948" t="s">
        <v>110</v>
      </c>
      <c r="M2948" t="s">
        <v>68</v>
      </c>
      <c r="N2948" t="s">
        <v>586</v>
      </c>
      <c r="O2948" s="12">
        <v>2001</v>
      </c>
      <c r="P2948" s="12">
        <v>5</v>
      </c>
      <c r="Q2948" s="12">
        <v>2001</v>
      </c>
      <c r="R2948" s="12">
        <v>6</v>
      </c>
      <c r="S2948" s="7">
        <v>2</v>
      </c>
      <c r="T2948">
        <v>9</v>
      </c>
      <c r="U2948">
        <v>5</v>
      </c>
      <c r="V2948" t="s">
        <v>82</v>
      </c>
      <c r="W2948">
        <f t="shared" si="45"/>
        <v>240</v>
      </c>
      <c r="X2948" s="5">
        <v>3</v>
      </c>
      <c r="Y2948" t="s">
        <v>48</v>
      </c>
      <c r="Z2948" t="s">
        <v>55</v>
      </c>
      <c r="AA2948" t="s">
        <v>113</v>
      </c>
      <c r="AB2948" s="5">
        <v>3</v>
      </c>
      <c r="AC2948" t="s">
        <v>1454</v>
      </c>
      <c r="AD2948" t="s">
        <v>1651</v>
      </c>
    </row>
    <row r="2949" spans="1:30" ht="14.25" customHeight="1" x14ac:dyDescent="0.3">
      <c r="A2949">
        <v>30</v>
      </c>
      <c r="B2949" t="s">
        <v>24</v>
      </c>
      <c r="C2949" t="s">
        <v>481</v>
      </c>
      <c r="D2949" t="s">
        <v>37</v>
      </c>
      <c r="E2949">
        <v>2009</v>
      </c>
      <c r="F2949" t="s">
        <v>582</v>
      </c>
      <c r="G2949" t="s">
        <v>587</v>
      </c>
      <c r="H2949" s="3" t="s">
        <v>588</v>
      </c>
      <c r="I2949" s="8">
        <v>-3.9</v>
      </c>
      <c r="J2949" s="8">
        <v>-73.349999999999994</v>
      </c>
      <c r="K2949">
        <v>600000</v>
      </c>
      <c r="L2949" t="s">
        <v>110</v>
      </c>
      <c r="M2949" t="s">
        <v>68</v>
      </c>
      <c r="N2949" t="s">
        <v>586</v>
      </c>
      <c r="O2949" s="12">
        <v>2001</v>
      </c>
      <c r="P2949" s="12">
        <v>5</v>
      </c>
      <c r="Q2949" s="12">
        <v>2001</v>
      </c>
      <c r="R2949" s="12">
        <v>6</v>
      </c>
      <c r="S2949" s="7">
        <v>2</v>
      </c>
      <c r="T2949">
        <v>9</v>
      </c>
      <c r="U2949">
        <v>5</v>
      </c>
      <c r="V2949" t="s">
        <v>82</v>
      </c>
      <c r="W2949">
        <f t="shared" si="45"/>
        <v>240</v>
      </c>
      <c r="X2949" s="5">
        <v>3</v>
      </c>
      <c r="Y2949" t="s">
        <v>48</v>
      </c>
      <c r="Z2949" t="s">
        <v>55</v>
      </c>
      <c r="AA2949" t="s">
        <v>655</v>
      </c>
      <c r="AB2949" s="5">
        <v>224</v>
      </c>
      <c r="AC2949" t="s">
        <v>1454</v>
      </c>
      <c r="AD2949" t="s">
        <v>1651</v>
      </c>
    </row>
    <row r="2950" spans="1:30" ht="14.25" customHeight="1" x14ac:dyDescent="0.3">
      <c r="A2950">
        <v>30</v>
      </c>
      <c r="B2950" t="s">
        <v>24</v>
      </c>
      <c r="C2950" t="s">
        <v>481</v>
      </c>
      <c r="D2950" t="s">
        <v>37</v>
      </c>
      <c r="E2950">
        <v>2009</v>
      </c>
      <c r="F2950" t="s">
        <v>582</v>
      </c>
      <c r="G2950" t="s">
        <v>587</v>
      </c>
      <c r="H2950" s="3" t="s">
        <v>588</v>
      </c>
      <c r="I2950" s="8">
        <v>-3.9</v>
      </c>
      <c r="J2950" s="8">
        <v>-73.349999999999994</v>
      </c>
      <c r="K2950">
        <v>600000</v>
      </c>
      <c r="L2950" t="s">
        <v>110</v>
      </c>
      <c r="M2950" t="s">
        <v>68</v>
      </c>
      <c r="N2950" t="s">
        <v>586</v>
      </c>
      <c r="O2950" s="12">
        <v>2001</v>
      </c>
      <c r="P2950" s="12">
        <v>5</v>
      </c>
      <c r="Q2950" s="12">
        <v>2001</v>
      </c>
      <c r="R2950" s="12">
        <v>6</v>
      </c>
      <c r="S2950" s="7">
        <v>2</v>
      </c>
      <c r="T2950">
        <v>9</v>
      </c>
      <c r="U2950">
        <v>5</v>
      </c>
      <c r="V2950" t="s">
        <v>82</v>
      </c>
      <c r="W2950">
        <f t="shared" si="45"/>
        <v>240</v>
      </c>
      <c r="X2950" s="5">
        <v>3</v>
      </c>
      <c r="Y2950" t="s">
        <v>48</v>
      </c>
      <c r="Z2950" t="s">
        <v>55</v>
      </c>
      <c r="AA2950" t="s">
        <v>379</v>
      </c>
      <c r="AB2950" s="5">
        <v>38</v>
      </c>
      <c r="AC2950" t="s">
        <v>1454</v>
      </c>
      <c r="AD2950" t="s">
        <v>1651</v>
      </c>
    </row>
    <row r="2951" spans="1:30" ht="14.25" customHeight="1" x14ac:dyDescent="0.3">
      <c r="A2951">
        <v>30</v>
      </c>
      <c r="B2951" t="s">
        <v>24</v>
      </c>
      <c r="C2951" t="s">
        <v>481</v>
      </c>
      <c r="D2951" t="s">
        <v>37</v>
      </c>
      <c r="E2951">
        <v>2009</v>
      </c>
      <c r="F2951" t="s">
        <v>582</v>
      </c>
      <c r="G2951" t="s">
        <v>587</v>
      </c>
      <c r="H2951" s="3" t="s">
        <v>588</v>
      </c>
      <c r="I2951" s="8">
        <v>-3.9</v>
      </c>
      <c r="J2951" s="8">
        <v>-73.349999999999994</v>
      </c>
      <c r="K2951">
        <v>600000</v>
      </c>
      <c r="L2951" t="s">
        <v>110</v>
      </c>
      <c r="M2951" t="s">
        <v>68</v>
      </c>
      <c r="N2951" t="s">
        <v>586</v>
      </c>
      <c r="O2951" s="12">
        <v>2001</v>
      </c>
      <c r="P2951" s="12">
        <v>5</v>
      </c>
      <c r="Q2951" s="12">
        <v>2001</v>
      </c>
      <c r="R2951" s="12">
        <v>6</v>
      </c>
      <c r="S2951" s="7">
        <v>2</v>
      </c>
      <c r="T2951">
        <v>9</v>
      </c>
      <c r="U2951">
        <v>5</v>
      </c>
      <c r="V2951" t="s">
        <v>82</v>
      </c>
      <c r="W2951">
        <f t="shared" si="45"/>
        <v>240</v>
      </c>
      <c r="X2951" s="5">
        <v>3</v>
      </c>
      <c r="Y2951" t="s">
        <v>48</v>
      </c>
      <c r="Z2951" t="s">
        <v>55</v>
      </c>
      <c r="AA2951" t="s">
        <v>899</v>
      </c>
      <c r="AB2951" s="5">
        <v>52</v>
      </c>
      <c r="AC2951" t="s">
        <v>1454</v>
      </c>
      <c r="AD2951" t="s">
        <v>1651</v>
      </c>
    </row>
    <row r="2952" spans="1:30" ht="14.25" customHeight="1" x14ac:dyDescent="0.3">
      <c r="A2952">
        <v>30</v>
      </c>
      <c r="B2952" t="s">
        <v>24</v>
      </c>
      <c r="C2952" t="s">
        <v>481</v>
      </c>
      <c r="D2952" t="s">
        <v>37</v>
      </c>
      <c r="E2952">
        <v>2009</v>
      </c>
      <c r="F2952" t="s">
        <v>582</v>
      </c>
      <c r="G2952" t="s">
        <v>587</v>
      </c>
      <c r="H2952" s="3" t="s">
        <v>588</v>
      </c>
      <c r="I2952" s="8">
        <v>-3.9</v>
      </c>
      <c r="J2952" s="8">
        <v>-73.349999999999994</v>
      </c>
      <c r="K2952">
        <v>600000</v>
      </c>
      <c r="L2952" t="s">
        <v>110</v>
      </c>
      <c r="M2952" t="s">
        <v>68</v>
      </c>
      <c r="N2952" t="s">
        <v>586</v>
      </c>
      <c r="O2952" s="12">
        <v>2001</v>
      </c>
      <c r="P2952" s="12">
        <v>5</v>
      </c>
      <c r="Q2952" s="12">
        <v>2001</v>
      </c>
      <c r="R2952" s="12">
        <v>6</v>
      </c>
      <c r="S2952" s="7">
        <v>2</v>
      </c>
      <c r="T2952">
        <v>9</v>
      </c>
      <c r="U2952">
        <v>5</v>
      </c>
      <c r="V2952" t="s">
        <v>82</v>
      </c>
      <c r="W2952">
        <f t="shared" si="45"/>
        <v>240</v>
      </c>
      <c r="X2952" s="5">
        <v>3</v>
      </c>
      <c r="Y2952" t="s">
        <v>48</v>
      </c>
      <c r="Z2952" t="s">
        <v>55</v>
      </c>
      <c r="AA2952" t="s">
        <v>1110</v>
      </c>
      <c r="AB2952" s="5">
        <v>0</v>
      </c>
      <c r="AC2952" t="s">
        <v>1454</v>
      </c>
      <c r="AD2952" t="s">
        <v>1651</v>
      </c>
    </row>
    <row r="2953" spans="1:30" ht="14.25" customHeight="1" x14ac:dyDescent="0.3">
      <c r="A2953">
        <v>30</v>
      </c>
      <c r="B2953" t="s">
        <v>24</v>
      </c>
      <c r="C2953" t="s">
        <v>481</v>
      </c>
      <c r="D2953" t="s">
        <v>37</v>
      </c>
      <c r="E2953">
        <v>2009</v>
      </c>
      <c r="F2953" t="s">
        <v>582</v>
      </c>
      <c r="G2953" t="s">
        <v>587</v>
      </c>
      <c r="H2953" s="3" t="s">
        <v>588</v>
      </c>
      <c r="I2953" s="8">
        <v>-3.9</v>
      </c>
      <c r="J2953" s="8">
        <v>-73.349999999999994</v>
      </c>
      <c r="K2953">
        <v>600000</v>
      </c>
      <c r="L2953" t="s">
        <v>110</v>
      </c>
      <c r="M2953" t="s">
        <v>68</v>
      </c>
      <c r="N2953" t="s">
        <v>586</v>
      </c>
      <c r="O2953" s="12">
        <v>2001</v>
      </c>
      <c r="P2953" s="12">
        <v>5</v>
      </c>
      <c r="Q2953" s="12">
        <v>2001</v>
      </c>
      <c r="R2953" s="12">
        <v>6</v>
      </c>
      <c r="S2953" s="7">
        <v>2</v>
      </c>
      <c r="T2953">
        <v>9</v>
      </c>
      <c r="U2953">
        <v>5</v>
      </c>
      <c r="V2953" t="s">
        <v>82</v>
      </c>
      <c r="W2953">
        <f t="shared" si="45"/>
        <v>240</v>
      </c>
      <c r="X2953" s="5">
        <v>3</v>
      </c>
      <c r="Y2953" t="s">
        <v>48</v>
      </c>
      <c r="Z2953" t="s">
        <v>55</v>
      </c>
      <c r="AA2953" t="s">
        <v>1111</v>
      </c>
      <c r="AB2953" s="5">
        <v>2</v>
      </c>
      <c r="AC2953" t="s">
        <v>1454</v>
      </c>
      <c r="AD2953" t="s">
        <v>1651</v>
      </c>
    </row>
    <row r="2954" spans="1:30" ht="14.25" customHeight="1" x14ac:dyDescent="0.3">
      <c r="A2954">
        <v>30</v>
      </c>
      <c r="B2954" t="s">
        <v>24</v>
      </c>
      <c r="C2954" t="s">
        <v>481</v>
      </c>
      <c r="D2954" t="s">
        <v>37</v>
      </c>
      <c r="E2954">
        <v>2009</v>
      </c>
      <c r="F2954" t="s">
        <v>582</v>
      </c>
      <c r="G2954" t="s">
        <v>587</v>
      </c>
      <c r="H2954" s="3" t="s">
        <v>588</v>
      </c>
      <c r="I2954" s="8">
        <v>-3.9</v>
      </c>
      <c r="J2954" s="8">
        <v>-73.349999999999994</v>
      </c>
      <c r="K2954">
        <v>600000</v>
      </c>
      <c r="L2954" t="s">
        <v>110</v>
      </c>
      <c r="M2954" t="s">
        <v>68</v>
      </c>
      <c r="N2954" t="s">
        <v>586</v>
      </c>
      <c r="O2954" s="12">
        <v>2001</v>
      </c>
      <c r="P2954" s="12">
        <v>5</v>
      </c>
      <c r="Q2954" s="12">
        <v>2001</v>
      </c>
      <c r="R2954" s="12">
        <v>6</v>
      </c>
      <c r="S2954" s="7">
        <v>2</v>
      </c>
      <c r="T2954">
        <v>9</v>
      </c>
      <c r="U2954">
        <v>5</v>
      </c>
      <c r="V2954" t="s">
        <v>82</v>
      </c>
      <c r="W2954">
        <f t="shared" si="45"/>
        <v>240</v>
      </c>
      <c r="X2954" s="5">
        <v>3</v>
      </c>
      <c r="Y2954" t="s">
        <v>48</v>
      </c>
      <c r="Z2954" t="s">
        <v>55</v>
      </c>
      <c r="AA2954" t="s">
        <v>1083</v>
      </c>
      <c r="AB2954" s="5">
        <v>37</v>
      </c>
      <c r="AC2954" t="s">
        <v>1454</v>
      </c>
      <c r="AD2954" t="s">
        <v>1651</v>
      </c>
    </row>
    <row r="2955" spans="1:30" ht="14.25" customHeight="1" x14ac:dyDescent="0.3">
      <c r="A2955">
        <v>30</v>
      </c>
      <c r="B2955" t="s">
        <v>24</v>
      </c>
      <c r="C2955" t="s">
        <v>481</v>
      </c>
      <c r="D2955" t="s">
        <v>37</v>
      </c>
      <c r="E2955">
        <v>2009</v>
      </c>
      <c r="F2955" t="s">
        <v>582</v>
      </c>
      <c r="G2955" t="s">
        <v>587</v>
      </c>
      <c r="H2955" s="3" t="s">
        <v>588</v>
      </c>
      <c r="I2955" s="8">
        <v>-3.9</v>
      </c>
      <c r="J2955" s="8">
        <v>-73.349999999999994</v>
      </c>
      <c r="K2955">
        <v>600000</v>
      </c>
      <c r="L2955" t="s">
        <v>110</v>
      </c>
      <c r="M2955" t="s">
        <v>68</v>
      </c>
      <c r="N2955" t="s">
        <v>586</v>
      </c>
      <c r="O2955" s="12">
        <v>2001</v>
      </c>
      <c r="P2955" s="12">
        <v>5</v>
      </c>
      <c r="Q2955" s="12">
        <v>2001</v>
      </c>
      <c r="R2955" s="12">
        <v>6</v>
      </c>
      <c r="S2955" s="7">
        <v>2</v>
      </c>
      <c r="T2955">
        <v>9</v>
      </c>
      <c r="U2955">
        <v>5</v>
      </c>
      <c r="V2955" t="s">
        <v>82</v>
      </c>
      <c r="W2955">
        <f t="shared" si="45"/>
        <v>240</v>
      </c>
      <c r="X2955" s="5">
        <v>3</v>
      </c>
      <c r="Y2955" t="s">
        <v>48</v>
      </c>
      <c r="Z2955" t="s">
        <v>55</v>
      </c>
      <c r="AA2955" t="s">
        <v>524</v>
      </c>
      <c r="AB2955" s="5">
        <v>12</v>
      </c>
      <c r="AC2955" t="s">
        <v>1454</v>
      </c>
      <c r="AD2955" t="s">
        <v>1651</v>
      </c>
    </row>
    <row r="2956" spans="1:30" ht="14.25" customHeight="1" x14ac:dyDescent="0.3">
      <c r="A2956">
        <v>30</v>
      </c>
      <c r="B2956" t="s">
        <v>24</v>
      </c>
      <c r="C2956" t="s">
        <v>481</v>
      </c>
      <c r="D2956" t="s">
        <v>37</v>
      </c>
      <c r="E2956">
        <v>2009</v>
      </c>
      <c r="F2956" t="s">
        <v>582</v>
      </c>
      <c r="G2956" t="s">
        <v>587</v>
      </c>
      <c r="H2956" s="3" t="s">
        <v>588</v>
      </c>
      <c r="I2956" s="8">
        <v>-3.9</v>
      </c>
      <c r="J2956" s="8">
        <v>-73.349999999999994</v>
      </c>
      <c r="K2956">
        <v>600000</v>
      </c>
      <c r="L2956" t="s">
        <v>110</v>
      </c>
      <c r="M2956" t="s">
        <v>68</v>
      </c>
      <c r="N2956" t="s">
        <v>586</v>
      </c>
      <c r="O2956" s="12">
        <v>2001</v>
      </c>
      <c r="P2956" s="12">
        <v>5</v>
      </c>
      <c r="Q2956" s="12">
        <v>2001</v>
      </c>
      <c r="R2956" s="12">
        <v>6</v>
      </c>
      <c r="S2956" s="7">
        <v>2</v>
      </c>
      <c r="T2956">
        <v>9</v>
      </c>
      <c r="U2956">
        <v>5</v>
      </c>
      <c r="V2956" t="s">
        <v>82</v>
      </c>
      <c r="W2956">
        <f t="shared" si="45"/>
        <v>240</v>
      </c>
      <c r="X2956" s="5">
        <v>3</v>
      </c>
      <c r="Y2956" t="s">
        <v>48</v>
      </c>
      <c r="Z2956" t="s">
        <v>55</v>
      </c>
      <c r="AA2956" t="s">
        <v>1112</v>
      </c>
      <c r="AB2956" s="5">
        <v>11</v>
      </c>
      <c r="AC2956" t="s">
        <v>1454</v>
      </c>
      <c r="AD2956" t="s">
        <v>1651</v>
      </c>
    </row>
    <row r="2957" spans="1:30" ht="14.25" customHeight="1" x14ac:dyDescent="0.3">
      <c r="A2957">
        <v>30</v>
      </c>
      <c r="B2957" t="s">
        <v>24</v>
      </c>
      <c r="C2957" t="s">
        <v>481</v>
      </c>
      <c r="D2957" t="s">
        <v>37</v>
      </c>
      <c r="E2957">
        <v>2009</v>
      </c>
      <c r="F2957" t="s">
        <v>582</v>
      </c>
      <c r="G2957" t="s">
        <v>587</v>
      </c>
      <c r="H2957" s="3" t="s">
        <v>588</v>
      </c>
      <c r="I2957" s="8">
        <v>-3.9</v>
      </c>
      <c r="J2957" s="8">
        <v>-73.349999999999994</v>
      </c>
      <c r="K2957">
        <v>600000</v>
      </c>
      <c r="L2957" t="s">
        <v>110</v>
      </c>
      <c r="M2957" t="s">
        <v>68</v>
      </c>
      <c r="N2957" t="s">
        <v>586</v>
      </c>
      <c r="O2957" s="12">
        <v>2001</v>
      </c>
      <c r="P2957" s="12">
        <v>5</v>
      </c>
      <c r="Q2957" s="12">
        <v>2001</v>
      </c>
      <c r="R2957" s="12">
        <v>6</v>
      </c>
      <c r="S2957" s="7">
        <v>2</v>
      </c>
      <c r="T2957">
        <v>9</v>
      </c>
      <c r="U2957">
        <v>5</v>
      </c>
      <c r="V2957" t="s">
        <v>82</v>
      </c>
      <c r="W2957">
        <f t="shared" si="45"/>
        <v>240</v>
      </c>
      <c r="X2957" s="5">
        <v>3</v>
      </c>
      <c r="Y2957" t="s">
        <v>48</v>
      </c>
      <c r="Z2957" t="s">
        <v>55</v>
      </c>
      <c r="AA2957" t="s">
        <v>889</v>
      </c>
      <c r="AB2957" s="5">
        <v>13</v>
      </c>
      <c r="AC2957" t="s">
        <v>1454</v>
      </c>
      <c r="AD2957" t="s">
        <v>1651</v>
      </c>
    </row>
    <row r="2958" spans="1:30" ht="14.25" customHeight="1" x14ac:dyDescent="0.3">
      <c r="A2958">
        <v>30</v>
      </c>
      <c r="B2958" t="s">
        <v>24</v>
      </c>
      <c r="C2958" t="s">
        <v>481</v>
      </c>
      <c r="D2958" t="s">
        <v>37</v>
      </c>
      <c r="E2958">
        <v>2009</v>
      </c>
      <c r="F2958" t="s">
        <v>582</v>
      </c>
      <c r="G2958" t="s">
        <v>587</v>
      </c>
      <c r="H2958" s="3" t="s">
        <v>588</v>
      </c>
      <c r="I2958" s="8">
        <v>-3.9</v>
      </c>
      <c r="J2958" s="8">
        <v>-73.349999999999994</v>
      </c>
      <c r="K2958">
        <v>600000</v>
      </c>
      <c r="L2958" t="s">
        <v>110</v>
      </c>
      <c r="M2958" t="s">
        <v>68</v>
      </c>
      <c r="N2958" t="s">
        <v>586</v>
      </c>
      <c r="O2958" s="12">
        <v>2001</v>
      </c>
      <c r="P2958" s="12">
        <v>5</v>
      </c>
      <c r="Q2958" s="12">
        <v>2001</v>
      </c>
      <c r="R2958" s="12">
        <v>6</v>
      </c>
      <c r="S2958" s="7">
        <v>2</v>
      </c>
      <c r="T2958">
        <v>9</v>
      </c>
      <c r="U2958">
        <v>5</v>
      </c>
      <c r="V2958" t="s">
        <v>82</v>
      </c>
      <c r="W2958">
        <f t="shared" si="45"/>
        <v>240</v>
      </c>
      <c r="X2958" s="5">
        <v>3</v>
      </c>
      <c r="Y2958" t="s">
        <v>48</v>
      </c>
      <c r="Z2958" t="s">
        <v>55</v>
      </c>
      <c r="AA2958" t="s">
        <v>1108</v>
      </c>
      <c r="AB2958" s="5">
        <v>1</v>
      </c>
      <c r="AC2958" t="s">
        <v>1454</v>
      </c>
      <c r="AD2958" t="s">
        <v>1651</v>
      </c>
    </row>
    <row r="2959" spans="1:30" ht="14.25" customHeight="1" x14ac:dyDescent="0.3">
      <c r="A2959">
        <v>30</v>
      </c>
      <c r="B2959" t="s">
        <v>24</v>
      </c>
      <c r="C2959" t="s">
        <v>481</v>
      </c>
      <c r="D2959" t="s">
        <v>37</v>
      </c>
      <c r="E2959">
        <v>2009</v>
      </c>
      <c r="F2959" t="s">
        <v>582</v>
      </c>
      <c r="G2959" t="s">
        <v>587</v>
      </c>
      <c r="H2959" s="3" t="s">
        <v>588</v>
      </c>
      <c r="I2959" s="8">
        <v>-3.9</v>
      </c>
      <c r="J2959" s="8">
        <v>-73.349999999999994</v>
      </c>
      <c r="K2959">
        <v>600000</v>
      </c>
      <c r="L2959" t="s">
        <v>110</v>
      </c>
      <c r="M2959" t="s">
        <v>68</v>
      </c>
      <c r="N2959" t="s">
        <v>586</v>
      </c>
      <c r="O2959" s="12">
        <v>2001</v>
      </c>
      <c r="P2959" s="12">
        <v>5</v>
      </c>
      <c r="Q2959" s="12">
        <v>2001</v>
      </c>
      <c r="R2959" s="12">
        <v>6</v>
      </c>
      <c r="S2959" s="7">
        <v>2</v>
      </c>
      <c r="T2959">
        <v>9</v>
      </c>
      <c r="U2959">
        <v>5</v>
      </c>
      <c r="V2959" t="s">
        <v>82</v>
      </c>
      <c r="W2959">
        <f t="shared" si="45"/>
        <v>240</v>
      </c>
      <c r="X2959" s="5">
        <v>3</v>
      </c>
      <c r="Y2959" t="s">
        <v>48</v>
      </c>
      <c r="Z2959" t="s">
        <v>55</v>
      </c>
      <c r="AA2959" t="s">
        <v>1113</v>
      </c>
      <c r="AB2959" s="5">
        <v>10</v>
      </c>
      <c r="AC2959" t="s">
        <v>1454</v>
      </c>
      <c r="AD2959" t="s">
        <v>1651</v>
      </c>
    </row>
    <row r="2960" spans="1:30" ht="14.25" customHeight="1" x14ac:dyDescent="0.3">
      <c r="A2960">
        <v>30</v>
      </c>
      <c r="B2960" t="s">
        <v>24</v>
      </c>
      <c r="C2960" t="s">
        <v>481</v>
      </c>
      <c r="D2960" t="s">
        <v>37</v>
      </c>
      <c r="E2960">
        <v>2009</v>
      </c>
      <c r="F2960" t="s">
        <v>582</v>
      </c>
      <c r="G2960" t="s">
        <v>587</v>
      </c>
      <c r="H2960" s="3" t="s">
        <v>588</v>
      </c>
      <c r="I2960" s="8">
        <v>-3.9</v>
      </c>
      <c r="J2960" s="8">
        <v>-73.349999999999994</v>
      </c>
      <c r="K2960">
        <v>600000</v>
      </c>
      <c r="L2960" t="s">
        <v>110</v>
      </c>
      <c r="M2960" t="s">
        <v>68</v>
      </c>
      <c r="N2960" t="s">
        <v>586</v>
      </c>
      <c r="O2960" s="12">
        <v>2001</v>
      </c>
      <c r="P2960" s="12">
        <v>5</v>
      </c>
      <c r="Q2960" s="12">
        <v>2001</v>
      </c>
      <c r="R2960" s="12">
        <v>6</v>
      </c>
      <c r="S2960" s="7">
        <v>2</v>
      </c>
      <c r="T2960">
        <v>9</v>
      </c>
      <c r="U2960">
        <v>5</v>
      </c>
      <c r="V2960" t="s">
        <v>82</v>
      </c>
      <c r="W2960">
        <f t="shared" si="45"/>
        <v>240</v>
      </c>
      <c r="X2960" s="5">
        <v>3</v>
      </c>
      <c r="Y2960" t="s">
        <v>48</v>
      </c>
      <c r="Z2960" t="s">
        <v>55</v>
      </c>
      <c r="AA2960" t="s">
        <v>1114</v>
      </c>
      <c r="AB2960" s="5">
        <v>4</v>
      </c>
      <c r="AC2960" t="s">
        <v>1454</v>
      </c>
      <c r="AD2960" t="s">
        <v>1651</v>
      </c>
    </row>
    <row r="2961" spans="1:30" ht="14.25" customHeight="1" x14ac:dyDescent="0.3">
      <c r="A2961">
        <v>30</v>
      </c>
      <c r="B2961" t="s">
        <v>24</v>
      </c>
      <c r="C2961" t="s">
        <v>481</v>
      </c>
      <c r="D2961" t="s">
        <v>37</v>
      </c>
      <c r="E2961">
        <v>2009</v>
      </c>
      <c r="F2961" t="s">
        <v>582</v>
      </c>
      <c r="G2961" t="s">
        <v>587</v>
      </c>
      <c r="H2961" s="3" t="s">
        <v>588</v>
      </c>
      <c r="I2961" s="8">
        <v>-3.9</v>
      </c>
      <c r="J2961" s="8">
        <v>-73.349999999999994</v>
      </c>
      <c r="K2961">
        <v>600000</v>
      </c>
      <c r="L2961" t="s">
        <v>110</v>
      </c>
      <c r="M2961" t="s">
        <v>68</v>
      </c>
      <c r="N2961" t="s">
        <v>586</v>
      </c>
      <c r="O2961" s="12">
        <v>2001</v>
      </c>
      <c r="P2961" s="12">
        <v>5</v>
      </c>
      <c r="Q2961" s="12">
        <v>2001</v>
      </c>
      <c r="R2961" s="12">
        <v>6</v>
      </c>
      <c r="S2961" s="7">
        <v>2</v>
      </c>
      <c r="T2961">
        <v>9</v>
      </c>
      <c r="U2961">
        <v>5</v>
      </c>
      <c r="V2961" t="s">
        <v>82</v>
      </c>
      <c r="W2961">
        <f t="shared" si="45"/>
        <v>240</v>
      </c>
      <c r="X2961" s="5">
        <v>3</v>
      </c>
      <c r="Y2961" t="s">
        <v>48</v>
      </c>
      <c r="Z2961" t="s">
        <v>55</v>
      </c>
      <c r="AA2961" t="s">
        <v>1115</v>
      </c>
      <c r="AB2961" s="5">
        <v>0</v>
      </c>
      <c r="AC2961" t="s">
        <v>1454</v>
      </c>
      <c r="AD2961" t="s">
        <v>1651</v>
      </c>
    </row>
    <row r="2962" spans="1:30" ht="14.25" customHeight="1" x14ac:dyDescent="0.3">
      <c r="A2962">
        <v>30</v>
      </c>
      <c r="B2962" t="s">
        <v>24</v>
      </c>
      <c r="C2962" t="s">
        <v>481</v>
      </c>
      <c r="D2962" t="s">
        <v>37</v>
      </c>
      <c r="E2962">
        <v>2009</v>
      </c>
      <c r="F2962" t="s">
        <v>582</v>
      </c>
      <c r="G2962" t="s">
        <v>587</v>
      </c>
      <c r="H2962" s="3" t="s">
        <v>588</v>
      </c>
      <c r="I2962" s="8">
        <v>-3.9</v>
      </c>
      <c r="J2962" s="8">
        <v>-73.349999999999994</v>
      </c>
      <c r="K2962">
        <v>600000</v>
      </c>
      <c r="L2962" t="s">
        <v>110</v>
      </c>
      <c r="M2962" t="s">
        <v>68</v>
      </c>
      <c r="N2962" t="s">
        <v>586</v>
      </c>
      <c r="O2962" s="12">
        <v>2001</v>
      </c>
      <c r="P2962" s="12">
        <v>5</v>
      </c>
      <c r="Q2962" s="12">
        <v>2001</v>
      </c>
      <c r="R2962" s="12">
        <v>6</v>
      </c>
      <c r="S2962" s="7">
        <v>2</v>
      </c>
      <c r="T2962">
        <v>9</v>
      </c>
      <c r="U2962">
        <v>5</v>
      </c>
      <c r="V2962" t="s">
        <v>82</v>
      </c>
      <c r="W2962">
        <f t="shared" si="45"/>
        <v>240</v>
      </c>
      <c r="X2962" s="5">
        <v>3</v>
      </c>
      <c r="Y2962" t="s">
        <v>48</v>
      </c>
      <c r="Z2962" t="s">
        <v>55</v>
      </c>
      <c r="AA2962" t="s">
        <v>1116</v>
      </c>
      <c r="AB2962" s="5">
        <v>0</v>
      </c>
      <c r="AC2962" t="s">
        <v>1454</v>
      </c>
      <c r="AD2962" t="s">
        <v>1651</v>
      </c>
    </row>
    <row r="2963" spans="1:30" ht="14.25" customHeight="1" x14ac:dyDescent="0.3">
      <c r="A2963">
        <v>30</v>
      </c>
      <c r="B2963" t="s">
        <v>24</v>
      </c>
      <c r="C2963" t="s">
        <v>481</v>
      </c>
      <c r="D2963" t="s">
        <v>37</v>
      </c>
      <c r="E2963">
        <v>2009</v>
      </c>
      <c r="F2963" t="s">
        <v>582</v>
      </c>
      <c r="G2963" t="s">
        <v>587</v>
      </c>
      <c r="H2963" s="3" t="s">
        <v>588</v>
      </c>
      <c r="I2963" s="8">
        <v>-3.9</v>
      </c>
      <c r="J2963" s="8">
        <v>-73.349999999999994</v>
      </c>
      <c r="K2963">
        <v>600000</v>
      </c>
      <c r="L2963" t="s">
        <v>110</v>
      </c>
      <c r="M2963" t="s">
        <v>68</v>
      </c>
      <c r="N2963" t="s">
        <v>586</v>
      </c>
      <c r="O2963" s="12">
        <v>2001</v>
      </c>
      <c r="P2963" s="12">
        <v>5</v>
      </c>
      <c r="Q2963" s="12">
        <v>2001</v>
      </c>
      <c r="R2963" s="12">
        <v>6</v>
      </c>
      <c r="S2963" s="7">
        <v>2</v>
      </c>
      <c r="T2963">
        <v>9</v>
      </c>
      <c r="U2963">
        <v>5</v>
      </c>
      <c r="V2963" t="s">
        <v>82</v>
      </c>
      <c r="W2963">
        <f t="shared" si="45"/>
        <v>240</v>
      </c>
      <c r="X2963" s="5">
        <v>3</v>
      </c>
      <c r="Y2963" t="s">
        <v>48</v>
      </c>
      <c r="Z2963" t="s">
        <v>55</v>
      </c>
      <c r="AA2963" t="s">
        <v>1117</v>
      </c>
      <c r="AB2963" s="5">
        <v>15</v>
      </c>
      <c r="AC2963" t="s">
        <v>1454</v>
      </c>
      <c r="AD2963" t="s">
        <v>1651</v>
      </c>
    </row>
    <row r="2964" spans="1:30" ht="14.25" customHeight="1" x14ac:dyDescent="0.3">
      <c r="A2964">
        <v>30</v>
      </c>
      <c r="B2964" t="s">
        <v>24</v>
      </c>
      <c r="C2964" t="s">
        <v>481</v>
      </c>
      <c r="D2964" t="s">
        <v>37</v>
      </c>
      <c r="E2964">
        <v>2009</v>
      </c>
      <c r="F2964" t="s">
        <v>582</v>
      </c>
      <c r="G2964" t="s">
        <v>587</v>
      </c>
      <c r="H2964" s="3" t="s">
        <v>588</v>
      </c>
      <c r="I2964" s="8">
        <v>-3.9</v>
      </c>
      <c r="J2964" s="8">
        <v>-73.349999999999994</v>
      </c>
      <c r="K2964">
        <v>600000</v>
      </c>
      <c r="L2964" t="s">
        <v>110</v>
      </c>
      <c r="M2964" t="s">
        <v>68</v>
      </c>
      <c r="N2964" t="s">
        <v>586</v>
      </c>
      <c r="O2964" s="12">
        <v>2001</v>
      </c>
      <c r="P2964" s="12">
        <v>5</v>
      </c>
      <c r="Q2964" s="12">
        <v>2001</v>
      </c>
      <c r="R2964" s="12">
        <v>6</v>
      </c>
      <c r="S2964" s="7">
        <v>2</v>
      </c>
      <c r="T2964">
        <v>9</v>
      </c>
      <c r="U2964">
        <v>5</v>
      </c>
      <c r="V2964" t="s">
        <v>82</v>
      </c>
      <c r="W2964">
        <f t="shared" si="45"/>
        <v>240</v>
      </c>
      <c r="X2964" s="5">
        <v>3</v>
      </c>
      <c r="Y2964" t="s">
        <v>48</v>
      </c>
      <c r="Z2964" t="s">
        <v>83</v>
      </c>
      <c r="AA2964" t="s">
        <v>128</v>
      </c>
      <c r="AB2964" s="5">
        <v>2</v>
      </c>
      <c r="AC2964" t="s">
        <v>1454</v>
      </c>
      <c r="AD2964" t="s">
        <v>1651</v>
      </c>
    </row>
    <row r="2965" spans="1:30" ht="14.25" customHeight="1" x14ac:dyDescent="0.3">
      <c r="A2965">
        <v>30</v>
      </c>
      <c r="B2965" t="s">
        <v>24</v>
      </c>
      <c r="C2965" t="s">
        <v>481</v>
      </c>
      <c r="D2965" t="s">
        <v>37</v>
      </c>
      <c r="E2965">
        <v>2009</v>
      </c>
      <c r="F2965" t="s">
        <v>582</v>
      </c>
      <c r="G2965" t="s">
        <v>587</v>
      </c>
      <c r="H2965" s="3" t="s">
        <v>588</v>
      </c>
      <c r="I2965" s="8">
        <v>-3.9</v>
      </c>
      <c r="J2965" s="8">
        <v>-73.349999999999994</v>
      </c>
      <c r="K2965">
        <v>600000</v>
      </c>
      <c r="L2965" t="s">
        <v>110</v>
      </c>
      <c r="M2965" t="s">
        <v>68</v>
      </c>
      <c r="N2965" t="s">
        <v>586</v>
      </c>
      <c r="O2965" s="12">
        <v>2001</v>
      </c>
      <c r="P2965" s="12">
        <v>5</v>
      </c>
      <c r="Q2965" s="12">
        <v>2001</v>
      </c>
      <c r="R2965" s="12">
        <v>6</v>
      </c>
      <c r="S2965" s="7">
        <v>2</v>
      </c>
      <c r="T2965">
        <v>9</v>
      </c>
      <c r="U2965">
        <v>5</v>
      </c>
      <c r="V2965" t="s">
        <v>82</v>
      </c>
      <c r="W2965">
        <f t="shared" si="45"/>
        <v>240</v>
      </c>
      <c r="X2965" s="5">
        <v>3</v>
      </c>
      <c r="Y2965" t="s">
        <v>48</v>
      </c>
      <c r="Z2965" t="s">
        <v>83</v>
      </c>
      <c r="AA2965" t="s">
        <v>84</v>
      </c>
      <c r="AB2965" s="5">
        <v>13</v>
      </c>
      <c r="AC2965" t="s">
        <v>1454</v>
      </c>
      <c r="AD2965" t="s">
        <v>1651</v>
      </c>
    </row>
    <row r="2966" spans="1:30" ht="14.25" customHeight="1" x14ac:dyDescent="0.3">
      <c r="A2966">
        <v>30</v>
      </c>
      <c r="B2966" t="s">
        <v>24</v>
      </c>
      <c r="C2966" t="s">
        <v>481</v>
      </c>
      <c r="D2966" t="s">
        <v>37</v>
      </c>
      <c r="E2966">
        <v>2009</v>
      </c>
      <c r="F2966" t="s">
        <v>582</v>
      </c>
      <c r="G2966" t="s">
        <v>587</v>
      </c>
      <c r="H2966" s="3" t="s">
        <v>588</v>
      </c>
      <c r="I2966" s="8">
        <v>-3.9</v>
      </c>
      <c r="J2966" s="8">
        <v>-73.349999999999994</v>
      </c>
      <c r="K2966">
        <v>600000</v>
      </c>
      <c r="L2966" t="s">
        <v>110</v>
      </c>
      <c r="M2966" t="s">
        <v>68</v>
      </c>
      <c r="N2966" t="s">
        <v>586</v>
      </c>
      <c r="O2966" s="12">
        <v>2001</v>
      </c>
      <c r="P2966" s="12">
        <v>5</v>
      </c>
      <c r="Q2966" s="12">
        <v>2001</v>
      </c>
      <c r="R2966" s="12">
        <v>6</v>
      </c>
      <c r="S2966" s="7">
        <v>2</v>
      </c>
      <c r="T2966">
        <v>9</v>
      </c>
      <c r="U2966">
        <v>5</v>
      </c>
      <c r="V2966" t="s">
        <v>82</v>
      </c>
      <c r="W2966">
        <f t="shared" si="45"/>
        <v>240</v>
      </c>
      <c r="X2966" s="5">
        <v>3</v>
      </c>
      <c r="Y2966" t="s">
        <v>48</v>
      </c>
      <c r="Z2966" t="s">
        <v>83</v>
      </c>
      <c r="AA2966" t="s">
        <v>911</v>
      </c>
      <c r="AB2966" s="5">
        <v>39</v>
      </c>
      <c r="AC2966" t="s">
        <v>1454</v>
      </c>
      <c r="AD2966" t="s">
        <v>1651</v>
      </c>
    </row>
    <row r="2967" spans="1:30" ht="14.25" customHeight="1" x14ac:dyDescent="0.3">
      <c r="A2967">
        <v>30</v>
      </c>
      <c r="B2967" t="s">
        <v>24</v>
      </c>
      <c r="C2967" t="s">
        <v>481</v>
      </c>
      <c r="D2967" t="s">
        <v>37</v>
      </c>
      <c r="E2967">
        <v>2009</v>
      </c>
      <c r="F2967" t="s">
        <v>582</v>
      </c>
      <c r="G2967" t="s">
        <v>587</v>
      </c>
      <c r="H2967" s="3" t="s">
        <v>588</v>
      </c>
      <c r="I2967" s="8">
        <v>-3.9</v>
      </c>
      <c r="J2967" s="8">
        <v>-73.349999999999994</v>
      </c>
      <c r="K2967">
        <v>600000</v>
      </c>
      <c r="L2967" t="s">
        <v>110</v>
      </c>
      <c r="M2967" t="s">
        <v>68</v>
      </c>
      <c r="N2967" t="s">
        <v>586</v>
      </c>
      <c r="O2967" s="12">
        <v>2001</v>
      </c>
      <c r="P2967" s="12">
        <v>5</v>
      </c>
      <c r="Q2967" s="12">
        <v>2001</v>
      </c>
      <c r="R2967" s="12">
        <v>6</v>
      </c>
      <c r="S2967" s="7">
        <v>2</v>
      </c>
      <c r="T2967">
        <v>9</v>
      </c>
      <c r="U2967">
        <v>5</v>
      </c>
      <c r="V2967" t="s">
        <v>82</v>
      </c>
      <c r="W2967">
        <f t="shared" si="45"/>
        <v>240</v>
      </c>
      <c r="X2967" s="5">
        <v>3</v>
      </c>
      <c r="Y2967" t="s">
        <v>48</v>
      </c>
      <c r="Z2967" t="s">
        <v>83</v>
      </c>
      <c r="AA2967" t="s">
        <v>902</v>
      </c>
      <c r="AB2967" s="5">
        <v>39</v>
      </c>
      <c r="AC2967" t="s">
        <v>1454</v>
      </c>
      <c r="AD2967" t="s">
        <v>1651</v>
      </c>
    </row>
    <row r="2968" spans="1:30" ht="14.25" customHeight="1" x14ac:dyDescent="0.3">
      <c r="A2968">
        <v>30</v>
      </c>
      <c r="B2968" t="s">
        <v>24</v>
      </c>
      <c r="C2968" t="s">
        <v>481</v>
      </c>
      <c r="D2968" t="s">
        <v>37</v>
      </c>
      <c r="E2968">
        <v>2009</v>
      </c>
      <c r="F2968" t="s">
        <v>582</v>
      </c>
      <c r="G2968" t="s">
        <v>587</v>
      </c>
      <c r="H2968" s="3" t="s">
        <v>588</v>
      </c>
      <c r="I2968" s="8">
        <v>-3.9</v>
      </c>
      <c r="J2968" s="8">
        <v>-73.349999999999994</v>
      </c>
      <c r="K2968">
        <v>600000</v>
      </c>
      <c r="L2968" t="s">
        <v>110</v>
      </c>
      <c r="M2968" t="s">
        <v>68</v>
      </c>
      <c r="N2968" t="s">
        <v>586</v>
      </c>
      <c r="O2968" s="12">
        <v>2001</v>
      </c>
      <c r="P2968" s="12">
        <v>5</v>
      </c>
      <c r="Q2968" s="12">
        <v>2001</v>
      </c>
      <c r="R2968" s="12">
        <v>6</v>
      </c>
      <c r="S2968" s="7">
        <v>2</v>
      </c>
      <c r="T2968">
        <v>9</v>
      </c>
      <c r="U2968">
        <v>5</v>
      </c>
      <c r="V2968" t="s">
        <v>82</v>
      </c>
      <c r="W2968">
        <f t="shared" si="45"/>
        <v>240</v>
      </c>
      <c r="X2968" s="5">
        <v>3</v>
      </c>
      <c r="Y2968" t="s">
        <v>48</v>
      </c>
      <c r="Z2968" t="s">
        <v>90</v>
      </c>
      <c r="AA2968" t="s">
        <v>666</v>
      </c>
      <c r="AB2968" s="5">
        <v>4</v>
      </c>
      <c r="AC2968" t="s">
        <v>1454</v>
      </c>
      <c r="AD2968" t="s">
        <v>1651</v>
      </c>
    </row>
    <row r="2969" spans="1:30" ht="14.25" customHeight="1" x14ac:dyDescent="0.3">
      <c r="A2969">
        <v>30</v>
      </c>
      <c r="B2969" t="s">
        <v>24</v>
      </c>
      <c r="C2969" t="s">
        <v>481</v>
      </c>
      <c r="D2969" t="s">
        <v>37</v>
      </c>
      <c r="E2969">
        <v>2009</v>
      </c>
      <c r="F2969" t="s">
        <v>582</v>
      </c>
      <c r="G2969" t="s">
        <v>587</v>
      </c>
      <c r="H2969" s="3" t="s">
        <v>588</v>
      </c>
      <c r="I2969" s="8">
        <v>-3.9</v>
      </c>
      <c r="J2969" s="8">
        <v>-73.349999999999994</v>
      </c>
      <c r="K2969">
        <v>600000</v>
      </c>
      <c r="L2969" t="s">
        <v>110</v>
      </c>
      <c r="M2969" t="s">
        <v>68</v>
      </c>
      <c r="N2969" t="s">
        <v>586</v>
      </c>
      <c r="O2969" s="12">
        <v>2001</v>
      </c>
      <c r="P2969" s="12">
        <v>5</v>
      </c>
      <c r="Q2969" s="12">
        <v>2001</v>
      </c>
      <c r="R2969" s="12">
        <v>6</v>
      </c>
      <c r="S2969" s="7">
        <v>2</v>
      </c>
      <c r="T2969">
        <v>9</v>
      </c>
      <c r="U2969">
        <v>5</v>
      </c>
      <c r="V2969" t="s">
        <v>82</v>
      </c>
      <c r="W2969">
        <f t="shared" si="45"/>
        <v>240</v>
      </c>
      <c r="X2969" s="5">
        <v>3</v>
      </c>
      <c r="Y2969" t="s">
        <v>48</v>
      </c>
      <c r="Z2969" t="s">
        <v>90</v>
      </c>
      <c r="AA2969" t="s">
        <v>91</v>
      </c>
      <c r="AB2969" s="5">
        <v>5</v>
      </c>
      <c r="AC2969" t="s">
        <v>1454</v>
      </c>
      <c r="AD2969" t="s">
        <v>1651</v>
      </c>
    </row>
    <row r="2970" spans="1:30" ht="14.25" customHeight="1" x14ac:dyDescent="0.3">
      <c r="A2970">
        <v>30</v>
      </c>
      <c r="B2970" t="s">
        <v>24</v>
      </c>
      <c r="C2970" t="s">
        <v>481</v>
      </c>
      <c r="D2970" t="s">
        <v>37</v>
      </c>
      <c r="E2970">
        <v>2009</v>
      </c>
      <c r="F2970" t="s">
        <v>582</v>
      </c>
      <c r="G2970" t="s">
        <v>587</v>
      </c>
      <c r="H2970" s="3" t="s">
        <v>588</v>
      </c>
      <c r="I2970" s="8">
        <v>-3.9</v>
      </c>
      <c r="J2970" s="8">
        <v>-73.349999999999994</v>
      </c>
      <c r="K2970">
        <v>600000</v>
      </c>
      <c r="L2970" t="s">
        <v>110</v>
      </c>
      <c r="M2970" t="s">
        <v>68</v>
      </c>
      <c r="N2970" t="s">
        <v>586</v>
      </c>
      <c r="O2970" s="12">
        <v>2001</v>
      </c>
      <c r="P2970" s="12">
        <v>5</v>
      </c>
      <c r="Q2970" s="12">
        <v>2001</v>
      </c>
      <c r="R2970" s="12">
        <v>6</v>
      </c>
      <c r="S2970" s="7">
        <v>2</v>
      </c>
      <c r="T2970">
        <v>9</v>
      </c>
      <c r="U2970">
        <v>5</v>
      </c>
      <c r="V2970" t="s">
        <v>82</v>
      </c>
      <c r="W2970">
        <f t="shared" si="45"/>
        <v>240</v>
      </c>
      <c r="X2970" s="5">
        <v>3</v>
      </c>
      <c r="Y2970" t="s">
        <v>48</v>
      </c>
      <c r="Z2970" t="s">
        <v>90</v>
      </c>
      <c r="AA2970" t="s">
        <v>1118</v>
      </c>
      <c r="AB2970" s="5">
        <v>0</v>
      </c>
      <c r="AC2970" t="s">
        <v>1454</v>
      </c>
      <c r="AD2970" t="s">
        <v>1651</v>
      </c>
    </row>
    <row r="2971" spans="1:30" ht="14.25" customHeight="1" x14ac:dyDescent="0.3">
      <c r="A2971">
        <v>30</v>
      </c>
      <c r="B2971" t="s">
        <v>24</v>
      </c>
      <c r="C2971" t="s">
        <v>481</v>
      </c>
      <c r="D2971" t="s">
        <v>37</v>
      </c>
      <c r="E2971">
        <v>2009</v>
      </c>
      <c r="F2971" t="s">
        <v>582</v>
      </c>
      <c r="G2971" t="s">
        <v>589</v>
      </c>
      <c r="H2971" s="3" t="s">
        <v>590</v>
      </c>
      <c r="I2971" s="8">
        <v>-3.85</v>
      </c>
      <c r="J2971" s="8">
        <v>-73.333332999999996</v>
      </c>
      <c r="K2971" t="s">
        <v>109</v>
      </c>
      <c r="L2971" t="s">
        <v>591</v>
      </c>
      <c r="M2971" t="s">
        <v>592</v>
      </c>
      <c r="N2971" t="s">
        <v>586</v>
      </c>
      <c r="O2971" s="12">
        <v>2001</v>
      </c>
      <c r="P2971" s="12">
        <v>5</v>
      </c>
      <c r="Q2971" s="12">
        <v>2001</v>
      </c>
      <c r="R2971" s="12">
        <v>6</v>
      </c>
      <c r="S2971" s="7">
        <v>2</v>
      </c>
      <c r="T2971">
        <v>9</v>
      </c>
      <c r="U2971">
        <v>5</v>
      </c>
      <c r="V2971" t="s">
        <v>82</v>
      </c>
      <c r="W2971">
        <f t="shared" si="45"/>
        <v>240</v>
      </c>
      <c r="X2971" s="5">
        <v>3</v>
      </c>
      <c r="Y2971" t="s">
        <v>48</v>
      </c>
      <c r="Z2971" t="s">
        <v>49</v>
      </c>
      <c r="AA2971" t="s">
        <v>483</v>
      </c>
      <c r="AB2971" s="5">
        <v>2</v>
      </c>
      <c r="AC2971" t="s">
        <v>1454</v>
      </c>
      <c r="AD2971" t="s">
        <v>1651</v>
      </c>
    </row>
    <row r="2972" spans="1:30" ht="14.25" customHeight="1" x14ac:dyDescent="0.3">
      <c r="A2972">
        <v>30</v>
      </c>
      <c r="B2972" t="s">
        <v>24</v>
      </c>
      <c r="C2972" t="s">
        <v>481</v>
      </c>
      <c r="D2972" t="s">
        <v>37</v>
      </c>
      <c r="E2972">
        <v>2009</v>
      </c>
      <c r="F2972" t="s">
        <v>582</v>
      </c>
      <c r="G2972" t="s">
        <v>589</v>
      </c>
      <c r="H2972" s="3" t="s">
        <v>590</v>
      </c>
      <c r="I2972" s="8">
        <v>-3.85</v>
      </c>
      <c r="J2972" s="8">
        <v>-73.333332999999996</v>
      </c>
      <c r="K2972" t="s">
        <v>109</v>
      </c>
      <c r="L2972" t="s">
        <v>591</v>
      </c>
      <c r="M2972" t="s">
        <v>592</v>
      </c>
      <c r="N2972" t="s">
        <v>586</v>
      </c>
      <c r="O2972" s="12">
        <v>2001</v>
      </c>
      <c r="P2972" s="12">
        <v>5</v>
      </c>
      <c r="Q2972" s="12">
        <v>2001</v>
      </c>
      <c r="R2972" s="12">
        <v>6</v>
      </c>
      <c r="S2972" s="7">
        <v>2</v>
      </c>
      <c r="T2972">
        <v>9</v>
      </c>
      <c r="U2972">
        <v>5</v>
      </c>
      <c r="V2972" t="s">
        <v>82</v>
      </c>
      <c r="W2972">
        <f t="shared" si="45"/>
        <v>240</v>
      </c>
      <c r="X2972" s="5">
        <v>3</v>
      </c>
      <c r="Y2972" t="s">
        <v>48</v>
      </c>
      <c r="Z2972" t="s">
        <v>49</v>
      </c>
      <c r="AA2972" t="s">
        <v>490</v>
      </c>
      <c r="AB2972" s="5">
        <v>47</v>
      </c>
      <c r="AC2972" t="s">
        <v>1454</v>
      </c>
      <c r="AD2972" t="s">
        <v>1651</v>
      </c>
    </row>
    <row r="2973" spans="1:30" ht="14.25" customHeight="1" x14ac:dyDescent="0.3">
      <c r="A2973">
        <v>30</v>
      </c>
      <c r="B2973" t="s">
        <v>24</v>
      </c>
      <c r="C2973" t="s">
        <v>481</v>
      </c>
      <c r="D2973" t="s">
        <v>37</v>
      </c>
      <c r="E2973">
        <v>2009</v>
      </c>
      <c r="F2973" t="s">
        <v>582</v>
      </c>
      <c r="G2973" t="s">
        <v>589</v>
      </c>
      <c r="H2973" s="3" t="s">
        <v>590</v>
      </c>
      <c r="I2973" s="8">
        <v>-3.85</v>
      </c>
      <c r="J2973" s="8">
        <v>-73.333332999999996</v>
      </c>
      <c r="K2973" t="s">
        <v>109</v>
      </c>
      <c r="L2973" t="s">
        <v>591</v>
      </c>
      <c r="M2973" t="s">
        <v>592</v>
      </c>
      <c r="N2973" t="s">
        <v>586</v>
      </c>
      <c r="O2973" s="12">
        <v>2001</v>
      </c>
      <c r="P2973" s="12">
        <v>5</v>
      </c>
      <c r="Q2973" s="12">
        <v>2001</v>
      </c>
      <c r="R2973" s="12">
        <v>6</v>
      </c>
      <c r="S2973" s="7">
        <v>2</v>
      </c>
      <c r="T2973">
        <v>9</v>
      </c>
      <c r="U2973">
        <v>5</v>
      </c>
      <c r="V2973" t="s">
        <v>82</v>
      </c>
      <c r="W2973">
        <f t="shared" si="45"/>
        <v>240</v>
      </c>
      <c r="X2973" s="5">
        <v>3</v>
      </c>
      <c r="Y2973" t="s">
        <v>48</v>
      </c>
      <c r="Z2973" t="s">
        <v>55</v>
      </c>
      <c r="AA2973" t="s">
        <v>1080</v>
      </c>
      <c r="AB2973" s="5">
        <v>2</v>
      </c>
      <c r="AC2973" t="s">
        <v>1454</v>
      </c>
      <c r="AD2973" t="s">
        <v>1651</v>
      </c>
    </row>
    <row r="2974" spans="1:30" ht="14.25" customHeight="1" x14ac:dyDescent="0.3">
      <c r="A2974">
        <v>30</v>
      </c>
      <c r="B2974" t="s">
        <v>24</v>
      </c>
      <c r="C2974" t="s">
        <v>481</v>
      </c>
      <c r="D2974" t="s">
        <v>37</v>
      </c>
      <c r="E2974">
        <v>2009</v>
      </c>
      <c r="F2974" t="s">
        <v>582</v>
      </c>
      <c r="G2974" t="s">
        <v>589</v>
      </c>
      <c r="H2974" s="3" t="s">
        <v>590</v>
      </c>
      <c r="I2974" s="8">
        <v>-3.85</v>
      </c>
      <c r="J2974" s="8">
        <v>-73.333332999999996</v>
      </c>
      <c r="K2974" t="s">
        <v>109</v>
      </c>
      <c r="L2974" t="s">
        <v>591</v>
      </c>
      <c r="M2974" t="s">
        <v>592</v>
      </c>
      <c r="N2974" t="s">
        <v>586</v>
      </c>
      <c r="O2974" s="12">
        <v>2001</v>
      </c>
      <c r="P2974" s="12">
        <v>5</v>
      </c>
      <c r="Q2974" s="12">
        <v>2001</v>
      </c>
      <c r="R2974" s="12">
        <v>6</v>
      </c>
      <c r="S2974" s="7">
        <v>2</v>
      </c>
      <c r="T2974">
        <v>9</v>
      </c>
      <c r="U2974">
        <v>5</v>
      </c>
      <c r="V2974" t="s">
        <v>82</v>
      </c>
      <c r="W2974">
        <f t="shared" si="45"/>
        <v>240</v>
      </c>
      <c r="X2974" s="5">
        <v>3</v>
      </c>
      <c r="Y2974" t="s">
        <v>48</v>
      </c>
      <c r="Z2974" t="s">
        <v>55</v>
      </c>
      <c r="AA2974" t="s">
        <v>859</v>
      </c>
      <c r="AB2974" s="5">
        <v>19</v>
      </c>
      <c r="AC2974" t="s">
        <v>1454</v>
      </c>
      <c r="AD2974" t="s">
        <v>1651</v>
      </c>
    </row>
    <row r="2975" spans="1:30" ht="14.25" customHeight="1" x14ac:dyDescent="0.3">
      <c r="A2975">
        <v>30</v>
      </c>
      <c r="B2975" t="s">
        <v>24</v>
      </c>
      <c r="C2975" t="s">
        <v>481</v>
      </c>
      <c r="D2975" t="s">
        <v>37</v>
      </c>
      <c r="E2975">
        <v>2009</v>
      </c>
      <c r="F2975" t="s">
        <v>582</v>
      </c>
      <c r="G2975" t="s">
        <v>589</v>
      </c>
      <c r="H2975" s="3" t="s">
        <v>590</v>
      </c>
      <c r="I2975" s="8">
        <v>-3.85</v>
      </c>
      <c r="J2975" s="8">
        <v>-73.333332999999996</v>
      </c>
      <c r="K2975" t="s">
        <v>109</v>
      </c>
      <c r="L2975" t="s">
        <v>591</v>
      </c>
      <c r="M2975" t="s">
        <v>592</v>
      </c>
      <c r="N2975" t="s">
        <v>586</v>
      </c>
      <c r="O2975" s="12">
        <v>2001</v>
      </c>
      <c r="P2975" s="12">
        <v>5</v>
      </c>
      <c r="Q2975" s="12">
        <v>2001</v>
      </c>
      <c r="R2975" s="12">
        <v>6</v>
      </c>
      <c r="S2975" s="7">
        <v>2</v>
      </c>
      <c r="T2975">
        <v>9</v>
      </c>
      <c r="U2975">
        <v>5</v>
      </c>
      <c r="V2975" t="s">
        <v>82</v>
      </c>
      <c r="W2975">
        <f t="shared" si="45"/>
        <v>240</v>
      </c>
      <c r="X2975" s="5">
        <v>3</v>
      </c>
      <c r="Y2975" t="s">
        <v>48</v>
      </c>
      <c r="Z2975" t="s">
        <v>55</v>
      </c>
      <c r="AA2975" t="s">
        <v>1054</v>
      </c>
      <c r="AB2975" s="5">
        <v>3</v>
      </c>
      <c r="AC2975" t="s">
        <v>1454</v>
      </c>
      <c r="AD2975" t="s">
        <v>1651</v>
      </c>
    </row>
    <row r="2976" spans="1:30" ht="14.25" customHeight="1" x14ac:dyDescent="0.3">
      <c r="A2976">
        <v>30</v>
      </c>
      <c r="B2976" t="s">
        <v>24</v>
      </c>
      <c r="C2976" t="s">
        <v>481</v>
      </c>
      <c r="D2976" t="s">
        <v>37</v>
      </c>
      <c r="E2976">
        <v>2009</v>
      </c>
      <c r="F2976" t="s">
        <v>582</v>
      </c>
      <c r="G2976" t="s">
        <v>589</v>
      </c>
      <c r="H2976" s="3" t="s">
        <v>590</v>
      </c>
      <c r="I2976" s="8">
        <v>-3.85</v>
      </c>
      <c r="J2976" s="8">
        <v>-73.333332999999996</v>
      </c>
      <c r="K2976" t="s">
        <v>109</v>
      </c>
      <c r="L2976" t="s">
        <v>591</v>
      </c>
      <c r="M2976" t="s">
        <v>592</v>
      </c>
      <c r="N2976" t="s">
        <v>586</v>
      </c>
      <c r="O2976" s="12">
        <v>2001</v>
      </c>
      <c r="P2976" s="12">
        <v>5</v>
      </c>
      <c r="Q2976" s="12">
        <v>2001</v>
      </c>
      <c r="R2976" s="12">
        <v>6</v>
      </c>
      <c r="S2976" s="7">
        <v>2</v>
      </c>
      <c r="T2976">
        <v>9</v>
      </c>
      <c r="U2976">
        <v>5</v>
      </c>
      <c r="V2976" t="s">
        <v>82</v>
      </c>
      <c r="W2976">
        <f t="shared" si="45"/>
        <v>240</v>
      </c>
      <c r="X2976" s="5">
        <v>3</v>
      </c>
      <c r="Y2976" t="s">
        <v>48</v>
      </c>
      <c r="Z2976" t="s">
        <v>55</v>
      </c>
      <c r="AA2976" t="s">
        <v>890</v>
      </c>
      <c r="AB2976" s="5">
        <v>31</v>
      </c>
      <c r="AC2976" t="s">
        <v>1454</v>
      </c>
      <c r="AD2976" t="s">
        <v>1651</v>
      </c>
    </row>
    <row r="2977" spans="1:30" ht="14.25" customHeight="1" x14ac:dyDescent="0.3">
      <c r="A2977">
        <v>30</v>
      </c>
      <c r="B2977" t="s">
        <v>24</v>
      </c>
      <c r="C2977" t="s">
        <v>481</v>
      </c>
      <c r="D2977" t="s">
        <v>37</v>
      </c>
      <c r="E2977">
        <v>2009</v>
      </c>
      <c r="F2977" t="s">
        <v>582</v>
      </c>
      <c r="G2977" t="s">
        <v>589</v>
      </c>
      <c r="H2977" s="3" t="s">
        <v>590</v>
      </c>
      <c r="I2977" s="8">
        <v>-3.85</v>
      </c>
      <c r="J2977" s="8">
        <v>-73.333332999999996</v>
      </c>
      <c r="K2977" t="s">
        <v>109</v>
      </c>
      <c r="L2977" t="s">
        <v>591</v>
      </c>
      <c r="M2977" t="s">
        <v>592</v>
      </c>
      <c r="N2977" t="s">
        <v>586</v>
      </c>
      <c r="O2977" s="12">
        <v>2001</v>
      </c>
      <c r="P2977" s="12">
        <v>5</v>
      </c>
      <c r="Q2977" s="12">
        <v>2001</v>
      </c>
      <c r="R2977" s="12">
        <v>6</v>
      </c>
      <c r="S2977" s="7">
        <v>2</v>
      </c>
      <c r="T2977">
        <v>9</v>
      </c>
      <c r="U2977">
        <v>5</v>
      </c>
      <c r="V2977" t="s">
        <v>82</v>
      </c>
      <c r="W2977">
        <f t="shared" si="45"/>
        <v>240</v>
      </c>
      <c r="X2977" s="5">
        <v>3</v>
      </c>
      <c r="Y2977" t="s">
        <v>48</v>
      </c>
      <c r="Z2977" t="s">
        <v>55</v>
      </c>
      <c r="AA2977" t="s">
        <v>1109</v>
      </c>
      <c r="AB2977" s="5">
        <v>0</v>
      </c>
      <c r="AC2977" t="s">
        <v>1454</v>
      </c>
      <c r="AD2977" t="s">
        <v>1651</v>
      </c>
    </row>
    <row r="2978" spans="1:30" ht="14.25" customHeight="1" x14ac:dyDescent="0.3">
      <c r="A2978">
        <v>30</v>
      </c>
      <c r="B2978" t="s">
        <v>24</v>
      </c>
      <c r="C2978" t="s">
        <v>481</v>
      </c>
      <c r="D2978" t="s">
        <v>37</v>
      </c>
      <c r="E2978">
        <v>2009</v>
      </c>
      <c r="F2978" t="s">
        <v>582</v>
      </c>
      <c r="G2978" t="s">
        <v>589</v>
      </c>
      <c r="H2978" s="3" t="s">
        <v>590</v>
      </c>
      <c r="I2978" s="8">
        <v>-3.85</v>
      </c>
      <c r="J2978" s="8">
        <v>-73.333332999999996</v>
      </c>
      <c r="K2978" t="s">
        <v>109</v>
      </c>
      <c r="L2978" t="s">
        <v>591</v>
      </c>
      <c r="M2978" t="s">
        <v>592</v>
      </c>
      <c r="N2978" t="s">
        <v>586</v>
      </c>
      <c r="O2978" s="12">
        <v>2001</v>
      </c>
      <c r="P2978" s="12">
        <v>5</v>
      </c>
      <c r="Q2978" s="12">
        <v>2001</v>
      </c>
      <c r="R2978" s="12">
        <v>6</v>
      </c>
      <c r="S2978" s="7">
        <v>2</v>
      </c>
      <c r="T2978">
        <v>9</v>
      </c>
      <c r="U2978">
        <v>5</v>
      </c>
      <c r="V2978" t="s">
        <v>82</v>
      </c>
      <c r="W2978">
        <f t="shared" si="45"/>
        <v>240</v>
      </c>
      <c r="X2978" s="5">
        <v>3</v>
      </c>
      <c r="Y2978" t="s">
        <v>48</v>
      </c>
      <c r="Z2978" t="s">
        <v>55</v>
      </c>
      <c r="AA2978" t="s">
        <v>860</v>
      </c>
      <c r="AB2978" s="5">
        <v>0</v>
      </c>
      <c r="AC2978" t="s">
        <v>1454</v>
      </c>
      <c r="AD2978" t="s">
        <v>1651</v>
      </c>
    </row>
    <row r="2979" spans="1:30" ht="14.25" customHeight="1" x14ac:dyDescent="0.3">
      <c r="A2979">
        <v>30</v>
      </c>
      <c r="B2979" t="s">
        <v>24</v>
      </c>
      <c r="C2979" t="s">
        <v>481</v>
      </c>
      <c r="D2979" t="s">
        <v>37</v>
      </c>
      <c r="E2979">
        <v>2009</v>
      </c>
      <c r="F2979" t="s">
        <v>582</v>
      </c>
      <c r="G2979" t="s">
        <v>589</v>
      </c>
      <c r="H2979" s="3" t="s">
        <v>590</v>
      </c>
      <c r="I2979" s="8">
        <v>-3.85</v>
      </c>
      <c r="J2979" s="8">
        <v>-73.333332999999996</v>
      </c>
      <c r="K2979" t="s">
        <v>109</v>
      </c>
      <c r="L2979" t="s">
        <v>591</v>
      </c>
      <c r="M2979" t="s">
        <v>592</v>
      </c>
      <c r="N2979" t="s">
        <v>586</v>
      </c>
      <c r="O2979" s="12">
        <v>2001</v>
      </c>
      <c r="P2979" s="12">
        <v>5</v>
      </c>
      <c r="Q2979" s="12">
        <v>2001</v>
      </c>
      <c r="R2979" s="12">
        <v>6</v>
      </c>
      <c r="S2979" s="7">
        <v>2</v>
      </c>
      <c r="T2979">
        <v>9</v>
      </c>
      <c r="U2979">
        <v>5</v>
      </c>
      <c r="V2979" t="s">
        <v>82</v>
      </c>
      <c r="W2979">
        <f t="shared" si="45"/>
        <v>240</v>
      </c>
      <c r="X2979" s="5">
        <v>3</v>
      </c>
      <c r="Y2979" t="s">
        <v>48</v>
      </c>
      <c r="Z2979" t="s">
        <v>55</v>
      </c>
      <c r="AA2979" t="s">
        <v>861</v>
      </c>
      <c r="AB2979" s="5">
        <v>1</v>
      </c>
      <c r="AC2979" t="s">
        <v>1454</v>
      </c>
      <c r="AD2979" t="s">
        <v>1651</v>
      </c>
    </row>
    <row r="2980" spans="1:30" ht="14.25" customHeight="1" x14ac:dyDescent="0.3">
      <c r="A2980">
        <v>30</v>
      </c>
      <c r="B2980" t="s">
        <v>24</v>
      </c>
      <c r="C2980" t="s">
        <v>481</v>
      </c>
      <c r="D2980" t="s">
        <v>37</v>
      </c>
      <c r="E2980">
        <v>2009</v>
      </c>
      <c r="F2980" t="s">
        <v>582</v>
      </c>
      <c r="G2980" t="s">
        <v>589</v>
      </c>
      <c r="H2980" s="3" t="s">
        <v>590</v>
      </c>
      <c r="I2980" s="8">
        <v>-3.85</v>
      </c>
      <c r="J2980" s="8">
        <v>-73.333332999999996</v>
      </c>
      <c r="K2980" t="s">
        <v>109</v>
      </c>
      <c r="L2980" t="s">
        <v>591</v>
      </c>
      <c r="M2980" t="s">
        <v>592</v>
      </c>
      <c r="N2980" t="s">
        <v>586</v>
      </c>
      <c r="O2980" s="12">
        <v>2001</v>
      </c>
      <c r="P2980" s="12">
        <v>5</v>
      </c>
      <c r="Q2980" s="12">
        <v>2001</v>
      </c>
      <c r="R2980" s="12">
        <v>6</v>
      </c>
      <c r="S2980" s="7">
        <v>2</v>
      </c>
      <c r="T2980">
        <v>9</v>
      </c>
      <c r="U2980">
        <v>5</v>
      </c>
      <c r="V2980" t="s">
        <v>82</v>
      </c>
      <c r="W2980">
        <f t="shared" si="45"/>
        <v>240</v>
      </c>
      <c r="X2980" s="5">
        <v>3</v>
      </c>
      <c r="Y2980" t="s">
        <v>48</v>
      </c>
      <c r="Z2980" t="s">
        <v>55</v>
      </c>
      <c r="AA2980" t="s">
        <v>895</v>
      </c>
      <c r="AB2980" s="5">
        <v>13</v>
      </c>
      <c r="AC2980" t="s">
        <v>1454</v>
      </c>
      <c r="AD2980" t="s">
        <v>1651</v>
      </c>
    </row>
    <row r="2981" spans="1:30" ht="14.25" customHeight="1" x14ac:dyDescent="0.3">
      <c r="A2981">
        <v>30</v>
      </c>
      <c r="B2981" t="s">
        <v>24</v>
      </c>
      <c r="C2981" t="s">
        <v>481</v>
      </c>
      <c r="D2981" t="s">
        <v>37</v>
      </c>
      <c r="E2981">
        <v>2009</v>
      </c>
      <c r="F2981" t="s">
        <v>582</v>
      </c>
      <c r="G2981" t="s">
        <v>589</v>
      </c>
      <c r="H2981" s="3" t="s">
        <v>590</v>
      </c>
      <c r="I2981" s="8">
        <v>-3.85</v>
      </c>
      <c r="J2981" s="8">
        <v>-73.333332999999996</v>
      </c>
      <c r="K2981" t="s">
        <v>109</v>
      </c>
      <c r="L2981" t="s">
        <v>591</v>
      </c>
      <c r="M2981" t="s">
        <v>592</v>
      </c>
      <c r="N2981" t="s">
        <v>586</v>
      </c>
      <c r="O2981" s="12">
        <v>2001</v>
      </c>
      <c r="P2981" s="12">
        <v>5</v>
      </c>
      <c r="Q2981" s="12">
        <v>2001</v>
      </c>
      <c r="R2981" s="12">
        <v>6</v>
      </c>
      <c r="S2981" s="7">
        <v>2</v>
      </c>
      <c r="T2981">
        <v>9</v>
      </c>
      <c r="U2981">
        <v>5</v>
      </c>
      <c r="V2981" t="s">
        <v>82</v>
      </c>
      <c r="W2981">
        <f t="shared" si="45"/>
        <v>240</v>
      </c>
      <c r="X2981" s="5">
        <v>3</v>
      </c>
      <c r="Y2981" t="s">
        <v>48</v>
      </c>
      <c r="Z2981" t="s">
        <v>55</v>
      </c>
      <c r="AA2981" t="s">
        <v>113</v>
      </c>
      <c r="AB2981" s="5">
        <v>8</v>
      </c>
      <c r="AC2981" t="s">
        <v>1454</v>
      </c>
      <c r="AD2981" t="s">
        <v>1651</v>
      </c>
    </row>
    <row r="2982" spans="1:30" ht="14.25" customHeight="1" x14ac:dyDescent="0.3">
      <c r="A2982">
        <v>30</v>
      </c>
      <c r="B2982" t="s">
        <v>24</v>
      </c>
      <c r="C2982" t="s">
        <v>481</v>
      </c>
      <c r="D2982" t="s">
        <v>37</v>
      </c>
      <c r="E2982">
        <v>2009</v>
      </c>
      <c r="F2982" t="s">
        <v>582</v>
      </c>
      <c r="G2982" t="s">
        <v>589</v>
      </c>
      <c r="H2982" s="3" t="s">
        <v>590</v>
      </c>
      <c r="I2982" s="8">
        <v>-3.85</v>
      </c>
      <c r="J2982" s="8">
        <v>-73.333332999999996</v>
      </c>
      <c r="K2982" t="s">
        <v>109</v>
      </c>
      <c r="L2982" t="s">
        <v>591</v>
      </c>
      <c r="M2982" t="s">
        <v>592</v>
      </c>
      <c r="N2982" t="s">
        <v>586</v>
      </c>
      <c r="O2982" s="12">
        <v>2001</v>
      </c>
      <c r="P2982" s="12">
        <v>5</v>
      </c>
      <c r="Q2982" s="12">
        <v>2001</v>
      </c>
      <c r="R2982" s="12">
        <v>6</v>
      </c>
      <c r="S2982" s="7">
        <v>2</v>
      </c>
      <c r="T2982">
        <v>9</v>
      </c>
      <c r="U2982">
        <v>5</v>
      </c>
      <c r="V2982" t="s">
        <v>82</v>
      </c>
      <c r="W2982">
        <f t="shared" si="45"/>
        <v>240</v>
      </c>
      <c r="X2982" s="5">
        <v>3</v>
      </c>
      <c r="Y2982" t="s">
        <v>48</v>
      </c>
      <c r="Z2982" t="s">
        <v>55</v>
      </c>
      <c r="AA2982" t="s">
        <v>655</v>
      </c>
      <c r="AB2982" s="5">
        <v>344</v>
      </c>
      <c r="AC2982" t="s">
        <v>1454</v>
      </c>
      <c r="AD2982" t="s">
        <v>1651</v>
      </c>
    </row>
    <row r="2983" spans="1:30" ht="14.25" customHeight="1" x14ac:dyDescent="0.3">
      <c r="A2983">
        <v>30</v>
      </c>
      <c r="B2983" t="s">
        <v>24</v>
      </c>
      <c r="C2983" t="s">
        <v>481</v>
      </c>
      <c r="D2983" t="s">
        <v>37</v>
      </c>
      <c r="E2983">
        <v>2009</v>
      </c>
      <c r="F2983" t="s">
        <v>582</v>
      </c>
      <c r="G2983" t="s">
        <v>589</v>
      </c>
      <c r="H2983" s="3" t="s">
        <v>590</v>
      </c>
      <c r="I2983" s="8">
        <v>-3.85</v>
      </c>
      <c r="J2983" s="8">
        <v>-73.333332999999996</v>
      </c>
      <c r="K2983" t="s">
        <v>109</v>
      </c>
      <c r="L2983" t="s">
        <v>591</v>
      </c>
      <c r="M2983" t="s">
        <v>592</v>
      </c>
      <c r="N2983" t="s">
        <v>586</v>
      </c>
      <c r="O2983" s="12">
        <v>2001</v>
      </c>
      <c r="P2983" s="12">
        <v>5</v>
      </c>
      <c r="Q2983" s="12">
        <v>2001</v>
      </c>
      <c r="R2983" s="12">
        <v>6</v>
      </c>
      <c r="S2983" s="7">
        <v>2</v>
      </c>
      <c r="T2983">
        <v>9</v>
      </c>
      <c r="U2983">
        <v>5</v>
      </c>
      <c r="V2983" t="s">
        <v>82</v>
      </c>
      <c r="W2983">
        <f t="shared" si="45"/>
        <v>240</v>
      </c>
      <c r="X2983" s="5">
        <v>3</v>
      </c>
      <c r="Y2983" t="s">
        <v>48</v>
      </c>
      <c r="Z2983" t="s">
        <v>55</v>
      </c>
      <c r="AA2983" t="s">
        <v>379</v>
      </c>
      <c r="AB2983" s="5">
        <v>39</v>
      </c>
      <c r="AC2983" t="s">
        <v>1454</v>
      </c>
      <c r="AD2983" t="s">
        <v>1651</v>
      </c>
    </row>
    <row r="2984" spans="1:30" ht="14.25" customHeight="1" x14ac:dyDescent="0.3">
      <c r="A2984">
        <v>30</v>
      </c>
      <c r="B2984" t="s">
        <v>24</v>
      </c>
      <c r="C2984" t="s">
        <v>481</v>
      </c>
      <c r="D2984" t="s">
        <v>37</v>
      </c>
      <c r="E2984">
        <v>2009</v>
      </c>
      <c r="F2984" t="s">
        <v>582</v>
      </c>
      <c r="G2984" t="s">
        <v>589</v>
      </c>
      <c r="H2984" s="3" t="s">
        <v>590</v>
      </c>
      <c r="I2984" s="8">
        <v>-3.85</v>
      </c>
      <c r="J2984" s="8">
        <v>-73.333332999999996</v>
      </c>
      <c r="K2984" t="s">
        <v>109</v>
      </c>
      <c r="L2984" t="s">
        <v>591</v>
      </c>
      <c r="M2984" t="s">
        <v>592</v>
      </c>
      <c r="N2984" t="s">
        <v>586</v>
      </c>
      <c r="O2984" s="12">
        <v>2001</v>
      </c>
      <c r="P2984" s="12">
        <v>5</v>
      </c>
      <c r="Q2984" s="12">
        <v>2001</v>
      </c>
      <c r="R2984" s="12">
        <v>6</v>
      </c>
      <c r="S2984" s="7">
        <v>2</v>
      </c>
      <c r="T2984">
        <v>9</v>
      </c>
      <c r="U2984">
        <v>5</v>
      </c>
      <c r="V2984" t="s">
        <v>82</v>
      </c>
      <c r="W2984">
        <f t="shared" si="45"/>
        <v>240</v>
      </c>
      <c r="X2984" s="5">
        <v>3</v>
      </c>
      <c r="Y2984" t="s">
        <v>48</v>
      </c>
      <c r="Z2984" t="s">
        <v>55</v>
      </c>
      <c r="AA2984" t="s">
        <v>899</v>
      </c>
      <c r="AB2984" s="5">
        <v>34</v>
      </c>
      <c r="AC2984" t="s">
        <v>1454</v>
      </c>
      <c r="AD2984" t="s">
        <v>1651</v>
      </c>
    </row>
    <row r="2985" spans="1:30" ht="14.25" customHeight="1" x14ac:dyDescent="0.3">
      <c r="A2985">
        <v>30</v>
      </c>
      <c r="B2985" t="s">
        <v>24</v>
      </c>
      <c r="C2985" t="s">
        <v>481</v>
      </c>
      <c r="D2985" t="s">
        <v>37</v>
      </c>
      <c r="E2985">
        <v>2009</v>
      </c>
      <c r="F2985" t="s">
        <v>582</v>
      </c>
      <c r="G2985" t="s">
        <v>589</v>
      </c>
      <c r="H2985" s="3" t="s">
        <v>590</v>
      </c>
      <c r="I2985" s="8">
        <v>-3.85</v>
      </c>
      <c r="J2985" s="8">
        <v>-73.333332999999996</v>
      </c>
      <c r="K2985" t="s">
        <v>109</v>
      </c>
      <c r="L2985" t="s">
        <v>591</v>
      </c>
      <c r="M2985" t="s">
        <v>592</v>
      </c>
      <c r="N2985" t="s">
        <v>586</v>
      </c>
      <c r="O2985" s="12">
        <v>2001</v>
      </c>
      <c r="P2985" s="12">
        <v>5</v>
      </c>
      <c r="Q2985" s="12">
        <v>2001</v>
      </c>
      <c r="R2985" s="12">
        <v>6</v>
      </c>
      <c r="S2985" s="7">
        <v>2</v>
      </c>
      <c r="T2985">
        <v>9</v>
      </c>
      <c r="U2985">
        <v>5</v>
      </c>
      <c r="V2985" t="s">
        <v>82</v>
      </c>
      <c r="W2985">
        <f t="shared" si="45"/>
        <v>240</v>
      </c>
      <c r="X2985" s="5">
        <v>3</v>
      </c>
      <c r="Y2985" t="s">
        <v>48</v>
      </c>
      <c r="Z2985" t="s">
        <v>55</v>
      </c>
      <c r="AA2985" t="s">
        <v>1110</v>
      </c>
      <c r="AB2985" s="5">
        <v>1</v>
      </c>
      <c r="AC2985" t="s">
        <v>1454</v>
      </c>
      <c r="AD2985" t="s">
        <v>1651</v>
      </c>
    </row>
    <row r="2986" spans="1:30" ht="14.25" customHeight="1" x14ac:dyDescent="0.3">
      <c r="A2986">
        <v>30</v>
      </c>
      <c r="B2986" t="s">
        <v>24</v>
      </c>
      <c r="C2986" t="s">
        <v>481</v>
      </c>
      <c r="D2986" t="s">
        <v>37</v>
      </c>
      <c r="E2986">
        <v>2009</v>
      </c>
      <c r="F2986" t="s">
        <v>582</v>
      </c>
      <c r="G2986" t="s">
        <v>589</v>
      </c>
      <c r="H2986" s="3" t="s">
        <v>590</v>
      </c>
      <c r="I2986" s="8">
        <v>-3.85</v>
      </c>
      <c r="J2986" s="8">
        <v>-73.333332999999996</v>
      </c>
      <c r="K2986" t="s">
        <v>109</v>
      </c>
      <c r="L2986" t="s">
        <v>591</v>
      </c>
      <c r="M2986" t="s">
        <v>592</v>
      </c>
      <c r="N2986" t="s">
        <v>586</v>
      </c>
      <c r="O2986" s="12">
        <v>2001</v>
      </c>
      <c r="P2986" s="12">
        <v>5</v>
      </c>
      <c r="Q2986" s="12">
        <v>2001</v>
      </c>
      <c r="R2986" s="12">
        <v>6</v>
      </c>
      <c r="S2986" s="7">
        <v>2</v>
      </c>
      <c r="T2986">
        <v>9</v>
      </c>
      <c r="U2986">
        <v>5</v>
      </c>
      <c r="V2986" t="s">
        <v>82</v>
      </c>
      <c r="W2986">
        <f t="shared" si="45"/>
        <v>240</v>
      </c>
      <c r="X2986" s="5">
        <v>3</v>
      </c>
      <c r="Y2986" t="s">
        <v>48</v>
      </c>
      <c r="Z2986" t="s">
        <v>55</v>
      </c>
      <c r="AA2986" t="s">
        <v>1111</v>
      </c>
      <c r="AB2986" s="5">
        <v>11</v>
      </c>
      <c r="AC2986" t="s">
        <v>1454</v>
      </c>
      <c r="AD2986" t="s">
        <v>1651</v>
      </c>
    </row>
    <row r="2987" spans="1:30" ht="14.25" customHeight="1" x14ac:dyDescent="0.3">
      <c r="A2987">
        <v>30</v>
      </c>
      <c r="B2987" t="s">
        <v>24</v>
      </c>
      <c r="C2987" t="s">
        <v>481</v>
      </c>
      <c r="D2987" t="s">
        <v>37</v>
      </c>
      <c r="E2987">
        <v>2009</v>
      </c>
      <c r="F2987" t="s">
        <v>582</v>
      </c>
      <c r="G2987" t="s">
        <v>589</v>
      </c>
      <c r="H2987" s="3" t="s">
        <v>590</v>
      </c>
      <c r="I2987" s="8">
        <v>-3.85</v>
      </c>
      <c r="J2987" s="8">
        <v>-73.333332999999996</v>
      </c>
      <c r="K2987" t="s">
        <v>109</v>
      </c>
      <c r="L2987" t="s">
        <v>591</v>
      </c>
      <c r="M2987" t="s">
        <v>592</v>
      </c>
      <c r="N2987" t="s">
        <v>586</v>
      </c>
      <c r="O2987" s="12">
        <v>2001</v>
      </c>
      <c r="P2987" s="12">
        <v>5</v>
      </c>
      <c r="Q2987" s="12">
        <v>2001</v>
      </c>
      <c r="R2987" s="12">
        <v>6</v>
      </c>
      <c r="S2987" s="7">
        <v>2</v>
      </c>
      <c r="T2987">
        <v>9</v>
      </c>
      <c r="U2987">
        <v>5</v>
      </c>
      <c r="V2987" t="s">
        <v>82</v>
      </c>
      <c r="W2987">
        <f t="shared" si="45"/>
        <v>240</v>
      </c>
      <c r="X2987" s="5">
        <v>3</v>
      </c>
      <c r="Y2987" t="s">
        <v>48</v>
      </c>
      <c r="Z2987" t="s">
        <v>55</v>
      </c>
      <c r="AA2987" t="s">
        <v>1083</v>
      </c>
      <c r="AB2987" s="5">
        <v>72</v>
      </c>
      <c r="AC2987" t="s">
        <v>1454</v>
      </c>
      <c r="AD2987" t="s">
        <v>1651</v>
      </c>
    </row>
    <row r="2988" spans="1:30" ht="14.25" customHeight="1" x14ac:dyDescent="0.3">
      <c r="A2988">
        <v>30</v>
      </c>
      <c r="B2988" t="s">
        <v>24</v>
      </c>
      <c r="C2988" t="s">
        <v>481</v>
      </c>
      <c r="D2988" t="s">
        <v>37</v>
      </c>
      <c r="E2988">
        <v>2009</v>
      </c>
      <c r="F2988" t="s">
        <v>582</v>
      </c>
      <c r="G2988" t="s">
        <v>589</v>
      </c>
      <c r="H2988" s="3" t="s">
        <v>590</v>
      </c>
      <c r="I2988" s="8">
        <v>-3.85</v>
      </c>
      <c r="J2988" s="8">
        <v>-73.333332999999996</v>
      </c>
      <c r="K2988" t="s">
        <v>109</v>
      </c>
      <c r="L2988" t="s">
        <v>591</v>
      </c>
      <c r="M2988" t="s">
        <v>592</v>
      </c>
      <c r="N2988" t="s">
        <v>586</v>
      </c>
      <c r="O2988" s="12">
        <v>2001</v>
      </c>
      <c r="P2988" s="12">
        <v>5</v>
      </c>
      <c r="Q2988" s="12">
        <v>2001</v>
      </c>
      <c r="R2988" s="12">
        <v>6</v>
      </c>
      <c r="S2988" s="7">
        <v>2</v>
      </c>
      <c r="T2988">
        <v>9</v>
      </c>
      <c r="U2988">
        <v>5</v>
      </c>
      <c r="V2988" t="s">
        <v>82</v>
      </c>
      <c r="W2988">
        <f t="shared" si="45"/>
        <v>240</v>
      </c>
      <c r="X2988" s="5">
        <v>3</v>
      </c>
      <c r="Y2988" t="s">
        <v>48</v>
      </c>
      <c r="Z2988" t="s">
        <v>55</v>
      </c>
      <c r="AA2988" t="s">
        <v>524</v>
      </c>
      <c r="AB2988" s="5">
        <v>30</v>
      </c>
      <c r="AC2988" t="s">
        <v>1454</v>
      </c>
      <c r="AD2988" t="s">
        <v>1651</v>
      </c>
    </row>
    <row r="2989" spans="1:30" ht="14.25" customHeight="1" x14ac:dyDescent="0.3">
      <c r="A2989">
        <v>30</v>
      </c>
      <c r="B2989" t="s">
        <v>24</v>
      </c>
      <c r="C2989" t="s">
        <v>481</v>
      </c>
      <c r="D2989" t="s">
        <v>37</v>
      </c>
      <c r="E2989">
        <v>2009</v>
      </c>
      <c r="F2989" t="s">
        <v>582</v>
      </c>
      <c r="G2989" t="s">
        <v>589</v>
      </c>
      <c r="H2989" s="3" t="s">
        <v>590</v>
      </c>
      <c r="I2989" s="8">
        <v>-3.85</v>
      </c>
      <c r="J2989" s="8">
        <v>-73.333332999999996</v>
      </c>
      <c r="K2989" t="s">
        <v>109</v>
      </c>
      <c r="L2989" t="s">
        <v>591</v>
      </c>
      <c r="M2989" t="s">
        <v>592</v>
      </c>
      <c r="N2989" t="s">
        <v>586</v>
      </c>
      <c r="O2989" s="12">
        <v>2001</v>
      </c>
      <c r="P2989" s="12">
        <v>5</v>
      </c>
      <c r="Q2989" s="12">
        <v>2001</v>
      </c>
      <c r="R2989" s="12">
        <v>6</v>
      </c>
      <c r="S2989" s="7">
        <v>2</v>
      </c>
      <c r="T2989">
        <v>9</v>
      </c>
      <c r="U2989">
        <v>5</v>
      </c>
      <c r="V2989" t="s">
        <v>82</v>
      </c>
      <c r="W2989">
        <f t="shared" si="45"/>
        <v>240</v>
      </c>
      <c r="X2989" s="5">
        <v>3</v>
      </c>
      <c r="Y2989" t="s">
        <v>48</v>
      </c>
      <c r="Z2989" t="s">
        <v>55</v>
      </c>
      <c r="AA2989" t="s">
        <v>1112</v>
      </c>
      <c r="AB2989" s="5">
        <v>3</v>
      </c>
      <c r="AC2989" t="s">
        <v>1454</v>
      </c>
      <c r="AD2989" t="s">
        <v>1651</v>
      </c>
    </row>
    <row r="2990" spans="1:30" ht="14.25" customHeight="1" x14ac:dyDescent="0.3">
      <c r="A2990">
        <v>30</v>
      </c>
      <c r="B2990" t="s">
        <v>24</v>
      </c>
      <c r="C2990" t="s">
        <v>481</v>
      </c>
      <c r="D2990" t="s">
        <v>37</v>
      </c>
      <c r="E2990">
        <v>2009</v>
      </c>
      <c r="F2990" t="s">
        <v>582</v>
      </c>
      <c r="G2990" t="s">
        <v>589</v>
      </c>
      <c r="H2990" s="3" t="s">
        <v>590</v>
      </c>
      <c r="I2990" s="8">
        <v>-3.85</v>
      </c>
      <c r="J2990" s="8">
        <v>-73.333332999999996</v>
      </c>
      <c r="K2990" t="s">
        <v>109</v>
      </c>
      <c r="L2990" t="s">
        <v>591</v>
      </c>
      <c r="M2990" t="s">
        <v>592</v>
      </c>
      <c r="N2990" t="s">
        <v>586</v>
      </c>
      <c r="O2990" s="12">
        <v>2001</v>
      </c>
      <c r="P2990" s="12">
        <v>5</v>
      </c>
      <c r="Q2990" s="12">
        <v>2001</v>
      </c>
      <c r="R2990" s="12">
        <v>6</v>
      </c>
      <c r="S2990" s="7">
        <v>2</v>
      </c>
      <c r="T2990">
        <v>9</v>
      </c>
      <c r="U2990">
        <v>5</v>
      </c>
      <c r="V2990" t="s">
        <v>82</v>
      </c>
      <c r="W2990">
        <f t="shared" si="45"/>
        <v>240</v>
      </c>
      <c r="X2990" s="5">
        <v>3</v>
      </c>
      <c r="Y2990" t="s">
        <v>48</v>
      </c>
      <c r="Z2990" t="s">
        <v>55</v>
      </c>
      <c r="AA2990" t="s">
        <v>889</v>
      </c>
      <c r="AB2990" s="5">
        <v>53</v>
      </c>
      <c r="AC2990" t="s">
        <v>1454</v>
      </c>
      <c r="AD2990" t="s">
        <v>1651</v>
      </c>
    </row>
    <row r="2991" spans="1:30" ht="14.25" customHeight="1" x14ac:dyDescent="0.3">
      <c r="A2991">
        <v>30</v>
      </c>
      <c r="B2991" t="s">
        <v>24</v>
      </c>
      <c r="C2991" t="s">
        <v>481</v>
      </c>
      <c r="D2991" t="s">
        <v>37</v>
      </c>
      <c r="E2991">
        <v>2009</v>
      </c>
      <c r="F2991" t="s">
        <v>582</v>
      </c>
      <c r="G2991" t="s">
        <v>589</v>
      </c>
      <c r="H2991" s="3" t="s">
        <v>590</v>
      </c>
      <c r="I2991" s="8">
        <v>-3.85</v>
      </c>
      <c r="J2991" s="8">
        <v>-73.333332999999996</v>
      </c>
      <c r="K2991" t="s">
        <v>109</v>
      </c>
      <c r="L2991" t="s">
        <v>591</v>
      </c>
      <c r="M2991" t="s">
        <v>592</v>
      </c>
      <c r="N2991" t="s">
        <v>586</v>
      </c>
      <c r="O2991" s="12">
        <v>2001</v>
      </c>
      <c r="P2991" s="12">
        <v>5</v>
      </c>
      <c r="Q2991" s="12">
        <v>2001</v>
      </c>
      <c r="R2991" s="12">
        <v>6</v>
      </c>
      <c r="S2991" s="7">
        <v>2</v>
      </c>
      <c r="T2991">
        <v>9</v>
      </c>
      <c r="U2991">
        <v>5</v>
      </c>
      <c r="V2991" t="s">
        <v>82</v>
      </c>
      <c r="W2991">
        <f t="shared" si="45"/>
        <v>240</v>
      </c>
      <c r="X2991" s="5">
        <v>3</v>
      </c>
      <c r="Y2991" t="s">
        <v>48</v>
      </c>
      <c r="Z2991" t="s">
        <v>55</v>
      </c>
      <c r="AA2991" t="s">
        <v>1108</v>
      </c>
      <c r="AB2991" s="5">
        <v>3</v>
      </c>
      <c r="AC2991" t="s">
        <v>1454</v>
      </c>
      <c r="AD2991" t="s">
        <v>1651</v>
      </c>
    </row>
    <row r="2992" spans="1:30" ht="14.25" customHeight="1" x14ac:dyDescent="0.3">
      <c r="A2992">
        <v>30</v>
      </c>
      <c r="B2992" t="s">
        <v>24</v>
      </c>
      <c r="C2992" t="s">
        <v>481</v>
      </c>
      <c r="D2992" t="s">
        <v>37</v>
      </c>
      <c r="E2992">
        <v>2009</v>
      </c>
      <c r="F2992" t="s">
        <v>582</v>
      </c>
      <c r="G2992" t="s">
        <v>589</v>
      </c>
      <c r="H2992" s="3" t="s">
        <v>590</v>
      </c>
      <c r="I2992" s="8">
        <v>-3.85</v>
      </c>
      <c r="J2992" s="8">
        <v>-73.333332999999996</v>
      </c>
      <c r="K2992" t="s">
        <v>109</v>
      </c>
      <c r="L2992" t="s">
        <v>591</v>
      </c>
      <c r="M2992" t="s">
        <v>592</v>
      </c>
      <c r="N2992" t="s">
        <v>586</v>
      </c>
      <c r="O2992" s="12">
        <v>2001</v>
      </c>
      <c r="P2992" s="12">
        <v>5</v>
      </c>
      <c r="Q2992" s="12">
        <v>2001</v>
      </c>
      <c r="R2992" s="12">
        <v>6</v>
      </c>
      <c r="S2992" s="7">
        <v>2</v>
      </c>
      <c r="T2992">
        <v>9</v>
      </c>
      <c r="U2992">
        <v>5</v>
      </c>
      <c r="V2992" t="s">
        <v>82</v>
      </c>
      <c r="W2992">
        <f t="shared" si="45"/>
        <v>240</v>
      </c>
      <c r="X2992" s="5">
        <v>3</v>
      </c>
      <c r="Y2992" t="s">
        <v>48</v>
      </c>
      <c r="Z2992" t="s">
        <v>55</v>
      </c>
      <c r="AA2992" t="s">
        <v>1113</v>
      </c>
      <c r="AB2992" s="5">
        <v>0</v>
      </c>
      <c r="AC2992" t="s">
        <v>1454</v>
      </c>
      <c r="AD2992" t="s">
        <v>1651</v>
      </c>
    </row>
    <row r="2993" spans="1:30" ht="14.25" customHeight="1" x14ac:dyDescent="0.3">
      <c r="A2993">
        <v>30</v>
      </c>
      <c r="B2993" t="s">
        <v>24</v>
      </c>
      <c r="C2993" t="s">
        <v>481</v>
      </c>
      <c r="D2993" t="s">
        <v>37</v>
      </c>
      <c r="E2993">
        <v>2009</v>
      </c>
      <c r="F2993" t="s">
        <v>582</v>
      </c>
      <c r="G2993" t="s">
        <v>589</v>
      </c>
      <c r="H2993" s="3" t="s">
        <v>590</v>
      </c>
      <c r="I2993" s="8">
        <v>-3.85</v>
      </c>
      <c r="J2993" s="8">
        <v>-73.333332999999996</v>
      </c>
      <c r="K2993" t="s">
        <v>109</v>
      </c>
      <c r="L2993" t="s">
        <v>591</v>
      </c>
      <c r="M2993" t="s">
        <v>592</v>
      </c>
      <c r="N2993" t="s">
        <v>586</v>
      </c>
      <c r="O2993" s="12">
        <v>2001</v>
      </c>
      <c r="P2993" s="12">
        <v>5</v>
      </c>
      <c r="Q2993" s="12">
        <v>2001</v>
      </c>
      <c r="R2993" s="12">
        <v>6</v>
      </c>
      <c r="S2993" s="7">
        <v>2</v>
      </c>
      <c r="T2993">
        <v>9</v>
      </c>
      <c r="U2993">
        <v>5</v>
      </c>
      <c r="V2993" t="s">
        <v>82</v>
      </c>
      <c r="W2993">
        <f t="shared" si="45"/>
        <v>240</v>
      </c>
      <c r="X2993" s="5">
        <v>3</v>
      </c>
      <c r="Y2993" t="s">
        <v>48</v>
      </c>
      <c r="Z2993" t="s">
        <v>55</v>
      </c>
      <c r="AA2993" t="s">
        <v>1114</v>
      </c>
      <c r="AB2993" s="5">
        <v>1</v>
      </c>
      <c r="AC2993" t="s">
        <v>1454</v>
      </c>
      <c r="AD2993" t="s">
        <v>1651</v>
      </c>
    </row>
    <row r="2994" spans="1:30" ht="14.25" customHeight="1" x14ac:dyDescent="0.3">
      <c r="A2994">
        <v>30</v>
      </c>
      <c r="B2994" t="s">
        <v>24</v>
      </c>
      <c r="C2994" t="s">
        <v>481</v>
      </c>
      <c r="D2994" t="s">
        <v>37</v>
      </c>
      <c r="E2994">
        <v>2009</v>
      </c>
      <c r="F2994" t="s">
        <v>582</v>
      </c>
      <c r="G2994" t="s">
        <v>589</v>
      </c>
      <c r="H2994" s="3" t="s">
        <v>590</v>
      </c>
      <c r="I2994" s="8">
        <v>-3.85</v>
      </c>
      <c r="J2994" s="8">
        <v>-73.333332999999996</v>
      </c>
      <c r="K2994" t="s">
        <v>109</v>
      </c>
      <c r="L2994" t="s">
        <v>591</v>
      </c>
      <c r="M2994" t="s">
        <v>592</v>
      </c>
      <c r="N2994" t="s">
        <v>586</v>
      </c>
      <c r="O2994" s="12">
        <v>2001</v>
      </c>
      <c r="P2994" s="12">
        <v>5</v>
      </c>
      <c r="Q2994" s="12">
        <v>2001</v>
      </c>
      <c r="R2994" s="12">
        <v>6</v>
      </c>
      <c r="S2994" s="7">
        <v>2</v>
      </c>
      <c r="T2994">
        <v>9</v>
      </c>
      <c r="U2994">
        <v>5</v>
      </c>
      <c r="V2994" t="s">
        <v>82</v>
      </c>
      <c r="W2994">
        <f t="shared" si="45"/>
        <v>240</v>
      </c>
      <c r="X2994" s="5">
        <v>3</v>
      </c>
      <c r="Y2994" t="s">
        <v>48</v>
      </c>
      <c r="Z2994" t="s">
        <v>55</v>
      </c>
      <c r="AA2994" t="s">
        <v>1115</v>
      </c>
      <c r="AB2994" s="5">
        <v>3</v>
      </c>
      <c r="AC2994" t="s">
        <v>1454</v>
      </c>
      <c r="AD2994" t="s">
        <v>1651</v>
      </c>
    </row>
    <row r="2995" spans="1:30" ht="14.25" customHeight="1" x14ac:dyDescent="0.3">
      <c r="A2995">
        <v>30</v>
      </c>
      <c r="B2995" t="s">
        <v>24</v>
      </c>
      <c r="C2995" t="s">
        <v>481</v>
      </c>
      <c r="D2995" t="s">
        <v>37</v>
      </c>
      <c r="E2995">
        <v>2009</v>
      </c>
      <c r="F2995" t="s">
        <v>582</v>
      </c>
      <c r="G2995" t="s">
        <v>589</v>
      </c>
      <c r="H2995" s="3" t="s">
        <v>590</v>
      </c>
      <c r="I2995" s="8">
        <v>-3.85</v>
      </c>
      <c r="J2995" s="8">
        <v>-73.333332999999996</v>
      </c>
      <c r="K2995" t="s">
        <v>109</v>
      </c>
      <c r="L2995" t="s">
        <v>591</v>
      </c>
      <c r="M2995" t="s">
        <v>592</v>
      </c>
      <c r="N2995" t="s">
        <v>586</v>
      </c>
      <c r="O2995" s="12">
        <v>2001</v>
      </c>
      <c r="P2995" s="12">
        <v>5</v>
      </c>
      <c r="Q2995" s="12">
        <v>2001</v>
      </c>
      <c r="R2995" s="12">
        <v>6</v>
      </c>
      <c r="S2995" s="7">
        <v>2</v>
      </c>
      <c r="T2995">
        <v>9</v>
      </c>
      <c r="U2995">
        <v>5</v>
      </c>
      <c r="V2995" t="s">
        <v>82</v>
      </c>
      <c r="W2995">
        <f t="shared" si="45"/>
        <v>240</v>
      </c>
      <c r="X2995" s="5">
        <v>3</v>
      </c>
      <c r="Y2995" t="s">
        <v>48</v>
      </c>
      <c r="Z2995" t="s">
        <v>55</v>
      </c>
      <c r="AA2995" t="s">
        <v>1116</v>
      </c>
      <c r="AB2995" s="5">
        <v>1</v>
      </c>
      <c r="AC2995" t="s">
        <v>1454</v>
      </c>
      <c r="AD2995" t="s">
        <v>1651</v>
      </c>
    </row>
    <row r="2996" spans="1:30" ht="14.25" customHeight="1" x14ac:dyDescent="0.3">
      <c r="A2996">
        <v>30</v>
      </c>
      <c r="B2996" t="s">
        <v>24</v>
      </c>
      <c r="C2996" t="s">
        <v>481</v>
      </c>
      <c r="D2996" t="s">
        <v>37</v>
      </c>
      <c r="E2996">
        <v>2009</v>
      </c>
      <c r="F2996" t="s">
        <v>582</v>
      </c>
      <c r="G2996" t="s">
        <v>589</v>
      </c>
      <c r="H2996" s="3" t="s">
        <v>590</v>
      </c>
      <c r="I2996" s="8">
        <v>-3.85</v>
      </c>
      <c r="J2996" s="8">
        <v>-73.333332999999996</v>
      </c>
      <c r="K2996" t="s">
        <v>109</v>
      </c>
      <c r="L2996" t="s">
        <v>591</v>
      </c>
      <c r="M2996" t="s">
        <v>592</v>
      </c>
      <c r="N2996" t="s">
        <v>586</v>
      </c>
      <c r="O2996" s="12">
        <v>2001</v>
      </c>
      <c r="P2996" s="12">
        <v>5</v>
      </c>
      <c r="Q2996" s="12">
        <v>2001</v>
      </c>
      <c r="R2996" s="12">
        <v>6</v>
      </c>
      <c r="S2996" s="7">
        <v>2</v>
      </c>
      <c r="T2996">
        <v>9</v>
      </c>
      <c r="U2996">
        <v>5</v>
      </c>
      <c r="V2996" t="s">
        <v>82</v>
      </c>
      <c r="W2996">
        <f t="shared" si="45"/>
        <v>240</v>
      </c>
      <c r="X2996" s="5">
        <v>3</v>
      </c>
      <c r="Y2996" t="s">
        <v>48</v>
      </c>
      <c r="Z2996" t="s">
        <v>55</v>
      </c>
      <c r="AA2996" t="s">
        <v>1117</v>
      </c>
      <c r="AB2996" s="5">
        <v>9</v>
      </c>
      <c r="AC2996" t="s">
        <v>1454</v>
      </c>
      <c r="AD2996" t="s">
        <v>1651</v>
      </c>
    </row>
    <row r="2997" spans="1:30" ht="14.25" customHeight="1" x14ac:dyDescent="0.3">
      <c r="A2997">
        <v>30</v>
      </c>
      <c r="B2997" t="s">
        <v>24</v>
      </c>
      <c r="C2997" t="s">
        <v>481</v>
      </c>
      <c r="D2997" t="s">
        <v>37</v>
      </c>
      <c r="E2997">
        <v>2009</v>
      </c>
      <c r="F2997" t="s">
        <v>582</v>
      </c>
      <c r="G2997" t="s">
        <v>589</v>
      </c>
      <c r="H2997" s="3" t="s">
        <v>590</v>
      </c>
      <c r="I2997" s="8">
        <v>-3.85</v>
      </c>
      <c r="J2997" s="8">
        <v>-73.333332999999996</v>
      </c>
      <c r="K2997" t="s">
        <v>109</v>
      </c>
      <c r="L2997" t="s">
        <v>591</v>
      </c>
      <c r="M2997" t="s">
        <v>592</v>
      </c>
      <c r="N2997" t="s">
        <v>586</v>
      </c>
      <c r="O2997" s="12">
        <v>2001</v>
      </c>
      <c r="P2997" s="12">
        <v>5</v>
      </c>
      <c r="Q2997" s="12">
        <v>2001</v>
      </c>
      <c r="R2997" s="12">
        <v>6</v>
      </c>
      <c r="S2997" s="7">
        <v>2</v>
      </c>
      <c r="T2997">
        <v>9</v>
      </c>
      <c r="U2997">
        <v>5</v>
      </c>
      <c r="V2997" t="s">
        <v>82</v>
      </c>
      <c r="W2997">
        <f t="shared" si="45"/>
        <v>240</v>
      </c>
      <c r="X2997" s="5">
        <v>3</v>
      </c>
      <c r="Y2997" t="s">
        <v>48</v>
      </c>
      <c r="Z2997" t="s">
        <v>83</v>
      </c>
      <c r="AA2997" t="s">
        <v>128</v>
      </c>
      <c r="AB2997" s="5">
        <v>1</v>
      </c>
      <c r="AC2997" t="s">
        <v>1454</v>
      </c>
      <c r="AD2997" t="s">
        <v>1651</v>
      </c>
    </row>
    <row r="2998" spans="1:30" ht="14.25" customHeight="1" x14ac:dyDescent="0.3">
      <c r="A2998">
        <v>30</v>
      </c>
      <c r="B2998" t="s">
        <v>24</v>
      </c>
      <c r="C2998" t="s">
        <v>481</v>
      </c>
      <c r="D2998" t="s">
        <v>37</v>
      </c>
      <c r="E2998">
        <v>2009</v>
      </c>
      <c r="F2998" t="s">
        <v>582</v>
      </c>
      <c r="G2998" t="s">
        <v>589</v>
      </c>
      <c r="H2998" s="3" t="s">
        <v>590</v>
      </c>
      <c r="I2998" s="8">
        <v>-3.85</v>
      </c>
      <c r="J2998" s="8">
        <v>-73.333332999999996</v>
      </c>
      <c r="K2998" t="s">
        <v>109</v>
      </c>
      <c r="L2998" t="s">
        <v>591</v>
      </c>
      <c r="M2998" t="s">
        <v>592</v>
      </c>
      <c r="N2998" t="s">
        <v>586</v>
      </c>
      <c r="O2998" s="12">
        <v>2001</v>
      </c>
      <c r="P2998" s="12">
        <v>5</v>
      </c>
      <c r="Q2998" s="12">
        <v>2001</v>
      </c>
      <c r="R2998" s="12">
        <v>6</v>
      </c>
      <c r="S2998" s="7">
        <v>2</v>
      </c>
      <c r="T2998">
        <v>9</v>
      </c>
      <c r="U2998">
        <v>5</v>
      </c>
      <c r="V2998" t="s">
        <v>82</v>
      </c>
      <c r="W2998">
        <f t="shared" si="45"/>
        <v>240</v>
      </c>
      <c r="X2998" s="5">
        <v>3</v>
      </c>
      <c r="Y2998" t="s">
        <v>48</v>
      </c>
      <c r="Z2998" t="s">
        <v>83</v>
      </c>
      <c r="AA2998" t="s">
        <v>84</v>
      </c>
      <c r="AB2998" s="5">
        <v>50</v>
      </c>
      <c r="AC2998" t="s">
        <v>1454</v>
      </c>
      <c r="AD2998" t="s">
        <v>1651</v>
      </c>
    </row>
    <row r="2999" spans="1:30" ht="14.25" customHeight="1" x14ac:dyDescent="0.3">
      <c r="A2999">
        <v>30</v>
      </c>
      <c r="B2999" t="s">
        <v>24</v>
      </c>
      <c r="C2999" t="s">
        <v>481</v>
      </c>
      <c r="D2999" t="s">
        <v>37</v>
      </c>
      <c r="E2999">
        <v>2009</v>
      </c>
      <c r="F2999" t="s">
        <v>582</v>
      </c>
      <c r="G2999" t="s">
        <v>589</v>
      </c>
      <c r="H2999" s="3" t="s">
        <v>590</v>
      </c>
      <c r="I2999" s="8">
        <v>-3.85</v>
      </c>
      <c r="J2999" s="8">
        <v>-73.333332999999996</v>
      </c>
      <c r="K2999" t="s">
        <v>109</v>
      </c>
      <c r="L2999" t="s">
        <v>591</v>
      </c>
      <c r="M2999" t="s">
        <v>592</v>
      </c>
      <c r="N2999" t="s">
        <v>586</v>
      </c>
      <c r="O2999" s="12">
        <v>2001</v>
      </c>
      <c r="P2999" s="12">
        <v>5</v>
      </c>
      <c r="Q2999" s="12">
        <v>2001</v>
      </c>
      <c r="R2999" s="12">
        <v>6</v>
      </c>
      <c r="S2999" s="7">
        <v>2</v>
      </c>
      <c r="T2999">
        <v>9</v>
      </c>
      <c r="U2999">
        <v>5</v>
      </c>
      <c r="V2999" t="s">
        <v>82</v>
      </c>
      <c r="W2999">
        <f t="shared" si="45"/>
        <v>240</v>
      </c>
      <c r="X2999" s="5">
        <v>3</v>
      </c>
      <c r="Y2999" t="s">
        <v>48</v>
      </c>
      <c r="Z2999" t="s">
        <v>83</v>
      </c>
      <c r="AA2999" t="s">
        <v>911</v>
      </c>
      <c r="AB2999" s="5">
        <v>24</v>
      </c>
      <c r="AC2999" t="s">
        <v>1454</v>
      </c>
      <c r="AD2999" t="s">
        <v>1651</v>
      </c>
    </row>
    <row r="3000" spans="1:30" ht="14.25" customHeight="1" x14ac:dyDescent="0.3">
      <c r="A3000">
        <v>30</v>
      </c>
      <c r="B3000" t="s">
        <v>24</v>
      </c>
      <c r="C3000" t="s">
        <v>481</v>
      </c>
      <c r="D3000" t="s">
        <v>37</v>
      </c>
      <c r="E3000">
        <v>2009</v>
      </c>
      <c r="F3000" t="s">
        <v>582</v>
      </c>
      <c r="G3000" t="s">
        <v>589</v>
      </c>
      <c r="H3000" s="3" t="s">
        <v>590</v>
      </c>
      <c r="I3000" s="8">
        <v>-3.85</v>
      </c>
      <c r="J3000" s="8">
        <v>-73.333332999999996</v>
      </c>
      <c r="K3000" t="s">
        <v>109</v>
      </c>
      <c r="L3000" t="s">
        <v>591</v>
      </c>
      <c r="M3000" t="s">
        <v>592</v>
      </c>
      <c r="N3000" t="s">
        <v>586</v>
      </c>
      <c r="O3000" s="12">
        <v>2001</v>
      </c>
      <c r="P3000" s="12">
        <v>5</v>
      </c>
      <c r="Q3000" s="12">
        <v>2001</v>
      </c>
      <c r="R3000" s="12">
        <v>6</v>
      </c>
      <c r="S3000" s="7">
        <v>2</v>
      </c>
      <c r="T3000">
        <v>9</v>
      </c>
      <c r="U3000">
        <v>5</v>
      </c>
      <c r="V3000" t="s">
        <v>82</v>
      </c>
      <c r="W3000">
        <f t="shared" si="45"/>
        <v>240</v>
      </c>
      <c r="X3000" s="5">
        <v>3</v>
      </c>
      <c r="Y3000" t="s">
        <v>48</v>
      </c>
      <c r="Z3000" t="s">
        <v>83</v>
      </c>
      <c r="AA3000" t="s">
        <v>902</v>
      </c>
      <c r="AB3000" s="5">
        <v>20</v>
      </c>
      <c r="AC3000" t="s">
        <v>1454</v>
      </c>
      <c r="AD3000" t="s">
        <v>1651</v>
      </c>
    </row>
    <row r="3001" spans="1:30" ht="14.25" customHeight="1" x14ac:dyDescent="0.3">
      <c r="A3001">
        <v>30</v>
      </c>
      <c r="B3001" t="s">
        <v>24</v>
      </c>
      <c r="C3001" t="s">
        <v>481</v>
      </c>
      <c r="D3001" t="s">
        <v>37</v>
      </c>
      <c r="E3001">
        <v>2009</v>
      </c>
      <c r="F3001" t="s">
        <v>582</v>
      </c>
      <c r="G3001" t="s">
        <v>589</v>
      </c>
      <c r="H3001" s="3" t="s">
        <v>590</v>
      </c>
      <c r="I3001" s="8">
        <v>-3.85</v>
      </c>
      <c r="J3001" s="8">
        <v>-73.333332999999996</v>
      </c>
      <c r="K3001" t="s">
        <v>109</v>
      </c>
      <c r="L3001" t="s">
        <v>591</v>
      </c>
      <c r="M3001" t="s">
        <v>592</v>
      </c>
      <c r="N3001" t="s">
        <v>586</v>
      </c>
      <c r="O3001" s="12">
        <v>2001</v>
      </c>
      <c r="P3001" s="12">
        <v>5</v>
      </c>
      <c r="Q3001" s="12">
        <v>2001</v>
      </c>
      <c r="R3001" s="12">
        <v>6</v>
      </c>
      <c r="S3001" s="7">
        <v>2</v>
      </c>
      <c r="T3001">
        <v>9</v>
      </c>
      <c r="U3001">
        <v>5</v>
      </c>
      <c r="V3001" t="s">
        <v>82</v>
      </c>
      <c r="W3001">
        <f t="shared" si="45"/>
        <v>240</v>
      </c>
      <c r="X3001" s="5">
        <v>3</v>
      </c>
      <c r="Y3001" t="s">
        <v>48</v>
      </c>
      <c r="Z3001" t="s">
        <v>90</v>
      </c>
      <c r="AA3001" t="s">
        <v>666</v>
      </c>
      <c r="AB3001" s="5">
        <v>7</v>
      </c>
      <c r="AC3001" t="s">
        <v>1454</v>
      </c>
      <c r="AD3001" t="s">
        <v>1651</v>
      </c>
    </row>
    <row r="3002" spans="1:30" ht="14.25" customHeight="1" x14ac:dyDescent="0.3">
      <c r="A3002">
        <v>30</v>
      </c>
      <c r="B3002" t="s">
        <v>24</v>
      </c>
      <c r="C3002" t="s">
        <v>481</v>
      </c>
      <c r="D3002" t="s">
        <v>37</v>
      </c>
      <c r="E3002">
        <v>2009</v>
      </c>
      <c r="F3002" t="s">
        <v>582</v>
      </c>
      <c r="G3002" t="s">
        <v>589</v>
      </c>
      <c r="H3002" s="3" t="s">
        <v>590</v>
      </c>
      <c r="I3002" s="8">
        <v>-3.85</v>
      </c>
      <c r="J3002" s="8">
        <v>-73.333332999999996</v>
      </c>
      <c r="K3002" t="s">
        <v>109</v>
      </c>
      <c r="L3002" t="s">
        <v>591</v>
      </c>
      <c r="M3002" t="s">
        <v>592</v>
      </c>
      <c r="N3002" t="s">
        <v>586</v>
      </c>
      <c r="O3002" s="12">
        <v>2001</v>
      </c>
      <c r="P3002" s="12">
        <v>5</v>
      </c>
      <c r="Q3002" s="12">
        <v>2001</v>
      </c>
      <c r="R3002" s="12">
        <v>6</v>
      </c>
      <c r="S3002" s="7">
        <v>2</v>
      </c>
      <c r="T3002">
        <v>9</v>
      </c>
      <c r="U3002">
        <v>5</v>
      </c>
      <c r="V3002" t="s">
        <v>82</v>
      </c>
      <c r="W3002">
        <f t="shared" si="45"/>
        <v>240</v>
      </c>
      <c r="X3002" s="5">
        <v>3</v>
      </c>
      <c r="Y3002" t="s">
        <v>48</v>
      </c>
      <c r="Z3002" t="s">
        <v>90</v>
      </c>
      <c r="AA3002" t="s">
        <v>91</v>
      </c>
      <c r="AB3002" s="5">
        <v>7</v>
      </c>
      <c r="AC3002" t="s">
        <v>1454</v>
      </c>
      <c r="AD3002" t="s">
        <v>1651</v>
      </c>
    </row>
    <row r="3003" spans="1:30" ht="14.25" customHeight="1" x14ac:dyDescent="0.3">
      <c r="A3003">
        <v>30</v>
      </c>
      <c r="B3003" t="s">
        <v>24</v>
      </c>
      <c r="C3003" t="s">
        <v>481</v>
      </c>
      <c r="D3003" t="s">
        <v>37</v>
      </c>
      <c r="E3003">
        <v>2009</v>
      </c>
      <c r="F3003" t="s">
        <v>582</v>
      </c>
      <c r="G3003" t="s">
        <v>589</v>
      </c>
      <c r="H3003" s="3" t="s">
        <v>590</v>
      </c>
      <c r="I3003" s="8">
        <v>-3.85</v>
      </c>
      <c r="J3003" s="8">
        <v>-73.333332999999996</v>
      </c>
      <c r="K3003" t="s">
        <v>109</v>
      </c>
      <c r="L3003" t="s">
        <v>591</v>
      </c>
      <c r="M3003" t="s">
        <v>592</v>
      </c>
      <c r="N3003" t="s">
        <v>586</v>
      </c>
      <c r="O3003" s="12">
        <v>2001</v>
      </c>
      <c r="P3003" s="12">
        <v>5</v>
      </c>
      <c r="Q3003" s="12">
        <v>2001</v>
      </c>
      <c r="R3003" s="12">
        <v>6</v>
      </c>
      <c r="S3003" s="7">
        <v>2</v>
      </c>
      <c r="T3003">
        <v>9</v>
      </c>
      <c r="U3003">
        <v>5</v>
      </c>
      <c r="V3003" t="s">
        <v>82</v>
      </c>
      <c r="W3003">
        <f t="shared" si="45"/>
        <v>240</v>
      </c>
      <c r="X3003" s="5">
        <v>3</v>
      </c>
      <c r="Y3003" t="s">
        <v>48</v>
      </c>
      <c r="Z3003" t="s">
        <v>90</v>
      </c>
      <c r="AA3003" t="s">
        <v>1118</v>
      </c>
      <c r="AB3003" s="5">
        <v>0</v>
      </c>
      <c r="AC3003" t="s">
        <v>1454</v>
      </c>
      <c r="AD3003" t="s">
        <v>1651</v>
      </c>
    </row>
    <row r="3004" spans="1:30" ht="14.25" customHeight="1" x14ac:dyDescent="0.3">
      <c r="A3004">
        <v>31</v>
      </c>
      <c r="B3004" s="21" t="s">
        <v>35</v>
      </c>
      <c r="C3004" t="s">
        <v>484</v>
      </c>
      <c r="D3004" t="s">
        <v>485</v>
      </c>
      <c r="E3004" s="5">
        <v>1997</v>
      </c>
      <c r="F3004" t="s">
        <v>593</v>
      </c>
      <c r="G3004" t="s">
        <v>594</v>
      </c>
      <c r="H3004" s="3" t="s">
        <v>595</v>
      </c>
      <c r="I3004" s="4">
        <v>-2.7469440000000001</v>
      </c>
      <c r="J3004" s="4">
        <v>-42.825833000000003</v>
      </c>
      <c r="K3004" s="19" t="s">
        <v>109</v>
      </c>
      <c r="L3004" s="50" t="s">
        <v>1318</v>
      </c>
      <c r="M3004" t="s">
        <v>1253</v>
      </c>
      <c r="N3004" t="s">
        <v>1334</v>
      </c>
      <c r="O3004">
        <v>1994</v>
      </c>
      <c r="P3004">
        <v>8</v>
      </c>
      <c r="Q3004">
        <v>1995</v>
      </c>
      <c r="R3004">
        <v>9</v>
      </c>
      <c r="S3004" s="10">
        <v>14</v>
      </c>
      <c r="T3004">
        <v>28</v>
      </c>
      <c r="U3004">
        <v>4</v>
      </c>
      <c r="V3004" t="s">
        <v>109</v>
      </c>
      <c r="W3004">
        <f t="shared" si="45"/>
        <v>240</v>
      </c>
      <c r="X3004">
        <v>1</v>
      </c>
      <c r="Y3004" t="s">
        <v>1070</v>
      </c>
      <c r="Z3004" t="s">
        <v>55</v>
      </c>
      <c r="AA3004" t="s">
        <v>56</v>
      </c>
      <c r="AB3004" s="5">
        <v>726</v>
      </c>
      <c r="AC3004" t="s">
        <v>1455</v>
      </c>
      <c r="AD3004" t="s">
        <v>1652</v>
      </c>
    </row>
    <row r="3005" spans="1:30" ht="14.25" customHeight="1" x14ac:dyDescent="0.3">
      <c r="A3005">
        <v>31</v>
      </c>
      <c r="B3005" t="s">
        <v>35</v>
      </c>
      <c r="C3005" t="s">
        <v>484</v>
      </c>
      <c r="D3005" t="s">
        <v>485</v>
      </c>
      <c r="E3005">
        <v>1997</v>
      </c>
      <c r="F3005" t="s">
        <v>593</v>
      </c>
      <c r="G3005" t="s">
        <v>1119</v>
      </c>
      <c r="H3005" s="3" t="s">
        <v>595</v>
      </c>
      <c r="I3005" s="4">
        <v>-2.7469440000000001</v>
      </c>
      <c r="J3005" s="4">
        <v>-42.825833000000003</v>
      </c>
      <c r="K3005" s="19" t="s">
        <v>109</v>
      </c>
      <c r="L3005" s="50" t="s">
        <v>1318</v>
      </c>
      <c r="M3005" t="s">
        <v>1253</v>
      </c>
      <c r="N3005" t="s">
        <v>1334</v>
      </c>
      <c r="O3005" s="12">
        <v>1994</v>
      </c>
      <c r="P3005">
        <v>8</v>
      </c>
      <c r="Q3005" s="12">
        <v>1995</v>
      </c>
      <c r="R3005" s="12">
        <v>9</v>
      </c>
      <c r="S3005" s="10">
        <v>14</v>
      </c>
      <c r="T3005">
        <v>28</v>
      </c>
      <c r="U3005">
        <v>4</v>
      </c>
      <c r="V3005" t="s">
        <v>109</v>
      </c>
      <c r="W3005">
        <f t="shared" si="45"/>
        <v>240</v>
      </c>
      <c r="X3005" s="5">
        <v>1</v>
      </c>
      <c r="Y3005" t="s">
        <v>1070</v>
      </c>
      <c r="Z3005" t="s">
        <v>55</v>
      </c>
      <c r="AA3005" t="s">
        <v>62</v>
      </c>
      <c r="AB3005" s="5">
        <v>3</v>
      </c>
      <c r="AC3005" t="s">
        <v>1455</v>
      </c>
      <c r="AD3005" t="s">
        <v>1652</v>
      </c>
    </row>
    <row r="3006" spans="1:30" ht="14.25" customHeight="1" x14ac:dyDescent="0.3">
      <c r="A3006">
        <v>31</v>
      </c>
      <c r="B3006" t="s">
        <v>35</v>
      </c>
      <c r="C3006" t="s">
        <v>484</v>
      </c>
      <c r="D3006" t="s">
        <v>485</v>
      </c>
      <c r="E3006">
        <v>1997</v>
      </c>
      <c r="F3006" t="s">
        <v>593</v>
      </c>
      <c r="G3006" t="s">
        <v>1119</v>
      </c>
      <c r="H3006" s="3" t="s">
        <v>595</v>
      </c>
      <c r="I3006" s="4">
        <v>-2.7469440000000001</v>
      </c>
      <c r="J3006" s="4">
        <v>-42.825833000000003</v>
      </c>
      <c r="K3006" s="19" t="s">
        <v>109</v>
      </c>
      <c r="L3006" s="50" t="s">
        <v>1318</v>
      </c>
      <c r="M3006" t="s">
        <v>1253</v>
      </c>
      <c r="N3006" t="s">
        <v>1334</v>
      </c>
      <c r="O3006" s="12">
        <v>1994</v>
      </c>
      <c r="P3006">
        <v>8</v>
      </c>
      <c r="Q3006" s="12">
        <v>1995</v>
      </c>
      <c r="R3006" s="12">
        <v>9</v>
      </c>
      <c r="S3006" s="10">
        <v>14</v>
      </c>
      <c r="T3006">
        <v>28</v>
      </c>
      <c r="U3006">
        <v>4</v>
      </c>
      <c r="V3006" t="s">
        <v>109</v>
      </c>
      <c r="W3006">
        <f t="shared" si="45"/>
        <v>240</v>
      </c>
      <c r="X3006" s="5">
        <v>1</v>
      </c>
      <c r="Y3006" t="s">
        <v>1070</v>
      </c>
      <c r="Z3006" t="s">
        <v>55</v>
      </c>
      <c r="AA3006" t="s">
        <v>503</v>
      </c>
      <c r="AB3006" s="5">
        <v>17</v>
      </c>
      <c r="AC3006" t="s">
        <v>1455</v>
      </c>
      <c r="AD3006" t="s">
        <v>1652</v>
      </c>
    </row>
    <row r="3007" spans="1:30" ht="14.25" customHeight="1" x14ac:dyDescent="0.3">
      <c r="A3007">
        <v>31</v>
      </c>
      <c r="B3007" t="s">
        <v>35</v>
      </c>
      <c r="C3007" t="s">
        <v>484</v>
      </c>
      <c r="D3007" t="s">
        <v>485</v>
      </c>
      <c r="E3007">
        <v>1997</v>
      </c>
      <c r="F3007" t="s">
        <v>593</v>
      </c>
      <c r="G3007" t="s">
        <v>1119</v>
      </c>
      <c r="H3007" s="3" t="s">
        <v>595</v>
      </c>
      <c r="I3007" s="4">
        <v>-2.7469440000000001</v>
      </c>
      <c r="J3007" s="4">
        <v>-42.825833000000003</v>
      </c>
      <c r="K3007" s="19" t="s">
        <v>109</v>
      </c>
      <c r="L3007" s="50" t="s">
        <v>1318</v>
      </c>
      <c r="M3007" t="s">
        <v>1253</v>
      </c>
      <c r="N3007" t="s">
        <v>1334</v>
      </c>
      <c r="O3007" s="12">
        <v>1994</v>
      </c>
      <c r="P3007">
        <v>8</v>
      </c>
      <c r="Q3007" s="12">
        <v>1995</v>
      </c>
      <c r="R3007" s="12">
        <v>9</v>
      </c>
      <c r="S3007" s="10">
        <v>14</v>
      </c>
      <c r="T3007">
        <v>28</v>
      </c>
      <c r="U3007">
        <v>4</v>
      </c>
      <c r="V3007" t="s">
        <v>109</v>
      </c>
      <c r="W3007">
        <f t="shared" si="45"/>
        <v>240</v>
      </c>
      <c r="X3007" s="5">
        <v>1</v>
      </c>
      <c r="Y3007" t="s">
        <v>1070</v>
      </c>
      <c r="Z3007" t="s">
        <v>55</v>
      </c>
      <c r="AA3007" t="s">
        <v>258</v>
      </c>
      <c r="AB3007" s="5">
        <v>2</v>
      </c>
      <c r="AC3007" t="s">
        <v>1455</v>
      </c>
      <c r="AD3007" t="s">
        <v>1652</v>
      </c>
    </row>
    <row r="3008" spans="1:30" ht="14.25" customHeight="1" x14ac:dyDescent="0.3">
      <c r="A3008">
        <v>31</v>
      </c>
      <c r="B3008" t="s">
        <v>35</v>
      </c>
      <c r="C3008" t="s">
        <v>484</v>
      </c>
      <c r="D3008" t="s">
        <v>485</v>
      </c>
      <c r="E3008">
        <v>1997</v>
      </c>
      <c r="F3008" t="s">
        <v>593</v>
      </c>
      <c r="G3008" t="s">
        <v>1119</v>
      </c>
      <c r="H3008" s="3" t="s">
        <v>595</v>
      </c>
      <c r="I3008" s="4">
        <v>-2.7469440000000001</v>
      </c>
      <c r="J3008" s="4">
        <v>-42.825833000000003</v>
      </c>
      <c r="K3008" s="19" t="s">
        <v>109</v>
      </c>
      <c r="L3008" s="50" t="s">
        <v>1318</v>
      </c>
      <c r="M3008" t="s">
        <v>1253</v>
      </c>
      <c r="N3008" t="s">
        <v>1334</v>
      </c>
      <c r="O3008" s="12">
        <v>1994</v>
      </c>
      <c r="P3008">
        <v>8</v>
      </c>
      <c r="Q3008" s="12">
        <v>1995</v>
      </c>
      <c r="R3008" s="12">
        <v>9</v>
      </c>
      <c r="S3008" s="10">
        <v>14</v>
      </c>
      <c r="T3008">
        <v>28</v>
      </c>
      <c r="U3008">
        <v>4</v>
      </c>
      <c r="V3008" t="s">
        <v>109</v>
      </c>
      <c r="W3008">
        <f t="shared" si="45"/>
        <v>240</v>
      </c>
      <c r="X3008" s="5">
        <v>1</v>
      </c>
      <c r="Y3008" t="s">
        <v>1070</v>
      </c>
      <c r="Z3008" t="s">
        <v>55</v>
      </c>
      <c r="AA3008" t="s">
        <v>524</v>
      </c>
      <c r="AB3008" s="5">
        <v>55</v>
      </c>
      <c r="AC3008" t="s">
        <v>1455</v>
      </c>
      <c r="AD3008" t="s">
        <v>1652</v>
      </c>
    </row>
    <row r="3009" spans="1:30" ht="14.25" customHeight="1" x14ac:dyDescent="0.3">
      <c r="A3009">
        <v>31</v>
      </c>
      <c r="B3009" t="s">
        <v>35</v>
      </c>
      <c r="C3009" t="s">
        <v>484</v>
      </c>
      <c r="D3009" t="s">
        <v>485</v>
      </c>
      <c r="E3009">
        <v>1997</v>
      </c>
      <c r="F3009" t="s">
        <v>593</v>
      </c>
      <c r="G3009" t="s">
        <v>1119</v>
      </c>
      <c r="H3009" s="3" t="s">
        <v>595</v>
      </c>
      <c r="I3009" s="4">
        <v>-2.7469440000000001</v>
      </c>
      <c r="J3009" s="4">
        <v>-42.825833000000003</v>
      </c>
      <c r="K3009" s="19" t="s">
        <v>109</v>
      </c>
      <c r="L3009" s="50" t="s">
        <v>1318</v>
      </c>
      <c r="M3009" t="s">
        <v>1253</v>
      </c>
      <c r="N3009" t="s">
        <v>1334</v>
      </c>
      <c r="O3009" s="12">
        <v>1994</v>
      </c>
      <c r="P3009">
        <v>8</v>
      </c>
      <c r="Q3009" s="12">
        <v>1995</v>
      </c>
      <c r="R3009" s="12">
        <v>9</v>
      </c>
      <c r="S3009" s="10">
        <v>14</v>
      </c>
      <c r="T3009">
        <v>28</v>
      </c>
      <c r="U3009">
        <v>4</v>
      </c>
      <c r="V3009" t="s">
        <v>109</v>
      </c>
      <c r="W3009">
        <f t="shared" si="45"/>
        <v>240</v>
      </c>
      <c r="X3009" s="5">
        <v>1</v>
      </c>
      <c r="Y3009" t="s">
        <v>1070</v>
      </c>
      <c r="Z3009" t="s">
        <v>49</v>
      </c>
      <c r="AA3009" t="s">
        <v>483</v>
      </c>
      <c r="AB3009" s="5">
        <v>0</v>
      </c>
      <c r="AC3009" t="s">
        <v>1455</v>
      </c>
      <c r="AD3009" t="s">
        <v>1652</v>
      </c>
    </row>
    <row r="3010" spans="1:30" ht="14.25" customHeight="1" x14ac:dyDescent="0.3">
      <c r="A3010">
        <v>31</v>
      </c>
      <c r="B3010" t="s">
        <v>35</v>
      </c>
      <c r="C3010" t="s">
        <v>484</v>
      </c>
      <c r="D3010" t="s">
        <v>485</v>
      </c>
      <c r="E3010">
        <v>1997</v>
      </c>
      <c r="F3010" t="s">
        <v>593</v>
      </c>
      <c r="G3010" t="s">
        <v>1119</v>
      </c>
      <c r="H3010" s="3" t="s">
        <v>595</v>
      </c>
      <c r="I3010" s="4">
        <v>-2.7469440000000001</v>
      </c>
      <c r="J3010" s="4">
        <v>-42.825833000000003</v>
      </c>
      <c r="K3010" s="19" t="s">
        <v>109</v>
      </c>
      <c r="L3010" s="50" t="s">
        <v>1318</v>
      </c>
      <c r="M3010" t="s">
        <v>1253</v>
      </c>
      <c r="N3010" t="s">
        <v>1334</v>
      </c>
      <c r="O3010" s="12">
        <v>1994</v>
      </c>
      <c r="P3010">
        <v>8</v>
      </c>
      <c r="Q3010" s="12">
        <v>1995</v>
      </c>
      <c r="R3010" s="12">
        <v>9</v>
      </c>
      <c r="S3010" s="10">
        <v>14</v>
      </c>
      <c r="T3010">
        <v>28</v>
      </c>
      <c r="U3010">
        <v>4</v>
      </c>
      <c r="V3010" t="s">
        <v>109</v>
      </c>
      <c r="W3010">
        <f t="shared" si="45"/>
        <v>240</v>
      </c>
      <c r="X3010" s="5">
        <v>1</v>
      </c>
      <c r="Y3010" t="s">
        <v>1070</v>
      </c>
      <c r="Z3010" t="s">
        <v>83</v>
      </c>
      <c r="AA3010" t="s">
        <v>84</v>
      </c>
      <c r="AB3010" s="5">
        <v>10</v>
      </c>
      <c r="AC3010" t="s">
        <v>1455</v>
      </c>
      <c r="AD3010" t="s">
        <v>1652</v>
      </c>
    </row>
    <row r="3011" spans="1:30" ht="14.25" customHeight="1" x14ac:dyDescent="0.3">
      <c r="A3011">
        <v>31</v>
      </c>
      <c r="B3011" t="s">
        <v>35</v>
      </c>
      <c r="C3011" t="s">
        <v>484</v>
      </c>
      <c r="D3011" t="s">
        <v>485</v>
      </c>
      <c r="E3011">
        <v>1997</v>
      </c>
      <c r="F3011" t="s">
        <v>593</v>
      </c>
      <c r="G3011" t="s">
        <v>1119</v>
      </c>
      <c r="H3011" s="3" t="s">
        <v>595</v>
      </c>
      <c r="I3011" s="4">
        <v>-2.7469440000000001</v>
      </c>
      <c r="J3011" s="4">
        <v>-42.825833000000003</v>
      </c>
      <c r="K3011" s="19" t="s">
        <v>109</v>
      </c>
      <c r="L3011" s="50" t="s">
        <v>1318</v>
      </c>
      <c r="M3011" t="s">
        <v>1253</v>
      </c>
      <c r="N3011" t="s">
        <v>1334</v>
      </c>
      <c r="O3011" s="12">
        <v>1994</v>
      </c>
      <c r="P3011">
        <v>8</v>
      </c>
      <c r="Q3011" s="12">
        <v>1995</v>
      </c>
      <c r="R3011" s="12">
        <v>9</v>
      </c>
      <c r="S3011" s="10">
        <v>14</v>
      </c>
      <c r="T3011">
        <v>28</v>
      </c>
      <c r="U3011">
        <v>4</v>
      </c>
      <c r="V3011" t="s">
        <v>109</v>
      </c>
      <c r="W3011">
        <f t="shared" si="45"/>
        <v>240</v>
      </c>
      <c r="X3011" s="5">
        <v>1</v>
      </c>
      <c r="Y3011" t="s">
        <v>1070</v>
      </c>
      <c r="Z3011" t="s">
        <v>83</v>
      </c>
      <c r="AA3011" t="s">
        <v>87</v>
      </c>
      <c r="AB3011" s="5">
        <v>87</v>
      </c>
      <c r="AC3011" t="s">
        <v>1455</v>
      </c>
      <c r="AD3011" t="s">
        <v>1652</v>
      </c>
    </row>
    <row r="3012" spans="1:30" ht="14.25" customHeight="1" x14ac:dyDescent="0.3">
      <c r="A3012">
        <v>31</v>
      </c>
      <c r="B3012" t="s">
        <v>35</v>
      </c>
      <c r="C3012" t="s">
        <v>484</v>
      </c>
      <c r="D3012" t="s">
        <v>485</v>
      </c>
      <c r="E3012">
        <v>1997</v>
      </c>
      <c r="F3012" t="s">
        <v>593</v>
      </c>
      <c r="G3012" t="s">
        <v>1119</v>
      </c>
      <c r="H3012" s="3" t="s">
        <v>595</v>
      </c>
      <c r="I3012" s="4">
        <v>-2.7469440000000001</v>
      </c>
      <c r="J3012" s="4">
        <v>-42.825833000000003</v>
      </c>
      <c r="K3012" s="19" t="s">
        <v>109</v>
      </c>
      <c r="L3012" s="50" t="s">
        <v>1318</v>
      </c>
      <c r="M3012" t="s">
        <v>1253</v>
      </c>
      <c r="N3012" t="s">
        <v>1334</v>
      </c>
      <c r="O3012" s="12">
        <v>1994</v>
      </c>
      <c r="P3012">
        <v>8</v>
      </c>
      <c r="Q3012" s="12">
        <v>1995</v>
      </c>
      <c r="R3012" s="12">
        <v>9</v>
      </c>
      <c r="S3012" s="10">
        <v>14</v>
      </c>
      <c r="T3012">
        <v>28</v>
      </c>
      <c r="U3012">
        <v>4</v>
      </c>
      <c r="V3012" t="s">
        <v>109</v>
      </c>
      <c r="W3012">
        <f t="shared" si="45"/>
        <v>240</v>
      </c>
      <c r="X3012" s="5">
        <v>1</v>
      </c>
      <c r="Y3012" t="s">
        <v>1070</v>
      </c>
      <c r="Z3012" t="s">
        <v>90</v>
      </c>
      <c r="AA3012" t="s">
        <v>91</v>
      </c>
      <c r="AB3012" s="5">
        <v>2</v>
      </c>
      <c r="AC3012" t="s">
        <v>1455</v>
      </c>
      <c r="AD3012" t="s">
        <v>1652</v>
      </c>
    </row>
    <row r="3013" spans="1:30" ht="14.25" customHeight="1" x14ac:dyDescent="0.3">
      <c r="A3013">
        <v>31</v>
      </c>
      <c r="B3013" t="s">
        <v>35</v>
      </c>
      <c r="C3013" t="s">
        <v>484</v>
      </c>
      <c r="D3013" t="s">
        <v>485</v>
      </c>
      <c r="E3013">
        <v>1997</v>
      </c>
      <c r="F3013" t="s">
        <v>593</v>
      </c>
      <c r="G3013" t="s">
        <v>1119</v>
      </c>
      <c r="H3013" s="3" t="s">
        <v>595</v>
      </c>
      <c r="I3013" s="4">
        <v>-2.7469440000000001</v>
      </c>
      <c r="J3013" s="4">
        <v>-42.825833000000003</v>
      </c>
      <c r="K3013" s="19" t="s">
        <v>109</v>
      </c>
      <c r="L3013" s="50" t="s">
        <v>1318</v>
      </c>
      <c r="M3013" t="s">
        <v>1253</v>
      </c>
      <c r="N3013" t="s">
        <v>1334</v>
      </c>
      <c r="O3013" s="12">
        <v>1994</v>
      </c>
      <c r="P3013">
        <v>8</v>
      </c>
      <c r="Q3013" s="12">
        <v>1995</v>
      </c>
      <c r="R3013" s="12">
        <v>9</v>
      </c>
      <c r="S3013" s="10">
        <v>14</v>
      </c>
      <c r="T3013">
        <v>28</v>
      </c>
      <c r="U3013">
        <v>4</v>
      </c>
      <c r="V3013" t="s">
        <v>109</v>
      </c>
      <c r="W3013">
        <f t="shared" si="45"/>
        <v>240</v>
      </c>
      <c r="X3013" s="5">
        <v>1</v>
      </c>
      <c r="Y3013" t="s">
        <v>20</v>
      </c>
      <c r="Z3013" t="s">
        <v>55</v>
      </c>
      <c r="AA3013" t="s">
        <v>56</v>
      </c>
      <c r="AB3013" s="5">
        <v>4</v>
      </c>
      <c r="AC3013" t="s">
        <v>1455</v>
      </c>
      <c r="AD3013" t="s">
        <v>1652</v>
      </c>
    </row>
    <row r="3014" spans="1:30" ht="14.25" customHeight="1" x14ac:dyDescent="0.3">
      <c r="A3014">
        <v>31</v>
      </c>
      <c r="B3014" t="s">
        <v>35</v>
      </c>
      <c r="C3014" t="s">
        <v>484</v>
      </c>
      <c r="D3014" t="s">
        <v>485</v>
      </c>
      <c r="E3014">
        <v>1997</v>
      </c>
      <c r="F3014" t="s">
        <v>593</v>
      </c>
      <c r="G3014" t="s">
        <v>1119</v>
      </c>
      <c r="H3014" s="3" t="s">
        <v>595</v>
      </c>
      <c r="I3014" s="4">
        <v>-2.7469440000000001</v>
      </c>
      <c r="J3014" s="4">
        <v>-42.825833000000003</v>
      </c>
      <c r="K3014" s="19" t="s">
        <v>109</v>
      </c>
      <c r="L3014" s="50" t="s">
        <v>1318</v>
      </c>
      <c r="M3014" t="s">
        <v>1253</v>
      </c>
      <c r="N3014" t="s">
        <v>1334</v>
      </c>
      <c r="O3014" s="12">
        <v>1994</v>
      </c>
      <c r="P3014">
        <v>8</v>
      </c>
      <c r="Q3014" s="12">
        <v>1995</v>
      </c>
      <c r="R3014" s="12">
        <v>9</v>
      </c>
      <c r="S3014" s="10">
        <v>14</v>
      </c>
      <c r="T3014">
        <v>28</v>
      </c>
      <c r="U3014">
        <v>4</v>
      </c>
      <c r="V3014" t="s">
        <v>109</v>
      </c>
      <c r="W3014">
        <f t="shared" si="45"/>
        <v>240</v>
      </c>
      <c r="X3014" s="5">
        <v>1</v>
      </c>
      <c r="Y3014" t="s">
        <v>20</v>
      </c>
      <c r="Z3014" t="s">
        <v>55</v>
      </c>
      <c r="AA3014" t="s">
        <v>62</v>
      </c>
      <c r="AB3014" s="5">
        <v>0</v>
      </c>
      <c r="AC3014" t="s">
        <v>1455</v>
      </c>
      <c r="AD3014" t="s">
        <v>1652</v>
      </c>
    </row>
    <row r="3015" spans="1:30" ht="14.25" customHeight="1" x14ac:dyDescent="0.3">
      <c r="A3015">
        <v>31</v>
      </c>
      <c r="B3015" t="s">
        <v>35</v>
      </c>
      <c r="C3015" t="s">
        <v>484</v>
      </c>
      <c r="D3015" t="s">
        <v>485</v>
      </c>
      <c r="E3015">
        <v>1997</v>
      </c>
      <c r="F3015" t="s">
        <v>593</v>
      </c>
      <c r="G3015" t="s">
        <v>1119</v>
      </c>
      <c r="H3015" s="3" t="s">
        <v>595</v>
      </c>
      <c r="I3015" s="4">
        <v>-2.7469440000000001</v>
      </c>
      <c r="J3015" s="4">
        <v>-42.825833000000003</v>
      </c>
      <c r="K3015" s="19" t="s">
        <v>109</v>
      </c>
      <c r="L3015" s="50" t="s">
        <v>1318</v>
      </c>
      <c r="M3015" t="s">
        <v>1253</v>
      </c>
      <c r="N3015" t="s">
        <v>1334</v>
      </c>
      <c r="O3015" s="12">
        <v>1994</v>
      </c>
      <c r="P3015">
        <v>8</v>
      </c>
      <c r="Q3015" s="12">
        <v>1995</v>
      </c>
      <c r="R3015" s="12">
        <v>9</v>
      </c>
      <c r="S3015" s="10">
        <v>14</v>
      </c>
      <c r="T3015">
        <v>28</v>
      </c>
      <c r="U3015">
        <v>4</v>
      </c>
      <c r="V3015" t="s">
        <v>109</v>
      </c>
      <c r="W3015">
        <f t="shared" si="45"/>
        <v>240</v>
      </c>
      <c r="X3015" s="5">
        <v>1</v>
      </c>
      <c r="Y3015" t="s">
        <v>20</v>
      </c>
      <c r="Z3015" t="s">
        <v>55</v>
      </c>
      <c r="AA3015" t="s">
        <v>503</v>
      </c>
      <c r="AB3015" s="5">
        <v>0</v>
      </c>
      <c r="AC3015" t="s">
        <v>1455</v>
      </c>
      <c r="AD3015" t="s">
        <v>1652</v>
      </c>
    </row>
    <row r="3016" spans="1:30" ht="14.25" customHeight="1" x14ac:dyDescent="0.3">
      <c r="A3016">
        <v>31</v>
      </c>
      <c r="B3016" t="s">
        <v>35</v>
      </c>
      <c r="C3016" t="s">
        <v>484</v>
      </c>
      <c r="D3016" t="s">
        <v>485</v>
      </c>
      <c r="E3016">
        <v>1997</v>
      </c>
      <c r="F3016" t="s">
        <v>593</v>
      </c>
      <c r="G3016" t="s">
        <v>1119</v>
      </c>
      <c r="H3016" s="3" t="s">
        <v>595</v>
      </c>
      <c r="I3016" s="4">
        <v>-2.7469440000000001</v>
      </c>
      <c r="J3016" s="4">
        <v>-42.825833000000003</v>
      </c>
      <c r="K3016" s="19" t="s">
        <v>109</v>
      </c>
      <c r="L3016" s="50" t="s">
        <v>1318</v>
      </c>
      <c r="M3016" t="s">
        <v>1253</v>
      </c>
      <c r="N3016" t="s">
        <v>1334</v>
      </c>
      <c r="O3016" s="12">
        <v>1994</v>
      </c>
      <c r="P3016">
        <v>8</v>
      </c>
      <c r="Q3016" s="12">
        <v>1995</v>
      </c>
      <c r="R3016" s="12">
        <v>9</v>
      </c>
      <c r="S3016" s="10">
        <v>14</v>
      </c>
      <c r="T3016">
        <v>28</v>
      </c>
      <c r="U3016">
        <v>4</v>
      </c>
      <c r="V3016" t="s">
        <v>109</v>
      </c>
      <c r="W3016">
        <f t="shared" si="45"/>
        <v>240</v>
      </c>
      <c r="X3016" s="5">
        <v>1</v>
      </c>
      <c r="Y3016" t="s">
        <v>20</v>
      </c>
      <c r="Z3016" t="s">
        <v>55</v>
      </c>
      <c r="AA3016" t="s">
        <v>258</v>
      </c>
      <c r="AB3016" s="5">
        <v>0</v>
      </c>
      <c r="AC3016" t="s">
        <v>1455</v>
      </c>
      <c r="AD3016" t="s">
        <v>1652</v>
      </c>
    </row>
    <row r="3017" spans="1:30" ht="14.25" customHeight="1" x14ac:dyDescent="0.3">
      <c r="A3017">
        <v>31</v>
      </c>
      <c r="B3017" t="s">
        <v>35</v>
      </c>
      <c r="C3017" t="s">
        <v>484</v>
      </c>
      <c r="D3017" t="s">
        <v>485</v>
      </c>
      <c r="E3017">
        <v>1997</v>
      </c>
      <c r="F3017" t="s">
        <v>593</v>
      </c>
      <c r="G3017" t="s">
        <v>1119</v>
      </c>
      <c r="H3017" s="3" t="s">
        <v>595</v>
      </c>
      <c r="I3017" s="4">
        <v>-2.7469440000000001</v>
      </c>
      <c r="J3017" s="4">
        <v>-42.825833000000003</v>
      </c>
      <c r="K3017" s="19" t="s">
        <v>109</v>
      </c>
      <c r="L3017" s="50" t="s">
        <v>1318</v>
      </c>
      <c r="M3017" t="s">
        <v>1253</v>
      </c>
      <c r="N3017" t="s">
        <v>1334</v>
      </c>
      <c r="O3017" s="12">
        <v>1994</v>
      </c>
      <c r="P3017">
        <v>8</v>
      </c>
      <c r="Q3017" s="12">
        <v>1995</v>
      </c>
      <c r="R3017" s="12">
        <v>9</v>
      </c>
      <c r="S3017" s="10">
        <v>14</v>
      </c>
      <c r="T3017">
        <v>28</v>
      </c>
      <c r="U3017">
        <v>4</v>
      </c>
      <c r="V3017" t="s">
        <v>109</v>
      </c>
      <c r="W3017">
        <f t="shared" si="45"/>
        <v>240</v>
      </c>
      <c r="X3017" s="5">
        <v>1</v>
      </c>
      <c r="Y3017" t="s">
        <v>20</v>
      </c>
      <c r="Z3017" t="s">
        <v>55</v>
      </c>
      <c r="AA3017" t="s">
        <v>524</v>
      </c>
      <c r="AB3017" s="5">
        <v>0</v>
      </c>
      <c r="AC3017" t="s">
        <v>1455</v>
      </c>
      <c r="AD3017" t="s">
        <v>1652</v>
      </c>
    </row>
    <row r="3018" spans="1:30" ht="14.25" customHeight="1" x14ac:dyDescent="0.3">
      <c r="A3018">
        <v>31</v>
      </c>
      <c r="B3018" t="s">
        <v>35</v>
      </c>
      <c r="C3018" t="s">
        <v>484</v>
      </c>
      <c r="D3018" t="s">
        <v>485</v>
      </c>
      <c r="E3018">
        <v>1997</v>
      </c>
      <c r="F3018" t="s">
        <v>593</v>
      </c>
      <c r="G3018" t="s">
        <v>1119</v>
      </c>
      <c r="H3018" s="3" t="s">
        <v>595</v>
      </c>
      <c r="I3018" s="4">
        <v>-2.7469440000000001</v>
      </c>
      <c r="J3018" s="4">
        <v>-42.825833000000003</v>
      </c>
      <c r="K3018" s="19" t="s">
        <v>109</v>
      </c>
      <c r="L3018" s="50" t="s">
        <v>1318</v>
      </c>
      <c r="M3018" t="s">
        <v>1253</v>
      </c>
      <c r="N3018" t="s">
        <v>1334</v>
      </c>
      <c r="O3018" s="12">
        <v>1994</v>
      </c>
      <c r="P3018">
        <v>8</v>
      </c>
      <c r="Q3018" s="12">
        <v>1995</v>
      </c>
      <c r="R3018" s="12">
        <v>9</v>
      </c>
      <c r="S3018" s="10">
        <v>14</v>
      </c>
      <c r="T3018">
        <v>28</v>
      </c>
      <c r="U3018">
        <v>4</v>
      </c>
      <c r="V3018" t="s">
        <v>109</v>
      </c>
      <c r="W3018">
        <f t="shared" si="45"/>
        <v>240</v>
      </c>
      <c r="X3018" s="5">
        <v>1</v>
      </c>
      <c r="Y3018" t="s">
        <v>20</v>
      </c>
      <c r="Z3018" t="s">
        <v>49</v>
      </c>
      <c r="AA3018" t="s">
        <v>483</v>
      </c>
      <c r="AB3018" s="5">
        <v>48</v>
      </c>
      <c r="AC3018" t="s">
        <v>1455</v>
      </c>
      <c r="AD3018" t="s">
        <v>1652</v>
      </c>
    </row>
    <row r="3019" spans="1:30" ht="14.25" customHeight="1" x14ac:dyDescent="0.3">
      <c r="A3019">
        <v>31</v>
      </c>
      <c r="B3019" t="s">
        <v>35</v>
      </c>
      <c r="C3019" t="s">
        <v>484</v>
      </c>
      <c r="D3019" t="s">
        <v>485</v>
      </c>
      <c r="E3019">
        <v>1997</v>
      </c>
      <c r="F3019" t="s">
        <v>593</v>
      </c>
      <c r="G3019" t="s">
        <v>1119</v>
      </c>
      <c r="H3019" s="3" t="s">
        <v>595</v>
      </c>
      <c r="I3019" s="4">
        <v>-2.7469440000000001</v>
      </c>
      <c r="J3019" s="4">
        <v>-42.825833000000003</v>
      </c>
      <c r="K3019" s="19" t="s">
        <v>109</v>
      </c>
      <c r="L3019" s="50" t="s">
        <v>1318</v>
      </c>
      <c r="M3019" t="s">
        <v>1253</v>
      </c>
      <c r="N3019" t="s">
        <v>1334</v>
      </c>
      <c r="O3019" s="12">
        <v>1994</v>
      </c>
      <c r="P3019">
        <v>8</v>
      </c>
      <c r="Q3019" s="12">
        <v>1995</v>
      </c>
      <c r="R3019" s="12">
        <v>9</v>
      </c>
      <c r="S3019" s="10">
        <v>14</v>
      </c>
      <c r="T3019">
        <v>28</v>
      </c>
      <c r="U3019">
        <v>4</v>
      </c>
      <c r="V3019" t="s">
        <v>109</v>
      </c>
      <c r="W3019">
        <f t="shared" si="45"/>
        <v>240</v>
      </c>
      <c r="X3019" s="5">
        <v>1</v>
      </c>
      <c r="Y3019" t="s">
        <v>20</v>
      </c>
      <c r="Z3019" t="s">
        <v>83</v>
      </c>
      <c r="AA3019" t="s">
        <v>84</v>
      </c>
      <c r="AB3019" s="5">
        <v>175</v>
      </c>
      <c r="AC3019" t="s">
        <v>1455</v>
      </c>
      <c r="AD3019" t="s">
        <v>1652</v>
      </c>
    </row>
    <row r="3020" spans="1:30" ht="14.25" customHeight="1" x14ac:dyDescent="0.3">
      <c r="A3020">
        <v>31</v>
      </c>
      <c r="B3020" t="s">
        <v>35</v>
      </c>
      <c r="C3020" t="s">
        <v>484</v>
      </c>
      <c r="D3020" t="s">
        <v>485</v>
      </c>
      <c r="E3020">
        <v>1997</v>
      </c>
      <c r="F3020" t="s">
        <v>593</v>
      </c>
      <c r="G3020" t="s">
        <v>1119</v>
      </c>
      <c r="H3020" s="3" t="s">
        <v>595</v>
      </c>
      <c r="I3020" s="4">
        <v>-2.7469440000000001</v>
      </c>
      <c r="J3020" s="4">
        <v>-42.825833000000003</v>
      </c>
      <c r="K3020" s="19" t="s">
        <v>109</v>
      </c>
      <c r="L3020" s="50" t="s">
        <v>1318</v>
      </c>
      <c r="M3020" t="s">
        <v>1253</v>
      </c>
      <c r="N3020" t="s">
        <v>1334</v>
      </c>
      <c r="O3020" s="12">
        <v>1994</v>
      </c>
      <c r="P3020">
        <v>8</v>
      </c>
      <c r="Q3020" s="12">
        <v>1995</v>
      </c>
      <c r="R3020" s="12">
        <v>9</v>
      </c>
      <c r="S3020" s="10">
        <v>14</v>
      </c>
      <c r="T3020">
        <v>28</v>
      </c>
      <c r="U3020">
        <v>4</v>
      </c>
      <c r="V3020" t="s">
        <v>109</v>
      </c>
      <c r="W3020">
        <f t="shared" si="45"/>
        <v>240</v>
      </c>
      <c r="X3020" s="5">
        <v>1</v>
      </c>
      <c r="Y3020" t="s">
        <v>20</v>
      </c>
      <c r="Z3020" t="s">
        <v>83</v>
      </c>
      <c r="AA3020" t="s">
        <v>87</v>
      </c>
      <c r="AB3020" s="5">
        <v>1</v>
      </c>
      <c r="AC3020" t="s">
        <v>1455</v>
      </c>
      <c r="AD3020" t="s">
        <v>1652</v>
      </c>
    </row>
    <row r="3021" spans="1:30" ht="14.25" customHeight="1" x14ac:dyDescent="0.3">
      <c r="A3021">
        <v>31</v>
      </c>
      <c r="B3021" t="s">
        <v>35</v>
      </c>
      <c r="C3021" t="s">
        <v>484</v>
      </c>
      <c r="D3021" t="s">
        <v>485</v>
      </c>
      <c r="E3021">
        <v>1997</v>
      </c>
      <c r="F3021" t="s">
        <v>593</v>
      </c>
      <c r="G3021" t="s">
        <v>1119</v>
      </c>
      <c r="H3021" s="3" t="s">
        <v>595</v>
      </c>
      <c r="I3021" s="4">
        <v>-2.7469440000000001</v>
      </c>
      <c r="J3021" s="4">
        <v>-42.825833000000003</v>
      </c>
      <c r="K3021" s="19" t="s">
        <v>109</v>
      </c>
      <c r="L3021" s="50" t="s">
        <v>1318</v>
      </c>
      <c r="M3021" t="s">
        <v>1253</v>
      </c>
      <c r="N3021" t="s">
        <v>1334</v>
      </c>
      <c r="O3021" s="12">
        <v>1994</v>
      </c>
      <c r="P3021">
        <v>8</v>
      </c>
      <c r="Q3021" s="12">
        <v>1995</v>
      </c>
      <c r="R3021" s="12">
        <v>9</v>
      </c>
      <c r="S3021" s="10">
        <v>14</v>
      </c>
      <c r="T3021">
        <v>28</v>
      </c>
      <c r="U3021">
        <v>4</v>
      </c>
      <c r="V3021" t="s">
        <v>109</v>
      </c>
      <c r="W3021">
        <f t="shared" si="45"/>
        <v>240</v>
      </c>
      <c r="X3021" s="5">
        <v>1</v>
      </c>
      <c r="Y3021" t="s">
        <v>20</v>
      </c>
      <c r="Z3021" t="s">
        <v>90</v>
      </c>
      <c r="AA3021" t="s">
        <v>91</v>
      </c>
      <c r="AB3021" s="5">
        <v>1</v>
      </c>
      <c r="AC3021" t="s">
        <v>1455</v>
      </c>
      <c r="AD3021" t="s">
        <v>1652</v>
      </c>
    </row>
    <row r="3022" spans="1:30" ht="14.25" customHeight="1" x14ac:dyDescent="0.3">
      <c r="A3022">
        <v>31</v>
      </c>
      <c r="B3022" t="s">
        <v>35</v>
      </c>
      <c r="C3022" t="s">
        <v>484</v>
      </c>
      <c r="D3022" t="s">
        <v>485</v>
      </c>
      <c r="E3022">
        <v>1997</v>
      </c>
      <c r="F3022" t="s">
        <v>593</v>
      </c>
      <c r="G3022" t="s">
        <v>1119</v>
      </c>
      <c r="H3022" s="3" t="s">
        <v>595</v>
      </c>
      <c r="I3022" s="4">
        <v>-2.7469440000000001</v>
      </c>
      <c r="J3022" s="4">
        <v>-42.825833000000003</v>
      </c>
      <c r="K3022" s="19" t="s">
        <v>109</v>
      </c>
      <c r="L3022" s="50" t="s">
        <v>1318</v>
      </c>
      <c r="M3022" t="s">
        <v>1253</v>
      </c>
      <c r="N3022" t="s">
        <v>1334</v>
      </c>
      <c r="O3022" s="12">
        <v>1994</v>
      </c>
      <c r="P3022">
        <v>8</v>
      </c>
      <c r="Q3022" s="12">
        <v>1995</v>
      </c>
      <c r="R3022" s="12">
        <v>9</v>
      </c>
      <c r="S3022" s="10">
        <v>14</v>
      </c>
      <c r="T3022">
        <v>28</v>
      </c>
      <c r="U3022">
        <v>4</v>
      </c>
      <c r="V3022" t="s">
        <v>109</v>
      </c>
      <c r="W3022">
        <f t="shared" si="45"/>
        <v>240</v>
      </c>
      <c r="X3022" s="5">
        <v>1</v>
      </c>
      <c r="Y3022" s="36" t="s">
        <v>603</v>
      </c>
      <c r="Z3022" t="s">
        <v>55</v>
      </c>
      <c r="AA3022" t="s">
        <v>56</v>
      </c>
      <c r="AB3022" s="5">
        <v>0</v>
      </c>
      <c r="AC3022" t="s">
        <v>1455</v>
      </c>
      <c r="AD3022" t="s">
        <v>1652</v>
      </c>
    </row>
    <row r="3023" spans="1:30" ht="14.25" customHeight="1" x14ac:dyDescent="0.3">
      <c r="A3023">
        <v>31</v>
      </c>
      <c r="B3023" t="s">
        <v>35</v>
      </c>
      <c r="C3023" t="s">
        <v>484</v>
      </c>
      <c r="D3023" t="s">
        <v>485</v>
      </c>
      <c r="E3023">
        <v>1997</v>
      </c>
      <c r="F3023" t="s">
        <v>593</v>
      </c>
      <c r="G3023" t="s">
        <v>1119</v>
      </c>
      <c r="H3023" s="3" t="s">
        <v>595</v>
      </c>
      <c r="I3023" s="4">
        <v>-2.7469440000000001</v>
      </c>
      <c r="J3023" s="4">
        <v>-42.825833000000003</v>
      </c>
      <c r="K3023" s="19" t="s">
        <v>109</v>
      </c>
      <c r="L3023" s="50" t="s">
        <v>1318</v>
      </c>
      <c r="M3023" t="s">
        <v>1253</v>
      </c>
      <c r="N3023" t="s">
        <v>1334</v>
      </c>
      <c r="O3023" s="12">
        <v>1994</v>
      </c>
      <c r="P3023">
        <v>8</v>
      </c>
      <c r="Q3023" s="12">
        <v>1995</v>
      </c>
      <c r="R3023" s="12">
        <v>9</v>
      </c>
      <c r="S3023" s="10">
        <v>14</v>
      </c>
      <c r="T3023">
        <v>28</v>
      </c>
      <c r="U3023">
        <v>4</v>
      </c>
      <c r="V3023" t="s">
        <v>109</v>
      </c>
      <c r="W3023">
        <f t="shared" si="45"/>
        <v>240</v>
      </c>
      <c r="X3023" s="5">
        <v>1</v>
      </c>
      <c r="Y3023" s="36" t="s">
        <v>603</v>
      </c>
      <c r="Z3023" t="s">
        <v>55</v>
      </c>
      <c r="AA3023" t="s">
        <v>62</v>
      </c>
      <c r="AB3023" s="5">
        <v>0</v>
      </c>
      <c r="AC3023" t="s">
        <v>1455</v>
      </c>
      <c r="AD3023" t="s">
        <v>1652</v>
      </c>
    </row>
    <row r="3024" spans="1:30" ht="14.25" customHeight="1" x14ac:dyDescent="0.3">
      <c r="A3024">
        <v>31</v>
      </c>
      <c r="B3024" t="s">
        <v>35</v>
      </c>
      <c r="C3024" t="s">
        <v>484</v>
      </c>
      <c r="D3024" t="s">
        <v>485</v>
      </c>
      <c r="E3024">
        <v>1997</v>
      </c>
      <c r="F3024" t="s">
        <v>593</v>
      </c>
      <c r="G3024" t="s">
        <v>1119</v>
      </c>
      <c r="H3024" s="3" t="s">
        <v>595</v>
      </c>
      <c r="I3024" s="4">
        <v>-2.7469440000000001</v>
      </c>
      <c r="J3024" s="4">
        <v>-42.825833000000003</v>
      </c>
      <c r="K3024" s="19" t="s">
        <v>109</v>
      </c>
      <c r="L3024" s="50" t="s">
        <v>1318</v>
      </c>
      <c r="M3024" t="s">
        <v>1253</v>
      </c>
      <c r="N3024" t="s">
        <v>1334</v>
      </c>
      <c r="O3024" s="12">
        <v>1994</v>
      </c>
      <c r="P3024">
        <v>8</v>
      </c>
      <c r="Q3024" s="12">
        <v>1995</v>
      </c>
      <c r="R3024" s="12">
        <v>9</v>
      </c>
      <c r="S3024" s="10">
        <v>14</v>
      </c>
      <c r="T3024">
        <v>28</v>
      </c>
      <c r="U3024">
        <v>4</v>
      </c>
      <c r="V3024" t="s">
        <v>109</v>
      </c>
      <c r="W3024">
        <f t="shared" si="45"/>
        <v>240</v>
      </c>
      <c r="X3024" s="5">
        <v>1</v>
      </c>
      <c r="Y3024" s="36" t="s">
        <v>603</v>
      </c>
      <c r="Z3024" t="s">
        <v>55</v>
      </c>
      <c r="AA3024" t="s">
        <v>503</v>
      </c>
      <c r="AB3024" s="5">
        <v>0</v>
      </c>
      <c r="AC3024" t="s">
        <v>1455</v>
      </c>
      <c r="AD3024" t="s">
        <v>1652</v>
      </c>
    </row>
    <row r="3025" spans="1:30" ht="14.25" customHeight="1" x14ac:dyDescent="0.3">
      <c r="A3025">
        <v>31</v>
      </c>
      <c r="B3025" t="s">
        <v>35</v>
      </c>
      <c r="C3025" t="s">
        <v>484</v>
      </c>
      <c r="D3025" t="s">
        <v>485</v>
      </c>
      <c r="E3025">
        <v>1997</v>
      </c>
      <c r="F3025" t="s">
        <v>593</v>
      </c>
      <c r="G3025" t="s">
        <v>1119</v>
      </c>
      <c r="H3025" s="3" t="s">
        <v>595</v>
      </c>
      <c r="I3025" s="4">
        <v>-2.7469440000000001</v>
      </c>
      <c r="J3025" s="4">
        <v>-42.825833000000003</v>
      </c>
      <c r="K3025" s="19" t="s">
        <v>109</v>
      </c>
      <c r="L3025" s="50" t="s">
        <v>1318</v>
      </c>
      <c r="M3025" t="s">
        <v>1253</v>
      </c>
      <c r="N3025" t="s">
        <v>1334</v>
      </c>
      <c r="O3025" s="12">
        <v>1994</v>
      </c>
      <c r="P3025">
        <v>8</v>
      </c>
      <c r="Q3025" s="12">
        <v>1995</v>
      </c>
      <c r="R3025" s="12">
        <v>9</v>
      </c>
      <c r="S3025" s="10">
        <v>14</v>
      </c>
      <c r="T3025">
        <v>28</v>
      </c>
      <c r="U3025">
        <v>4</v>
      </c>
      <c r="V3025" t="s">
        <v>109</v>
      </c>
      <c r="W3025">
        <f t="shared" si="45"/>
        <v>240</v>
      </c>
      <c r="X3025" s="5">
        <v>1</v>
      </c>
      <c r="Y3025" s="36" t="s">
        <v>603</v>
      </c>
      <c r="Z3025" t="s">
        <v>55</v>
      </c>
      <c r="AA3025" t="s">
        <v>258</v>
      </c>
      <c r="AB3025" s="5">
        <v>0</v>
      </c>
      <c r="AC3025" t="s">
        <v>1455</v>
      </c>
      <c r="AD3025" t="s">
        <v>1652</v>
      </c>
    </row>
    <row r="3026" spans="1:30" ht="14.25" customHeight="1" x14ac:dyDescent="0.3">
      <c r="A3026">
        <v>31</v>
      </c>
      <c r="B3026" t="s">
        <v>35</v>
      </c>
      <c r="C3026" t="s">
        <v>484</v>
      </c>
      <c r="D3026" t="s">
        <v>485</v>
      </c>
      <c r="E3026">
        <v>1997</v>
      </c>
      <c r="F3026" t="s">
        <v>593</v>
      </c>
      <c r="G3026" t="s">
        <v>1119</v>
      </c>
      <c r="H3026" s="3" t="s">
        <v>595</v>
      </c>
      <c r="I3026" s="4">
        <v>-2.7469440000000001</v>
      </c>
      <c r="J3026" s="4">
        <v>-42.825833000000003</v>
      </c>
      <c r="K3026" s="19" t="s">
        <v>109</v>
      </c>
      <c r="L3026" s="50" t="s">
        <v>1318</v>
      </c>
      <c r="M3026" t="s">
        <v>1253</v>
      </c>
      <c r="N3026" t="s">
        <v>1334</v>
      </c>
      <c r="O3026" s="12">
        <v>1994</v>
      </c>
      <c r="P3026">
        <v>8</v>
      </c>
      <c r="Q3026" s="12">
        <v>1995</v>
      </c>
      <c r="R3026" s="12">
        <v>9</v>
      </c>
      <c r="S3026" s="10">
        <v>14</v>
      </c>
      <c r="T3026">
        <v>28</v>
      </c>
      <c r="U3026">
        <v>4</v>
      </c>
      <c r="V3026" t="s">
        <v>109</v>
      </c>
      <c r="W3026">
        <f t="shared" si="45"/>
        <v>240</v>
      </c>
      <c r="X3026" s="5">
        <v>1</v>
      </c>
      <c r="Y3026" s="36" t="s">
        <v>603</v>
      </c>
      <c r="Z3026" t="s">
        <v>55</v>
      </c>
      <c r="AA3026" t="s">
        <v>524</v>
      </c>
      <c r="AB3026" s="5">
        <v>0</v>
      </c>
      <c r="AC3026" t="s">
        <v>1455</v>
      </c>
      <c r="AD3026" t="s">
        <v>1652</v>
      </c>
    </row>
    <row r="3027" spans="1:30" ht="14.25" customHeight="1" x14ac:dyDescent="0.3">
      <c r="A3027">
        <v>31</v>
      </c>
      <c r="B3027" t="s">
        <v>35</v>
      </c>
      <c r="C3027" t="s">
        <v>484</v>
      </c>
      <c r="D3027" t="s">
        <v>485</v>
      </c>
      <c r="E3027">
        <v>1997</v>
      </c>
      <c r="F3027" t="s">
        <v>593</v>
      </c>
      <c r="G3027" t="s">
        <v>1119</v>
      </c>
      <c r="H3027" s="3" t="s">
        <v>595</v>
      </c>
      <c r="I3027" s="4">
        <v>-2.7469440000000001</v>
      </c>
      <c r="J3027" s="4">
        <v>-42.825833000000003</v>
      </c>
      <c r="K3027" s="19" t="s">
        <v>109</v>
      </c>
      <c r="L3027" s="50" t="s">
        <v>1318</v>
      </c>
      <c r="M3027" t="s">
        <v>1253</v>
      </c>
      <c r="N3027" t="s">
        <v>1334</v>
      </c>
      <c r="O3027" s="12">
        <v>1994</v>
      </c>
      <c r="P3027">
        <v>8</v>
      </c>
      <c r="Q3027" s="12">
        <v>1995</v>
      </c>
      <c r="R3027" s="12">
        <v>9</v>
      </c>
      <c r="S3027" s="10">
        <v>14</v>
      </c>
      <c r="T3027">
        <v>28</v>
      </c>
      <c r="U3027">
        <v>4</v>
      </c>
      <c r="V3027" t="s">
        <v>109</v>
      </c>
      <c r="W3027">
        <f t="shared" si="45"/>
        <v>240</v>
      </c>
      <c r="X3027" s="5">
        <v>1</v>
      </c>
      <c r="Y3027" s="36" t="s">
        <v>603</v>
      </c>
      <c r="Z3027" t="s">
        <v>49</v>
      </c>
      <c r="AA3027" t="s">
        <v>483</v>
      </c>
      <c r="AB3027" s="5">
        <v>0</v>
      </c>
      <c r="AC3027" t="s">
        <v>1455</v>
      </c>
      <c r="AD3027" t="s">
        <v>1652</v>
      </c>
    </row>
    <row r="3028" spans="1:30" ht="14.25" customHeight="1" x14ac:dyDescent="0.3">
      <c r="A3028">
        <v>31</v>
      </c>
      <c r="B3028" t="s">
        <v>35</v>
      </c>
      <c r="C3028" t="s">
        <v>484</v>
      </c>
      <c r="D3028" t="s">
        <v>485</v>
      </c>
      <c r="E3028">
        <v>1997</v>
      </c>
      <c r="F3028" t="s">
        <v>593</v>
      </c>
      <c r="G3028" t="s">
        <v>1119</v>
      </c>
      <c r="H3028" s="3" t="s">
        <v>595</v>
      </c>
      <c r="I3028" s="4">
        <v>-2.7469440000000001</v>
      </c>
      <c r="J3028" s="4">
        <v>-42.825833000000003</v>
      </c>
      <c r="K3028" s="19" t="s">
        <v>109</v>
      </c>
      <c r="L3028" s="50" t="s">
        <v>1318</v>
      </c>
      <c r="M3028" t="s">
        <v>1253</v>
      </c>
      <c r="N3028" t="s">
        <v>1334</v>
      </c>
      <c r="O3028" s="12">
        <v>1994</v>
      </c>
      <c r="P3028">
        <v>8</v>
      </c>
      <c r="Q3028" s="12">
        <v>1995</v>
      </c>
      <c r="R3028" s="12">
        <v>9</v>
      </c>
      <c r="S3028" s="10">
        <v>14</v>
      </c>
      <c r="T3028">
        <v>28</v>
      </c>
      <c r="U3028">
        <v>4</v>
      </c>
      <c r="V3028" t="s">
        <v>109</v>
      </c>
      <c r="W3028">
        <f t="shared" si="45"/>
        <v>240</v>
      </c>
      <c r="X3028" s="5">
        <v>1</v>
      </c>
      <c r="Y3028" s="36" t="s">
        <v>603</v>
      </c>
      <c r="Z3028" t="s">
        <v>83</v>
      </c>
      <c r="AA3028" t="s">
        <v>84</v>
      </c>
      <c r="AB3028" s="5">
        <v>15</v>
      </c>
      <c r="AC3028" t="s">
        <v>1455</v>
      </c>
      <c r="AD3028" t="s">
        <v>1652</v>
      </c>
    </row>
    <row r="3029" spans="1:30" ht="14.25" customHeight="1" x14ac:dyDescent="0.3">
      <c r="A3029">
        <v>31</v>
      </c>
      <c r="B3029" t="s">
        <v>35</v>
      </c>
      <c r="C3029" t="s">
        <v>484</v>
      </c>
      <c r="D3029" t="s">
        <v>485</v>
      </c>
      <c r="E3029">
        <v>1997</v>
      </c>
      <c r="F3029" t="s">
        <v>593</v>
      </c>
      <c r="G3029" t="s">
        <v>1119</v>
      </c>
      <c r="H3029" s="3" t="s">
        <v>595</v>
      </c>
      <c r="I3029" s="4">
        <v>-2.7469440000000001</v>
      </c>
      <c r="J3029" s="4">
        <v>-42.825833000000003</v>
      </c>
      <c r="K3029" s="19" t="s">
        <v>109</v>
      </c>
      <c r="L3029" s="50" t="s">
        <v>1318</v>
      </c>
      <c r="M3029" t="s">
        <v>1253</v>
      </c>
      <c r="N3029" t="s">
        <v>1334</v>
      </c>
      <c r="O3029" s="12">
        <v>1994</v>
      </c>
      <c r="P3029">
        <v>8</v>
      </c>
      <c r="Q3029" s="12">
        <v>1995</v>
      </c>
      <c r="R3029" s="12">
        <v>9</v>
      </c>
      <c r="S3029" s="10">
        <v>14</v>
      </c>
      <c r="T3029">
        <v>28</v>
      </c>
      <c r="U3029">
        <v>4</v>
      </c>
      <c r="V3029" t="s">
        <v>109</v>
      </c>
      <c r="W3029">
        <f t="shared" si="45"/>
        <v>240</v>
      </c>
      <c r="X3029" s="5">
        <v>1</v>
      </c>
      <c r="Y3029" s="36" t="s">
        <v>603</v>
      </c>
      <c r="Z3029" t="s">
        <v>83</v>
      </c>
      <c r="AA3029" t="s">
        <v>87</v>
      </c>
      <c r="AB3029" s="5">
        <v>0</v>
      </c>
      <c r="AC3029" t="s">
        <v>1455</v>
      </c>
      <c r="AD3029" t="s">
        <v>1652</v>
      </c>
    </row>
    <row r="3030" spans="1:30" ht="14.25" customHeight="1" x14ac:dyDescent="0.3">
      <c r="A3030">
        <v>31</v>
      </c>
      <c r="B3030" t="s">
        <v>35</v>
      </c>
      <c r="C3030" t="s">
        <v>484</v>
      </c>
      <c r="D3030" t="s">
        <v>485</v>
      </c>
      <c r="E3030">
        <v>1997</v>
      </c>
      <c r="F3030" t="s">
        <v>593</v>
      </c>
      <c r="G3030" t="s">
        <v>1119</v>
      </c>
      <c r="H3030" s="3" t="s">
        <v>595</v>
      </c>
      <c r="I3030" s="4">
        <v>-2.7469440000000001</v>
      </c>
      <c r="J3030" s="4">
        <v>-42.825833000000003</v>
      </c>
      <c r="K3030" s="19" t="s">
        <v>109</v>
      </c>
      <c r="L3030" s="50" t="s">
        <v>1318</v>
      </c>
      <c r="M3030" t="s">
        <v>1253</v>
      </c>
      <c r="N3030" t="s">
        <v>1334</v>
      </c>
      <c r="O3030" s="12">
        <v>1994</v>
      </c>
      <c r="P3030">
        <v>8</v>
      </c>
      <c r="Q3030" s="12">
        <v>1995</v>
      </c>
      <c r="R3030" s="12">
        <v>9</v>
      </c>
      <c r="S3030" s="10">
        <v>14</v>
      </c>
      <c r="T3030">
        <v>28</v>
      </c>
      <c r="U3030">
        <v>4</v>
      </c>
      <c r="V3030" t="s">
        <v>109</v>
      </c>
      <c r="W3030">
        <f t="shared" si="45"/>
        <v>240</v>
      </c>
      <c r="X3030" s="5">
        <v>1</v>
      </c>
      <c r="Y3030" s="36" t="s">
        <v>603</v>
      </c>
      <c r="Z3030" t="s">
        <v>90</v>
      </c>
      <c r="AA3030" t="s">
        <v>91</v>
      </c>
      <c r="AB3030" s="5">
        <v>0</v>
      </c>
      <c r="AC3030" t="s">
        <v>1455</v>
      </c>
      <c r="AD3030" t="s">
        <v>1652</v>
      </c>
    </row>
    <row r="3031" spans="1:30" ht="14.25" customHeight="1" x14ac:dyDescent="0.3">
      <c r="A3031">
        <v>31</v>
      </c>
      <c r="B3031" t="s">
        <v>35</v>
      </c>
      <c r="C3031" t="s">
        <v>484</v>
      </c>
      <c r="D3031" t="s">
        <v>485</v>
      </c>
      <c r="E3031">
        <v>1997</v>
      </c>
      <c r="F3031" t="s">
        <v>593</v>
      </c>
      <c r="G3031" t="s">
        <v>1119</v>
      </c>
      <c r="H3031" s="3" t="s">
        <v>595</v>
      </c>
      <c r="I3031" s="4">
        <v>-2.7469440000000001</v>
      </c>
      <c r="J3031" s="4">
        <v>-42.825833000000003</v>
      </c>
      <c r="K3031" s="19" t="s">
        <v>109</v>
      </c>
      <c r="L3031" s="50" t="s">
        <v>1318</v>
      </c>
      <c r="M3031" t="s">
        <v>1253</v>
      </c>
      <c r="N3031" t="s">
        <v>1334</v>
      </c>
      <c r="O3031" s="12">
        <v>1994</v>
      </c>
      <c r="P3031">
        <v>8</v>
      </c>
      <c r="Q3031" s="12">
        <v>1995</v>
      </c>
      <c r="R3031" s="12">
        <v>9</v>
      </c>
      <c r="S3031" s="10">
        <v>14</v>
      </c>
      <c r="T3031">
        <v>28</v>
      </c>
      <c r="U3031">
        <v>4</v>
      </c>
      <c r="V3031" t="s">
        <v>109</v>
      </c>
      <c r="W3031">
        <f t="shared" si="45"/>
        <v>240</v>
      </c>
      <c r="X3031" s="5">
        <v>1</v>
      </c>
      <c r="Y3031" s="36" t="s">
        <v>468</v>
      </c>
      <c r="Z3031" t="s">
        <v>55</v>
      </c>
      <c r="AA3031" t="s">
        <v>56</v>
      </c>
      <c r="AB3031" s="5">
        <v>0</v>
      </c>
      <c r="AC3031" t="s">
        <v>1455</v>
      </c>
      <c r="AD3031" t="s">
        <v>1652</v>
      </c>
    </row>
    <row r="3032" spans="1:30" ht="14.25" customHeight="1" x14ac:dyDescent="0.3">
      <c r="A3032">
        <v>31</v>
      </c>
      <c r="B3032" t="s">
        <v>35</v>
      </c>
      <c r="C3032" t="s">
        <v>484</v>
      </c>
      <c r="D3032" t="s">
        <v>485</v>
      </c>
      <c r="E3032">
        <v>1997</v>
      </c>
      <c r="F3032" t="s">
        <v>593</v>
      </c>
      <c r="G3032" t="s">
        <v>1119</v>
      </c>
      <c r="H3032" s="3" t="s">
        <v>595</v>
      </c>
      <c r="I3032" s="4">
        <v>-2.7469440000000001</v>
      </c>
      <c r="J3032" s="4">
        <v>-42.825833000000003</v>
      </c>
      <c r="K3032" s="19" t="s">
        <v>109</v>
      </c>
      <c r="L3032" s="50" t="s">
        <v>1318</v>
      </c>
      <c r="M3032" t="s">
        <v>1253</v>
      </c>
      <c r="N3032" t="s">
        <v>1334</v>
      </c>
      <c r="O3032" s="12">
        <v>1994</v>
      </c>
      <c r="P3032">
        <v>8</v>
      </c>
      <c r="Q3032" s="12">
        <v>1995</v>
      </c>
      <c r="R3032" s="12">
        <v>9</v>
      </c>
      <c r="S3032" s="10">
        <v>14</v>
      </c>
      <c r="T3032">
        <v>28</v>
      </c>
      <c r="U3032">
        <v>4</v>
      </c>
      <c r="V3032" t="s">
        <v>109</v>
      </c>
      <c r="W3032">
        <f t="shared" si="45"/>
        <v>240</v>
      </c>
      <c r="X3032" s="5">
        <v>1</v>
      </c>
      <c r="Y3032" s="36" t="s">
        <v>468</v>
      </c>
      <c r="Z3032" t="s">
        <v>55</v>
      </c>
      <c r="AA3032" t="s">
        <v>62</v>
      </c>
      <c r="AB3032" s="5">
        <v>0</v>
      </c>
      <c r="AC3032" t="s">
        <v>1455</v>
      </c>
      <c r="AD3032" t="s">
        <v>1652</v>
      </c>
    </row>
    <row r="3033" spans="1:30" ht="14.25" customHeight="1" x14ac:dyDescent="0.3">
      <c r="A3033">
        <v>31</v>
      </c>
      <c r="B3033" t="s">
        <v>35</v>
      </c>
      <c r="C3033" t="s">
        <v>484</v>
      </c>
      <c r="D3033" t="s">
        <v>485</v>
      </c>
      <c r="E3033">
        <v>1997</v>
      </c>
      <c r="F3033" t="s">
        <v>593</v>
      </c>
      <c r="G3033" t="s">
        <v>1119</v>
      </c>
      <c r="H3033" s="3" t="s">
        <v>595</v>
      </c>
      <c r="I3033" s="4">
        <v>-2.7469440000000001</v>
      </c>
      <c r="J3033" s="4">
        <v>-42.825833000000003</v>
      </c>
      <c r="K3033" s="19" t="s">
        <v>109</v>
      </c>
      <c r="L3033" s="50" t="s">
        <v>1318</v>
      </c>
      <c r="M3033" t="s">
        <v>1253</v>
      </c>
      <c r="N3033" t="s">
        <v>1334</v>
      </c>
      <c r="O3033" s="12">
        <v>1994</v>
      </c>
      <c r="P3033">
        <v>8</v>
      </c>
      <c r="Q3033" s="12">
        <v>1995</v>
      </c>
      <c r="R3033" s="12">
        <v>9</v>
      </c>
      <c r="S3033" s="10">
        <v>14</v>
      </c>
      <c r="T3033">
        <v>28</v>
      </c>
      <c r="U3033">
        <v>4</v>
      </c>
      <c r="V3033" t="s">
        <v>109</v>
      </c>
      <c r="W3033">
        <f t="shared" si="45"/>
        <v>240</v>
      </c>
      <c r="X3033" s="5">
        <v>1</v>
      </c>
      <c r="Y3033" s="36" t="s">
        <v>468</v>
      </c>
      <c r="Z3033" t="s">
        <v>55</v>
      </c>
      <c r="AA3033" t="s">
        <v>503</v>
      </c>
      <c r="AB3033" s="5">
        <v>0</v>
      </c>
      <c r="AC3033" t="s">
        <v>1455</v>
      </c>
      <c r="AD3033" t="s">
        <v>1652</v>
      </c>
    </row>
    <row r="3034" spans="1:30" ht="14.25" customHeight="1" x14ac:dyDescent="0.3">
      <c r="A3034">
        <v>31</v>
      </c>
      <c r="B3034" t="s">
        <v>35</v>
      </c>
      <c r="C3034" t="s">
        <v>484</v>
      </c>
      <c r="D3034" t="s">
        <v>485</v>
      </c>
      <c r="E3034">
        <v>1997</v>
      </c>
      <c r="F3034" t="s">
        <v>593</v>
      </c>
      <c r="G3034" t="s">
        <v>1119</v>
      </c>
      <c r="H3034" s="3" t="s">
        <v>595</v>
      </c>
      <c r="I3034" s="4">
        <v>-2.7469440000000001</v>
      </c>
      <c r="J3034" s="4">
        <v>-42.825833000000003</v>
      </c>
      <c r="K3034" s="19" t="s">
        <v>109</v>
      </c>
      <c r="L3034" s="50" t="s">
        <v>1318</v>
      </c>
      <c r="M3034" t="s">
        <v>1253</v>
      </c>
      <c r="N3034" t="s">
        <v>1334</v>
      </c>
      <c r="O3034" s="12">
        <v>1994</v>
      </c>
      <c r="P3034">
        <v>8</v>
      </c>
      <c r="Q3034" s="12">
        <v>1995</v>
      </c>
      <c r="R3034" s="12">
        <v>9</v>
      </c>
      <c r="S3034" s="10">
        <v>14</v>
      </c>
      <c r="T3034">
        <v>28</v>
      </c>
      <c r="U3034">
        <v>4</v>
      </c>
      <c r="V3034" t="s">
        <v>109</v>
      </c>
      <c r="W3034">
        <f t="shared" si="45"/>
        <v>240</v>
      </c>
      <c r="X3034" s="5">
        <v>1</v>
      </c>
      <c r="Y3034" s="36" t="s">
        <v>468</v>
      </c>
      <c r="Z3034" t="s">
        <v>55</v>
      </c>
      <c r="AA3034" t="s">
        <v>258</v>
      </c>
      <c r="AB3034" s="5">
        <v>0</v>
      </c>
      <c r="AC3034" t="s">
        <v>1455</v>
      </c>
      <c r="AD3034" t="s">
        <v>1652</v>
      </c>
    </row>
    <row r="3035" spans="1:30" ht="14.25" customHeight="1" x14ac:dyDescent="0.3">
      <c r="A3035">
        <v>31</v>
      </c>
      <c r="B3035" t="s">
        <v>35</v>
      </c>
      <c r="C3035" t="s">
        <v>484</v>
      </c>
      <c r="D3035" t="s">
        <v>485</v>
      </c>
      <c r="E3035">
        <v>1997</v>
      </c>
      <c r="F3035" t="s">
        <v>593</v>
      </c>
      <c r="G3035" t="s">
        <v>1119</v>
      </c>
      <c r="H3035" s="3" t="s">
        <v>595</v>
      </c>
      <c r="I3035" s="4">
        <v>-2.7469440000000001</v>
      </c>
      <c r="J3035" s="4">
        <v>-42.825833000000003</v>
      </c>
      <c r="K3035" s="19" t="s">
        <v>109</v>
      </c>
      <c r="L3035" s="50" t="s">
        <v>1318</v>
      </c>
      <c r="M3035" t="s">
        <v>1253</v>
      </c>
      <c r="N3035" t="s">
        <v>1334</v>
      </c>
      <c r="O3035" s="12">
        <v>1994</v>
      </c>
      <c r="P3035">
        <v>8</v>
      </c>
      <c r="Q3035" s="12">
        <v>1995</v>
      </c>
      <c r="R3035" s="12">
        <v>9</v>
      </c>
      <c r="S3035" s="10">
        <v>14</v>
      </c>
      <c r="T3035">
        <v>28</v>
      </c>
      <c r="U3035">
        <v>4</v>
      </c>
      <c r="V3035" t="s">
        <v>109</v>
      </c>
      <c r="W3035">
        <f t="shared" si="45"/>
        <v>240</v>
      </c>
      <c r="X3035" s="5">
        <v>1</v>
      </c>
      <c r="Y3035" s="36" t="s">
        <v>468</v>
      </c>
      <c r="Z3035" t="s">
        <v>55</v>
      </c>
      <c r="AA3035" t="s">
        <v>524</v>
      </c>
      <c r="AB3035" s="5">
        <v>2</v>
      </c>
      <c r="AC3035" t="s">
        <v>1455</v>
      </c>
      <c r="AD3035" t="s">
        <v>1652</v>
      </c>
    </row>
    <row r="3036" spans="1:30" ht="14.25" customHeight="1" x14ac:dyDescent="0.3">
      <c r="A3036">
        <v>31</v>
      </c>
      <c r="B3036" t="s">
        <v>35</v>
      </c>
      <c r="C3036" t="s">
        <v>484</v>
      </c>
      <c r="D3036" t="s">
        <v>485</v>
      </c>
      <c r="E3036">
        <v>1997</v>
      </c>
      <c r="F3036" t="s">
        <v>593</v>
      </c>
      <c r="G3036" t="s">
        <v>1119</v>
      </c>
      <c r="H3036" s="3" t="s">
        <v>595</v>
      </c>
      <c r="I3036" s="4">
        <v>-2.7469440000000001</v>
      </c>
      <c r="J3036" s="4">
        <v>-42.825833000000003</v>
      </c>
      <c r="K3036" s="19" t="s">
        <v>109</v>
      </c>
      <c r="L3036" s="50" t="s">
        <v>1318</v>
      </c>
      <c r="M3036" t="s">
        <v>1253</v>
      </c>
      <c r="N3036" t="s">
        <v>1334</v>
      </c>
      <c r="O3036" s="12">
        <v>1994</v>
      </c>
      <c r="P3036">
        <v>8</v>
      </c>
      <c r="Q3036" s="12">
        <v>1995</v>
      </c>
      <c r="R3036" s="12">
        <v>9</v>
      </c>
      <c r="S3036" s="10">
        <v>14</v>
      </c>
      <c r="T3036">
        <v>28</v>
      </c>
      <c r="U3036">
        <v>4</v>
      </c>
      <c r="V3036" t="s">
        <v>109</v>
      </c>
      <c r="W3036">
        <f t="shared" si="45"/>
        <v>240</v>
      </c>
      <c r="X3036" s="5">
        <v>1</v>
      </c>
      <c r="Y3036" s="36" t="s">
        <v>468</v>
      </c>
      <c r="Z3036" t="s">
        <v>49</v>
      </c>
      <c r="AA3036" t="s">
        <v>483</v>
      </c>
      <c r="AB3036" s="5">
        <v>0</v>
      </c>
      <c r="AC3036" t="s">
        <v>1455</v>
      </c>
      <c r="AD3036" t="s">
        <v>1652</v>
      </c>
    </row>
    <row r="3037" spans="1:30" ht="14.25" customHeight="1" x14ac:dyDescent="0.3">
      <c r="A3037">
        <v>31</v>
      </c>
      <c r="B3037" t="s">
        <v>35</v>
      </c>
      <c r="C3037" t="s">
        <v>484</v>
      </c>
      <c r="D3037" t="s">
        <v>485</v>
      </c>
      <c r="E3037">
        <v>1997</v>
      </c>
      <c r="F3037" t="s">
        <v>593</v>
      </c>
      <c r="G3037" t="s">
        <v>1119</v>
      </c>
      <c r="H3037" s="3" t="s">
        <v>595</v>
      </c>
      <c r="I3037" s="4">
        <v>-2.7469440000000001</v>
      </c>
      <c r="J3037" s="4">
        <v>-42.825833000000003</v>
      </c>
      <c r="K3037" s="19" t="s">
        <v>109</v>
      </c>
      <c r="L3037" s="50" t="s">
        <v>1318</v>
      </c>
      <c r="M3037" t="s">
        <v>1253</v>
      </c>
      <c r="N3037" t="s">
        <v>1334</v>
      </c>
      <c r="O3037" s="12">
        <v>1994</v>
      </c>
      <c r="P3037">
        <v>8</v>
      </c>
      <c r="Q3037" s="12">
        <v>1995</v>
      </c>
      <c r="R3037" s="12">
        <v>9</v>
      </c>
      <c r="S3037" s="10">
        <v>14</v>
      </c>
      <c r="T3037">
        <v>28</v>
      </c>
      <c r="U3037">
        <v>4</v>
      </c>
      <c r="V3037" t="s">
        <v>109</v>
      </c>
      <c r="W3037">
        <f t="shared" si="45"/>
        <v>240</v>
      </c>
      <c r="X3037" s="5">
        <v>1</v>
      </c>
      <c r="Y3037" s="36" t="s">
        <v>468</v>
      </c>
      <c r="Z3037" t="s">
        <v>83</v>
      </c>
      <c r="AA3037" t="s">
        <v>84</v>
      </c>
      <c r="AB3037" s="5">
        <v>5</v>
      </c>
      <c r="AC3037" t="s">
        <v>1455</v>
      </c>
      <c r="AD3037" t="s">
        <v>1652</v>
      </c>
    </row>
    <row r="3038" spans="1:30" ht="14.25" customHeight="1" x14ac:dyDescent="0.3">
      <c r="A3038">
        <v>31</v>
      </c>
      <c r="B3038" t="s">
        <v>35</v>
      </c>
      <c r="C3038" t="s">
        <v>484</v>
      </c>
      <c r="D3038" t="s">
        <v>485</v>
      </c>
      <c r="E3038">
        <v>1997</v>
      </c>
      <c r="F3038" t="s">
        <v>593</v>
      </c>
      <c r="G3038" t="s">
        <v>1119</v>
      </c>
      <c r="H3038" s="3" t="s">
        <v>595</v>
      </c>
      <c r="I3038" s="4">
        <v>-2.7469440000000001</v>
      </c>
      <c r="J3038" s="4">
        <v>-42.825833000000003</v>
      </c>
      <c r="K3038" s="19" t="s">
        <v>109</v>
      </c>
      <c r="L3038" s="50" t="s">
        <v>1318</v>
      </c>
      <c r="M3038" t="s">
        <v>1253</v>
      </c>
      <c r="N3038" t="s">
        <v>1334</v>
      </c>
      <c r="O3038" s="12">
        <v>1994</v>
      </c>
      <c r="P3038">
        <v>8</v>
      </c>
      <c r="Q3038" s="12">
        <v>1995</v>
      </c>
      <c r="R3038" s="12">
        <v>9</v>
      </c>
      <c r="S3038" s="10">
        <v>14</v>
      </c>
      <c r="T3038">
        <v>28</v>
      </c>
      <c r="U3038">
        <v>4</v>
      </c>
      <c r="V3038" t="s">
        <v>109</v>
      </c>
      <c r="W3038">
        <f t="shared" si="45"/>
        <v>240</v>
      </c>
      <c r="X3038" s="5">
        <v>1</v>
      </c>
      <c r="Y3038" s="36" t="s">
        <v>468</v>
      </c>
      <c r="Z3038" t="s">
        <v>83</v>
      </c>
      <c r="AA3038" t="s">
        <v>87</v>
      </c>
      <c r="AB3038" s="5">
        <v>0</v>
      </c>
      <c r="AC3038" t="s">
        <v>1455</v>
      </c>
      <c r="AD3038" t="s">
        <v>1652</v>
      </c>
    </row>
    <row r="3039" spans="1:30" ht="14.25" customHeight="1" x14ac:dyDescent="0.3">
      <c r="A3039">
        <v>31</v>
      </c>
      <c r="B3039" t="s">
        <v>35</v>
      </c>
      <c r="C3039" t="s">
        <v>484</v>
      </c>
      <c r="D3039" t="s">
        <v>485</v>
      </c>
      <c r="E3039">
        <v>1997</v>
      </c>
      <c r="F3039" t="s">
        <v>593</v>
      </c>
      <c r="G3039" t="s">
        <v>1119</v>
      </c>
      <c r="H3039" s="3" t="s">
        <v>595</v>
      </c>
      <c r="I3039" s="4">
        <v>-2.7469440000000001</v>
      </c>
      <c r="J3039" s="4">
        <v>-42.825833000000003</v>
      </c>
      <c r="K3039" s="19" t="s">
        <v>109</v>
      </c>
      <c r="L3039" s="50" t="s">
        <v>1318</v>
      </c>
      <c r="M3039" t="s">
        <v>1253</v>
      </c>
      <c r="N3039" t="s">
        <v>1334</v>
      </c>
      <c r="O3039" s="12">
        <v>1994</v>
      </c>
      <c r="P3039">
        <v>8</v>
      </c>
      <c r="Q3039" s="12">
        <v>1995</v>
      </c>
      <c r="R3039" s="12">
        <v>9</v>
      </c>
      <c r="S3039" s="10">
        <v>14</v>
      </c>
      <c r="T3039">
        <v>28</v>
      </c>
      <c r="U3039">
        <v>4</v>
      </c>
      <c r="V3039" t="s">
        <v>109</v>
      </c>
      <c r="W3039">
        <f t="shared" si="45"/>
        <v>240</v>
      </c>
      <c r="X3039" s="5">
        <v>1</v>
      </c>
      <c r="Y3039" s="36" t="s">
        <v>468</v>
      </c>
      <c r="Z3039" t="s">
        <v>90</v>
      </c>
      <c r="AA3039" t="s">
        <v>91</v>
      </c>
      <c r="AB3039" s="5">
        <v>0</v>
      </c>
      <c r="AC3039" t="s">
        <v>1455</v>
      </c>
      <c r="AD3039" t="s">
        <v>1652</v>
      </c>
    </row>
    <row r="3040" spans="1:30" ht="14.25" customHeight="1" x14ac:dyDescent="0.3">
      <c r="A3040">
        <v>32</v>
      </c>
      <c r="B3040" s="21" t="s">
        <v>35</v>
      </c>
      <c r="C3040" s="21" t="s">
        <v>486</v>
      </c>
      <c r="D3040" t="s">
        <v>492</v>
      </c>
      <c r="E3040" s="5">
        <v>1997</v>
      </c>
      <c r="F3040" s="21" t="s">
        <v>1335</v>
      </c>
      <c r="G3040" s="21" t="s">
        <v>1336</v>
      </c>
      <c r="H3040" s="3" t="s">
        <v>597</v>
      </c>
      <c r="I3040" s="4">
        <v>-21.176449000000002</v>
      </c>
      <c r="J3040" s="4">
        <v>-48.088171000000003</v>
      </c>
      <c r="K3040" s="5">
        <v>744700</v>
      </c>
      <c r="L3040" t="s">
        <v>67</v>
      </c>
      <c r="M3040" s="21" t="s">
        <v>1255</v>
      </c>
      <c r="N3040" t="s">
        <v>598</v>
      </c>
      <c r="O3040">
        <v>1988</v>
      </c>
      <c r="P3040">
        <v>11</v>
      </c>
      <c r="Q3040">
        <v>1989</v>
      </c>
      <c r="R3040">
        <v>10</v>
      </c>
      <c r="S3040" s="10">
        <v>12</v>
      </c>
      <c r="T3040">
        <v>24</v>
      </c>
      <c r="U3040">
        <v>3</v>
      </c>
      <c r="V3040" t="s">
        <v>82</v>
      </c>
      <c r="W3040">
        <v>540</v>
      </c>
      <c r="X3040">
        <v>1</v>
      </c>
      <c r="Y3040" s="36" t="s">
        <v>1070</v>
      </c>
      <c r="Z3040" t="s">
        <v>55</v>
      </c>
      <c r="AA3040" t="s">
        <v>1065</v>
      </c>
      <c r="AB3040" s="5">
        <v>3</v>
      </c>
      <c r="AC3040" t="s">
        <v>1456</v>
      </c>
      <c r="AD3040" t="s">
        <v>1509</v>
      </c>
    </row>
    <row r="3041" spans="1:30" ht="14.25" customHeight="1" x14ac:dyDescent="0.3">
      <c r="A3041" s="21">
        <v>32</v>
      </c>
      <c r="B3041" t="s">
        <v>35</v>
      </c>
      <c r="C3041" s="21" t="s">
        <v>486</v>
      </c>
      <c r="D3041" t="s">
        <v>492</v>
      </c>
      <c r="E3041">
        <v>1997</v>
      </c>
      <c r="F3041" s="21" t="s">
        <v>1335</v>
      </c>
      <c r="G3041" s="21" t="s">
        <v>596</v>
      </c>
      <c r="H3041" s="3" t="s">
        <v>597</v>
      </c>
      <c r="I3041" s="4">
        <v>-21.176449000000002</v>
      </c>
      <c r="J3041" s="4">
        <v>-48.088171000000003</v>
      </c>
      <c r="K3041" s="5">
        <v>744700</v>
      </c>
      <c r="L3041" t="s">
        <v>67</v>
      </c>
      <c r="M3041" s="21" t="s">
        <v>1255</v>
      </c>
      <c r="N3041" t="s">
        <v>598</v>
      </c>
      <c r="O3041" s="12">
        <v>1988</v>
      </c>
      <c r="P3041" s="12">
        <v>11</v>
      </c>
      <c r="Q3041" s="12">
        <v>1989</v>
      </c>
      <c r="R3041" s="12">
        <v>10</v>
      </c>
      <c r="S3041" s="10">
        <v>12</v>
      </c>
      <c r="T3041">
        <v>24</v>
      </c>
      <c r="U3041">
        <v>3</v>
      </c>
      <c r="V3041" t="s">
        <v>82</v>
      </c>
      <c r="W3041">
        <v>540</v>
      </c>
      <c r="X3041" s="5">
        <v>1</v>
      </c>
      <c r="Y3041" s="36" t="s">
        <v>1070</v>
      </c>
      <c r="Z3041" t="s">
        <v>55</v>
      </c>
      <c r="AA3041" t="s">
        <v>379</v>
      </c>
      <c r="AB3041" s="5">
        <v>0</v>
      </c>
      <c r="AC3041" t="s">
        <v>1456</v>
      </c>
      <c r="AD3041" t="s">
        <v>1509</v>
      </c>
    </row>
    <row r="3042" spans="1:30" ht="14.25" customHeight="1" x14ac:dyDescent="0.3">
      <c r="A3042" s="21">
        <v>32</v>
      </c>
      <c r="B3042" t="s">
        <v>35</v>
      </c>
      <c r="C3042" s="21" t="s">
        <v>486</v>
      </c>
      <c r="D3042" t="s">
        <v>492</v>
      </c>
      <c r="E3042">
        <v>1997</v>
      </c>
      <c r="F3042" s="21" t="s">
        <v>1335</v>
      </c>
      <c r="G3042" s="21" t="s">
        <v>596</v>
      </c>
      <c r="H3042" s="3" t="s">
        <v>597</v>
      </c>
      <c r="I3042" s="4">
        <v>-21.176449000000002</v>
      </c>
      <c r="J3042" s="4">
        <v>-48.088171000000003</v>
      </c>
      <c r="K3042" s="5">
        <v>744700</v>
      </c>
      <c r="L3042" t="s">
        <v>67</v>
      </c>
      <c r="M3042" s="21" t="s">
        <v>1255</v>
      </c>
      <c r="N3042" t="s">
        <v>598</v>
      </c>
      <c r="O3042" s="12">
        <v>1988</v>
      </c>
      <c r="P3042" s="12">
        <v>11</v>
      </c>
      <c r="Q3042" s="12">
        <v>1989</v>
      </c>
      <c r="R3042" s="12">
        <v>10</v>
      </c>
      <c r="S3042" s="10">
        <v>12</v>
      </c>
      <c r="T3042">
        <v>24</v>
      </c>
      <c r="U3042">
        <v>3</v>
      </c>
      <c r="V3042" t="s">
        <v>82</v>
      </c>
      <c r="W3042">
        <v>540</v>
      </c>
      <c r="X3042" s="5">
        <v>1</v>
      </c>
      <c r="Y3042" s="36" t="s">
        <v>1070</v>
      </c>
      <c r="Z3042" t="s">
        <v>55</v>
      </c>
      <c r="AA3042" t="s">
        <v>56</v>
      </c>
      <c r="AB3042" s="5">
        <v>5</v>
      </c>
      <c r="AC3042" t="s">
        <v>1456</v>
      </c>
      <c r="AD3042" t="s">
        <v>1509</v>
      </c>
    </row>
    <row r="3043" spans="1:30" ht="14.25" customHeight="1" x14ac:dyDescent="0.3">
      <c r="A3043" s="21">
        <v>32</v>
      </c>
      <c r="B3043" t="s">
        <v>35</v>
      </c>
      <c r="C3043" s="21" t="s">
        <v>486</v>
      </c>
      <c r="D3043" t="s">
        <v>492</v>
      </c>
      <c r="E3043">
        <v>1997</v>
      </c>
      <c r="F3043" s="21" t="s">
        <v>1335</v>
      </c>
      <c r="G3043" s="21" t="s">
        <v>596</v>
      </c>
      <c r="H3043" s="3" t="s">
        <v>597</v>
      </c>
      <c r="I3043" s="4">
        <v>-21.176449000000002</v>
      </c>
      <c r="J3043" s="4">
        <v>-48.088171000000003</v>
      </c>
      <c r="K3043" s="5">
        <v>744700</v>
      </c>
      <c r="L3043" t="s">
        <v>67</v>
      </c>
      <c r="M3043" s="21" t="s">
        <v>1255</v>
      </c>
      <c r="N3043" t="s">
        <v>598</v>
      </c>
      <c r="O3043" s="12">
        <v>1988</v>
      </c>
      <c r="P3043" s="12">
        <v>11</v>
      </c>
      <c r="Q3043" s="12">
        <v>1989</v>
      </c>
      <c r="R3043" s="12">
        <v>10</v>
      </c>
      <c r="S3043" s="10">
        <v>12</v>
      </c>
      <c r="T3043">
        <v>24</v>
      </c>
      <c r="U3043">
        <v>3</v>
      </c>
      <c r="V3043" t="s">
        <v>82</v>
      </c>
      <c r="W3043">
        <v>540</v>
      </c>
      <c r="X3043" s="5">
        <v>1</v>
      </c>
      <c r="Y3043" s="36" t="s">
        <v>1070</v>
      </c>
      <c r="Z3043" t="s">
        <v>55</v>
      </c>
      <c r="AA3043" t="s">
        <v>62</v>
      </c>
      <c r="AB3043" s="5">
        <v>50</v>
      </c>
      <c r="AC3043" t="s">
        <v>1456</v>
      </c>
      <c r="AD3043" t="s">
        <v>1509</v>
      </c>
    </row>
    <row r="3044" spans="1:30" ht="14.25" customHeight="1" x14ac:dyDescent="0.3">
      <c r="A3044" s="21">
        <v>32</v>
      </c>
      <c r="B3044" t="s">
        <v>35</v>
      </c>
      <c r="C3044" s="21" t="s">
        <v>486</v>
      </c>
      <c r="D3044" t="s">
        <v>492</v>
      </c>
      <c r="E3044">
        <v>1997</v>
      </c>
      <c r="F3044" s="21" t="s">
        <v>1335</v>
      </c>
      <c r="G3044" s="21" t="s">
        <v>596</v>
      </c>
      <c r="H3044" s="3" t="s">
        <v>597</v>
      </c>
      <c r="I3044" s="4">
        <v>-21.176449000000002</v>
      </c>
      <c r="J3044" s="4">
        <v>-48.088171000000003</v>
      </c>
      <c r="K3044" s="5">
        <v>744700</v>
      </c>
      <c r="L3044" t="s">
        <v>67</v>
      </c>
      <c r="M3044" s="21" t="s">
        <v>1255</v>
      </c>
      <c r="N3044" t="s">
        <v>598</v>
      </c>
      <c r="O3044" s="12">
        <v>1988</v>
      </c>
      <c r="P3044" s="12">
        <v>11</v>
      </c>
      <c r="Q3044" s="12">
        <v>1989</v>
      </c>
      <c r="R3044" s="12">
        <v>10</v>
      </c>
      <c r="S3044" s="10">
        <v>12</v>
      </c>
      <c r="T3044">
        <v>24</v>
      </c>
      <c r="U3044">
        <v>3</v>
      </c>
      <c r="V3044" t="s">
        <v>82</v>
      </c>
      <c r="W3044">
        <v>540</v>
      </c>
      <c r="X3044" s="5">
        <v>1</v>
      </c>
      <c r="Y3044" s="36" t="s">
        <v>1070</v>
      </c>
      <c r="Z3044" t="s">
        <v>55</v>
      </c>
      <c r="AA3044" t="s">
        <v>114</v>
      </c>
      <c r="AB3044" s="5">
        <v>0</v>
      </c>
      <c r="AC3044" t="s">
        <v>1456</v>
      </c>
      <c r="AD3044" t="s">
        <v>1509</v>
      </c>
    </row>
    <row r="3045" spans="1:30" ht="14.25" customHeight="1" x14ac:dyDescent="0.3">
      <c r="A3045" s="21">
        <v>32</v>
      </c>
      <c r="B3045" t="s">
        <v>35</v>
      </c>
      <c r="C3045" s="21" t="s">
        <v>486</v>
      </c>
      <c r="D3045" t="s">
        <v>492</v>
      </c>
      <c r="E3045">
        <v>1997</v>
      </c>
      <c r="F3045" s="21" t="s">
        <v>1335</v>
      </c>
      <c r="G3045" s="21" t="s">
        <v>596</v>
      </c>
      <c r="H3045" s="3" t="s">
        <v>597</v>
      </c>
      <c r="I3045" s="4">
        <v>-21.176449000000002</v>
      </c>
      <c r="J3045" s="4">
        <v>-48.088171000000003</v>
      </c>
      <c r="K3045" s="5">
        <v>744700</v>
      </c>
      <c r="L3045" t="s">
        <v>67</v>
      </c>
      <c r="M3045" s="21" t="s">
        <v>1255</v>
      </c>
      <c r="N3045" t="s">
        <v>598</v>
      </c>
      <c r="O3045" s="12">
        <v>1988</v>
      </c>
      <c r="P3045" s="12">
        <v>11</v>
      </c>
      <c r="Q3045" s="12">
        <v>1989</v>
      </c>
      <c r="R3045" s="12">
        <v>10</v>
      </c>
      <c r="S3045" s="10">
        <v>12</v>
      </c>
      <c r="T3045">
        <v>24</v>
      </c>
      <c r="U3045">
        <v>3</v>
      </c>
      <c r="V3045" t="s">
        <v>82</v>
      </c>
      <c r="W3045">
        <v>540</v>
      </c>
      <c r="X3045" s="5">
        <v>1</v>
      </c>
      <c r="Y3045" s="36" t="s">
        <v>1070</v>
      </c>
      <c r="Z3045" t="s">
        <v>55</v>
      </c>
      <c r="AA3045" t="s">
        <v>258</v>
      </c>
      <c r="AB3045" s="5">
        <v>1</v>
      </c>
      <c r="AC3045" t="s">
        <v>1456</v>
      </c>
      <c r="AD3045" t="s">
        <v>1509</v>
      </c>
    </row>
    <row r="3046" spans="1:30" ht="16.5" customHeight="1" x14ac:dyDescent="0.3">
      <c r="A3046" s="21">
        <v>32</v>
      </c>
      <c r="B3046" t="s">
        <v>35</v>
      </c>
      <c r="C3046" s="21" t="s">
        <v>486</v>
      </c>
      <c r="D3046" t="s">
        <v>492</v>
      </c>
      <c r="E3046">
        <v>1997</v>
      </c>
      <c r="F3046" s="21" t="s">
        <v>1335</v>
      </c>
      <c r="G3046" s="21" t="s">
        <v>596</v>
      </c>
      <c r="H3046" s="3" t="s">
        <v>597</v>
      </c>
      <c r="I3046" s="4">
        <v>-21.176449000000002</v>
      </c>
      <c r="J3046" s="4">
        <v>-48.088171000000003</v>
      </c>
      <c r="K3046" s="5">
        <v>744700</v>
      </c>
      <c r="L3046" t="s">
        <v>67</v>
      </c>
      <c r="M3046" s="21" t="s">
        <v>1255</v>
      </c>
      <c r="N3046" t="s">
        <v>598</v>
      </c>
      <c r="O3046" s="12">
        <v>1988</v>
      </c>
      <c r="P3046" s="12">
        <v>11</v>
      </c>
      <c r="Q3046" s="12">
        <v>1989</v>
      </c>
      <c r="R3046" s="12">
        <v>10</v>
      </c>
      <c r="S3046" s="10">
        <v>12</v>
      </c>
      <c r="T3046">
        <v>24</v>
      </c>
      <c r="U3046">
        <v>3</v>
      </c>
      <c r="V3046" t="s">
        <v>82</v>
      </c>
      <c r="W3046">
        <v>540</v>
      </c>
      <c r="X3046" s="5">
        <v>1</v>
      </c>
      <c r="Y3046" s="36" t="s">
        <v>1070</v>
      </c>
      <c r="Z3046" t="s">
        <v>55</v>
      </c>
      <c r="AA3046" t="s">
        <v>70</v>
      </c>
      <c r="AB3046" s="5">
        <v>259</v>
      </c>
      <c r="AC3046" t="s">
        <v>1456</v>
      </c>
      <c r="AD3046" t="s">
        <v>1509</v>
      </c>
    </row>
    <row r="3047" spans="1:30" ht="16.5" customHeight="1" x14ac:dyDescent="0.3">
      <c r="A3047" s="21">
        <v>32</v>
      </c>
      <c r="B3047" t="s">
        <v>35</v>
      </c>
      <c r="C3047" s="21" t="s">
        <v>486</v>
      </c>
      <c r="D3047" t="s">
        <v>492</v>
      </c>
      <c r="E3047">
        <v>1997</v>
      </c>
      <c r="F3047" s="21" t="s">
        <v>1335</v>
      </c>
      <c r="G3047" s="21" t="s">
        <v>596</v>
      </c>
      <c r="H3047" s="3" t="s">
        <v>597</v>
      </c>
      <c r="I3047" s="4">
        <v>-21.176449000000002</v>
      </c>
      <c r="J3047" s="4">
        <v>-48.088171000000003</v>
      </c>
      <c r="K3047" s="5">
        <v>744700</v>
      </c>
      <c r="L3047" t="s">
        <v>67</v>
      </c>
      <c r="M3047" s="21" t="s">
        <v>1255</v>
      </c>
      <c r="N3047" t="s">
        <v>598</v>
      </c>
      <c r="O3047" s="12">
        <v>1988</v>
      </c>
      <c r="P3047" s="12">
        <v>11</v>
      </c>
      <c r="Q3047" s="12">
        <v>1989</v>
      </c>
      <c r="R3047" s="12">
        <v>10</v>
      </c>
      <c r="S3047" s="10">
        <v>12</v>
      </c>
      <c r="T3047">
        <v>24</v>
      </c>
      <c r="U3047">
        <v>3</v>
      </c>
      <c r="V3047" t="s">
        <v>82</v>
      </c>
      <c r="W3047">
        <v>540</v>
      </c>
      <c r="X3047" s="5">
        <v>1</v>
      </c>
      <c r="Y3047" s="36" t="s">
        <v>1070</v>
      </c>
      <c r="Z3047" t="s">
        <v>55</v>
      </c>
      <c r="AA3047" t="s">
        <v>73</v>
      </c>
      <c r="AB3047" s="5">
        <v>0</v>
      </c>
      <c r="AC3047" t="s">
        <v>1456</v>
      </c>
      <c r="AD3047" t="s">
        <v>1509</v>
      </c>
    </row>
    <row r="3048" spans="1:30" ht="16.5" customHeight="1" x14ac:dyDescent="0.3">
      <c r="A3048" s="21">
        <v>32</v>
      </c>
      <c r="B3048" t="s">
        <v>35</v>
      </c>
      <c r="C3048" s="21" t="s">
        <v>486</v>
      </c>
      <c r="D3048" t="s">
        <v>492</v>
      </c>
      <c r="E3048">
        <v>1997</v>
      </c>
      <c r="F3048" s="21" t="s">
        <v>1335</v>
      </c>
      <c r="G3048" s="21" t="s">
        <v>596</v>
      </c>
      <c r="H3048" s="3" t="s">
        <v>597</v>
      </c>
      <c r="I3048" s="4">
        <v>-21.176449000000002</v>
      </c>
      <c r="J3048" s="4">
        <v>-48.088171000000003</v>
      </c>
      <c r="K3048" s="5">
        <v>744700</v>
      </c>
      <c r="L3048" t="s">
        <v>67</v>
      </c>
      <c r="M3048" s="21" t="s">
        <v>1255</v>
      </c>
      <c r="N3048" t="s">
        <v>598</v>
      </c>
      <c r="O3048" s="12">
        <v>1988</v>
      </c>
      <c r="P3048" s="12">
        <v>11</v>
      </c>
      <c r="Q3048" s="12">
        <v>1989</v>
      </c>
      <c r="R3048" s="12">
        <v>10</v>
      </c>
      <c r="S3048" s="10">
        <v>12</v>
      </c>
      <c r="T3048">
        <v>24</v>
      </c>
      <c r="U3048">
        <v>3</v>
      </c>
      <c r="V3048" t="s">
        <v>82</v>
      </c>
      <c r="W3048">
        <v>540</v>
      </c>
      <c r="X3048" s="5">
        <v>1</v>
      </c>
      <c r="Y3048" s="36" t="s">
        <v>1070</v>
      </c>
      <c r="Z3048" t="s">
        <v>55</v>
      </c>
      <c r="AA3048" t="s">
        <v>876</v>
      </c>
      <c r="AB3048" s="5">
        <v>0</v>
      </c>
      <c r="AC3048" t="s">
        <v>1456</v>
      </c>
      <c r="AD3048" t="s">
        <v>1509</v>
      </c>
    </row>
    <row r="3049" spans="1:30" ht="16.5" customHeight="1" x14ac:dyDescent="0.3">
      <c r="A3049" s="21">
        <v>32</v>
      </c>
      <c r="B3049" t="s">
        <v>35</v>
      </c>
      <c r="C3049" s="21" t="s">
        <v>486</v>
      </c>
      <c r="D3049" t="s">
        <v>492</v>
      </c>
      <c r="E3049">
        <v>1997</v>
      </c>
      <c r="F3049" s="21" t="s">
        <v>1335</v>
      </c>
      <c r="G3049" s="21" t="s">
        <v>596</v>
      </c>
      <c r="H3049" s="3" t="s">
        <v>597</v>
      </c>
      <c r="I3049" s="4">
        <v>-21.176449000000002</v>
      </c>
      <c r="J3049" s="4">
        <v>-48.088171000000003</v>
      </c>
      <c r="K3049" s="5">
        <v>744700</v>
      </c>
      <c r="L3049" t="s">
        <v>67</v>
      </c>
      <c r="M3049" s="21" t="s">
        <v>1255</v>
      </c>
      <c r="N3049" t="s">
        <v>598</v>
      </c>
      <c r="O3049" s="12">
        <v>1988</v>
      </c>
      <c r="P3049" s="12">
        <v>11</v>
      </c>
      <c r="Q3049" s="12">
        <v>1989</v>
      </c>
      <c r="R3049" s="12">
        <v>10</v>
      </c>
      <c r="S3049" s="10">
        <v>12</v>
      </c>
      <c r="T3049">
        <v>24</v>
      </c>
      <c r="U3049">
        <v>3</v>
      </c>
      <c r="V3049" t="s">
        <v>82</v>
      </c>
      <c r="W3049">
        <v>540</v>
      </c>
      <c r="X3049" s="5">
        <v>1</v>
      </c>
      <c r="Y3049" s="36" t="s">
        <v>1070</v>
      </c>
      <c r="Z3049" t="s">
        <v>55</v>
      </c>
      <c r="AA3049" t="s">
        <v>76</v>
      </c>
      <c r="AB3049" s="5">
        <v>3</v>
      </c>
      <c r="AC3049" t="s">
        <v>1456</v>
      </c>
      <c r="AD3049" t="s">
        <v>1509</v>
      </c>
    </row>
    <row r="3050" spans="1:30" ht="16.5" customHeight="1" x14ac:dyDescent="0.3">
      <c r="A3050" s="21">
        <v>32</v>
      </c>
      <c r="B3050" t="s">
        <v>35</v>
      </c>
      <c r="C3050" s="21" t="s">
        <v>486</v>
      </c>
      <c r="D3050" t="s">
        <v>492</v>
      </c>
      <c r="E3050">
        <v>1997</v>
      </c>
      <c r="F3050" s="21" t="s">
        <v>1335</v>
      </c>
      <c r="G3050" s="21" t="s">
        <v>596</v>
      </c>
      <c r="H3050" s="3" t="s">
        <v>597</v>
      </c>
      <c r="I3050" s="4">
        <v>-21.176449000000002</v>
      </c>
      <c r="J3050" s="4">
        <v>-48.088171000000003</v>
      </c>
      <c r="K3050" s="5">
        <v>744700</v>
      </c>
      <c r="L3050" t="s">
        <v>67</v>
      </c>
      <c r="M3050" s="21" t="s">
        <v>1255</v>
      </c>
      <c r="N3050" t="s">
        <v>598</v>
      </c>
      <c r="O3050" s="12">
        <v>1988</v>
      </c>
      <c r="P3050" s="12">
        <v>11</v>
      </c>
      <c r="Q3050" s="12">
        <v>1989</v>
      </c>
      <c r="R3050" s="12">
        <v>10</v>
      </c>
      <c r="S3050" s="10">
        <v>12</v>
      </c>
      <c r="T3050">
        <v>24</v>
      </c>
      <c r="U3050">
        <v>3</v>
      </c>
      <c r="V3050" t="s">
        <v>82</v>
      </c>
      <c r="W3050">
        <v>540</v>
      </c>
      <c r="X3050" s="5">
        <v>1</v>
      </c>
      <c r="Y3050" s="36" t="s">
        <v>1070</v>
      </c>
      <c r="Z3050" t="s">
        <v>55</v>
      </c>
      <c r="AA3050" t="s">
        <v>1073</v>
      </c>
      <c r="AB3050" s="5">
        <v>0</v>
      </c>
      <c r="AC3050" t="s">
        <v>1456</v>
      </c>
      <c r="AD3050" t="s">
        <v>1509</v>
      </c>
    </row>
    <row r="3051" spans="1:30" ht="16.5" customHeight="1" x14ac:dyDescent="0.3">
      <c r="A3051" s="21">
        <v>32</v>
      </c>
      <c r="B3051" t="s">
        <v>35</v>
      </c>
      <c r="C3051" s="21" t="s">
        <v>486</v>
      </c>
      <c r="D3051" t="s">
        <v>492</v>
      </c>
      <c r="E3051">
        <v>1997</v>
      </c>
      <c r="F3051" s="21" t="s">
        <v>1335</v>
      </c>
      <c r="G3051" s="21" t="s">
        <v>596</v>
      </c>
      <c r="H3051" s="3" t="s">
        <v>597</v>
      </c>
      <c r="I3051" s="4">
        <v>-21.176449000000002</v>
      </c>
      <c r="J3051" s="4">
        <v>-48.088171000000003</v>
      </c>
      <c r="K3051" s="5">
        <v>744700</v>
      </c>
      <c r="L3051" t="s">
        <v>67</v>
      </c>
      <c r="M3051" s="21" t="s">
        <v>1255</v>
      </c>
      <c r="N3051" t="s">
        <v>598</v>
      </c>
      <c r="O3051" s="12">
        <v>1988</v>
      </c>
      <c r="P3051" s="12">
        <v>11</v>
      </c>
      <c r="Q3051" s="12">
        <v>1989</v>
      </c>
      <c r="R3051" s="12">
        <v>10</v>
      </c>
      <c r="S3051" s="10">
        <v>12</v>
      </c>
      <c r="T3051">
        <v>24</v>
      </c>
      <c r="U3051">
        <v>3</v>
      </c>
      <c r="V3051" t="s">
        <v>82</v>
      </c>
      <c r="W3051">
        <v>540</v>
      </c>
      <c r="X3051" s="5">
        <v>1</v>
      </c>
      <c r="Y3051" s="36" t="s">
        <v>1070</v>
      </c>
      <c r="Z3051" t="s">
        <v>49</v>
      </c>
      <c r="AA3051" t="s">
        <v>52</v>
      </c>
      <c r="AB3051" s="5">
        <v>17</v>
      </c>
      <c r="AC3051" t="s">
        <v>1456</v>
      </c>
      <c r="AD3051" t="s">
        <v>1509</v>
      </c>
    </row>
    <row r="3052" spans="1:30" ht="16.5" customHeight="1" x14ac:dyDescent="0.3">
      <c r="A3052" s="21">
        <v>32</v>
      </c>
      <c r="B3052" t="s">
        <v>35</v>
      </c>
      <c r="C3052" s="21" t="s">
        <v>486</v>
      </c>
      <c r="D3052" t="s">
        <v>492</v>
      </c>
      <c r="E3052">
        <v>1997</v>
      </c>
      <c r="F3052" s="21" t="s">
        <v>1335</v>
      </c>
      <c r="G3052" s="21" t="s">
        <v>596</v>
      </c>
      <c r="H3052" s="3" t="s">
        <v>597</v>
      </c>
      <c r="I3052" s="4">
        <v>-21.176449000000002</v>
      </c>
      <c r="J3052" s="4">
        <v>-48.088171000000003</v>
      </c>
      <c r="K3052" s="5">
        <v>744700</v>
      </c>
      <c r="L3052" t="s">
        <v>67</v>
      </c>
      <c r="M3052" s="21" t="s">
        <v>1255</v>
      </c>
      <c r="N3052" t="s">
        <v>598</v>
      </c>
      <c r="O3052" s="12">
        <v>1988</v>
      </c>
      <c r="P3052" s="12">
        <v>11</v>
      </c>
      <c r="Q3052" s="12">
        <v>1989</v>
      </c>
      <c r="R3052" s="12">
        <v>10</v>
      </c>
      <c r="S3052" s="10">
        <v>12</v>
      </c>
      <c r="T3052">
        <v>24</v>
      </c>
      <c r="U3052">
        <v>3</v>
      </c>
      <c r="V3052" t="s">
        <v>82</v>
      </c>
      <c r="W3052">
        <v>540</v>
      </c>
      <c r="X3052" s="5">
        <v>1</v>
      </c>
      <c r="Y3052" s="36" t="s">
        <v>1070</v>
      </c>
      <c r="Z3052" t="s">
        <v>83</v>
      </c>
      <c r="AA3052" t="s">
        <v>87</v>
      </c>
      <c r="AB3052" s="5">
        <v>82</v>
      </c>
      <c r="AC3052" t="s">
        <v>1456</v>
      </c>
      <c r="AD3052" t="s">
        <v>1509</v>
      </c>
    </row>
    <row r="3053" spans="1:30" ht="16.5" customHeight="1" x14ac:dyDescent="0.3">
      <c r="A3053" s="21">
        <v>32</v>
      </c>
      <c r="B3053" t="s">
        <v>35</v>
      </c>
      <c r="C3053" s="21" t="s">
        <v>486</v>
      </c>
      <c r="D3053" t="s">
        <v>492</v>
      </c>
      <c r="E3053">
        <v>1997</v>
      </c>
      <c r="F3053" s="21" t="s">
        <v>1335</v>
      </c>
      <c r="G3053" s="21" t="s">
        <v>596</v>
      </c>
      <c r="H3053" s="3" t="s">
        <v>597</v>
      </c>
      <c r="I3053" s="4">
        <v>-21.176449000000002</v>
      </c>
      <c r="J3053" s="4">
        <v>-48.088171000000003</v>
      </c>
      <c r="K3053" s="5">
        <v>744700</v>
      </c>
      <c r="L3053" t="s">
        <v>67</v>
      </c>
      <c r="M3053" s="21" t="s">
        <v>1255</v>
      </c>
      <c r="N3053" t="s">
        <v>598</v>
      </c>
      <c r="O3053" s="12">
        <v>1988</v>
      </c>
      <c r="P3053" s="12">
        <v>11</v>
      </c>
      <c r="Q3053" s="12">
        <v>1989</v>
      </c>
      <c r="R3053" s="12">
        <v>10</v>
      </c>
      <c r="S3053" s="10">
        <v>12</v>
      </c>
      <c r="T3053">
        <v>24</v>
      </c>
      <c r="U3053">
        <v>3</v>
      </c>
      <c r="V3053" t="s">
        <v>82</v>
      </c>
      <c r="W3053">
        <v>540</v>
      </c>
      <c r="X3053" s="5">
        <v>1</v>
      </c>
      <c r="Y3053" s="36" t="s">
        <v>1070</v>
      </c>
      <c r="Z3053" t="s">
        <v>90</v>
      </c>
      <c r="AA3053" t="s">
        <v>91</v>
      </c>
      <c r="AB3053" s="5">
        <v>12</v>
      </c>
      <c r="AC3053" t="s">
        <v>1456</v>
      </c>
      <c r="AD3053" t="s">
        <v>1509</v>
      </c>
    </row>
    <row r="3054" spans="1:30" ht="16.5" customHeight="1" x14ac:dyDescent="0.3">
      <c r="A3054" s="21">
        <v>32</v>
      </c>
      <c r="B3054" t="s">
        <v>35</v>
      </c>
      <c r="C3054" s="21" t="s">
        <v>486</v>
      </c>
      <c r="D3054" t="s">
        <v>492</v>
      </c>
      <c r="E3054">
        <v>1997</v>
      </c>
      <c r="F3054" s="21" t="s">
        <v>1335</v>
      </c>
      <c r="G3054" s="21" t="s">
        <v>596</v>
      </c>
      <c r="H3054" s="3" t="s">
        <v>597</v>
      </c>
      <c r="I3054" s="4">
        <v>-21.176449000000002</v>
      </c>
      <c r="J3054" s="4">
        <v>-48.088171000000003</v>
      </c>
      <c r="K3054" s="5">
        <v>744700</v>
      </c>
      <c r="L3054" t="s">
        <v>67</v>
      </c>
      <c r="M3054" s="21" t="s">
        <v>1255</v>
      </c>
      <c r="N3054" t="s">
        <v>598</v>
      </c>
      <c r="O3054" s="12">
        <v>1988</v>
      </c>
      <c r="P3054" s="12">
        <v>11</v>
      </c>
      <c r="Q3054" s="12">
        <v>1989</v>
      </c>
      <c r="R3054" s="12">
        <v>10</v>
      </c>
      <c r="S3054" s="10">
        <v>12</v>
      </c>
      <c r="T3054">
        <v>24</v>
      </c>
      <c r="U3054">
        <v>3</v>
      </c>
      <c r="V3054" t="s">
        <v>82</v>
      </c>
      <c r="W3054">
        <v>540</v>
      </c>
      <c r="X3054" s="5">
        <v>1</v>
      </c>
      <c r="Y3054" s="36" t="s">
        <v>20</v>
      </c>
      <c r="Z3054" t="s">
        <v>55</v>
      </c>
      <c r="AA3054" t="s">
        <v>1065</v>
      </c>
      <c r="AB3054" s="5">
        <v>1</v>
      </c>
      <c r="AC3054" t="s">
        <v>1456</v>
      </c>
      <c r="AD3054" t="s">
        <v>1509</v>
      </c>
    </row>
    <row r="3055" spans="1:30" ht="16.5" customHeight="1" x14ac:dyDescent="0.3">
      <c r="A3055" s="21">
        <v>32</v>
      </c>
      <c r="B3055" t="s">
        <v>35</v>
      </c>
      <c r="C3055" s="21" t="s">
        <v>486</v>
      </c>
      <c r="D3055" t="s">
        <v>492</v>
      </c>
      <c r="E3055">
        <v>1997</v>
      </c>
      <c r="F3055" s="21" t="s">
        <v>1335</v>
      </c>
      <c r="G3055" s="21" t="s">
        <v>596</v>
      </c>
      <c r="H3055" s="3" t="s">
        <v>597</v>
      </c>
      <c r="I3055" s="4">
        <v>-21.176449000000002</v>
      </c>
      <c r="J3055" s="4">
        <v>-48.088171000000003</v>
      </c>
      <c r="K3055" s="5">
        <v>744700</v>
      </c>
      <c r="L3055" t="s">
        <v>67</v>
      </c>
      <c r="M3055" s="21" t="s">
        <v>1255</v>
      </c>
      <c r="N3055" t="s">
        <v>598</v>
      </c>
      <c r="O3055" s="12">
        <v>1988</v>
      </c>
      <c r="P3055" s="12">
        <v>11</v>
      </c>
      <c r="Q3055" s="12">
        <v>1989</v>
      </c>
      <c r="R3055" s="12">
        <v>10</v>
      </c>
      <c r="S3055" s="10">
        <v>12</v>
      </c>
      <c r="T3055">
        <v>24</v>
      </c>
      <c r="U3055">
        <v>3</v>
      </c>
      <c r="V3055" t="s">
        <v>82</v>
      </c>
      <c r="W3055">
        <v>540</v>
      </c>
      <c r="X3055" s="5">
        <v>1</v>
      </c>
      <c r="Y3055" s="36" t="s">
        <v>20</v>
      </c>
      <c r="Z3055" t="s">
        <v>55</v>
      </c>
      <c r="AA3055" t="s">
        <v>379</v>
      </c>
      <c r="AB3055" s="5">
        <v>0</v>
      </c>
      <c r="AC3055" t="s">
        <v>1456</v>
      </c>
      <c r="AD3055" t="s">
        <v>1509</v>
      </c>
    </row>
    <row r="3056" spans="1:30" ht="16.5" customHeight="1" x14ac:dyDescent="0.3">
      <c r="A3056" s="21">
        <v>32</v>
      </c>
      <c r="B3056" t="s">
        <v>35</v>
      </c>
      <c r="C3056" s="21" t="s">
        <v>486</v>
      </c>
      <c r="D3056" t="s">
        <v>492</v>
      </c>
      <c r="E3056">
        <v>1997</v>
      </c>
      <c r="F3056" s="21" t="s">
        <v>1335</v>
      </c>
      <c r="G3056" s="21" t="s">
        <v>596</v>
      </c>
      <c r="H3056" s="3" t="s">
        <v>597</v>
      </c>
      <c r="I3056" s="4">
        <v>-21.176449000000002</v>
      </c>
      <c r="J3056" s="4">
        <v>-48.088171000000003</v>
      </c>
      <c r="K3056" s="5">
        <v>744700</v>
      </c>
      <c r="L3056" t="s">
        <v>67</v>
      </c>
      <c r="M3056" s="21" t="s">
        <v>1255</v>
      </c>
      <c r="N3056" t="s">
        <v>598</v>
      </c>
      <c r="O3056" s="12">
        <v>1988</v>
      </c>
      <c r="P3056" s="12">
        <v>11</v>
      </c>
      <c r="Q3056" s="12">
        <v>1989</v>
      </c>
      <c r="R3056" s="12">
        <v>10</v>
      </c>
      <c r="S3056" s="10">
        <v>12</v>
      </c>
      <c r="T3056">
        <v>24</v>
      </c>
      <c r="U3056">
        <v>3</v>
      </c>
      <c r="V3056" t="s">
        <v>82</v>
      </c>
      <c r="W3056">
        <v>540</v>
      </c>
      <c r="X3056" s="5">
        <v>1</v>
      </c>
      <c r="Y3056" s="36" t="s">
        <v>20</v>
      </c>
      <c r="Z3056" t="s">
        <v>55</v>
      </c>
      <c r="AA3056" t="s">
        <v>56</v>
      </c>
      <c r="AB3056" s="5">
        <v>0</v>
      </c>
      <c r="AC3056" t="s">
        <v>1456</v>
      </c>
      <c r="AD3056" t="s">
        <v>1509</v>
      </c>
    </row>
    <row r="3057" spans="1:30" ht="16.5" customHeight="1" x14ac:dyDescent="0.3">
      <c r="A3057" s="21">
        <v>32</v>
      </c>
      <c r="B3057" t="s">
        <v>35</v>
      </c>
      <c r="C3057" s="21" t="s">
        <v>486</v>
      </c>
      <c r="D3057" t="s">
        <v>492</v>
      </c>
      <c r="E3057">
        <v>1997</v>
      </c>
      <c r="F3057" s="21" t="s">
        <v>1335</v>
      </c>
      <c r="G3057" s="21" t="s">
        <v>596</v>
      </c>
      <c r="H3057" s="3" t="s">
        <v>597</v>
      </c>
      <c r="I3057" s="4">
        <v>-21.176449000000002</v>
      </c>
      <c r="J3057" s="4">
        <v>-48.088171000000003</v>
      </c>
      <c r="K3057" s="5">
        <v>744700</v>
      </c>
      <c r="L3057" t="s">
        <v>67</v>
      </c>
      <c r="M3057" s="21" t="s">
        <v>1255</v>
      </c>
      <c r="N3057" t="s">
        <v>598</v>
      </c>
      <c r="O3057" s="12">
        <v>1988</v>
      </c>
      <c r="P3057" s="12">
        <v>11</v>
      </c>
      <c r="Q3057" s="12">
        <v>1989</v>
      </c>
      <c r="R3057" s="12">
        <v>10</v>
      </c>
      <c r="S3057" s="10">
        <v>12</v>
      </c>
      <c r="T3057">
        <v>24</v>
      </c>
      <c r="U3057">
        <v>3</v>
      </c>
      <c r="V3057" t="s">
        <v>82</v>
      </c>
      <c r="W3057">
        <v>540</v>
      </c>
      <c r="X3057" s="5">
        <v>1</v>
      </c>
      <c r="Y3057" s="36" t="s">
        <v>20</v>
      </c>
      <c r="Z3057" t="s">
        <v>55</v>
      </c>
      <c r="AA3057" t="s">
        <v>62</v>
      </c>
      <c r="AB3057" s="5">
        <v>1</v>
      </c>
      <c r="AC3057" t="s">
        <v>1456</v>
      </c>
      <c r="AD3057" t="s">
        <v>1509</v>
      </c>
    </row>
    <row r="3058" spans="1:30" ht="16.5" customHeight="1" x14ac:dyDescent="0.3">
      <c r="A3058" s="21">
        <v>32</v>
      </c>
      <c r="B3058" t="s">
        <v>35</v>
      </c>
      <c r="C3058" s="21" t="s">
        <v>486</v>
      </c>
      <c r="D3058" t="s">
        <v>492</v>
      </c>
      <c r="E3058">
        <v>1997</v>
      </c>
      <c r="F3058" s="21" t="s">
        <v>1335</v>
      </c>
      <c r="G3058" s="21" t="s">
        <v>596</v>
      </c>
      <c r="H3058" s="3" t="s">
        <v>597</v>
      </c>
      <c r="I3058" s="4">
        <v>-21.176449000000002</v>
      </c>
      <c r="J3058" s="4">
        <v>-48.088171000000003</v>
      </c>
      <c r="K3058" s="5">
        <v>744700</v>
      </c>
      <c r="L3058" t="s">
        <v>67</v>
      </c>
      <c r="M3058" s="21" t="s">
        <v>1255</v>
      </c>
      <c r="N3058" t="s">
        <v>598</v>
      </c>
      <c r="O3058" s="12">
        <v>1988</v>
      </c>
      <c r="P3058" s="12">
        <v>11</v>
      </c>
      <c r="Q3058" s="12">
        <v>1989</v>
      </c>
      <c r="R3058" s="12">
        <v>10</v>
      </c>
      <c r="S3058" s="10">
        <v>12</v>
      </c>
      <c r="T3058">
        <v>24</v>
      </c>
      <c r="U3058">
        <v>3</v>
      </c>
      <c r="V3058" t="s">
        <v>82</v>
      </c>
      <c r="W3058">
        <v>540</v>
      </c>
      <c r="X3058" s="5">
        <v>1</v>
      </c>
      <c r="Y3058" s="36" t="s">
        <v>20</v>
      </c>
      <c r="Z3058" t="s">
        <v>55</v>
      </c>
      <c r="AA3058" t="s">
        <v>114</v>
      </c>
      <c r="AB3058" s="5">
        <v>0</v>
      </c>
      <c r="AC3058" t="s">
        <v>1456</v>
      </c>
      <c r="AD3058" t="s">
        <v>1509</v>
      </c>
    </row>
    <row r="3059" spans="1:30" ht="16.5" customHeight="1" x14ac:dyDescent="0.3">
      <c r="A3059" s="21">
        <v>32</v>
      </c>
      <c r="B3059" t="s">
        <v>35</v>
      </c>
      <c r="C3059" s="21" t="s">
        <v>486</v>
      </c>
      <c r="D3059" t="s">
        <v>492</v>
      </c>
      <c r="E3059">
        <v>1997</v>
      </c>
      <c r="F3059" s="21" t="s">
        <v>1335</v>
      </c>
      <c r="G3059" s="21" t="s">
        <v>596</v>
      </c>
      <c r="H3059" s="3" t="s">
        <v>597</v>
      </c>
      <c r="I3059" s="4">
        <v>-21.176449000000002</v>
      </c>
      <c r="J3059" s="4">
        <v>-48.088171000000003</v>
      </c>
      <c r="K3059" s="5">
        <v>744700</v>
      </c>
      <c r="L3059" t="s">
        <v>67</v>
      </c>
      <c r="M3059" s="21" t="s">
        <v>1255</v>
      </c>
      <c r="N3059" t="s">
        <v>598</v>
      </c>
      <c r="O3059" s="12">
        <v>1988</v>
      </c>
      <c r="P3059" s="12">
        <v>11</v>
      </c>
      <c r="Q3059" s="12">
        <v>1989</v>
      </c>
      <c r="R3059" s="12">
        <v>10</v>
      </c>
      <c r="S3059" s="10">
        <v>12</v>
      </c>
      <c r="T3059">
        <v>24</v>
      </c>
      <c r="U3059">
        <v>3</v>
      </c>
      <c r="V3059" t="s">
        <v>82</v>
      </c>
      <c r="W3059">
        <v>540</v>
      </c>
      <c r="X3059" s="5">
        <v>1</v>
      </c>
      <c r="Y3059" s="36" t="s">
        <v>20</v>
      </c>
      <c r="Z3059" t="s">
        <v>55</v>
      </c>
      <c r="AA3059" t="s">
        <v>258</v>
      </c>
      <c r="AB3059" s="5">
        <v>0</v>
      </c>
      <c r="AC3059" t="s">
        <v>1456</v>
      </c>
      <c r="AD3059" t="s">
        <v>1509</v>
      </c>
    </row>
    <row r="3060" spans="1:30" ht="16.5" customHeight="1" x14ac:dyDescent="0.3">
      <c r="A3060" s="21">
        <v>32</v>
      </c>
      <c r="B3060" t="s">
        <v>35</v>
      </c>
      <c r="C3060" s="21" t="s">
        <v>486</v>
      </c>
      <c r="D3060" t="s">
        <v>492</v>
      </c>
      <c r="E3060">
        <v>1997</v>
      </c>
      <c r="F3060" s="21" t="s">
        <v>1335</v>
      </c>
      <c r="G3060" s="21" t="s">
        <v>596</v>
      </c>
      <c r="H3060" s="3" t="s">
        <v>597</v>
      </c>
      <c r="I3060" s="4">
        <v>-21.176449000000002</v>
      </c>
      <c r="J3060" s="4">
        <v>-48.088171000000003</v>
      </c>
      <c r="K3060" s="5">
        <v>744700</v>
      </c>
      <c r="L3060" t="s">
        <v>67</v>
      </c>
      <c r="M3060" s="21" t="s">
        <v>1255</v>
      </c>
      <c r="N3060" t="s">
        <v>598</v>
      </c>
      <c r="O3060" s="12">
        <v>1988</v>
      </c>
      <c r="P3060" s="12">
        <v>11</v>
      </c>
      <c r="Q3060" s="12">
        <v>1989</v>
      </c>
      <c r="R3060" s="12">
        <v>10</v>
      </c>
      <c r="S3060" s="10">
        <v>12</v>
      </c>
      <c r="T3060">
        <v>24</v>
      </c>
      <c r="U3060">
        <v>3</v>
      </c>
      <c r="V3060" t="s">
        <v>82</v>
      </c>
      <c r="W3060">
        <v>540</v>
      </c>
      <c r="X3060" s="5">
        <v>1</v>
      </c>
      <c r="Y3060" s="36" t="s">
        <v>20</v>
      </c>
      <c r="Z3060" t="s">
        <v>55</v>
      </c>
      <c r="AA3060" t="s">
        <v>70</v>
      </c>
      <c r="AB3060" s="5">
        <v>268</v>
      </c>
      <c r="AC3060" t="s">
        <v>1456</v>
      </c>
      <c r="AD3060" t="s">
        <v>1509</v>
      </c>
    </row>
    <row r="3061" spans="1:30" ht="16.5" customHeight="1" x14ac:dyDescent="0.3">
      <c r="A3061" s="21">
        <v>32</v>
      </c>
      <c r="B3061" t="s">
        <v>35</v>
      </c>
      <c r="C3061" s="21" t="s">
        <v>486</v>
      </c>
      <c r="D3061" t="s">
        <v>492</v>
      </c>
      <c r="E3061">
        <v>1997</v>
      </c>
      <c r="F3061" s="21" t="s">
        <v>1335</v>
      </c>
      <c r="G3061" s="21" t="s">
        <v>596</v>
      </c>
      <c r="H3061" s="3" t="s">
        <v>597</v>
      </c>
      <c r="I3061" s="4">
        <v>-21.176449000000002</v>
      </c>
      <c r="J3061" s="4">
        <v>-48.088171000000003</v>
      </c>
      <c r="K3061" s="5">
        <v>744700</v>
      </c>
      <c r="L3061" t="s">
        <v>67</v>
      </c>
      <c r="M3061" s="21" t="s">
        <v>1255</v>
      </c>
      <c r="N3061" t="s">
        <v>598</v>
      </c>
      <c r="O3061" s="12">
        <v>1988</v>
      </c>
      <c r="P3061" s="12">
        <v>11</v>
      </c>
      <c r="Q3061" s="12">
        <v>1989</v>
      </c>
      <c r="R3061" s="12">
        <v>10</v>
      </c>
      <c r="S3061" s="10">
        <v>12</v>
      </c>
      <c r="T3061">
        <v>24</v>
      </c>
      <c r="U3061">
        <v>3</v>
      </c>
      <c r="V3061" t="s">
        <v>82</v>
      </c>
      <c r="W3061">
        <v>540</v>
      </c>
      <c r="X3061" s="5">
        <v>1</v>
      </c>
      <c r="Y3061" s="36" t="s">
        <v>20</v>
      </c>
      <c r="Z3061" t="s">
        <v>55</v>
      </c>
      <c r="AA3061" t="s">
        <v>73</v>
      </c>
      <c r="AB3061" s="5">
        <v>0</v>
      </c>
      <c r="AC3061" t="s">
        <v>1456</v>
      </c>
      <c r="AD3061" t="s">
        <v>1509</v>
      </c>
    </row>
    <row r="3062" spans="1:30" ht="16.5" customHeight="1" x14ac:dyDescent="0.3">
      <c r="A3062" s="21">
        <v>32</v>
      </c>
      <c r="B3062" t="s">
        <v>35</v>
      </c>
      <c r="C3062" s="21" t="s">
        <v>486</v>
      </c>
      <c r="D3062" t="s">
        <v>492</v>
      </c>
      <c r="E3062">
        <v>1997</v>
      </c>
      <c r="F3062" s="21" t="s">
        <v>1335</v>
      </c>
      <c r="G3062" s="21" t="s">
        <v>596</v>
      </c>
      <c r="H3062" s="3" t="s">
        <v>597</v>
      </c>
      <c r="I3062" s="4">
        <v>-21.176449000000002</v>
      </c>
      <c r="J3062" s="4">
        <v>-48.088171000000003</v>
      </c>
      <c r="K3062" s="5">
        <v>744700</v>
      </c>
      <c r="L3062" t="s">
        <v>67</v>
      </c>
      <c r="M3062" s="21" t="s">
        <v>1255</v>
      </c>
      <c r="N3062" t="s">
        <v>598</v>
      </c>
      <c r="O3062" s="12">
        <v>1988</v>
      </c>
      <c r="P3062" s="12">
        <v>11</v>
      </c>
      <c r="Q3062" s="12">
        <v>1989</v>
      </c>
      <c r="R3062" s="12">
        <v>10</v>
      </c>
      <c r="S3062" s="10">
        <v>12</v>
      </c>
      <c r="T3062">
        <v>24</v>
      </c>
      <c r="U3062">
        <v>3</v>
      </c>
      <c r="V3062" t="s">
        <v>82</v>
      </c>
      <c r="W3062">
        <v>540</v>
      </c>
      <c r="X3062" s="5">
        <v>1</v>
      </c>
      <c r="Y3062" s="36" t="s">
        <v>20</v>
      </c>
      <c r="Z3062" t="s">
        <v>55</v>
      </c>
      <c r="AA3062" t="s">
        <v>876</v>
      </c>
      <c r="AB3062" s="5">
        <v>1</v>
      </c>
      <c r="AC3062" t="s">
        <v>1456</v>
      </c>
      <c r="AD3062" t="s">
        <v>1509</v>
      </c>
    </row>
    <row r="3063" spans="1:30" ht="16.5" customHeight="1" x14ac:dyDescent="0.3">
      <c r="A3063" s="21">
        <v>32</v>
      </c>
      <c r="B3063" t="s">
        <v>35</v>
      </c>
      <c r="C3063" s="21" t="s">
        <v>486</v>
      </c>
      <c r="D3063" t="s">
        <v>492</v>
      </c>
      <c r="E3063">
        <v>1997</v>
      </c>
      <c r="F3063" s="21" t="s">
        <v>1335</v>
      </c>
      <c r="G3063" s="21" t="s">
        <v>596</v>
      </c>
      <c r="H3063" s="3" t="s">
        <v>597</v>
      </c>
      <c r="I3063" s="4">
        <v>-21.176449000000002</v>
      </c>
      <c r="J3063" s="4">
        <v>-48.088171000000003</v>
      </c>
      <c r="K3063" s="5">
        <v>744700</v>
      </c>
      <c r="L3063" t="s">
        <v>67</v>
      </c>
      <c r="M3063" s="21" t="s">
        <v>1255</v>
      </c>
      <c r="N3063" t="s">
        <v>598</v>
      </c>
      <c r="O3063" s="12">
        <v>1988</v>
      </c>
      <c r="P3063" s="12">
        <v>11</v>
      </c>
      <c r="Q3063" s="12">
        <v>1989</v>
      </c>
      <c r="R3063" s="12">
        <v>10</v>
      </c>
      <c r="S3063" s="10">
        <v>12</v>
      </c>
      <c r="T3063">
        <v>24</v>
      </c>
      <c r="U3063">
        <v>3</v>
      </c>
      <c r="V3063" t="s">
        <v>82</v>
      </c>
      <c r="W3063">
        <v>540</v>
      </c>
      <c r="X3063" s="5">
        <v>1</v>
      </c>
      <c r="Y3063" s="36" t="s">
        <v>20</v>
      </c>
      <c r="Z3063" t="s">
        <v>55</v>
      </c>
      <c r="AA3063" t="s">
        <v>76</v>
      </c>
      <c r="AB3063" s="5">
        <v>15</v>
      </c>
      <c r="AC3063" t="s">
        <v>1456</v>
      </c>
      <c r="AD3063" t="s">
        <v>1509</v>
      </c>
    </row>
    <row r="3064" spans="1:30" ht="16.5" customHeight="1" x14ac:dyDescent="0.3">
      <c r="A3064" s="21">
        <v>32</v>
      </c>
      <c r="B3064" t="s">
        <v>35</v>
      </c>
      <c r="C3064" s="21" t="s">
        <v>486</v>
      </c>
      <c r="D3064" t="s">
        <v>492</v>
      </c>
      <c r="E3064">
        <v>1997</v>
      </c>
      <c r="F3064" s="21" t="s">
        <v>1335</v>
      </c>
      <c r="G3064" s="21" t="s">
        <v>596</v>
      </c>
      <c r="H3064" s="3" t="s">
        <v>597</v>
      </c>
      <c r="I3064" s="4">
        <v>-21.176449000000002</v>
      </c>
      <c r="J3064" s="4">
        <v>-48.088171000000003</v>
      </c>
      <c r="K3064" s="5">
        <v>744700</v>
      </c>
      <c r="L3064" t="s">
        <v>67</v>
      </c>
      <c r="M3064" s="21" t="s">
        <v>1255</v>
      </c>
      <c r="N3064" t="s">
        <v>598</v>
      </c>
      <c r="O3064" s="12">
        <v>1988</v>
      </c>
      <c r="P3064" s="12">
        <v>11</v>
      </c>
      <c r="Q3064" s="12">
        <v>1989</v>
      </c>
      <c r="R3064" s="12">
        <v>10</v>
      </c>
      <c r="S3064" s="10">
        <v>12</v>
      </c>
      <c r="T3064">
        <v>24</v>
      </c>
      <c r="U3064">
        <v>3</v>
      </c>
      <c r="V3064" t="s">
        <v>82</v>
      </c>
      <c r="W3064">
        <v>540</v>
      </c>
      <c r="X3064" s="5">
        <v>1</v>
      </c>
      <c r="Y3064" s="36" t="s">
        <v>20</v>
      </c>
      <c r="Z3064" t="s">
        <v>55</v>
      </c>
      <c r="AA3064" t="s">
        <v>1073</v>
      </c>
      <c r="AB3064" s="5">
        <v>0</v>
      </c>
      <c r="AC3064" t="s">
        <v>1456</v>
      </c>
      <c r="AD3064" t="s">
        <v>1509</v>
      </c>
    </row>
    <row r="3065" spans="1:30" ht="16.5" customHeight="1" x14ac:dyDescent="0.3">
      <c r="A3065" s="21">
        <v>32</v>
      </c>
      <c r="B3065" t="s">
        <v>35</v>
      </c>
      <c r="C3065" s="21" t="s">
        <v>486</v>
      </c>
      <c r="D3065" t="s">
        <v>492</v>
      </c>
      <c r="E3065">
        <v>1997</v>
      </c>
      <c r="F3065" s="21" t="s">
        <v>1335</v>
      </c>
      <c r="G3065" s="21" t="s">
        <v>596</v>
      </c>
      <c r="H3065" s="3" t="s">
        <v>597</v>
      </c>
      <c r="I3065" s="4">
        <v>-21.176449000000002</v>
      </c>
      <c r="J3065" s="4">
        <v>-48.088171000000003</v>
      </c>
      <c r="K3065" s="5">
        <v>744700</v>
      </c>
      <c r="L3065" t="s">
        <v>67</v>
      </c>
      <c r="M3065" s="21" t="s">
        <v>1255</v>
      </c>
      <c r="N3065" t="s">
        <v>598</v>
      </c>
      <c r="O3065" s="12">
        <v>1988</v>
      </c>
      <c r="P3065" s="12">
        <v>11</v>
      </c>
      <c r="Q3065" s="12">
        <v>1989</v>
      </c>
      <c r="R3065" s="12">
        <v>10</v>
      </c>
      <c r="S3065" s="10">
        <v>12</v>
      </c>
      <c r="T3065">
        <v>24</v>
      </c>
      <c r="U3065">
        <v>3</v>
      </c>
      <c r="V3065" t="s">
        <v>82</v>
      </c>
      <c r="W3065">
        <v>540</v>
      </c>
      <c r="X3065" s="5">
        <v>1</v>
      </c>
      <c r="Y3065" s="36" t="s">
        <v>20</v>
      </c>
      <c r="Z3065" t="s">
        <v>49</v>
      </c>
      <c r="AA3065" t="s">
        <v>52</v>
      </c>
      <c r="AB3065" s="5">
        <v>0</v>
      </c>
      <c r="AC3065" t="s">
        <v>1456</v>
      </c>
      <c r="AD3065" t="s">
        <v>1509</v>
      </c>
    </row>
    <row r="3066" spans="1:30" ht="16.5" customHeight="1" x14ac:dyDescent="0.3">
      <c r="A3066" s="21">
        <v>32</v>
      </c>
      <c r="B3066" t="s">
        <v>35</v>
      </c>
      <c r="C3066" s="21" t="s">
        <v>486</v>
      </c>
      <c r="D3066" t="s">
        <v>492</v>
      </c>
      <c r="E3066">
        <v>1997</v>
      </c>
      <c r="F3066" s="21" t="s">
        <v>1335</v>
      </c>
      <c r="G3066" s="21" t="s">
        <v>596</v>
      </c>
      <c r="H3066" s="3" t="s">
        <v>597</v>
      </c>
      <c r="I3066" s="4">
        <v>-21.176449000000002</v>
      </c>
      <c r="J3066" s="4">
        <v>-48.088171000000003</v>
      </c>
      <c r="K3066" s="5">
        <v>744700</v>
      </c>
      <c r="L3066" t="s">
        <v>67</v>
      </c>
      <c r="M3066" s="21" t="s">
        <v>1255</v>
      </c>
      <c r="N3066" t="s">
        <v>598</v>
      </c>
      <c r="O3066" s="12">
        <v>1988</v>
      </c>
      <c r="P3066" s="12">
        <v>11</v>
      </c>
      <c r="Q3066" s="12">
        <v>1989</v>
      </c>
      <c r="R3066" s="12">
        <v>10</v>
      </c>
      <c r="S3066" s="10">
        <v>12</v>
      </c>
      <c r="T3066">
        <v>24</v>
      </c>
      <c r="U3066">
        <v>3</v>
      </c>
      <c r="V3066" t="s">
        <v>82</v>
      </c>
      <c r="W3066">
        <v>540</v>
      </c>
      <c r="X3066" s="5">
        <v>1</v>
      </c>
      <c r="Y3066" s="36" t="s">
        <v>20</v>
      </c>
      <c r="Z3066" t="s">
        <v>83</v>
      </c>
      <c r="AA3066" t="s">
        <v>87</v>
      </c>
      <c r="AB3066" s="5">
        <v>0</v>
      </c>
      <c r="AC3066" t="s">
        <v>1456</v>
      </c>
      <c r="AD3066" t="s">
        <v>1509</v>
      </c>
    </row>
    <row r="3067" spans="1:30" ht="16.5" customHeight="1" x14ac:dyDescent="0.3">
      <c r="A3067" s="21">
        <v>32</v>
      </c>
      <c r="B3067" t="s">
        <v>35</v>
      </c>
      <c r="C3067" s="21" t="s">
        <v>486</v>
      </c>
      <c r="D3067" t="s">
        <v>492</v>
      </c>
      <c r="E3067">
        <v>1997</v>
      </c>
      <c r="F3067" s="21" t="s">
        <v>1335</v>
      </c>
      <c r="G3067" s="21" t="s">
        <v>596</v>
      </c>
      <c r="H3067" s="3" t="s">
        <v>597</v>
      </c>
      <c r="I3067" s="4">
        <v>-21.176449000000002</v>
      </c>
      <c r="J3067" s="4">
        <v>-48.088171000000003</v>
      </c>
      <c r="K3067" s="5">
        <v>744700</v>
      </c>
      <c r="L3067" t="s">
        <v>67</v>
      </c>
      <c r="M3067" s="21" t="s">
        <v>1255</v>
      </c>
      <c r="N3067" t="s">
        <v>598</v>
      </c>
      <c r="O3067" s="12">
        <v>1988</v>
      </c>
      <c r="P3067" s="12">
        <v>11</v>
      </c>
      <c r="Q3067" s="12">
        <v>1989</v>
      </c>
      <c r="R3067" s="12">
        <v>10</v>
      </c>
      <c r="S3067" s="10">
        <v>12</v>
      </c>
      <c r="T3067">
        <v>24</v>
      </c>
      <c r="U3067">
        <v>3</v>
      </c>
      <c r="V3067" t="s">
        <v>82</v>
      </c>
      <c r="W3067">
        <v>540</v>
      </c>
      <c r="X3067" s="5">
        <v>1</v>
      </c>
      <c r="Y3067" s="36" t="s">
        <v>20</v>
      </c>
      <c r="Z3067" t="s">
        <v>90</v>
      </c>
      <c r="AA3067" t="s">
        <v>91</v>
      </c>
      <c r="AB3067" s="5">
        <v>3</v>
      </c>
      <c r="AC3067" t="s">
        <v>1456</v>
      </c>
      <c r="AD3067" t="s">
        <v>1509</v>
      </c>
    </row>
    <row r="3068" spans="1:30" ht="16.5" customHeight="1" x14ac:dyDescent="0.3">
      <c r="A3068" s="21">
        <v>32</v>
      </c>
      <c r="B3068" t="s">
        <v>35</v>
      </c>
      <c r="C3068" s="21" t="s">
        <v>486</v>
      </c>
      <c r="D3068" t="s">
        <v>492</v>
      </c>
      <c r="E3068">
        <v>1997</v>
      </c>
      <c r="F3068" s="21" t="s">
        <v>1335</v>
      </c>
      <c r="G3068" s="21" t="s">
        <v>596</v>
      </c>
      <c r="H3068" s="3" t="s">
        <v>597</v>
      </c>
      <c r="I3068" s="4">
        <v>-21.176449000000002</v>
      </c>
      <c r="J3068" s="4">
        <v>-48.088171000000003</v>
      </c>
      <c r="K3068" s="5">
        <v>744700</v>
      </c>
      <c r="L3068" t="s">
        <v>67</v>
      </c>
      <c r="M3068" s="21" t="s">
        <v>1255</v>
      </c>
      <c r="N3068" t="s">
        <v>598</v>
      </c>
      <c r="O3068" s="12">
        <v>1988</v>
      </c>
      <c r="P3068" s="12">
        <v>11</v>
      </c>
      <c r="Q3068" s="12">
        <v>1989</v>
      </c>
      <c r="R3068" s="12">
        <v>10</v>
      </c>
      <c r="S3068" s="10">
        <v>12</v>
      </c>
      <c r="T3068">
        <v>24</v>
      </c>
      <c r="U3068">
        <v>3</v>
      </c>
      <c r="V3068" t="s">
        <v>82</v>
      </c>
      <c r="W3068">
        <v>540</v>
      </c>
      <c r="X3068" s="5">
        <v>1</v>
      </c>
      <c r="Y3068" s="36" t="s">
        <v>21</v>
      </c>
      <c r="Z3068" t="s">
        <v>55</v>
      </c>
      <c r="AA3068" t="s">
        <v>1065</v>
      </c>
      <c r="AB3068" s="5">
        <v>0</v>
      </c>
      <c r="AC3068" t="s">
        <v>1456</v>
      </c>
      <c r="AD3068" t="s">
        <v>1509</v>
      </c>
    </row>
    <row r="3069" spans="1:30" ht="16.5" customHeight="1" x14ac:dyDescent="0.3">
      <c r="A3069" s="21">
        <v>32</v>
      </c>
      <c r="B3069" t="s">
        <v>35</v>
      </c>
      <c r="C3069" s="21" t="s">
        <v>486</v>
      </c>
      <c r="D3069" t="s">
        <v>492</v>
      </c>
      <c r="E3069">
        <v>1997</v>
      </c>
      <c r="F3069" s="21" t="s">
        <v>1335</v>
      </c>
      <c r="G3069" s="21" t="s">
        <v>596</v>
      </c>
      <c r="H3069" s="3" t="s">
        <v>597</v>
      </c>
      <c r="I3069" s="4">
        <v>-21.176449000000002</v>
      </c>
      <c r="J3069" s="4">
        <v>-48.088171000000003</v>
      </c>
      <c r="K3069" s="5">
        <v>744700</v>
      </c>
      <c r="L3069" t="s">
        <v>67</v>
      </c>
      <c r="M3069" s="21" t="s">
        <v>1255</v>
      </c>
      <c r="N3069" t="s">
        <v>598</v>
      </c>
      <c r="O3069" s="12">
        <v>1988</v>
      </c>
      <c r="P3069" s="12">
        <v>11</v>
      </c>
      <c r="Q3069" s="12">
        <v>1989</v>
      </c>
      <c r="R3069" s="12">
        <v>10</v>
      </c>
      <c r="S3069" s="10">
        <v>12</v>
      </c>
      <c r="T3069">
        <v>24</v>
      </c>
      <c r="U3069">
        <v>3</v>
      </c>
      <c r="V3069" t="s">
        <v>82</v>
      </c>
      <c r="W3069">
        <v>540</v>
      </c>
      <c r="X3069" s="5">
        <v>1</v>
      </c>
      <c r="Y3069" s="36" t="s">
        <v>21</v>
      </c>
      <c r="Z3069" t="s">
        <v>55</v>
      </c>
      <c r="AA3069" t="s">
        <v>379</v>
      </c>
      <c r="AB3069" s="5">
        <v>0</v>
      </c>
      <c r="AC3069" t="s">
        <v>1456</v>
      </c>
      <c r="AD3069" t="s">
        <v>1509</v>
      </c>
    </row>
    <row r="3070" spans="1:30" ht="16.5" customHeight="1" x14ac:dyDescent="0.3">
      <c r="A3070" s="21">
        <v>32</v>
      </c>
      <c r="B3070" t="s">
        <v>35</v>
      </c>
      <c r="C3070" s="21" t="s">
        <v>486</v>
      </c>
      <c r="D3070" t="s">
        <v>492</v>
      </c>
      <c r="E3070">
        <v>1997</v>
      </c>
      <c r="F3070" s="21" t="s">
        <v>1335</v>
      </c>
      <c r="G3070" s="21" t="s">
        <v>596</v>
      </c>
      <c r="H3070" s="3" t="s">
        <v>597</v>
      </c>
      <c r="I3070" s="4">
        <v>-21.176449000000002</v>
      </c>
      <c r="J3070" s="4">
        <v>-48.088171000000003</v>
      </c>
      <c r="K3070" s="5">
        <v>744700</v>
      </c>
      <c r="L3070" t="s">
        <v>67</v>
      </c>
      <c r="M3070" s="21" t="s">
        <v>1255</v>
      </c>
      <c r="N3070" t="s">
        <v>598</v>
      </c>
      <c r="O3070" s="12">
        <v>1988</v>
      </c>
      <c r="P3070" s="12">
        <v>11</v>
      </c>
      <c r="Q3070" s="12">
        <v>1989</v>
      </c>
      <c r="R3070" s="12">
        <v>10</v>
      </c>
      <c r="S3070" s="10">
        <v>12</v>
      </c>
      <c r="T3070">
        <v>24</v>
      </c>
      <c r="U3070">
        <v>3</v>
      </c>
      <c r="V3070" t="s">
        <v>82</v>
      </c>
      <c r="W3070">
        <v>540</v>
      </c>
      <c r="X3070" s="5">
        <v>1</v>
      </c>
      <c r="Y3070" s="36" t="s">
        <v>21</v>
      </c>
      <c r="Z3070" t="s">
        <v>55</v>
      </c>
      <c r="AA3070" t="s">
        <v>56</v>
      </c>
      <c r="AB3070" s="5">
        <v>0</v>
      </c>
      <c r="AC3070" t="s">
        <v>1456</v>
      </c>
      <c r="AD3070" t="s">
        <v>1509</v>
      </c>
    </row>
    <row r="3071" spans="1:30" ht="16.5" customHeight="1" x14ac:dyDescent="0.3">
      <c r="A3071" s="21">
        <v>32</v>
      </c>
      <c r="B3071" t="s">
        <v>35</v>
      </c>
      <c r="C3071" s="21" t="s">
        <v>486</v>
      </c>
      <c r="D3071" t="s">
        <v>492</v>
      </c>
      <c r="E3071">
        <v>1997</v>
      </c>
      <c r="F3071" s="21" t="s">
        <v>1335</v>
      </c>
      <c r="G3071" s="21" t="s">
        <v>596</v>
      </c>
      <c r="H3071" s="3" t="s">
        <v>597</v>
      </c>
      <c r="I3071" s="4">
        <v>-21.176449000000002</v>
      </c>
      <c r="J3071" s="4">
        <v>-48.088171000000003</v>
      </c>
      <c r="K3071" s="5">
        <v>744700</v>
      </c>
      <c r="L3071" t="s">
        <v>67</v>
      </c>
      <c r="M3071" s="21" t="s">
        <v>1255</v>
      </c>
      <c r="N3071" t="s">
        <v>598</v>
      </c>
      <c r="O3071" s="12">
        <v>1988</v>
      </c>
      <c r="P3071" s="12">
        <v>11</v>
      </c>
      <c r="Q3071" s="12">
        <v>1989</v>
      </c>
      <c r="R3071" s="12">
        <v>10</v>
      </c>
      <c r="S3071" s="10">
        <v>12</v>
      </c>
      <c r="T3071">
        <v>24</v>
      </c>
      <c r="U3071">
        <v>3</v>
      </c>
      <c r="V3071" t="s">
        <v>82</v>
      </c>
      <c r="W3071">
        <v>540</v>
      </c>
      <c r="X3071" s="5">
        <v>1</v>
      </c>
      <c r="Y3071" s="36" t="s">
        <v>21</v>
      </c>
      <c r="Z3071" t="s">
        <v>55</v>
      </c>
      <c r="AA3071" t="s">
        <v>62</v>
      </c>
      <c r="AB3071" s="5">
        <v>0</v>
      </c>
      <c r="AC3071" t="s">
        <v>1456</v>
      </c>
      <c r="AD3071" t="s">
        <v>1509</v>
      </c>
    </row>
    <row r="3072" spans="1:30" ht="16.5" customHeight="1" x14ac:dyDescent="0.3">
      <c r="A3072" s="21">
        <v>32</v>
      </c>
      <c r="B3072" t="s">
        <v>35</v>
      </c>
      <c r="C3072" s="21" t="s">
        <v>486</v>
      </c>
      <c r="D3072" t="s">
        <v>492</v>
      </c>
      <c r="E3072">
        <v>1997</v>
      </c>
      <c r="F3072" s="21" t="s">
        <v>1335</v>
      </c>
      <c r="G3072" s="21" t="s">
        <v>596</v>
      </c>
      <c r="H3072" s="3" t="s">
        <v>597</v>
      </c>
      <c r="I3072" s="4">
        <v>-21.176449000000002</v>
      </c>
      <c r="J3072" s="4">
        <v>-48.088171000000003</v>
      </c>
      <c r="K3072" s="5">
        <v>744700</v>
      </c>
      <c r="L3072" t="s">
        <v>67</v>
      </c>
      <c r="M3072" s="21" t="s">
        <v>1255</v>
      </c>
      <c r="N3072" t="s">
        <v>598</v>
      </c>
      <c r="O3072" s="12">
        <v>1988</v>
      </c>
      <c r="P3072" s="12">
        <v>11</v>
      </c>
      <c r="Q3072" s="12">
        <v>1989</v>
      </c>
      <c r="R3072" s="12">
        <v>10</v>
      </c>
      <c r="S3072" s="10">
        <v>12</v>
      </c>
      <c r="T3072">
        <v>24</v>
      </c>
      <c r="U3072">
        <v>3</v>
      </c>
      <c r="V3072" t="s">
        <v>82</v>
      </c>
      <c r="W3072">
        <v>540</v>
      </c>
      <c r="X3072" s="5">
        <v>1</v>
      </c>
      <c r="Y3072" s="36" t="s">
        <v>21</v>
      </c>
      <c r="Z3072" t="s">
        <v>55</v>
      </c>
      <c r="AA3072" t="s">
        <v>114</v>
      </c>
      <c r="AB3072" s="5">
        <v>0</v>
      </c>
      <c r="AC3072" t="s">
        <v>1456</v>
      </c>
      <c r="AD3072" t="s">
        <v>1509</v>
      </c>
    </row>
    <row r="3073" spans="1:30" ht="16.5" customHeight="1" x14ac:dyDescent="0.3">
      <c r="A3073" s="21">
        <v>32</v>
      </c>
      <c r="B3073" t="s">
        <v>35</v>
      </c>
      <c r="C3073" s="21" t="s">
        <v>486</v>
      </c>
      <c r="D3073" t="s">
        <v>492</v>
      </c>
      <c r="E3073">
        <v>1997</v>
      </c>
      <c r="F3073" s="21" t="s">
        <v>1335</v>
      </c>
      <c r="G3073" s="21" t="s">
        <v>596</v>
      </c>
      <c r="H3073" s="3" t="s">
        <v>597</v>
      </c>
      <c r="I3073" s="4">
        <v>-21.176449000000002</v>
      </c>
      <c r="J3073" s="4">
        <v>-48.088171000000003</v>
      </c>
      <c r="K3073" s="5">
        <v>744700</v>
      </c>
      <c r="L3073" t="s">
        <v>67</v>
      </c>
      <c r="M3073" s="21" t="s">
        <v>1255</v>
      </c>
      <c r="N3073" t="s">
        <v>598</v>
      </c>
      <c r="O3073" s="12">
        <v>1988</v>
      </c>
      <c r="P3073" s="12">
        <v>11</v>
      </c>
      <c r="Q3073" s="12">
        <v>1989</v>
      </c>
      <c r="R3073" s="12">
        <v>10</v>
      </c>
      <c r="S3073" s="10">
        <v>12</v>
      </c>
      <c r="T3073">
        <v>24</v>
      </c>
      <c r="U3073">
        <v>3</v>
      </c>
      <c r="V3073" t="s">
        <v>82</v>
      </c>
      <c r="W3073">
        <v>540</v>
      </c>
      <c r="X3073" s="5">
        <v>1</v>
      </c>
      <c r="Y3073" s="36" t="s">
        <v>21</v>
      </c>
      <c r="Z3073" t="s">
        <v>55</v>
      </c>
      <c r="AA3073" t="s">
        <v>258</v>
      </c>
      <c r="AB3073" s="5">
        <v>0</v>
      </c>
      <c r="AC3073" t="s">
        <v>1456</v>
      </c>
      <c r="AD3073" t="s">
        <v>1509</v>
      </c>
    </row>
    <row r="3074" spans="1:30" ht="16.5" customHeight="1" x14ac:dyDescent="0.3">
      <c r="A3074" s="21">
        <v>32</v>
      </c>
      <c r="B3074" t="s">
        <v>35</v>
      </c>
      <c r="C3074" s="21" t="s">
        <v>486</v>
      </c>
      <c r="D3074" t="s">
        <v>492</v>
      </c>
      <c r="E3074">
        <v>1997</v>
      </c>
      <c r="F3074" s="21" t="s">
        <v>1335</v>
      </c>
      <c r="G3074" s="21" t="s">
        <v>596</v>
      </c>
      <c r="H3074" s="3" t="s">
        <v>597</v>
      </c>
      <c r="I3074" s="4">
        <v>-21.176449000000002</v>
      </c>
      <c r="J3074" s="4">
        <v>-48.088171000000003</v>
      </c>
      <c r="K3074" s="5">
        <v>744700</v>
      </c>
      <c r="L3074" t="s">
        <v>67</v>
      </c>
      <c r="M3074" s="21" t="s">
        <v>1255</v>
      </c>
      <c r="N3074" t="s">
        <v>598</v>
      </c>
      <c r="O3074" s="12">
        <v>1988</v>
      </c>
      <c r="P3074" s="12">
        <v>11</v>
      </c>
      <c r="Q3074" s="12">
        <v>1989</v>
      </c>
      <c r="R3074" s="12">
        <v>10</v>
      </c>
      <c r="S3074" s="10">
        <v>12</v>
      </c>
      <c r="T3074">
        <v>24</v>
      </c>
      <c r="U3074">
        <v>3</v>
      </c>
      <c r="V3074" t="s">
        <v>82</v>
      </c>
      <c r="W3074">
        <v>540</v>
      </c>
      <c r="X3074" s="5">
        <v>1</v>
      </c>
      <c r="Y3074" s="36" t="s">
        <v>21</v>
      </c>
      <c r="Z3074" t="s">
        <v>55</v>
      </c>
      <c r="AA3074" t="s">
        <v>70</v>
      </c>
      <c r="AB3074" s="5">
        <v>6</v>
      </c>
      <c r="AC3074" t="s">
        <v>1456</v>
      </c>
      <c r="AD3074" t="s">
        <v>1509</v>
      </c>
    </row>
    <row r="3075" spans="1:30" ht="16.5" customHeight="1" x14ac:dyDescent="0.3">
      <c r="A3075" s="21">
        <v>32</v>
      </c>
      <c r="B3075" t="s">
        <v>35</v>
      </c>
      <c r="C3075" s="21" t="s">
        <v>486</v>
      </c>
      <c r="D3075" t="s">
        <v>492</v>
      </c>
      <c r="E3075">
        <v>1997</v>
      </c>
      <c r="F3075" s="21" t="s">
        <v>1335</v>
      </c>
      <c r="G3075" s="21" t="s">
        <v>596</v>
      </c>
      <c r="H3075" s="3" t="s">
        <v>597</v>
      </c>
      <c r="I3075" s="4">
        <v>-21.176449000000002</v>
      </c>
      <c r="J3075" s="4">
        <v>-48.088171000000003</v>
      </c>
      <c r="K3075" s="5">
        <v>744700</v>
      </c>
      <c r="L3075" t="s">
        <v>67</v>
      </c>
      <c r="M3075" s="21" t="s">
        <v>1255</v>
      </c>
      <c r="N3075" t="s">
        <v>598</v>
      </c>
      <c r="O3075" s="12">
        <v>1988</v>
      </c>
      <c r="P3075" s="12">
        <v>11</v>
      </c>
      <c r="Q3075" s="12">
        <v>1989</v>
      </c>
      <c r="R3075" s="12">
        <v>10</v>
      </c>
      <c r="S3075" s="10">
        <v>12</v>
      </c>
      <c r="T3075">
        <v>24</v>
      </c>
      <c r="U3075">
        <v>3</v>
      </c>
      <c r="V3075" t="s">
        <v>82</v>
      </c>
      <c r="W3075">
        <v>540</v>
      </c>
      <c r="X3075" s="5">
        <v>1</v>
      </c>
      <c r="Y3075" s="36" t="s">
        <v>21</v>
      </c>
      <c r="Z3075" t="s">
        <v>55</v>
      </c>
      <c r="AA3075" t="s">
        <v>73</v>
      </c>
      <c r="AB3075" s="5">
        <v>0</v>
      </c>
      <c r="AC3075" t="s">
        <v>1456</v>
      </c>
      <c r="AD3075" t="s">
        <v>1509</v>
      </c>
    </row>
    <row r="3076" spans="1:30" ht="16.5" customHeight="1" x14ac:dyDescent="0.3">
      <c r="A3076" s="21">
        <v>32</v>
      </c>
      <c r="B3076" t="s">
        <v>35</v>
      </c>
      <c r="C3076" s="21" t="s">
        <v>486</v>
      </c>
      <c r="D3076" t="s">
        <v>492</v>
      </c>
      <c r="E3076">
        <v>1997</v>
      </c>
      <c r="F3076" s="21" t="s">
        <v>1335</v>
      </c>
      <c r="G3076" s="21" t="s">
        <v>596</v>
      </c>
      <c r="H3076" s="3" t="s">
        <v>597</v>
      </c>
      <c r="I3076" s="4">
        <v>-21.176449000000002</v>
      </c>
      <c r="J3076" s="4">
        <v>-48.088171000000003</v>
      </c>
      <c r="K3076" s="5">
        <v>744700</v>
      </c>
      <c r="L3076" t="s">
        <v>67</v>
      </c>
      <c r="M3076" s="21" t="s">
        <v>1255</v>
      </c>
      <c r="N3076" t="s">
        <v>598</v>
      </c>
      <c r="O3076" s="12">
        <v>1988</v>
      </c>
      <c r="P3076" s="12">
        <v>11</v>
      </c>
      <c r="Q3076" s="12">
        <v>1989</v>
      </c>
      <c r="R3076" s="12">
        <v>10</v>
      </c>
      <c r="S3076" s="10">
        <v>12</v>
      </c>
      <c r="T3076">
        <v>24</v>
      </c>
      <c r="U3076">
        <v>3</v>
      </c>
      <c r="V3076" t="s">
        <v>82</v>
      </c>
      <c r="W3076">
        <v>540</v>
      </c>
      <c r="X3076" s="5">
        <v>1</v>
      </c>
      <c r="Y3076" s="36" t="s">
        <v>21</v>
      </c>
      <c r="Z3076" t="s">
        <v>55</v>
      </c>
      <c r="AA3076" t="s">
        <v>876</v>
      </c>
      <c r="AB3076" s="5">
        <v>0</v>
      </c>
      <c r="AC3076" t="s">
        <v>1456</v>
      </c>
      <c r="AD3076" t="s">
        <v>1509</v>
      </c>
    </row>
    <row r="3077" spans="1:30" ht="16.5" customHeight="1" x14ac:dyDescent="0.3">
      <c r="A3077" s="21">
        <v>32</v>
      </c>
      <c r="B3077" t="s">
        <v>35</v>
      </c>
      <c r="C3077" s="21" t="s">
        <v>486</v>
      </c>
      <c r="D3077" t="s">
        <v>492</v>
      </c>
      <c r="E3077">
        <v>1997</v>
      </c>
      <c r="F3077" s="21" t="s">
        <v>1335</v>
      </c>
      <c r="G3077" s="21" t="s">
        <v>596</v>
      </c>
      <c r="H3077" s="3" t="s">
        <v>597</v>
      </c>
      <c r="I3077" s="4">
        <v>-21.176449000000002</v>
      </c>
      <c r="J3077" s="4">
        <v>-48.088171000000003</v>
      </c>
      <c r="K3077" s="5">
        <v>744700</v>
      </c>
      <c r="L3077" t="s">
        <v>67</v>
      </c>
      <c r="M3077" s="21" t="s">
        <v>1255</v>
      </c>
      <c r="N3077" t="s">
        <v>598</v>
      </c>
      <c r="O3077" s="12">
        <v>1988</v>
      </c>
      <c r="P3077" s="12">
        <v>11</v>
      </c>
      <c r="Q3077" s="12">
        <v>1989</v>
      </c>
      <c r="R3077" s="12">
        <v>10</v>
      </c>
      <c r="S3077" s="10">
        <v>12</v>
      </c>
      <c r="T3077">
        <v>24</v>
      </c>
      <c r="U3077">
        <v>3</v>
      </c>
      <c r="V3077" t="s">
        <v>82</v>
      </c>
      <c r="W3077">
        <v>540</v>
      </c>
      <c r="X3077" s="5">
        <v>1</v>
      </c>
      <c r="Y3077" s="36" t="s">
        <v>21</v>
      </c>
      <c r="Z3077" t="s">
        <v>55</v>
      </c>
      <c r="AA3077" t="s">
        <v>76</v>
      </c>
      <c r="AB3077" s="5">
        <v>0</v>
      </c>
      <c r="AC3077" t="s">
        <v>1456</v>
      </c>
      <c r="AD3077" t="s">
        <v>1509</v>
      </c>
    </row>
    <row r="3078" spans="1:30" ht="16.5" customHeight="1" x14ac:dyDescent="0.3">
      <c r="A3078" s="21">
        <v>32</v>
      </c>
      <c r="B3078" t="s">
        <v>35</v>
      </c>
      <c r="C3078" s="21" t="s">
        <v>486</v>
      </c>
      <c r="D3078" t="s">
        <v>492</v>
      </c>
      <c r="E3078">
        <v>1997</v>
      </c>
      <c r="F3078" s="21" t="s">
        <v>1335</v>
      </c>
      <c r="G3078" s="21" t="s">
        <v>596</v>
      </c>
      <c r="H3078" s="3" t="s">
        <v>597</v>
      </c>
      <c r="I3078" s="4">
        <v>-21.176449000000002</v>
      </c>
      <c r="J3078" s="4">
        <v>-48.088171000000003</v>
      </c>
      <c r="K3078" s="5">
        <v>744700</v>
      </c>
      <c r="L3078" t="s">
        <v>67</v>
      </c>
      <c r="M3078" s="21" t="s">
        <v>1255</v>
      </c>
      <c r="N3078" t="s">
        <v>598</v>
      </c>
      <c r="O3078" s="12">
        <v>1988</v>
      </c>
      <c r="P3078" s="12">
        <v>11</v>
      </c>
      <c r="Q3078" s="12">
        <v>1989</v>
      </c>
      <c r="R3078" s="12">
        <v>10</v>
      </c>
      <c r="S3078" s="10">
        <v>12</v>
      </c>
      <c r="T3078">
        <v>24</v>
      </c>
      <c r="U3078">
        <v>3</v>
      </c>
      <c r="V3078" t="s">
        <v>82</v>
      </c>
      <c r="W3078">
        <v>540</v>
      </c>
      <c r="X3078" s="5">
        <v>1</v>
      </c>
      <c r="Y3078" s="36" t="s">
        <v>21</v>
      </c>
      <c r="Z3078" t="s">
        <v>55</v>
      </c>
      <c r="AA3078" t="s">
        <v>1073</v>
      </c>
      <c r="AB3078" s="5">
        <v>0</v>
      </c>
      <c r="AC3078" t="s">
        <v>1456</v>
      </c>
      <c r="AD3078" t="s">
        <v>1509</v>
      </c>
    </row>
    <row r="3079" spans="1:30" ht="16.5" customHeight="1" x14ac:dyDescent="0.3">
      <c r="A3079" s="21">
        <v>32</v>
      </c>
      <c r="B3079" t="s">
        <v>35</v>
      </c>
      <c r="C3079" s="21" t="s">
        <v>486</v>
      </c>
      <c r="D3079" t="s">
        <v>492</v>
      </c>
      <c r="E3079">
        <v>1997</v>
      </c>
      <c r="F3079" s="21" t="s">
        <v>1335</v>
      </c>
      <c r="G3079" s="21" t="s">
        <v>596</v>
      </c>
      <c r="H3079" s="3" t="s">
        <v>597</v>
      </c>
      <c r="I3079" s="4">
        <v>-21.176449000000002</v>
      </c>
      <c r="J3079" s="4">
        <v>-48.088171000000003</v>
      </c>
      <c r="K3079" s="5">
        <v>744700</v>
      </c>
      <c r="L3079" t="s">
        <v>67</v>
      </c>
      <c r="M3079" s="21" t="s">
        <v>1255</v>
      </c>
      <c r="N3079" t="s">
        <v>598</v>
      </c>
      <c r="O3079" s="12">
        <v>1988</v>
      </c>
      <c r="P3079" s="12">
        <v>11</v>
      </c>
      <c r="Q3079" s="12">
        <v>1989</v>
      </c>
      <c r="R3079" s="12">
        <v>10</v>
      </c>
      <c r="S3079" s="10">
        <v>12</v>
      </c>
      <c r="T3079">
        <v>24</v>
      </c>
      <c r="U3079">
        <v>3</v>
      </c>
      <c r="V3079" t="s">
        <v>82</v>
      </c>
      <c r="W3079">
        <v>540</v>
      </c>
      <c r="X3079" s="5">
        <v>1</v>
      </c>
      <c r="Y3079" s="36" t="s">
        <v>21</v>
      </c>
      <c r="Z3079" t="s">
        <v>49</v>
      </c>
      <c r="AA3079" t="s">
        <v>52</v>
      </c>
      <c r="AB3079" s="5">
        <v>7</v>
      </c>
      <c r="AC3079" t="s">
        <v>1456</v>
      </c>
      <c r="AD3079" t="s">
        <v>1509</v>
      </c>
    </row>
    <row r="3080" spans="1:30" ht="16.5" customHeight="1" x14ac:dyDescent="0.3">
      <c r="A3080" s="21">
        <v>32</v>
      </c>
      <c r="B3080" t="s">
        <v>35</v>
      </c>
      <c r="C3080" s="21" t="s">
        <v>486</v>
      </c>
      <c r="D3080" t="s">
        <v>492</v>
      </c>
      <c r="E3080">
        <v>1997</v>
      </c>
      <c r="F3080" s="21" t="s">
        <v>1335</v>
      </c>
      <c r="G3080" s="21" t="s">
        <v>596</v>
      </c>
      <c r="H3080" s="3" t="s">
        <v>597</v>
      </c>
      <c r="I3080" s="4">
        <v>-21.176449000000002</v>
      </c>
      <c r="J3080" s="4">
        <v>-48.088171000000003</v>
      </c>
      <c r="K3080" s="5">
        <v>744700</v>
      </c>
      <c r="L3080" t="s">
        <v>67</v>
      </c>
      <c r="M3080" s="21" t="s">
        <v>1255</v>
      </c>
      <c r="N3080" t="s">
        <v>598</v>
      </c>
      <c r="O3080" s="12">
        <v>1988</v>
      </c>
      <c r="P3080" s="12">
        <v>11</v>
      </c>
      <c r="Q3080" s="12">
        <v>1989</v>
      </c>
      <c r="R3080" s="12">
        <v>10</v>
      </c>
      <c r="S3080" s="10">
        <v>12</v>
      </c>
      <c r="T3080">
        <v>24</v>
      </c>
      <c r="U3080">
        <v>3</v>
      </c>
      <c r="V3080" t="s">
        <v>82</v>
      </c>
      <c r="W3080">
        <v>540</v>
      </c>
      <c r="X3080" s="5">
        <v>1</v>
      </c>
      <c r="Y3080" s="36" t="s">
        <v>21</v>
      </c>
      <c r="Z3080" t="s">
        <v>83</v>
      </c>
      <c r="AA3080" t="s">
        <v>87</v>
      </c>
      <c r="AB3080" s="5">
        <v>1</v>
      </c>
      <c r="AC3080" t="s">
        <v>1456</v>
      </c>
      <c r="AD3080" t="s">
        <v>1509</v>
      </c>
    </row>
    <row r="3081" spans="1:30" ht="16.5" customHeight="1" x14ac:dyDescent="0.3">
      <c r="A3081" s="21">
        <v>32</v>
      </c>
      <c r="B3081" t="s">
        <v>35</v>
      </c>
      <c r="C3081" s="21" t="s">
        <v>486</v>
      </c>
      <c r="D3081" t="s">
        <v>492</v>
      </c>
      <c r="E3081">
        <v>1997</v>
      </c>
      <c r="F3081" s="21" t="s">
        <v>1335</v>
      </c>
      <c r="G3081" s="21" t="s">
        <v>596</v>
      </c>
      <c r="H3081" s="3" t="s">
        <v>597</v>
      </c>
      <c r="I3081" s="4">
        <v>-21.176449000000002</v>
      </c>
      <c r="J3081" s="4">
        <v>-48.088171000000003</v>
      </c>
      <c r="K3081" s="5">
        <v>744700</v>
      </c>
      <c r="L3081" t="s">
        <v>67</v>
      </c>
      <c r="M3081" s="21" t="s">
        <v>1255</v>
      </c>
      <c r="N3081" t="s">
        <v>598</v>
      </c>
      <c r="O3081" s="12">
        <v>1988</v>
      </c>
      <c r="P3081" s="12">
        <v>11</v>
      </c>
      <c r="Q3081" s="12">
        <v>1989</v>
      </c>
      <c r="R3081" s="12">
        <v>10</v>
      </c>
      <c r="S3081" s="10">
        <v>12</v>
      </c>
      <c r="T3081">
        <v>24</v>
      </c>
      <c r="U3081">
        <v>3</v>
      </c>
      <c r="V3081" t="s">
        <v>82</v>
      </c>
      <c r="W3081">
        <v>540</v>
      </c>
      <c r="X3081" s="5">
        <v>1</v>
      </c>
      <c r="Y3081" s="36" t="s">
        <v>21</v>
      </c>
      <c r="Z3081" t="s">
        <v>90</v>
      </c>
      <c r="AA3081" t="s">
        <v>91</v>
      </c>
      <c r="AB3081" s="5">
        <v>1</v>
      </c>
      <c r="AC3081" t="s">
        <v>1456</v>
      </c>
      <c r="AD3081" t="s">
        <v>1509</v>
      </c>
    </row>
    <row r="3082" spans="1:30" ht="16.5" hidden="1" customHeight="1" x14ac:dyDescent="0.3">
      <c r="A3082" s="21"/>
      <c r="C3082" s="21"/>
      <c r="F3082" s="21"/>
      <c r="G3082" s="21"/>
      <c r="I3082" s="21"/>
      <c r="J3082" s="21"/>
      <c r="M3082" s="21"/>
      <c r="O3082" s="12">
        <v>1988</v>
      </c>
      <c r="P3082" s="12">
        <v>11</v>
      </c>
      <c r="Q3082" s="12">
        <v>1989</v>
      </c>
      <c r="R3082" s="12">
        <v>10</v>
      </c>
      <c r="S3082" s="7"/>
      <c r="X3082" s="5">
        <v>1</v>
      </c>
      <c r="Y3082" s="15"/>
      <c r="AB3082" s="5"/>
      <c r="AC3082" t="s">
        <v>1456</v>
      </c>
      <c r="AD3082" t="s">
        <v>1509</v>
      </c>
    </row>
    <row r="3083" spans="1:30" ht="16.5" hidden="1" customHeight="1" x14ac:dyDescent="0.3">
      <c r="A3083" s="21"/>
      <c r="C3083" s="21"/>
      <c r="F3083" s="21"/>
      <c r="G3083" s="21"/>
      <c r="I3083" s="21"/>
      <c r="J3083" s="21"/>
      <c r="M3083" s="21"/>
      <c r="O3083" s="12">
        <v>1988</v>
      </c>
      <c r="P3083" s="12">
        <v>11</v>
      </c>
      <c r="Q3083" s="12">
        <v>1989</v>
      </c>
      <c r="R3083" s="12">
        <v>10</v>
      </c>
      <c r="S3083" s="7"/>
      <c r="X3083" s="5">
        <v>1</v>
      </c>
      <c r="Y3083" s="15"/>
      <c r="AB3083" s="5"/>
      <c r="AC3083" t="s">
        <v>1456</v>
      </c>
      <c r="AD3083" t="s">
        <v>1509</v>
      </c>
    </row>
    <row r="3084" spans="1:30" ht="16.5" hidden="1" customHeight="1" x14ac:dyDescent="0.3">
      <c r="A3084" s="21"/>
      <c r="C3084" s="21"/>
      <c r="F3084" s="21"/>
      <c r="G3084" s="21"/>
      <c r="I3084" s="21"/>
      <c r="J3084" s="21"/>
      <c r="M3084" s="21"/>
      <c r="O3084" s="12">
        <v>1988</v>
      </c>
      <c r="P3084" s="12">
        <v>11</v>
      </c>
      <c r="Q3084" s="12">
        <v>1989</v>
      </c>
      <c r="R3084" s="12">
        <v>10</v>
      </c>
      <c r="S3084" s="7"/>
      <c r="X3084" s="5">
        <v>1</v>
      </c>
      <c r="Y3084" s="15"/>
      <c r="AB3084" s="5"/>
      <c r="AC3084" t="s">
        <v>1456</v>
      </c>
      <c r="AD3084" t="s">
        <v>1509</v>
      </c>
    </row>
    <row r="3085" spans="1:30" ht="16.5" hidden="1" customHeight="1" x14ac:dyDescent="0.3">
      <c r="A3085" s="21"/>
      <c r="C3085" s="21"/>
      <c r="F3085" s="21"/>
      <c r="G3085" s="21"/>
      <c r="I3085" s="21"/>
      <c r="J3085" s="21"/>
      <c r="M3085" s="21"/>
      <c r="O3085" s="12">
        <v>1988</v>
      </c>
      <c r="P3085" s="12">
        <v>11</v>
      </c>
      <c r="Q3085" s="12">
        <v>1989</v>
      </c>
      <c r="R3085" s="12">
        <v>10</v>
      </c>
      <c r="S3085" s="7"/>
      <c r="X3085" s="5">
        <v>1</v>
      </c>
      <c r="Y3085" s="15"/>
      <c r="AB3085" s="5"/>
      <c r="AC3085" t="s">
        <v>1456</v>
      </c>
      <c r="AD3085" t="s">
        <v>1509</v>
      </c>
    </row>
    <row r="3086" spans="1:30" ht="16.5" hidden="1" customHeight="1" x14ac:dyDescent="0.3">
      <c r="A3086" s="21"/>
      <c r="C3086" s="21"/>
      <c r="F3086" s="21"/>
      <c r="G3086" s="21"/>
      <c r="I3086" s="21"/>
      <c r="J3086" s="21"/>
      <c r="M3086" s="21"/>
      <c r="O3086" s="12">
        <v>1988</v>
      </c>
      <c r="P3086" s="12">
        <v>11</v>
      </c>
      <c r="Q3086" s="12">
        <v>1989</v>
      </c>
      <c r="R3086" s="12">
        <v>10</v>
      </c>
      <c r="S3086" s="7"/>
      <c r="X3086" s="5">
        <v>1</v>
      </c>
      <c r="Y3086" s="15"/>
      <c r="AB3086" s="5"/>
      <c r="AC3086" t="s">
        <v>1456</v>
      </c>
      <c r="AD3086" t="s">
        <v>1509</v>
      </c>
    </row>
    <row r="3087" spans="1:30" ht="16.5" hidden="1" customHeight="1" x14ac:dyDescent="0.3">
      <c r="A3087" s="21"/>
      <c r="C3087" s="21"/>
      <c r="F3087" s="21"/>
      <c r="G3087" s="21"/>
      <c r="I3087" s="21"/>
      <c r="J3087" s="21"/>
      <c r="M3087" s="21"/>
      <c r="O3087" s="12">
        <v>1988</v>
      </c>
      <c r="P3087" s="12">
        <v>11</v>
      </c>
      <c r="Q3087" s="12">
        <v>1989</v>
      </c>
      <c r="R3087" s="12">
        <v>10</v>
      </c>
      <c r="S3087" s="7"/>
      <c r="X3087" s="5">
        <v>1</v>
      </c>
      <c r="Y3087" s="15"/>
      <c r="AB3087" s="5"/>
      <c r="AC3087" t="s">
        <v>1456</v>
      </c>
      <c r="AD3087" t="s">
        <v>1509</v>
      </c>
    </row>
    <row r="3088" spans="1:30" ht="16.5" hidden="1" customHeight="1" x14ac:dyDescent="0.3">
      <c r="A3088" s="21"/>
      <c r="C3088" s="21"/>
      <c r="F3088" s="21"/>
      <c r="G3088" s="21"/>
      <c r="I3088" s="21"/>
      <c r="J3088" s="21"/>
      <c r="M3088" s="21"/>
      <c r="O3088" s="12">
        <v>1988</v>
      </c>
      <c r="P3088" s="12">
        <v>11</v>
      </c>
      <c r="Q3088" s="12">
        <v>1989</v>
      </c>
      <c r="R3088" s="12">
        <v>10</v>
      </c>
      <c r="S3088" s="7"/>
      <c r="X3088" s="5">
        <v>1</v>
      </c>
      <c r="Y3088" s="15"/>
      <c r="AB3088" s="5"/>
      <c r="AC3088" t="s">
        <v>1456</v>
      </c>
      <c r="AD3088" t="s">
        <v>1509</v>
      </c>
    </row>
    <row r="3089" spans="1:30" ht="16.5" hidden="1" customHeight="1" x14ac:dyDescent="0.3">
      <c r="A3089" s="21"/>
      <c r="C3089" s="21"/>
      <c r="F3089" s="21"/>
      <c r="G3089" s="21"/>
      <c r="I3089" s="21"/>
      <c r="J3089" s="21"/>
      <c r="M3089" s="21"/>
      <c r="O3089" s="12">
        <v>1988</v>
      </c>
      <c r="P3089" s="12">
        <v>11</v>
      </c>
      <c r="Q3089" s="12">
        <v>1989</v>
      </c>
      <c r="R3089" s="12">
        <v>10</v>
      </c>
      <c r="S3089" s="7"/>
      <c r="X3089" s="5">
        <v>1</v>
      </c>
      <c r="Y3089" s="15"/>
      <c r="AB3089" s="5"/>
      <c r="AC3089" t="s">
        <v>1456</v>
      </c>
      <c r="AD3089" t="s">
        <v>1509</v>
      </c>
    </row>
    <row r="3090" spans="1:30" ht="16.5" customHeight="1" x14ac:dyDescent="0.3">
      <c r="A3090">
        <v>32</v>
      </c>
      <c r="B3090" s="21" t="s">
        <v>35</v>
      </c>
      <c r="C3090" s="21" t="s">
        <v>486</v>
      </c>
      <c r="D3090" t="s">
        <v>492</v>
      </c>
      <c r="E3090" s="5">
        <v>1997</v>
      </c>
      <c r="F3090" s="21" t="s">
        <v>1338</v>
      </c>
      <c r="G3090" s="21" t="s">
        <v>1337</v>
      </c>
      <c r="H3090" s="3" t="s">
        <v>599</v>
      </c>
      <c r="I3090" s="49">
        <f>-(21.3333333+21.45)/2</f>
        <v>-21.391666649999998</v>
      </c>
      <c r="J3090" s="49">
        <f>-(47.3+47.2333333333333)/2</f>
        <v>-47.266666666666652</v>
      </c>
      <c r="K3090" s="5">
        <v>989000</v>
      </c>
      <c r="L3090" t="s">
        <v>67</v>
      </c>
      <c r="M3090" s="21" t="s">
        <v>600</v>
      </c>
      <c r="N3090" t="s">
        <v>601</v>
      </c>
      <c r="O3090">
        <v>1990</v>
      </c>
      <c r="P3090">
        <v>4</v>
      </c>
      <c r="Q3090">
        <v>1991</v>
      </c>
      <c r="R3090">
        <v>3</v>
      </c>
      <c r="S3090" s="10">
        <v>12</v>
      </c>
      <c r="T3090">
        <v>24</v>
      </c>
      <c r="U3090">
        <v>3</v>
      </c>
      <c r="V3090" t="s">
        <v>82</v>
      </c>
      <c r="W3090">
        <v>540</v>
      </c>
      <c r="X3090">
        <v>1</v>
      </c>
      <c r="Y3090" s="36" t="s">
        <v>1070</v>
      </c>
      <c r="Z3090" t="s">
        <v>55</v>
      </c>
      <c r="AA3090" t="s">
        <v>1065</v>
      </c>
      <c r="AB3090" s="5">
        <v>12</v>
      </c>
      <c r="AC3090" t="s">
        <v>1456</v>
      </c>
      <c r="AD3090" t="s">
        <v>1509</v>
      </c>
    </row>
    <row r="3091" spans="1:30" ht="14.25" customHeight="1" x14ac:dyDescent="0.3">
      <c r="A3091" s="21">
        <v>32</v>
      </c>
      <c r="B3091" t="s">
        <v>35</v>
      </c>
      <c r="C3091" s="21" t="s">
        <v>486</v>
      </c>
      <c r="D3091" t="s">
        <v>492</v>
      </c>
      <c r="E3091">
        <v>1997</v>
      </c>
      <c r="F3091" s="21" t="s">
        <v>1338</v>
      </c>
      <c r="G3091" s="21" t="s">
        <v>1337</v>
      </c>
      <c r="H3091" s="3" t="s">
        <v>599</v>
      </c>
      <c r="I3091" s="49">
        <f t="shared" ref="I3091:I3131" si="46">-(21.3333333+21.45)/2</f>
        <v>-21.391666649999998</v>
      </c>
      <c r="J3091" s="49">
        <f t="shared" ref="J3091:J3131" si="47">-(47.3+47.2333333333333)/2</f>
        <v>-47.266666666666652</v>
      </c>
      <c r="K3091" s="5">
        <v>989000</v>
      </c>
      <c r="L3091" t="s">
        <v>67</v>
      </c>
      <c r="M3091" s="21" t="s">
        <v>600</v>
      </c>
      <c r="N3091" t="s">
        <v>601</v>
      </c>
      <c r="O3091" s="12">
        <v>1990</v>
      </c>
      <c r="P3091" s="12">
        <v>4</v>
      </c>
      <c r="Q3091" s="12">
        <v>1991</v>
      </c>
      <c r="R3091" s="12">
        <v>3</v>
      </c>
      <c r="S3091" s="10">
        <v>12</v>
      </c>
      <c r="T3091">
        <v>24</v>
      </c>
      <c r="U3091">
        <v>3</v>
      </c>
      <c r="V3091" t="s">
        <v>82</v>
      </c>
      <c r="W3091">
        <v>540</v>
      </c>
      <c r="X3091" s="5">
        <v>1</v>
      </c>
      <c r="Y3091" s="36" t="s">
        <v>1070</v>
      </c>
      <c r="Z3091" t="s">
        <v>55</v>
      </c>
      <c r="AA3091" t="s">
        <v>379</v>
      </c>
      <c r="AB3091" s="5">
        <v>2</v>
      </c>
      <c r="AC3091" t="s">
        <v>1456</v>
      </c>
      <c r="AD3091" t="s">
        <v>1509</v>
      </c>
    </row>
    <row r="3092" spans="1:30" ht="14.25" customHeight="1" x14ac:dyDescent="0.3">
      <c r="A3092" s="21">
        <v>32</v>
      </c>
      <c r="B3092" t="s">
        <v>35</v>
      </c>
      <c r="C3092" s="21" t="s">
        <v>486</v>
      </c>
      <c r="D3092" t="s">
        <v>492</v>
      </c>
      <c r="E3092">
        <v>1997</v>
      </c>
      <c r="F3092" s="21" t="s">
        <v>1338</v>
      </c>
      <c r="G3092" s="21" t="s">
        <v>1337</v>
      </c>
      <c r="H3092" s="3" t="s">
        <v>599</v>
      </c>
      <c r="I3092" s="49">
        <f t="shared" si="46"/>
        <v>-21.391666649999998</v>
      </c>
      <c r="J3092" s="49">
        <f t="shared" si="47"/>
        <v>-47.266666666666652</v>
      </c>
      <c r="K3092" s="5">
        <v>989000</v>
      </c>
      <c r="L3092" t="s">
        <v>67</v>
      </c>
      <c r="M3092" s="21" t="s">
        <v>600</v>
      </c>
      <c r="N3092" t="s">
        <v>601</v>
      </c>
      <c r="O3092" s="12">
        <v>1990</v>
      </c>
      <c r="P3092" s="12">
        <v>4</v>
      </c>
      <c r="Q3092" s="12">
        <v>1991</v>
      </c>
      <c r="R3092" s="12">
        <v>3</v>
      </c>
      <c r="S3092" s="10">
        <v>12</v>
      </c>
      <c r="T3092">
        <v>24</v>
      </c>
      <c r="U3092">
        <v>3</v>
      </c>
      <c r="V3092" t="s">
        <v>82</v>
      </c>
      <c r="W3092">
        <v>540</v>
      </c>
      <c r="X3092" s="5">
        <v>1</v>
      </c>
      <c r="Y3092" s="36" t="s">
        <v>1070</v>
      </c>
      <c r="Z3092" t="s">
        <v>55</v>
      </c>
      <c r="AA3092" t="s">
        <v>56</v>
      </c>
      <c r="AB3092" s="5">
        <v>2</v>
      </c>
      <c r="AC3092" t="s">
        <v>1456</v>
      </c>
      <c r="AD3092" t="s">
        <v>1509</v>
      </c>
    </row>
    <row r="3093" spans="1:30" ht="14.25" customHeight="1" x14ac:dyDescent="0.3">
      <c r="A3093" s="21">
        <v>32</v>
      </c>
      <c r="B3093" t="s">
        <v>35</v>
      </c>
      <c r="C3093" s="21" t="s">
        <v>486</v>
      </c>
      <c r="D3093" t="s">
        <v>492</v>
      </c>
      <c r="E3093">
        <v>1997</v>
      </c>
      <c r="F3093" s="21" t="s">
        <v>1338</v>
      </c>
      <c r="G3093" s="21" t="s">
        <v>1337</v>
      </c>
      <c r="H3093" s="3" t="s">
        <v>599</v>
      </c>
      <c r="I3093" s="49">
        <f t="shared" si="46"/>
        <v>-21.391666649999998</v>
      </c>
      <c r="J3093" s="49">
        <f t="shared" si="47"/>
        <v>-47.266666666666652</v>
      </c>
      <c r="K3093" s="5">
        <v>989000</v>
      </c>
      <c r="L3093" t="s">
        <v>67</v>
      </c>
      <c r="M3093" s="21" t="s">
        <v>600</v>
      </c>
      <c r="N3093" t="s">
        <v>601</v>
      </c>
      <c r="O3093" s="12">
        <v>1990</v>
      </c>
      <c r="P3093" s="12">
        <v>4</v>
      </c>
      <c r="Q3093" s="12">
        <v>1991</v>
      </c>
      <c r="R3093" s="12">
        <v>3</v>
      </c>
      <c r="S3093" s="10">
        <v>12</v>
      </c>
      <c r="T3093">
        <v>24</v>
      </c>
      <c r="U3093">
        <v>3</v>
      </c>
      <c r="V3093" t="s">
        <v>82</v>
      </c>
      <c r="W3093">
        <v>540</v>
      </c>
      <c r="X3093" s="5">
        <v>1</v>
      </c>
      <c r="Y3093" s="36" t="s">
        <v>1070</v>
      </c>
      <c r="Z3093" t="s">
        <v>55</v>
      </c>
      <c r="AA3093" t="s">
        <v>62</v>
      </c>
      <c r="AB3093" s="5">
        <v>221</v>
      </c>
      <c r="AC3093" t="s">
        <v>1456</v>
      </c>
      <c r="AD3093" t="s">
        <v>1509</v>
      </c>
    </row>
    <row r="3094" spans="1:30" ht="14.25" customHeight="1" x14ac:dyDescent="0.3">
      <c r="A3094" s="21">
        <v>32</v>
      </c>
      <c r="B3094" t="s">
        <v>35</v>
      </c>
      <c r="C3094" s="21" t="s">
        <v>486</v>
      </c>
      <c r="D3094" t="s">
        <v>492</v>
      </c>
      <c r="E3094">
        <v>1997</v>
      </c>
      <c r="F3094" s="21" t="s">
        <v>1338</v>
      </c>
      <c r="G3094" s="21" t="s">
        <v>1337</v>
      </c>
      <c r="H3094" s="3" t="s">
        <v>599</v>
      </c>
      <c r="I3094" s="49">
        <f t="shared" si="46"/>
        <v>-21.391666649999998</v>
      </c>
      <c r="J3094" s="49">
        <f t="shared" si="47"/>
        <v>-47.266666666666652</v>
      </c>
      <c r="K3094" s="5">
        <v>989000</v>
      </c>
      <c r="L3094" t="s">
        <v>67</v>
      </c>
      <c r="M3094" s="21" t="s">
        <v>600</v>
      </c>
      <c r="N3094" t="s">
        <v>601</v>
      </c>
      <c r="O3094" s="12">
        <v>1990</v>
      </c>
      <c r="P3094" s="12">
        <v>4</v>
      </c>
      <c r="Q3094" s="12">
        <v>1991</v>
      </c>
      <c r="R3094" s="12">
        <v>3</v>
      </c>
      <c r="S3094" s="10">
        <v>12</v>
      </c>
      <c r="T3094">
        <v>24</v>
      </c>
      <c r="U3094">
        <v>3</v>
      </c>
      <c r="V3094" t="s">
        <v>82</v>
      </c>
      <c r="W3094">
        <v>540</v>
      </c>
      <c r="X3094" s="5">
        <v>1</v>
      </c>
      <c r="Y3094" s="36" t="s">
        <v>1070</v>
      </c>
      <c r="Z3094" t="s">
        <v>55</v>
      </c>
      <c r="AA3094" t="s">
        <v>114</v>
      </c>
      <c r="AB3094" s="5">
        <v>1</v>
      </c>
      <c r="AC3094" t="s">
        <v>1456</v>
      </c>
      <c r="AD3094" t="s">
        <v>1509</v>
      </c>
    </row>
    <row r="3095" spans="1:30" ht="14.25" customHeight="1" x14ac:dyDescent="0.3">
      <c r="A3095" s="21">
        <v>32</v>
      </c>
      <c r="B3095" t="s">
        <v>35</v>
      </c>
      <c r="C3095" s="21" t="s">
        <v>486</v>
      </c>
      <c r="D3095" t="s">
        <v>492</v>
      </c>
      <c r="E3095">
        <v>1997</v>
      </c>
      <c r="F3095" s="21" t="s">
        <v>1338</v>
      </c>
      <c r="G3095" s="21" t="s">
        <v>1337</v>
      </c>
      <c r="H3095" s="3" t="s">
        <v>599</v>
      </c>
      <c r="I3095" s="49">
        <f t="shared" si="46"/>
        <v>-21.391666649999998</v>
      </c>
      <c r="J3095" s="49">
        <f t="shared" si="47"/>
        <v>-47.266666666666652</v>
      </c>
      <c r="K3095" s="5">
        <v>989000</v>
      </c>
      <c r="L3095" t="s">
        <v>67</v>
      </c>
      <c r="M3095" s="21" t="s">
        <v>600</v>
      </c>
      <c r="N3095" t="s">
        <v>601</v>
      </c>
      <c r="O3095" s="12">
        <v>1990</v>
      </c>
      <c r="P3095" s="12">
        <v>4</v>
      </c>
      <c r="Q3095" s="12">
        <v>1991</v>
      </c>
      <c r="R3095" s="12">
        <v>3</v>
      </c>
      <c r="S3095" s="10">
        <v>12</v>
      </c>
      <c r="T3095">
        <v>24</v>
      </c>
      <c r="U3095">
        <v>3</v>
      </c>
      <c r="V3095" t="s">
        <v>82</v>
      </c>
      <c r="W3095">
        <v>540</v>
      </c>
      <c r="X3095" s="5">
        <v>1</v>
      </c>
      <c r="Y3095" s="36" t="s">
        <v>1070</v>
      </c>
      <c r="Z3095" t="s">
        <v>55</v>
      </c>
      <c r="AA3095" t="s">
        <v>258</v>
      </c>
      <c r="AB3095" s="5">
        <v>16</v>
      </c>
      <c r="AC3095" t="s">
        <v>1456</v>
      </c>
      <c r="AD3095" t="s">
        <v>1509</v>
      </c>
    </row>
    <row r="3096" spans="1:30" ht="14.25" customHeight="1" x14ac:dyDescent="0.3">
      <c r="A3096" s="21">
        <v>32</v>
      </c>
      <c r="B3096" t="s">
        <v>35</v>
      </c>
      <c r="C3096" s="21" t="s">
        <v>486</v>
      </c>
      <c r="D3096" t="s">
        <v>492</v>
      </c>
      <c r="E3096">
        <v>1997</v>
      </c>
      <c r="F3096" s="21" t="s">
        <v>1338</v>
      </c>
      <c r="G3096" s="21" t="s">
        <v>1337</v>
      </c>
      <c r="H3096" s="3" t="s">
        <v>599</v>
      </c>
      <c r="I3096" s="49">
        <f t="shared" si="46"/>
        <v>-21.391666649999998</v>
      </c>
      <c r="J3096" s="49">
        <f t="shared" si="47"/>
        <v>-47.266666666666652</v>
      </c>
      <c r="K3096" s="5">
        <v>989000</v>
      </c>
      <c r="L3096" t="s">
        <v>67</v>
      </c>
      <c r="M3096" s="21" t="s">
        <v>600</v>
      </c>
      <c r="N3096" t="s">
        <v>601</v>
      </c>
      <c r="O3096" s="12">
        <v>1990</v>
      </c>
      <c r="P3096" s="12">
        <v>4</v>
      </c>
      <c r="Q3096" s="12">
        <v>1991</v>
      </c>
      <c r="R3096" s="12">
        <v>3</v>
      </c>
      <c r="S3096" s="10">
        <v>12</v>
      </c>
      <c r="T3096">
        <v>24</v>
      </c>
      <c r="U3096">
        <v>3</v>
      </c>
      <c r="V3096" t="s">
        <v>82</v>
      </c>
      <c r="W3096">
        <v>540</v>
      </c>
      <c r="X3096" s="5">
        <v>1</v>
      </c>
      <c r="Y3096" s="36" t="s">
        <v>1070</v>
      </c>
      <c r="Z3096" t="s">
        <v>55</v>
      </c>
      <c r="AA3096" t="s">
        <v>70</v>
      </c>
      <c r="AB3096" s="5">
        <v>174</v>
      </c>
      <c r="AC3096" t="s">
        <v>1456</v>
      </c>
      <c r="AD3096" t="s">
        <v>1509</v>
      </c>
    </row>
    <row r="3097" spans="1:30" ht="14.25" customHeight="1" x14ac:dyDescent="0.3">
      <c r="A3097" s="21">
        <v>32</v>
      </c>
      <c r="B3097" t="s">
        <v>35</v>
      </c>
      <c r="C3097" s="21" t="s">
        <v>486</v>
      </c>
      <c r="D3097" t="s">
        <v>492</v>
      </c>
      <c r="E3097">
        <v>1997</v>
      </c>
      <c r="F3097" s="21" t="s">
        <v>1338</v>
      </c>
      <c r="G3097" s="21" t="s">
        <v>1337</v>
      </c>
      <c r="H3097" s="3" t="s">
        <v>599</v>
      </c>
      <c r="I3097" s="49">
        <f t="shared" si="46"/>
        <v>-21.391666649999998</v>
      </c>
      <c r="J3097" s="49">
        <f t="shared" si="47"/>
        <v>-47.266666666666652</v>
      </c>
      <c r="K3097" s="5">
        <v>989000</v>
      </c>
      <c r="L3097" t="s">
        <v>67</v>
      </c>
      <c r="M3097" s="21" t="s">
        <v>600</v>
      </c>
      <c r="N3097" t="s">
        <v>601</v>
      </c>
      <c r="O3097" s="12">
        <v>1990</v>
      </c>
      <c r="P3097" s="12">
        <v>4</v>
      </c>
      <c r="Q3097" s="12">
        <v>1991</v>
      </c>
      <c r="R3097" s="12">
        <v>3</v>
      </c>
      <c r="S3097" s="10">
        <v>12</v>
      </c>
      <c r="T3097">
        <v>24</v>
      </c>
      <c r="U3097">
        <v>3</v>
      </c>
      <c r="V3097" t="s">
        <v>82</v>
      </c>
      <c r="W3097">
        <v>540</v>
      </c>
      <c r="X3097" s="5">
        <v>1</v>
      </c>
      <c r="Y3097" s="36" t="s">
        <v>1070</v>
      </c>
      <c r="Z3097" t="s">
        <v>55</v>
      </c>
      <c r="AA3097" t="s">
        <v>73</v>
      </c>
      <c r="AB3097" s="5">
        <v>1</v>
      </c>
      <c r="AC3097" t="s">
        <v>1456</v>
      </c>
      <c r="AD3097" t="s">
        <v>1509</v>
      </c>
    </row>
    <row r="3098" spans="1:30" ht="14.25" customHeight="1" x14ac:dyDescent="0.3">
      <c r="A3098" s="21">
        <v>32</v>
      </c>
      <c r="B3098" t="s">
        <v>35</v>
      </c>
      <c r="C3098" s="21" t="s">
        <v>486</v>
      </c>
      <c r="D3098" t="s">
        <v>492</v>
      </c>
      <c r="E3098">
        <v>1997</v>
      </c>
      <c r="F3098" s="21" t="s">
        <v>1338</v>
      </c>
      <c r="G3098" s="21" t="s">
        <v>1337</v>
      </c>
      <c r="H3098" s="3" t="s">
        <v>599</v>
      </c>
      <c r="I3098" s="49">
        <f t="shared" si="46"/>
        <v>-21.391666649999998</v>
      </c>
      <c r="J3098" s="49">
        <f t="shared" si="47"/>
        <v>-47.266666666666652</v>
      </c>
      <c r="K3098" s="5">
        <v>989000</v>
      </c>
      <c r="L3098" t="s">
        <v>67</v>
      </c>
      <c r="M3098" s="21" t="s">
        <v>600</v>
      </c>
      <c r="N3098" t="s">
        <v>601</v>
      </c>
      <c r="O3098" s="12">
        <v>1990</v>
      </c>
      <c r="P3098" s="12">
        <v>4</v>
      </c>
      <c r="Q3098" s="12">
        <v>1991</v>
      </c>
      <c r="R3098" s="12">
        <v>3</v>
      </c>
      <c r="S3098" s="10">
        <v>12</v>
      </c>
      <c r="T3098">
        <v>24</v>
      </c>
      <c r="U3098">
        <v>3</v>
      </c>
      <c r="V3098" t="s">
        <v>82</v>
      </c>
      <c r="W3098">
        <v>540</v>
      </c>
      <c r="X3098" s="5">
        <v>1</v>
      </c>
      <c r="Y3098" s="36" t="s">
        <v>1070</v>
      </c>
      <c r="Z3098" t="s">
        <v>55</v>
      </c>
      <c r="AA3098" t="s">
        <v>876</v>
      </c>
      <c r="AB3098" s="5">
        <v>2</v>
      </c>
      <c r="AC3098" t="s">
        <v>1456</v>
      </c>
      <c r="AD3098" t="s">
        <v>1509</v>
      </c>
    </row>
    <row r="3099" spans="1:30" ht="14.25" customHeight="1" x14ac:dyDescent="0.3">
      <c r="A3099" s="21">
        <v>32</v>
      </c>
      <c r="B3099" t="s">
        <v>35</v>
      </c>
      <c r="C3099" s="21" t="s">
        <v>486</v>
      </c>
      <c r="D3099" t="s">
        <v>492</v>
      </c>
      <c r="E3099">
        <v>1997</v>
      </c>
      <c r="F3099" s="21" t="s">
        <v>1338</v>
      </c>
      <c r="G3099" s="21" t="s">
        <v>1337</v>
      </c>
      <c r="H3099" s="3" t="s">
        <v>599</v>
      </c>
      <c r="I3099" s="49">
        <f t="shared" si="46"/>
        <v>-21.391666649999998</v>
      </c>
      <c r="J3099" s="49">
        <f t="shared" si="47"/>
        <v>-47.266666666666652</v>
      </c>
      <c r="K3099" s="5">
        <v>989000</v>
      </c>
      <c r="L3099" t="s">
        <v>67</v>
      </c>
      <c r="M3099" s="21" t="s">
        <v>600</v>
      </c>
      <c r="N3099" t="s">
        <v>601</v>
      </c>
      <c r="O3099" s="12">
        <v>1990</v>
      </c>
      <c r="P3099" s="12">
        <v>4</v>
      </c>
      <c r="Q3099" s="12">
        <v>1991</v>
      </c>
      <c r="R3099" s="12">
        <v>3</v>
      </c>
      <c r="S3099" s="10">
        <v>12</v>
      </c>
      <c r="T3099">
        <v>24</v>
      </c>
      <c r="U3099">
        <v>3</v>
      </c>
      <c r="V3099" t="s">
        <v>82</v>
      </c>
      <c r="W3099">
        <v>540</v>
      </c>
      <c r="X3099" s="5">
        <v>1</v>
      </c>
      <c r="Y3099" s="36" t="s">
        <v>1070</v>
      </c>
      <c r="Z3099" t="s">
        <v>55</v>
      </c>
      <c r="AA3099" t="s">
        <v>76</v>
      </c>
      <c r="AB3099" s="5">
        <v>5</v>
      </c>
      <c r="AC3099" t="s">
        <v>1456</v>
      </c>
      <c r="AD3099" t="s">
        <v>1509</v>
      </c>
    </row>
    <row r="3100" spans="1:30" ht="14.25" customHeight="1" x14ac:dyDescent="0.3">
      <c r="A3100" s="21">
        <v>32</v>
      </c>
      <c r="B3100" t="s">
        <v>35</v>
      </c>
      <c r="C3100" s="21" t="s">
        <v>486</v>
      </c>
      <c r="D3100" t="s">
        <v>492</v>
      </c>
      <c r="E3100">
        <v>1997</v>
      </c>
      <c r="F3100" s="21" t="s">
        <v>1338</v>
      </c>
      <c r="G3100" s="21" t="s">
        <v>1337</v>
      </c>
      <c r="H3100" s="3" t="s">
        <v>599</v>
      </c>
      <c r="I3100" s="49">
        <f t="shared" si="46"/>
        <v>-21.391666649999998</v>
      </c>
      <c r="J3100" s="49">
        <f t="shared" si="47"/>
        <v>-47.266666666666652</v>
      </c>
      <c r="K3100" s="5">
        <v>989000</v>
      </c>
      <c r="L3100" t="s">
        <v>67</v>
      </c>
      <c r="M3100" s="21" t="s">
        <v>600</v>
      </c>
      <c r="N3100" t="s">
        <v>601</v>
      </c>
      <c r="O3100" s="12">
        <v>1990</v>
      </c>
      <c r="P3100" s="12">
        <v>4</v>
      </c>
      <c r="Q3100" s="12">
        <v>1991</v>
      </c>
      <c r="R3100" s="12">
        <v>3</v>
      </c>
      <c r="S3100" s="10">
        <v>12</v>
      </c>
      <c r="T3100">
        <v>24</v>
      </c>
      <c r="U3100">
        <v>3</v>
      </c>
      <c r="V3100" t="s">
        <v>82</v>
      </c>
      <c r="W3100">
        <v>540</v>
      </c>
      <c r="X3100" s="5">
        <v>1</v>
      </c>
      <c r="Y3100" s="36" t="s">
        <v>1070</v>
      </c>
      <c r="Z3100" t="s">
        <v>55</v>
      </c>
      <c r="AA3100" t="s">
        <v>1073</v>
      </c>
      <c r="AB3100" s="5">
        <v>1</v>
      </c>
      <c r="AC3100" t="s">
        <v>1456</v>
      </c>
      <c r="AD3100" t="s">
        <v>1509</v>
      </c>
    </row>
    <row r="3101" spans="1:30" ht="14.25" customHeight="1" x14ac:dyDescent="0.3">
      <c r="A3101" s="21">
        <v>32</v>
      </c>
      <c r="B3101" t="s">
        <v>35</v>
      </c>
      <c r="C3101" s="21" t="s">
        <v>486</v>
      </c>
      <c r="D3101" t="s">
        <v>492</v>
      </c>
      <c r="E3101">
        <v>1997</v>
      </c>
      <c r="F3101" s="21" t="s">
        <v>1338</v>
      </c>
      <c r="G3101" s="21" t="s">
        <v>1337</v>
      </c>
      <c r="H3101" s="3" t="s">
        <v>599</v>
      </c>
      <c r="I3101" s="49">
        <f t="shared" si="46"/>
        <v>-21.391666649999998</v>
      </c>
      <c r="J3101" s="49">
        <f t="shared" si="47"/>
        <v>-47.266666666666652</v>
      </c>
      <c r="K3101" s="5">
        <v>989000</v>
      </c>
      <c r="L3101" t="s">
        <v>67</v>
      </c>
      <c r="M3101" s="21" t="s">
        <v>600</v>
      </c>
      <c r="N3101" t="s">
        <v>601</v>
      </c>
      <c r="O3101" s="12">
        <v>1990</v>
      </c>
      <c r="P3101" s="12">
        <v>4</v>
      </c>
      <c r="Q3101" s="12">
        <v>1991</v>
      </c>
      <c r="R3101" s="12">
        <v>3</v>
      </c>
      <c r="S3101" s="10">
        <v>12</v>
      </c>
      <c r="T3101">
        <v>24</v>
      </c>
      <c r="U3101">
        <v>3</v>
      </c>
      <c r="V3101" t="s">
        <v>82</v>
      </c>
      <c r="W3101">
        <v>540</v>
      </c>
      <c r="X3101" s="5">
        <v>1</v>
      </c>
      <c r="Y3101" s="36" t="s">
        <v>1070</v>
      </c>
      <c r="Z3101" t="s">
        <v>49</v>
      </c>
      <c r="AA3101" t="s">
        <v>52</v>
      </c>
      <c r="AB3101" s="5">
        <v>0</v>
      </c>
      <c r="AC3101" t="s">
        <v>1456</v>
      </c>
      <c r="AD3101" t="s">
        <v>1509</v>
      </c>
    </row>
    <row r="3102" spans="1:30" ht="14.25" customHeight="1" x14ac:dyDescent="0.3">
      <c r="A3102" s="21">
        <v>32</v>
      </c>
      <c r="B3102" t="s">
        <v>35</v>
      </c>
      <c r="C3102" s="21" t="s">
        <v>486</v>
      </c>
      <c r="D3102" t="s">
        <v>492</v>
      </c>
      <c r="E3102">
        <v>1997</v>
      </c>
      <c r="F3102" s="21" t="s">
        <v>1338</v>
      </c>
      <c r="G3102" s="21" t="s">
        <v>1337</v>
      </c>
      <c r="H3102" s="3" t="s">
        <v>599</v>
      </c>
      <c r="I3102" s="49">
        <f t="shared" si="46"/>
        <v>-21.391666649999998</v>
      </c>
      <c r="J3102" s="49">
        <f t="shared" si="47"/>
        <v>-47.266666666666652</v>
      </c>
      <c r="K3102" s="5">
        <v>989000</v>
      </c>
      <c r="L3102" t="s">
        <v>67</v>
      </c>
      <c r="M3102" s="21" t="s">
        <v>600</v>
      </c>
      <c r="N3102" t="s">
        <v>601</v>
      </c>
      <c r="O3102" s="12">
        <v>1990</v>
      </c>
      <c r="P3102" s="12">
        <v>4</v>
      </c>
      <c r="Q3102" s="12">
        <v>1991</v>
      </c>
      <c r="R3102" s="12">
        <v>3</v>
      </c>
      <c r="S3102" s="10">
        <v>12</v>
      </c>
      <c r="T3102">
        <v>24</v>
      </c>
      <c r="U3102">
        <v>3</v>
      </c>
      <c r="V3102" t="s">
        <v>82</v>
      </c>
      <c r="W3102">
        <v>540</v>
      </c>
      <c r="X3102" s="5">
        <v>1</v>
      </c>
      <c r="Y3102" s="36" t="s">
        <v>1070</v>
      </c>
      <c r="Z3102" t="s">
        <v>83</v>
      </c>
      <c r="AA3102" t="s">
        <v>87</v>
      </c>
      <c r="AB3102" s="5">
        <v>199</v>
      </c>
      <c r="AC3102" t="s">
        <v>1456</v>
      </c>
      <c r="AD3102" t="s">
        <v>1509</v>
      </c>
    </row>
    <row r="3103" spans="1:30" ht="14.25" customHeight="1" x14ac:dyDescent="0.3">
      <c r="A3103" s="21">
        <v>32</v>
      </c>
      <c r="B3103" t="s">
        <v>35</v>
      </c>
      <c r="C3103" s="21" t="s">
        <v>486</v>
      </c>
      <c r="D3103" t="s">
        <v>492</v>
      </c>
      <c r="E3103">
        <v>1997</v>
      </c>
      <c r="F3103" s="21" t="s">
        <v>1338</v>
      </c>
      <c r="G3103" s="21" t="s">
        <v>1337</v>
      </c>
      <c r="H3103" s="3" t="s">
        <v>599</v>
      </c>
      <c r="I3103" s="49">
        <f t="shared" si="46"/>
        <v>-21.391666649999998</v>
      </c>
      <c r="J3103" s="49">
        <f t="shared" si="47"/>
        <v>-47.266666666666652</v>
      </c>
      <c r="K3103" s="5">
        <v>989000</v>
      </c>
      <c r="L3103" t="s">
        <v>67</v>
      </c>
      <c r="M3103" s="21" t="s">
        <v>600</v>
      </c>
      <c r="N3103" t="s">
        <v>601</v>
      </c>
      <c r="O3103" s="12">
        <v>1990</v>
      </c>
      <c r="P3103" s="12">
        <v>4</v>
      </c>
      <c r="Q3103" s="12">
        <v>1991</v>
      </c>
      <c r="R3103" s="12">
        <v>3</v>
      </c>
      <c r="S3103" s="10">
        <v>12</v>
      </c>
      <c r="T3103">
        <v>24</v>
      </c>
      <c r="U3103">
        <v>3</v>
      </c>
      <c r="V3103" t="s">
        <v>82</v>
      </c>
      <c r="W3103">
        <v>540</v>
      </c>
      <c r="X3103" s="5">
        <v>1</v>
      </c>
      <c r="Y3103" s="36" t="s">
        <v>1070</v>
      </c>
      <c r="Z3103" t="s">
        <v>90</v>
      </c>
      <c r="AA3103" t="s">
        <v>91</v>
      </c>
      <c r="AB3103" s="5">
        <v>12</v>
      </c>
      <c r="AC3103" t="s">
        <v>1456</v>
      </c>
      <c r="AD3103" t="s">
        <v>1509</v>
      </c>
    </row>
    <row r="3104" spans="1:30" ht="14.25" customHeight="1" x14ac:dyDescent="0.3">
      <c r="A3104" s="21">
        <v>32</v>
      </c>
      <c r="B3104" t="s">
        <v>35</v>
      </c>
      <c r="C3104" s="21" t="s">
        <v>486</v>
      </c>
      <c r="D3104" t="s">
        <v>492</v>
      </c>
      <c r="E3104">
        <v>1997</v>
      </c>
      <c r="F3104" s="21" t="s">
        <v>1338</v>
      </c>
      <c r="G3104" s="21" t="s">
        <v>1337</v>
      </c>
      <c r="H3104" s="3" t="s">
        <v>599</v>
      </c>
      <c r="I3104" s="49">
        <f t="shared" si="46"/>
        <v>-21.391666649999998</v>
      </c>
      <c r="J3104" s="49">
        <f t="shared" si="47"/>
        <v>-47.266666666666652</v>
      </c>
      <c r="K3104" s="5">
        <v>989000</v>
      </c>
      <c r="L3104" t="s">
        <v>67</v>
      </c>
      <c r="M3104" s="21" t="s">
        <v>600</v>
      </c>
      <c r="N3104" t="s">
        <v>601</v>
      </c>
      <c r="O3104" s="12">
        <v>1990</v>
      </c>
      <c r="P3104" s="12">
        <v>4</v>
      </c>
      <c r="Q3104" s="12">
        <v>1991</v>
      </c>
      <c r="R3104" s="12">
        <v>3</v>
      </c>
      <c r="S3104" s="10">
        <v>12</v>
      </c>
      <c r="T3104">
        <v>24</v>
      </c>
      <c r="U3104">
        <v>3</v>
      </c>
      <c r="V3104" t="s">
        <v>82</v>
      </c>
      <c r="W3104">
        <v>540</v>
      </c>
      <c r="X3104" s="5">
        <v>1</v>
      </c>
      <c r="Y3104" s="36" t="s">
        <v>20</v>
      </c>
      <c r="Z3104" t="s">
        <v>55</v>
      </c>
      <c r="AA3104" t="s">
        <v>1065</v>
      </c>
      <c r="AB3104" s="5">
        <v>0</v>
      </c>
      <c r="AC3104" t="s">
        <v>1456</v>
      </c>
      <c r="AD3104" t="s">
        <v>1509</v>
      </c>
    </row>
    <row r="3105" spans="1:30" ht="14.25" customHeight="1" x14ac:dyDescent="0.3">
      <c r="A3105" s="21">
        <v>32</v>
      </c>
      <c r="B3105" t="s">
        <v>35</v>
      </c>
      <c r="C3105" s="21" t="s">
        <v>486</v>
      </c>
      <c r="D3105" t="s">
        <v>492</v>
      </c>
      <c r="E3105">
        <v>1997</v>
      </c>
      <c r="F3105" s="21" t="s">
        <v>1338</v>
      </c>
      <c r="G3105" s="21" t="s">
        <v>1337</v>
      </c>
      <c r="H3105" s="3" t="s">
        <v>599</v>
      </c>
      <c r="I3105" s="49">
        <f t="shared" si="46"/>
        <v>-21.391666649999998</v>
      </c>
      <c r="J3105" s="49">
        <f t="shared" si="47"/>
        <v>-47.266666666666652</v>
      </c>
      <c r="K3105" s="5">
        <v>989000</v>
      </c>
      <c r="L3105" t="s">
        <v>67</v>
      </c>
      <c r="M3105" s="21" t="s">
        <v>600</v>
      </c>
      <c r="N3105" t="s">
        <v>601</v>
      </c>
      <c r="O3105" s="12">
        <v>1990</v>
      </c>
      <c r="P3105" s="12">
        <v>4</v>
      </c>
      <c r="Q3105" s="12">
        <v>1991</v>
      </c>
      <c r="R3105" s="12">
        <v>3</v>
      </c>
      <c r="S3105" s="10">
        <v>12</v>
      </c>
      <c r="T3105">
        <v>24</v>
      </c>
      <c r="U3105">
        <v>3</v>
      </c>
      <c r="V3105" t="s">
        <v>82</v>
      </c>
      <c r="W3105">
        <v>540</v>
      </c>
      <c r="X3105" s="5">
        <v>1</v>
      </c>
      <c r="Y3105" s="36" t="s">
        <v>20</v>
      </c>
      <c r="Z3105" t="s">
        <v>55</v>
      </c>
      <c r="AA3105" t="s">
        <v>379</v>
      </c>
      <c r="AB3105" s="5">
        <v>0</v>
      </c>
      <c r="AC3105" t="s">
        <v>1456</v>
      </c>
      <c r="AD3105" t="s">
        <v>1509</v>
      </c>
    </row>
    <row r="3106" spans="1:30" ht="14.25" customHeight="1" x14ac:dyDescent="0.3">
      <c r="A3106" s="21">
        <v>32</v>
      </c>
      <c r="B3106" t="s">
        <v>35</v>
      </c>
      <c r="C3106" s="21" t="s">
        <v>486</v>
      </c>
      <c r="D3106" t="s">
        <v>492</v>
      </c>
      <c r="E3106">
        <v>1997</v>
      </c>
      <c r="F3106" s="21" t="s">
        <v>1338</v>
      </c>
      <c r="G3106" s="21" t="s">
        <v>1337</v>
      </c>
      <c r="H3106" s="3" t="s">
        <v>599</v>
      </c>
      <c r="I3106" s="49">
        <f t="shared" si="46"/>
        <v>-21.391666649999998</v>
      </c>
      <c r="J3106" s="49">
        <f t="shared" si="47"/>
        <v>-47.266666666666652</v>
      </c>
      <c r="K3106" s="5">
        <v>989000</v>
      </c>
      <c r="L3106" t="s">
        <v>67</v>
      </c>
      <c r="M3106" s="21" t="s">
        <v>600</v>
      </c>
      <c r="N3106" t="s">
        <v>601</v>
      </c>
      <c r="O3106" s="12">
        <v>1990</v>
      </c>
      <c r="P3106" s="12">
        <v>4</v>
      </c>
      <c r="Q3106" s="12">
        <v>1991</v>
      </c>
      <c r="R3106" s="12">
        <v>3</v>
      </c>
      <c r="S3106" s="10">
        <v>12</v>
      </c>
      <c r="T3106">
        <v>24</v>
      </c>
      <c r="U3106">
        <v>3</v>
      </c>
      <c r="V3106" t="s">
        <v>82</v>
      </c>
      <c r="W3106">
        <v>540</v>
      </c>
      <c r="X3106" s="5">
        <v>1</v>
      </c>
      <c r="Y3106" s="36" t="s">
        <v>20</v>
      </c>
      <c r="Z3106" t="s">
        <v>55</v>
      </c>
      <c r="AA3106" t="s">
        <v>56</v>
      </c>
      <c r="AB3106" s="5">
        <v>0</v>
      </c>
      <c r="AC3106" t="s">
        <v>1456</v>
      </c>
      <c r="AD3106" t="s">
        <v>1509</v>
      </c>
    </row>
    <row r="3107" spans="1:30" ht="14.25" customHeight="1" x14ac:dyDescent="0.3">
      <c r="A3107" s="21">
        <v>32</v>
      </c>
      <c r="B3107" t="s">
        <v>35</v>
      </c>
      <c r="C3107" s="21" t="s">
        <v>486</v>
      </c>
      <c r="D3107" t="s">
        <v>492</v>
      </c>
      <c r="E3107">
        <v>1997</v>
      </c>
      <c r="F3107" s="21" t="s">
        <v>1338</v>
      </c>
      <c r="G3107" s="21" t="s">
        <v>1337</v>
      </c>
      <c r="H3107" s="3" t="s">
        <v>599</v>
      </c>
      <c r="I3107" s="49">
        <f t="shared" si="46"/>
        <v>-21.391666649999998</v>
      </c>
      <c r="J3107" s="49">
        <f t="shared" si="47"/>
        <v>-47.266666666666652</v>
      </c>
      <c r="K3107" s="5">
        <v>989000</v>
      </c>
      <c r="L3107" t="s">
        <v>67</v>
      </c>
      <c r="M3107" s="21" t="s">
        <v>600</v>
      </c>
      <c r="N3107" t="s">
        <v>601</v>
      </c>
      <c r="O3107" s="12">
        <v>1990</v>
      </c>
      <c r="P3107" s="12">
        <v>4</v>
      </c>
      <c r="Q3107" s="12">
        <v>1991</v>
      </c>
      <c r="R3107" s="12">
        <v>3</v>
      </c>
      <c r="S3107" s="10">
        <v>12</v>
      </c>
      <c r="T3107">
        <v>24</v>
      </c>
      <c r="U3107">
        <v>3</v>
      </c>
      <c r="V3107" t="s">
        <v>82</v>
      </c>
      <c r="W3107">
        <v>540</v>
      </c>
      <c r="X3107" s="5">
        <v>1</v>
      </c>
      <c r="Y3107" s="36" t="s">
        <v>20</v>
      </c>
      <c r="Z3107" t="s">
        <v>55</v>
      </c>
      <c r="AA3107" t="s">
        <v>62</v>
      </c>
      <c r="AB3107" s="5">
        <v>8</v>
      </c>
      <c r="AC3107" t="s">
        <v>1456</v>
      </c>
      <c r="AD3107" t="s">
        <v>1509</v>
      </c>
    </row>
    <row r="3108" spans="1:30" ht="14.25" customHeight="1" x14ac:dyDescent="0.3">
      <c r="A3108" s="21">
        <v>32</v>
      </c>
      <c r="B3108" t="s">
        <v>35</v>
      </c>
      <c r="C3108" s="21" t="s">
        <v>486</v>
      </c>
      <c r="D3108" t="s">
        <v>492</v>
      </c>
      <c r="E3108">
        <v>1997</v>
      </c>
      <c r="F3108" s="21" t="s">
        <v>1338</v>
      </c>
      <c r="G3108" s="21" t="s">
        <v>1337</v>
      </c>
      <c r="H3108" s="3" t="s">
        <v>599</v>
      </c>
      <c r="I3108" s="49">
        <f t="shared" si="46"/>
        <v>-21.391666649999998</v>
      </c>
      <c r="J3108" s="49">
        <f t="shared" si="47"/>
        <v>-47.266666666666652</v>
      </c>
      <c r="K3108" s="5">
        <v>989000</v>
      </c>
      <c r="L3108" t="s">
        <v>67</v>
      </c>
      <c r="M3108" s="21" t="s">
        <v>600</v>
      </c>
      <c r="N3108" t="s">
        <v>601</v>
      </c>
      <c r="O3108" s="12">
        <v>1990</v>
      </c>
      <c r="P3108" s="12">
        <v>4</v>
      </c>
      <c r="Q3108" s="12">
        <v>1991</v>
      </c>
      <c r="R3108" s="12">
        <v>3</v>
      </c>
      <c r="S3108" s="10">
        <v>12</v>
      </c>
      <c r="T3108">
        <v>24</v>
      </c>
      <c r="U3108">
        <v>3</v>
      </c>
      <c r="V3108" t="s">
        <v>82</v>
      </c>
      <c r="W3108">
        <v>540</v>
      </c>
      <c r="X3108" s="5">
        <v>1</v>
      </c>
      <c r="Y3108" s="36" t="s">
        <v>20</v>
      </c>
      <c r="Z3108" t="s">
        <v>55</v>
      </c>
      <c r="AA3108" t="s">
        <v>114</v>
      </c>
      <c r="AB3108" s="5">
        <v>0</v>
      </c>
      <c r="AC3108" t="s">
        <v>1456</v>
      </c>
      <c r="AD3108" t="s">
        <v>1509</v>
      </c>
    </row>
    <row r="3109" spans="1:30" ht="14.25" customHeight="1" x14ac:dyDescent="0.3">
      <c r="A3109" s="21">
        <v>32</v>
      </c>
      <c r="B3109" t="s">
        <v>35</v>
      </c>
      <c r="C3109" s="21" t="s">
        <v>486</v>
      </c>
      <c r="D3109" t="s">
        <v>492</v>
      </c>
      <c r="E3109">
        <v>1997</v>
      </c>
      <c r="F3109" s="21" t="s">
        <v>1338</v>
      </c>
      <c r="G3109" s="21" t="s">
        <v>1337</v>
      </c>
      <c r="H3109" s="3" t="s">
        <v>599</v>
      </c>
      <c r="I3109" s="49">
        <f t="shared" si="46"/>
        <v>-21.391666649999998</v>
      </c>
      <c r="J3109" s="49">
        <f t="shared" si="47"/>
        <v>-47.266666666666652</v>
      </c>
      <c r="K3109" s="5">
        <v>989000</v>
      </c>
      <c r="L3109" t="s">
        <v>67</v>
      </c>
      <c r="M3109" s="21" t="s">
        <v>600</v>
      </c>
      <c r="N3109" t="s">
        <v>601</v>
      </c>
      <c r="O3109" s="12">
        <v>1990</v>
      </c>
      <c r="P3109" s="12">
        <v>4</v>
      </c>
      <c r="Q3109" s="12">
        <v>1991</v>
      </c>
      <c r="R3109" s="12">
        <v>3</v>
      </c>
      <c r="S3109" s="10">
        <v>12</v>
      </c>
      <c r="T3109">
        <v>24</v>
      </c>
      <c r="U3109">
        <v>3</v>
      </c>
      <c r="V3109" t="s">
        <v>82</v>
      </c>
      <c r="W3109">
        <v>540</v>
      </c>
      <c r="X3109" s="5">
        <v>1</v>
      </c>
      <c r="Y3109" s="36" t="s">
        <v>20</v>
      </c>
      <c r="Z3109" t="s">
        <v>55</v>
      </c>
      <c r="AA3109" t="s">
        <v>258</v>
      </c>
      <c r="AB3109" s="5">
        <v>2</v>
      </c>
      <c r="AC3109" t="s">
        <v>1456</v>
      </c>
      <c r="AD3109" t="s">
        <v>1509</v>
      </c>
    </row>
    <row r="3110" spans="1:30" ht="14.25" customHeight="1" x14ac:dyDescent="0.3">
      <c r="A3110" s="21">
        <v>32</v>
      </c>
      <c r="B3110" t="s">
        <v>35</v>
      </c>
      <c r="C3110" s="21" t="s">
        <v>486</v>
      </c>
      <c r="D3110" t="s">
        <v>492</v>
      </c>
      <c r="E3110">
        <v>1997</v>
      </c>
      <c r="F3110" s="21" t="s">
        <v>1338</v>
      </c>
      <c r="G3110" s="21" t="s">
        <v>1337</v>
      </c>
      <c r="H3110" s="3" t="s">
        <v>599</v>
      </c>
      <c r="I3110" s="49">
        <f t="shared" si="46"/>
        <v>-21.391666649999998</v>
      </c>
      <c r="J3110" s="49">
        <f t="shared" si="47"/>
        <v>-47.266666666666652</v>
      </c>
      <c r="K3110" s="5">
        <v>989000</v>
      </c>
      <c r="L3110" t="s">
        <v>67</v>
      </c>
      <c r="M3110" s="21" t="s">
        <v>600</v>
      </c>
      <c r="N3110" t="s">
        <v>601</v>
      </c>
      <c r="O3110" s="12">
        <v>1990</v>
      </c>
      <c r="P3110" s="12">
        <v>4</v>
      </c>
      <c r="Q3110" s="12">
        <v>1991</v>
      </c>
      <c r="R3110" s="12">
        <v>3</v>
      </c>
      <c r="S3110" s="10">
        <v>12</v>
      </c>
      <c r="T3110">
        <v>24</v>
      </c>
      <c r="U3110">
        <v>3</v>
      </c>
      <c r="V3110" t="s">
        <v>82</v>
      </c>
      <c r="W3110">
        <v>540</v>
      </c>
      <c r="X3110" s="5">
        <v>1</v>
      </c>
      <c r="Y3110" s="36" t="s">
        <v>20</v>
      </c>
      <c r="Z3110" t="s">
        <v>55</v>
      </c>
      <c r="AA3110" t="s">
        <v>70</v>
      </c>
      <c r="AB3110" s="5">
        <v>37</v>
      </c>
      <c r="AC3110" t="s">
        <v>1456</v>
      </c>
      <c r="AD3110" t="s">
        <v>1509</v>
      </c>
    </row>
    <row r="3111" spans="1:30" ht="14.25" customHeight="1" x14ac:dyDescent="0.3">
      <c r="A3111" s="21">
        <v>32</v>
      </c>
      <c r="B3111" t="s">
        <v>35</v>
      </c>
      <c r="C3111" s="21" t="s">
        <v>486</v>
      </c>
      <c r="D3111" t="s">
        <v>492</v>
      </c>
      <c r="E3111">
        <v>1997</v>
      </c>
      <c r="F3111" s="21" t="s">
        <v>1338</v>
      </c>
      <c r="G3111" s="21" t="s">
        <v>1337</v>
      </c>
      <c r="H3111" s="3" t="s">
        <v>599</v>
      </c>
      <c r="I3111" s="49">
        <f t="shared" si="46"/>
        <v>-21.391666649999998</v>
      </c>
      <c r="J3111" s="49">
        <f t="shared" si="47"/>
        <v>-47.266666666666652</v>
      </c>
      <c r="K3111" s="5">
        <v>989000</v>
      </c>
      <c r="L3111" t="s">
        <v>67</v>
      </c>
      <c r="M3111" s="21" t="s">
        <v>600</v>
      </c>
      <c r="N3111" t="s">
        <v>601</v>
      </c>
      <c r="O3111" s="12">
        <v>1990</v>
      </c>
      <c r="P3111" s="12">
        <v>4</v>
      </c>
      <c r="Q3111" s="12">
        <v>1991</v>
      </c>
      <c r="R3111" s="12">
        <v>3</v>
      </c>
      <c r="S3111" s="10">
        <v>12</v>
      </c>
      <c r="T3111">
        <v>24</v>
      </c>
      <c r="U3111">
        <v>3</v>
      </c>
      <c r="V3111" t="s">
        <v>82</v>
      </c>
      <c r="W3111">
        <v>540</v>
      </c>
      <c r="X3111" s="5">
        <v>1</v>
      </c>
      <c r="Y3111" s="36" t="s">
        <v>20</v>
      </c>
      <c r="Z3111" t="s">
        <v>55</v>
      </c>
      <c r="AA3111" t="s">
        <v>73</v>
      </c>
      <c r="AB3111" s="5">
        <v>0</v>
      </c>
      <c r="AC3111" t="s">
        <v>1456</v>
      </c>
      <c r="AD3111" t="s">
        <v>1509</v>
      </c>
    </row>
    <row r="3112" spans="1:30" ht="14.25" customHeight="1" x14ac:dyDescent="0.3">
      <c r="A3112" s="21">
        <v>32</v>
      </c>
      <c r="B3112" t="s">
        <v>35</v>
      </c>
      <c r="C3112" s="21" t="s">
        <v>486</v>
      </c>
      <c r="D3112" t="s">
        <v>492</v>
      </c>
      <c r="E3112">
        <v>1997</v>
      </c>
      <c r="F3112" s="21" t="s">
        <v>1338</v>
      </c>
      <c r="G3112" s="21" t="s">
        <v>1337</v>
      </c>
      <c r="H3112" s="3" t="s">
        <v>599</v>
      </c>
      <c r="I3112" s="49">
        <f t="shared" si="46"/>
        <v>-21.391666649999998</v>
      </c>
      <c r="J3112" s="49">
        <f t="shared" si="47"/>
        <v>-47.266666666666652</v>
      </c>
      <c r="K3112" s="5">
        <v>989000</v>
      </c>
      <c r="L3112" t="s">
        <v>67</v>
      </c>
      <c r="M3112" s="21" t="s">
        <v>600</v>
      </c>
      <c r="N3112" t="s">
        <v>601</v>
      </c>
      <c r="O3112" s="12">
        <v>1990</v>
      </c>
      <c r="P3112" s="12">
        <v>4</v>
      </c>
      <c r="Q3112" s="12">
        <v>1991</v>
      </c>
      <c r="R3112" s="12">
        <v>3</v>
      </c>
      <c r="S3112" s="10">
        <v>12</v>
      </c>
      <c r="T3112">
        <v>24</v>
      </c>
      <c r="U3112">
        <v>3</v>
      </c>
      <c r="V3112" t="s">
        <v>82</v>
      </c>
      <c r="W3112">
        <v>540</v>
      </c>
      <c r="X3112" s="5">
        <v>1</v>
      </c>
      <c r="Y3112" s="36" t="s">
        <v>20</v>
      </c>
      <c r="Z3112" t="s">
        <v>55</v>
      </c>
      <c r="AA3112" t="s">
        <v>876</v>
      </c>
      <c r="AB3112" s="5">
        <v>0</v>
      </c>
      <c r="AC3112" t="s">
        <v>1456</v>
      </c>
      <c r="AD3112" t="s">
        <v>1509</v>
      </c>
    </row>
    <row r="3113" spans="1:30" ht="14.25" customHeight="1" x14ac:dyDescent="0.3">
      <c r="A3113" s="21">
        <v>32</v>
      </c>
      <c r="B3113" t="s">
        <v>35</v>
      </c>
      <c r="C3113" s="21" t="s">
        <v>486</v>
      </c>
      <c r="D3113" t="s">
        <v>492</v>
      </c>
      <c r="E3113">
        <v>1997</v>
      </c>
      <c r="F3113" s="21" t="s">
        <v>1338</v>
      </c>
      <c r="G3113" s="21" t="s">
        <v>1337</v>
      </c>
      <c r="H3113" s="3" t="s">
        <v>599</v>
      </c>
      <c r="I3113" s="49">
        <f t="shared" si="46"/>
        <v>-21.391666649999998</v>
      </c>
      <c r="J3113" s="49">
        <f t="shared" si="47"/>
        <v>-47.266666666666652</v>
      </c>
      <c r="K3113" s="5">
        <v>989000</v>
      </c>
      <c r="L3113" t="s">
        <v>67</v>
      </c>
      <c r="M3113" s="21" t="s">
        <v>600</v>
      </c>
      <c r="N3113" t="s">
        <v>601</v>
      </c>
      <c r="O3113" s="12">
        <v>1990</v>
      </c>
      <c r="P3113" s="12">
        <v>4</v>
      </c>
      <c r="Q3113" s="12">
        <v>1991</v>
      </c>
      <c r="R3113" s="12">
        <v>3</v>
      </c>
      <c r="S3113" s="10">
        <v>12</v>
      </c>
      <c r="T3113">
        <v>24</v>
      </c>
      <c r="U3113">
        <v>3</v>
      </c>
      <c r="V3113" t="s">
        <v>82</v>
      </c>
      <c r="W3113">
        <v>540</v>
      </c>
      <c r="X3113" s="5">
        <v>1</v>
      </c>
      <c r="Y3113" s="36" t="s">
        <v>20</v>
      </c>
      <c r="Z3113" t="s">
        <v>55</v>
      </c>
      <c r="AA3113" t="s">
        <v>76</v>
      </c>
      <c r="AB3113" s="5">
        <v>76</v>
      </c>
      <c r="AC3113" t="s">
        <v>1456</v>
      </c>
      <c r="AD3113" t="s">
        <v>1509</v>
      </c>
    </row>
    <row r="3114" spans="1:30" ht="14.25" customHeight="1" x14ac:dyDescent="0.3">
      <c r="A3114" s="21">
        <v>32</v>
      </c>
      <c r="B3114" t="s">
        <v>35</v>
      </c>
      <c r="C3114" s="21" t="s">
        <v>486</v>
      </c>
      <c r="D3114" t="s">
        <v>492</v>
      </c>
      <c r="E3114">
        <v>1997</v>
      </c>
      <c r="F3114" s="21" t="s">
        <v>1338</v>
      </c>
      <c r="G3114" s="21" t="s">
        <v>1337</v>
      </c>
      <c r="H3114" s="3" t="s">
        <v>599</v>
      </c>
      <c r="I3114" s="49">
        <f t="shared" si="46"/>
        <v>-21.391666649999998</v>
      </c>
      <c r="J3114" s="49">
        <f t="shared" si="47"/>
        <v>-47.266666666666652</v>
      </c>
      <c r="K3114" s="5">
        <v>989000</v>
      </c>
      <c r="L3114" t="s">
        <v>67</v>
      </c>
      <c r="M3114" s="21" t="s">
        <v>600</v>
      </c>
      <c r="N3114" t="s">
        <v>601</v>
      </c>
      <c r="O3114" s="12">
        <v>1990</v>
      </c>
      <c r="P3114" s="12">
        <v>4</v>
      </c>
      <c r="Q3114" s="12">
        <v>1991</v>
      </c>
      <c r="R3114" s="12">
        <v>3</v>
      </c>
      <c r="S3114" s="10">
        <v>12</v>
      </c>
      <c r="T3114">
        <v>24</v>
      </c>
      <c r="U3114">
        <v>3</v>
      </c>
      <c r="V3114" t="s">
        <v>82</v>
      </c>
      <c r="W3114">
        <v>540</v>
      </c>
      <c r="X3114" s="5">
        <v>1</v>
      </c>
      <c r="Y3114" s="36" t="s">
        <v>20</v>
      </c>
      <c r="Z3114" t="s">
        <v>55</v>
      </c>
      <c r="AA3114" t="s">
        <v>1073</v>
      </c>
      <c r="AB3114" s="5">
        <v>0</v>
      </c>
      <c r="AC3114" t="s">
        <v>1456</v>
      </c>
      <c r="AD3114" t="s">
        <v>1509</v>
      </c>
    </row>
    <row r="3115" spans="1:30" ht="14.25" customHeight="1" x14ac:dyDescent="0.3">
      <c r="A3115" s="21">
        <v>32</v>
      </c>
      <c r="B3115" t="s">
        <v>35</v>
      </c>
      <c r="C3115" s="21" t="s">
        <v>486</v>
      </c>
      <c r="D3115" t="s">
        <v>492</v>
      </c>
      <c r="E3115">
        <v>1997</v>
      </c>
      <c r="F3115" s="21" t="s">
        <v>1338</v>
      </c>
      <c r="G3115" s="21" t="s">
        <v>1337</v>
      </c>
      <c r="H3115" s="3" t="s">
        <v>599</v>
      </c>
      <c r="I3115" s="49">
        <f t="shared" si="46"/>
        <v>-21.391666649999998</v>
      </c>
      <c r="J3115" s="49">
        <f t="shared" si="47"/>
        <v>-47.266666666666652</v>
      </c>
      <c r="K3115" s="5">
        <v>989000</v>
      </c>
      <c r="L3115" t="s">
        <v>67</v>
      </c>
      <c r="M3115" s="21" t="s">
        <v>600</v>
      </c>
      <c r="N3115" t="s">
        <v>601</v>
      </c>
      <c r="O3115" s="12">
        <v>1990</v>
      </c>
      <c r="P3115" s="12">
        <v>4</v>
      </c>
      <c r="Q3115" s="12">
        <v>1991</v>
      </c>
      <c r="R3115" s="12">
        <v>3</v>
      </c>
      <c r="S3115" s="10">
        <v>12</v>
      </c>
      <c r="T3115">
        <v>24</v>
      </c>
      <c r="U3115">
        <v>3</v>
      </c>
      <c r="V3115" t="s">
        <v>82</v>
      </c>
      <c r="W3115">
        <v>540</v>
      </c>
      <c r="X3115" s="5">
        <v>1</v>
      </c>
      <c r="Y3115" s="36" t="s">
        <v>20</v>
      </c>
      <c r="Z3115" t="s">
        <v>49</v>
      </c>
      <c r="AA3115" t="s">
        <v>52</v>
      </c>
      <c r="AB3115" s="5">
        <v>0</v>
      </c>
      <c r="AC3115" t="s">
        <v>1456</v>
      </c>
      <c r="AD3115" t="s">
        <v>1509</v>
      </c>
    </row>
    <row r="3116" spans="1:30" ht="14.25" customHeight="1" x14ac:dyDescent="0.3">
      <c r="A3116" s="21">
        <v>32</v>
      </c>
      <c r="B3116" t="s">
        <v>35</v>
      </c>
      <c r="C3116" s="21" t="s">
        <v>486</v>
      </c>
      <c r="D3116" t="s">
        <v>492</v>
      </c>
      <c r="E3116">
        <v>1997</v>
      </c>
      <c r="F3116" s="21" t="s">
        <v>1338</v>
      </c>
      <c r="G3116" s="21" t="s">
        <v>1337</v>
      </c>
      <c r="H3116" s="3" t="s">
        <v>599</v>
      </c>
      <c r="I3116" s="49">
        <f t="shared" si="46"/>
        <v>-21.391666649999998</v>
      </c>
      <c r="J3116" s="49">
        <f t="shared" si="47"/>
        <v>-47.266666666666652</v>
      </c>
      <c r="K3116" s="5">
        <v>989000</v>
      </c>
      <c r="L3116" t="s">
        <v>67</v>
      </c>
      <c r="M3116" s="21" t="s">
        <v>600</v>
      </c>
      <c r="N3116" t="s">
        <v>601</v>
      </c>
      <c r="O3116" s="12">
        <v>1990</v>
      </c>
      <c r="P3116" s="12">
        <v>4</v>
      </c>
      <c r="Q3116" s="12">
        <v>1991</v>
      </c>
      <c r="R3116" s="12">
        <v>3</v>
      </c>
      <c r="S3116" s="10">
        <v>12</v>
      </c>
      <c r="T3116">
        <v>24</v>
      </c>
      <c r="U3116">
        <v>3</v>
      </c>
      <c r="V3116" t="s">
        <v>82</v>
      </c>
      <c r="W3116">
        <v>540</v>
      </c>
      <c r="X3116" s="5">
        <v>1</v>
      </c>
      <c r="Y3116" s="36" t="s">
        <v>20</v>
      </c>
      <c r="Z3116" t="s">
        <v>83</v>
      </c>
      <c r="AA3116" t="s">
        <v>87</v>
      </c>
      <c r="AB3116" s="5">
        <v>0</v>
      </c>
      <c r="AC3116" t="s">
        <v>1456</v>
      </c>
      <c r="AD3116" t="s">
        <v>1509</v>
      </c>
    </row>
    <row r="3117" spans="1:30" ht="14.25" customHeight="1" x14ac:dyDescent="0.3">
      <c r="A3117" s="21">
        <v>32</v>
      </c>
      <c r="B3117" t="s">
        <v>35</v>
      </c>
      <c r="C3117" s="21" t="s">
        <v>486</v>
      </c>
      <c r="D3117" t="s">
        <v>492</v>
      </c>
      <c r="E3117">
        <v>1997</v>
      </c>
      <c r="F3117" s="21" t="s">
        <v>1338</v>
      </c>
      <c r="G3117" s="21" t="s">
        <v>1337</v>
      </c>
      <c r="H3117" s="3" t="s">
        <v>599</v>
      </c>
      <c r="I3117" s="49">
        <f t="shared" si="46"/>
        <v>-21.391666649999998</v>
      </c>
      <c r="J3117" s="49">
        <f t="shared" si="47"/>
        <v>-47.266666666666652</v>
      </c>
      <c r="K3117" s="5">
        <v>989000</v>
      </c>
      <c r="L3117" t="s">
        <v>67</v>
      </c>
      <c r="M3117" s="21" t="s">
        <v>600</v>
      </c>
      <c r="N3117" t="s">
        <v>601</v>
      </c>
      <c r="O3117" s="12">
        <v>1990</v>
      </c>
      <c r="P3117" s="12">
        <v>4</v>
      </c>
      <c r="Q3117" s="12">
        <v>1991</v>
      </c>
      <c r="R3117" s="12">
        <v>3</v>
      </c>
      <c r="S3117" s="10">
        <v>12</v>
      </c>
      <c r="T3117">
        <v>24</v>
      </c>
      <c r="U3117">
        <v>3</v>
      </c>
      <c r="V3117" t="s">
        <v>82</v>
      </c>
      <c r="W3117">
        <v>540</v>
      </c>
      <c r="X3117" s="5">
        <v>1</v>
      </c>
      <c r="Y3117" s="36" t="s">
        <v>20</v>
      </c>
      <c r="Z3117" t="s">
        <v>90</v>
      </c>
      <c r="AA3117" t="s">
        <v>91</v>
      </c>
      <c r="AB3117" s="5">
        <v>14</v>
      </c>
      <c r="AC3117" t="s">
        <v>1456</v>
      </c>
      <c r="AD3117" t="s">
        <v>1509</v>
      </c>
    </row>
    <row r="3118" spans="1:30" ht="14.25" customHeight="1" x14ac:dyDescent="0.3">
      <c r="A3118" s="21">
        <v>32</v>
      </c>
      <c r="B3118" t="s">
        <v>35</v>
      </c>
      <c r="C3118" s="21" t="s">
        <v>486</v>
      </c>
      <c r="D3118" t="s">
        <v>492</v>
      </c>
      <c r="E3118">
        <v>1997</v>
      </c>
      <c r="F3118" s="21" t="s">
        <v>1338</v>
      </c>
      <c r="G3118" s="21" t="s">
        <v>1337</v>
      </c>
      <c r="H3118" s="3" t="s">
        <v>599</v>
      </c>
      <c r="I3118" s="49">
        <f t="shared" si="46"/>
        <v>-21.391666649999998</v>
      </c>
      <c r="J3118" s="49">
        <f t="shared" si="47"/>
        <v>-47.266666666666652</v>
      </c>
      <c r="K3118" s="5">
        <v>989000</v>
      </c>
      <c r="L3118" t="s">
        <v>67</v>
      </c>
      <c r="M3118" s="21" t="s">
        <v>600</v>
      </c>
      <c r="N3118" t="s">
        <v>601</v>
      </c>
      <c r="O3118" s="12">
        <v>1990</v>
      </c>
      <c r="P3118" s="12">
        <v>4</v>
      </c>
      <c r="Q3118" s="12">
        <v>1991</v>
      </c>
      <c r="R3118" s="12">
        <v>3</v>
      </c>
      <c r="S3118" s="10">
        <v>12</v>
      </c>
      <c r="T3118">
        <v>24</v>
      </c>
      <c r="U3118">
        <v>3</v>
      </c>
      <c r="V3118" t="s">
        <v>82</v>
      </c>
      <c r="W3118">
        <v>540</v>
      </c>
      <c r="X3118" s="5">
        <v>1</v>
      </c>
      <c r="Y3118" s="36" t="s">
        <v>21</v>
      </c>
      <c r="Z3118" t="s">
        <v>55</v>
      </c>
      <c r="AA3118" t="s">
        <v>1065</v>
      </c>
      <c r="AB3118" s="5">
        <v>0</v>
      </c>
      <c r="AC3118" t="s">
        <v>1456</v>
      </c>
      <c r="AD3118" t="s">
        <v>1509</v>
      </c>
    </row>
    <row r="3119" spans="1:30" ht="14.25" customHeight="1" x14ac:dyDescent="0.3">
      <c r="A3119" s="21">
        <v>32</v>
      </c>
      <c r="B3119" t="s">
        <v>35</v>
      </c>
      <c r="C3119" s="21" t="s">
        <v>486</v>
      </c>
      <c r="D3119" t="s">
        <v>492</v>
      </c>
      <c r="E3119">
        <v>1997</v>
      </c>
      <c r="F3119" s="21" t="s">
        <v>1338</v>
      </c>
      <c r="G3119" s="21" t="s">
        <v>1337</v>
      </c>
      <c r="H3119" s="3" t="s">
        <v>599</v>
      </c>
      <c r="I3119" s="49">
        <f t="shared" si="46"/>
        <v>-21.391666649999998</v>
      </c>
      <c r="J3119" s="49">
        <f t="shared" si="47"/>
        <v>-47.266666666666652</v>
      </c>
      <c r="K3119" s="5">
        <v>989000</v>
      </c>
      <c r="L3119" t="s">
        <v>67</v>
      </c>
      <c r="M3119" s="21" t="s">
        <v>600</v>
      </c>
      <c r="N3119" t="s">
        <v>601</v>
      </c>
      <c r="O3119" s="12">
        <v>1990</v>
      </c>
      <c r="P3119" s="12">
        <v>4</v>
      </c>
      <c r="Q3119" s="12">
        <v>1991</v>
      </c>
      <c r="R3119" s="12">
        <v>3</v>
      </c>
      <c r="S3119" s="10">
        <v>12</v>
      </c>
      <c r="T3119">
        <v>24</v>
      </c>
      <c r="U3119">
        <v>3</v>
      </c>
      <c r="V3119" t="s">
        <v>82</v>
      </c>
      <c r="W3119">
        <v>540</v>
      </c>
      <c r="X3119" s="5">
        <v>1</v>
      </c>
      <c r="Y3119" s="36" t="s">
        <v>21</v>
      </c>
      <c r="Z3119" t="s">
        <v>55</v>
      </c>
      <c r="AA3119" t="s">
        <v>379</v>
      </c>
      <c r="AB3119" s="5">
        <v>0</v>
      </c>
      <c r="AC3119" t="s">
        <v>1456</v>
      </c>
      <c r="AD3119" t="s">
        <v>1509</v>
      </c>
    </row>
    <row r="3120" spans="1:30" ht="14.25" customHeight="1" x14ac:dyDescent="0.3">
      <c r="A3120" s="21">
        <v>32</v>
      </c>
      <c r="B3120" t="s">
        <v>35</v>
      </c>
      <c r="C3120" s="21" t="s">
        <v>486</v>
      </c>
      <c r="D3120" t="s">
        <v>492</v>
      </c>
      <c r="E3120">
        <v>1997</v>
      </c>
      <c r="F3120" s="21" t="s">
        <v>1338</v>
      </c>
      <c r="G3120" s="21" t="s">
        <v>1337</v>
      </c>
      <c r="H3120" s="3" t="s">
        <v>599</v>
      </c>
      <c r="I3120" s="49">
        <f t="shared" si="46"/>
        <v>-21.391666649999998</v>
      </c>
      <c r="J3120" s="49">
        <f t="shared" si="47"/>
        <v>-47.266666666666652</v>
      </c>
      <c r="K3120" s="5">
        <v>989000</v>
      </c>
      <c r="L3120" t="s">
        <v>67</v>
      </c>
      <c r="M3120" s="21" t="s">
        <v>600</v>
      </c>
      <c r="N3120" t="s">
        <v>601</v>
      </c>
      <c r="O3120" s="12">
        <v>1990</v>
      </c>
      <c r="P3120" s="12">
        <v>4</v>
      </c>
      <c r="Q3120" s="12">
        <v>1991</v>
      </c>
      <c r="R3120" s="12">
        <v>3</v>
      </c>
      <c r="S3120" s="10">
        <v>12</v>
      </c>
      <c r="T3120">
        <v>24</v>
      </c>
      <c r="U3120">
        <v>3</v>
      </c>
      <c r="V3120" t="s">
        <v>82</v>
      </c>
      <c r="W3120">
        <v>540</v>
      </c>
      <c r="X3120" s="5">
        <v>1</v>
      </c>
      <c r="Y3120" s="36" t="s">
        <v>21</v>
      </c>
      <c r="Z3120" t="s">
        <v>55</v>
      </c>
      <c r="AA3120" t="s">
        <v>56</v>
      </c>
      <c r="AB3120" s="5">
        <v>0</v>
      </c>
      <c r="AC3120" t="s">
        <v>1456</v>
      </c>
      <c r="AD3120" t="s">
        <v>1509</v>
      </c>
    </row>
    <row r="3121" spans="1:31" ht="14.25" customHeight="1" x14ac:dyDescent="0.3">
      <c r="A3121" s="21">
        <v>32</v>
      </c>
      <c r="B3121" t="s">
        <v>35</v>
      </c>
      <c r="C3121" s="21" t="s">
        <v>486</v>
      </c>
      <c r="D3121" t="s">
        <v>492</v>
      </c>
      <c r="E3121">
        <v>1997</v>
      </c>
      <c r="F3121" s="21" t="s">
        <v>1338</v>
      </c>
      <c r="G3121" s="21" t="s">
        <v>1337</v>
      </c>
      <c r="H3121" s="3" t="s">
        <v>599</v>
      </c>
      <c r="I3121" s="49">
        <f t="shared" si="46"/>
        <v>-21.391666649999998</v>
      </c>
      <c r="J3121" s="49">
        <f t="shared" si="47"/>
        <v>-47.266666666666652</v>
      </c>
      <c r="K3121" s="5">
        <v>989000</v>
      </c>
      <c r="L3121" t="s">
        <v>67</v>
      </c>
      <c r="M3121" s="21" t="s">
        <v>600</v>
      </c>
      <c r="N3121" t="s">
        <v>601</v>
      </c>
      <c r="O3121" s="12">
        <v>1990</v>
      </c>
      <c r="P3121" s="12">
        <v>4</v>
      </c>
      <c r="Q3121" s="12">
        <v>1991</v>
      </c>
      <c r="R3121" s="12">
        <v>3</v>
      </c>
      <c r="S3121" s="10">
        <v>12</v>
      </c>
      <c r="T3121">
        <v>24</v>
      </c>
      <c r="U3121">
        <v>3</v>
      </c>
      <c r="V3121" t="s">
        <v>82</v>
      </c>
      <c r="W3121">
        <v>540</v>
      </c>
      <c r="X3121" s="5">
        <v>1</v>
      </c>
      <c r="Y3121" s="36" t="s">
        <v>21</v>
      </c>
      <c r="Z3121" t="s">
        <v>55</v>
      </c>
      <c r="AA3121" t="s">
        <v>62</v>
      </c>
      <c r="AB3121" s="5">
        <v>3</v>
      </c>
      <c r="AC3121" t="s">
        <v>1456</v>
      </c>
      <c r="AD3121" t="s">
        <v>1509</v>
      </c>
    </row>
    <row r="3122" spans="1:31" ht="14.25" customHeight="1" x14ac:dyDescent="0.3">
      <c r="A3122" s="21">
        <v>32</v>
      </c>
      <c r="B3122" t="s">
        <v>35</v>
      </c>
      <c r="C3122" s="21" t="s">
        <v>486</v>
      </c>
      <c r="D3122" t="s">
        <v>492</v>
      </c>
      <c r="E3122">
        <v>1997</v>
      </c>
      <c r="F3122" s="21" t="s">
        <v>1338</v>
      </c>
      <c r="G3122" s="21" t="s">
        <v>1337</v>
      </c>
      <c r="H3122" s="3" t="s">
        <v>599</v>
      </c>
      <c r="I3122" s="49">
        <f t="shared" si="46"/>
        <v>-21.391666649999998</v>
      </c>
      <c r="J3122" s="49">
        <f t="shared" si="47"/>
        <v>-47.266666666666652</v>
      </c>
      <c r="K3122" s="5">
        <v>989000</v>
      </c>
      <c r="L3122" t="s">
        <v>67</v>
      </c>
      <c r="M3122" s="21" t="s">
        <v>600</v>
      </c>
      <c r="N3122" t="s">
        <v>601</v>
      </c>
      <c r="O3122" s="12">
        <v>1990</v>
      </c>
      <c r="P3122" s="12">
        <v>4</v>
      </c>
      <c r="Q3122" s="12">
        <v>1991</v>
      </c>
      <c r="R3122" s="12">
        <v>3</v>
      </c>
      <c r="S3122" s="10">
        <v>12</v>
      </c>
      <c r="T3122">
        <v>24</v>
      </c>
      <c r="U3122">
        <v>3</v>
      </c>
      <c r="V3122" t="s">
        <v>82</v>
      </c>
      <c r="W3122">
        <v>540</v>
      </c>
      <c r="X3122" s="5">
        <v>1</v>
      </c>
      <c r="Y3122" s="36" t="s">
        <v>21</v>
      </c>
      <c r="Z3122" t="s">
        <v>55</v>
      </c>
      <c r="AA3122" t="s">
        <v>114</v>
      </c>
      <c r="AB3122" s="5">
        <v>0</v>
      </c>
      <c r="AC3122" t="s">
        <v>1456</v>
      </c>
      <c r="AD3122" t="s">
        <v>1509</v>
      </c>
    </row>
    <row r="3123" spans="1:31" ht="14.25" customHeight="1" x14ac:dyDescent="0.3">
      <c r="A3123" s="21">
        <v>32</v>
      </c>
      <c r="B3123" t="s">
        <v>35</v>
      </c>
      <c r="C3123" s="21" t="s">
        <v>486</v>
      </c>
      <c r="D3123" t="s">
        <v>492</v>
      </c>
      <c r="E3123">
        <v>1997</v>
      </c>
      <c r="F3123" s="21" t="s">
        <v>1338</v>
      </c>
      <c r="G3123" s="21" t="s">
        <v>1337</v>
      </c>
      <c r="H3123" s="3" t="s">
        <v>599</v>
      </c>
      <c r="I3123" s="49">
        <f t="shared" si="46"/>
        <v>-21.391666649999998</v>
      </c>
      <c r="J3123" s="49">
        <f t="shared" si="47"/>
        <v>-47.266666666666652</v>
      </c>
      <c r="K3123" s="5">
        <v>989000</v>
      </c>
      <c r="L3123" t="s">
        <v>67</v>
      </c>
      <c r="M3123" s="21" t="s">
        <v>600</v>
      </c>
      <c r="N3123" t="s">
        <v>601</v>
      </c>
      <c r="O3123" s="12">
        <v>1990</v>
      </c>
      <c r="P3123" s="12">
        <v>4</v>
      </c>
      <c r="Q3123" s="12">
        <v>1991</v>
      </c>
      <c r="R3123" s="12">
        <v>3</v>
      </c>
      <c r="S3123" s="10">
        <v>12</v>
      </c>
      <c r="T3123">
        <v>24</v>
      </c>
      <c r="U3123">
        <v>3</v>
      </c>
      <c r="V3123" t="s">
        <v>82</v>
      </c>
      <c r="W3123">
        <v>540</v>
      </c>
      <c r="X3123" s="5">
        <v>1</v>
      </c>
      <c r="Y3123" s="36" t="s">
        <v>21</v>
      </c>
      <c r="Z3123" t="s">
        <v>55</v>
      </c>
      <c r="AA3123" t="s">
        <v>258</v>
      </c>
      <c r="AB3123" s="5">
        <v>0</v>
      </c>
      <c r="AC3123" t="s">
        <v>1456</v>
      </c>
      <c r="AD3123" t="s">
        <v>1509</v>
      </c>
    </row>
    <row r="3124" spans="1:31" ht="14.25" customHeight="1" x14ac:dyDescent="0.3">
      <c r="A3124" s="21">
        <v>32</v>
      </c>
      <c r="B3124" t="s">
        <v>35</v>
      </c>
      <c r="C3124" s="21" t="s">
        <v>486</v>
      </c>
      <c r="D3124" t="s">
        <v>492</v>
      </c>
      <c r="E3124">
        <v>1997</v>
      </c>
      <c r="F3124" s="21" t="s">
        <v>1338</v>
      </c>
      <c r="G3124" s="21" t="s">
        <v>1337</v>
      </c>
      <c r="H3124" s="3" t="s">
        <v>599</v>
      </c>
      <c r="I3124" s="49">
        <f t="shared" si="46"/>
        <v>-21.391666649999998</v>
      </c>
      <c r="J3124" s="49">
        <f t="shared" si="47"/>
        <v>-47.266666666666652</v>
      </c>
      <c r="K3124" s="5">
        <v>989000</v>
      </c>
      <c r="L3124" t="s">
        <v>67</v>
      </c>
      <c r="M3124" s="21" t="s">
        <v>600</v>
      </c>
      <c r="N3124" t="s">
        <v>601</v>
      </c>
      <c r="O3124" s="12">
        <v>1990</v>
      </c>
      <c r="P3124" s="12">
        <v>4</v>
      </c>
      <c r="Q3124" s="12">
        <v>1991</v>
      </c>
      <c r="R3124" s="12">
        <v>3</v>
      </c>
      <c r="S3124" s="10">
        <v>12</v>
      </c>
      <c r="T3124">
        <v>24</v>
      </c>
      <c r="U3124">
        <v>3</v>
      </c>
      <c r="V3124" t="s">
        <v>82</v>
      </c>
      <c r="W3124">
        <v>540</v>
      </c>
      <c r="X3124" s="5">
        <v>1</v>
      </c>
      <c r="Y3124" s="36" t="s">
        <v>21</v>
      </c>
      <c r="Z3124" t="s">
        <v>55</v>
      </c>
      <c r="AA3124" t="s">
        <v>70</v>
      </c>
      <c r="AB3124" s="5">
        <v>34</v>
      </c>
      <c r="AC3124" t="s">
        <v>1456</v>
      </c>
      <c r="AD3124" t="s">
        <v>1509</v>
      </c>
    </row>
    <row r="3125" spans="1:31" ht="14.25" customHeight="1" x14ac:dyDescent="0.3">
      <c r="A3125" s="21">
        <v>32</v>
      </c>
      <c r="B3125" t="s">
        <v>35</v>
      </c>
      <c r="C3125" s="21" t="s">
        <v>486</v>
      </c>
      <c r="D3125" t="s">
        <v>492</v>
      </c>
      <c r="E3125">
        <v>1997</v>
      </c>
      <c r="F3125" s="21" t="s">
        <v>1338</v>
      </c>
      <c r="G3125" s="21" t="s">
        <v>1337</v>
      </c>
      <c r="H3125" s="3" t="s">
        <v>599</v>
      </c>
      <c r="I3125" s="49">
        <f t="shared" si="46"/>
        <v>-21.391666649999998</v>
      </c>
      <c r="J3125" s="49">
        <f t="shared" si="47"/>
        <v>-47.266666666666652</v>
      </c>
      <c r="K3125" s="5">
        <v>989000</v>
      </c>
      <c r="L3125" t="s">
        <v>67</v>
      </c>
      <c r="M3125" s="21" t="s">
        <v>600</v>
      </c>
      <c r="N3125" t="s">
        <v>601</v>
      </c>
      <c r="O3125" s="12">
        <v>1990</v>
      </c>
      <c r="P3125" s="12">
        <v>4</v>
      </c>
      <c r="Q3125" s="12">
        <v>1991</v>
      </c>
      <c r="R3125" s="12">
        <v>3</v>
      </c>
      <c r="S3125" s="10">
        <v>12</v>
      </c>
      <c r="T3125">
        <v>24</v>
      </c>
      <c r="U3125">
        <v>3</v>
      </c>
      <c r="V3125" t="s">
        <v>82</v>
      </c>
      <c r="W3125">
        <v>540</v>
      </c>
      <c r="X3125" s="5">
        <v>1</v>
      </c>
      <c r="Y3125" s="36" t="s">
        <v>21</v>
      </c>
      <c r="Z3125" t="s">
        <v>55</v>
      </c>
      <c r="AA3125" t="s">
        <v>73</v>
      </c>
      <c r="AB3125" s="5">
        <v>0</v>
      </c>
      <c r="AC3125" t="s">
        <v>1456</v>
      </c>
      <c r="AD3125" t="s">
        <v>1509</v>
      </c>
    </row>
    <row r="3126" spans="1:31" ht="14.25" customHeight="1" x14ac:dyDescent="0.3">
      <c r="A3126" s="21">
        <v>32</v>
      </c>
      <c r="B3126" t="s">
        <v>35</v>
      </c>
      <c r="C3126" s="21" t="s">
        <v>486</v>
      </c>
      <c r="D3126" t="s">
        <v>492</v>
      </c>
      <c r="E3126">
        <v>1997</v>
      </c>
      <c r="F3126" s="21" t="s">
        <v>1338</v>
      </c>
      <c r="G3126" s="21" t="s">
        <v>1337</v>
      </c>
      <c r="H3126" s="3" t="s">
        <v>599</v>
      </c>
      <c r="I3126" s="49">
        <f t="shared" si="46"/>
        <v>-21.391666649999998</v>
      </c>
      <c r="J3126" s="49">
        <f t="shared" si="47"/>
        <v>-47.266666666666652</v>
      </c>
      <c r="K3126" s="5">
        <v>989000</v>
      </c>
      <c r="L3126" t="s">
        <v>67</v>
      </c>
      <c r="M3126" s="21" t="s">
        <v>600</v>
      </c>
      <c r="N3126" t="s">
        <v>601</v>
      </c>
      <c r="O3126" s="12">
        <v>1990</v>
      </c>
      <c r="P3126" s="12">
        <v>4</v>
      </c>
      <c r="Q3126" s="12">
        <v>1991</v>
      </c>
      <c r="R3126" s="12">
        <v>3</v>
      </c>
      <c r="S3126" s="10">
        <v>12</v>
      </c>
      <c r="T3126">
        <v>24</v>
      </c>
      <c r="U3126">
        <v>3</v>
      </c>
      <c r="V3126" t="s">
        <v>82</v>
      </c>
      <c r="W3126">
        <v>540</v>
      </c>
      <c r="X3126" s="5">
        <v>1</v>
      </c>
      <c r="Y3126" s="36" t="s">
        <v>21</v>
      </c>
      <c r="Z3126" t="s">
        <v>55</v>
      </c>
      <c r="AA3126" t="s">
        <v>876</v>
      </c>
      <c r="AB3126" s="5">
        <v>0</v>
      </c>
      <c r="AC3126" t="s">
        <v>1456</v>
      </c>
      <c r="AD3126" t="s">
        <v>1509</v>
      </c>
    </row>
    <row r="3127" spans="1:31" ht="14.25" customHeight="1" x14ac:dyDescent="0.3">
      <c r="A3127" s="21">
        <v>32</v>
      </c>
      <c r="B3127" t="s">
        <v>35</v>
      </c>
      <c r="C3127" s="21" t="s">
        <v>486</v>
      </c>
      <c r="D3127" t="s">
        <v>492</v>
      </c>
      <c r="E3127">
        <v>1997</v>
      </c>
      <c r="F3127" s="21" t="s">
        <v>1338</v>
      </c>
      <c r="G3127" s="21" t="s">
        <v>1337</v>
      </c>
      <c r="H3127" s="3" t="s">
        <v>599</v>
      </c>
      <c r="I3127" s="49">
        <f t="shared" si="46"/>
        <v>-21.391666649999998</v>
      </c>
      <c r="J3127" s="49">
        <f t="shared" si="47"/>
        <v>-47.266666666666652</v>
      </c>
      <c r="K3127" s="5">
        <v>989000</v>
      </c>
      <c r="L3127" t="s">
        <v>67</v>
      </c>
      <c r="M3127" s="21" t="s">
        <v>600</v>
      </c>
      <c r="N3127" t="s">
        <v>601</v>
      </c>
      <c r="O3127" s="12">
        <v>1990</v>
      </c>
      <c r="P3127" s="12">
        <v>4</v>
      </c>
      <c r="Q3127" s="12">
        <v>1991</v>
      </c>
      <c r="R3127" s="12">
        <v>3</v>
      </c>
      <c r="S3127" s="10">
        <v>12</v>
      </c>
      <c r="T3127">
        <v>24</v>
      </c>
      <c r="U3127">
        <v>3</v>
      </c>
      <c r="V3127" t="s">
        <v>82</v>
      </c>
      <c r="W3127">
        <v>540</v>
      </c>
      <c r="X3127" s="5">
        <v>1</v>
      </c>
      <c r="Y3127" s="36" t="s">
        <v>21</v>
      </c>
      <c r="Z3127" t="s">
        <v>55</v>
      </c>
      <c r="AA3127" t="s">
        <v>76</v>
      </c>
      <c r="AB3127" s="5">
        <v>0</v>
      </c>
      <c r="AC3127" t="s">
        <v>1456</v>
      </c>
      <c r="AD3127" t="s">
        <v>1509</v>
      </c>
    </row>
    <row r="3128" spans="1:31" ht="14.25" customHeight="1" x14ac:dyDescent="0.3">
      <c r="A3128" s="21">
        <v>32</v>
      </c>
      <c r="B3128" t="s">
        <v>35</v>
      </c>
      <c r="C3128" s="21" t="s">
        <v>486</v>
      </c>
      <c r="D3128" t="s">
        <v>492</v>
      </c>
      <c r="E3128">
        <v>1997</v>
      </c>
      <c r="F3128" s="21" t="s">
        <v>1338</v>
      </c>
      <c r="G3128" s="21" t="s">
        <v>1337</v>
      </c>
      <c r="H3128" s="3" t="s">
        <v>599</v>
      </c>
      <c r="I3128" s="49">
        <f t="shared" si="46"/>
        <v>-21.391666649999998</v>
      </c>
      <c r="J3128" s="49">
        <f t="shared" si="47"/>
        <v>-47.266666666666652</v>
      </c>
      <c r="K3128" s="5">
        <v>989000</v>
      </c>
      <c r="L3128" t="s">
        <v>67</v>
      </c>
      <c r="M3128" s="21" t="s">
        <v>600</v>
      </c>
      <c r="N3128" t="s">
        <v>601</v>
      </c>
      <c r="O3128" s="12">
        <v>1990</v>
      </c>
      <c r="P3128" s="12">
        <v>4</v>
      </c>
      <c r="Q3128" s="12">
        <v>1991</v>
      </c>
      <c r="R3128" s="12">
        <v>3</v>
      </c>
      <c r="S3128" s="10">
        <v>12</v>
      </c>
      <c r="T3128">
        <v>24</v>
      </c>
      <c r="U3128">
        <v>3</v>
      </c>
      <c r="V3128" t="s">
        <v>82</v>
      </c>
      <c r="W3128">
        <v>540</v>
      </c>
      <c r="X3128" s="5">
        <v>1</v>
      </c>
      <c r="Y3128" s="36" t="s">
        <v>21</v>
      </c>
      <c r="Z3128" t="s">
        <v>55</v>
      </c>
      <c r="AA3128" t="s">
        <v>1073</v>
      </c>
      <c r="AB3128" s="5">
        <v>0</v>
      </c>
      <c r="AC3128" t="s">
        <v>1456</v>
      </c>
      <c r="AD3128" t="s">
        <v>1509</v>
      </c>
    </row>
    <row r="3129" spans="1:31" ht="14.25" customHeight="1" x14ac:dyDescent="0.3">
      <c r="A3129" s="21">
        <v>32</v>
      </c>
      <c r="B3129" t="s">
        <v>35</v>
      </c>
      <c r="C3129" s="21" t="s">
        <v>486</v>
      </c>
      <c r="D3129" t="s">
        <v>492</v>
      </c>
      <c r="E3129">
        <v>1997</v>
      </c>
      <c r="F3129" s="21" t="s">
        <v>1338</v>
      </c>
      <c r="G3129" s="21" t="s">
        <v>1337</v>
      </c>
      <c r="H3129" s="3" t="s">
        <v>599</v>
      </c>
      <c r="I3129" s="49">
        <f t="shared" si="46"/>
        <v>-21.391666649999998</v>
      </c>
      <c r="J3129" s="49">
        <f t="shared" si="47"/>
        <v>-47.266666666666652</v>
      </c>
      <c r="K3129" s="5">
        <v>989000</v>
      </c>
      <c r="L3129" t="s">
        <v>67</v>
      </c>
      <c r="M3129" s="21" t="s">
        <v>600</v>
      </c>
      <c r="N3129" t="s">
        <v>601</v>
      </c>
      <c r="O3129" s="12">
        <v>1990</v>
      </c>
      <c r="P3129" s="12">
        <v>4</v>
      </c>
      <c r="Q3129" s="12">
        <v>1991</v>
      </c>
      <c r="R3129" s="12">
        <v>3</v>
      </c>
      <c r="S3129" s="10">
        <v>12</v>
      </c>
      <c r="T3129">
        <v>24</v>
      </c>
      <c r="U3129">
        <v>3</v>
      </c>
      <c r="V3129" t="s">
        <v>82</v>
      </c>
      <c r="W3129">
        <v>540</v>
      </c>
      <c r="X3129" s="5">
        <v>1</v>
      </c>
      <c r="Y3129" s="36" t="s">
        <v>21</v>
      </c>
      <c r="Z3129" t="s">
        <v>49</v>
      </c>
      <c r="AA3129" t="s">
        <v>52</v>
      </c>
      <c r="AB3129" s="5">
        <v>19</v>
      </c>
      <c r="AC3129" t="s">
        <v>1456</v>
      </c>
      <c r="AD3129" t="s">
        <v>1509</v>
      </c>
    </row>
    <row r="3130" spans="1:31" ht="15.75" customHeight="1" x14ac:dyDescent="0.3">
      <c r="A3130" s="21">
        <v>32</v>
      </c>
      <c r="B3130" t="s">
        <v>35</v>
      </c>
      <c r="C3130" s="21" t="s">
        <v>486</v>
      </c>
      <c r="D3130" t="s">
        <v>492</v>
      </c>
      <c r="E3130">
        <v>1997</v>
      </c>
      <c r="F3130" s="21" t="s">
        <v>1338</v>
      </c>
      <c r="G3130" s="21" t="s">
        <v>1337</v>
      </c>
      <c r="H3130" s="3" t="s">
        <v>599</v>
      </c>
      <c r="I3130" s="49">
        <f t="shared" si="46"/>
        <v>-21.391666649999998</v>
      </c>
      <c r="J3130" s="49">
        <f t="shared" si="47"/>
        <v>-47.266666666666652</v>
      </c>
      <c r="K3130" s="5">
        <v>989000</v>
      </c>
      <c r="L3130" t="s">
        <v>67</v>
      </c>
      <c r="M3130" s="21" t="s">
        <v>600</v>
      </c>
      <c r="N3130" t="s">
        <v>601</v>
      </c>
      <c r="O3130" s="12">
        <v>1990</v>
      </c>
      <c r="P3130" s="12">
        <v>4</v>
      </c>
      <c r="Q3130" s="12">
        <v>1991</v>
      </c>
      <c r="R3130" s="12">
        <v>3</v>
      </c>
      <c r="S3130" s="10">
        <v>12</v>
      </c>
      <c r="T3130">
        <v>24</v>
      </c>
      <c r="U3130">
        <v>3</v>
      </c>
      <c r="V3130" t="s">
        <v>82</v>
      </c>
      <c r="W3130">
        <v>540</v>
      </c>
      <c r="X3130" s="5">
        <v>1</v>
      </c>
      <c r="Y3130" s="36" t="s">
        <v>21</v>
      </c>
      <c r="Z3130" t="s">
        <v>83</v>
      </c>
      <c r="AA3130" t="s">
        <v>87</v>
      </c>
      <c r="AB3130" s="5">
        <v>52</v>
      </c>
      <c r="AC3130" t="s">
        <v>1456</v>
      </c>
      <c r="AD3130" t="s">
        <v>1509</v>
      </c>
    </row>
    <row r="3131" spans="1:31" ht="15.75" customHeight="1" x14ac:dyDescent="0.3">
      <c r="A3131" s="21">
        <v>32</v>
      </c>
      <c r="B3131" t="s">
        <v>35</v>
      </c>
      <c r="C3131" s="21" t="s">
        <v>486</v>
      </c>
      <c r="D3131" t="s">
        <v>492</v>
      </c>
      <c r="E3131">
        <v>1997</v>
      </c>
      <c r="F3131" s="21" t="s">
        <v>1338</v>
      </c>
      <c r="G3131" s="21" t="s">
        <v>1337</v>
      </c>
      <c r="H3131" s="3" t="s">
        <v>599</v>
      </c>
      <c r="I3131" s="49">
        <f t="shared" si="46"/>
        <v>-21.391666649999998</v>
      </c>
      <c r="J3131" s="49">
        <f t="shared" si="47"/>
        <v>-47.266666666666652</v>
      </c>
      <c r="K3131" s="5">
        <v>989000</v>
      </c>
      <c r="L3131" t="s">
        <v>67</v>
      </c>
      <c r="M3131" s="21" t="s">
        <v>600</v>
      </c>
      <c r="N3131" t="s">
        <v>601</v>
      </c>
      <c r="O3131" s="12">
        <v>1990</v>
      </c>
      <c r="P3131" s="12">
        <v>4</v>
      </c>
      <c r="Q3131" s="12">
        <v>1991</v>
      </c>
      <c r="R3131" s="12">
        <v>3</v>
      </c>
      <c r="S3131" s="10">
        <v>12</v>
      </c>
      <c r="T3131">
        <v>24</v>
      </c>
      <c r="U3131">
        <v>3</v>
      </c>
      <c r="V3131" t="s">
        <v>82</v>
      </c>
      <c r="W3131">
        <v>540</v>
      </c>
      <c r="X3131" s="5">
        <v>1</v>
      </c>
      <c r="Y3131" s="36" t="s">
        <v>21</v>
      </c>
      <c r="Z3131" t="s">
        <v>90</v>
      </c>
      <c r="AA3131" t="s">
        <v>91</v>
      </c>
      <c r="AB3131" s="5">
        <v>13</v>
      </c>
      <c r="AC3131" t="s">
        <v>1456</v>
      </c>
      <c r="AD3131" t="s">
        <v>1509</v>
      </c>
    </row>
    <row r="3132" spans="1:31" ht="15.75" customHeight="1" x14ac:dyDescent="0.3">
      <c r="A3132">
        <v>33</v>
      </c>
      <c r="B3132" t="s">
        <v>24</v>
      </c>
      <c r="C3132" t="s">
        <v>499</v>
      </c>
      <c r="D3132" t="s">
        <v>485</v>
      </c>
      <c r="E3132">
        <v>1999</v>
      </c>
      <c r="F3132" t="s">
        <v>602</v>
      </c>
      <c r="G3132" t="s">
        <v>604</v>
      </c>
      <c r="H3132" s="3" t="s">
        <v>605</v>
      </c>
      <c r="I3132" s="8">
        <v>-4.6244560000000003</v>
      </c>
      <c r="J3132" s="8">
        <v>-46.231265999999998</v>
      </c>
      <c r="K3132">
        <f t="shared" ref="K3132:K3316" si="48">100000000</f>
        <v>100000000</v>
      </c>
      <c r="L3132" t="s">
        <v>67</v>
      </c>
      <c r="M3132" t="s">
        <v>585</v>
      </c>
      <c r="N3132" t="s">
        <v>606</v>
      </c>
      <c r="O3132" s="12">
        <v>1995</v>
      </c>
      <c r="P3132" s="12">
        <v>10</v>
      </c>
      <c r="Q3132" s="12">
        <v>1996</v>
      </c>
      <c r="R3132" s="12">
        <v>9</v>
      </c>
      <c r="S3132" s="7">
        <v>12</v>
      </c>
      <c r="T3132">
        <v>24</v>
      </c>
      <c r="U3132">
        <v>5</v>
      </c>
      <c r="V3132" t="s">
        <v>82</v>
      </c>
      <c r="W3132">
        <f t="shared" ref="W3132:W3316" si="49">6*60</f>
        <v>360</v>
      </c>
      <c r="X3132" s="5">
        <v>1</v>
      </c>
      <c r="Y3132" t="s">
        <v>1070</v>
      </c>
      <c r="Z3132" t="s">
        <v>49</v>
      </c>
      <c r="AA3132" t="s">
        <v>1120</v>
      </c>
      <c r="AB3132" s="5">
        <v>1</v>
      </c>
      <c r="AC3132" s="22" t="s">
        <v>1458</v>
      </c>
      <c r="AD3132" s="22" t="s">
        <v>1653</v>
      </c>
      <c r="AE3132" t="s">
        <v>1457</v>
      </c>
    </row>
    <row r="3133" spans="1:31" ht="15.75" customHeight="1" x14ac:dyDescent="0.3">
      <c r="A3133">
        <v>33</v>
      </c>
      <c r="B3133" t="s">
        <v>24</v>
      </c>
      <c r="C3133" t="s">
        <v>499</v>
      </c>
      <c r="D3133" t="s">
        <v>485</v>
      </c>
      <c r="E3133">
        <v>1999</v>
      </c>
      <c r="F3133" t="s">
        <v>602</v>
      </c>
      <c r="G3133" t="s">
        <v>604</v>
      </c>
      <c r="H3133" s="3" t="s">
        <v>605</v>
      </c>
      <c r="I3133" s="8">
        <v>-4.6244560000000003</v>
      </c>
      <c r="J3133" s="8">
        <v>-46.231265999999998</v>
      </c>
      <c r="K3133">
        <f t="shared" si="48"/>
        <v>100000000</v>
      </c>
      <c r="L3133" t="s">
        <v>67</v>
      </c>
      <c r="M3133" t="s">
        <v>585</v>
      </c>
      <c r="N3133" t="s">
        <v>606</v>
      </c>
      <c r="O3133" s="12">
        <v>1995</v>
      </c>
      <c r="P3133" s="12">
        <v>10</v>
      </c>
      <c r="Q3133" s="12">
        <v>1996</v>
      </c>
      <c r="R3133" s="12">
        <v>9</v>
      </c>
      <c r="S3133" s="7">
        <v>12</v>
      </c>
      <c r="T3133">
        <v>24</v>
      </c>
      <c r="U3133">
        <v>5</v>
      </c>
      <c r="V3133" t="s">
        <v>82</v>
      </c>
      <c r="W3133">
        <f t="shared" si="49"/>
        <v>360</v>
      </c>
      <c r="X3133" s="5">
        <v>1</v>
      </c>
      <c r="Y3133" t="s">
        <v>1070</v>
      </c>
      <c r="Z3133" t="s">
        <v>49</v>
      </c>
      <c r="AA3133" t="s">
        <v>1121</v>
      </c>
      <c r="AB3133" s="5">
        <v>1</v>
      </c>
      <c r="AC3133" s="22" t="s">
        <v>1458</v>
      </c>
      <c r="AD3133" s="22" t="s">
        <v>1653</v>
      </c>
      <c r="AE3133" t="s">
        <v>1457</v>
      </c>
    </row>
    <row r="3134" spans="1:31" ht="15.75" customHeight="1" x14ac:dyDescent="0.3">
      <c r="A3134">
        <v>33</v>
      </c>
      <c r="B3134" t="s">
        <v>24</v>
      </c>
      <c r="C3134" t="s">
        <v>499</v>
      </c>
      <c r="D3134" t="s">
        <v>485</v>
      </c>
      <c r="E3134">
        <v>1999</v>
      </c>
      <c r="F3134" t="s">
        <v>602</v>
      </c>
      <c r="G3134" t="s">
        <v>604</v>
      </c>
      <c r="H3134" s="3" t="s">
        <v>605</v>
      </c>
      <c r="I3134" s="8">
        <v>-4.6244560000000003</v>
      </c>
      <c r="J3134" s="8">
        <v>-46.231265999999998</v>
      </c>
      <c r="K3134">
        <f t="shared" si="48"/>
        <v>100000000</v>
      </c>
      <c r="L3134" t="s">
        <v>67</v>
      </c>
      <c r="M3134" t="s">
        <v>585</v>
      </c>
      <c r="N3134" t="s">
        <v>606</v>
      </c>
      <c r="O3134" s="12">
        <v>1995</v>
      </c>
      <c r="P3134" s="12">
        <v>10</v>
      </c>
      <c r="Q3134" s="12">
        <v>1996</v>
      </c>
      <c r="R3134" s="12">
        <v>9</v>
      </c>
      <c r="S3134" s="7">
        <v>12</v>
      </c>
      <c r="T3134">
        <v>24</v>
      </c>
      <c r="U3134">
        <v>5</v>
      </c>
      <c r="V3134" t="s">
        <v>82</v>
      </c>
      <c r="W3134">
        <f t="shared" si="49"/>
        <v>360</v>
      </c>
      <c r="X3134" s="5">
        <v>1</v>
      </c>
      <c r="Y3134" t="s">
        <v>1070</v>
      </c>
      <c r="Z3134" t="s">
        <v>49</v>
      </c>
      <c r="AA3134" t="s">
        <v>1122</v>
      </c>
      <c r="AB3134" s="5">
        <v>0</v>
      </c>
      <c r="AC3134" s="22" t="s">
        <v>1458</v>
      </c>
      <c r="AD3134" s="22" t="s">
        <v>1653</v>
      </c>
      <c r="AE3134" t="s">
        <v>1457</v>
      </c>
    </row>
    <row r="3135" spans="1:31" ht="15.75" customHeight="1" x14ac:dyDescent="0.3">
      <c r="A3135">
        <v>33</v>
      </c>
      <c r="B3135" t="s">
        <v>24</v>
      </c>
      <c r="C3135" t="s">
        <v>499</v>
      </c>
      <c r="D3135" t="s">
        <v>485</v>
      </c>
      <c r="E3135">
        <v>1999</v>
      </c>
      <c r="F3135" t="s">
        <v>602</v>
      </c>
      <c r="G3135" t="s">
        <v>604</v>
      </c>
      <c r="H3135" s="3" t="s">
        <v>605</v>
      </c>
      <c r="I3135" s="8">
        <v>-4.6244560000000003</v>
      </c>
      <c r="J3135" s="8">
        <v>-46.231265999999998</v>
      </c>
      <c r="K3135">
        <f t="shared" si="48"/>
        <v>100000000</v>
      </c>
      <c r="L3135" t="s">
        <v>67</v>
      </c>
      <c r="M3135" t="s">
        <v>585</v>
      </c>
      <c r="N3135" t="s">
        <v>606</v>
      </c>
      <c r="O3135" s="12">
        <v>1995</v>
      </c>
      <c r="P3135" s="12">
        <v>10</v>
      </c>
      <c r="Q3135" s="12">
        <v>1996</v>
      </c>
      <c r="R3135" s="12">
        <v>9</v>
      </c>
      <c r="S3135" s="7">
        <v>12</v>
      </c>
      <c r="T3135">
        <v>24</v>
      </c>
      <c r="U3135">
        <v>5</v>
      </c>
      <c r="V3135" t="s">
        <v>82</v>
      </c>
      <c r="W3135">
        <f t="shared" si="49"/>
        <v>360</v>
      </c>
      <c r="X3135" s="5">
        <v>1</v>
      </c>
      <c r="Y3135" t="s">
        <v>1070</v>
      </c>
      <c r="Z3135" t="s">
        <v>49</v>
      </c>
      <c r="AA3135" t="s">
        <v>476</v>
      </c>
      <c r="AB3135" s="5">
        <v>0</v>
      </c>
      <c r="AC3135" s="22" t="s">
        <v>1458</v>
      </c>
      <c r="AD3135" s="22" t="s">
        <v>1653</v>
      </c>
      <c r="AE3135" t="s">
        <v>1457</v>
      </c>
    </row>
    <row r="3136" spans="1:31" ht="15.75" customHeight="1" x14ac:dyDescent="0.3">
      <c r="A3136">
        <v>33</v>
      </c>
      <c r="B3136" t="s">
        <v>24</v>
      </c>
      <c r="C3136" t="s">
        <v>499</v>
      </c>
      <c r="D3136" t="s">
        <v>485</v>
      </c>
      <c r="E3136">
        <v>1999</v>
      </c>
      <c r="F3136" t="s">
        <v>602</v>
      </c>
      <c r="G3136" t="s">
        <v>604</v>
      </c>
      <c r="H3136" s="3" t="s">
        <v>605</v>
      </c>
      <c r="I3136" s="8">
        <v>-4.6244560000000003</v>
      </c>
      <c r="J3136" s="8">
        <v>-46.231265999999998</v>
      </c>
      <c r="K3136">
        <f t="shared" si="48"/>
        <v>100000000</v>
      </c>
      <c r="L3136" t="s">
        <v>67</v>
      </c>
      <c r="M3136" t="s">
        <v>585</v>
      </c>
      <c r="N3136" t="s">
        <v>606</v>
      </c>
      <c r="O3136" s="12">
        <v>1995</v>
      </c>
      <c r="P3136" s="12">
        <v>10</v>
      </c>
      <c r="Q3136" s="12">
        <v>1996</v>
      </c>
      <c r="R3136" s="12">
        <v>9</v>
      </c>
      <c r="S3136" s="7">
        <v>12</v>
      </c>
      <c r="T3136">
        <v>24</v>
      </c>
      <c r="U3136">
        <v>5</v>
      </c>
      <c r="V3136" t="s">
        <v>82</v>
      </c>
      <c r="W3136">
        <f t="shared" si="49"/>
        <v>360</v>
      </c>
      <c r="X3136" s="5">
        <v>1</v>
      </c>
      <c r="Y3136" t="s">
        <v>1070</v>
      </c>
      <c r="Z3136" t="s">
        <v>49</v>
      </c>
      <c r="AA3136" t="s">
        <v>483</v>
      </c>
      <c r="AB3136" s="5">
        <v>0</v>
      </c>
      <c r="AC3136" s="22" t="s">
        <v>1458</v>
      </c>
      <c r="AD3136" s="22" t="s">
        <v>1653</v>
      </c>
      <c r="AE3136" t="s">
        <v>1457</v>
      </c>
    </row>
    <row r="3137" spans="1:31" ht="15.75" customHeight="1" x14ac:dyDescent="0.3">
      <c r="A3137">
        <v>33</v>
      </c>
      <c r="B3137" t="s">
        <v>24</v>
      </c>
      <c r="C3137" t="s">
        <v>499</v>
      </c>
      <c r="D3137" t="s">
        <v>485</v>
      </c>
      <c r="E3137">
        <v>1999</v>
      </c>
      <c r="F3137" t="s">
        <v>602</v>
      </c>
      <c r="G3137" t="s">
        <v>604</v>
      </c>
      <c r="H3137" s="3" t="s">
        <v>605</v>
      </c>
      <c r="I3137" s="8">
        <v>-4.6244560000000003</v>
      </c>
      <c r="J3137" s="8">
        <v>-46.231265999999998</v>
      </c>
      <c r="K3137">
        <f t="shared" si="48"/>
        <v>100000000</v>
      </c>
      <c r="L3137" t="s">
        <v>67</v>
      </c>
      <c r="M3137" t="s">
        <v>585</v>
      </c>
      <c r="N3137" t="s">
        <v>606</v>
      </c>
      <c r="O3137" s="12">
        <v>1995</v>
      </c>
      <c r="P3137" s="12">
        <v>10</v>
      </c>
      <c r="Q3137" s="12">
        <v>1996</v>
      </c>
      <c r="R3137" s="12">
        <v>9</v>
      </c>
      <c r="S3137" s="7">
        <v>12</v>
      </c>
      <c r="T3137">
        <v>24</v>
      </c>
      <c r="U3137">
        <v>5</v>
      </c>
      <c r="V3137" t="s">
        <v>82</v>
      </c>
      <c r="W3137">
        <f t="shared" si="49"/>
        <v>360</v>
      </c>
      <c r="X3137" s="5">
        <v>1</v>
      </c>
      <c r="Y3137" t="s">
        <v>1070</v>
      </c>
      <c r="Z3137" t="s">
        <v>49</v>
      </c>
      <c r="AA3137" t="s">
        <v>490</v>
      </c>
      <c r="AB3137" s="5">
        <v>0</v>
      </c>
      <c r="AC3137" s="22" t="s">
        <v>1458</v>
      </c>
      <c r="AD3137" s="22" t="s">
        <v>1653</v>
      </c>
      <c r="AE3137" t="s">
        <v>1457</v>
      </c>
    </row>
    <row r="3138" spans="1:31" ht="15.75" customHeight="1" x14ac:dyDescent="0.3">
      <c r="A3138">
        <v>33</v>
      </c>
      <c r="B3138" t="s">
        <v>24</v>
      </c>
      <c r="C3138" t="s">
        <v>499</v>
      </c>
      <c r="D3138" t="s">
        <v>485</v>
      </c>
      <c r="E3138">
        <v>1999</v>
      </c>
      <c r="F3138" t="s">
        <v>602</v>
      </c>
      <c r="G3138" t="s">
        <v>604</v>
      </c>
      <c r="H3138" s="3" t="s">
        <v>605</v>
      </c>
      <c r="I3138" s="8">
        <v>-4.6244560000000003</v>
      </c>
      <c r="J3138" s="8">
        <v>-46.231265999999998</v>
      </c>
      <c r="K3138">
        <f t="shared" si="48"/>
        <v>100000000</v>
      </c>
      <c r="L3138" t="s">
        <v>67</v>
      </c>
      <c r="M3138" t="s">
        <v>585</v>
      </c>
      <c r="N3138" t="s">
        <v>606</v>
      </c>
      <c r="O3138" s="12">
        <v>1995</v>
      </c>
      <c r="P3138" s="12">
        <v>10</v>
      </c>
      <c r="Q3138" s="12">
        <v>1996</v>
      </c>
      <c r="R3138" s="12">
        <v>9</v>
      </c>
      <c r="S3138" s="7">
        <v>12</v>
      </c>
      <c r="T3138">
        <v>24</v>
      </c>
      <c r="U3138">
        <v>5</v>
      </c>
      <c r="V3138" t="s">
        <v>82</v>
      </c>
      <c r="W3138">
        <f t="shared" si="49"/>
        <v>360</v>
      </c>
      <c r="X3138" s="5">
        <v>1</v>
      </c>
      <c r="Y3138" t="s">
        <v>1070</v>
      </c>
      <c r="Z3138" t="s">
        <v>49</v>
      </c>
      <c r="AA3138" t="s">
        <v>1079</v>
      </c>
      <c r="AB3138" s="5">
        <v>23</v>
      </c>
      <c r="AC3138" s="22" t="s">
        <v>1458</v>
      </c>
      <c r="AD3138" s="22" t="s">
        <v>1653</v>
      </c>
      <c r="AE3138" t="s">
        <v>1457</v>
      </c>
    </row>
    <row r="3139" spans="1:31" ht="15.75" customHeight="1" x14ac:dyDescent="0.3">
      <c r="A3139">
        <v>33</v>
      </c>
      <c r="B3139" t="s">
        <v>24</v>
      </c>
      <c r="C3139" t="s">
        <v>499</v>
      </c>
      <c r="D3139" t="s">
        <v>485</v>
      </c>
      <c r="E3139">
        <v>1999</v>
      </c>
      <c r="F3139" t="s">
        <v>602</v>
      </c>
      <c r="G3139" t="s">
        <v>604</v>
      </c>
      <c r="H3139" s="3" t="s">
        <v>605</v>
      </c>
      <c r="I3139" s="8">
        <v>-4.6244560000000003</v>
      </c>
      <c r="J3139" s="8">
        <v>-46.231265999999998</v>
      </c>
      <c r="K3139">
        <f t="shared" si="48"/>
        <v>100000000</v>
      </c>
      <c r="L3139" t="s">
        <v>67</v>
      </c>
      <c r="M3139" t="s">
        <v>585</v>
      </c>
      <c r="N3139" t="s">
        <v>606</v>
      </c>
      <c r="O3139" s="12">
        <v>1995</v>
      </c>
      <c r="P3139" s="12">
        <v>10</v>
      </c>
      <c r="Q3139" s="12">
        <v>1996</v>
      </c>
      <c r="R3139" s="12">
        <v>9</v>
      </c>
      <c r="S3139" s="7">
        <v>12</v>
      </c>
      <c r="T3139">
        <v>24</v>
      </c>
      <c r="U3139">
        <v>5</v>
      </c>
      <c r="V3139" t="s">
        <v>82</v>
      </c>
      <c r="W3139">
        <f t="shared" si="49"/>
        <v>360</v>
      </c>
      <c r="X3139" s="5">
        <v>1</v>
      </c>
      <c r="Y3139" t="s">
        <v>1070</v>
      </c>
      <c r="Z3139" t="s">
        <v>49</v>
      </c>
      <c r="AA3139" t="s">
        <v>50</v>
      </c>
      <c r="AB3139" s="5">
        <v>0</v>
      </c>
      <c r="AC3139" s="22" t="s">
        <v>1458</v>
      </c>
      <c r="AD3139" s="22" t="s">
        <v>1653</v>
      </c>
      <c r="AE3139" t="s">
        <v>1457</v>
      </c>
    </row>
    <row r="3140" spans="1:31" ht="15.75" customHeight="1" x14ac:dyDescent="0.3">
      <c r="A3140">
        <v>33</v>
      </c>
      <c r="B3140" t="s">
        <v>24</v>
      </c>
      <c r="C3140" t="s">
        <v>499</v>
      </c>
      <c r="D3140" t="s">
        <v>485</v>
      </c>
      <c r="E3140">
        <v>1999</v>
      </c>
      <c r="F3140" t="s">
        <v>602</v>
      </c>
      <c r="G3140" t="s">
        <v>604</v>
      </c>
      <c r="H3140" s="3" t="s">
        <v>605</v>
      </c>
      <c r="I3140" s="8">
        <v>-4.6244560000000003</v>
      </c>
      <c r="J3140" s="8">
        <v>-46.231265999999998</v>
      </c>
      <c r="K3140">
        <f t="shared" si="48"/>
        <v>100000000</v>
      </c>
      <c r="L3140" t="s">
        <v>67</v>
      </c>
      <c r="M3140" t="s">
        <v>585</v>
      </c>
      <c r="N3140" t="s">
        <v>606</v>
      </c>
      <c r="O3140" s="12">
        <v>1995</v>
      </c>
      <c r="P3140" s="12">
        <v>10</v>
      </c>
      <c r="Q3140" s="12">
        <v>1996</v>
      </c>
      <c r="R3140" s="12">
        <v>9</v>
      </c>
      <c r="S3140" s="7">
        <v>12</v>
      </c>
      <c r="T3140">
        <v>24</v>
      </c>
      <c r="U3140">
        <v>5</v>
      </c>
      <c r="V3140" t="s">
        <v>82</v>
      </c>
      <c r="W3140">
        <f t="shared" si="49"/>
        <v>360</v>
      </c>
      <c r="X3140" s="5">
        <v>1</v>
      </c>
      <c r="Y3140" t="s">
        <v>1070</v>
      </c>
      <c r="Z3140" t="s">
        <v>55</v>
      </c>
      <c r="AA3140" t="s">
        <v>890</v>
      </c>
      <c r="AB3140" s="5">
        <v>6</v>
      </c>
      <c r="AC3140" s="22" t="s">
        <v>1458</v>
      </c>
      <c r="AD3140" s="22" t="s">
        <v>1653</v>
      </c>
      <c r="AE3140" t="s">
        <v>1457</v>
      </c>
    </row>
    <row r="3141" spans="1:31" ht="15.75" customHeight="1" x14ac:dyDescent="0.3">
      <c r="A3141">
        <v>33</v>
      </c>
      <c r="B3141" t="s">
        <v>24</v>
      </c>
      <c r="C3141" t="s">
        <v>499</v>
      </c>
      <c r="D3141" t="s">
        <v>485</v>
      </c>
      <c r="E3141">
        <v>1999</v>
      </c>
      <c r="F3141" t="s">
        <v>602</v>
      </c>
      <c r="G3141" t="s">
        <v>604</v>
      </c>
      <c r="H3141" s="3" t="s">
        <v>605</v>
      </c>
      <c r="I3141" s="8">
        <v>-4.6244560000000003</v>
      </c>
      <c r="J3141" s="8">
        <v>-46.231265999999998</v>
      </c>
      <c r="K3141">
        <f t="shared" si="48"/>
        <v>100000000</v>
      </c>
      <c r="L3141" t="s">
        <v>67</v>
      </c>
      <c r="M3141" t="s">
        <v>585</v>
      </c>
      <c r="N3141" t="s">
        <v>606</v>
      </c>
      <c r="O3141" s="12">
        <v>1995</v>
      </c>
      <c r="P3141" s="12">
        <v>10</v>
      </c>
      <c r="Q3141" s="12">
        <v>1996</v>
      </c>
      <c r="R3141" s="12">
        <v>9</v>
      </c>
      <c r="S3141" s="7">
        <v>12</v>
      </c>
      <c r="T3141">
        <v>24</v>
      </c>
      <c r="U3141">
        <v>5</v>
      </c>
      <c r="V3141" t="s">
        <v>82</v>
      </c>
      <c r="W3141">
        <f t="shared" si="49"/>
        <v>360</v>
      </c>
      <c r="X3141" s="5">
        <v>1</v>
      </c>
      <c r="Y3141" t="s">
        <v>1070</v>
      </c>
      <c r="Z3141" t="s">
        <v>55</v>
      </c>
      <c r="AA3141" t="s">
        <v>496</v>
      </c>
      <c r="AB3141" s="5">
        <v>23</v>
      </c>
      <c r="AC3141" s="22" t="s">
        <v>1458</v>
      </c>
      <c r="AD3141" s="22" t="s">
        <v>1653</v>
      </c>
      <c r="AE3141" t="s">
        <v>1457</v>
      </c>
    </row>
    <row r="3142" spans="1:31" ht="15.75" customHeight="1" x14ac:dyDescent="0.3">
      <c r="A3142">
        <v>33</v>
      </c>
      <c r="B3142" t="s">
        <v>24</v>
      </c>
      <c r="C3142" t="s">
        <v>499</v>
      </c>
      <c r="D3142" t="s">
        <v>485</v>
      </c>
      <c r="E3142">
        <v>1999</v>
      </c>
      <c r="F3142" t="s">
        <v>602</v>
      </c>
      <c r="G3142" t="s">
        <v>604</v>
      </c>
      <c r="H3142" s="3" t="s">
        <v>605</v>
      </c>
      <c r="I3142" s="8">
        <v>-4.6244560000000003</v>
      </c>
      <c r="J3142" s="8">
        <v>-46.231265999999998</v>
      </c>
      <c r="K3142">
        <f t="shared" si="48"/>
        <v>100000000</v>
      </c>
      <c r="L3142" t="s">
        <v>67</v>
      </c>
      <c r="M3142" t="s">
        <v>585</v>
      </c>
      <c r="N3142" t="s">
        <v>606</v>
      </c>
      <c r="O3142" s="12">
        <v>1995</v>
      </c>
      <c r="P3142" s="12">
        <v>10</v>
      </c>
      <c r="Q3142" s="12">
        <v>1996</v>
      </c>
      <c r="R3142" s="12">
        <v>9</v>
      </c>
      <c r="S3142" s="7">
        <v>12</v>
      </c>
      <c r="T3142">
        <v>24</v>
      </c>
      <c r="U3142">
        <v>5</v>
      </c>
      <c r="V3142" t="s">
        <v>82</v>
      </c>
      <c r="W3142">
        <f t="shared" si="49"/>
        <v>360</v>
      </c>
      <c r="X3142" s="5">
        <v>1</v>
      </c>
      <c r="Y3142" t="s">
        <v>1070</v>
      </c>
      <c r="Z3142" t="s">
        <v>55</v>
      </c>
      <c r="AA3142" t="s">
        <v>860</v>
      </c>
      <c r="AB3142" s="5">
        <v>1</v>
      </c>
      <c r="AC3142" s="22" t="s">
        <v>1458</v>
      </c>
      <c r="AD3142" s="22" t="s">
        <v>1653</v>
      </c>
      <c r="AE3142" t="s">
        <v>1457</v>
      </c>
    </row>
    <row r="3143" spans="1:31" ht="15.75" customHeight="1" x14ac:dyDescent="0.3">
      <c r="A3143">
        <v>33</v>
      </c>
      <c r="B3143" t="s">
        <v>24</v>
      </c>
      <c r="C3143" t="s">
        <v>499</v>
      </c>
      <c r="D3143" t="s">
        <v>485</v>
      </c>
      <c r="E3143">
        <v>1999</v>
      </c>
      <c r="F3143" t="s">
        <v>602</v>
      </c>
      <c r="G3143" t="s">
        <v>604</v>
      </c>
      <c r="H3143" s="3" t="s">
        <v>605</v>
      </c>
      <c r="I3143" s="8">
        <v>-4.6244560000000003</v>
      </c>
      <c r="J3143" s="8">
        <v>-46.231265999999998</v>
      </c>
      <c r="K3143">
        <f t="shared" si="48"/>
        <v>100000000</v>
      </c>
      <c r="L3143" t="s">
        <v>67</v>
      </c>
      <c r="M3143" t="s">
        <v>585</v>
      </c>
      <c r="N3143" t="s">
        <v>606</v>
      </c>
      <c r="O3143" s="12">
        <v>1995</v>
      </c>
      <c r="P3143" s="12">
        <v>10</v>
      </c>
      <c r="Q3143" s="12">
        <v>1996</v>
      </c>
      <c r="R3143" s="12">
        <v>9</v>
      </c>
      <c r="S3143" s="7">
        <v>12</v>
      </c>
      <c r="T3143">
        <v>24</v>
      </c>
      <c r="U3143">
        <v>5</v>
      </c>
      <c r="V3143" t="s">
        <v>82</v>
      </c>
      <c r="W3143">
        <f t="shared" si="49"/>
        <v>360</v>
      </c>
      <c r="X3143" s="5">
        <v>1</v>
      </c>
      <c r="Y3143" t="s">
        <v>1070</v>
      </c>
      <c r="Z3143" t="s">
        <v>55</v>
      </c>
      <c r="AA3143" t="s">
        <v>503</v>
      </c>
      <c r="AB3143" s="5">
        <v>25</v>
      </c>
      <c r="AC3143" s="22" t="s">
        <v>1458</v>
      </c>
      <c r="AD3143" s="22" t="s">
        <v>1653</v>
      </c>
      <c r="AE3143" t="s">
        <v>1457</v>
      </c>
    </row>
    <row r="3144" spans="1:31" ht="15.75" customHeight="1" x14ac:dyDescent="0.3">
      <c r="A3144">
        <v>33</v>
      </c>
      <c r="B3144" t="s">
        <v>24</v>
      </c>
      <c r="C3144" t="s">
        <v>499</v>
      </c>
      <c r="D3144" t="s">
        <v>485</v>
      </c>
      <c r="E3144">
        <v>1999</v>
      </c>
      <c r="F3144" t="s">
        <v>602</v>
      </c>
      <c r="G3144" t="s">
        <v>604</v>
      </c>
      <c r="H3144" s="3" t="s">
        <v>605</v>
      </c>
      <c r="I3144" s="8">
        <v>-4.6244560000000003</v>
      </c>
      <c r="J3144" s="8">
        <v>-46.231265999999998</v>
      </c>
      <c r="K3144">
        <f t="shared" si="48"/>
        <v>100000000</v>
      </c>
      <c r="L3144" t="s">
        <v>67</v>
      </c>
      <c r="M3144" t="s">
        <v>585</v>
      </c>
      <c r="N3144" t="s">
        <v>606</v>
      </c>
      <c r="O3144" s="12">
        <v>1995</v>
      </c>
      <c r="P3144" s="12">
        <v>10</v>
      </c>
      <c r="Q3144" s="12">
        <v>1996</v>
      </c>
      <c r="R3144" s="12">
        <v>9</v>
      </c>
      <c r="S3144" s="7">
        <v>12</v>
      </c>
      <c r="T3144">
        <v>24</v>
      </c>
      <c r="U3144">
        <v>5</v>
      </c>
      <c r="V3144" t="s">
        <v>82</v>
      </c>
      <c r="W3144">
        <f t="shared" si="49"/>
        <v>360</v>
      </c>
      <c r="X3144" s="5">
        <v>1</v>
      </c>
      <c r="Y3144" t="s">
        <v>1070</v>
      </c>
      <c r="Z3144" t="s">
        <v>55</v>
      </c>
      <c r="AA3144" t="s">
        <v>861</v>
      </c>
      <c r="AB3144" s="5">
        <v>0</v>
      </c>
      <c r="AC3144" s="22" t="s">
        <v>1458</v>
      </c>
      <c r="AD3144" s="22" t="s">
        <v>1653</v>
      </c>
      <c r="AE3144" t="s">
        <v>1457</v>
      </c>
    </row>
    <row r="3145" spans="1:31" ht="15.75" customHeight="1" x14ac:dyDescent="0.3">
      <c r="A3145">
        <v>33</v>
      </c>
      <c r="B3145" t="s">
        <v>24</v>
      </c>
      <c r="C3145" t="s">
        <v>499</v>
      </c>
      <c r="D3145" t="s">
        <v>485</v>
      </c>
      <c r="E3145">
        <v>1999</v>
      </c>
      <c r="F3145" t="s">
        <v>602</v>
      </c>
      <c r="G3145" t="s">
        <v>604</v>
      </c>
      <c r="H3145" s="3" t="s">
        <v>605</v>
      </c>
      <c r="I3145" s="8">
        <v>-4.6244560000000003</v>
      </c>
      <c r="J3145" s="8">
        <v>-46.231265999999998</v>
      </c>
      <c r="K3145">
        <f t="shared" si="48"/>
        <v>100000000</v>
      </c>
      <c r="L3145" t="s">
        <v>67</v>
      </c>
      <c r="M3145" t="s">
        <v>585</v>
      </c>
      <c r="N3145" t="s">
        <v>606</v>
      </c>
      <c r="O3145" s="12">
        <v>1995</v>
      </c>
      <c r="P3145" s="12">
        <v>10</v>
      </c>
      <c r="Q3145" s="12">
        <v>1996</v>
      </c>
      <c r="R3145" s="12">
        <v>9</v>
      </c>
      <c r="S3145" s="7">
        <v>12</v>
      </c>
      <c r="T3145">
        <v>24</v>
      </c>
      <c r="U3145">
        <v>5</v>
      </c>
      <c r="V3145" t="s">
        <v>82</v>
      </c>
      <c r="W3145">
        <f t="shared" si="49"/>
        <v>360</v>
      </c>
      <c r="X3145" s="5">
        <v>1</v>
      </c>
      <c r="Y3145" t="s">
        <v>1070</v>
      </c>
      <c r="Z3145" t="s">
        <v>55</v>
      </c>
      <c r="AA3145" t="s">
        <v>56</v>
      </c>
      <c r="AB3145" s="5">
        <v>68</v>
      </c>
      <c r="AC3145" s="22" t="s">
        <v>1458</v>
      </c>
      <c r="AD3145" s="22" t="s">
        <v>1653</v>
      </c>
      <c r="AE3145" t="s">
        <v>1457</v>
      </c>
    </row>
    <row r="3146" spans="1:31" ht="15.75" customHeight="1" x14ac:dyDescent="0.3">
      <c r="A3146">
        <v>33</v>
      </c>
      <c r="B3146" t="s">
        <v>24</v>
      </c>
      <c r="C3146" t="s">
        <v>499</v>
      </c>
      <c r="D3146" t="s">
        <v>485</v>
      </c>
      <c r="E3146">
        <v>1999</v>
      </c>
      <c r="F3146" t="s">
        <v>602</v>
      </c>
      <c r="G3146" t="s">
        <v>604</v>
      </c>
      <c r="H3146" s="3" t="s">
        <v>605</v>
      </c>
      <c r="I3146" s="8">
        <v>-4.6244560000000003</v>
      </c>
      <c r="J3146" s="8">
        <v>-46.231265999999998</v>
      </c>
      <c r="K3146">
        <f t="shared" si="48"/>
        <v>100000000</v>
      </c>
      <c r="L3146" t="s">
        <v>67</v>
      </c>
      <c r="M3146" t="s">
        <v>585</v>
      </c>
      <c r="N3146" t="s">
        <v>606</v>
      </c>
      <c r="O3146" s="12">
        <v>1995</v>
      </c>
      <c r="P3146" s="12">
        <v>10</v>
      </c>
      <c r="Q3146" s="12">
        <v>1996</v>
      </c>
      <c r="R3146" s="12">
        <v>9</v>
      </c>
      <c r="S3146" s="7">
        <v>12</v>
      </c>
      <c r="T3146">
        <v>24</v>
      </c>
      <c r="U3146">
        <v>5</v>
      </c>
      <c r="V3146" t="s">
        <v>82</v>
      </c>
      <c r="W3146">
        <f t="shared" si="49"/>
        <v>360</v>
      </c>
      <c r="X3146" s="5">
        <v>1</v>
      </c>
      <c r="Y3146" t="s">
        <v>1070</v>
      </c>
      <c r="Z3146" t="s">
        <v>55</v>
      </c>
      <c r="AA3146" t="s">
        <v>62</v>
      </c>
      <c r="AB3146" s="5">
        <v>83</v>
      </c>
      <c r="AC3146" s="22" t="s">
        <v>1458</v>
      </c>
      <c r="AD3146" s="22" t="s">
        <v>1653</v>
      </c>
      <c r="AE3146" t="s">
        <v>1457</v>
      </c>
    </row>
    <row r="3147" spans="1:31" ht="15.75" customHeight="1" x14ac:dyDescent="0.3">
      <c r="A3147">
        <v>33</v>
      </c>
      <c r="B3147" t="s">
        <v>24</v>
      </c>
      <c r="C3147" t="s">
        <v>499</v>
      </c>
      <c r="D3147" t="s">
        <v>485</v>
      </c>
      <c r="E3147">
        <v>1999</v>
      </c>
      <c r="F3147" t="s">
        <v>602</v>
      </c>
      <c r="G3147" t="s">
        <v>604</v>
      </c>
      <c r="H3147" s="3" t="s">
        <v>605</v>
      </c>
      <c r="I3147" s="8">
        <v>-4.6244560000000003</v>
      </c>
      <c r="J3147" s="8">
        <v>-46.231265999999998</v>
      </c>
      <c r="K3147">
        <f t="shared" si="48"/>
        <v>100000000</v>
      </c>
      <c r="L3147" t="s">
        <v>67</v>
      </c>
      <c r="M3147" t="s">
        <v>585</v>
      </c>
      <c r="N3147" t="s">
        <v>606</v>
      </c>
      <c r="O3147" s="12">
        <v>1995</v>
      </c>
      <c r="P3147" s="12">
        <v>10</v>
      </c>
      <c r="Q3147" s="12">
        <v>1996</v>
      </c>
      <c r="R3147" s="12">
        <v>9</v>
      </c>
      <c r="S3147" s="7">
        <v>12</v>
      </c>
      <c r="T3147">
        <v>24</v>
      </c>
      <c r="U3147">
        <v>5</v>
      </c>
      <c r="V3147" t="s">
        <v>82</v>
      </c>
      <c r="W3147">
        <f t="shared" si="49"/>
        <v>360</v>
      </c>
      <c r="X3147" s="5">
        <v>1</v>
      </c>
      <c r="Y3147" t="s">
        <v>1070</v>
      </c>
      <c r="Z3147" t="s">
        <v>55</v>
      </c>
      <c r="AA3147" t="s">
        <v>113</v>
      </c>
      <c r="AB3147" s="5">
        <v>3</v>
      </c>
      <c r="AC3147" s="22" t="s">
        <v>1458</v>
      </c>
      <c r="AD3147" s="22" t="s">
        <v>1653</v>
      </c>
      <c r="AE3147" t="s">
        <v>1457</v>
      </c>
    </row>
    <row r="3148" spans="1:31" ht="15.75" customHeight="1" x14ac:dyDescent="0.3">
      <c r="A3148">
        <v>33</v>
      </c>
      <c r="B3148" t="s">
        <v>24</v>
      </c>
      <c r="C3148" t="s">
        <v>499</v>
      </c>
      <c r="D3148" t="s">
        <v>485</v>
      </c>
      <c r="E3148">
        <v>1999</v>
      </c>
      <c r="F3148" t="s">
        <v>602</v>
      </c>
      <c r="G3148" t="s">
        <v>604</v>
      </c>
      <c r="H3148" s="3" t="s">
        <v>605</v>
      </c>
      <c r="I3148" s="8">
        <v>-4.6244560000000003</v>
      </c>
      <c r="J3148" s="8">
        <v>-46.231265999999998</v>
      </c>
      <c r="K3148">
        <f t="shared" si="48"/>
        <v>100000000</v>
      </c>
      <c r="L3148" t="s">
        <v>67</v>
      </c>
      <c r="M3148" t="s">
        <v>585</v>
      </c>
      <c r="N3148" t="s">
        <v>606</v>
      </c>
      <c r="O3148" s="12">
        <v>1995</v>
      </c>
      <c r="P3148" s="12">
        <v>10</v>
      </c>
      <c r="Q3148" s="12">
        <v>1996</v>
      </c>
      <c r="R3148" s="12">
        <v>9</v>
      </c>
      <c r="S3148" s="7">
        <v>12</v>
      </c>
      <c r="T3148">
        <v>24</v>
      </c>
      <c r="U3148">
        <v>5</v>
      </c>
      <c r="V3148" t="s">
        <v>82</v>
      </c>
      <c r="W3148">
        <f t="shared" si="49"/>
        <v>360</v>
      </c>
      <c r="X3148" s="5">
        <v>1</v>
      </c>
      <c r="Y3148" t="s">
        <v>1070</v>
      </c>
      <c r="Z3148" t="s">
        <v>55</v>
      </c>
      <c r="AA3148" t="s">
        <v>379</v>
      </c>
      <c r="AB3148" s="5">
        <v>37</v>
      </c>
      <c r="AC3148" s="22" t="s">
        <v>1458</v>
      </c>
      <c r="AD3148" s="22" t="s">
        <v>1653</v>
      </c>
      <c r="AE3148" t="s">
        <v>1457</v>
      </c>
    </row>
    <row r="3149" spans="1:31" ht="15.75" customHeight="1" x14ac:dyDescent="0.3">
      <c r="A3149">
        <v>33</v>
      </c>
      <c r="B3149" t="s">
        <v>24</v>
      </c>
      <c r="C3149" t="s">
        <v>499</v>
      </c>
      <c r="D3149" t="s">
        <v>485</v>
      </c>
      <c r="E3149">
        <v>1999</v>
      </c>
      <c r="F3149" t="s">
        <v>602</v>
      </c>
      <c r="G3149" t="s">
        <v>604</v>
      </c>
      <c r="H3149" s="3" t="s">
        <v>605</v>
      </c>
      <c r="I3149" s="8">
        <v>-4.6244560000000003</v>
      </c>
      <c r="J3149" s="8">
        <v>-46.231265999999998</v>
      </c>
      <c r="K3149">
        <f t="shared" si="48"/>
        <v>100000000</v>
      </c>
      <c r="L3149" t="s">
        <v>67</v>
      </c>
      <c r="M3149" t="s">
        <v>585</v>
      </c>
      <c r="N3149" t="s">
        <v>606</v>
      </c>
      <c r="O3149" s="12">
        <v>1995</v>
      </c>
      <c r="P3149" s="12">
        <v>10</v>
      </c>
      <c r="Q3149" s="12">
        <v>1996</v>
      </c>
      <c r="R3149" s="12">
        <v>9</v>
      </c>
      <c r="S3149" s="7">
        <v>12</v>
      </c>
      <c r="T3149">
        <v>24</v>
      </c>
      <c r="U3149">
        <v>5</v>
      </c>
      <c r="V3149" t="s">
        <v>82</v>
      </c>
      <c r="W3149">
        <f t="shared" si="49"/>
        <v>360</v>
      </c>
      <c r="X3149" s="5">
        <v>1</v>
      </c>
      <c r="Y3149" t="s">
        <v>1070</v>
      </c>
      <c r="Z3149" t="s">
        <v>55</v>
      </c>
      <c r="AA3149" t="s">
        <v>519</v>
      </c>
      <c r="AB3149" s="5">
        <v>5</v>
      </c>
      <c r="AC3149" s="22" t="s">
        <v>1458</v>
      </c>
      <c r="AD3149" s="22" t="s">
        <v>1653</v>
      </c>
      <c r="AE3149" t="s">
        <v>1457</v>
      </c>
    </row>
    <row r="3150" spans="1:31" ht="15.75" customHeight="1" x14ac:dyDescent="0.3">
      <c r="A3150">
        <v>33</v>
      </c>
      <c r="B3150" t="s">
        <v>24</v>
      </c>
      <c r="C3150" t="s">
        <v>499</v>
      </c>
      <c r="D3150" t="s">
        <v>485</v>
      </c>
      <c r="E3150">
        <v>1999</v>
      </c>
      <c r="F3150" t="s">
        <v>602</v>
      </c>
      <c r="G3150" t="s">
        <v>604</v>
      </c>
      <c r="H3150" s="3" t="s">
        <v>605</v>
      </c>
      <c r="I3150" s="8">
        <v>-4.6244560000000003</v>
      </c>
      <c r="J3150" s="8">
        <v>-46.231265999999998</v>
      </c>
      <c r="K3150">
        <f t="shared" si="48"/>
        <v>100000000</v>
      </c>
      <c r="L3150" t="s">
        <v>67</v>
      </c>
      <c r="M3150" t="s">
        <v>585</v>
      </c>
      <c r="N3150" t="s">
        <v>606</v>
      </c>
      <c r="O3150" s="12">
        <v>1995</v>
      </c>
      <c r="P3150" s="12">
        <v>10</v>
      </c>
      <c r="Q3150" s="12">
        <v>1996</v>
      </c>
      <c r="R3150" s="12">
        <v>9</v>
      </c>
      <c r="S3150" s="7">
        <v>12</v>
      </c>
      <c r="T3150">
        <v>24</v>
      </c>
      <c r="U3150">
        <v>5</v>
      </c>
      <c r="V3150" t="s">
        <v>82</v>
      </c>
      <c r="W3150">
        <f t="shared" si="49"/>
        <v>360</v>
      </c>
      <c r="X3150" s="5">
        <v>1</v>
      </c>
      <c r="Y3150" t="s">
        <v>1070</v>
      </c>
      <c r="Z3150" t="s">
        <v>55</v>
      </c>
      <c r="AA3150" t="s">
        <v>524</v>
      </c>
      <c r="AB3150" s="5">
        <v>8</v>
      </c>
      <c r="AC3150" s="22" t="s">
        <v>1458</v>
      </c>
      <c r="AD3150" s="22" t="s">
        <v>1653</v>
      </c>
      <c r="AE3150" t="s">
        <v>1457</v>
      </c>
    </row>
    <row r="3151" spans="1:31" ht="15.75" customHeight="1" x14ac:dyDescent="0.3">
      <c r="A3151">
        <v>33</v>
      </c>
      <c r="B3151" t="s">
        <v>24</v>
      </c>
      <c r="C3151" t="s">
        <v>499</v>
      </c>
      <c r="D3151" t="s">
        <v>485</v>
      </c>
      <c r="E3151">
        <v>1999</v>
      </c>
      <c r="F3151" t="s">
        <v>602</v>
      </c>
      <c r="G3151" t="s">
        <v>604</v>
      </c>
      <c r="H3151" s="3" t="s">
        <v>605</v>
      </c>
      <c r="I3151" s="8">
        <v>-4.6244560000000003</v>
      </c>
      <c r="J3151" s="8">
        <v>-46.231265999999998</v>
      </c>
      <c r="K3151">
        <f t="shared" si="48"/>
        <v>100000000</v>
      </c>
      <c r="L3151" t="s">
        <v>67</v>
      </c>
      <c r="M3151" t="s">
        <v>585</v>
      </c>
      <c r="N3151" t="s">
        <v>606</v>
      </c>
      <c r="O3151" s="12">
        <v>1995</v>
      </c>
      <c r="P3151" s="12">
        <v>10</v>
      </c>
      <c r="Q3151" s="12">
        <v>1996</v>
      </c>
      <c r="R3151" s="12">
        <v>9</v>
      </c>
      <c r="S3151" s="7">
        <v>12</v>
      </c>
      <c r="T3151">
        <v>24</v>
      </c>
      <c r="U3151">
        <v>5</v>
      </c>
      <c r="V3151" t="s">
        <v>82</v>
      </c>
      <c r="W3151">
        <f t="shared" si="49"/>
        <v>360</v>
      </c>
      <c r="X3151" s="5">
        <v>1</v>
      </c>
      <c r="Y3151" t="s">
        <v>1070</v>
      </c>
      <c r="Z3151" t="s">
        <v>55</v>
      </c>
      <c r="AA3151" t="s">
        <v>1123</v>
      </c>
      <c r="AB3151" s="5">
        <v>0</v>
      </c>
      <c r="AC3151" s="22" t="s">
        <v>1458</v>
      </c>
      <c r="AD3151" s="22" t="s">
        <v>1653</v>
      </c>
      <c r="AE3151" t="s">
        <v>1457</v>
      </c>
    </row>
    <row r="3152" spans="1:31" ht="15.75" customHeight="1" x14ac:dyDescent="0.3">
      <c r="A3152">
        <v>33</v>
      </c>
      <c r="B3152" t="s">
        <v>24</v>
      </c>
      <c r="C3152" t="s">
        <v>499</v>
      </c>
      <c r="D3152" t="s">
        <v>485</v>
      </c>
      <c r="E3152">
        <v>1999</v>
      </c>
      <c r="F3152" t="s">
        <v>602</v>
      </c>
      <c r="G3152" t="s">
        <v>604</v>
      </c>
      <c r="H3152" s="3" t="s">
        <v>605</v>
      </c>
      <c r="I3152" s="8">
        <v>-4.6244560000000003</v>
      </c>
      <c r="J3152" s="8">
        <v>-46.231265999999998</v>
      </c>
      <c r="K3152">
        <f t="shared" si="48"/>
        <v>100000000</v>
      </c>
      <c r="L3152" t="s">
        <v>67</v>
      </c>
      <c r="M3152" t="s">
        <v>585</v>
      </c>
      <c r="N3152" t="s">
        <v>606</v>
      </c>
      <c r="O3152" s="12">
        <v>1995</v>
      </c>
      <c r="P3152" s="12">
        <v>10</v>
      </c>
      <c r="Q3152" s="12">
        <v>1996</v>
      </c>
      <c r="R3152" s="12">
        <v>9</v>
      </c>
      <c r="S3152" s="7">
        <v>12</v>
      </c>
      <c r="T3152">
        <v>24</v>
      </c>
      <c r="U3152">
        <v>5</v>
      </c>
      <c r="V3152" t="s">
        <v>82</v>
      </c>
      <c r="W3152">
        <f t="shared" si="49"/>
        <v>360</v>
      </c>
      <c r="X3152" s="5">
        <v>1</v>
      </c>
      <c r="Y3152" t="s">
        <v>1070</v>
      </c>
      <c r="Z3152" t="s">
        <v>55</v>
      </c>
      <c r="AA3152" t="s">
        <v>70</v>
      </c>
      <c r="AB3152" s="5">
        <v>467</v>
      </c>
      <c r="AC3152" s="22" t="s">
        <v>1458</v>
      </c>
      <c r="AD3152" s="22" t="s">
        <v>1653</v>
      </c>
      <c r="AE3152" t="s">
        <v>1457</v>
      </c>
    </row>
    <row r="3153" spans="1:31" ht="15.75" customHeight="1" x14ac:dyDescent="0.3">
      <c r="A3153">
        <v>33</v>
      </c>
      <c r="B3153" t="s">
        <v>24</v>
      </c>
      <c r="C3153" t="s">
        <v>499</v>
      </c>
      <c r="D3153" t="s">
        <v>485</v>
      </c>
      <c r="E3153">
        <v>1999</v>
      </c>
      <c r="F3153" t="s">
        <v>602</v>
      </c>
      <c r="G3153" t="s">
        <v>604</v>
      </c>
      <c r="H3153" s="3" t="s">
        <v>605</v>
      </c>
      <c r="I3153" s="8">
        <v>-4.6244560000000003</v>
      </c>
      <c r="J3153" s="8">
        <v>-46.231265999999998</v>
      </c>
      <c r="K3153">
        <f t="shared" si="48"/>
        <v>100000000</v>
      </c>
      <c r="L3153" t="s">
        <v>67</v>
      </c>
      <c r="M3153" t="s">
        <v>585</v>
      </c>
      <c r="N3153" t="s">
        <v>606</v>
      </c>
      <c r="O3153" s="12">
        <v>1995</v>
      </c>
      <c r="P3153" s="12">
        <v>10</v>
      </c>
      <c r="Q3153" s="12">
        <v>1996</v>
      </c>
      <c r="R3153" s="12">
        <v>9</v>
      </c>
      <c r="S3153" s="7">
        <v>12</v>
      </c>
      <c r="T3153">
        <v>24</v>
      </c>
      <c r="U3153">
        <v>5</v>
      </c>
      <c r="V3153" t="s">
        <v>82</v>
      </c>
      <c r="W3153">
        <f t="shared" si="49"/>
        <v>360</v>
      </c>
      <c r="X3153" s="5">
        <v>1</v>
      </c>
      <c r="Y3153" t="s">
        <v>1070</v>
      </c>
      <c r="Z3153" t="s">
        <v>55</v>
      </c>
      <c r="AA3153" t="s">
        <v>73</v>
      </c>
      <c r="AB3153" s="5">
        <v>6</v>
      </c>
      <c r="AC3153" s="22" t="s">
        <v>1458</v>
      </c>
      <c r="AD3153" s="22" t="s">
        <v>1653</v>
      </c>
      <c r="AE3153" t="s">
        <v>1457</v>
      </c>
    </row>
    <row r="3154" spans="1:31" ht="15.75" customHeight="1" x14ac:dyDescent="0.3">
      <c r="A3154">
        <v>33</v>
      </c>
      <c r="B3154" t="s">
        <v>24</v>
      </c>
      <c r="C3154" t="s">
        <v>499</v>
      </c>
      <c r="D3154" t="s">
        <v>485</v>
      </c>
      <c r="E3154">
        <v>1999</v>
      </c>
      <c r="F3154" t="s">
        <v>602</v>
      </c>
      <c r="G3154" t="s">
        <v>604</v>
      </c>
      <c r="H3154" s="3" t="s">
        <v>605</v>
      </c>
      <c r="I3154" s="8">
        <v>-4.6244560000000003</v>
      </c>
      <c r="J3154" s="8">
        <v>-46.231265999999998</v>
      </c>
      <c r="K3154">
        <f t="shared" si="48"/>
        <v>100000000</v>
      </c>
      <c r="L3154" t="s">
        <v>67</v>
      </c>
      <c r="M3154" t="s">
        <v>585</v>
      </c>
      <c r="N3154" t="s">
        <v>606</v>
      </c>
      <c r="O3154" s="12">
        <v>1995</v>
      </c>
      <c r="P3154" s="12">
        <v>10</v>
      </c>
      <c r="Q3154" s="12">
        <v>1996</v>
      </c>
      <c r="R3154" s="12">
        <v>9</v>
      </c>
      <c r="S3154" s="7">
        <v>12</v>
      </c>
      <c r="T3154">
        <v>24</v>
      </c>
      <c r="U3154">
        <v>5</v>
      </c>
      <c r="V3154" t="s">
        <v>82</v>
      </c>
      <c r="W3154">
        <f t="shared" si="49"/>
        <v>360</v>
      </c>
      <c r="X3154" s="5">
        <v>1</v>
      </c>
      <c r="Y3154" t="s">
        <v>1070</v>
      </c>
      <c r="Z3154" t="s">
        <v>55</v>
      </c>
      <c r="AA3154" t="s">
        <v>1124</v>
      </c>
      <c r="AB3154" s="5">
        <v>1</v>
      </c>
      <c r="AC3154" s="22" t="s">
        <v>1458</v>
      </c>
      <c r="AD3154" s="22" t="s">
        <v>1653</v>
      </c>
      <c r="AE3154" t="s">
        <v>1457</v>
      </c>
    </row>
    <row r="3155" spans="1:31" ht="15.75" customHeight="1" x14ac:dyDescent="0.3">
      <c r="A3155">
        <v>33</v>
      </c>
      <c r="B3155" t="s">
        <v>24</v>
      </c>
      <c r="C3155" t="s">
        <v>499</v>
      </c>
      <c r="D3155" t="s">
        <v>485</v>
      </c>
      <c r="E3155">
        <v>1999</v>
      </c>
      <c r="F3155" t="s">
        <v>602</v>
      </c>
      <c r="G3155" t="s">
        <v>604</v>
      </c>
      <c r="H3155" s="3" t="s">
        <v>605</v>
      </c>
      <c r="I3155" s="8">
        <v>-4.6244560000000003</v>
      </c>
      <c r="J3155" s="8">
        <v>-46.231265999999998</v>
      </c>
      <c r="K3155">
        <f t="shared" si="48"/>
        <v>100000000</v>
      </c>
      <c r="L3155" t="s">
        <v>67</v>
      </c>
      <c r="M3155" t="s">
        <v>585</v>
      </c>
      <c r="N3155" t="s">
        <v>606</v>
      </c>
      <c r="O3155" s="12">
        <v>1995</v>
      </c>
      <c r="P3155" s="12">
        <v>10</v>
      </c>
      <c r="Q3155" s="12">
        <v>1996</v>
      </c>
      <c r="R3155" s="12">
        <v>9</v>
      </c>
      <c r="S3155" s="7">
        <v>12</v>
      </c>
      <c r="T3155">
        <v>24</v>
      </c>
      <c r="U3155">
        <v>5</v>
      </c>
      <c r="V3155" t="s">
        <v>82</v>
      </c>
      <c r="W3155">
        <f t="shared" si="49"/>
        <v>360</v>
      </c>
      <c r="X3155" s="5">
        <v>1</v>
      </c>
      <c r="Y3155" t="s">
        <v>1070</v>
      </c>
      <c r="Z3155" t="s">
        <v>55</v>
      </c>
      <c r="AA3155" t="s">
        <v>1125</v>
      </c>
      <c r="AB3155" s="5">
        <v>0</v>
      </c>
      <c r="AC3155" s="22" t="s">
        <v>1458</v>
      </c>
      <c r="AD3155" s="22" t="s">
        <v>1653</v>
      </c>
      <c r="AE3155" t="s">
        <v>1457</v>
      </c>
    </row>
    <row r="3156" spans="1:31" ht="15.75" customHeight="1" x14ac:dyDescent="0.3">
      <c r="A3156">
        <v>33</v>
      </c>
      <c r="B3156" t="s">
        <v>24</v>
      </c>
      <c r="C3156" t="s">
        <v>499</v>
      </c>
      <c r="D3156" t="s">
        <v>485</v>
      </c>
      <c r="E3156">
        <v>1999</v>
      </c>
      <c r="F3156" t="s">
        <v>602</v>
      </c>
      <c r="G3156" t="s">
        <v>604</v>
      </c>
      <c r="H3156" s="3" t="s">
        <v>605</v>
      </c>
      <c r="I3156" s="8">
        <v>-4.6244560000000003</v>
      </c>
      <c r="J3156" s="8">
        <v>-46.231265999999998</v>
      </c>
      <c r="K3156">
        <f t="shared" si="48"/>
        <v>100000000</v>
      </c>
      <c r="L3156" t="s">
        <v>67</v>
      </c>
      <c r="M3156" t="s">
        <v>585</v>
      </c>
      <c r="N3156" t="s">
        <v>606</v>
      </c>
      <c r="O3156" s="12">
        <v>1995</v>
      </c>
      <c r="P3156" s="12">
        <v>10</v>
      </c>
      <c r="Q3156" s="12">
        <v>1996</v>
      </c>
      <c r="R3156" s="12">
        <v>9</v>
      </c>
      <c r="S3156" s="7">
        <v>12</v>
      </c>
      <c r="T3156">
        <v>24</v>
      </c>
      <c r="U3156">
        <v>5</v>
      </c>
      <c r="V3156" t="s">
        <v>82</v>
      </c>
      <c r="W3156">
        <f t="shared" si="49"/>
        <v>360</v>
      </c>
      <c r="X3156" s="5">
        <v>1</v>
      </c>
      <c r="Y3156" t="s">
        <v>1070</v>
      </c>
      <c r="Z3156" t="s">
        <v>55</v>
      </c>
      <c r="AA3156" t="s">
        <v>1126</v>
      </c>
      <c r="AB3156" s="5">
        <v>1</v>
      </c>
      <c r="AC3156" s="22" t="s">
        <v>1458</v>
      </c>
      <c r="AD3156" s="22" t="s">
        <v>1653</v>
      </c>
      <c r="AE3156" t="s">
        <v>1457</v>
      </c>
    </row>
    <row r="3157" spans="1:31" ht="15.75" customHeight="1" x14ac:dyDescent="0.3">
      <c r="A3157">
        <v>33</v>
      </c>
      <c r="B3157" t="s">
        <v>24</v>
      </c>
      <c r="C3157" t="s">
        <v>499</v>
      </c>
      <c r="D3157" t="s">
        <v>485</v>
      </c>
      <c r="E3157">
        <v>1999</v>
      </c>
      <c r="F3157" t="s">
        <v>602</v>
      </c>
      <c r="G3157" t="s">
        <v>604</v>
      </c>
      <c r="H3157" s="3" t="s">
        <v>605</v>
      </c>
      <c r="I3157" s="8">
        <v>-4.6244560000000003</v>
      </c>
      <c r="J3157" s="8">
        <v>-46.231265999999998</v>
      </c>
      <c r="K3157">
        <f t="shared" si="48"/>
        <v>100000000</v>
      </c>
      <c r="L3157" t="s">
        <v>67</v>
      </c>
      <c r="M3157" t="s">
        <v>585</v>
      </c>
      <c r="N3157" t="s">
        <v>606</v>
      </c>
      <c r="O3157" s="12">
        <v>1995</v>
      </c>
      <c r="P3157" s="12">
        <v>10</v>
      </c>
      <c r="Q3157" s="12">
        <v>1996</v>
      </c>
      <c r="R3157" s="12">
        <v>9</v>
      </c>
      <c r="S3157" s="7">
        <v>12</v>
      </c>
      <c r="T3157">
        <v>24</v>
      </c>
      <c r="U3157">
        <v>5</v>
      </c>
      <c r="V3157" t="s">
        <v>82</v>
      </c>
      <c r="W3157">
        <f t="shared" si="49"/>
        <v>360</v>
      </c>
      <c r="X3157" s="5">
        <v>1</v>
      </c>
      <c r="Y3157" t="s">
        <v>1070</v>
      </c>
      <c r="Z3157" t="s">
        <v>55</v>
      </c>
      <c r="AA3157" t="s">
        <v>1127</v>
      </c>
      <c r="AB3157" s="5">
        <v>1</v>
      </c>
      <c r="AC3157" s="22" t="s">
        <v>1458</v>
      </c>
      <c r="AD3157" s="22" t="s">
        <v>1653</v>
      </c>
      <c r="AE3157" t="s">
        <v>1457</v>
      </c>
    </row>
    <row r="3158" spans="1:31" ht="15.75" customHeight="1" x14ac:dyDescent="0.3">
      <c r="A3158">
        <v>33</v>
      </c>
      <c r="B3158" t="s">
        <v>24</v>
      </c>
      <c r="C3158" t="s">
        <v>499</v>
      </c>
      <c r="D3158" t="s">
        <v>485</v>
      </c>
      <c r="E3158">
        <v>1999</v>
      </c>
      <c r="F3158" t="s">
        <v>602</v>
      </c>
      <c r="G3158" t="s">
        <v>604</v>
      </c>
      <c r="H3158" s="3" t="s">
        <v>605</v>
      </c>
      <c r="I3158" s="8">
        <v>-4.6244560000000003</v>
      </c>
      <c r="J3158" s="8">
        <v>-46.231265999999998</v>
      </c>
      <c r="K3158">
        <f t="shared" si="48"/>
        <v>100000000</v>
      </c>
      <c r="L3158" t="s">
        <v>67</v>
      </c>
      <c r="M3158" t="s">
        <v>585</v>
      </c>
      <c r="N3158" t="s">
        <v>606</v>
      </c>
      <c r="O3158" s="12">
        <v>1995</v>
      </c>
      <c r="P3158" s="12">
        <v>10</v>
      </c>
      <c r="Q3158" s="12">
        <v>1996</v>
      </c>
      <c r="R3158" s="12">
        <v>9</v>
      </c>
      <c r="S3158" s="7">
        <v>12</v>
      </c>
      <c r="T3158">
        <v>24</v>
      </c>
      <c r="U3158">
        <v>5</v>
      </c>
      <c r="V3158" t="s">
        <v>82</v>
      </c>
      <c r="W3158">
        <f t="shared" si="49"/>
        <v>360</v>
      </c>
      <c r="X3158" s="5">
        <v>1</v>
      </c>
      <c r="Y3158" t="s">
        <v>1070</v>
      </c>
      <c r="Z3158" t="s">
        <v>55</v>
      </c>
      <c r="AA3158" t="s">
        <v>1128</v>
      </c>
      <c r="AB3158" s="5">
        <v>1</v>
      </c>
      <c r="AC3158" s="22" t="s">
        <v>1458</v>
      </c>
      <c r="AD3158" s="22" t="s">
        <v>1653</v>
      </c>
      <c r="AE3158" t="s">
        <v>1457</v>
      </c>
    </row>
    <row r="3159" spans="1:31" ht="15.75" customHeight="1" x14ac:dyDescent="0.3">
      <c r="A3159">
        <v>33</v>
      </c>
      <c r="B3159" t="s">
        <v>24</v>
      </c>
      <c r="C3159" t="s">
        <v>499</v>
      </c>
      <c r="D3159" t="s">
        <v>485</v>
      </c>
      <c r="E3159">
        <v>1999</v>
      </c>
      <c r="F3159" t="s">
        <v>602</v>
      </c>
      <c r="G3159" t="s">
        <v>604</v>
      </c>
      <c r="H3159" s="3" t="s">
        <v>605</v>
      </c>
      <c r="I3159" s="8">
        <v>-4.6244560000000003</v>
      </c>
      <c r="J3159" s="8">
        <v>-46.231265999999998</v>
      </c>
      <c r="K3159">
        <f t="shared" si="48"/>
        <v>100000000</v>
      </c>
      <c r="L3159" t="s">
        <v>67</v>
      </c>
      <c r="M3159" t="s">
        <v>585</v>
      </c>
      <c r="N3159" t="s">
        <v>606</v>
      </c>
      <c r="O3159" s="12">
        <v>1995</v>
      </c>
      <c r="P3159" s="12">
        <v>10</v>
      </c>
      <c r="Q3159" s="12">
        <v>1996</v>
      </c>
      <c r="R3159" s="12">
        <v>9</v>
      </c>
      <c r="S3159" s="7">
        <v>12</v>
      </c>
      <c r="T3159">
        <v>24</v>
      </c>
      <c r="U3159">
        <v>5</v>
      </c>
      <c r="V3159" t="s">
        <v>82</v>
      </c>
      <c r="W3159">
        <f t="shared" si="49"/>
        <v>360</v>
      </c>
      <c r="X3159" s="5">
        <v>1</v>
      </c>
      <c r="Y3159" t="s">
        <v>1070</v>
      </c>
      <c r="Z3159" t="s">
        <v>55</v>
      </c>
      <c r="AA3159" t="s">
        <v>876</v>
      </c>
      <c r="AB3159" s="5">
        <v>5</v>
      </c>
      <c r="AC3159" s="22" t="s">
        <v>1458</v>
      </c>
      <c r="AD3159" s="22" t="s">
        <v>1653</v>
      </c>
      <c r="AE3159" t="s">
        <v>1457</v>
      </c>
    </row>
    <row r="3160" spans="1:31" ht="15.75" customHeight="1" x14ac:dyDescent="0.3">
      <c r="A3160">
        <v>33</v>
      </c>
      <c r="B3160" t="s">
        <v>24</v>
      </c>
      <c r="C3160" t="s">
        <v>499</v>
      </c>
      <c r="D3160" t="s">
        <v>485</v>
      </c>
      <c r="E3160">
        <v>1999</v>
      </c>
      <c r="F3160" t="s">
        <v>602</v>
      </c>
      <c r="G3160" t="s">
        <v>604</v>
      </c>
      <c r="H3160" s="3" t="s">
        <v>605</v>
      </c>
      <c r="I3160" s="8">
        <v>-4.6244560000000003</v>
      </c>
      <c r="J3160" s="8">
        <v>-46.231265999999998</v>
      </c>
      <c r="K3160">
        <f t="shared" si="48"/>
        <v>100000000</v>
      </c>
      <c r="L3160" t="s">
        <v>67</v>
      </c>
      <c r="M3160" t="s">
        <v>585</v>
      </c>
      <c r="N3160" t="s">
        <v>606</v>
      </c>
      <c r="O3160" s="12">
        <v>1995</v>
      </c>
      <c r="P3160" s="12">
        <v>10</v>
      </c>
      <c r="Q3160" s="12">
        <v>1996</v>
      </c>
      <c r="R3160" s="12">
        <v>9</v>
      </c>
      <c r="S3160" s="7">
        <v>12</v>
      </c>
      <c r="T3160">
        <v>24</v>
      </c>
      <c r="U3160">
        <v>5</v>
      </c>
      <c r="V3160" t="s">
        <v>82</v>
      </c>
      <c r="W3160">
        <f t="shared" si="49"/>
        <v>360</v>
      </c>
      <c r="X3160" s="5">
        <v>1</v>
      </c>
      <c r="Y3160" t="s">
        <v>1070</v>
      </c>
      <c r="Z3160" t="s">
        <v>55</v>
      </c>
      <c r="AA3160" t="s">
        <v>76</v>
      </c>
      <c r="AB3160" s="5">
        <v>185</v>
      </c>
      <c r="AC3160" s="22" t="s">
        <v>1458</v>
      </c>
      <c r="AD3160" s="22" t="s">
        <v>1653</v>
      </c>
      <c r="AE3160" t="s">
        <v>1457</v>
      </c>
    </row>
    <row r="3161" spans="1:31" ht="15.75" customHeight="1" x14ac:dyDescent="0.3">
      <c r="A3161">
        <v>33</v>
      </c>
      <c r="B3161" t="s">
        <v>24</v>
      </c>
      <c r="C3161" t="s">
        <v>499</v>
      </c>
      <c r="D3161" t="s">
        <v>485</v>
      </c>
      <c r="E3161">
        <v>1999</v>
      </c>
      <c r="F3161" t="s">
        <v>602</v>
      </c>
      <c r="G3161" t="s">
        <v>604</v>
      </c>
      <c r="H3161" s="3" t="s">
        <v>605</v>
      </c>
      <c r="I3161" s="8">
        <v>-4.6244560000000003</v>
      </c>
      <c r="J3161" s="8">
        <v>-46.231265999999998</v>
      </c>
      <c r="K3161">
        <f t="shared" si="48"/>
        <v>100000000</v>
      </c>
      <c r="L3161" t="s">
        <v>67</v>
      </c>
      <c r="M3161" t="s">
        <v>585</v>
      </c>
      <c r="N3161" t="s">
        <v>606</v>
      </c>
      <c r="O3161" s="12">
        <v>1995</v>
      </c>
      <c r="P3161" s="12">
        <v>10</v>
      </c>
      <c r="Q3161" s="12">
        <v>1996</v>
      </c>
      <c r="R3161" s="12">
        <v>9</v>
      </c>
      <c r="S3161" s="7">
        <v>12</v>
      </c>
      <c r="T3161">
        <v>24</v>
      </c>
      <c r="U3161">
        <v>5</v>
      </c>
      <c r="V3161" t="s">
        <v>82</v>
      </c>
      <c r="W3161">
        <f t="shared" si="49"/>
        <v>360</v>
      </c>
      <c r="X3161" s="5">
        <v>1</v>
      </c>
      <c r="Y3161" t="s">
        <v>1070</v>
      </c>
      <c r="Z3161" t="s">
        <v>55</v>
      </c>
      <c r="AA3161" t="s">
        <v>1073</v>
      </c>
      <c r="AB3161" s="5">
        <v>75</v>
      </c>
      <c r="AC3161" s="22" t="s">
        <v>1458</v>
      </c>
      <c r="AD3161" s="22" t="s">
        <v>1653</v>
      </c>
      <c r="AE3161" t="s">
        <v>1457</v>
      </c>
    </row>
    <row r="3162" spans="1:31" ht="15.75" customHeight="1" x14ac:dyDescent="0.3">
      <c r="A3162">
        <v>33</v>
      </c>
      <c r="B3162" t="s">
        <v>24</v>
      </c>
      <c r="C3162" t="s">
        <v>499</v>
      </c>
      <c r="D3162" t="s">
        <v>485</v>
      </c>
      <c r="E3162">
        <v>1999</v>
      </c>
      <c r="F3162" t="s">
        <v>602</v>
      </c>
      <c r="G3162" t="s">
        <v>604</v>
      </c>
      <c r="H3162" s="3" t="s">
        <v>605</v>
      </c>
      <c r="I3162" s="8">
        <v>-4.6244560000000003</v>
      </c>
      <c r="J3162" s="8">
        <v>-46.231265999999998</v>
      </c>
      <c r="K3162">
        <f t="shared" si="48"/>
        <v>100000000</v>
      </c>
      <c r="L3162" t="s">
        <v>67</v>
      </c>
      <c r="M3162" t="s">
        <v>585</v>
      </c>
      <c r="N3162" t="s">
        <v>606</v>
      </c>
      <c r="O3162" s="12">
        <v>1995</v>
      </c>
      <c r="P3162" s="12">
        <v>10</v>
      </c>
      <c r="Q3162" s="12">
        <v>1996</v>
      </c>
      <c r="R3162" s="12">
        <v>9</v>
      </c>
      <c r="S3162" s="7">
        <v>12</v>
      </c>
      <c r="T3162">
        <v>24</v>
      </c>
      <c r="U3162">
        <v>5</v>
      </c>
      <c r="V3162" t="s">
        <v>82</v>
      </c>
      <c r="W3162">
        <f t="shared" si="49"/>
        <v>360</v>
      </c>
      <c r="X3162" s="5">
        <v>1</v>
      </c>
      <c r="Y3162" t="s">
        <v>1070</v>
      </c>
      <c r="Z3162" t="s">
        <v>55</v>
      </c>
      <c r="AA3162" t="s">
        <v>1056</v>
      </c>
      <c r="AB3162" s="5">
        <v>0</v>
      </c>
      <c r="AC3162" s="22" t="s">
        <v>1458</v>
      </c>
      <c r="AD3162" s="22" t="s">
        <v>1653</v>
      </c>
      <c r="AE3162" t="s">
        <v>1457</v>
      </c>
    </row>
    <row r="3163" spans="1:31" ht="15.75" customHeight="1" x14ac:dyDescent="0.3">
      <c r="A3163">
        <v>33</v>
      </c>
      <c r="B3163" t="s">
        <v>24</v>
      </c>
      <c r="C3163" t="s">
        <v>499</v>
      </c>
      <c r="D3163" t="s">
        <v>485</v>
      </c>
      <c r="E3163">
        <v>1999</v>
      </c>
      <c r="F3163" t="s">
        <v>602</v>
      </c>
      <c r="G3163" t="s">
        <v>604</v>
      </c>
      <c r="H3163" s="3" t="s">
        <v>605</v>
      </c>
      <c r="I3163" s="8">
        <v>-4.6244560000000003</v>
      </c>
      <c r="J3163" s="8">
        <v>-46.231265999999998</v>
      </c>
      <c r="K3163">
        <f t="shared" si="48"/>
        <v>100000000</v>
      </c>
      <c r="L3163" t="s">
        <v>67</v>
      </c>
      <c r="M3163" t="s">
        <v>585</v>
      </c>
      <c r="N3163" t="s">
        <v>606</v>
      </c>
      <c r="O3163" s="12">
        <v>1995</v>
      </c>
      <c r="P3163" s="12">
        <v>10</v>
      </c>
      <c r="Q3163" s="12">
        <v>1996</v>
      </c>
      <c r="R3163" s="12">
        <v>9</v>
      </c>
      <c r="S3163" s="7">
        <v>12</v>
      </c>
      <c r="T3163">
        <v>24</v>
      </c>
      <c r="U3163">
        <v>5</v>
      </c>
      <c r="V3163" t="s">
        <v>82</v>
      </c>
      <c r="W3163">
        <f t="shared" si="49"/>
        <v>360</v>
      </c>
      <c r="X3163" s="5">
        <v>1</v>
      </c>
      <c r="Y3163" t="s">
        <v>1070</v>
      </c>
      <c r="Z3163" t="s">
        <v>83</v>
      </c>
      <c r="AA3163" t="s">
        <v>84</v>
      </c>
      <c r="AB3163" s="5">
        <v>0</v>
      </c>
      <c r="AC3163" s="22" t="s">
        <v>1458</v>
      </c>
      <c r="AD3163" s="22" t="s">
        <v>1653</v>
      </c>
      <c r="AE3163" t="s">
        <v>1457</v>
      </c>
    </row>
    <row r="3164" spans="1:31" ht="15.75" customHeight="1" x14ac:dyDescent="0.3">
      <c r="A3164">
        <v>33</v>
      </c>
      <c r="B3164" t="s">
        <v>24</v>
      </c>
      <c r="C3164" t="s">
        <v>499</v>
      </c>
      <c r="D3164" t="s">
        <v>485</v>
      </c>
      <c r="E3164">
        <v>1999</v>
      </c>
      <c r="F3164" t="s">
        <v>602</v>
      </c>
      <c r="G3164" t="s">
        <v>604</v>
      </c>
      <c r="H3164" s="3" t="s">
        <v>605</v>
      </c>
      <c r="I3164" s="8">
        <v>-4.6244560000000003</v>
      </c>
      <c r="J3164" s="8">
        <v>-46.231265999999998</v>
      </c>
      <c r="K3164">
        <f t="shared" si="48"/>
        <v>100000000</v>
      </c>
      <c r="L3164" t="s">
        <v>67</v>
      </c>
      <c r="M3164" t="s">
        <v>585</v>
      </c>
      <c r="N3164" t="s">
        <v>606</v>
      </c>
      <c r="O3164" s="12">
        <v>1995</v>
      </c>
      <c r="P3164" s="12">
        <v>10</v>
      </c>
      <c r="Q3164" s="12">
        <v>1996</v>
      </c>
      <c r="R3164" s="12">
        <v>9</v>
      </c>
      <c r="S3164" s="7">
        <v>12</v>
      </c>
      <c r="T3164">
        <v>24</v>
      </c>
      <c r="U3164">
        <v>5</v>
      </c>
      <c r="V3164" t="s">
        <v>82</v>
      </c>
      <c r="W3164">
        <f t="shared" si="49"/>
        <v>360</v>
      </c>
      <c r="X3164" s="5">
        <v>1</v>
      </c>
      <c r="Y3164" t="s">
        <v>1070</v>
      </c>
      <c r="Z3164" t="s">
        <v>83</v>
      </c>
      <c r="AA3164" t="s">
        <v>911</v>
      </c>
      <c r="AB3164" s="5">
        <v>33</v>
      </c>
      <c r="AC3164" s="22" t="s">
        <v>1458</v>
      </c>
      <c r="AD3164" s="22" t="s">
        <v>1653</v>
      </c>
      <c r="AE3164" t="s">
        <v>1457</v>
      </c>
    </row>
    <row r="3165" spans="1:31" ht="15.75" customHeight="1" x14ac:dyDescent="0.3">
      <c r="A3165">
        <v>33</v>
      </c>
      <c r="B3165" t="s">
        <v>24</v>
      </c>
      <c r="C3165" t="s">
        <v>499</v>
      </c>
      <c r="D3165" t="s">
        <v>485</v>
      </c>
      <c r="E3165">
        <v>1999</v>
      </c>
      <c r="F3165" t="s">
        <v>602</v>
      </c>
      <c r="G3165" t="s">
        <v>604</v>
      </c>
      <c r="H3165" s="3" t="s">
        <v>605</v>
      </c>
      <c r="I3165" s="8">
        <v>-4.6244560000000003</v>
      </c>
      <c r="J3165" s="8">
        <v>-46.231265999999998</v>
      </c>
      <c r="K3165">
        <f t="shared" si="48"/>
        <v>100000000</v>
      </c>
      <c r="L3165" t="s">
        <v>67</v>
      </c>
      <c r="M3165" t="s">
        <v>585</v>
      </c>
      <c r="N3165" t="s">
        <v>606</v>
      </c>
      <c r="O3165" s="12">
        <v>1995</v>
      </c>
      <c r="P3165" s="12">
        <v>10</v>
      </c>
      <c r="Q3165" s="12">
        <v>1996</v>
      </c>
      <c r="R3165" s="12">
        <v>9</v>
      </c>
      <c r="S3165" s="7">
        <v>12</v>
      </c>
      <c r="T3165">
        <v>24</v>
      </c>
      <c r="U3165">
        <v>5</v>
      </c>
      <c r="V3165" t="s">
        <v>82</v>
      </c>
      <c r="W3165">
        <f t="shared" si="49"/>
        <v>360</v>
      </c>
      <c r="X3165" s="5">
        <v>1</v>
      </c>
      <c r="Y3165" t="s">
        <v>1070</v>
      </c>
      <c r="Z3165" t="s">
        <v>83</v>
      </c>
      <c r="AA3165" t="s">
        <v>902</v>
      </c>
      <c r="AB3165" s="5">
        <v>0</v>
      </c>
      <c r="AC3165" s="22" t="s">
        <v>1458</v>
      </c>
      <c r="AD3165" s="22" t="s">
        <v>1653</v>
      </c>
      <c r="AE3165" t="s">
        <v>1457</v>
      </c>
    </row>
    <row r="3166" spans="1:31" ht="15.75" customHeight="1" x14ac:dyDescent="0.3">
      <c r="A3166">
        <v>33</v>
      </c>
      <c r="B3166" t="s">
        <v>24</v>
      </c>
      <c r="C3166" t="s">
        <v>499</v>
      </c>
      <c r="D3166" t="s">
        <v>485</v>
      </c>
      <c r="E3166">
        <v>1999</v>
      </c>
      <c r="F3166" t="s">
        <v>602</v>
      </c>
      <c r="G3166" t="s">
        <v>604</v>
      </c>
      <c r="H3166" s="3" t="s">
        <v>605</v>
      </c>
      <c r="I3166" s="8">
        <v>-4.6244560000000003</v>
      </c>
      <c r="J3166" s="8">
        <v>-46.231265999999998</v>
      </c>
      <c r="K3166">
        <f t="shared" si="48"/>
        <v>100000000</v>
      </c>
      <c r="L3166" t="s">
        <v>67</v>
      </c>
      <c r="M3166" t="s">
        <v>585</v>
      </c>
      <c r="N3166" t="s">
        <v>606</v>
      </c>
      <c r="O3166" s="12">
        <v>1995</v>
      </c>
      <c r="P3166" s="12">
        <v>10</v>
      </c>
      <c r="Q3166" s="12">
        <v>1996</v>
      </c>
      <c r="R3166" s="12">
        <v>9</v>
      </c>
      <c r="S3166" s="7">
        <v>12</v>
      </c>
      <c r="T3166">
        <v>24</v>
      </c>
      <c r="U3166">
        <v>5</v>
      </c>
      <c r="V3166" t="s">
        <v>82</v>
      </c>
      <c r="W3166">
        <f t="shared" si="49"/>
        <v>360</v>
      </c>
      <c r="X3166" s="5">
        <v>1</v>
      </c>
      <c r="Y3166" t="s">
        <v>1070</v>
      </c>
      <c r="Z3166" t="s">
        <v>83</v>
      </c>
      <c r="AA3166" t="s">
        <v>87</v>
      </c>
      <c r="AB3166" s="5">
        <v>68</v>
      </c>
      <c r="AC3166" s="22" t="s">
        <v>1458</v>
      </c>
      <c r="AD3166" s="22" t="s">
        <v>1653</v>
      </c>
      <c r="AE3166" t="s">
        <v>1457</v>
      </c>
    </row>
    <row r="3167" spans="1:31" ht="15.75" customHeight="1" x14ac:dyDescent="0.3">
      <c r="A3167">
        <v>33</v>
      </c>
      <c r="B3167" t="s">
        <v>24</v>
      </c>
      <c r="C3167" t="s">
        <v>499</v>
      </c>
      <c r="D3167" t="s">
        <v>485</v>
      </c>
      <c r="E3167">
        <v>1999</v>
      </c>
      <c r="F3167" t="s">
        <v>602</v>
      </c>
      <c r="G3167" t="s">
        <v>604</v>
      </c>
      <c r="H3167" s="3" t="s">
        <v>605</v>
      </c>
      <c r="I3167" s="8">
        <v>-4.6244560000000003</v>
      </c>
      <c r="J3167" s="8">
        <v>-46.231265999999998</v>
      </c>
      <c r="K3167">
        <f t="shared" si="48"/>
        <v>100000000</v>
      </c>
      <c r="L3167" t="s">
        <v>67</v>
      </c>
      <c r="M3167" t="s">
        <v>585</v>
      </c>
      <c r="N3167" t="s">
        <v>606</v>
      </c>
      <c r="O3167" s="12">
        <v>1995</v>
      </c>
      <c r="P3167" s="12">
        <v>10</v>
      </c>
      <c r="Q3167" s="12">
        <v>1996</v>
      </c>
      <c r="R3167" s="12">
        <v>9</v>
      </c>
      <c r="S3167" s="7">
        <v>12</v>
      </c>
      <c r="T3167">
        <v>24</v>
      </c>
      <c r="U3167">
        <v>5</v>
      </c>
      <c r="V3167" t="s">
        <v>82</v>
      </c>
      <c r="W3167">
        <f t="shared" si="49"/>
        <v>360</v>
      </c>
      <c r="X3167" s="5">
        <v>1</v>
      </c>
      <c r="Y3167" t="s">
        <v>1070</v>
      </c>
      <c r="Z3167" t="s">
        <v>90</v>
      </c>
      <c r="AA3167" t="s">
        <v>666</v>
      </c>
      <c r="AB3167" s="5">
        <v>8</v>
      </c>
      <c r="AC3167" s="22" t="s">
        <v>1458</v>
      </c>
      <c r="AD3167" s="22" t="s">
        <v>1653</v>
      </c>
      <c r="AE3167" t="s">
        <v>1457</v>
      </c>
    </row>
    <row r="3168" spans="1:31" ht="15.75" customHeight="1" x14ac:dyDescent="0.3">
      <c r="A3168">
        <v>33</v>
      </c>
      <c r="B3168" t="s">
        <v>24</v>
      </c>
      <c r="C3168" t="s">
        <v>499</v>
      </c>
      <c r="D3168" t="s">
        <v>485</v>
      </c>
      <c r="E3168">
        <v>1999</v>
      </c>
      <c r="F3168" t="s">
        <v>602</v>
      </c>
      <c r="G3168" t="s">
        <v>604</v>
      </c>
      <c r="H3168" s="3" t="s">
        <v>605</v>
      </c>
      <c r="I3168" s="8">
        <v>-4.6244560000000003</v>
      </c>
      <c r="J3168" s="8">
        <v>-46.231265999999998</v>
      </c>
      <c r="K3168">
        <f t="shared" si="48"/>
        <v>100000000</v>
      </c>
      <c r="L3168" t="s">
        <v>67</v>
      </c>
      <c r="M3168" t="s">
        <v>585</v>
      </c>
      <c r="N3168" t="s">
        <v>606</v>
      </c>
      <c r="O3168" s="12">
        <v>1995</v>
      </c>
      <c r="P3168" s="12">
        <v>10</v>
      </c>
      <c r="Q3168" s="12">
        <v>1996</v>
      </c>
      <c r="R3168" s="12">
        <v>9</v>
      </c>
      <c r="S3168" s="7">
        <v>12</v>
      </c>
      <c r="T3168">
        <v>24</v>
      </c>
      <c r="U3168">
        <v>5</v>
      </c>
      <c r="V3168" t="s">
        <v>82</v>
      </c>
      <c r="W3168">
        <f t="shared" si="49"/>
        <v>360</v>
      </c>
      <c r="X3168" s="5">
        <v>1</v>
      </c>
      <c r="Y3168" t="s">
        <v>1070</v>
      </c>
      <c r="Z3168" t="s">
        <v>90</v>
      </c>
      <c r="AA3168" t="s">
        <v>91</v>
      </c>
      <c r="AB3168" s="5">
        <v>14</v>
      </c>
      <c r="AC3168" s="22" t="s">
        <v>1458</v>
      </c>
      <c r="AD3168" s="22" t="s">
        <v>1653</v>
      </c>
      <c r="AE3168" t="s">
        <v>1457</v>
      </c>
    </row>
    <row r="3169" spans="1:31" ht="15.75" customHeight="1" x14ac:dyDescent="0.3">
      <c r="A3169">
        <v>33</v>
      </c>
      <c r="B3169" t="s">
        <v>24</v>
      </c>
      <c r="C3169" t="s">
        <v>499</v>
      </c>
      <c r="D3169" t="s">
        <v>485</v>
      </c>
      <c r="E3169">
        <v>1999</v>
      </c>
      <c r="F3169" t="s">
        <v>602</v>
      </c>
      <c r="G3169" t="s">
        <v>604</v>
      </c>
      <c r="H3169" s="3" t="s">
        <v>605</v>
      </c>
      <c r="I3169" s="8">
        <v>-4.6244560000000003</v>
      </c>
      <c r="J3169" s="8">
        <v>-46.231265999999998</v>
      </c>
      <c r="K3169">
        <f t="shared" si="48"/>
        <v>100000000</v>
      </c>
      <c r="L3169" t="s">
        <v>67</v>
      </c>
      <c r="M3169" t="s">
        <v>585</v>
      </c>
      <c r="N3169" t="s">
        <v>606</v>
      </c>
      <c r="O3169" s="12">
        <v>1995</v>
      </c>
      <c r="P3169" s="12">
        <v>10</v>
      </c>
      <c r="Q3169" s="12">
        <v>1996</v>
      </c>
      <c r="R3169" s="12">
        <v>9</v>
      </c>
      <c r="S3169" s="7">
        <v>12</v>
      </c>
      <c r="T3169">
        <v>24</v>
      </c>
      <c r="U3169">
        <v>5</v>
      </c>
      <c r="V3169" t="s">
        <v>82</v>
      </c>
      <c r="W3169">
        <f t="shared" si="49"/>
        <v>360</v>
      </c>
      <c r="X3169" s="5">
        <v>1</v>
      </c>
      <c r="Y3169" t="s">
        <v>20</v>
      </c>
      <c r="Z3169" t="s">
        <v>49</v>
      </c>
      <c r="AA3169" t="s">
        <v>1120</v>
      </c>
      <c r="AB3169" s="5">
        <v>0</v>
      </c>
      <c r="AC3169" s="22" t="s">
        <v>1458</v>
      </c>
      <c r="AD3169" s="22" t="s">
        <v>1653</v>
      </c>
      <c r="AE3169" t="s">
        <v>1457</v>
      </c>
    </row>
    <row r="3170" spans="1:31" ht="15.75" customHeight="1" x14ac:dyDescent="0.3">
      <c r="A3170">
        <v>33</v>
      </c>
      <c r="B3170" t="s">
        <v>24</v>
      </c>
      <c r="C3170" t="s">
        <v>499</v>
      </c>
      <c r="D3170" t="s">
        <v>485</v>
      </c>
      <c r="E3170">
        <v>1999</v>
      </c>
      <c r="F3170" t="s">
        <v>602</v>
      </c>
      <c r="G3170" t="s">
        <v>604</v>
      </c>
      <c r="H3170" s="3" t="s">
        <v>605</v>
      </c>
      <c r="I3170" s="8">
        <v>-4.6244560000000003</v>
      </c>
      <c r="J3170" s="8">
        <v>-46.231265999999998</v>
      </c>
      <c r="K3170">
        <f t="shared" si="48"/>
        <v>100000000</v>
      </c>
      <c r="L3170" t="s">
        <v>67</v>
      </c>
      <c r="M3170" t="s">
        <v>585</v>
      </c>
      <c r="N3170" t="s">
        <v>606</v>
      </c>
      <c r="O3170" s="12">
        <v>1995</v>
      </c>
      <c r="P3170" s="12">
        <v>10</v>
      </c>
      <c r="Q3170" s="12">
        <v>1996</v>
      </c>
      <c r="R3170" s="12">
        <v>9</v>
      </c>
      <c r="S3170" s="7">
        <v>12</v>
      </c>
      <c r="T3170">
        <v>24</v>
      </c>
      <c r="U3170">
        <v>5</v>
      </c>
      <c r="V3170" t="s">
        <v>82</v>
      </c>
      <c r="W3170">
        <f t="shared" si="49"/>
        <v>360</v>
      </c>
      <c r="X3170" s="5">
        <v>1</v>
      </c>
      <c r="Y3170" t="s">
        <v>20</v>
      </c>
      <c r="Z3170" t="s">
        <v>49</v>
      </c>
      <c r="AA3170" t="s">
        <v>1121</v>
      </c>
      <c r="AB3170" s="5">
        <v>0</v>
      </c>
      <c r="AC3170" s="22" t="s">
        <v>1458</v>
      </c>
      <c r="AD3170" s="22" t="s">
        <v>1653</v>
      </c>
      <c r="AE3170" t="s">
        <v>1457</v>
      </c>
    </row>
    <row r="3171" spans="1:31" ht="15.75" customHeight="1" x14ac:dyDescent="0.3">
      <c r="A3171">
        <v>33</v>
      </c>
      <c r="B3171" t="s">
        <v>24</v>
      </c>
      <c r="C3171" t="s">
        <v>499</v>
      </c>
      <c r="D3171" t="s">
        <v>485</v>
      </c>
      <c r="E3171">
        <v>1999</v>
      </c>
      <c r="F3171" t="s">
        <v>602</v>
      </c>
      <c r="G3171" t="s">
        <v>604</v>
      </c>
      <c r="H3171" s="3" t="s">
        <v>605</v>
      </c>
      <c r="I3171" s="8">
        <v>-4.6244560000000003</v>
      </c>
      <c r="J3171" s="8">
        <v>-46.231265999999998</v>
      </c>
      <c r="K3171">
        <f t="shared" si="48"/>
        <v>100000000</v>
      </c>
      <c r="L3171" t="s">
        <v>67</v>
      </c>
      <c r="M3171" t="s">
        <v>585</v>
      </c>
      <c r="N3171" t="s">
        <v>606</v>
      </c>
      <c r="O3171" s="12">
        <v>1995</v>
      </c>
      <c r="P3171" s="12">
        <v>10</v>
      </c>
      <c r="Q3171" s="12">
        <v>1996</v>
      </c>
      <c r="R3171" s="12">
        <v>9</v>
      </c>
      <c r="S3171" s="7">
        <v>12</v>
      </c>
      <c r="T3171">
        <v>24</v>
      </c>
      <c r="U3171">
        <v>5</v>
      </c>
      <c r="V3171" t="s">
        <v>82</v>
      </c>
      <c r="W3171">
        <f t="shared" si="49"/>
        <v>360</v>
      </c>
      <c r="X3171" s="5">
        <v>1</v>
      </c>
      <c r="Y3171" t="s">
        <v>20</v>
      </c>
      <c r="Z3171" t="s">
        <v>49</v>
      </c>
      <c r="AA3171" t="s">
        <v>1122</v>
      </c>
      <c r="AB3171" s="5">
        <v>0</v>
      </c>
      <c r="AC3171" s="22" t="s">
        <v>1458</v>
      </c>
      <c r="AD3171" s="22" t="s">
        <v>1653</v>
      </c>
      <c r="AE3171" t="s">
        <v>1457</v>
      </c>
    </row>
    <row r="3172" spans="1:31" ht="15.75" customHeight="1" x14ac:dyDescent="0.3">
      <c r="A3172">
        <v>33</v>
      </c>
      <c r="B3172" t="s">
        <v>24</v>
      </c>
      <c r="C3172" t="s">
        <v>499</v>
      </c>
      <c r="D3172" t="s">
        <v>485</v>
      </c>
      <c r="E3172">
        <v>1999</v>
      </c>
      <c r="F3172" t="s">
        <v>602</v>
      </c>
      <c r="G3172" t="s">
        <v>604</v>
      </c>
      <c r="H3172" s="3" t="s">
        <v>605</v>
      </c>
      <c r="I3172" s="8">
        <v>-4.6244560000000003</v>
      </c>
      <c r="J3172" s="8">
        <v>-46.231265999999998</v>
      </c>
      <c r="K3172">
        <f t="shared" si="48"/>
        <v>100000000</v>
      </c>
      <c r="L3172" t="s">
        <v>67</v>
      </c>
      <c r="M3172" t="s">
        <v>585</v>
      </c>
      <c r="N3172" t="s">
        <v>606</v>
      </c>
      <c r="O3172" s="12">
        <v>1995</v>
      </c>
      <c r="P3172" s="12">
        <v>10</v>
      </c>
      <c r="Q3172" s="12">
        <v>1996</v>
      </c>
      <c r="R3172" s="12">
        <v>9</v>
      </c>
      <c r="S3172" s="7">
        <v>12</v>
      </c>
      <c r="T3172">
        <v>24</v>
      </c>
      <c r="U3172">
        <v>5</v>
      </c>
      <c r="V3172" t="s">
        <v>82</v>
      </c>
      <c r="W3172">
        <f t="shared" si="49"/>
        <v>360</v>
      </c>
      <c r="X3172" s="5">
        <v>1</v>
      </c>
      <c r="Y3172" t="s">
        <v>20</v>
      </c>
      <c r="Z3172" t="s">
        <v>49</v>
      </c>
      <c r="AA3172" t="s">
        <v>476</v>
      </c>
      <c r="AB3172" s="5">
        <v>2</v>
      </c>
      <c r="AC3172" s="22" t="s">
        <v>1458</v>
      </c>
      <c r="AD3172" s="22" t="s">
        <v>1653</v>
      </c>
      <c r="AE3172" t="s">
        <v>1457</v>
      </c>
    </row>
    <row r="3173" spans="1:31" ht="15.75" customHeight="1" x14ac:dyDescent="0.3">
      <c r="A3173">
        <v>33</v>
      </c>
      <c r="B3173" t="s">
        <v>24</v>
      </c>
      <c r="C3173" t="s">
        <v>499</v>
      </c>
      <c r="D3173" t="s">
        <v>485</v>
      </c>
      <c r="E3173">
        <v>1999</v>
      </c>
      <c r="F3173" t="s">
        <v>602</v>
      </c>
      <c r="G3173" t="s">
        <v>604</v>
      </c>
      <c r="H3173" s="3" t="s">
        <v>605</v>
      </c>
      <c r="I3173" s="8">
        <v>-4.6244560000000003</v>
      </c>
      <c r="J3173" s="8">
        <v>-46.231265999999998</v>
      </c>
      <c r="K3173">
        <f t="shared" si="48"/>
        <v>100000000</v>
      </c>
      <c r="L3173" t="s">
        <v>67</v>
      </c>
      <c r="M3173" t="s">
        <v>585</v>
      </c>
      <c r="N3173" t="s">
        <v>606</v>
      </c>
      <c r="O3173" s="12">
        <v>1995</v>
      </c>
      <c r="P3173" s="12">
        <v>10</v>
      </c>
      <c r="Q3173" s="12">
        <v>1996</v>
      </c>
      <c r="R3173" s="12">
        <v>9</v>
      </c>
      <c r="S3173" s="7">
        <v>12</v>
      </c>
      <c r="T3173">
        <v>24</v>
      </c>
      <c r="U3173">
        <v>5</v>
      </c>
      <c r="V3173" t="s">
        <v>82</v>
      </c>
      <c r="W3173">
        <f t="shared" si="49"/>
        <v>360</v>
      </c>
      <c r="X3173" s="5">
        <v>1</v>
      </c>
      <c r="Y3173" t="s">
        <v>20</v>
      </c>
      <c r="Z3173" t="s">
        <v>49</v>
      </c>
      <c r="AA3173" t="s">
        <v>483</v>
      </c>
      <c r="AB3173" s="5">
        <v>6</v>
      </c>
      <c r="AC3173" s="22" t="s">
        <v>1458</v>
      </c>
      <c r="AD3173" s="22" t="s">
        <v>1653</v>
      </c>
      <c r="AE3173" t="s">
        <v>1457</v>
      </c>
    </row>
    <row r="3174" spans="1:31" ht="15.75" customHeight="1" x14ac:dyDescent="0.3">
      <c r="A3174">
        <v>33</v>
      </c>
      <c r="B3174" t="s">
        <v>24</v>
      </c>
      <c r="C3174" t="s">
        <v>499</v>
      </c>
      <c r="D3174" t="s">
        <v>485</v>
      </c>
      <c r="E3174">
        <v>1999</v>
      </c>
      <c r="F3174" t="s">
        <v>602</v>
      </c>
      <c r="G3174" t="s">
        <v>604</v>
      </c>
      <c r="H3174" s="3" t="s">
        <v>605</v>
      </c>
      <c r="I3174" s="8">
        <v>-4.6244560000000003</v>
      </c>
      <c r="J3174" s="8">
        <v>-46.231265999999998</v>
      </c>
      <c r="K3174">
        <f t="shared" si="48"/>
        <v>100000000</v>
      </c>
      <c r="L3174" t="s">
        <v>67</v>
      </c>
      <c r="M3174" t="s">
        <v>585</v>
      </c>
      <c r="N3174" t="s">
        <v>606</v>
      </c>
      <c r="O3174" s="12">
        <v>1995</v>
      </c>
      <c r="P3174" s="12">
        <v>10</v>
      </c>
      <c r="Q3174" s="12">
        <v>1996</v>
      </c>
      <c r="R3174" s="12">
        <v>9</v>
      </c>
      <c r="S3174" s="7">
        <v>12</v>
      </c>
      <c r="T3174">
        <v>24</v>
      </c>
      <c r="U3174">
        <v>5</v>
      </c>
      <c r="V3174" t="s">
        <v>82</v>
      </c>
      <c r="W3174">
        <f t="shared" si="49"/>
        <v>360</v>
      </c>
      <c r="X3174" s="5">
        <v>1</v>
      </c>
      <c r="Y3174" t="s">
        <v>20</v>
      </c>
      <c r="Z3174" t="s">
        <v>49</v>
      </c>
      <c r="AA3174" t="s">
        <v>490</v>
      </c>
      <c r="AB3174" s="5">
        <v>0</v>
      </c>
      <c r="AC3174" s="22" t="s">
        <v>1458</v>
      </c>
      <c r="AD3174" s="22" t="s">
        <v>1653</v>
      </c>
      <c r="AE3174" t="s">
        <v>1457</v>
      </c>
    </row>
    <row r="3175" spans="1:31" ht="15.75" customHeight="1" x14ac:dyDescent="0.3">
      <c r="A3175">
        <v>33</v>
      </c>
      <c r="B3175" t="s">
        <v>24</v>
      </c>
      <c r="C3175" t="s">
        <v>499</v>
      </c>
      <c r="D3175" t="s">
        <v>485</v>
      </c>
      <c r="E3175">
        <v>1999</v>
      </c>
      <c r="F3175" t="s">
        <v>602</v>
      </c>
      <c r="G3175" t="s">
        <v>604</v>
      </c>
      <c r="H3175" s="3" t="s">
        <v>605</v>
      </c>
      <c r="I3175" s="8">
        <v>-4.6244560000000003</v>
      </c>
      <c r="J3175" s="8">
        <v>-46.231265999999998</v>
      </c>
      <c r="K3175">
        <f t="shared" si="48"/>
        <v>100000000</v>
      </c>
      <c r="L3175" t="s">
        <v>67</v>
      </c>
      <c r="M3175" t="s">
        <v>585</v>
      </c>
      <c r="N3175" t="s">
        <v>606</v>
      </c>
      <c r="O3175" s="12">
        <v>1995</v>
      </c>
      <c r="P3175" s="12">
        <v>10</v>
      </c>
      <c r="Q3175" s="12">
        <v>1996</v>
      </c>
      <c r="R3175" s="12">
        <v>9</v>
      </c>
      <c r="S3175" s="7">
        <v>12</v>
      </c>
      <c r="T3175">
        <v>24</v>
      </c>
      <c r="U3175">
        <v>5</v>
      </c>
      <c r="V3175" t="s">
        <v>82</v>
      </c>
      <c r="W3175">
        <f t="shared" si="49"/>
        <v>360</v>
      </c>
      <c r="X3175" s="5">
        <v>1</v>
      </c>
      <c r="Y3175" t="s">
        <v>20</v>
      </c>
      <c r="Z3175" t="s">
        <v>49</v>
      </c>
      <c r="AA3175" t="s">
        <v>1079</v>
      </c>
      <c r="AB3175" s="5">
        <v>1</v>
      </c>
      <c r="AC3175" s="22" t="s">
        <v>1458</v>
      </c>
      <c r="AD3175" s="22" t="s">
        <v>1653</v>
      </c>
      <c r="AE3175" t="s">
        <v>1457</v>
      </c>
    </row>
    <row r="3176" spans="1:31" ht="15.75" customHeight="1" x14ac:dyDescent="0.3">
      <c r="A3176">
        <v>33</v>
      </c>
      <c r="B3176" t="s">
        <v>24</v>
      </c>
      <c r="C3176" t="s">
        <v>499</v>
      </c>
      <c r="D3176" t="s">
        <v>485</v>
      </c>
      <c r="E3176">
        <v>1999</v>
      </c>
      <c r="F3176" t="s">
        <v>602</v>
      </c>
      <c r="G3176" t="s">
        <v>604</v>
      </c>
      <c r="H3176" s="3" t="s">
        <v>605</v>
      </c>
      <c r="I3176" s="8">
        <v>-4.6244560000000003</v>
      </c>
      <c r="J3176" s="8">
        <v>-46.231265999999998</v>
      </c>
      <c r="K3176">
        <f t="shared" si="48"/>
        <v>100000000</v>
      </c>
      <c r="L3176" t="s">
        <v>67</v>
      </c>
      <c r="M3176" t="s">
        <v>585</v>
      </c>
      <c r="N3176" t="s">
        <v>606</v>
      </c>
      <c r="O3176" s="12">
        <v>1995</v>
      </c>
      <c r="P3176" s="12">
        <v>10</v>
      </c>
      <c r="Q3176" s="12">
        <v>1996</v>
      </c>
      <c r="R3176" s="12">
        <v>9</v>
      </c>
      <c r="S3176" s="7">
        <v>12</v>
      </c>
      <c r="T3176">
        <v>24</v>
      </c>
      <c r="U3176">
        <v>5</v>
      </c>
      <c r="V3176" t="s">
        <v>82</v>
      </c>
      <c r="W3176">
        <f t="shared" si="49"/>
        <v>360</v>
      </c>
      <c r="X3176" s="5">
        <v>1</v>
      </c>
      <c r="Y3176" t="s">
        <v>20</v>
      </c>
      <c r="Z3176" t="s">
        <v>49</v>
      </c>
      <c r="AA3176" t="s">
        <v>50</v>
      </c>
      <c r="AB3176" s="5">
        <v>0</v>
      </c>
      <c r="AC3176" s="22" t="s">
        <v>1458</v>
      </c>
      <c r="AD3176" s="22" t="s">
        <v>1653</v>
      </c>
      <c r="AE3176" t="s">
        <v>1457</v>
      </c>
    </row>
    <row r="3177" spans="1:31" ht="15.75" customHeight="1" x14ac:dyDescent="0.3">
      <c r="A3177">
        <v>33</v>
      </c>
      <c r="B3177" t="s">
        <v>24</v>
      </c>
      <c r="C3177" t="s">
        <v>499</v>
      </c>
      <c r="D3177" t="s">
        <v>485</v>
      </c>
      <c r="E3177">
        <v>1999</v>
      </c>
      <c r="F3177" t="s">
        <v>602</v>
      </c>
      <c r="G3177" t="s">
        <v>604</v>
      </c>
      <c r="H3177" s="3" t="s">
        <v>605</v>
      </c>
      <c r="I3177" s="8">
        <v>-4.6244560000000003</v>
      </c>
      <c r="J3177" s="8">
        <v>-46.231265999999998</v>
      </c>
      <c r="K3177">
        <f t="shared" si="48"/>
        <v>100000000</v>
      </c>
      <c r="L3177" t="s">
        <v>67</v>
      </c>
      <c r="M3177" t="s">
        <v>585</v>
      </c>
      <c r="N3177" t="s">
        <v>606</v>
      </c>
      <c r="O3177" s="12">
        <v>1995</v>
      </c>
      <c r="P3177" s="12">
        <v>10</v>
      </c>
      <c r="Q3177" s="12">
        <v>1996</v>
      </c>
      <c r="R3177" s="12">
        <v>9</v>
      </c>
      <c r="S3177" s="7">
        <v>12</v>
      </c>
      <c r="T3177">
        <v>24</v>
      </c>
      <c r="U3177">
        <v>5</v>
      </c>
      <c r="V3177" t="s">
        <v>82</v>
      </c>
      <c r="W3177">
        <f t="shared" si="49"/>
        <v>360</v>
      </c>
      <c r="X3177" s="5">
        <v>1</v>
      </c>
      <c r="Y3177" t="s">
        <v>20</v>
      </c>
      <c r="Z3177" t="s">
        <v>55</v>
      </c>
      <c r="AA3177" t="s">
        <v>890</v>
      </c>
      <c r="AB3177" s="5">
        <v>19</v>
      </c>
      <c r="AC3177" s="22" t="s">
        <v>1458</v>
      </c>
      <c r="AD3177" s="22" t="s">
        <v>1653</v>
      </c>
      <c r="AE3177" t="s">
        <v>1457</v>
      </c>
    </row>
    <row r="3178" spans="1:31" ht="15.75" customHeight="1" x14ac:dyDescent="0.3">
      <c r="A3178">
        <v>33</v>
      </c>
      <c r="B3178" t="s">
        <v>24</v>
      </c>
      <c r="C3178" t="s">
        <v>499</v>
      </c>
      <c r="D3178" t="s">
        <v>485</v>
      </c>
      <c r="E3178">
        <v>1999</v>
      </c>
      <c r="F3178" t="s">
        <v>602</v>
      </c>
      <c r="G3178" t="s">
        <v>604</v>
      </c>
      <c r="H3178" s="3" t="s">
        <v>605</v>
      </c>
      <c r="I3178" s="8">
        <v>-4.6244560000000003</v>
      </c>
      <c r="J3178" s="8">
        <v>-46.231265999999998</v>
      </c>
      <c r="K3178">
        <f t="shared" si="48"/>
        <v>100000000</v>
      </c>
      <c r="L3178" t="s">
        <v>67</v>
      </c>
      <c r="M3178" t="s">
        <v>585</v>
      </c>
      <c r="N3178" t="s">
        <v>606</v>
      </c>
      <c r="O3178" s="12">
        <v>1995</v>
      </c>
      <c r="P3178" s="12">
        <v>10</v>
      </c>
      <c r="Q3178" s="12">
        <v>1996</v>
      </c>
      <c r="R3178" s="12">
        <v>9</v>
      </c>
      <c r="S3178" s="7">
        <v>12</v>
      </c>
      <c r="T3178">
        <v>24</v>
      </c>
      <c r="U3178">
        <v>5</v>
      </c>
      <c r="V3178" t="s">
        <v>82</v>
      </c>
      <c r="W3178">
        <f t="shared" si="49"/>
        <v>360</v>
      </c>
      <c r="X3178" s="5">
        <v>1</v>
      </c>
      <c r="Y3178" t="s">
        <v>20</v>
      </c>
      <c r="Z3178" t="s">
        <v>55</v>
      </c>
      <c r="AA3178" t="s">
        <v>496</v>
      </c>
      <c r="AB3178" s="5">
        <v>0</v>
      </c>
      <c r="AC3178" s="22" t="s">
        <v>1458</v>
      </c>
      <c r="AD3178" s="22" t="s">
        <v>1653</v>
      </c>
      <c r="AE3178" t="s">
        <v>1457</v>
      </c>
    </row>
    <row r="3179" spans="1:31" ht="15.75" customHeight="1" x14ac:dyDescent="0.3">
      <c r="A3179">
        <v>33</v>
      </c>
      <c r="B3179" t="s">
        <v>24</v>
      </c>
      <c r="C3179" t="s">
        <v>499</v>
      </c>
      <c r="D3179" t="s">
        <v>485</v>
      </c>
      <c r="E3179">
        <v>1999</v>
      </c>
      <c r="F3179" t="s">
        <v>602</v>
      </c>
      <c r="G3179" t="s">
        <v>604</v>
      </c>
      <c r="H3179" s="3" t="s">
        <v>605</v>
      </c>
      <c r="I3179" s="8">
        <v>-4.6244560000000003</v>
      </c>
      <c r="J3179" s="8">
        <v>-46.231265999999998</v>
      </c>
      <c r="K3179">
        <f t="shared" si="48"/>
        <v>100000000</v>
      </c>
      <c r="L3179" t="s">
        <v>67</v>
      </c>
      <c r="M3179" t="s">
        <v>585</v>
      </c>
      <c r="N3179" t="s">
        <v>606</v>
      </c>
      <c r="O3179" s="12">
        <v>1995</v>
      </c>
      <c r="P3179" s="12">
        <v>10</v>
      </c>
      <c r="Q3179" s="12">
        <v>1996</v>
      </c>
      <c r="R3179" s="12">
        <v>9</v>
      </c>
      <c r="S3179" s="7">
        <v>12</v>
      </c>
      <c r="T3179">
        <v>24</v>
      </c>
      <c r="U3179">
        <v>5</v>
      </c>
      <c r="V3179" t="s">
        <v>82</v>
      </c>
      <c r="W3179">
        <f t="shared" si="49"/>
        <v>360</v>
      </c>
      <c r="X3179" s="5">
        <v>1</v>
      </c>
      <c r="Y3179" t="s">
        <v>20</v>
      </c>
      <c r="Z3179" t="s">
        <v>55</v>
      </c>
      <c r="AA3179" t="s">
        <v>860</v>
      </c>
      <c r="AB3179" s="5">
        <v>1</v>
      </c>
      <c r="AC3179" s="22" t="s">
        <v>1458</v>
      </c>
      <c r="AD3179" s="22" t="s">
        <v>1653</v>
      </c>
      <c r="AE3179" t="s">
        <v>1457</v>
      </c>
    </row>
    <row r="3180" spans="1:31" ht="15.75" customHeight="1" x14ac:dyDescent="0.3">
      <c r="A3180">
        <v>33</v>
      </c>
      <c r="B3180" t="s">
        <v>24</v>
      </c>
      <c r="C3180" t="s">
        <v>499</v>
      </c>
      <c r="D3180" t="s">
        <v>485</v>
      </c>
      <c r="E3180">
        <v>1999</v>
      </c>
      <c r="F3180" t="s">
        <v>602</v>
      </c>
      <c r="G3180" t="s">
        <v>604</v>
      </c>
      <c r="H3180" s="3" t="s">
        <v>605</v>
      </c>
      <c r="I3180" s="8">
        <v>-4.6244560000000003</v>
      </c>
      <c r="J3180" s="8">
        <v>-46.231265999999998</v>
      </c>
      <c r="K3180">
        <f t="shared" si="48"/>
        <v>100000000</v>
      </c>
      <c r="L3180" t="s">
        <v>67</v>
      </c>
      <c r="M3180" t="s">
        <v>585</v>
      </c>
      <c r="N3180" t="s">
        <v>606</v>
      </c>
      <c r="O3180" s="12">
        <v>1995</v>
      </c>
      <c r="P3180" s="12">
        <v>10</v>
      </c>
      <c r="Q3180" s="12">
        <v>1996</v>
      </c>
      <c r="R3180" s="12">
        <v>9</v>
      </c>
      <c r="S3180" s="7">
        <v>12</v>
      </c>
      <c r="T3180">
        <v>24</v>
      </c>
      <c r="U3180">
        <v>5</v>
      </c>
      <c r="V3180" t="s">
        <v>82</v>
      </c>
      <c r="W3180">
        <f t="shared" si="49"/>
        <v>360</v>
      </c>
      <c r="X3180" s="5">
        <v>1</v>
      </c>
      <c r="Y3180" t="s">
        <v>20</v>
      </c>
      <c r="Z3180" t="s">
        <v>55</v>
      </c>
      <c r="AA3180" t="s">
        <v>503</v>
      </c>
      <c r="AB3180" s="5">
        <v>1</v>
      </c>
      <c r="AC3180" s="22" t="s">
        <v>1458</v>
      </c>
      <c r="AD3180" s="22" t="s">
        <v>1653</v>
      </c>
      <c r="AE3180" t="s">
        <v>1457</v>
      </c>
    </row>
    <row r="3181" spans="1:31" ht="15.75" customHeight="1" x14ac:dyDescent="0.3">
      <c r="A3181">
        <v>33</v>
      </c>
      <c r="B3181" t="s">
        <v>24</v>
      </c>
      <c r="C3181" t="s">
        <v>499</v>
      </c>
      <c r="D3181" t="s">
        <v>485</v>
      </c>
      <c r="E3181">
        <v>1999</v>
      </c>
      <c r="F3181" t="s">
        <v>602</v>
      </c>
      <c r="G3181" t="s">
        <v>604</v>
      </c>
      <c r="H3181" s="3" t="s">
        <v>605</v>
      </c>
      <c r="I3181" s="8">
        <v>-4.6244560000000003</v>
      </c>
      <c r="J3181" s="8">
        <v>-46.231265999999998</v>
      </c>
      <c r="K3181">
        <f t="shared" si="48"/>
        <v>100000000</v>
      </c>
      <c r="L3181" t="s">
        <v>67</v>
      </c>
      <c r="M3181" t="s">
        <v>585</v>
      </c>
      <c r="N3181" t="s">
        <v>606</v>
      </c>
      <c r="O3181" s="12">
        <v>1995</v>
      </c>
      <c r="P3181" s="12">
        <v>10</v>
      </c>
      <c r="Q3181" s="12">
        <v>1996</v>
      </c>
      <c r="R3181" s="12">
        <v>9</v>
      </c>
      <c r="S3181" s="7">
        <v>12</v>
      </c>
      <c r="T3181">
        <v>24</v>
      </c>
      <c r="U3181">
        <v>5</v>
      </c>
      <c r="V3181" t="s">
        <v>82</v>
      </c>
      <c r="W3181">
        <f t="shared" si="49"/>
        <v>360</v>
      </c>
      <c r="X3181" s="5">
        <v>1</v>
      </c>
      <c r="Y3181" t="s">
        <v>20</v>
      </c>
      <c r="Z3181" t="s">
        <v>55</v>
      </c>
      <c r="AA3181" t="s">
        <v>861</v>
      </c>
      <c r="AB3181" s="5">
        <v>0</v>
      </c>
      <c r="AC3181" s="22" t="s">
        <v>1458</v>
      </c>
      <c r="AD3181" s="22" t="s">
        <v>1653</v>
      </c>
      <c r="AE3181" t="s">
        <v>1457</v>
      </c>
    </row>
    <row r="3182" spans="1:31" ht="15.75" customHeight="1" x14ac:dyDescent="0.3">
      <c r="A3182">
        <v>33</v>
      </c>
      <c r="B3182" t="s">
        <v>24</v>
      </c>
      <c r="C3182" t="s">
        <v>499</v>
      </c>
      <c r="D3182" t="s">
        <v>485</v>
      </c>
      <c r="E3182">
        <v>1999</v>
      </c>
      <c r="F3182" t="s">
        <v>602</v>
      </c>
      <c r="G3182" t="s">
        <v>604</v>
      </c>
      <c r="H3182" s="3" t="s">
        <v>605</v>
      </c>
      <c r="I3182" s="8">
        <v>-4.6244560000000003</v>
      </c>
      <c r="J3182" s="8">
        <v>-46.231265999999998</v>
      </c>
      <c r="K3182">
        <f t="shared" si="48"/>
        <v>100000000</v>
      </c>
      <c r="L3182" t="s">
        <v>67</v>
      </c>
      <c r="M3182" t="s">
        <v>585</v>
      </c>
      <c r="N3182" t="s">
        <v>606</v>
      </c>
      <c r="O3182" s="12">
        <v>1995</v>
      </c>
      <c r="P3182" s="12">
        <v>10</v>
      </c>
      <c r="Q3182" s="12">
        <v>1996</v>
      </c>
      <c r="R3182" s="12">
        <v>9</v>
      </c>
      <c r="S3182" s="7">
        <v>12</v>
      </c>
      <c r="T3182">
        <v>24</v>
      </c>
      <c r="U3182">
        <v>5</v>
      </c>
      <c r="V3182" t="s">
        <v>82</v>
      </c>
      <c r="W3182">
        <f t="shared" si="49"/>
        <v>360</v>
      </c>
      <c r="X3182" s="5">
        <v>1</v>
      </c>
      <c r="Y3182" t="s">
        <v>20</v>
      </c>
      <c r="Z3182" t="s">
        <v>55</v>
      </c>
      <c r="AA3182" t="s">
        <v>56</v>
      </c>
      <c r="AB3182" s="5">
        <v>1</v>
      </c>
      <c r="AC3182" s="22" t="s">
        <v>1458</v>
      </c>
      <c r="AD3182" s="22" t="s">
        <v>1653</v>
      </c>
      <c r="AE3182" t="s">
        <v>1457</v>
      </c>
    </row>
    <row r="3183" spans="1:31" ht="15.75" customHeight="1" x14ac:dyDescent="0.3">
      <c r="A3183">
        <v>33</v>
      </c>
      <c r="B3183" t="s">
        <v>24</v>
      </c>
      <c r="C3183" t="s">
        <v>499</v>
      </c>
      <c r="D3183" t="s">
        <v>485</v>
      </c>
      <c r="E3183">
        <v>1999</v>
      </c>
      <c r="F3183" t="s">
        <v>602</v>
      </c>
      <c r="G3183" t="s">
        <v>604</v>
      </c>
      <c r="H3183" s="3" t="s">
        <v>605</v>
      </c>
      <c r="I3183" s="8">
        <v>-4.6244560000000003</v>
      </c>
      <c r="J3183" s="8">
        <v>-46.231265999999998</v>
      </c>
      <c r="K3183">
        <f t="shared" si="48"/>
        <v>100000000</v>
      </c>
      <c r="L3183" t="s">
        <v>67</v>
      </c>
      <c r="M3183" t="s">
        <v>585</v>
      </c>
      <c r="N3183" t="s">
        <v>606</v>
      </c>
      <c r="O3183" s="12">
        <v>1995</v>
      </c>
      <c r="P3183" s="12">
        <v>10</v>
      </c>
      <c r="Q3183" s="12">
        <v>1996</v>
      </c>
      <c r="R3183" s="12">
        <v>9</v>
      </c>
      <c r="S3183" s="7">
        <v>12</v>
      </c>
      <c r="T3183">
        <v>24</v>
      </c>
      <c r="U3183">
        <v>5</v>
      </c>
      <c r="V3183" t="s">
        <v>82</v>
      </c>
      <c r="W3183">
        <f t="shared" si="49"/>
        <v>360</v>
      </c>
      <c r="X3183" s="5">
        <v>1</v>
      </c>
      <c r="Y3183" t="s">
        <v>20</v>
      </c>
      <c r="Z3183" t="s">
        <v>55</v>
      </c>
      <c r="AA3183" t="s">
        <v>62</v>
      </c>
      <c r="AB3183" s="5">
        <v>0</v>
      </c>
      <c r="AC3183" s="22" t="s">
        <v>1458</v>
      </c>
      <c r="AD3183" s="22" t="s">
        <v>1653</v>
      </c>
      <c r="AE3183" t="s">
        <v>1457</v>
      </c>
    </row>
    <row r="3184" spans="1:31" ht="15.75" customHeight="1" x14ac:dyDescent="0.3">
      <c r="A3184">
        <v>33</v>
      </c>
      <c r="B3184" t="s">
        <v>24</v>
      </c>
      <c r="C3184" t="s">
        <v>499</v>
      </c>
      <c r="D3184" t="s">
        <v>485</v>
      </c>
      <c r="E3184">
        <v>1999</v>
      </c>
      <c r="F3184" t="s">
        <v>602</v>
      </c>
      <c r="G3184" t="s">
        <v>604</v>
      </c>
      <c r="H3184" s="3" t="s">
        <v>605</v>
      </c>
      <c r="I3184" s="8">
        <v>-4.6244560000000003</v>
      </c>
      <c r="J3184" s="8">
        <v>-46.231265999999998</v>
      </c>
      <c r="K3184">
        <f t="shared" si="48"/>
        <v>100000000</v>
      </c>
      <c r="L3184" t="s">
        <v>67</v>
      </c>
      <c r="M3184" t="s">
        <v>585</v>
      </c>
      <c r="N3184" t="s">
        <v>606</v>
      </c>
      <c r="O3184" s="12">
        <v>1995</v>
      </c>
      <c r="P3184" s="12">
        <v>10</v>
      </c>
      <c r="Q3184" s="12">
        <v>1996</v>
      </c>
      <c r="R3184" s="12">
        <v>9</v>
      </c>
      <c r="S3184" s="7">
        <v>12</v>
      </c>
      <c r="T3184">
        <v>24</v>
      </c>
      <c r="U3184">
        <v>5</v>
      </c>
      <c r="V3184" t="s">
        <v>82</v>
      </c>
      <c r="W3184">
        <f t="shared" si="49"/>
        <v>360</v>
      </c>
      <c r="X3184" s="5">
        <v>1</v>
      </c>
      <c r="Y3184" t="s">
        <v>20</v>
      </c>
      <c r="Z3184" t="s">
        <v>55</v>
      </c>
      <c r="AA3184" t="s">
        <v>113</v>
      </c>
      <c r="AB3184" s="5">
        <v>0</v>
      </c>
      <c r="AC3184" s="22" t="s">
        <v>1458</v>
      </c>
      <c r="AD3184" s="22" t="s">
        <v>1653</v>
      </c>
      <c r="AE3184" t="s">
        <v>1457</v>
      </c>
    </row>
    <row r="3185" spans="1:31" ht="15.75" customHeight="1" x14ac:dyDescent="0.3">
      <c r="A3185">
        <v>33</v>
      </c>
      <c r="B3185" t="s">
        <v>24</v>
      </c>
      <c r="C3185" t="s">
        <v>499</v>
      </c>
      <c r="D3185" t="s">
        <v>485</v>
      </c>
      <c r="E3185">
        <v>1999</v>
      </c>
      <c r="F3185" t="s">
        <v>602</v>
      </c>
      <c r="G3185" t="s">
        <v>604</v>
      </c>
      <c r="H3185" s="3" t="s">
        <v>605</v>
      </c>
      <c r="I3185" s="8">
        <v>-4.6244560000000003</v>
      </c>
      <c r="J3185" s="8">
        <v>-46.231265999999998</v>
      </c>
      <c r="K3185">
        <f t="shared" si="48"/>
        <v>100000000</v>
      </c>
      <c r="L3185" t="s">
        <v>67</v>
      </c>
      <c r="M3185" t="s">
        <v>585</v>
      </c>
      <c r="N3185" t="s">
        <v>606</v>
      </c>
      <c r="O3185" s="12">
        <v>1995</v>
      </c>
      <c r="P3185" s="12">
        <v>10</v>
      </c>
      <c r="Q3185" s="12">
        <v>1996</v>
      </c>
      <c r="R3185" s="12">
        <v>9</v>
      </c>
      <c r="S3185" s="7">
        <v>12</v>
      </c>
      <c r="T3185">
        <v>24</v>
      </c>
      <c r="U3185">
        <v>5</v>
      </c>
      <c r="V3185" t="s">
        <v>82</v>
      </c>
      <c r="W3185">
        <f t="shared" si="49"/>
        <v>360</v>
      </c>
      <c r="X3185" s="5">
        <v>1</v>
      </c>
      <c r="Y3185" t="s">
        <v>20</v>
      </c>
      <c r="Z3185" t="s">
        <v>55</v>
      </c>
      <c r="AA3185" t="s">
        <v>379</v>
      </c>
      <c r="AB3185" s="5">
        <v>0</v>
      </c>
      <c r="AC3185" s="22" t="s">
        <v>1458</v>
      </c>
      <c r="AD3185" s="22" t="s">
        <v>1653</v>
      </c>
      <c r="AE3185" t="s">
        <v>1457</v>
      </c>
    </row>
    <row r="3186" spans="1:31" ht="15.75" customHeight="1" x14ac:dyDescent="0.3">
      <c r="A3186">
        <v>33</v>
      </c>
      <c r="B3186" t="s">
        <v>24</v>
      </c>
      <c r="C3186" t="s">
        <v>499</v>
      </c>
      <c r="D3186" t="s">
        <v>485</v>
      </c>
      <c r="E3186">
        <v>1999</v>
      </c>
      <c r="F3186" t="s">
        <v>602</v>
      </c>
      <c r="G3186" t="s">
        <v>604</v>
      </c>
      <c r="H3186" s="3" t="s">
        <v>605</v>
      </c>
      <c r="I3186" s="8">
        <v>-4.6244560000000003</v>
      </c>
      <c r="J3186" s="8">
        <v>-46.231265999999998</v>
      </c>
      <c r="K3186">
        <f t="shared" si="48"/>
        <v>100000000</v>
      </c>
      <c r="L3186" t="s">
        <v>67</v>
      </c>
      <c r="M3186" t="s">
        <v>585</v>
      </c>
      <c r="N3186" t="s">
        <v>606</v>
      </c>
      <c r="O3186" s="12">
        <v>1995</v>
      </c>
      <c r="P3186" s="12">
        <v>10</v>
      </c>
      <c r="Q3186" s="12">
        <v>1996</v>
      </c>
      <c r="R3186" s="12">
        <v>9</v>
      </c>
      <c r="S3186" s="7">
        <v>12</v>
      </c>
      <c r="T3186">
        <v>24</v>
      </c>
      <c r="U3186">
        <v>5</v>
      </c>
      <c r="V3186" t="s">
        <v>82</v>
      </c>
      <c r="W3186">
        <f t="shared" si="49"/>
        <v>360</v>
      </c>
      <c r="X3186" s="5">
        <v>1</v>
      </c>
      <c r="Y3186" t="s">
        <v>20</v>
      </c>
      <c r="Z3186" t="s">
        <v>55</v>
      </c>
      <c r="AA3186" t="s">
        <v>519</v>
      </c>
      <c r="AB3186" s="5">
        <v>1</v>
      </c>
      <c r="AC3186" s="22" t="s">
        <v>1458</v>
      </c>
      <c r="AD3186" s="22" t="s">
        <v>1653</v>
      </c>
      <c r="AE3186" t="s">
        <v>1457</v>
      </c>
    </row>
    <row r="3187" spans="1:31" ht="15.75" customHeight="1" x14ac:dyDescent="0.3">
      <c r="A3187">
        <v>33</v>
      </c>
      <c r="B3187" t="s">
        <v>24</v>
      </c>
      <c r="C3187" t="s">
        <v>499</v>
      </c>
      <c r="D3187" t="s">
        <v>485</v>
      </c>
      <c r="E3187">
        <v>1999</v>
      </c>
      <c r="F3187" t="s">
        <v>602</v>
      </c>
      <c r="G3187" t="s">
        <v>604</v>
      </c>
      <c r="H3187" s="3" t="s">
        <v>605</v>
      </c>
      <c r="I3187" s="8">
        <v>-4.6244560000000003</v>
      </c>
      <c r="J3187" s="8">
        <v>-46.231265999999998</v>
      </c>
      <c r="K3187">
        <f t="shared" si="48"/>
        <v>100000000</v>
      </c>
      <c r="L3187" t="s">
        <v>67</v>
      </c>
      <c r="M3187" t="s">
        <v>585</v>
      </c>
      <c r="N3187" t="s">
        <v>606</v>
      </c>
      <c r="O3187" s="12">
        <v>1995</v>
      </c>
      <c r="P3187" s="12">
        <v>10</v>
      </c>
      <c r="Q3187" s="12">
        <v>1996</v>
      </c>
      <c r="R3187" s="12">
        <v>9</v>
      </c>
      <c r="S3187" s="7">
        <v>12</v>
      </c>
      <c r="T3187">
        <v>24</v>
      </c>
      <c r="U3187">
        <v>5</v>
      </c>
      <c r="V3187" t="s">
        <v>82</v>
      </c>
      <c r="W3187">
        <f t="shared" si="49"/>
        <v>360</v>
      </c>
      <c r="X3187" s="5">
        <v>1</v>
      </c>
      <c r="Y3187" t="s">
        <v>20</v>
      </c>
      <c r="Z3187" t="s">
        <v>55</v>
      </c>
      <c r="AA3187" t="s">
        <v>524</v>
      </c>
      <c r="AB3187" s="5">
        <v>0</v>
      </c>
      <c r="AC3187" s="22" t="s">
        <v>1458</v>
      </c>
      <c r="AD3187" s="22" t="s">
        <v>1653</v>
      </c>
      <c r="AE3187" t="s">
        <v>1457</v>
      </c>
    </row>
    <row r="3188" spans="1:31" ht="15.75" customHeight="1" x14ac:dyDescent="0.3">
      <c r="A3188">
        <v>33</v>
      </c>
      <c r="B3188" t="s">
        <v>24</v>
      </c>
      <c r="C3188" t="s">
        <v>499</v>
      </c>
      <c r="D3188" t="s">
        <v>485</v>
      </c>
      <c r="E3188">
        <v>1999</v>
      </c>
      <c r="F3188" t="s">
        <v>602</v>
      </c>
      <c r="G3188" t="s">
        <v>604</v>
      </c>
      <c r="H3188" s="3" t="s">
        <v>605</v>
      </c>
      <c r="I3188" s="8">
        <v>-4.6244560000000003</v>
      </c>
      <c r="J3188" s="8">
        <v>-46.231265999999998</v>
      </c>
      <c r="K3188">
        <f t="shared" si="48"/>
        <v>100000000</v>
      </c>
      <c r="L3188" t="s">
        <v>67</v>
      </c>
      <c r="M3188" t="s">
        <v>585</v>
      </c>
      <c r="N3188" t="s">
        <v>606</v>
      </c>
      <c r="O3188" s="12">
        <v>1995</v>
      </c>
      <c r="P3188" s="12">
        <v>10</v>
      </c>
      <c r="Q3188" s="12">
        <v>1996</v>
      </c>
      <c r="R3188" s="12">
        <v>9</v>
      </c>
      <c r="S3188" s="7">
        <v>12</v>
      </c>
      <c r="T3188">
        <v>24</v>
      </c>
      <c r="U3188">
        <v>5</v>
      </c>
      <c r="V3188" t="s">
        <v>82</v>
      </c>
      <c r="W3188">
        <f t="shared" si="49"/>
        <v>360</v>
      </c>
      <c r="X3188" s="5">
        <v>1</v>
      </c>
      <c r="Y3188" t="s">
        <v>20</v>
      </c>
      <c r="Z3188" t="s">
        <v>55</v>
      </c>
      <c r="AA3188" t="s">
        <v>1123</v>
      </c>
      <c r="AB3188" s="5">
        <v>0</v>
      </c>
      <c r="AC3188" s="22" t="s">
        <v>1458</v>
      </c>
      <c r="AD3188" s="22" t="s">
        <v>1653</v>
      </c>
      <c r="AE3188" t="s">
        <v>1457</v>
      </c>
    </row>
    <row r="3189" spans="1:31" ht="15.75" customHeight="1" x14ac:dyDescent="0.3">
      <c r="A3189">
        <v>33</v>
      </c>
      <c r="B3189" t="s">
        <v>24</v>
      </c>
      <c r="C3189" t="s">
        <v>499</v>
      </c>
      <c r="D3189" t="s">
        <v>485</v>
      </c>
      <c r="E3189">
        <v>1999</v>
      </c>
      <c r="F3189" t="s">
        <v>602</v>
      </c>
      <c r="G3189" t="s">
        <v>604</v>
      </c>
      <c r="H3189" s="3" t="s">
        <v>605</v>
      </c>
      <c r="I3189" s="8">
        <v>-4.6244560000000003</v>
      </c>
      <c r="J3189" s="8">
        <v>-46.231265999999998</v>
      </c>
      <c r="K3189">
        <f t="shared" si="48"/>
        <v>100000000</v>
      </c>
      <c r="L3189" t="s">
        <v>67</v>
      </c>
      <c r="M3189" t="s">
        <v>585</v>
      </c>
      <c r="N3189" t="s">
        <v>606</v>
      </c>
      <c r="O3189" s="12">
        <v>1995</v>
      </c>
      <c r="P3189" s="12">
        <v>10</v>
      </c>
      <c r="Q3189" s="12">
        <v>1996</v>
      </c>
      <c r="R3189" s="12">
        <v>9</v>
      </c>
      <c r="S3189" s="7">
        <v>12</v>
      </c>
      <c r="T3189">
        <v>24</v>
      </c>
      <c r="U3189">
        <v>5</v>
      </c>
      <c r="V3189" t="s">
        <v>82</v>
      </c>
      <c r="W3189">
        <f t="shared" si="49"/>
        <v>360</v>
      </c>
      <c r="X3189" s="5">
        <v>1</v>
      </c>
      <c r="Y3189" t="s">
        <v>20</v>
      </c>
      <c r="Z3189" t="s">
        <v>55</v>
      </c>
      <c r="AA3189" t="s">
        <v>70</v>
      </c>
      <c r="AB3189" s="5">
        <v>14</v>
      </c>
      <c r="AC3189" s="22" t="s">
        <v>1458</v>
      </c>
      <c r="AD3189" s="22" t="s">
        <v>1653</v>
      </c>
      <c r="AE3189" t="s">
        <v>1457</v>
      </c>
    </row>
    <row r="3190" spans="1:31" ht="15.75" customHeight="1" x14ac:dyDescent="0.3">
      <c r="A3190">
        <v>33</v>
      </c>
      <c r="B3190" t="s">
        <v>24</v>
      </c>
      <c r="C3190" t="s">
        <v>499</v>
      </c>
      <c r="D3190" t="s">
        <v>485</v>
      </c>
      <c r="E3190">
        <v>1999</v>
      </c>
      <c r="F3190" t="s">
        <v>602</v>
      </c>
      <c r="G3190" t="s">
        <v>604</v>
      </c>
      <c r="H3190" s="3" t="s">
        <v>605</v>
      </c>
      <c r="I3190" s="8">
        <v>-4.6244560000000003</v>
      </c>
      <c r="J3190" s="8">
        <v>-46.231265999999998</v>
      </c>
      <c r="K3190">
        <f t="shared" si="48"/>
        <v>100000000</v>
      </c>
      <c r="L3190" t="s">
        <v>67</v>
      </c>
      <c r="M3190" t="s">
        <v>585</v>
      </c>
      <c r="N3190" t="s">
        <v>606</v>
      </c>
      <c r="O3190" s="12">
        <v>1995</v>
      </c>
      <c r="P3190" s="12">
        <v>10</v>
      </c>
      <c r="Q3190" s="12">
        <v>1996</v>
      </c>
      <c r="R3190" s="12">
        <v>9</v>
      </c>
      <c r="S3190" s="7">
        <v>12</v>
      </c>
      <c r="T3190">
        <v>24</v>
      </c>
      <c r="U3190">
        <v>5</v>
      </c>
      <c r="V3190" t="s">
        <v>82</v>
      </c>
      <c r="W3190">
        <f t="shared" si="49"/>
        <v>360</v>
      </c>
      <c r="X3190" s="5">
        <v>1</v>
      </c>
      <c r="Y3190" t="s">
        <v>20</v>
      </c>
      <c r="Z3190" t="s">
        <v>55</v>
      </c>
      <c r="AA3190" t="s">
        <v>73</v>
      </c>
      <c r="AB3190" s="5">
        <v>3</v>
      </c>
      <c r="AC3190" s="22" t="s">
        <v>1458</v>
      </c>
      <c r="AD3190" s="22" t="s">
        <v>1653</v>
      </c>
      <c r="AE3190" t="s">
        <v>1457</v>
      </c>
    </row>
    <row r="3191" spans="1:31" ht="15.75" customHeight="1" x14ac:dyDescent="0.3">
      <c r="A3191">
        <v>33</v>
      </c>
      <c r="B3191" t="s">
        <v>24</v>
      </c>
      <c r="C3191" t="s">
        <v>499</v>
      </c>
      <c r="D3191" t="s">
        <v>485</v>
      </c>
      <c r="E3191">
        <v>1999</v>
      </c>
      <c r="F3191" t="s">
        <v>602</v>
      </c>
      <c r="G3191" t="s">
        <v>604</v>
      </c>
      <c r="H3191" s="3" t="s">
        <v>605</v>
      </c>
      <c r="I3191" s="8">
        <v>-4.6244560000000003</v>
      </c>
      <c r="J3191" s="8">
        <v>-46.231265999999998</v>
      </c>
      <c r="K3191">
        <f t="shared" si="48"/>
        <v>100000000</v>
      </c>
      <c r="L3191" t="s">
        <v>67</v>
      </c>
      <c r="M3191" t="s">
        <v>585</v>
      </c>
      <c r="N3191" t="s">
        <v>606</v>
      </c>
      <c r="O3191" s="12">
        <v>1995</v>
      </c>
      <c r="P3191" s="12">
        <v>10</v>
      </c>
      <c r="Q3191" s="12">
        <v>1996</v>
      </c>
      <c r="R3191" s="12">
        <v>9</v>
      </c>
      <c r="S3191" s="7">
        <v>12</v>
      </c>
      <c r="T3191">
        <v>24</v>
      </c>
      <c r="U3191">
        <v>5</v>
      </c>
      <c r="V3191" t="s">
        <v>82</v>
      </c>
      <c r="W3191">
        <f t="shared" si="49"/>
        <v>360</v>
      </c>
      <c r="X3191" s="5">
        <v>1</v>
      </c>
      <c r="Y3191" t="s">
        <v>20</v>
      </c>
      <c r="Z3191" t="s">
        <v>55</v>
      </c>
      <c r="AA3191" t="s">
        <v>1124</v>
      </c>
      <c r="AB3191" s="5">
        <v>0</v>
      </c>
      <c r="AC3191" s="22" t="s">
        <v>1458</v>
      </c>
      <c r="AD3191" s="22" t="s">
        <v>1653</v>
      </c>
      <c r="AE3191" t="s">
        <v>1457</v>
      </c>
    </row>
    <row r="3192" spans="1:31" ht="15.75" customHeight="1" x14ac:dyDescent="0.3">
      <c r="A3192">
        <v>33</v>
      </c>
      <c r="B3192" t="s">
        <v>24</v>
      </c>
      <c r="C3192" t="s">
        <v>499</v>
      </c>
      <c r="D3192" t="s">
        <v>485</v>
      </c>
      <c r="E3192">
        <v>1999</v>
      </c>
      <c r="F3192" t="s">
        <v>602</v>
      </c>
      <c r="G3192" t="s">
        <v>604</v>
      </c>
      <c r="H3192" s="3" t="s">
        <v>605</v>
      </c>
      <c r="I3192" s="8">
        <v>-4.6244560000000003</v>
      </c>
      <c r="J3192" s="8">
        <v>-46.231265999999998</v>
      </c>
      <c r="K3192">
        <f t="shared" si="48"/>
        <v>100000000</v>
      </c>
      <c r="L3192" t="s">
        <v>67</v>
      </c>
      <c r="M3192" t="s">
        <v>585</v>
      </c>
      <c r="N3192" t="s">
        <v>606</v>
      </c>
      <c r="O3192" s="12">
        <v>1995</v>
      </c>
      <c r="P3192" s="12">
        <v>10</v>
      </c>
      <c r="Q3192" s="12">
        <v>1996</v>
      </c>
      <c r="R3192" s="12">
        <v>9</v>
      </c>
      <c r="S3192" s="7">
        <v>12</v>
      </c>
      <c r="T3192">
        <v>24</v>
      </c>
      <c r="U3192">
        <v>5</v>
      </c>
      <c r="V3192" t="s">
        <v>82</v>
      </c>
      <c r="W3192">
        <f t="shared" si="49"/>
        <v>360</v>
      </c>
      <c r="X3192" s="5">
        <v>1</v>
      </c>
      <c r="Y3192" t="s">
        <v>20</v>
      </c>
      <c r="Z3192" t="s">
        <v>55</v>
      </c>
      <c r="AA3192" t="s">
        <v>1125</v>
      </c>
      <c r="AB3192" s="5">
        <v>0</v>
      </c>
      <c r="AC3192" s="22" t="s">
        <v>1458</v>
      </c>
      <c r="AD3192" s="22" t="s">
        <v>1653</v>
      </c>
      <c r="AE3192" t="s">
        <v>1457</v>
      </c>
    </row>
    <row r="3193" spans="1:31" ht="15.75" customHeight="1" x14ac:dyDescent="0.3">
      <c r="A3193">
        <v>33</v>
      </c>
      <c r="B3193" t="s">
        <v>24</v>
      </c>
      <c r="C3193" t="s">
        <v>499</v>
      </c>
      <c r="D3193" t="s">
        <v>485</v>
      </c>
      <c r="E3193">
        <v>1999</v>
      </c>
      <c r="F3193" t="s">
        <v>602</v>
      </c>
      <c r="G3193" t="s">
        <v>604</v>
      </c>
      <c r="H3193" s="3" t="s">
        <v>605</v>
      </c>
      <c r="I3193" s="8">
        <v>-4.6244560000000003</v>
      </c>
      <c r="J3193" s="8">
        <v>-46.231265999999998</v>
      </c>
      <c r="K3193">
        <f t="shared" si="48"/>
        <v>100000000</v>
      </c>
      <c r="L3193" t="s">
        <v>67</v>
      </c>
      <c r="M3193" t="s">
        <v>585</v>
      </c>
      <c r="N3193" t="s">
        <v>606</v>
      </c>
      <c r="O3193" s="12">
        <v>1995</v>
      </c>
      <c r="P3193" s="12">
        <v>10</v>
      </c>
      <c r="Q3193" s="12">
        <v>1996</v>
      </c>
      <c r="R3193" s="12">
        <v>9</v>
      </c>
      <c r="S3193" s="7">
        <v>12</v>
      </c>
      <c r="T3193">
        <v>24</v>
      </c>
      <c r="U3193">
        <v>5</v>
      </c>
      <c r="V3193" t="s">
        <v>82</v>
      </c>
      <c r="W3193">
        <f t="shared" si="49"/>
        <v>360</v>
      </c>
      <c r="X3193" s="5">
        <v>1</v>
      </c>
      <c r="Y3193" t="s">
        <v>20</v>
      </c>
      <c r="Z3193" t="s">
        <v>55</v>
      </c>
      <c r="AA3193" t="s">
        <v>1126</v>
      </c>
      <c r="AB3193" s="5">
        <v>0</v>
      </c>
      <c r="AC3193" s="22" t="s">
        <v>1458</v>
      </c>
      <c r="AD3193" s="22" t="s">
        <v>1653</v>
      </c>
      <c r="AE3193" t="s">
        <v>1457</v>
      </c>
    </row>
    <row r="3194" spans="1:31" ht="15.75" customHeight="1" x14ac:dyDescent="0.3">
      <c r="A3194">
        <v>33</v>
      </c>
      <c r="B3194" t="s">
        <v>24</v>
      </c>
      <c r="C3194" t="s">
        <v>499</v>
      </c>
      <c r="D3194" t="s">
        <v>485</v>
      </c>
      <c r="E3194">
        <v>1999</v>
      </c>
      <c r="F3194" t="s">
        <v>602</v>
      </c>
      <c r="G3194" t="s">
        <v>604</v>
      </c>
      <c r="H3194" s="3" t="s">
        <v>605</v>
      </c>
      <c r="I3194" s="8">
        <v>-4.6244560000000003</v>
      </c>
      <c r="J3194" s="8">
        <v>-46.231265999999998</v>
      </c>
      <c r="K3194">
        <f t="shared" si="48"/>
        <v>100000000</v>
      </c>
      <c r="L3194" t="s">
        <v>67</v>
      </c>
      <c r="M3194" t="s">
        <v>585</v>
      </c>
      <c r="N3194" t="s">
        <v>606</v>
      </c>
      <c r="O3194" s="12">
        <v>1995</v>
      </c>
      <c r="P3194" s="12">
        <v>10</v>
      </c>
      <c r="Q3194" s="12">
        <v>1996</v>
      </c>
      <c r="R3194" s="12">
        <v>9</v>
      </c>
      <c r="S3194" s="7">
        <v>12</v>
      </c>
      <c r="T3194">
        <v>24</v>
      </c>
      <c r="U3194">
        <v>5</v>
      </c>
      <c r="V3194" t="s">
        <v>82</v>
      </c>
      <c r="W3194">
        <f t="shared" si="49"/>
        <v>360</v>
      </c>
      <c r="X3194" s="5">
        <v>1</v>
      </c>
      <c r="Y3194" t="s">
        <v>20</v>
      </c>
      <c r="Z3194" t="s">
        <v>55</v>
      </c>
      <c r="AA3194" t="s">
        <v>1127</v>
      </c>
      <c r="AB3194" s="5">
        <v>0</v>
      </c>
      <c r="AC3194" s="22" t="s">
        <v>1458</v>
      </c>
      <c r="AD3194" s="22" t="s">
        <v>1653</v>
      </c>
      <c r="AE3194" t="s">
        <v>1457</v>
      </c>
    </row>
    <row r="3195" spans="1:31" ht="15.75" customHeight="1" x14ac:dyDescent="0.3">
      <c r="A3195">
        <v>33</v>
      </c>
      <c r="B3195" t="s">
        <v>24</v>
      </c>
      <c r="C3195" t="s">
        <v>499</v>
      </c>
      <c r="D3195" t="s">
        <v>485</v>
      </c>
      <c r="E3195">
        <v>1999</v>
      </c>
      <c r="F3195" t="s">
        <v>602</v>
      </c>
      <c r="G3195" t="s">
        <v>604</v>
      </c>
      <c r="H3195" s="3" t="s">
        <v>605</v>
      </c>
      <c r="I3195" s="8">
        <v>-4.6244560000000003</v>
      </c>
      <c r="J3195" s="8">
        <v>-46.231265999999998</v>
      </c>
      <c r="K3195">
        <f t="shared" si="48"/>
        <v>100000000</v>
      </c>
      <c r="L3195" t="s">
        <v>67</v>
      </c>
      <c r="M3195" t="s">
        <v>585</v>
      </c>
      <c r="N3195" t="s">
        <v>606</v>
      </c>
      <c r="O3195" s="12">
        <v>1995</v>
      </c>
      <c r="P3195" s="12">
        <v>10</v>
      </c>
      <c r="Q3195" s="12">
        <v>1996</v>
      </c>
      <c r="R3195" s="12">
        <v>9</v>
      </c>
      <c r="S3195" s="7">
        <v>12</v>
      </c>
      <c r="T3195">
        <v>24</v>
      </c>
      <c r="U3195">
        <v>5</v>
      </c>
      <c r="V3195" t="s">
        <v>82</v>
      </c>
      <c r="W3195">
        <f t="shared" si="49"/>
        <v>360</v>
      </c>
      <c r="X3195" s="5">
        <v>1</v>
      </c>
      <c r="Y3195" t="s">
        <v>20</v>
      </c>
      <c r="Z3195" t="s">
        <v>55</v>
      </c>
      <c r="AA3195" t="s">
        <v>1128</v>
      </c>
      <c r="AB3195" s="5">
        <v>0</v>
      </c>
      <c r="AC3195" s="22" t="s">
        <v>1458</v>
      </c>
      <c r="AD3195" s="22" t="s">
        <v>1653</v>
      </c>
      <c r="AE3195" t="s">
        <v>1457</v>
      </c>
    </row>
    <row r="3196" spans="1:31" ht="15.75" customHeight="1" x14ac:dyDescent="0.3">
      <c r="A3196">
        <v>33</v>
      </c>
      <c r="B3196" t="s">
        <v>24</v>
      </c>
      <c r="C3196" t="s">
        <v>499</v>
      </c>
      <c r="D3196" t="s">
        <v>485</v>
      </c>
      <c r="E3196">
        <v>1999</v>
      </c>
      <c r="F3196" t="s">
        <v>602</v>
      </c>
      <c r="G3196" t="s">
        <v>604</v>
      </c>
      <c r="H3196" s="3" t="s">
        <v>605</v>
      </c>
      <c r="I3196" s="8">
        <v>-4.6244560000000003</v>
      </c>
      <c r="J3196" s="8">
        <v>-46.231265999999998</v>
      </c>
      <c r="K3196">
        <f t="shared" si="48"/>
        <v>100000000</v>
      </c>
      <c r="L3196" t="s">
        <v>67</v>
      </c>
      <c r="M3196" t="s">
        <v>585</v>
      </c>
      <c r="N3196" t="s">
        <v>606</v>
      </c>
      <c r="O3196" s="12">
        <v>1995</v>
      </c>
      <c r="P3196" s="12">
        <v>10</v>
      </c>
      <c r="Q3196" s="12">
        <v>1996</v>
      </c>
      <c r="R3196" s="12">
        <v>9</v>
      </c>
      <c r="S3196" s="7">
        <v>12</v>
      </c>
      <c r="T3196">
        <v>24</v>
      </c>
      <c r="U3196">
        <v>5</v>
      </c>
      <c r="V3196" t="s">
        <v>82</v>
      </c>
      <c r="W3196">
        <f t="shared" si="49"/>
        <v>360</v>
      </c>
      <c r="X3196" s="5">
        <v>1</v>
      </c>
      <c r="Y3196" t="s">
        <v>20</v>
      </c>
      <c r="Z3196" t="s">
        <v>55</v>
      </c>
      <c r="AA3196" t="s">
        <v>876</v>
      </c>
      <c r="AB3196" s="5">
        <v>0</v>
      </c>
      <c r="AC3196" s="22" t="s">
        <v>1458</v>
      </c>
      <c r="AD3196" s="22" t="s">
        <v>1653</v>
      </c>
      <c r="AE3196" t="s">
        <v>1457</v>
      </c>
    </row>
    <row r="3197" spans="1:31" ht="15.75" customHeight="1" x14ac:dyDescent="0.3">
      <c r="A3197">
        <v>33</v>
      </c>
      <c r="B3197" t="s">
        <v>24</v>
      </c>
      <c r="C3197" t="s">
        <v>499</v>
      </c>
      <c r="D3197" t="s">
        <v>485</v>
      </c>
      <c r="E3197">
        <v>1999</v>
      </c>
      <c r="F3197" t="s">
        <v>602</v>
      </c>
      <c r="G3197" t="s">
        <v>604</v>
      </c>
      <c r="H3197" s="3" t="s">
        <v>605</v>
      </c>
      <c r="I3197" s="8">
        <v>-4.6244560000000003</v>
      </c>
      <c r="J3197" s="8">
        <v>-46.231265999999998</v>
      </c>
      <c r="K3197">
        <f t="shared" si="48"/>
        <v>100000000</v>
      </c>
      <c r="L3197" t="s">
        <v>67</v>
      </c>
      <c r="M3197" t="s">
        <v>585</v>
      </c>
      <c r="N3197" t="s">
        <v>606</v>
      </c>
      <c r="O3197" s="12">
        <v>1995</v>
      </c>
      <c r="P3197" s="12">
        <v>10</v>
      </c>
      <c r="Q3197" s="12">
        <v>1996</v>
      </c>
      <c r="R3197" s="12">
        <v>9</v>
      </c>
      <c r="S3197" s="7">
        <v>12</v>
      </c>
      <c r="T3197">
        <v>24</v>
      </c>
      <c r="U3197">
        <v>5</v>
      </c>
      <c r="V3197" t="s">
        <v>82</v>
      </c>
      <c r="W3197">
        <f t="shared" si="49"/>
        <v>360</v>
      </c>
      <c r="X3197" s="5">
        <v>1</v>
      </c>
      <c r="Y3197" t="s">
        <v>20</v>
      </c>
      <c r="Z3197" t="s">
        <v>55</v>
      </c>
      <c r="AA3197" t="s">
        <v>76</v>
      </c>
      <c r="AB3197" s="5">
        <v>28</v>
      </c>
      <c r="AC3197" s="22" t="s">
        <v>1458</v>
      </c>
      <c r="AD3197" s="22" t="s">
        <v>1653</v>
      </c>
      <c r="AE3197" t="s">
        <v>1457</v>
      </c>
    </row>
    <row r="3198" spans="1:31" ht="15.75" customHeight="1" x14ac:dyDescent="0.3">
      <c r="A3198">
        <v>33</v>
      </c>
      <c r="B3198" t="s">
        <v>24</v>
      </c>
      <c r="C3198" t="s">
        <v>499</v>
      </c>
      <c r="D3198" t="s">
        <v>485</v>
      </c>
      <c r="E3198">
        <v>1999</v>
      </c>
      <c r="F3198" t="s">
        <v>602</v>
      </c>
      <c r="G3198" t="s">
        <v>604</v>
      </c>
      <c r="H3198" s="3" t="s">
        <v>605</v>
      </c>
      <c r="I3198" s="8">
        <v>-4.6244560000000003</v>
      </c>
      <c r="J3198" s="8">
        <v>-46.231265999999998</v>
      </c>
      <c r="K3198">
        <f t="shared" si="48"/>
        <v>100000000</v>
      </c>
      <c r="L3198" t="s">
        <v>67</v>
      </c>
      <c r="M3198" t="s">
        <v>585</v>
      </c>
      <c r="N3198" t="s">
        <v>606</v>
      </c>
      <c r="O3198" s="12">
        <v>1995</v>
      </c>
      <c r="P3198" s="12">
        <v>10</v>
      </c>
      <c r="Q3198" s="12">
        <v>1996</v>
      </c>
      <c r="R3198" s="12">
        <v>9</v>
      </c>
      <c r="S3198" s="7">
        <v>12</v>
      </c>
      <c r="T3198">
        <v>24</v>
      </c>
      <c r="U3198">
        <v>5</v>
      </c>
      <c r="V3198" t="s">
        <v>82</v>
      </c>
      <c r="W3198">
        <f t="shared" si="49"/>
        <v>360</v>
      </c>
      <c r="X3198" s="5">
        <v>1</v>
      </c>
      <c r="Y3198" t="s">
        <v>20</v>
      </c>
      <c r="Z3198" t="s">
        <v>55</v>
      </c>
      <c r="AA3198" t="s">
        <v>1073</v>
      </c>
      <c r="AB3198" s="5">
        <v>0</v>
      </c>
      <c r="AC3198" s="22" t="s">
        <v>1458</v>
      </c>
      <c r="AD3198" s="22" t="s">
        <v>1653</v>
      </c>
      <c r="AE3198" t="s">
        <v>1457</v>
      </c>
    </row>
    <row r="3199" spans="1:31" ht="15.75" customHeight="1" x14ac:dyDescent="0.3">
      <c r="A3199">
        <v>33</v>
      </c>
      <c r="B3199" t="s">
        <v>24</v>
      </c>
      <c r="C3199" t="s">
        <v>499</v>
      </c>
      <c r="D3199" t="s">
        <v>485</v>
      </c>
      <c r="E3199">
        <v>1999</v>
      </c>
      <c r="F3199" t="s">
        <v>602</v>
      </c>
      <c r="G3199" t="s">
        <v>604</v>
      </c>
      <c r="H3199" s="3" t="s">
        <v>605</v>
      </c>
      <c r="I3199" s="8">
        <v>-4.6244560000000003</v>
      </c>
      <c r="J3199" s="8">
        <v>-46.231265999999998</v>
      </c>
      <c r="K3199">
        <f t="shared" si="48"/>
        <v>100000000</v>
      </c>
      <c r="L3199" t="s">
        <v>67</v>
      </c>
      <c r="M3199" t="s">
        <v>585</v>
      </c>
      <c r="N3199" t="s">
        <v>606</v>
      </c>
      <c r="O3199" s="12">
        <v>1995</v>
      </c>
      <c r="P3199" s="12">
        <v>10</v>
      </c>
      <c r="Q3199" s="12">
        <v>1996</v>
      </c>
      <c r="R3199" s="12">
        <v>9</v>
      </c>
      <c r="S3199" s="7">
        <v>12</v>
      </c>
      <c r="T3199">
        <v>24</v>
      </c>
      <c r="U3199">
        <v>5</v>
      </c>
      <c r="V3199" t="s">
        <v>82</v>
      </c>
      <c r="W3199">
        <f t="shared" si="49"/>
        <v>360</v>
      </c>
      <c r="X3199" s="5">
        <v>1</v>
      </c>
      <c r="Y3199" t="s">
        <v>20</v>
      </c>
      <c r="Z3199" t="s">
        <v>55</v>
      </c>
      <c r="AA3199" t="s">
        <v>1056</v>
      </c>
      <c r="AB3199" s="5">
        <v>0</v>
      </c>
      <c r="AC3199" s="22" t="s">
        <v>1458</v>
      </c>
      <c r="AD3199" s="22" t="s">
        <v>1653</v>
      </c>
      <c r="AE3199" t="s">
        <v>1457</v>
      </c>
    </row>
    <row r="3200" spans="1:31" ht="15.75" customHeight="1" x14ac:dyDescent="0.3">
      <c r="A3200">
        <v>33</v>
      </c>
      <c r="B3200" t="s">
        <v>24</v>
      </c>
      <c r="C3200" t="s">
        <v>499</v>
      </c>
      <c r="D3200" t="s">
        <v>485</v>
      </c>
      <c r="E3200">
        <v>1999</v>
      </c>
      <c r="F3200" t="s">
        <v>602</v>
      </c>
      <c r="G3200" t="s">
        <v>604</v>
      </c>
      <c r="H3200" s="3" t="s">
        <v>605</v>
      </c>
      <c r="I3200" s="8">
        <v>-4.6244560000000003</v>
      </c>
      <c r="J3200" s="8">
        <v>-46.231265999999998</v>
      </c>
      <c r="K3200">
        <f t="shared" si="48"/>
        <v>100000000</v>
      </c>
      <c r="L3200" t="s">
        <v>67</v>
      </c>
      <c r="M3200" t="s">
        <v>585</v>
      </c>
      <c r="N3200" t="s">
        <v>606</v>
      </c>
      <c r="O3200" s="12">
        <v>1995</v>
      </c>
      <c r="P3200" s="12">
        <v>10</v>
      </c>
      <c r="Q3200" s="12">
        <v>1996</v>
      </c>
      <c r="R3200" s="12">
        <v>9</v>
      </c>
      <c r="S3200" s="7">
        <v>12</v>
      </c>
      <c r="T3200">
        <v>24</v>
      </c>
      <c r="U3200">
        <v>5</v>
      </c>
      <c r="V3200" t="s">
        <v>82</v>
      </c>
      <c r="W3200">
        <f t="shared" si="49"/>
        <v>360</v>
      </c>
      <c r="X3200" s="5">
        <v>1</v>
      </c>
      <c r="Y3200" t="s">
        <v>20</v>
      </c>
      <c r="Z3200" t="s">
        <v>83</v>
      </c>
      <c r="AA3200" t="s">
        <v>84</v>
      </c>
      <c r="AB3200" s="5">
        <v>13</v>
      </c>
      <c r="AC3200" s="22" t="s">
        <v>1458</v>
      </c>
      <c r="AD3200" s="22" t="s">
        <v>1653</v>
      </c>
      <c r="AE3200" t="s">
        <v>1457</v>
      </c>
    </row>
    <row r="3201" spans="1:31" ht="15.75" customHeight="1" x14ac:dyDescent="0.3">
      <c r="A3201">
        <v>33</v>
      </c>
      <c r="B3201" t="s">
        <v>24</v>
      </c>
      <c r="C3201" t="s">
        <v>499</v>
      </c>
      <c r="D3201" t="s">
        <v>485</v>
      </c>
      <c r="E3201">
        <v>1999</v>
      </c>
      <c r="F3201" t="s">
        <v>602</v>
      </c>
      <c r="G3201" t="s">
        <v>604</v>
      </c>
      <c r="H3201" s="3" t="s">
        <v>605</v>
      </c>
      <c r="I3201" s="8">
        <v>-4.6244560000000003</v>
      </c>
      <c r="J3201" s="8">
        <v>-46.231265999999998</v>
      </c>
      <c r="K3201">
        <f t="shared" si="48"/>
        <v>100000000</v>
      </c>
      <c r="L3201" t="s">
        <v>67</v>
      </c>
      <c r="M3201" t="s">
        <v>585</v>
      </c>
      <c r="N3201" t="s">
        <v>606</v>
      </c>
      <c r="O3201" s="12">
        <v>1995</v>
      </c>
      <c r="P3201" s="12">
        <v>10</v>
      </c>
      <c r="Q3201" s="12">
        <v>1996</v>
      </c>
      <c r="R3201" s="12">
        <v>9</v>
      </c>
      <c r="S3201" s="7">
        <v>12</v>
      </c>
      <c r="T3201">
        <v>24</v>
      </c>
      <c r="U3201">
        <v>5</v>
      </c>
      <c r="V3201" t="s">
        <v>82</v>
      </c>
      <c r="W3201">
        <f t="shared" si="49"/>
        <v>360</v>
      </c>
      <c r="X3201" s="5">
        <v>1</v>
      </c>
      <c r="Y3201" t="s">
        <v>20</v>
      </c>
      <c r="Z3201" t="s">
        <v>83</v>
      </c>
      <c r="AA3201" t="s">
        <v>911</v>
      </c>
      <c r="AB3201" s="5">
        <v>1</v>
      </c>
      <c r="AC3201" s="22" t="s">
        <v>1458</v>
      </c>
      <c r="AD3201" s="22" t="s">
        <v>1653</v>
      </c>
      <c r="AE3201" t="s">
        <v>1457</v>
      </c>
    </row>
    <row r="3202" spans="1:31" ht="15.75" customHeight="1" x14ac:dyDescent="0.3">
      <c r="A3202">
        <v>33</v>
      </c>
      <c r="B3202" t="s">
        <v>24</v>
      </c>
      <c r="C3202" t="s">
        <v>499</v>
      </c>
      <c r="D3202" t="s">
        <v>485</v>
      </c>
      <c r="E3202">
        <v>1999</v>
      </c>
      <c r="F3202" t="s">
        <v>602</v>
      </c>
      <c r="G3202" t="s">
        <v>604</v>
      </c>
      <c r="H3202" s="3" t="s">
        <v>605</v>
      </c>
      <c r="I3202" s="8">
        <v>-4.6244560000000003</v>
      </c>
      <c r="J3202" s="8">
        <v>-46.231265999999998</v>
      </c>
      <c r="K3202">
        <f t="shared" si="48"/>
        <v>100000000</v>
      </c>
      <c r="L3202" t="s">
        <v>67</v>
      </c>
      <c r="M3202" t="s">
        <v>585</v>
      </c>
      <c r="N3202" t="s">
        <v>606</v>
      </c>
      <c r="O3202" s="12">
        <v>1995</v>
      </c>
      <c r="P3202" s="12">
        <v>10</v>
      </c>
      <c r="Q3202" s="12">
        <v>1996</v>
      </c>
      <c r="R3202" s="12">
        <v>9</v>
      </c>
      <c r="S3202" s="7">
        <v>12</v>
      </c>
      <c r="T3202">
        <v>24</v>
      </c>
      <c r="U3202">
        <v>5</v>
      </c>
      <c r="V3202" t="s">
        <v>82</v>
      </c>
      <c r="W3202">
        <f t="shared" si="49"/>
        <v>360</v>
      </c>
      <c r="X3202" s="5">
        <v>1</v>
      </c>
      <c r="Y3202" t="s">
        <v>20</v>
      </c>
      <c r="Z3202" t="s">
        <v>83</v>
      </c>
      <c r="AA3202" t="s">
        <v>902</v>
      </c>
      <c r="AB3202" s="5">
        <v>0</v>
      </c>
      <c r="AC3202" s="22" t="s">
        <v>1458</v>
      </c>
      <c r="AD3202" s="22" t="s">
        <v>1653</v>
      </c>
      <c r="AE3202" t="s">
        <v>1457</v>
      </c>
    </row>
    <row r="3203" spans="1:31" ht="15.75" customHeight="1" x14ac:dyDescent="0.3">
      <c r="A3203">
        <v>33</v>
      </c>
      <c r="B3203" t="s">
        <v>24</v>
      </c>
      <c r="C3203" t="s">
        <v>499</v>
      </c>
      <c r="D3203" t="s">
        <v>485</v>
      </c>
      <c r="E3203">
        <v>1999</v>
      </c>
      <c r="F3203" t="s">
        <v>602</v>
      </c>
      <c r="G3203" t="s">
        <v>604</v>
      </c>
      <c r="H3203" s="3" t="s">
        <v>605</v>
      </c>
      <c r="I3203" s="8">
        <v>-4.6244560000000003</v>
      </c>
      <c r="J3203" s="8">
        <v>-46.231265999999998</v>
      </c>
      <c r="K3203">
        <f t="shared" si="48"/>
        <v>100000000</v>
      </c>
      <c r="L3203" t="s">
        <v>67</v>
      </c>
      <c r="M3203" t="s">
        <v>585</v>
      </c>
      <c r="N3203" t="s">
        <v>606</v>
      </c>
      <c r="O3203" s="12">
        <v>1995</v>
      </c>
      <c r="P3203" s="12">
        <v>10</v>
      </c>
      <c r="Q3203" s="12">
        <v>1996</v>
      </c>
      <c r="R3203" s="12">
        <v>9</v>
      </c>
      <c r="S3203" s="7">
        <v>12</v>
      </c>
      <c r="T3203">
        <v>24</v>
      </c>
      <c r="U3203">
        <v>5</v>
      </c>
      <c r="V3203" t="s">
        <v>82</v>
      </c>
      <c r="W3203">
        <f t="shared" si="49"/>
        <v>360</v>
      </c>
      <c r="X3203" s="5">
        <v>1</v>
      </c>
      <c r="Y3203" t="s">
        <v>20</v>
      </c>
      <c r="Z3203" t="s">
        <v>83</v>
      </c>
      <c r="AA3203" t="s">
        <v>87</v>
      </c>
      <c r="AB3203" s="5">
        <v>0</v>
      </c>
      <c r="AC3203" s="22" t="s">
        <v>1458</v>
      </c>
      <c r="AD3203" s="22" t="s">
        <v>1653</v>
      </c>
      <c r="AE3203" t="s">
        <v>1457</v>
      </c>
    </row>
    <row r="3204" spans="1:31" ht="15.75" customHeight="1" x14ac:dyDescent="0.3">
      <c r="A3204">
        <v>33</v>
      </c>
      <c r="B3204" t="s">
        <v>24</v>
      </c>
      <c r="C3204" t="s">
        <v>499</v>
      </c>
      <c r="D3204" t="s">
        <v>485</v>
      </c>
      <c r="E3204">
        <v>1999</v>
      </c>
      <c r="F3204" t="s">
        <v>602</v>
      </c>
      <c r="G3204" t="s">
        <v>604</v>
      </c>
      <c r="H3204" s="3" t="s">
        <v>605</v>
      </c>
      <c r="I3204" s="8">
        <v>-4.6244560000000003</v>
      </c>
      <c r="J3204" s="8">
        <v>-46.231265999999998</v>
      </c>
      <c r="K3204">
        <f t="shared" si="48"/>
        <v>100000000</v>
      </c>
      <c r="L3204" t="s">
        <v>67</v>
      </c>
      <c r="M3204" t="s">
        <v>585</v>
      </c>
      <c r="N3204" t="s">
        <v>606</v>
      </c>
      <c r="O3204" s="12">
        <v>1995</v>
      </c>
      <c r="P3204" s="12">
        <v>10</v>
      </c>
      <c r="Q3204" s="12">
        <v>1996</v>
      </c>
      <c r="R3204" s="12">
        <v>9</v>
      </c>
      <c r="S3204" s="7">
        <v>12</v>
      </c>
      <c r="T3204">
        <v>24</v>
      </c>
      <c r="U3204">
        <v>5</v>
      </c>
      <c r="V3204" t="s">
        <v>82</v>
      </c>
      <c r="W3204">
        <f t="shared" si="49"/>
        <v>360</v>
      </c>
      <c r="X3204" s="5">
        <v>1</v>
      </c>
      <c r="Y3204" t="s">
        <v>20</v>
      </c>
      <c r="Z3204" t="s">
        <v>90</v>
      </c>
      <c r="AA3204" t="s">
        <v>666</v>
      </c>
      <c r="AB3204" s="5">
        <v>4</v>
      </c>
      <c r="AC3204" s="22" t="s">
        <v>1458</v>
      </c>
      <c r="AD3204" s="22" t="s">
        <v>1653</v>
      </c>
      <c r="AE3204" t="s">
        <v>1457</v>
      </c>
    </row>
    <row r="3205" spans="1:31" ht="15.75" customHeight="1" x14ac:dyDescent="0.3">
      <c r="A3205">
        <v>33</v>
      </c>
      <c r="B3205" t="s">
        <v>24</v>
      </c>
      <c r="C3205" t="s">
        <v>499</v>
      </c>
      <c r="D3205" t="s">
        <v>485</v>
      </c>
      <c r="E3205">
        <v>1999</v>
      </c>
      <c r="F3205" t="s">
        <v>602</v>
      </c>
      <c r="G3205" t="s">
        <v>604</v>
      </c>
      <c r="H3205" s="3" t="s">
        <v>605</v>
      </c>
      <c r="I3205" s="8">
        <v>-4.6244560000000003</v>
      </c>
      <c r="J3205" s="8">
        <v>-46.231265999999998</v>
      </c>
      <c r="K3205">
        <f t="shared" si="48"/>
        <v>100000000</v>
      </c>
      <c r="L3205" t="s">
        <v>67</v>
      </c>
      <c r="M3205" t="s">
        <v>585</v>
      </c>
      <c r="N3205" t="s">
        <v>606</v>
      </c>
      <c r="O3205" s="12">
        <v>1995</v>
      </c>
      <c r="P3205" s="12">
        <v>10</v>
      </c>
      <c r="Q3205" s="12">
        <v>1996</v>
      </c>
      <c r="R3205" s="12">
        <v>9</v>
      </c>
      <c r="S3205" s="7">
        <v>12</v>
      </c>
      <c r="T3205">
        <v>24</v>
      </c>
      <c r="U3205">
        <v>5</v>
      </c>
      <c r="V3205" t="s">
        <v>82</v>
      </c>
      <c r="W3205">
        <f t="shared" si="49"/>
        <v>360</v>
      </c>
      <c r="X3205" s="5">
        <v>1</v>
      </c>
      <c r="Y3205" t="s">
        <v>20</v>
      </c>
      <c r="Z3205" t="s">
        <v>90</v>
      </c>
      <c r="AA3205" t="s">
        <v>91</v>
      </c>
      <c r="AB3205" s="5">
        <v>3</v>
      </c>
      <c r="AC3205" s="22" t="s">
        <v>1458</v>
      </c>
      <c r="AD3205" s="22" t="s">
        <v>1653</v>
      </c>
      <c r="AE3205" t="s">
        <v>1457</v>
      </c>
    </row>
    <row r="3206" spans="1:31" ht="15.75" customHeight="1" x14ac:dyDescent="0.3">
      <c r="A3206">
        <v>33</v>
      </c>
      <c r="B3206" t="s">
        <v>24</v>
      </c>
      <c r="C3206" t="s">
        <v>499</v>
      </c>
      <c r="D3206" t="s">
        <v>485</v>
      </c>
      <c r="E3206">
        <v>1999</v>
      </c>
      <c r="F3206" t="s">
        <v>602</v>
      </c>
      <c r="G3206" t="s">
        <v>604</v>
      </c>
      <c r="H3206" s="3" t="s">
        <v>605</v>
      </c>
      <c r="I3206" s="8">
        <v>-4.6244560000000003</v>
      </c>
      <c r="J3206" s="8">
        <v>-46.231265999999998</v>
      </c>
      <c r="K3206">
        <f t="shared" si="48"/>
        <v>100000000</v>
      </c>
      <c r="L3206" t="s">
        <v>67</v>
      </c>
      <c r="M3206" t="s">
        <v>585</v>
      </c>
      <c r="N3206" t="s">
        <v>606</v>
      </c>
      <c r="O3206" s="12">
        <v>1995</v>
      </c>
      <c r="P3206" s="12">
        <v>10</v>
      </c>
      <c r="Q3206" s="12">
        <v>1996</v>
      </c>
      <c r="R3206" s="12">
        <v>9</v>
      </c>
      <c r="S3206" s="7">
        <v>12</v>
      </c>
      <c r="T3206">
        <v>24</v>
      </c>
      <c r="U3206">
        <v>5</v>
      </c>
      <c r="V3206" t="s">
        <v>82</v>
      </c>
      <c r="W3206">
        <f t="shared" si="49"/>
        <v>360</v>
      </c>
      <c r="X3206" s="5">
        <v>1</v>
      </c>
      <c r="Y3206" t="s">
        <v>603</v>
      </c>
      <c r="Z3206" t="s">
        <v>49</v>
      </c>
      <c r="AA3206" t="s">
        <v>1120</v>
      </c>
      <c r="AB3206" s="5">
        <v>13</v>
      </c>
      <c r="AC3206" s="22" t="s">
        <v>1458</v>
      </c>
      <c r="AD3206" s="22" t="s">
        <v>1653</v>
      </c>
      <c r="AE3206" t="s">
        <v>1457</v>
      </c>
    </row>
    <row r="3207" spans="1:31" ht="15.75" customHeight="1" x14ac:dyDescent="0.3">
      <c r="A3207">
        <v>33</v>
      </c>
      <c r="B3207" t="s">
        <v>24</v>
      </c>
      <c r="C3207" t="s">
        <v>499</v>
      </c>
      <c r="D3207" t="s">
        <v>485</v>
      </c>
      <c r="E3207">
        <v>1999</v>
      </c>
      <c r="F3207" t="s">
        <v>602</v>
      </c>
      <c r="G3207" t="s">
        <v>604</v>
      </c>
      <c r="H3207" s="3" t="s">
        <v>605</v>
      </c>
      <c r="I3207" s="8">
        <v>-4.6244560000000003</v>
      </c>
      <c r="J3207" s="8">
        <v>-46.231265999999998</v>
      </c>
      <c r="K3207">
        <f t="shared" si="48"/>
        <v>100000000</v>
      </c>
      <c r="L3207" t="s">
        <v>67</v>
      </c>
      <c r="M3207" t="s">
        <v>585</v>
      </c>
      <c r="N3207" t="s">
        <v>606</v>
      </c>
      <c r="O3207" s="12">
        <v>1995</v>
      </c>
      <c r="P3207" s="12">
        <v>10</v>
      </c>
      <c r="Q3207" s="12">
        <v>1996</v>
      </c>
      <c r="R3207" s="12">
        <v>9</v>
      </c>
      <c r="S3207" s="7">
        <v>12</v>
      </c>
      <c r="T3207">
        <v>24</v>
      </c>
      <c r="U3207">
        <v>5</v>
      </c>
      <c r="V3207" t="s">
        <v>82</v>
      </c>
      <c r="W3207">
        <f t="shared" si="49"/>
        <v>360</v>
      </c>
      <c r="X3207" s="5">
        <v>1</v>
      </c>
      <c r="Y3207" t="s">
        <v>603</v>
      </c>
      <c r="Z3207" t="s">
        <v>49</v>
      </c>
      <c r="AA3207" t="s">
        <v>1121</v>
      </c>
      <c r="AB3207" s="5">
        <v>1</v>
      </c>
      <c r="AC3207" s="22" t="s">
        <v>1458</v>
      </c>
      <c r="AD3207" s="22" t="s">
        <v>1653</v>
      </c>
      <c r="AE3207" t="s">
        <v>1457</v>
      </c>
    </row>
    <row r="3208" spans="1:31" ht="15.75" customHeight="1" x14ac:dyDescent="0.3">
      <c r="A3208">
        <v>33</v>
      </c>
      <c r="B3208" t="s">
        <v>24</v>
      </c>
      <c r="C3208" t="s">
        <v>499</v>
      </c>
      <c r="D3208" t="s">
        <v>485</v>
      </c>
      <c r="E3208">
        <v>1999</v>
      </c>
      <c r="F3208" t="s">
        <v>602</v>
      </c>
      <c r="G3208" t="s">
        <v>604</v>
      </c>
      <c r="H3208" s="3" t="s">
        <v>605</v>
      </c>
      <c r="I3208" s="8">
        <v>-4.6244560000000003</v>
      </c>
      <c r="J3208" s="8">
        <v>-46.231265999999998</v>
      </c>
      <c r="K3208">
        <f t="shared" si="48"/>
        <v>100000000</v>
      </c>
      <c r="L3208" t="s">
        <v>67</v>
      </c>
      <c r="M3208" t="s">
        <v>585</v>
      </c>
      <c r="N3208" t="s">
        <v>606</v>
      </c>
      <c r="O3208" s="12">
        <v>1995</v>
      </c>
      <c r="P3208" s="12">
        <v>10</v>
      </c>
      <c r="Q3208" s="12">
        <v>1996</v>
      </c>
      <c r="R3208" s="12">
        <v>9</v>
      </c>
      <c r="S3208" s="7">
        <v>12</v>
      </c>
      <c r="T3208">
        <v>24</v>
      </c>
      <c r="U3208">
        <v>5</v>
      </c>
      <c r="V3208" t="s">
        <v>82</v>
      </c>
      <c r="W3208">
        <f t="shared" si="49"/>
        <v>360</v>
      </c>
      <c r="X3208" s="5">
        <v>1</v>
      </c>
      <c r="Y3208" t="s">
        <v>603</v>
      </c>
      <c r="Z3208" t="s">
        <v>49</v>
      </c>
      <c r="AA3208" t="s">
        <v>1122</v>
      </c>
      <c r="AB3208" s="5">
        <v>0</v>
      </c>
      <c r="AC3208" s="22" t="s">
        <v>1458</v>
      </c>
      <c r="AD3208" s="22" t="s">
        <v>1653</v>
      </c>
      <c r="AE3208" t="s">
        <v>1457</v>
      </c>
    </row>
    <row r="3209" spans="1:31" ht="15.75" customHeight="1" x14ac:dyDescent="0.3">
      <c r="A3209">
        <v>33</v>
      </c>
      <c r="B3209" t="s">
        <v>24</v>
      </c>
      <c r="C3209" t="s">
        <v>499</v>
      </c>
      <c r="D3209" t="s">
        <v>485</v>
      </c>
      <c r="E3209">
        <v>1999</v>
      </c>
      <c r="F3209" t="s">
        <v>602</v>
      </c>
      <c r="G3209" t="s">
        <v>604</v>
      </c>
      <c r="H3209" s="3" t="s">
        <v>605</v>
      </c>
      <c r="I3209" s="8">
        <v>-4.6244560000000003</v>
      </c>
      <c r="J3209" s="8">
        <v>-46.231265999999998</v>
      </c>
      <c r="K3209">
        <f t="shared" si="48"/>
        <v>100000000</v>
      </c>
      <c r="L3209" t="s">
        <v>67</v>
      </c>
      <c r="M3209" t="s">
        <v>585</v>
      </c>
      <c r="N3209" t="s">
        <v>606</v>
      </c>
      <c r="O3209" s="12">
        <v>1995</v>
      </c>
      <c r="P3209" s="12">
        <v>10</v>
      </c>
      <c r="Q3209" s="12">
        <v>1996</v>
      </c>
      <c r="R3209" s="12">
        <v>9</v>
      </c>
      <c r="S3209" s="7">
        <v>12</v>
      </c>
      <c r="T3209">
        <v>24</v>
      </c>
      <c r="U3209">
        <v>5</v>
      </c>
      <c r="V3209" t="s">
        <v>82</v>
      </c>
      <c r="W3209">
        <f t="shared" si="49"/>
        <v>360</v>
      </c>
      <c r="X3209" s="5">
        <v>1</v>
      </c>
      <c r="Y3209" t="s">
        <v>603</v>
      </c>
      <c r="Z3209" t="s">
        <v>49</v>
      </c>
      <c r="AA3209" t="s">
        <v>476</v>
      </c>
      <c r="AB3209" s="5">
        <v>0</v>
      </c>
      <c r="AC3209" s="22" t="s">
        <v>1458</v>
      </c>
      <c r="AD3209" s="22" t="s">
        <v>1653</v>
      </c>
      <c r="AE3209" t="s">
        <v>1457</v>
      </c>
    </row>
    <row r="3210" spans="1:31" ht="15.75" customHeight="1" x14ac:dyDescent="0.3">
      <c r="A3210">
        <v>33</v>
      </c>
      <c r="B3210" t="s">
        <v>24</v>
      </c>
      <c r="C3210" t="s">
        <v>499</v>
      </c>
      <c r="D3210" t="s">
        <v>485</v>
      </c>
      <c r="E3210">
        <v>1999</v>
      </c>
      <c r="F3210" t="s">
        <v>602</v>
      </c>
      <c r="G3210" t="s">
        <v>604</v>
      </c>
      <c r="H3210" s="3" t="s">
        <v>605</v>
      </c>
      <c r="I3210" s="8">
        <v>-4.6244560000000003</v>
      </c>
      <c r="J3210" s="8">
        <v>-46.231265999999998</v>
      </c>
      <c r="K3210">
        <f t="shared" si="48"/>
        <v>100000000</v>
      </c>
      <c r="L3210" t="s">
        <v>67</v>
      </c>
      <c r="M3210" t="s">
        <v>585</v>
      </c>
      <c r="N3210" t="s">
        <v>606</v>
      </c>
      <c r="O3210" s="12">
        <v>1995</v>
      </c>
      <c r="P3210" s="12">
        <v>10</v>
      </c>
      <c r="Q3210" s="12">
        <v>1996</v>
      </c>
      <c r="R3210" s="12">
        <v>9</v>
      </c>
      <c r="S3210" s="7">
        <v>12</v>
      </c>
      <c r="T3210">
        <v>24</v>
      </c>
      <c r="U3210">
        <v>5</v>
      </c>
      <c r="V3210" t="s">
        <v>82</v>
      </c>
      <c r="W3210">
        <f t="shared" si="49"/>
        <v>360</v>
      </c>
      <c r="X3210" s="5">
        <v>1</v>
      </c>
      <c r="Y3210" t="s">
        <v>603</v>
      </c>
      <c r="Z3210" t="s">
        <v>49</v>
      </c>
      <c r="AA3210" t="s">
        <v>483</v>
      </c>
      <c r="AB3210" s="5">
        <v>0</v>
      </c>
      <c r="AC3210" s="22" t="s">
        <v>1458</v>
      </c>
      <c r="AD3210" s="22" t="s">
        <v>1653</v>
      </c>
      <c r="AE3210" t="s">
        <v>1457</v>
      </c>
    </row>
    <row r="3211" spans="1:31" ht="15.75" customHeight="1" x14ac:dyDescent="0.3">
      <c r="A3211">
        <v>33</v>
      </c>
      <c r="B3211" t="s">
        <v>24</v>
      </c>
      <c r="C3211" t="s">
        <v>499</v>
      </c>
      <c r="D3211" t="s">
        <v>485</v>
      </c>
      <c r="E3211">
        <v>1999</v>
      </c>
      <c r="F3211" t="s">
        <v>602</v>
      </c>
      <c r="G3211" t="s">
        <v>604</v>
      </c>
      <c r="H3211" s="3" t="s">
        <v>605</v>
      </c>
      <c r="I3211" s="8">
        <v>-4.6244560000000003</v>
      </c>
      <c r="J3211" s="8">
        <v>-46.231265999999998</v>
      </c>
      <c r="K3211">
        <f t="shared" si="48"/>
        <v>100000000</v>
      </c>
      <c r="L3211" t="s">
        <v>67</v>
      </c>
      <c r="M3211" t="s">
        <v>585</v>
      </c>
      <c r="N3211" t="s">
        <v>606</v>
      </c>
      <c r="O3211" s="12">
        <v>1995</v>
      </c>
      <c r="P3211" s="12">
        <v>10</v>
      </c>
      <c r="Q3211" s="12">
        <v>1996</v>
      </c>
      <c r="R3211" s="12">
        <v>9</v>
      </c>
      <c r="S3211" s="7">
        <v>12</v>
      </c>
      <c r="T3211">
        <v>24</v>
      </c>
      <c r="U3211">
        <v>5</v>
      </c>
      <c r="V3211" t="s">
        <v>82</v>
      </c>
      <c r="W3211">
        <f t="shared" si="49"/>
        <v>360</v>
      </c>
      <c r="X3211" s="5">
        <v>1</v>
      </c>
      <c r="Y3211" t="s">
        <v>603</v>
      </c>
      <c r="Z3211" t="s">
        <v>49</v>
      </c>
      <c r="AA3211" t="s">
        <v>490</v>
      </c>
      <c r="AB3211" s="5">
        <v>11</v>
      </c>
      <c r="AC3211" s="22" t="s">
        <v>1458</v>
      </c>
      <c r="AD3211" s="22" t="s">
        <v>1653</v>
      </c>
      <c r="AE3211" t="s">
        <v>1457</v>
      </c>
    </row>
    <row r="3212" spans="1:31" ht="15.75" customHeight="1" x14ac:dyDescent="0.3">
      <c r="A3212">
        <v>33</v>
      </c>
      <c r="B3212" t="s">
        <v>24</v>
      </c>
      <c r="C3212" t="s">
        <v>499</v>
      </c>
      <c r="D3212" t="s">
        <v>485</v>
      </c>
      <c r="E3212">
        <v>1999</v>
      </c>
      <c r="F3212" t="s">
        <v>602</v>
      </c>
      <c r="G3212" t="s">
        <v>604</v>
      </c>
      <c r="H3212" s="3" t="s">
        <v>605</v>
      </c>
      <c r="I3212" s="8">
        <v>-4.6244560000000003</v>
      </c>
      <c r="J3212" s="8">
        <v>-46.231265999999998</v>
      </c>
      <c r="K3212">
        <f t="shared" si="48"/>
        <v>100000000</v>
      </c>
      <c r="L3212" t="s">
        <v>67</v>
      </c>
      <c r="M3212" t="s">
        <v>585</v>
      </c>
      <c r="N3212" t="s">
        <v>606</v>
      </c>
      <c r="O3212" s="12">
        <v>1995</v>
      </c>
      <c r="P3212" s="12">
        <v>10</v>
      </c>
      <c r="Q3212" s="12">
        <v>1996</v>
      </c>
      <c r="R3212" s="12">
        <v>9</v>
      </c>
      <c r="S3212" s="7">
        <v>12</v>
      </c>
      <c r="T3212">
        <v>24</v>
      </c>
      <c r="U3212">
        <v>5</v>
      </c>
      <c r="V3212" t="s">
        <v>82</v>
      </c>
      <c r="W3212">
        <f t="shared" si="49"/>
        <v>360</v>
      </c>
      <c r="X3212" s="5">
        <v>1</v>
      </c>
      <c r="Y3212" t="s">
        <v>603</v>
      </c>
      <c r="Z3212" t="s">
        <v>49</v>
      </c>
      <c r="AA3212" t="s">
        <v>1079</v>
      </c>
      <c r="AB3212" s="5">
        <v>2</v>
      </c>
      <c r="AC3212" s="22" t="s">
        <v>1458</v>
      </c>
      <c r="AD3212" s="22" t="s">
        <v>1653</v>
      </c>
      <c r="AE3212" t="s">
        <v>1457</v>
      </c>
    </row>
    <row r="3213" spans="1:31" ht="15.75" customHeight="1" x14ac:dyDescent="0.3">
      <c r="A3213">
        <v>33</v>
      </c>
      <c r="B3213" t="s">
        <v>24</v>
      </c>
      <c r="C3213" t="s">
        <v>499</v>
      </c>
      <c r="D3213" t="s">
        <v>485</v>
      </c>
      <c r="E3213">
        <v>1999</v>
      </c>
      <c r="F3213" t="s">
        <v>602</v>
      </c>
      <c r="G3213" t="s">
        <v>604</v>
      </c>
      <c r="H3213" s="3" t="s">
        <v>605</v>
      </c>
      <c r="I3213" s="8">
        <v>-4.6244560000000003</v>
      </c>
      <c r="J3213" s="8">
        <v>-46.231265999999998</v>
      </c>
      <c r="K3213">
        <f t="shared" si="48"/>
        <v>100000000</v>
      </c>
      <c r="L3213" t="s">
        <v>67</v>
      </c>
      <c r="M3213" t="s">
        <v>585</v>
      </c>
      <c r="N3213" t="s">
        <v>606</v>
      </c>
      <c r="O3213" s="12">
        <v>1995</v>
      </c>
      <c r="P3213" s="12">
        <v>10</v>
      </c>
      <c r="Q3213" s="12">
        <v>1996</v>
      </c>
      <c r="R3213" s="12">
        <v>9</v>
      </c>
      <c r="S3213" s="7">
        <v>12</v>
      </c>
      <c r="T3213">
        <v>24</v>
      </c>
      <c r="U3213">
        <v>5</v>
      </c>
      <c r="V3213" t="s">
        <v>82</v>
      </c>
      <c r="W3213">
        <f t="shared" si="49"/>
        <v>360</v>
      </c>
      <c r="X3213" s="5">
        <v>1</v>
      </c>
      <c r="Y3213" t="s">
        <v>603</v>
      </c>
      <c r="Z3213" t="s">
        <v>49</v>
      </c>
      <c r="AA3213" t="s">
        <v>50</v>
      </c>
      <c r="AB3213" s="5">
        <v>1</v>
      </c>
      <c r="AC3213" s="22" t="s">
        <v>1458</v>
      </c>
      <c r="AD3213" s="22" t="s">
        <v>1653</v>
      </c>
      <c r="AE3213" t="s">
        <v>1457</v>
      </c>
    </row>
    <row r="3214" spans="1:31" ht="15.75" customHeight="1" x14ac:dyDescent="0.3">
      <c r="A3214">
        <v>33</v>
      </c>
      <c r="B3214" t="s">
        <v>24</v>
      </c>
      <c r="C3214" t="s">
        <v>499</v>
      </c>
      <c r="D3214" t="s">
        <v>485</v>
      </c>
      <c r="E3214">
        <v>1999</v>
      </c>
      <c r="F3214" t="s">
        <v>602</v>
      </c>
      <c r="G3214" t="s">
        <v>604</v>
      </c>
      <c r="H3214" s="3" t="s">
        <v>605</v>
      </c>
      <c r="I3214" s="8">
        <v>-4.6244560000000003</v>
      </c>
      <c r="J3214" s="8">
        <v>-46.231265999999998</v>
      </c>
      <c r="K3214">
        <f t="shared" si="48"/>
        <v>100000000</v>
      </c>
      <c r="L3214" t="s">
        <v>67</v>
      </c>
      <c r="M3214" t="s">
        <v>585</v>
      </c>
      <c r="N3214" t="s">
        <v>606</v>
      </c>
      <c r="O3214" s="12">
        <v>1995</v>
      </c>
      <c r="P3214" s="12">
        <v>10</v>
      </c>
      <c r="Q3214" s="12">
        <v>1996</v>
      </c>
      <c r="R3214" s="12">
        <v>9</v>
      </c>
      <c r="S3214" s="7">
        <v>12</v>
      </c>
      <c r="T3214">
        <v>24</v>
      </c>
      <c r="U3214">
        <v>5</v>
      </c>
      <c r="V3214" t="s">
        <v>82</v>
      </c>
      <c r="W3214">
        <f t="shared" si="49"/>
        <v>360</v>
      </c>
      <c r="X3214" s="5">
        <v>1</v>
      </c>
      <c r="Y3214" t="s">
        <v>603</v>
      </c>
      <c r="Z3214" t="s">
        <v>55</v>
      </c>
      <c r="AA3214" t="s">
        <v>890</v>
      </c>
      <c r="AB3214" s="5">
        <v>10</v>
      </c>
      <c r="AC3214" s="22" t="s">
        <v>1458</v>
      </c>
      <c r="AD3214" s="22" t="s">
        <v>1653</v>
      </c>
      <c r="AE3214" t="s">
        <v>1457</v>
      </c>
    </row>
    <row r="3215" spans="1:31" ht="15.75" customHeight="1" x14ac:dyDescent="0.3">
      <c r="A3215">
        <v>33</v>
      </c>
      <c r="B3215" t="s">
        <v>24</v>
      </c>
      <c r="C3215" t="s">
        <v>499</v>
      </c>
      <c r="D3215" t="s">
        <v>485</v>
      </c>
      <c r="E3215">
        <v>1999</v>
      </c>
      <c r="F3215" t="s">
        <v>602</v>
      </c>
      <c r="G3215" t="s">
        <v>604</v>
      </c>
      <c r="H3215" s="3" t="s">
        <v>605</v>
      </c>
      <c r="I3215" s="8">
        <v>-4.6244560000000003</v>
      </c>
      <c r="J3215" s="8">
        <v>-46.231265999999998</v>
      </c>
      <c r="K3215">
        <f t="shared" si="48"/>
        <v>100000000</v>
      </c>
      <c r="L3215" t="s">
        <v>67</v>
      </c>
      <c r="M3215" t="s">
        <v>585</v>
      </c>
      <c r="N3215" t="s">
        <v>606</v>
      </c>
      <c r="O3215" s="12">
        <v>1995</v>
      </c>
      <c r="P3215" s="12">
        <v>10</v>
      </c>
      <c r="Q3215" s="12">
        <v>1996</v>
      </c>
      <c r="R3215" s="12">
        <v>9</v>
      </c>
      <c r="S3215" s="7">
        <v>12</v>
      </c>
      <c r="T3215">
        <v>24</v>
      </c>
      <c r="U3215">
        <v>5</v>
      </c>
      <c r="V3215" t="s">
        <v>82</v>
      </c>
      <c r="W3215">
        <f t="shared" si="49"/>
        <v>360</v>
      </c>
      <c r="X3215" s="5">
        <v>1</v>
      </c>
      <c r="Y3215" t="s">
        <v>603</v>
      </c>
      <c r="Z3215" t="s">
        <v>55</v>
      </c>
      <c r="AA3215" t="s">
        <v>496</v>
      </c>
      <c r="AB3215" s="5">
        <v>2</v>
      </c>
      <c r="AC3215" s="22" t="s">
        <v>1458</v>
      </c>
      <c r="AD3215" s="22" t="s">
        <v>1653</v>
      </c>
      <c r="AE3215" t="s">
        <v>1457</v>
      </c>
    </row>
    <row r="3216" spans="1:31" ht="15.75" customHeight="1" x14ac:dyDescent="0.3">
      <c r="A3216">
        <v>33</v>
      </c>
      <c r="B3216" t="s">
        <v>24</v>
      </c>
      <c r="C3216" t="s">
        <v>499</v>
      </c>
      <c r="D3216" t="s">
        <v>485</v>
      </c>
      <c r="E3216">
        <v>1999</v>
      </c>
      <c r="F3216" t="s">
        <v>602</v>
      </c>
      <c r="G3216" t="s">
        <v>604</v>
      </c>
      <c r="H3216" s="3" t="s">
        <v>605</v>
      </c>
      <c r="I3216" s="8">
        <v>-4.6244560000000003</v>
      </c>
      <c r="J3216" s="8">
        <v>-46.231265999999998</v>
      </c>
      <c r="K3216">
        <f t="shared" si="48"/>
        <v>100000000</v>
      </c>
      <c r="L3216" t="s">
        <v>67</v>
      </c>
      <c r="M3216" t="s">
        <v>585</v>
      </c>
      <c r="N3216" t="s">
        <v>606</v>
      </c>
      <c r="O3216" s="12">
        <v>1995</v>
      </c>
      <c r="P3216" s="12">
        <v>10</v>
      </c>
      <c r="Q3216" s="12">
        <v>1996</v>
      </c>
      <c r="R3216" s="12">
        <v>9</v>
      </c>
      <c r="S3216" s="7">
        <v>12</v>
      </c>
      <c r="T3216">
        <v>24</v>
      </c>
      <c r="U3216">
        <v>5</v>
      </c>
      <c r="V3216" t="s">
        <v>82</v>
      </c>
      <c r="W3216">
        <f t="shared" si="49"/>
        <v>360</v>
      </c>
      <c r="X3216" s="5">
        <v>1</v>
      </c>
      <c r="Y3216" t="s">
        <v>603</v>
      </c>
      <c r="Z3216" t="s">
        <v>55</v>
      </c>
      <c r="AA3216" t="s">
        <v>860</v>
      </c>
      <c r="AB3216" s="5">
        <v>1</v>
      </c>
      <c r="AC3216" s="22" t="s">
        <v>1458</v>
      </c>
      <c r="AD3216" s="22" t="s">
        <v>1653</v>
      </c>
      <c r="AE3216" t="s">
        <v>1457</v>
      </c>
    </row>
    <row r="3217" spans="1:31" ht="15.75" customHeight="1" x14ac:dyDescent="0.3">
      <c r="A3217">
        <v>33</v>
      </c>
      <c r="B3217" t="s">
        <v>24</v>
      </c>
      <c r="C3217" t="s">
        <v>499</v>
      </c>
      <c r="D3217" t="s">
        <v>485</v>
      </c>
      <c r="E3217">
        <v>1999</v>
      </c>
      <c r="F3217" t="s">
        <v>602</v>
      </c>
      <c r="G3217" t="s">
        <v>604</v>
      </c>
      <c r="H3217" s="3" t="s">
        <v>605</v>
      </c>
      <c r="I3217" s="8">
        <v>-4.6244560000000003</v>
      </c>
      <c r="J3217" s="8">
        <v>-46.231265999999998</v>
      </c>
      <c r="K3217">
        <f t="shared" si="48"/>
        <v>100000000</v>
      </c>
      <c r="L3217" t="s">
        <v>67</v>
      </c>
      <c r="M3217" t="s">
        <v>585</v>
      </c>
      <c r="N3217" t="s">
        <v>606</v>
      </c>
      <c r="O3217" s="12">
        <v>1995</v>
      </c>
      <c r="P3217" s="12">
        <v>10</v>
      </c>
      <c r="Q3217" s="12">
        <v>1996</v>
      </c>
      <c r="R3217" s="12">
        <v>9</v>
      </c>
      <c r="S3217" s="7">
        <v>12</v>
      </c>
      <c r="T3217">
        <v>24</v>
      </c>
      <c r="U3217">
        <v>5</v>
      </c>
      <c r="V3217" t="s">
        <v>82</v>
      </c>
      <c r="W3217">
        <f t="shared" si="49"/>
        <v>360</v>
      </c>
      <c r="X3217" s="5">
        <v>1</v>
      </c>
      <c r="Y3217" t="s">
        <v>603</v>
      </c>
      <c r="Z3217" t="s">
        <v>55</v>
      </c>
      <c r="AA3217" t="s">
        <v>503</v>
      </c>
      <c r="AB3217" s="5">
        <v>12</v>
      </c>
      <c r="AC3217" s="22" t="s">
        <v>1458</v>
      </c>
      <c r="AD3217" s="22" t="s">
        <v>1653</v>
      </c>
      <c r="AE3217" t="s">
        <v>1457</v>
      </c>
    </row>
    <row r="3218" spans="1:31" ht="15.75" customHeight="1" x14ac:dyDescent="0.3">
      <c r="A3218">
        <v>33</v>
      </c>
      <c r="B3218" t="s">
        <v>24</v>
      </c>
      <c r="C3218" t="s">
        <v>499</v>
      </c>
      <c r="D3218" t="s">
        <v>485</v>
      </c>
      <c r="E3218">
        <v>1999</v>
      </c>
      <c r="F3218" t="s">
        <v>602</v>
      </c>
      <c r="G3218" t="s">
        <v>604</v>
      </c>
      <c r="H3218" s="3" t="s">
        <v>605</v>
      </c>
      <c r="I3218" s="8">
        <v>-4.6244560000000003</v>
      </c>
      <c r="J3218" s="8">
        <v>-46.231265999999998</v>
      </c>
      <c r="K3218">
        <f t="shared" si="48"/>
        <v>100000000</v>
      </c>
      <c r="L3218" t="s">
        <v>67</v>
      </c>
      <c r="M3218" t="s">
        <v>585</v>
      </c>
      <c r="N3218" t="s">
        <v>606</v>
      </c>
      <c r="O3218" s="12">
        <v>1995</v>
      </c>
      <c r="P3218" s="12">
        <v>10</v>
      </c>
      <c r="Q3218" s="12">
        <v>1996</v>
      </c>
      <c r="R3218" s="12">
        <v>9</v>
      </c>
      <c r="S3218" s="7">
        <v>12</v>
      </c>
      <c r="T3218">
        <v>24</v>
      </c>
      <c r="U3218">
        <v>5</v>
      </c>
      <c r="V3218" t="s">
        <v>82</v>
      </c>
      <c r="W3218">
        <f t="shared" si="49"/>
        <v>360</v>
      </c>
      <c r="X3218" s="5">
        <v>1</v>
      </c>
      <c r="Y3218" t="s">
        <v>603</v>
      </c>
      <c r="Z3218" t="s">
        <v>55</v>
      </c>
      <c r="AA3218" t="s">
        <v>861</v>
      </c>
      <c r="AB3218" s="5">
        <v>29</v>
      </c>
      <c r="AC3218" s="22" t="s">
        <v>1458</v>
      </c>
      <c r="AD3218" s="22" t="s">
        <v>1653</v>
      </c>
      <c r="AE3218" t="s">
        <v>1457</v>
      </c>
    </row>
    <row r="3219" spans="1:31" ht="15.75" customHeight="1" x14ac:dyDescent="0.3">
      <c r="A3219">
        <v>33</v>
      </c>
      <c r="B3219" t="s">
        <v>24</v>
      </c>
      <c r="C3219" t="s">
        <v>499</v>
      </c>
      <c r="D3219" t="s">
        <v>485</v>
      </c>
      <c r="E3219">
        <v>1999</v>
      </c>
      <c r="F3219" t="s">
        <v>602</v>
      </c>
      <c r="G3219" t="s">
        <v>604</v>
      </c>
      <c r="H3219" s="3" t="s">
        <v>605</v>
      </c>
      <c r="I3219" s="8">
        <v>-4.6244560000000003</v>
      </c>
      <c r="J3219" s="8">
        <v>-46.231265999999998</v>
      </c>
      <c r="K3219">
        <f t="shared" si="48"/>
        <v>100000000</v>
      </c>
      <c r="L3219" t="s">
        <v>67</v>
      </c>
      <c r="M3219" t="s">
        <v>585</v>
      </c>
      <c r="N3219" t="s">
        <v>606</v>
      </c>
      <c r="O3219" s="12">
        <v>1995</v>
      </c>
      <c r="P3219" s="12">
        <v>10</v>
      </c>
      <c r="Q3219" s="12">
        <v>1996</v>
      </c>
      <c r="R3219" s="12">
        <v>9</v>
      </c>
      <c r="S3219" s="7">
        <v>12</v>
      </c>
      <c r="T3219">
        <v>24</v>
      </c>
      <c r="U3219">
        <v>5</v>
      </c>
      <c r="V3219" t="s">
        <v>82</v>
      </c>
      <c r="W3219">
        <f t="shared" si="49"/>
        <v>360</v>
      </c>
      <c r="X3219" s="5">
        <v>1</v>
      </c>
      <c r="Y3219" t="s">
        <v>603</v>
      </c>
      <c r="Z3219" t="s">
        <v>55</v>
      </c>
      <c r="AA3219" t="s">
        <v>56</v>
      </c>
      <c r="AB3219" s="5">
        <v>0</v>
      </c>
      <c r="AC3219" s="22" t="s">
        <v>1458</v>
      </c>
      <c r="AD3219" s="22" t="s">
        <v>1653</v>
      </c>
      <c r="AE3219" t="s">
        <v>1457</v>
      </c>
    </row>
    <row r="3220" spans="1:31" ht="15.75" customHeight="1" x14ac:dyDescent="0.3">
      <c r="A3220">
        <v>33</v>
      </c>
      <c r="B3220" t="s">
        <v>24</v>
      </c>
      <c r="C3220" t="s">
        <v>499</v>
      </c>
      <c r="D3220" t="s">
        <v>485</v>
      </c>
      <c r="E3220">
        <v>1999</v>
      </c>
      <c r="F3220" t="s">
        <v>602</v>
      </c>
      <c r="G3220" t="s">
        <v>604</v>
      </c>
      <c r="H3220" s="3" t="s">
        <v>605</v>
      </c>
      <c r="I3220" s="8">
        <v>-4.6244560000000003</v>
      </c>
      <c r="J3220" s="8">
        <v>-46.231265999999998</v>
      </c>
      <c r="K3220">
        <f t="shared" si="48"/>
        <v>100000000</v>
      </c>
      <c r="L3220" t="s">
        <v>67</v>
      </c>
      <c r="M3220" t="s">
        <v>585</v>
      </c>
      <c r="N3220" t="s">
        <v>606</v>
      </c>
      <c r="O3220" s="12">
        <v>1995</v>
      </c>
      <c r="P3220" s="12">
        <v>10</v>
      </c>
      <c r="Q3220" s="12">
        <v>1996</v>
      </c>
      <c r="R3220" s="12">
        <v>9</v>
      </c>
      <c r="S3220" s="7">
        <v>12</v>
      </c>
      <c r="T3220">
        <v>24</v>
      </c>
      <c r="U3220">
        <v>5</v>
      </c>
      <c r="V3220" t="s">
        <v>82</v>
      </c>
      <c r="W3220">
        <f t="shared" si="49"/>
        <v>360</v>
      </c>
      <c r="X3220" s="5">
        <v>1</v>
      </c>
      <c r="Y3220" t="s">
        <v>603</v>
      </c>
      <c r="Z3220" t="s">
        <v>55</v>
      </c>
      <c r="AA3220" t="s">
        <v>62</v>
      </c>
      <c r="AB3220" s="5">
        <v>0</v>
      </c>
      <c r="AC3220" s="22" t="s">
        <v>1458</v>
      </c>
      <c r="AD3220" s="22" t="s">
        <v>1653</v>
      </c>
      <c r="AE3220" t="s">
        <v>1457</v>
      </c>
    </row>
    <row r="3221" spans="1:31" ht="15.75" customHeight="1" x14ac:dyDescent="0.3">
      <c r="A3221">
        <v>33</v>
      </c>
      <c r="B3221" t="s">
        <v>24</v>
      </c>
      <c r="C3221" t="s">
        <v>499</v>
      </c>
      <c r="D3221" t="s">
        <v>485</v>
      </c>
      <c r="E3221">
        <v>1999</v>
      </c>
      <c r="F3221" t="s">
        <v>602</v>
      </c>
      <c r="G3221" t="s">
        <v>604</v>
      </c>
      <c r="H3221" s="3" t="s">
        <v>605</v>
      </c>
      <c r="I3221" s="8">
        <v>-4.6244560000000003</v>
      </c>
      <c r="J3221" s="8">
        <v>-46.231265999999998</v>
      </c>
      <c r="K3221">
        <f t="shared" si="48"/>
        <v>100000000</v>
      </c>
      <c r="L3221" t="s">
        <v>67</v>
      </c>
      <c r="M3221" t="s">
        <v>585</v>
      </c>
      <c r="N3221" t="s">
        <v>606</v>
      </c>
      <c r="O3221" s="12">
        <v>1995</v>
      </c>
      <c r="P3221" s="12">
        <v>10</v>
      </c>
      <c r="Q3221" s="12">
        <v>1996</v>
      </c>
      <c r="R3221" s="12">
        <v>9</v>
      </c>
      <c r="S3221" s="7">
        <v>12</v>
      </c>
      <c r="T3221">
        <v>24</v>
      </c>
      <c r="U3221">
        <v>5</v>
      </c>
      <c r="V3221" t="s">
        <v>82</v>
      </c>
      <c r="W3221">
        <f t="shared" si="49"/>
        <v>360</v>
      </c>
      <c r="X3221" s="5">
        <v>1</v>
      </c>
      <c r="Y3221" t="s">
        <v>603</v>
      </c>
      <c r="Z3221" t="s">
        <v>55</v>
      </c>
      <c r="AA3221" t="s">
        <v>113</v>
      </c>
      <c r="AB3221" s="5">
        <v>6</v>
      </c>
      <c r="AC3221" s="22" t="s">
        <v>1458</v>
      </c>
      <c r="AD3221" s="22" t="s">
        <v>1653</v>
      </c>
      <c r="AE3221" t="s">
        <v>1457</v>
      </c>
    </row>
    <row r="3222" spans="1:31" ht="15.75" customHeight="1" x14ac:dyDescent="0.3">
      <c r="A3222">
        <v>33</v>
      </c>
      <c r="B3222" t="s">
        <v>24</v>
      </c>
      <c r="C3222" t="s">
        <v>499</v>
      </c>
      <c r="D3222" t="s">
        <v>485</v>
      </c>
      <c r="E3222">
        <v>1999</v>
      </c>
      <c r="F3222" t="s">
        <v>602</v>
      </c>
      <c r="G3222" t="s">
        <v>604</v>
      </c>
      <c r="H3222" s="3" t="s">
        <v>605</v>
      </c>
      <c r="I3222" s="8">
        <v>-4.6244560000000003</v>
      </c>
      <c r="J3222" s="8">
        <v>-46.231265999999998</v>
      </c>
      <c r="K3222">
        <f t="shared" si="48"/>
        <v>100000000</v>
      </c>
      <c r="L3222" t="s">
        <v>67</v>
      </c>
      <c r="M3222" t="s">
        <v>585</v>
      </c>
      <c r="N3222" t="s">
        <v>606</v>
      </c>
      <c r="O3222" s="12">
        <v>1995</v>
      </c>
      <c r="P3222" s="12">
        <v>10</v>
      </c>
      <c r="Q3222" s="12">
        <v>1996</v>
      </c>
      <c r="R3222" s="12">
        <v>9</v>
      </c>
      <c r="S3222" s="7">
        <v>12</v>
      </c>
      <c r="T3222">
        <v>24</v>
      </c>
      <c r="U3222">
        <v>5</v>
      </c>
      <c r="V3222" t="s">
        <v>82</v>
      </c>
      <c r="W3222">
        <f t="shared" si="49"/>
        <v>360</v>
      </c>
      <c r="X3222" s="5">
        <v>1</v>
      </c>
      <c r="Y3222" t="s">
        <v>603</v>
      </c>
      <c r="Z3222" t="s">
        <v>55</v>
      </c>
      <c r="AA3222" t="s">
        <v>379</v>
      </c>
      <c r="AB3222" s="5">
        <v>12</v>
      </c>
      <c r="AC3222" s="22" t="s">
        <v>1458</v>
      </c>
      <c r="AD3222" s="22" t="s">
        <v>1653</v>
      </c>
      <c r="AE3222" t="s">
        <v>1457</v>
      </c>
    </row>
    <row r="3223" spans="1:31" ht="15.75" customHeight="1" x14ac:dyDescent="0.3">
      <c r="A3223">
        <v>33</v>
      </c>
      <c r="B3223" t="s">
        <v>24</v>
      </c>
      <c r="C3223" t="s">
        <v>499</v>
      </c>
      <c r="D3223" t="s">
        <v>485</v>
      </c>
      <c r="E3223">
        <v>1999</v>
      </c>
      <c r="F3223" t="s">
        <v>602</v>
      </c>
      <c r="G3223" t="s">
        <v>604</v>
      </c>
      <c r="H3223" s="3" t="s">
        <v>605</v>
      </c>
      <c r="I3223" s="8">
        <v>-4.6244560000000003</v>
      </c>
      <c r="J3223" s="8">
        <v>-46.231265999999998</v>
      </c>
      <c r="K3223">
        <f t="shared" si="48"/>
        <v>100000000</v>
      </c>
      <c r="L3223" t="s">
        <v>67</v>
      </c>
      <c r="M3223" t="s">
        <v>585</v>
      </c>
      <c r="N3223" t="s">
        <v>606</v>
      </c>
      <c r="O3223" s="12">
        <v>1995</v>
      </c>
      <c r="P3223" s="12">
        <v>10</v>
      </c>
      <c r="Q3223" s="12">
        <v>1996</v>
      </c>
      <c r="R3223" s="12">
        <v>9</v>
      </c>
      <c r="S3223" s="7">
        <v>12</v>
      </c>
      <c r="T3223">
        <v>24</v>
      </c>
      <c r="U3223">
        <v>5</v>
      </c>
      <c r="V3223" t="s">
        <v>82</v>
      </c>
      <c r="W3223">
        <f t="shared" si="49"/>
        <v>360</v>
      </c>
      <c r="X3223" s="5">
        <v>1</v>
      </c>
      <c r="Y3223" t="s">
        <v>603</v>
      </c>
      <c r="Z3223" t="s">
        <v>55</v>
      </c>
      <c r="AA3223" t="s">
        <v>519</v>
      </c>
      <c r="AB3223" s="5">
        <v>0</v>
      </c>
      <c r="AC3223" s="22" t="s">
        <v>1458</v>
      </c>
      <c r="AD3223" s="22" t="s">
        <v>1653</v>
      </c>
      <c r="AE3223" t="s">
        <v>1457</v>
      </c>
    </row>
    <row r="3224" spans="1:31" ht="15.75" customHeight="1" x14ac:dyDescent="0.3">
      <c r="A3224">
        <v>33</v>
      </c>
      <c r="B3224" t="s">
        <v>24</v>
      </c>
      <c r="C3224" t="s">
        <v>499</v>
      </c>
      <c r="D3224" t="s">
        <v>485</v>
      </c>
      <c r="E3224">
        <v>1999</v>
      </c>
      <c r="F3224" t="s">
        <v>602</v>
      </c>
      <c r="G3224" t="s">
        <v>604</v>
      </c>
      <c r="H3224" s="3" t="s">
        <v>605</v>
      </c>
      <c r="I3224" s="8">
        <v>-4.6244560000000003</v>
      </c>
      <c r="J3224" s="8">
        <v>-46.231265999999998</v>
      </c>
      <c r="K3224">
        <f t="shared" si="48"/>
        <v>100000000</v>
      </c>
      <c r="L3224" t="s">
        <v>67</v>
      </c>
      <c r="M3224" t="s">
        <v>585</v>
      </c>
      <c r="N3224" t="s">
        <v>606</v>
      </c>
      <c r="O3224" s="12">
        <v>1995</v>
      </c>
      <c r="P3224" s="12">
        <v>10</v>
      </c>
      <c r="Q3224" s="12">
        <v>1996</v>
      </c>
      <c r="R3224" s="12">
        <v>9</v>
      </c>
      <c r="S3224" s="7">
        <v>12</v>
      </c>
      <c r="T3224">
        <v>24</v>
      </c>
      <c r="U3224">
        <v>5</v>
      </c>
      <c r="V3224" t="s">
        <v>82</v>
      </c>
      <c r="W3224">
        <f t="shared" si="49"/>
        <v>360</v>
      </c>
      <c r="X3224" s="5">
        <v>1</v>
      </c>
      <c r="Y3224" t="s">
        <v>603</v>
      </c>
      <c r="Z3224" t="s">
        <v>55</v>
      </c>
      <c r="AA3224" t="s">
        <v>524</v>
      </c>
      <c r="AB3224" s="5">
        <v>1</v>
      </c>
      <c r="AC3224" s="22" t="s">
        <v>1458</v>
      </c>
      <c r="AD3224" s="22" t="s">
        <v>1653</v>
      </c>
      <c r="AE3224" t="s">
        <v>1457</v>
      </c>
    </row>
    <row r="3225" spans="1:31" ht="15.75" customHeight="1" x14ac:dyDescent="0.3">
      <c r="A3225">
        <v>33</v>
      </c>
      <c r="B3225" t="s">
        <v>24</v>
      </c>
      <c r="C3225" t="s">
        <v>499</v>
      </c>
      <c r="D3225" t="s">
        <v>485</v>
      </c>
      <c r="E3225">
        <v>1999</v>
      </c>
      <c r="F3225" t="s">
        <v>602</v>
      </c>
      <c r="G3225" t="s">
        <v>604</v>
      </c>
      <c r="H3225" s="3" t="s">
        <v>605</v>
      </c>
      <c r="I3225" s="8">
        <v>-4.6244560000000003</v>
      </c>
      <c r="J3225" s="8">
        <v>-46.231265999999998</v>
      </c>
      <c r="K3225">
        <f t="shared" si="48"/>
        <v>100000000</v>
      </c>
      <c r="L3225" t="s">
        <v>67</v>
      </c>
      <c r="M3225" t="s">
        <v>585</v>
      </c>
      <c r="N3225" t="s">
        <v>606</v>
      </c>
      <c r="O3225" s="12">
        <v>1995</v>
      </c>
      <c r="P3225" s="12">
        <v>10</v>
      </c>
      <c r="Q3225" s="12">
        <v>1996</v>
      </c>
      <c r="R3225" s="12">
        <v>9</v>
      </c>
      <c r="S3225" s="7">
        <v>12</v>
      </c>
      <c r="T3225">
        <v>24</v>
      </c>
      <c r="U3225">
        <v>5</v>
      </c>
      <c r="V3225" t="s">
        <v>82</v>
      </c>
      <c r="W3225">
        <f t="shared" si="49"/>
        <v>360</v>
      </c>
      <c r="X3225" s="5">
        <v>1</v>
      </c>
      <c r="Y3225" t="s">
        <v>603</v>
      </c>
      <c r="Z3225" t="s">
        <v>55</v>
      </c>
      <c r="AA3225" t="s">
        <v>1123</v>
      </c>
      <c r="AB3225" s="5">
        <v>0</v>
      </c>
      <c r="AC3225" s="22" t="s">
        <v>1458</v>
      </c>
      <c r="AD3225" s="22" t="s">
        <v>1653</v>
      </c>
      <c r="AE3225" t="s">
        <v>1457</v>
      </c>
    </row>
    <row r="3226" spans="1:31" ht="15.75" customHeight="1" x14ac:dyDescent="0.3">
      <c r="A3226">
        <v>33</v>
      </c>
      <c r="B3226" t="s">
        <v>24</v>
      </c>
      <c r="C3226" t="s">
        <v>499</v>
      </c>
      <c r="D3226" t="s">
        <v>485</v>
      </c>
      <c r="E3226">
        <v>1999</v>
      </c>
      <c r="F3226" t="s">
        <v>602</v>
      </c>
      <c r="G3226" t="s">
        <v>604</v>
      </c>
      <c r="H3226" s="3" t="s">
        <v>605</v>
      </c>
      <c r="I3226" s="8">
        <v>-4.6244560000000003</v>
      </c>
      <c r="J3226" s="8">
        <v>-46.231265999999998</v>
      </c>
      <c r="K3226">
        <f t="shared" si="48"/>
        <v>100000000</v>
      </c>
      <c r="L3226" t="s">
        <v>67</v>
      </c>
      <c r="M3226" t="s">
        <v>585</v>
      </c>
      <c r="N3226" t="s">
        <v>606</v>
      </c>
      <c r="O3226" s="12">
        <v>1995</v>
      </c>
      <c r="P3226" s="12">
        <v>10</v>
      </c>
      <c r="Q3226" s="12">
        <v>1996</v>
      </c>
      <c r="R3226" s="12">
        <v>9</v>
      </c>
      <c r="S3226" s="7">
        <v>12</v>
      </c>
      <c r="T3226">
        <v>24</v>
      </c>
      <c r="U3226">
        <v>5</v>
      </c>
      <c r="V3226" t="s">
        <v>82</v>
      </c>
      <c r="W3226">
        <f t="shared" si="49"/>
        <v>360</v>
      </c>
      <c r="X3226" s="5">
        <v>1</v>
      </c>
      <c r="Y3226" t="s">
        <v>603</v>
      </c>
      <c r="Z3226" t="s">
        <v>55</v>
      </c>
      <c r="AA3226" t="s">
        <v>70</v>
      </c>
      <c r="AB3226" s="5">
        <v>1</v>
      </c>
      <c r="AC3226" s="22" t="s">
        <v>1458</v>
      </c>
      <c r="AD3226" s="22" t="s">
        <v>1653</v>
      </c>
      <c r="AE3226" t="s">
        <v>1457</v>
      </c>
    </row>
    <row r="3227" spans="1:31" ht="15.75" customHeight="1" x14ac:dyDescent="0.3">
      <c r="A3227">
        <v>33</v>
      </c>
      <c r="B3227" t="s">
        <v>24</v>
      </c>
      <c r="C3227" t="s">
        <v>499</v>
      </c>
      <c r="D3227" t="s">
        <v>485</v>
      </c>
      <c r="E3227">
        <v>1999</v>
      </c>
      <c r="F3227" t="s">
        <v>602</v>
      </c>
      <c r="G3227" t="s">
        <v>604</v>
      </c>
      <c r="H3227" s="3" t="s">
        <v>605</v>
      </c>
      <c r="I3227" s="8">
        <v>-4.6244560000000003</v>
      </c>
      <c r="J3227" s="8">
        <v>-46.231265999999998</v>
      </c>
      <c r="K3227">
        <f t="shared" si="48"/>
        <v>100000000</v>
      </c>
      <c r="L3227" t="s">
        <v>67</v>
      </c>
      <c r="M3227" t="s">
        <v>585</v>
      </c>
      <c r="N3227" t="s">
        <v>606</v>
      </c>
      <c r="O3227" s="12">
        <v>1995</v>
      </c>
      <c r="P3227" s="12">
        <v>10</v>
      </c>
      <c r="Q3227" s="12">
        <v>1996</v>
      </c>
      <c r="R3227" s="12">
        <v>9</v>
      </c>
      <c r="S3227" s="7">
        <v>12</v>
      </c>
      <c r="T3227">
        <v>24</v>
      </c>
      <c r="U3227">
        <v>5</v>
      </c>
      <c r="V3227" t="s">
        <v>82</v>
      </c>
      <c r="W3227">
        <f t="shared" si="49"/>
        <v>360</v>
      </c>
      <c r="X3227" s="5">
        <v>1</v>
      </c>
      <c r="Y3227" t="s">
        <v>603</v>
      </c>
      <c r="Z3227" t="s">
        <v>55</v>
      </c>
      <c r="AA3227" t="s">
        <v>73</v>
      </c>
      <c r="AB3227" s="5">
        <v>0</v>
      </c>
      <c r="AC3227" s="22" t="s">
        <v>1458</v>
      </c>
      <c r="AD3227" s="22" t="s">
        <v>1653</v>
      </c>
      <c r="AE3227" t="s">
        <v>1457</v>
      </c>
    </row>
    <row r="3228" spans="1:31" ht="15.75" customHeight="1" x14ac:dyDescent="0.3">
      <c r="A3228">
        <v>33</v>
      </c>
      <c r="B3228" t="s">
        <v>24</v>
      </c>
      <c r="C3228" t="s">
        <v>499</v>
      </c>
      <c r="D3228" t="s">
        <v>485</v>
      </c>
      <c r="E3228">
        <v>1999</v>
      </c>
      <c r="F3228" t="s">
        <v>602</v>
      </c>
      <c r="G3228" t="s">
        <v>604</v>
      </c>
      <c r="H3228" s="3" t="s">
        <v>605</v>
      </c>
      <c r="I3228" s="8">
        <v>-4.6244560000000003</v>
      </c>
      <c r="J3228" s="8">
        <v>-46.231265999999998</v>
      </c>
      <c r="K3228">
        <f t="shared" si="48"/>
        <v>100000000</v>
      </c>
      <c r="L3228" t="s">
        <v>67</v>
      </c>
      <c r="M3228" t="s">
        <v>585</v>
      </c>
      <c r="N3228" t="s">
        <v>606</v>
      </c>
      <c r="O3228" s="12">
        <v>1995</v>
      </c>
      <c r="P3228" s="12">
        <v>10</v>
      </c>
      <c r="Q3228" s="12">
        <v>1996</v>
      </c>
      <c r="R3228" s="12">
        <v>9</v>
      </c>
      <c r="S3228" s="7">
        <v>12</v>
      </c>
      <c r="T3228">
        <v>24</v>
      </c>
      <c r="U3228">
        <v>5</v>
      </c>
      <c r="V3228" t="s">
        <v>82</v>
      </c>
      <c r="W3228">
        <f t="shared" si="49"/>
        <v>360</v>
      </c>
      <c r="X3228" s="5">
        <v>1</v>
      </c>
      <c r="Y3228" t="s">
        <v>603</v>
      </c>
      <c r="Z3228" t="s">
        <v>55</v>
      </c>
      <c r="AA3228" t="s">
        <v>1124</v>
      </c>
      <c r="AB3228" s="5">
        <v>0</v>
      </c>
      <c r="AC3228" s="22" t="s">
        <v>1458</v>
      </c>
      <c r="AD3228" s="22" t="s">
        <v>1653</v>
      </c>
      <c r="AE3228" t="s">
        <v>1457</v>
      </c>
    </row>
    <row r="3229" spans="1:31" ht="15.75" customHeight="1" x14ac:dyDescent="0.3">
      <c r="A3229">
        <v>33</v>
      </c>
      <c r="B3229" t="s">
        <v>24</v>
      </c>
      <c r="C3229" t="s">
        <v>499</v>
      </c>
      <c r="D3229" t="s">
        <v>485</v>
      </c>
      <c r="E3229">
        <v>1999</v>
      </c>
      <c r="F3229" t="s">
        <v>602</v>
      </c>
      <c r="G3229" t="s">
        <v>604</v>
      </c>
      <c r="H3229" s="3" t="s">
        <v>605</v>
      </c>
      <c r="I3229" s="8">
        <v>-4.6244560000000003</v>
      </c>
      <c r="J3229" s="8">
        <v>-46.231265999999998</v>
      </c>
      <c r="K3229">
        <f t="shared" si="48"/>
        <v>100000000</v>
      </c>
      <c r="L3229" t="s">
        <v>67</v>
      </c>
      <c r="M3229" t="s">
        <v>585</v>
      </c>
      <c r="N3229" t="s">
        <v>606</v>
      </c>
      <c r="O3229" s="12">
        <v>1995</v>
      </c>
      <c r="P3229" s="12">
        <v>10</v>
      </c>
      <c r="Q3229" s="12">
        <v>1996</v>
      </c>
      <c r="R3229" s="12">
        <v>9</v>
      </c>
      <c r="S3229" s="7">
        <v>12</v>
      </c>
      <c r="T3229">
        <v>24</v>
      </c>
      <c r="U3229">
        <v>5</v>
      </c>
      <c r="V3229" t="s">
        <v>82</v>
      </c>
      <c r="W3229">
        <f t="shared" si="49"/>
        <v>360</v>
      </c>
      <c r="X3229" s="5">
        <v>1</v>
      </c>
      <c r="Y3229" t="s">
        <v>603</v>
      </c>
      <c r="Z3229" t="s">
        <v>55</v>
      </c>
      <c r="AA3229" t="s">
        <v>1125</v>
      </c>
      <c r="AB3229" s="5">
        <v>1</v>
      </c>
      <c r="AC3229" s="22" t="s">
        <v>1458</v>
      </c>
      <c r="AD3229" s="22" t="s">
        <v>1653</v>
      </c>
      <c r="AE3229" t="s">
        <v>1457</v>
      </c>
    </row>
    <row r="3230" spans="1:31" ht="15.75" customHeight="1" x14ac:dyDescent="0.3">
      <c r="A3230">
        <v>33</v>
      </c>
      <c r="B3230" t="s">
        <v>24</v>
      </c>
      <c r="C3230" t="s">
        <v>499</v>
      </c>
      <c r="D3230" t="s">
        <v>485</v>
      </c>
      <c r="E3230">
        <v>1999</v>
      </c>
      <c r="F3230" t="s">
        <v>602</v>
      </c>
      <c r="G3230" t="s">
        <v>604</v>
      </c>
      <c r="H3230" s="3" t="s">
        <v>605</v>
      </c>
      <c r="I3230" s="8">
        <v>-4.6244560000000003</v>
      </c>
      <c r="J3230" s="8">
        <v>-46.231265999999998</v>
      </c>
      <c r="K3230">
        <f t="shared" si="48"/>
        <v>100000000</v>
      </c>
      <c r="L3230" t="s">
        <v>67</v>
      </c>
      <c r="M3230" t="s">
        <v>585</v>
      </c>
      <c r="N3230" t="s">
        <v>606</v>
      </c>
      <c r="O3230" s="12">
        <v>1995</v>
      </c>
      <c r="P3230" s="12">
        <v>10</v>
      </c>
      <c r="Q3230" s="12">
        <v>1996</v>
      </c>
      <c r="R3230" s="12">
        <v>9</v>
      </c>
      <c r="S3230" s="7">
        <v>12</v>
      </c>
      <c r="T3230">
        <v>24</v>
      </c>
      <c r="U3230">
        <v>5</v>
      </c>
      <c r="V3230" t="s">
        <v>82</v>
      </c>
      <c r="W3230">
        <f t="shared" si="49"/>
        <v>360</v>
      </c>
      <c r="X3230" s="5">
        <v>1</v>
      </c>
      <c r="Y3230" t="s">
        <v>603</v>
      </c>
      <c r="Z3230" t="s">
        <v>55</v>
      </c>
      <c r="AA3230" t="s">
        <v>1126</v>
      </c>
      <c r="AB3230" s="5">
        <v>0</v>
      </c>
      <c r="AC3230" s="22" t="s">
        <v>1458</v>
      </c>
      <c r="AD3230" s="22" t="s">
        <v>1653</v>
      </c>
      <c r="AE3230" t="s">
        <v>1457</v>
      </c>
    </row>
    <row r="3231" spans="1:31" ht="15.75" customHeight="1" x14ac:dyDescent="0.3">
      <c r="A3231">
        <v>33</v>
      </c>
      <c r="B3231" t="s">
        <v>24</v>
      </c>
      <c r="C3231" t="s">
        <v>499</v>
      </c>
      <c r="D3231" t="s">
        <v>485</v>
      </c>
      <c r="E3231">
        <v>1999</v>
      </c>
      <c r="F3231" t="s">
        <v>602</v>
      </c>
      <c r="G3231" t="s">
        <v>604</v>
      </c>
      <c r="H3231" s="3" t="s">
        <v>605</v>
      </c>
      <c r="I3231" s="8">
        <v>-4.6244560000000003</v>
      </c>
      <c r="J3231" s="8">
        <v>-46.231265999999998</v>
      </c>
      <c r="K3231">
        <f t="shared" si="48"/>
        <v>100000000</v>
      </c>
      <c r="L3231" t="s">
        <v>67</v>
      </c>
      <c r="M3231" t="s">
        <v>585</v>
      </c>
      <c r="N3231" t="s">
        <v>606</v>
      </c>
      <c r="O3231" s="12">
        <v>1995</v>
      </c>
      <c r="P3231" s="12">
        <v>10</v>
      </c>
      <c r="Q3231" s="12">
        <v>1996</v>
      </c>
      <c r="R3231" s="12">
        <v>9</v>
      </c>
      <c r="S3231" s="7">
        <v>12</v>
      </c>
      <c r="T3231">
        <v>24</v>
      </c>
      <c r="U3231">
        <v>5</v>
      </c>
      <c r="V3231" t="s">
        <v>82</v>
      </c>
      <c r="W3231">
        <f t="shared" si="49"/>
        <v>360</v>
      </c>
      <c r="X3231" s="5">
        <v>1</v>
      </c>
      <c r="Y3231" t="s">
        <v>603</v>
      </c>
      <c r="Z3231" t="s">
        <v>55</v>
      </c>
      <c r="AA3231" t="s">
        <v>1127</v>
      </c>
      <c r="AB3231" s="5">
        <v>0</v>
      </c>
      <c r="AC3231" s="22" t="s">
        <v>1458</v>
      </c>
      <c r="AD3231" s="22" t="s">
        <v>1653</v>
      </c>
      <c r="AE3231" t="s">
        <v>1457</v>
      </c>
    </row>
    <row r="3232" spans="1:31" ht="15.75" customHeight="1" x14ac:dyDescent="0.3">
      <c r="A3232">
        <v>33</v>
      </c>
      <c r="B3232" t="s">
        <v>24</v>
      </c>
      <c r="C3232" t="s">
        <v>499</v>
      </c>
      <c r="D3232" t="s">
        <v>485</v>
      </c>
      <c r="E3232">
        <v>1999</v>
      </c>
      <c r="F3232" t="s">
        <v>602</v>
      </c>
      <c r="G3232" t="s">
        <v>604</v>
      </c>
      <c r="H3232" s="3" t="s">
        <v>605</v>
      </c>
      <c r="I3232" s="8">
        <v>-4.6244560000000003</v>
      </c>
      <c r="J3232" s="8">
        <v>-46.231265999999998</v>
      </c>
      <c r="K3232">
        <f t="shared" si="48"/>
        <v>100000000</v>
      </c>
      <c r="L3232" t="s">
        <v>67</v>
      </c>
      <c r="M3232" t="s">
        <v>585</v>
      </c>
      <c r="N3232" t="s">
        <v>606</v>
      </c>
      <c r="O3232" s="12">
        <v>1995</v>
      </c>
      <c r="P3232" s="12">
        <v>10</v>
      </c>
      <c r="Q3232" s="12">
        <v>1996</v>
      </c>
      <c r="R3232" s="12">
        <v>9</v>
      </c>
      <c r="S3232" s="7">
        <v>12</v>
      </c>
      <c r="T3232">
        <v>24</v>
      </c>
      <c r="U3232">
        <v>5</v>
      </c>
      <c r="V3232" t="s">
        <v>82</v>
      </c>
      <c r="W3232">
        <f t="shared" si="49"/>
        <v>360</v>
      </c>
      <c r="X3232" s="5">
        <v>1</v>
      </c>
      <c r="Y3232" t="s">
        <v>603</v>
      </c>
      <c r="Z3232" t="s">
        <v>55</v>
      </c>
      <c r="AA3232" t="s">
        <v>1128</v>
      </c>
      <c r="AB3232" s="5">
        <v>0</v>
      </c>
      <c r="AC3232" s="22" t="s">
        <v>1458</v>
      </c>
      <c r="AD3232" s="22" t="s">
        <v>1653</v>
      </c>
      <c r="AE3232" t="s">
        <v>1457</v>
      </c>
    </row>
    <row r="3233" spans="1:31" ht="15.75" customHeight="1" x14ac:dyDescent="0.3">
      <c r="A3233">
        <v>33</v>
      </c>
      <c r="B3233" t="s">
        <v>24</v>
      </c>
      <c r="C3233" t="s">
        <v>499</v>
      </c>
      <c r="D3233" t="s">
        <v>485</v>
      </c>
      <c r="E3233">
        <v>1999</v>
      </c>
      <c r="F3233" t="s">
        <v>602</v>
      </c>
      <c r="G3233" t="s">
        <v>604</v>
      </c>
      <c r="H3233" s="3" t="s">
        <v>605</v>
      </c>
      <c r="I3233" s="8">
        <v>-4.6244560000000003</v>
      </c>
      <c r="J3233" s="8">
        <v>-46.231265999999998</v>
      </c>
      <c r="K3233">
        <f t="shared" si="48"/>
        <v>100000000</v>
      </c>
      <c r="L3233" t="s">
        <v>67</v>
      </c>
      <c r="M3233" t="s">
        <v>585</v>
      </c>
      <c r="N3233" t="s">
        <v>606</v>
      </c>
      <c r="O3233" s="12">
        <v>1995</v>
      </c>
      <c r="P3233" s="12">
        <v>10</v>
      </c>
      <c r="Q3233" s="12">
        <v>1996</v>
      </c>
      <c r="R3233" s="12">
        <v>9</v>
      </c>
      <c r="S3233" s="7">
        <v>12</v>
      </c>
      <c r="T3233">
        <v>24</v>
      </c>
      <c r="U3233">
        <v>5</v>
      </c>
      <c r="V3233" t="s">
        <v>82</v>
      </c>
      <c r="W3233">
        <f t="shared" si="49"/>
        <v>360</v>
      </c>
      <c r="X3233" s="5">
        <v>1</v>
      </c>
      <c r="Y3233" t="s">
        <v>603</v>
      </c>
      <c r="Z3233" t="s">
        <v>55</v>
      </c>
      <c r="AA3233" t="s">
        <v>876</v>
      </c>
      <c r="AB3233" s="5">
        <v>0</v>
      </c>
      <c r="AC3233" s="22" t="s">
        <v>1458</v>
      </c>
      <c r="AD3233" s="22" t="s">
        <v>1653</v>
      </c>
      <c r="AE3233" t="s">
        <v>1457</v>
      </c>
    </row>
    <row r="3234" spans="1:31" ht="15.75" customHeight="1" x14ac:dyDescent="0.3">
      <c r="A3234">
        <v>33</v>
      </c>
      <c r="B3234" t="s">
        <v>24</v>
      </c>
      <c r="C3234" t="s">
        <v>499</v>
      </c>
      <c r="D3234" t="s">
        <v>485</v>
      </c>
      <c r="E3234">
        <v>1999</v>
      </c>
      <c r="F3234" t="s">
        <v>602</v>
      </c>
      <c r="G3234" t="s">
        <v>604</v>
      </c>
      <c r="H3234" s="3" t="s">
        <v>605</v>
      </c>
      <c r="I3234" s="8">
        <v>-4.6244560000000003</v>
      </c>
      <c r="J3234" s="8">
        <v>-46.231265999999998</v>
      </c>
      <c r="K3234">
        <f t="shared" si="48"/>
        <v>100000000</v>
      </c>
      <c r="L3234" t="s">
        <v>67</v>
      </c>
      <c r="M3234" t="s">
        <v>585</v>
      </c>
      <c r="N3234" t="s">
        <v>606</v>
      </c>
      <c r="O3234" s="12">
        <v>1995</v>
      </c>
      <c r="P3234" s="12">
        <v>10</v>
      </c>
      <c r="Q3234" s="12">
        <v>1996</v>
      </c>
      <c r="R3234" s="12">
        <v>9</v>
      </c>
      <c r="S3234" s="7">
        <v>12</v>
      </c>
      <c r="T3234">
        <v>24</v>
      </c>
      <c r="U3234">
        <v>5</v>
      </c>
      <c r="V3234" t="s">
        <v>82</v>
      </c>
      <c r="W3234">
        <f t="shared" si="49"/>
        <v>360</v>
      </c>
      <c r="X3234" s="5">
        <v>1</v>
      </c>
      <c r="Y3234" t="s">
        <v>603</v>
      </c>
      <c r="Z3234" t="s">
        <v>55</v>
      </c>
      <c r="AA3234" t="s">
        <v>76</v>
      </c>
      <c r="AB3234" s="5">
        <v>1</v>
      </c>
      <c r="AC3234" s="22" t="s">
        <v>1458</v>
      </c>
      <c r="AD3234" s="22" t="s">
        <v>1653</v>
      </c>
      <c r="AE3234" t="s">
        <v>1457</v>
      </c>
    </row>
    <row r="3235" spans="1:31" ht="15.75" customHeight="1" x14ac:dyDescent="0.3">
      <c r="A3235">
        <v>33</v>
      </c>
      <c r="B3235" t="s">
        <v>24</v>
      </c>
      <c r="C3235" t="s">
        <v>499</v>
      </c>
      <c r="D3235" t="s">
        <v>485</v>
      </c>
      <c r="E3235">
        <v>1999</v>
      </c>
      <c r="F3235" t="s">
        <v>602</v>
      </c>
      <c r="G3235" t="s">
        <v>604</v>
      </c>
      <c r="H3235" s="3" t="s">
        <v>605</v>
      </c>
      <c r="I3235" s="8">
        <v>-4.6244560000000003</v>
      </c>
      <c r="J3235" s="8">
        <v>-46.231265999999998</v>
      </c>
      <c r="K3235">
        <f t="shared" si="48"/>
        <v>100000000</v>
      </c>
      <c r="L3235" t="s">
        <v>67</v>
      </c>
      <c r="M3235" t="s">
        <v>585</v>
      </c>
      <c r="N3235" t="s">
        <v>606</v>
      </c>
      <c r="O3235" s="12">
        <v>1995</v>
      </c>
      <c r="P3235" s="12">
        <v>10</v>
      </c>
      <c r="Q3235" s="12">
        <v>1996</v>
      </c>
      <c r="R3235" s="12">
        <v>9</v>
      </c>
      <c r="S3235" s="7">
        <v>12</v>
      </c>
      <c r="T3235">
        <v>24</v>
      </c>
      <c r="U3235">
        <v>5</v>
      </c>
      <c r="V3235" t="s">
        <v>82</v>
      </c>
      <c r="W3235">
        <f t="shared" si="49"/>
        <v>360</v>
      </c>
      <c r="X3235" s="5">
        <v>1</v>
      </c>
      <c r="Y3235" t="s">
        <v>603</v>
      </c>
      <c r="Z3235" t="s">
        <v>55</v>
      </c>
      <c r="AA3235" t="s">
        <v>1073</v>
      </c>
      <c r="AB3235" s="5">
        <v>0</v>
      </c>
      <c r="AC3235" s="22" t="s">
        <v>1458</v>
      </c>
      <c r="AD3235" s="22" t="s">
        <v>1653</v>
      </c>
      <c r="AE3235" t="s">
        <v>1457</v>
      </c>
    </row>
    <row r="3236" spans="1:31" ht="15.75" customHeight="1" x14ac:dyDescent="0.3">
      <c r="A3236">
        <v>33</v>
      </c>
      <c r="B3236" t="s">
        <v>24</v>
      </c>
      <c r="C3236" t="s">
        <v>499</v>
      </c>
      <c r="D3236" t="s">
        <v>485</v>
      </c>
      <c r="E3236">
        <v>1999</v>
      </c>
      <c r="F3236" t="s">
        <v>602</v>
      </c>
      <c r="G3236" t="s">
        <v>604</v>
      </c>
      <c r="H3236" s="3" t="s">
        <v>605</v>
      </c>
      <c r="I3236" s="8">
        <v>-4.6244560000000003</v>
      </c>
      <c r="J3236" s="8">
        <v>-46.231265999999998</v>
      </c>
      <c r="K3236">
        <f t="shared" si="48"/>
        <v>100000000</v>
      </c>
      <c r="L3236" t="s">
        <v>67</v>
      </c>
      <c r="M3236" t="s">
        <v>585</v>
      </c>
      <c r="N3236" t="s">
        <v>606</v>
      </c>
      <c r="O3236" s="12">
        <v>1995</v>
      </c>
      <c r="P3236" s="12">
        <v>10</v>
      </c>
      <c r="Q3236" s="12">
        <v>1996</v>
      </c>
      <c r="R3236" s="12">
        <v>9</v>
      </c>
      <c r="S3236" s="7">
        <v>12</v>
      </c>
      <c r="T3236">
        <v>24</v>
      </c>
      <c r="U3236">
        <v>5</v>
      </c>
      <c r="V3236" t="s">
        <v>82</v>
      </c>
      <c r="W3236">
        <f t="shared" si="49"/>
        <v>360</v>
      </c>
      <c r="X3236" s="5">
        <v>1</v>
      </c>
      <c r="Y3236" t="s">
        <v>603</v>
      </c>
      <c r="Z3236" t="s">
        <v>55</v>
      </c>
      <c r="AA3236" t="s">
        <v>1056</v>
      </c>
      <c r="AB3236" s="5">
        <v>1</v>
      </c>
      <c r="AC3236" s="22" t="s">
        <v>1458</v>
      </c>
      <c r="AD3236" s="22" t="s">
        <v>1653</v>
      </c>
      <c r="AE3236" t="s">
        <v>1457</v>
      </c>
    </row>
    <row r="3237" spans="1:31" ht="15.75" customHeight="1" x14ac:dyDescent="0.3">
      <c r="A3237">
        <v>33</v>
      </c>
      <c r="B3237" t="s">
        <v>24</v>
      </c>
      <c r="C3237" t="s">
        <v>499</v>
      </c>
      <c r="D3237" t="s">
        <v>485</v>
      </c>
      <c r="E3237">
        <v>1999</v>
      </c>
      <c r="F3237" t="s">
        <v>602</v>
      </c>
      <c r="G3237" t="s">
        <v>604</v>
      </c>
      <c r="H3237" s="3" t="s">
        <v>605</v>
      </c>
      <c r="I3237" s="8">
        <v>-4.6244560000000003</v>
      </c>
      <c r="J3237" s="8">
        <v>-46.231265999999998</v>
      </c>
      <c r="K3237">
        <f t="shared" si="48"/>
        <v>100000000</v>
      </c>
      <c r="L3237" t="s">
        <v>67</v>
      </c>
      <c r="M3237" t="s">
        <v>585</v>
      </c>
      <c r="N3237" t="s">
        <v>606</v>
      </c>
      <c r="O3237" s="12">
        <v>1995</v>
      </c>
      <c r="P3237" s="12">
        <v>10</v>
      </c>
      <c r="Q3237" s="12">
        <v>1996</v>
      </c>
      <c r="R3237" s="12">
        <v>9</v>
      </c>
      <c r="S3237" s="7">
        <v>12</v>
      </c>
      <c r="T3237">
        <v>24</v>
      </c>
      <c r="U3237">
        <v>5</v>
      </c>
      <c r="V3237" t="s">
        <v>82</v>
      </c>
      <c r="W3237">
        <f t="shared" si="49"/>
        <v>360</v>
      </c>
      <c r="X3237" s="5">
        <v>1</v>
      </c>
      <c r="Y3237" t="s">
        <v>603</v>
      </c>
      <c r="Z3237" t="s">
        <v>83</v>
      </c>
      <c r="AA3237" t="s">
        <v>84</v>
      </c>
      <c r="AB3237" s="5">
        <v>1</v>
      </c>
      <c r="AC3237" s="22" t="s">
        <v>1458</v>
      </c>
      <c r="AD3237" s="22" t="s">
        <v>1653</v>
      </c>
      <c r="AE3237" t="s">
        <v>1457</v>
      </c>
    </row>
    <row r="3238" spans="1:31" ht="15.75" customHeight="1" x14ac:dyDescent="0.3">
      <c r="A3238">
        <v>33</v>
      </c>
      <c r="B3238" t="s">
        <v>24</v>
      </c>
      <c r="C3238" t="s">
        <v>499</v>
      </c>
      <c r="D3238" t="s">
        <v>485</v>
      </c>
      <c r="E3238">
        <v>1999</v>
      </c>
      <c r="F3238" t="s">
        <v>602</v>
      </c>
      <c r="G3238" t="s">
        <v>604</v>
      </c>
      <c r="H3238" s="3" t="s">
        <v>605</v>
      </c>
      <c r="I3238" s="8">
        <v>-4.6244560000000003</v>
      </c>
      <c r="J3238" s="8">
        <v>-46.231265999999998</v>
      </c>
      <c r="K3238">
        <f t="shared" si="48"/>
        <v>100000000</v>
      </c>
      <c r="L3238" t="s">
        <v>67</v>
      </c>
      <c r="M3238" t="s">
        <v>585</v>
      </c>
      <c r="N3238" t="s">
        <v>606</v>
      </c>
      <c r="O3238" s="12">
        <v>1995</v>
      </c>
      <c r="P3238" s="12">
        <v>10</v>
      </c>
      <c r="Q3238" s="12">
        <v>1996</v>
      </c>
      <c r="R3238" s="12">
        <v>9</v>
      </c>
      <c r="S3238" s="7">
        <v>12</v>
      </c>
      <c r="T3238">
        <v>24</v>
      </c>
      <c r="U3238">
        <v>5</v>
      </c>
      <c r="V3238" t="s">
        <v>82</v>
      </c>
      <c r="W3238">
        <f t="shared" si="49"/>
        <v>360</v>
      </c>
      <c r="X3238" s="5">
        <v>1</v>
      </c>
      <c r="Y3238" t="s">
        <v>603</v>
      </c>
      <c r="Z3238" t="s">
        <v>83</v>
      </c>
      <c r="AA3238" t="s">
        <v>911</v>
      </c>
      <c r="AB3238" s="5">
        <v>22</v>
      </c>
      <c r="AC3238" s="22" t="s">
        <v>1458</v>
      </c>
      <c r="AD3238" s="22" t="s">
        <v>1653</v>
      </c>
      <c r="AE3238" t="s">
        <v>1457</v>
      </c>
    </row>
    <row r="3239" spans="1:31" ht="15.75" customHeight="1" x14ac:dyDescent="0.3">
      <c r="A3239">
        <v>33</v>
      </c>
      <c r="B3239" t="s">
        <v>24</v>
      </c>
      <c r="C3239" t="s">
        <v>499</v>
      </c>
      <c r="D3239" t="s">
        <v>485</v>
      </c>
      <c r="E3239">
        <v>1999</v>
      </c>
      <c r="F3239" t="s">
        <v>602</v>
      </c>
      <c r="G3239" t="s">
        <v>604</v>
      </c>
      <c r="H3239" s="3" t="s">
        <v>605</v>
      </c>
      <c r="I3239" s="8">
        <v>-4.6244560000000003</v>
      </c>
      <c r="J3239" s="8">
        <v>-46.231265999999998</v>
      </c>
      <c r="K3239">
        <f t="shared" si="48"/>
        <v>100000000</v>
      </c>
      <c r="L3239" t="s">
        <v>67</v>
      </c>
      <c r="M3239" t="s">
        <v>585</v>
      </c>
      <c r="N3239" t="s">
        <v>606</v>
      </c>
      <c r="O3239" s="12">
        <v>1995</v>
      </c>
      <c r="P3239" s="12">
        <v>10</v>
      </c>
      <c r="Q3239" s="12">
        <v>1996</v>
      </c>
      <c r="R3239" s="12">
        <v>9</v>
      </c>
      <c r="S3239" s="7">
        <v>12</v>
      </c>
      <c r="T3239">
        <v>24</v>
      </c>
      <c r="U3239">
        <v>5</v>
      </c>
      <c r="V3239" t="s">
        <v>82</v>
      </c>
      <c r="W3239">
        <f t="shared" si="49"/>
        <v>360</v>
      </c>
      <c r="X3239" s="5">
        <v>1</v>
      </c>
      <c r="Y3239" t="s">
        <v>603</v>
      </c>
      <c r="Z3239" t="s">
        <v>83</v>
      </c>
      <c r="AA3239" t="s">
        <v>902</v>
      </c>
      <c r="AB3239" s="5">
        <v>0</v>
      </c>
      <c r="AC3239" s="22" t="s">
        <v>1458</v>
      </c>
      <c r="AD3239" s="22" t="s">
        <v>1653</v>
      </c>
      <c r="AE3239" t="s">
        <v>1457</v>
      </c>
    </row>
    <row r="3240" spans="1:31" ht="15.75" customHeight="1" x14ac:dyDescent="0.3">
      <c r="A3240">
        <v>33</v>
      </c>
      <c r="B3240" t="s">
        <v>24</v>
      </c>
      <c r="C3240" t="s">
        <v>499</v>
      </c>
      <c r="D3240" t="s">
        <v>485</v>
      </c>
      <c r="E3240">
        <v>1999</v>
      </c>
      <c r="F3240" t="s">
        <v>602</v>
      </c>
      <c r="G3240" t="s">
        <v>604</v>
      </c>
      <c r="H3240" s="3" t="s">
        <v>605</v>
      </c>
      <c r="I3240" s="8">
        <v>-4.6244560000000003</v>
      </c>
      <c r="J3240" s="8">
        <v>-46.231265999999998</v>
      </c>
      <c r="K3240">
        <f t="shared" si="48"/>
        <v>100000000</v>
      </c>
      <c r="L3240" t="s">
        <v>67</v>
      </c>
      <c r="M3240" t="s">
        <v>585</v>
      </c>
      <c r="N3240" t="s">
        <v>606</v>
      </c>
      <c r="O3240" s="12">
        <v>1995</v>
      </c>
      <c r="P3240" s="12">
        <v>10</v>
      </c>
      <c r="Q3240" s="12">
        <v>1996</v>
      </c>
      <c r="R3240" s="12">
        <v>9</v>
      </c>
      <c r="S3240" s="7">
        <v>12</v>
      </c>
      <c r="T3240">
        <v>24</v>
      </c>
      <c r="U3240">
        <v>5</v>
      </c>
      <c r="V3240" t="s">
        <v>82</v>
      </c>
      <c r="W3240">
        <f t="shared" si="49"/>
        <v>360</v>
      </c>
      <c r="X3240" s="5">
        <v>1</v>
      </c>
      <c r="Y3240" t="s">
        <v>603</v>
      </c>
      <c r="Z3240" t="s">
        <v>83</v>
      </c>
      <c r="AA3240" t="s">
        <v>87</v>
      </c>
      <c r="AB3240" s="5">
        <v>0</v>
      </c>
      <c r="AC3240" s="22" t="s">
        <v>1458</v>
      </c>
      <c r="AD3240" s="22" t="s">
        <v>1653</v>
      </c>
      <c r="AE3240" t="s">
        <v>1457</v>
      </c>
    </row>
    <row r="3241" spans="1:31" ht="15.75" customHeight="1" x14ac:dyDescent="0.3">
      <c r="A3241">
        <v>33</v>
      </c>
      <c r="B3241" t="s">
        <v>24</v>
      </c>
      <c r="C3241" t="s">
        <v>499</v>
      </c>
      <c r="D3241" t="s">
        <v>485</v>
      </c>
      <c r="E3241">
        <v>1999</v>
      </c>
      <c r="F3241" t="s">
        <v>602</v>
      </c>
      <c r="G3241" t="s">
        <v>604</v>
      </c>
      <c r="H3241" s="3" t="s">
        <v>605</v>
      </c>
      <c r="I3241" s="8">
        <v>-4.6244560000000003</v>
      </c>
      <c r="J3241" s="8">
        <v>-46.231265999999998</v>
      </c>
      <c r="K3241">
        <f t="shared" si="48"/>
        <v>100000000</v>
      </c>
      <c r="L3241" t="s">
        <v>67</v>
      </c>
      <c r="M3241" t="s">
        <v>585</v>
      </c>
      <c r="N3241" t="s">
        <v>606</v>
      </c>
      <c r="O3241" s="12">
        <v>1995</v>
      </c>
      <c r="P3241" s="12">
        <v>10</v>
      </c>
      <c r="Q3241" s="12">
        <v>1996</v>
      </c>
      <c r="R3241" s="12">
        <v>9</v>
      </c>
      <c r="S3241" s="7">
        <v>12</v>
      </c>
      <c r="T3241">
        <v>24</v>
      </c>
      <c r="U3241">
        <v>5</v>
      </c>
      <c r="V3241" t="s">
        <v>82</v>
      </c>
      <c r="W3241">
        <f t="shared" si="49"/>
        <v>360</v>
      </c>
      <c r="X3241" s="5">
        <v>1</v>
      </c>
      <c r="Y3241" t="s">
        <v>603</v>
      </c>
      <c r="Z3241" t="s">
        <v>90</v>
      </c>
      <c r="AA3241" t="s">
        <v>666</v>
      </c>
      <c r="AB3241" s="5">
        <v>1</v>
      </c>
      <c r="AC3241" s="22" t="s">
        <v>1458</v>
      </c>
      <c r="AD3241" s="22" t="s">
        <v>1653</v>
      </c>
      <c r="AE3241" t="s">
        <v>1457</v>
      </c>
    </row>
    <row r="3242" spans="1:31" ht="15.75" customHeight="1" x14ac:dyDescent="0.3">
      <c r="A3242">
        <v>33</v>
      </c>
      <c r="B3242" t="s">
        <v>24</v>
      </c>
      <c r="C3242" t="s">
        <v>499</v>
      </c>
      <c r="D3242" t="s">
        <v>485</v>
      </c>
      <c r="E3242">
        <v>1999</v>
      </c>
      <c r="F3242" t="s">
        <v>602</v>
      </c>
      <c r="G3242" t="s">
        <v>604</v>
      </c>
      <c r="H3242" s="3" t="s">
        <v>605</v>
      </c>
      <c r="I3242" s="8">
        <v>-4.6244560000000003</v>
      </c>
      <c r="J3242" s="8">
        <v>-46.231265999999998</v>
      </c>
      <c r="K3242">
        <f t="shared" si="48"/>
        <v>100000000</v>
      </c>
      <c r="L3242" t="s">
        <v>67</v>
      </c>
      <c r="M3242" t="s">
        <v>585</v>
      </c>
      <c r="N3242" t="s">
        <v>606</v>
      </c>
      <c r="O3242" s="12">
        <v>1995</v>
      </c>
      <c r="P3242" s="12">
        <v>10</v>
      </c>
      <c r="Q3242" s="12">
        <v>1996</v>
      </c>
      <c r="R3242" s="12">
        <v>9</v>
      </c>
      <c r="S3242" s="7">
        <v>12</v>
      </c>
      <c r="T3242">
        <v>24</v>
      </c>
      <c r="U3242">
        <v>5</v>
      </c>
      <c r="V3242" t="s">
        <v>82</v>
      </c>
      <c r="W3242">
        <f t="shared" si="49"/>
        <v>360</v>
      </c>
      <c r="X3242" s="5">
        <v>1</v>
      </c>
      <c r="Y3242" t="s">
        <v>603</v>
      </c>
      <c r="Z3242" t="s">
        <v>90</v>
      </c>
      <c r="AA3242" t="s">
        <v>91</v>
      </c>
      <c r="AB3242" s="5">
        <v>0</v>
      </c>
      <c r="AC3242" s="22" t="s">
        <v>1458</v>
      </c>
      <c r="AD3242" s="22" t="s">
        <v>1653</v>
      </c>
      <c r="AE3242" t="s">
        <v>1457</v>
      </c>
    </row>
    <row r="3243" spans="1:31" ht="15.75" customHeight="1" x14ac:dyDescent="0.3">
      <c r="A3243">
        <v>33</v>
      </c>
      <c r="B3243" t="s">
        <v>24</v>
      </c>
      <c r="C3243" t="s">
        <v>499</v>
      </c>
      <c r="D3243" t="s">
        <v>485</v>
      </c>
      <c r="E3243">
        <v>1999</v>
      </c>
      <c r="F3243" t="s">
        <v>602</v>
      </c>
      <c r="G3243" t="s">
        <v>604</v>
      </c>
      <c r="H3243" s="3" t="s">
        <v>605</v>
      </c>
      <c r="I3243" s="8">
        <v>-4.6244560000000003</v>
      </c>
      <c r="J3243" s="8">
        <v>-46.231265999999998</v>
      </c>
      <c r="K3243">
        <f t="shared" si="48"/>
        <v>100000000</v>
      </c>
      <c r="L3243" t="s">
        <v>67</v>
      </c>
      <c r="M3243" t="s">
        <v>585</v>
      </c>
      <c r="N3243" t="s">
        <v>606</v>
      </c>
      <c r="O3243" s="12">
        <v>1995</v>
      </c>
      <c r="P3243" s="12">
        <v>10</v>
      </c>
      <c r="Q3243" s="12">
        <v>1996</v>
      </c>
      <c r="R3243" s="12">
        <v>9</v>
      </c>
      <c r="S3243" s="7">
        <v>12</v>
      </c>
      <c r="T3243">
        <v>24</v>
      </c>
      <c r="U3243">
        <v>5</v>
      </c>
      <c r="V3243" t="s">
        <v>82</v>
      </c>
      <c r="W3243">
        <f t="shared" si="49"/>
        <v>360</v>
      </c>
      <c r="X3243" s="5">
        <v>1</v>
      </c>
      <c r="Y3243" t="s">
        <v>21</v>
      </c>
      <c r="Z3243" t="s">
        <v>49</v>
      </c>
      <c r="AA3243" t="s">
        <v>1120</v>
      </c>
      <c r="AB3243" s="5">
        <v>1</v>
      </c>
      <c r="AC3243" s="22" t="s">
        <v>1458</v>
      </c>
      <c r="AD3243" s="22" t="s">
        <v>1653</v>
      </c>
      <c r="AE3243" t="s">
        <v>1457</v>
      </c>
    </row>
    <row r="3244" spans="1:31" ht="15.75" customHeight="1" x14ac:dyDescent="0.3">
      <c r="A3244">
        <v>33</v>
      </c>
      <c r="B3244" t="s">
        <v>24</v>
      </c>
      <c r="C3244" t="s">
        <v>499</v>
      </c>
      <c r="D3244" t="s">
        <v>485</v>
      </c>
      <c r="E3244">
        <v>1999</v>
      </c>
      <c r="F3244" t="s">
        <v>602</v>
      </c>
      <c r="G3244" t="s">
        <v>604</v>
      </c>
      <c r="H3244" s="3" t="s">
        <v>605</v>
      </c>
      <c r="I3244" s="8">
        <v>-4.6244560000000003</v>
      </c>
      <c r="J3244" s="8">
        <v>-46.231265999999998</v>
      </c>
      <c r="K3244">
        <f t="shared" si="48"/>
        <v>100000000</v>
      </c>
      <c r="L3244" t="s">
        <v>67</v>
      </c>
      <c r="M3244" t="s">
        <v>585</v>
      </c>
      <c r="N3244" t="s">
        <v>606</v>
      </c>
      <c r="O3244" s="12">
        <v>1995</v>
      </c>
      <c r="P3244" s="12">
        <v>10</v>
      </c>
      <c r="Q3244" s="12">
        <v>1996</v>
      </c>
      <c r="R3244" s="12">
        <v>9</v>
      </c>
      <c r="S3244" s="7">
        <v>12</v>
      </c>
      <c r="T3244">
        <v>24</v>
      </c>
      <c r="U3244">
        <v>5</v>
      </c>
      <c r="V3244" t="s">
        <v>82</v>
      </c>
      <c r="W3244">
        <f t="shared" si="49"/>
        <v>360</v>
      </c>
      <c r="X3244" s="5">
        <v>1</v>
      </c>
      <c r="Y3244" t="s">
        <v>21</v>
      </c>
      <c r="Z3244" t="s">
        <v>49</v>
      </c>
      <c r="AA3244" t="s">
        <v>1121</v>
      </c>
      <c r="AB3244" s="5">
        <v>1</v>
      </c>
      <c r="AC3244" s="22" t="s">
        <v>1458</v>
      </c>
      <c r="AD3244" s="22" t="s">
        <v>1653</v>
      </c>
      <c r="AE3244" t="s">
        <v>1457</v>
      </c>
    </row>
    <row r="3245" spans="1:31" ht="15.75" customHeight="1" x14ac:dyDescent="0.3">
      <c r="A3245">
        <v>33</v>
      </c>
      <c r="B3245" t="s">
        <v>24</v>
      </c>
      <c r="C3245" t="s">
        <v>499</v>
      </c>
      <c r="D3245" t="s">
        <v>485</v>
      </c>
      <c r="E3245">
        <v>1999</v>
      </c>
      <c r="F3245" t="s">
        <v>602</v>
      </c>
      <c r="G3245" t="s">
        <v>604</v>
      </c>
      <c r="H3245" s="3" t="s">
        <v>605</v>
      </c>
      <c r="I3245" s="8">
        <v>-4.6244560000000003</v>
      </c>
      <c r="J3245" s="8">
        <v>-46.231265999999998</v>
      </c>
      <c r="K3245">
        <f t="shared" si="48"/>
        <v>100000000</v>
      </c>
      <c r="L3245" t="s">
        <v>67</v>
      </c>
      <c r="M3245" t="s">
        <v>585</v>
      </c>
      <c r="N3245" t="s">
        <v>606</v>
      </c>
      <c r="O3245" s="12">
        <v>1995</v>
      </c>
      <c r="P3245" s="12">
        <v>10</v>
      </c>
      <c r="Q3245" s="12">
        <v>1996</v>
      </c>
      <c r="R3245" s="12">
        <v>9</v>
      </c>
      <c r="S3245" s="7">
        <v>12</v>
      </c>
      <c r="T3245">
        <v>24</v>
      </c>
      <c r="U3245">
        <v>5</v>
      </c>
      <c r="V3245" t="s">
        <v>82</v>
      </c>
      <c r="W3245">
        <f t="shared" si="49"/>
        <v>360</v>
      </c>
      <c r="X3245" s="5">
        <v>1</v>
      </c>
      <c r="Y3245" t="s">
        <v>21</v>
      </c>
      <c r="Z3245" t="s">
        <v>49</v>
      </c>
      <c r="AA3245" t="s">
        <v>1122</v>
      </c>
      <c r="AB3245" s="5">
        <v>2</v>
      </c>
      <c r="AC3245" s="22" t="s">
        <v>1458</v>
      </c>
      <c r="AD3245" s="22" t="s">
        <v>1653</v>
      </c>
      <c r="AE3245" t="s">
        <v>1457</v>
      </c>
    </row>
    <row r="3246" spans="1:31" ht="15.75" customHeight="1" x14ac:dyDescent="0.3">
      <c r="A3246">
        <v>33</v>
      </c>
      <c r="B3246" t="s">
        <v>24</v>
      </c>
      <c r="C3246" t="s">
        <v>499</v>
      </c>
      <c r="D3246" t="s">
        <v>485</v>
      </c>
      <c r="E3246">
        <v>1999</v>
      </c>
      <c r="F3246" t="s">
        <v>602</v>
      </c>
      <c r="G3246" t="s">
        <v>604</v>
      </c>
      <c r="H3246" s="3" t="s">
        <v>605</v>
      </c>
      <c r="I3246" s="8">
        <v>-4.6244560000000003</v>
      </c>
      <c r="J3246" s="8">
        <v>-46.231265999999998</v>
      </c>
      <c r="K3246">
        <f t="shared" si="48"/>
        <v>100000000</v>
      </c>
      <c r="L3246" t="s">
        <v>67</v>
      </c>
      <c r="M3246" t="s">
        <v>585</v>
      </c>
      <c r="N3246" t="s">
        <v>606</v>
      </c>
      <c r="O3246" s="12">
        <v>1995</v>
      </c>
      <c r="P3246" s="12">
        <v>10</v>
      </c>
      <c r="Q3246" s="12">
        <v>1996</v>
      </c>
      <c r="R3246" s="12">
        <v>9</v>
      </c>
      <c r="S3246" s="7">
        <v>12</v>
      </c>
      <c r="T3246">
        <v>24</v>
      </c>
      <c r="U3246">
        <v>5</v>
      </c>
      <c r="V3246" t="s">
        <v>82</v>
      </c>
      <c r="W3246">
        <f t="shared" si="49"/>
        <v>360</v>
      </c>
      <c r="X3246" s="5">
        <v>1</v>
      </c>
      <c r="Y3246" t="s">
        <v>21</v>
      </c>
      <c r="Z3246" t="s">
        <v>49</v>
      </c>
      <c r="AA3246" t="s">
        <v>476</v>
      </c>
      <c r="AB3246" s="5">
        <v>7</v>
      </c>
      <c r="AC3246" s="22" t="s">
        <v>1458</v>
      </c>
      <c r="AD3246" s="22" t="s">
        <v>1653</v>
      </c>
      <c r="AE3246" t="s">
        <v>1457</v>
      </c>
    </row>
    <row r="3247" spans="1:31" ht="15.75" customHeight="1" x14ac:dyDescent="0.3">
      <c r="A3247">
        <v>33</v>
      </c>
      <c r="B3247" t="s">
        <v>24</v>
      </c>
      <c r="C3247" t="s">
        <v>499</v>
      </c>
      <c r="D3247" t="s">
        <v>485</v>
      </c>
      <c r="E3247">
        <v>1999</v>
      </c>
      <c r="F3247" t="s">
        <v>602</v>
      </c>
      <c r="G3247" t="s">
        <v>604</v>
      </c>
      <c r="H3247" s="3" t="s">
        <v>605</v>
      </c>
      <c r="I3247" s="8">
        <v>-4.6244560000000003</v>
      </c>
      <c r="J3247" s="8">
        <v>-46.231265999999998</v>
      </c>
      <c r="K3247">
        <f t="shared" si="48"/>
        <v>100000000</v>
      </c>
      <c r="L3247" t="s">
        <v>67</v>
      </c>
      <c r="M3247" t="s">
        <v>585</v>
      </c>
      <c r="N3247" t="s">
        <v>606</v>
      </c>
      <c r="O3247" s="12">
        <v>1995</v>
      </c>
      <c r="P3247" s="12">
        <v>10</v>
      </c>
      <c r="Q3247" s="12">
        <v>1996</v>
      </c>
      <c r="R3247" s="12">
        <v>9</v>
      </c>
      <c r="S3247" s="7">
        <v>12</v>
      </c>
      <c r="T3247">
        <v>24</v>
      </c>
      <c r="U3247">
        <v>5</v>
      </c>
      <c r="V3247" t="s">
        <v>82</v>
      </c>
      <c r="W3247">
        <f t="shared" si="49"/>
        <v>360</v>
      </c>
      <c r="X3247" s="5">
        <v>1</v>
      </c>
      <c r="Y3247" t="s">
        <v>21</v>
      </c>
      <c r="Z3247" t="s">
        <v>49</v>
      </c>
      <c r="AA3247" t="s">
        <v>483</v>
      </c>
      <c r="AB3247" s="5">
        <v>0</v>
      </c>
      <c r="AC3247" s="22" t="s">
        <v>1458</v>
      </c>
      <c r="AD3247" s="22" t="s">
        <v>1653</v>
      </c>
      <c r="AE3247" t="s">
        <v>1457</v>
      </c>
    </row>
    <row r="3248" spans="1:31" ht="15.75" customHeight="1" x14ac:dyDescent="0.3">
      <c r="A3248">
        <v>33</v>
      </c>
      <c r="B3248" t="s">
        <v>24</v>
      </c>
      <c r="C3248" t="s">
        <v>499</v>
      </c>
      <c r="D3248" t="s">
        <v>485</v>
      </c>
      <c r="E3248">
        <v>1999</v>
      </c>
      <c r="F3248" t="s">
        <v>602</v>
      </c>
      <c r="G3248" t="s">
        <v>604</v>
      </c>
      <c r="H3248" s="3" t="s">
        <v>605</v>
      </c>
      <c r="I3248" s="8">
        <v>-4.6244560000000003</v>
      </c>
      <c r="J3248" s="8">
        <v>-46.231265999999998</v>
      </c>
      <c r="K3248">
        <f t="shared" si="48"/>
        <v>100000000</v>
      </c>
      <c r="L3248" t="s">
        <v>67</v>
      </c>
      <c r="M3248" t="s">
        <v>585</v>
      </c>
      <c r="N3248" t="s">
        <v>606</v>
      </c>
      <c r="O3248" s="12">
        <v>1995</v>
      </c>
      <c r="P3248" s="12">
        <v>10</v>
      </c>
      <c r="Q3248" s="12">
        <v>1996</v>
      </c>
      <c r="R3248" s="12">
        <v>9</v>
      </c>
      <c r="S3248" s="7">
        <v>12</v>
      </c>
      <c r="T3248">
        <v>24</v>
      </c>
      <c r="U3248">
        <v>5</v>
      </c>
      <c r="V3248" t="s">
        <v>82</v>
      </c>
      <c r="W3248">
        <f t="shared" si="49"/>
        <v>360</v>
      </c>
      <c r="X3248" s="5">
        <v>1</v>
      </c>
      <c r="Y3248" t="s">
        <v>21</v>
      </c>
      <c r="Z3248" t="s">
        <v>49</v>
      </c>
      <c r="AA3248" t="s">
        <v>490</v>
      </c>
      <c r="AB3248" s="5">
        <v>1</v>
      </c>
      <c r="AC3248" s="22" t="s">
        <v>1458</v>
      </c>
      <c r="AD3248" s="22" t="s">
        <v>1653</v>
      </c>
      <c r="AE3248" t="s">
        <v>1457</v>
      </c>
    </row>
    <row r="3249" spans="1:31" ht="15.75" customHeight="1" x14ac:dyDescent="0.3">
      <c r="A3249">
        <v>33</v>
      </c>
      <c r="B3249" t="s">
        <v>24</v>
      </c>
      <c r="C3249" t="s">
        <v>499</v>
      </c>
      <c r="D3249" t="s">
        <v>485</v>
      </c>
      <c r="E3249">
        <v>1999</v>
      </c>
      <c r="F3249" t="s">
        <v>602</v>
      </c>
      <c r="G3249" t="s">
        <v>604</v>
      </c>
      <c r="H3249" s="3" t="s">
        <v>605</v>
      </c>
      <c r="I3249" s="8">
        <v>-4.6244560000000003</v>
      </c>
      <c r="J3249" s="8">
        <v>-46.231265999999998</v>
      </c>
      <c r="K3249">
        <f t="shared" si="48"/>
        <v>100000000</v>
      </c>
      <c r="L3249" t="s">
        <v>67</v>
      </c>
      <c r="M3249" t="s">
        <v>585</v>
      </c>
      <c r="N3249" t="s">
        <v>606</v>
      </c>
      <c r="O3249" s="12">
        <v>1995</v>
      </c>
      <c r="P3249" s="12">
        <v>10</v>
      </c>
      <c r="Q3249" s="12">
        <v>1996</v>
      </c>
      <c r="R3249" s="12">
        <v>9</v>
      </c>
      <c r="S3249" s="7">
        <v>12</v>
      </c>
      <c r="T3249">
        <v>24</v>
      </c>
      <c r="U3249">
        <v>5</v>
      </c>
      <c r="V3249" t="s">
        <v>82</v>
      </c>
      <c r="W3249">
        <f t="shared" si="49"/>
        <v>360</v>
      </c>
      <c r="X3249" s="5">
        <v>1</v>
      </c>
      <c r="Y3249" t="s">
        <v>21</v>
      </c>
      <c r="Z3249" t="s">
        <v>49</v>
      </c>
      <c r="AA3249" t="s">
        <v>1079</v>
      </c>
      <c r="AB3249" s="5">
        <v>65</v>
      </c>
      <c r="AC3249" s="22" t="s">
        <v>1458</v>
      </c>
      <c r="AD3249" s="22" t="s">
        <v>1653</v>
      </c>
      <c r="AE3249" t="s">
        <v>1457</v>
      </c>
    </row>
    <row r="3250" spans="1:31" ht="15.75" customHeight="1" x14ac:dyDescent="0.3">
      <c r="A3250">
        <v>33</v>
      </c>
      <c r="B3250" t="s">
        <v>24</v>
      </c>
      <c r="C3250" t="s">
        <v>499</v>
      </c>
      <c r="D3250" t="s">
        <v>485</v>
      </c>
      <c r="E3250">
        <v>1999</v>
      </c>
      <c r="F3250" t="s">
        <v>602</v>
      </c>
      <c r="G3250" t="s">
        <v>604</v>
      </c>
      <c r="H3250" s="3" t="s">
        <v>605</v>
      </c>
      <c r="I3250" s="8">
        <v>-4.6244560000000003</v>
      </c>
      <c r="J3250" s="8">
        <v>-46.231265999999998</v>
      </c>
      <c r="K3250">
        <f t="shared" si="48"/>
        <v>100000000</v>
      </c>
      <c r="L3250" t="s">
        <v>67</v>
      </c>
      <c r="M3250" t="s">
        <v>585</v>
      </c>
      <c r="N3250" t="s">
        <v>606</v>
      </c>
      <c r="O3250" s="12">
        <v>1995</v>
      </c>
      <c r="P3250" s="12">
        <v>10</v>
      </c>
      <c r="Q3250" s="12">
        <v>1996</v>
      </c>
      <c r="R3250" s="12">
        <v>9</v>
      </c>
      <c r="S3250" s="7">
        <v>12</v>
      </c>
      <c r="T3250">
        <v>24</v>
      </c>
      <c r="U3250">
        <v>5</v>
      </c>
      <c r="V3250" t="s">
        <v>82</v>
      </c>
      <c r="W3250">
        <f t="shared" si="49"/>
        <v>360</v>
      </c>
      <c r="X3250" s="5">
        <v>1</v>
      </c>
      <c r="Y3250" t="s">
        <v>21</v>
      </c>
      <c r="Z3250" t="s">
        <v>49</v>
      </c>
      <c r="AA3250" t="s">
        <v>50</v>
      </c>
      <c r="AB3250" s="5">
        <v>7</v>
      </c>
      <c r="AC3250" s="22" t="s">
        <v>1458</v>
      </c>
      <c r="AD3250" s="22" t="s">
        <v>1653</v>
      </c>
      <c r="AE3250" t="s">
        <v>1457</v>
      </c>
    </row>
    <row r="3251" spans="1:31" ht="15.75" customHeight="1" x14ac:dyDescent="0.3">
      <c r="A3251">
        <v>33</v>
      </c>
      <c r="B3251" t="s">
        <v>24</v>
      </c>
      <c r="C3251" t="s">
        <v>499</v>
      </c>
      <c r="D3251" t="s">
        <v>485</v>
      </c>
      <c r="E3251">
        <v>1999</v>
      </c>
      <c r="F3251" t="s">
        <v>602</v>
      </c>
      <c r="G3251" t="s">
        <v>604</v>
      </c>
      <c r="H3251" s="3" t="s">
        <v>605</v>
      </c>
      <c r="I3251" s="8">
        <v>-4.6244560000000003</v>
      </c>
      <c r="J3251" s="8">
        <v>-46.231265999999998</v>
      </c>
      <c r="K3251">
        <f t="shared" si="48"/>
        <v>100000000</v>
      </c>
      <c r="L3251" t="s">
        <v>67</v>
      </c>
      <c r="M3251" t="s">
        <v>585</v>
      </c>
      <c r="N3251" t="s">
        <v>606</v>
      </c>
      <c r="O3251" s="12">
        <v>1995</v>
      </c>
      <c r="P3251" s="12">
        <v>10</v>
      </c>
      <c r="Q3251" s="12">
        <v>1996</v>
      </c>
      <c r="R3251" s="12">
        <v>9</v>
      </c>
      <c r="S3251" s="7">
        <v>12</v>
      </c>
      <c r="T3251">
        <v>24</v>
      </c>
      <c r="U3251">
        <v>5</v>
      </c>
      <c r="V3251" t="s">
        <v>82</v>
      </c>
      <c r="W3251">
        <f t="shared" si="49"/>
        <v>360</v>
      </c>
      <c r="X3251" s="5">
        <v>1</v>
      </c>
      <c r="Y3251" t="s">
        <v>21</v>
      </c>
      <c r="Z3251" t="s">
        <v>55</v>
      </c>
      <c r="AA3251" t="s">
        <v>890</v>
      </c>
      <c r="AB3251" s="5">
        <v>15</v>
      </c>
      <c r="AC3251" s="22" t="s">
        <v>1458</v>
      </c>
      <c r="AD3251" s="22" t="s">
        <v>1653</v>
      </c>
      <c r="AE3251" t="s">
        <v>1457</v>
      </c>
    </row>
    <row r="3252" spans="1:31" ht="15.75" customHeight="1" x14ac:dyDescent="0.3">
      <c r="A3252">
        <v>33</v>
      </c>
      <c r="B3252" t="s">
        <v>24</v>
      </c>
      <c r="C3252" t="s">
        <v>499</v>
      </c>
      <c r="D3252" t="s">
        <v>485</v>
      </c>
      <c r="E3252">
        <v>1999</v>
      </c>
      <c r="F3252" t="s">
        <v>602</v>
      </c>
      <c r="G3252" t="s">
        <v>604</v>
      </c>
      <c r="H3252" s="3" t="s">
        <v>605</v>
      </c>
      <c r="I3252" s="8">
        <v>-4.6244560000000003</v>
      </c>
      <c r="J3252" s="8">
        <v>-46.231265999999998</v>
      </c>
      <c r="K3252">
        <f t="shared" si="48"/>
        <v>100000000</v>
      </c>
      <c r="L3252" t="s">
        <v>67</v>
      </c>
      <c r="M3252" t="s">
        <v>585</v>
      </c>
      <c r="N3252" t="s">
        <v>606</v>
      </c>
      <c r="O3252" s="12">
        <v>1995</v>
      </c>
      <c r="P3252" s="12">
        <v>10</v>
      </c>
      <c r="Q3252" s="12">
        <v>1996</v>
      </c>
      <c r="R3252" s="12">
        <v>9</v>
      </c>
      <c r="S3252" s="7">
        <v>12</v>
      </c>
      <c r="T3252">
        <v>24</v>
      </c>
      <c r="U3252">
        <v>5</v>
      </c>
      <c r="V3252" t="s">
        <v>82</v>
      </c>
      <c r="W3252">
        <f t="shared" si="49"/>
        <v>360</v>
      </c>
      <c r="X3252" s="5">
        <v>1</v>
      </c>
      <c r="Y3252" t="s">
        <v>21</v>
      </c>
      <c r="Z3252" t="s">
        <v>55</v>
      </c>
      <c r="AA3252" t="s">
        <v>496</v>
      </c>
      <c r="AB3252" s="5">
        <v>84</v>
      </c>
      <c r="AC3252" s="22" t="s">
        <v>1458</v>
      </c>
      <c r="AD3252" s="22" t="s">
        <v>1653</v>
      </c>
      <c r="AE3252" t="s">
        <v>1457</v>
      </c>
    </row>
    <row r="3253" spans="1:31" ht="15.75" customHeight="1" x14ac:dyDescent="0.3">
      <c r="A3253">
        <v>33</v>
      </c>
      <c r="B3253" t="s">
        <v>24</v>
      </c>
      <c r="C3253" t="s">
        <v>499</v>
      </c>
      <c r="D3253" t="s">
        <v>485</v>
      </c>
      <c r="E3253">
        <v>1999</v>
      </c>
      <c r="F3253" t="s">
        <v>602</v>
      </c>
      <c r="G3253" t="s">
        <v>604</v>
      </c>
      <c r="H3253" s="3" t="s">
        <v>605</v>
      </c>
      <c r="I3253" s="8">
        <v>-4.6244560000000003</v>
      </c>
      <c r="J3253" s="8">
        <v>-46.231265999999998</v>
      </c>
      <c r="K3253">
        <f t="shared" si="48"/>
        <v>100000000</v>
      </c>
      <c r="L3253" t="s">
        <v>67</v>
      </c>
      <c r="M3253" t="s">
        <v>585</v>
      </c>
      <c r="N3253" t="s">
        <v>606</v>
      </c>
      <c r="O3253" s="12">
        <v>1995</v>
      </c>
      <c r="P3253" s="12">
        <v>10</v>
      </c>
      <c r="Q3253" s="12">
        <v>1996</v>
      </c>
      <c r="R3253" s="12">
        <v>9</v>
      </c>
      <c r="S3253" s="7">
        <v>12</v>
      </c>
      <c r="T3253">
        <v>24</v>
      </c>
      <c r="U3253">
        <v>5</v>
      </c>
      <c r="V3253" t="s">
        <v>82</v>
      </c>
      <c r="W3253">
        <f t="shared" si="49"/>
        <v>360</v>
      </c>
      <c r="X3253" s="5">
        <v>1</v>
      </c>
      <c r="Y3253" t="s">
        <v>21</v>
      </c>
      <c r="Z3253" t="s">
        <v>55</v>
      </c>
      <c r="AA3253" t="s">
        <v>860</v>
      </c>
      <c r="AB3253" s="5">
        <v>1</v>
      </c>
      <c r="AC3253" s="22" t="s">
        <v>1458</v>
      </c>
      <c r="AD3253" s="22" t="s">
        <v>1653</v>
      </c>
      <c r="AE3253" t="s">
        <v>1457</v>
      </c>
    </row>
    <row r="3254" spans="1:31" ht="15.75" customHeight="1" x14ac:dyDescent="0.3">
      <c r="A3254">
        <v>33</v>
      </c>
      <c r="B3254" t="s">
        <v>24</v>
      </c>
      <c r="C3254" t="s">
        <v>499</v>
      </c>
      <c r="D3254" t="s">
        <v>485</v>
      </c>
      <c r="E3254">
        <v>1999</v>
      </c>
      <c r="F3254" t="s">
        <v>602</v>
      </c>
      <c r="G3254" t="s">
        <v>604</v>
      </c>
      <c r="H3254" s="3" t="s">
        <v>605</v>
      </c>
      <c r="I3254" s="8">
        <v>-4.6244560000000003</v>
      </c>
      <c r="J3254" s="8">
        <v>-46.231265999999998</v>
      </c>
      <c r="K3254">
        <f t="shared" si="48"/>
        <v>100000000</v>
      </c>
      <c r="L3254" t="s">
        <v>67</v>
      </c>
      <c r="M3254" t="s">
        <v>585</v>
      </c>
      <c r="N3254" t="s">
        <v>606</v>
      </c>
      <c r="O3254" s="12">
        <v>1995</v>
      </c>
      <c r="P3254" s="12">
        <v>10</v>
      </c>
      <c r="Q3254" s="12">
        <v>1996</v>
      </c>
      <c r="R3254" s="12">
        <v>9</v>
      </c>
      <c r="S3254" s="7">
        <v>12</v>
      </c>
      <c r="T3254">
        <v>24</v>
      </c>
      <c r="U3254">
        <v>5</v>
      </c>
      <c r="V3254" t="s">
        <v>82</v>
      </c>
      <c r="W3254">
        <f t="shared" si="49"/>
        <v>360</v>
      </c>
      <c r="X3254" s="5">
        <v>1</v>
      </c>
      <c r="Y3254" t="s">
        <v>21</v>
      </c>
      <c r="Z3254" t="s">
        <v>55</v>
      </c>
      <c r="AA3254" t="s">
        <v>503</v>
      </c>
      <c r="AB3254" s="5">
        <v>0</v>
      </c>
      <c r="AC3254" s="22" t="s">
        <v>1458</v>
      </c>
      <c r="AD3254" s="22" t="s">
        <v>1653</v>
      </c>
      <c r="AE3254" t="s">
        <v>1457</v>
      </c>
    </row>
    <row r="3255" spans="1:31" ht="15.75" customHeight="1" x14ac:dyDescent="0.3">
      <c r="A3255">
        <v>33</v>
      </c>
      <c r="B3255" t="s">
        <v>24</v>
      </c>
      <c r="C3255" t="s">
        <v>499</v>
      </c>
      <c r="D3255" t="s">
        <v>485</v>
      </c>
      <c r="E3255">
        <v>1999</v>
      </c>
      <c r="F3255" t="s">
        <v>602</v>
      </c>
      <c r="G3255" t="s">
        <v>604</v>
      </c>
      <c r="H3255" s="3" t="s">
        <v>605</v>
      </c>
      <c r="I3255" s="8">
        <v>-4.6244560000000003</v>
      </c>
      <c r="J3255" s="8">
        <v>-46.231265999999998</v>
      </c>
      <c r="K3255">
        <f t="shared" si="48"/>
        <v>100000000</v>
      </c>
      <c r="L3255" t="s">
        <v>67</v>
      </c>
      <c r="M3255" t="s">
        <v>585</v>
      </c>
      <c r="N3255" t="s">
        <v>606</v>
      </c>
      <c r="O3255" s="12">
        <v>1995</v>
      </c>
      <c r="P3255" s="12">
        <v>10</v>
      </c>
      <c r="Q3255" s="12">
        <v>1996</v>
      </c>
      <c r="R3255" s="12">
        <v>9</v>
      </c>
      <c r="S3255" s="7">
        <v>12</v>
      </c>
      <c r="T3255">
        <v>24</v>
      </c>
      <c r="U3255">
        <v>5</v>
      </c>
      <c r="V3255" t="s">
        <v>82</v>
      </c>
      <c r="W3255">
        <f t="shared" si="49"/>
        <v>360</v>
      </c>
      <c r="X3255" s="5">
        <v>1</v>
      </c>
      <c r="Y3255" t="s">
        <v>21</v>
      </c>
      <c r="Z3255" t="s">
        <v>55</v>
      </c>
      <c r="AA3255" t="s">
        <v>861</v>
      </c>
      <c r="AB3255" s="5">
        <v>0</v>
      </c>
      <c r="AC3255" s="22" t="s">
        <v>1458</v>
      </c>
      <c r="AD3255" s="22" t="s">
        <v>1653</v>
      </c>
      <c r="AE3255" t="s">
        <v>1457</v>
      </c>
    </row>
    <row r="3256" spans="1:31" ht="15.75" customHeight="1" x14ac:dyDescent="0.3">
      <c r="A3256">
        <v>33</v>
      </c>
      <c r="B3256" t="s">
        <v>24</v>
      </c>
      <c r="C3256" t="s">
        <v>499</v>
      </c>
      <c r="D3256" t="s">
        <v>485</v>
      </c>
      <c r="E3256">
        <v>1999</v>
      </c>
      <c r="F3256" t="s">
        <v>602</v>
      </c>
      <c r="G3256" t="s">
        <v>604</v>
      </c>
      <c r="H3256" s="3" t="s">
        <v>605</v>
      </c>
      <c r="I3256" s="8">
        <v>-4.6244560000000003</v>
      </c>
      <c r="J3256" s="8">
        <v>-46.231265999999998</v>
      </c>
      <c r="K3256">
        <f t="shared" si="48"/>
        <v>100000000</v>
      </c>
      <c r="L3256" t="s">
        <v>67</v>
      </c>
      <c r="M3256" t="s">
        <v>585</v>
      </c>
      <c r="N3256" t="s">
        <v>606</v>
      </c>
      <c r="O3256" s="12">
        <v>1995</v>
      </c>
      <c r="P3256" s="12">
        <v>10</v>
      </c>
      <c r="Q3256" s="12">
        <v>1996</v>
      </c>
      <c r="R3256" s="12">
        <v>9</v>
      </c>
      <c r="S3256" s="7">
        <v>12</v>
      </c>
      <c r="T3256">
        <v>24</v>
      </c>
      <c r="U3256">
        <v>5</v>
      </c>
      <c r="V3256" t="s">
        <v>82</v>
      </c>
      <c r="W3256">
        <f t="shared" si="49"/>
        <v>360</v>
      </c>
      <c r="X3256" s="5">
        <v>1</v>
      </c>
      <c r="Y3256" t="s">
        <v>21</v>
      </c>
      <c r="Z3256" t="s">
        <v>55</v>
      </c>
      <c r="AA3256" t="s">
        <v>56</v>
      </c>
      <c r="AB3256" s="5">
        <v>0</v>
      </c>
      <c r="AC3256" s="22" t="s">
        <v>1458</v>
      </c>
      <c r="AD3256" s="22" t="s">
        <v>1653</v>
      </c>
      <c r="AE3256" t="s">
        <v>1457</v>
      </c>
    </row>
    <row r="3257" spans="1:31" ht="15.75" customHeight="1" x14ac:dyDescent="0.3">
      <c r="A3257">
        <v>33</v>
      </c>
      <c r="B3257" t="s">
        <v>24</v>
      </c>
      <c r="C3257" t="s">
        <v>499</v>
      </c>
      <c r="D3257" t="s">
        <v>485</v>
      </c>
      <c r="E3257">
        <v>1999</v>
      </c>
      <c r="F3257" t="s">
        <v>602</v>
      </c>
      <c r="G3257" t="s">
        <v>604</v>
      </c>
      <c r="H3257" s="3" t="s">
        <v>605</v>
      </c>
      <c r="I3257" s="8">
        <v>-4.6244560000000003</v>
      </c>
      <c r="J3257" s="8">
        <v>-46.231265999999998</v>
      </c>
      <c r="K3257">
        <f t="shared" si="48"/>
        <v>100000000</v>
      </c>
      <c r="L3257" t="s">
        <v>67</v>
      </c>
      <c r="M3257" t="s">
        <v>585</v>
      </c>
      <c r="N3257" t="s">
        <v>606</v>
      </c>
      <c r="O3257" s="12">
        <v>1995</v>
      </c>
      <c r="P3257" s="12">
        <v>10</v>
      </c>
      <c r="Q3257" s="12">
        <v>1996</v>
      </c>
      <c r="R3257" s="12">
        <v>9</v>
      </c>
      <c r="S3257" s="7">
        <v>12</v>
      </c>
      <c r="T3257">
        <v>24</v>
      </c>
      <c r="U3257">
        <v>5</v>
      </c>
      <c r="V3257" t="s">
        <v>82</v>
      </c>
      <c r="W3257">
        <f t="shared" si="49"/>
        <v>360</v>
      </c>
      <c r="X3257" s="5">
        <v>1</v>
      </c>
      <c r="Y3257" t="s">
        <v>21</v>
      </c>
      <c r="Z3257" t="s">
        <v>55</v>
      </c>
      <c r="AA3257" t="s">
        <v>62</v>
      </c>
      <c r="AB3257" s="5">
        <v>1</v>
      </c>
      <c r="AC3257" s="22" t="s">
        <v>1458</v>
      </c>
      <c r="AD3257" s="22" t="s">
        <v>1653</v>
      </c>
      <c r="AE3257" t="s">
        <v>1457</v>
      </c>
    </row>
    <row r="3258" spans="1:31" ht="15.75" customHeight="1" x14ac:dyDescent="0.3">
      <c r="A3258">
        <v>33</v>
      </c>
      <c r="B3258" t="s">
        <v>24</v>
      </c>
      <c r="C3258" t="s">
        <v>499</v>
      </c>
      <c r="D3258" t="s">
        <v>485</v>
      </c>
      <c r="E3258">
        <v>1999</v>
      </c>
      <c r="F3258" t="s">
        <v>602</v>
      </c>
      <c r="G3258" t="s">
        <v>604</v>
      </c>
      <c r="H3258" s="3" t="s">
        <v>605</v>
      </c>
      <c r="I3258" s="8">
        <v>-4.6244560000000003</v>
      </c>
      <c r="J3258" s="8">
        <v>-46.231265999999998</v>
      </c>
      <c r="K3258">
        <f t="shared" si="48"/>
        <v>100000000</v>
      </c>
      <c r="L3258" t="s">
        <v>67</v>
      </c>
      <c r="M3258" t="s">
        <v>585</v>
      </c>
      <c r="N3258" t="s">
        <v>606</v>
      </c>
      <c r="O3258" s="12">
        <v>1995</v>
      </c>
      <c r="P3258" s="12">
        <v>10</v>
      </c>
      <c r="Q3258" s="12">
        <v>1996</v>
      </c>
      <c r="R3258" s="12">
        <v>9</v>
      </c>
      <c r="S3258" s="7">
        <v>12</v>
      </c>
      <c r="T3258">
        <v>24</v>
      </c>
      <c r="U3258">
        <v>5</v>
      </c>
      <c r="V3258" t="s">
        <v>82</v>
      </c>
      <c r="W3258">
        <f t="shared" si="49"/>
        <v>360</v>
      </c>
      <c r="X3258" s="5">
        <v>1</v>
      </c>
      <c r="Y3258" t="s">
        <v>21</v>
      </c>
      <c r="Z3258" t="s">
        <v>55</v>
      </c>
      <c r="AA3258" t="s">
        <v>113</v>
      </c>
      <c r="AB3258" s="5">
        <v>0</v>
      </c>
      <c r="AC3258" s="22" t="s">
        <v>1458</v>
      </c>
      <c r="AD3258" s="22" t="s">
        <v>1653</v>
      </c>
      <c r="AE3258" t="s">
        <v>1457</v>
      </c>
    </row>
    <row r="3259" spans="1:31" ht="15.75" customHeight="1" x14ac:dyDescent="0.3">
      <c r="A3259">
        <v>33</v>
      </c>
      <c r="B3259" t="s">
        <v>24</v>
      </c>
      <c r="C3259" t="s">
        <v>499</v>
      </c>
      <c r="D3259" t="s">
        <v>485</v>
      </c>
      <c r="E3259">
        <v>1999</v>
      </c>
      <c r="F3259" t="s">
        <v>602</v>
      </c>
      <c r="G3259" t="s">
        <v>604</v>
      </c>
      <c r="H3259" s="3" t="s">
        <v>605</v>
      </c>
      <c r="I3259" s="8">
        <v>-4.6244560000000003</v>
      </c>
      <c r="J3259" s="8">
        <v>-46.231265999999998</v>
      </c>
      <c r="K3259">
        <f t="shared" si="48"/>
        <v>100000000</v>
      </c>
      <c r="L3259" t="s">
        <v>67</v>
      </c>
      <c r="M3259" t="s">
        <v>585</v>
      </c>
      <c r="N3259" t="s">
        <v>606</v>
      </c>
      <c r="O3259" s="12">
        <v>1995</v>
      </c>
      <c r="P3259" s="12">
        <v>10</v>
      </c>
      <c r="Q3259" s="12">
        <v>1996</v>
      </c>
      <c r="R3259" s="12">
        <v>9</v>
      </c>
      <c r="S3259" s="7">
        <v>12</v>
      </c>
      <c r="T3259">
        <v>24</v>
      </c>
      <c r="U3259">
        <v>5</v>
      </c>
      <c r="V3259" t="s">
        <v>82</v>
      </c>
      <c r="W3259">
        <f t="shared" si="49"/>
        <v>360</v>
      </c>
      <c r="X3259" s="5">
        <v>1</v>
      </c>
      <c r="Y3259" t="s">
        <v>21</v>
      </c>
      <c r="Z3259" t="s">
        <v>55</v>
      </c>
      <c r="AA3259" t="s">
        <v>379</v>
      </c>
      <c r="AB3259" s="5">
        <v>5</v>
      </c>
      <c r="AC3259" s="22" t="s">
        <v>1458</v>
      </c>
      <c r="AD3259" s="22" t="s">
        <v>1653</v>
      </c>
      <c r="AE3259" t="s">
        <v>1457</v>
      </c>
    </row>
    <row r="3260" spans="1:31" ht="15.75" customHeight="1" x14ac:dyDescent="0.3">
      <c r="A3260">
        <v>33</v>
      </c>
      <c r="B3260" t="s">
        <v>24</v>
      </c>
      <c r="C3260" t="s">
        <v>499</v>
      </c>
      <c r="D3260" t="s">
        <v>485</v>
      </c>
      <c r="E3260">
        <v>1999</v>
      </c>
      <c r="F3260" t="s">
        <v>602</v>
      </c>
      <c r="G3260" t="s">
        <v>604</v>
      </c>
      <c r="H3260" s="3" t="s">
        <v>605</v>
      </c>
      <c r="I3260" s="8">
        <v>-4.6244560000000003</v>
      </c>
      <c r="J3260" s="8">
        <v>-46.231265999999998</v>
      </c>
      <c r="K3260">
        <f t="shared" si="48"/>
        <v>100000000</v>
      </c>
      <c r="L3260" t="s">
        <v>67</v>
      </c>
      <c r="M3260" t="s">
        <v>585</v>
      </c>
      <c r="N3260" t="s">
        <v>606</v>
      </c>
      <c r="O3260" s="12">
        <v>1995</v>
      </c>
      <c r="P3260" s="12">
        <v>10</v>
      </c>
      <c r="Q3260" s="12">
        <v>1996</v>
      </c>
      <c r="R3260" s="12">
        <v>9</v>
      </c>
      <c r="S3260" s="7">
        <v>12</v>
      </c>
      <c r="T3260">
        <v>24</v>
      </c>
      <c r="U3260">
        <v>5</v>
      </c>
      <c r="V3260" t="s">
        <v>82</v>
      </c>
      <c r="W3260">
        <f t="shared" si="49"/>
        <v>360</v>
      </c>
      <c r="X3260" s="5">
        <v>1</v>
      </c>
      <c r="Y3260" t="s">
        <v>21</v>
      </c>
      <c r="Z3260" t="s">
        <v>55</v>
      </c>
      <c r="AA3260" t="s">
        <v>519</v>
      </c>
      <c r="AB3260" s="5">
        <v>0</v>
      </c>
      <c r="AC3260" s="22" t="s">
        <v>1458</v>
      </c>
      <c r="AD3260" s="22" t="s">
        <v>1653</v>
      </c>
      <c r="AE3260" t="s">
        <v>1457</v>
      </c>
    </row>
    <row r="3261" spans="1:31" ht="15.75" customHeight="1" x14ac:dyDescent="0.3">
      <c r="A3261">
        <v>33</v>
      </c>
      <c r="B3261" t="s">
        <v>24</v>
      </c>
      <c r="C3261" t="s">
        <v>499</v>
      </c>
      <c r="D3261" t="s">
        <v>485</v>
      </c>
      <c r="E3261">
        <v>1999</v>
      </c>
      <c r="F3261" t="s">
        <v>602</v>
      </c>
      <c r="G3261" t="s">
        <v>604</v>
      </c>
      <c r="H3261" s="3" t="s">
        <v>605</v>
      </c>
      <c r="I3261" s="8">
        <v>-4.6244560000000003</v>
      </c>
      <c r="J3261" s="8">
        <v>-46.231265999999998</v>
      </c>
      <c r="K3261">
        <f t="shared" si="48"/>
        <v>100000000</v>
      </c>
      <c r="L3261" t="s">
        <v>67</v>
      </c>
      <c r="M3261" t="s">
        <v>585</v>
      </c>
      <c r="N3261" t="s">
        <v>606</v>
      </c>
      <c r="O3261" s="12">
        <v>1995</v>
      </c>
      <c r="P3261" s="12">
        <v>10</v>
      </c>
      <c r="Q3261" s="12">
        <v>1996</v>
      </c>
      <c r="R3261" s="12">
        <v>9</v>
      </c>
      <c r="S3261" s="7">
        <v>12</v>
      </c>
      <c r="T3261">
        <v>24</v>
      </c>
      <c r="U3261">
        <v>5</v>
      </c>
      <c r="V3261" t="s">
        <v>82</v>
      </c>
      <c r="W3261">
        <f t="shared" si="49"/>
        <v>360</v>
      </c>
      <c r="X3261" s="5">
        <v>1</v>
      </c>
      <c r="Y3261" t="s">
        <v>21</v>
      </c>
      <c r="Z3261" t="s">
        <v>55</v>
      </c>
      <c r="AA3261" t="s">
        <v>524</v>
      </c>
      <c r="AB3261" s="5">
        <v>0</v>
      </c>
      <c r="AC3261" s="22" t="s">
        <v>1458</v>
      </c>
      <c r="AD3261" s="22" t="s">
        <v>1653</v>
      </c>
      <c r="AE3261" t="s">
        <v>1457</v>
      </c>
    </row>
    <row r="3262" spans="1:31" ht="15.75" customHeight="1" x14ac:dyDescent="0.3">
      <c r="A3262">
        <v>33</v>
      </c>
      <c r="B3262" t="s">
        <v>24</v>
      </c>
      <c r="C3262" t="s">
        <v>499</v>
      </c>
      <c r="D3262" t="s">
        <v>485</v>
      </c>
      <c r="E3262">
        <v>1999</v>
      </c>
      <c r="F3262" t="s">
        <v>602</v>
      </c>
      <c r="G3262" t="s">
        <v>604</v>
      </c>
      <c r="H3262" s="3" t="s">
        <v>605</v>
      </c>
      <c r="I3262" s="8">
        <v>-4.6244560000000003</v>
      </c>
      <c r="J3262" s="8">
        <v>-46.231265999999998</v>
      </c>
      <c r="K3262">
        <f t="shared" si="48"/>
        <v>100000000</v>
      </c>
      <c r="L3262" t="s">
        <v>67</v>
      </c>
      <c r="M3262" t="s">
        <v>585</v>
      </c>
      <c r="N3262" t="s">
        <v>606</v>
      </c>
      <c r="O3262" s="12">
        <v>1995</v>
      </c>
      <c r="P3262" s="12">
        <v>10</v>
      </c>
      <c r="Q3262" s="12">
        <v>1996</v>
      </c>
      <c r="R3262" s="12">
        <v>9</v>
      </c>
      <c r="S3262" s="7">
        <v>12</v>
      </c>
      <c r="T3262">
        <v>24</v>
      </c>
      <c r="U3262">
        <v>5</v>
      </c>
      <c r="V3262" t="s">
        <v>82</v>
      </c>
      <c r="W3262">
        <f t="shared" si="49"/>
        <v>360</v>
      </c>
      <c r="X3262" s="5">
        <v>1</v>
      </c>
      <c r="Y3262" t="s">
        <v>21</v>
      </c>
      <c r="Z3262" t="s">
        <v>55</v>
      </c>
      <c r="AA3262" t="s">
        <v>1123</v>
      </c>
      <c r="AB3262" s="5">
        <v>10</v>
      </c>
      <c r="AC3262" s="22" t="s">
        <v>1458</v>
      </c>
      <c r="AD3262" s="22" t="s">
        <v>1653</v>
      </c>
      <c r="AE3262" t="s">
        <v>1457</v>
      </c>
    </row>
    <row r="3263" spans="1:31" ht="15.75" customHeight="1" x14ac:dyDescent="0.3">
      <c r="A3263">
        <v>33</v>
      </c>
      <c r="B3263" t="s">
        <v>24</v>
      </c>
      <c r="C3263" t="s">
        <v>499</v>
      </c>
      <c r="D3263" t="s">
        <v>485</v>
      </c>
      <c r="E3263">
        <v>1999</v>
      </c>
      <c r="F3263" t="s">
        <v>602</v>
      </c>
      <c r="G3263" t="s">
        <v>604</v>
      </c>
      <c r="H3263" s="3" t="s">
        <v>605</v>
      </c>
      <c r="I3263" s="8">
        <v>-4.6244560000000003</v>
      </c>
      <c r="J3263" s="8">
        <v>-46.231265999999998</v>
      </c>
      <c r="K3263">
        <f t="shared" si="48"/>
        <v>100000000</v>
      </c>
      <c r="L3263" t="s">
        <v>67</v>
      </c>
      <c r="M3263" t="s">
        <v>585</v>
      </c>
      <c r="N3263" t="s">
        <v>606</v>
      </c>
      <c r="O3263" s="12">
        <v>1995</v>
      </c>
      <c r="P3263" s="12">
        <v>10</v>
      </c>
      <c r="Q3263" s="12">
        <v>1996</v>
      </c>
      <c r="R3263" s="12">
        <v>9</v>
      </c>
      <c r="S3263" s="7">
        <v>12</v>
      </c>
      <c r="T3263">
        <v>24</v>
      </c>
      <c r="U3263">
        <v>5</v>
      </c>
      <c r="V3263" t="s">
        <v>82</v>
      </c>
      <c r="W3263">
        <f t="shared" si="49"/>
        <v>360</v>
      </c>
      <c r="X3263" s="5">
        <v>1</v>
      </c>
      <c r="Y3263" t="s">
        <v>21</v>
      </c>
      <c r="Z3263" t="s">
        <v>55</v>
      </c>
      <c r="AA3263" t="s">
        <v>70</v>
      </c>
      <c r="AB3263" s="5">
        <v>95</v>
      </c>
      <c r="AC3263" s="22" t="s">
        <v>1458</v>
      </c>
      <c r="AD3263" s="22" t="s">
        <v>1653</v>
      </c>
      <c r="AE3263" t="s">
        <v>1457</v>
      </c>
    </row>
    <row r="3264" spans="1:31" ht="15.75" customHeight="1" x14ac:dyDescent="0.3">
      <c r="A3264">
        <v>33</v>
      </c>
      <c r="B3264" t="s">
        <v>24</v>
      </c>
      <c r="C3264" t="s">
        <v>499</v>
      </c>
      <c r="D3264" t="s">
        <v>485</v>
      </c>
      <c r="E3264">
        <v>1999</v>
      </c>
      <c r="F3264" t="s">
        <v>602</v>
      </c>
      <c r="G3264" t="s">
        <v>604</v>
      </c>
      <c r="H3264" s="3" t="s">
        <v>605</v>
      </c>
      <c r="I3264" s="8">
        <v>-4.6244560000000003</v>
      </c>
      <c r="J3264" s="8">
        <v>-46.231265999999998</v>
      </c>
      <c r="K3264">
        <f t="shared" si="48"/>
        <v>100000000</v>
      </c>
      <c r="L3264" t="s">
        <v>67</v>
      </c>
      <c r="M3264" t="s">
        <v>585</v>
      </c>
      <c r="N3264" t="s">
        <v>606</v>
      </c>
      <c r="O3264" s="12">
        <v>1995</v>
      </c>
      <c r="P3264" s="12">
        <v>10</v>
      </c>
      <c r="Q3264" s="12">
        <v>1996</v>
      </c>
      <c r="R3264" s="12">
        <v>9</v>
      </c>
      <c r="S3264" s="7">
        <v>12</v>
      </c>
      <c r="T3264">
        <v>24</v>
      </c>
      <c r="U3264">
        <v>5</v>
      </c>
      <c r="V3264" t="s">
        <v>82</v>
      </c>
      <c r="W3264">
        <f t="shared" si="49"/>
        <v>360</v>
      </c>
      <c r="X3264" s="5">
        <v>1</v>
      </c>
      <c r="Y3264" t="s">
        <v>21</v>
      </c>
      <c r="Z3264" t="s">
        <v>55</v>
      </c>
      <c r="AA3264" t="s">
        <v>73</v>
      </c>
      <c r="AB3264" s="5">
        <v>0</v>
      </c>
      <c r="AC3264" s="22" t="s">
        <v>1458</v>
      </c>
      <c r="AD3264" s="22" t="s">
        <v>1653</v>
      </c>
      <c r="AE3264" t="s">
        <v>1457</v>
      </c>
    </row>
    <row r="3265" spans="1:31" ht="15.75" customHeight="1" x14ac:dyDescent="0.3">
      <c r="A3265">
        <v>33</v>
      </c>
      <c r="B3265" t="s">
        <v>24</v>
      </c>
      <c r="C3265" t="s">
        <v>499</v>
      </c>
      <c r="D3265" t="s">
        <v>485</v>
      </c>
      <c r="E3265">
        <v>1999</v>
      </c>
      <c r="F3265" t="s">
        <v>602</v>
      </c>
      <c r="G3265" t="s">
        <v>604</v>
      </c>
      <c r="H3265" s="3" t="s">
        <v>605</v>
      </c>
      <c r="I3265" s="8">
        <v>-4.6244560000000003</v>
      </c>
      <c r="J3265" s="8">
        <v>-46.231265999999998</v>
      </c>
      <c r="K3265">
        <f t="shared" si="48"/>
        <v>100000000</v>
      </c>
      <c r="L3265" t="s">
        <v>67</v>
      </c>
      <c r="M3265" t="s">
        <v>585</v>
      </c>
      <c r="N3265" t="s">
        <v>606</v>
      </c>
      <c r="O3265" s="12">
        <v>1995</v>
      </c>
      <c r="P3265" s="12">
        <v>10</v>
      </c>
      <c r="Q3265" s="12">
        <v>1996</v>
      </c>
      <c r="R3265" s="12">
        <v>9</v>
      </c>
      <c r="S3265" s="7">
        <v>12</v>
      </c>
      <c r="T3265">
        <v>24</v>
      </c>
      <c r="U3265">
        <v>5</v>
      </c>
      <c r="V3265" t="s">
        <v>82</v>
      </c>
      <c r="W3265">
        <f t="shared" si="49"/>
        <v>360</v>
      </c>
      <c r="X3265" s="5">
        <v>1</v>
      </c>
      <c r="Y3265" t="s">
        <v>21</v>
      </c>
      <c r="Z3265" t="s">
        <v>55</v>
      </c>
      <c r="AA3265" t="s">
        <v>1124</v>
      </c>
      <c r="AB3265" s="5">
        <v>0</v>
      </c>
      <c r="AC3265" s="22" t="s">
        <v>1458</v>
      </c>
      <c r="AD3265" s="22" t="s">
        <v>1653</v>
      </c>
      <c r="AE3265" t="s">
        <v>1457</v>
      </c>
    </row>
    <row r="3266" spans="1:31" ht="15.75" customHeight="1" x14ac:dyDescent="0.3">
      <c r="A3266">
        <v>33</v>
      </c>
      <c r="B3266" t="s">
        <v>24</v>
      </c>
      <c r="C3266" t="s">
        <v>499</v>
      </c>
      <c r="D3266" t="s">
        <v>485</v>
      </c>
      <c r="E3266">
        <v>1999</v>
      </c>
      <c r="F3266" t="s">
        <v>602</v>
      </c>
      <c r="G3266" t="s">
        <v>604</v>
      </c>
      <c r="H3266" s="3" t="s">
        <v>605</v>
      </c>
      <c r="I3266" s="8">
        <v>-4.6244560000000003</v>
      </c>
      <c r="J3266" s="8">
        <v>-46.231265999999998</v>
      </c>
      <c r="K3266">
        <f t="shared" si="48"/>
        <v>100000000</v>
      </c>
      <c r="L3266" t="s">
        <v>67</v>
      </c>
      <c r="M3266" t="s">
        <v>585</v>
      </c>
      <c r="N3266" t="s">
        <v>606</v>
      </c>
      <c r="O3266" s="12">
        <v>1995</v>
      </c>
      <c r="P3266" s="12">
        <v>10</v>
      </c>
      <c r="Q3266" s="12">
        <v>1996</v>
      </c>
      <c r="R3266" s="12">
        <v>9</v>
      </c>
      <c r="S3266" s="7">
        <v>12</v>
      </c>
      <c r="T3266">
        <v>24</v>
      </c>
      <c r="U3266">
        <v>5</v>
      </c>
      <c r="V3266" t="s">
        <v>82</v>
      </c>
      <c r="W3266">
        <f t="shared" si="49"/>
        <v>360</v>
      </c>
      <c r="X3266" s="5">
        <v>1</v>
      </c>
      <c r="Y3266" t="s">
        <v>21</v>
      </c>
      <c r="Z3266" t="s">
        <v>55</v>
      </c>
      <c r="AA3266" t="s">
        <v>1125</v>
      </c>
      <c r="AB3266" s="5">
        <v>0</v>
      </c>
      <c r="AC3266" s="22" t="s">
        <v>1458</v>
      </c>
      <c r="AD3266" s="22" t="s">
        <v>1653</v>
      </c>
      <c r="AE3266" t="s">
        <v>1457</v>
      </c>
    </row>
    <row r="3267" spans="1:31" ht="15.75" customHeight="1" x14ac:dyDescent="0.3">
      <c r="A3267">
        <v>33</v>
      </c>
      <c r="B3267" t="s">
        <v>24</v>
      </c>
      <c r="C3267" t="s">
        <v>499</v>
      </c>
      <c r="D3267" t="s">
        <v>485</v>
      </c>
      <c r="E3267">
        <v>1999</v>
      </c>
      <c r="F3267" t="s">
        <v>602</v>
      </c>
      <c r="G3267" t="s">
        <v>604</v>
      </c>
      <c r="H3267" s="3" t="s">
        <v>605</v>
      </c>
      <c r="I3267" s="8">
        <v>-4.6244560000000003</v>
      </c>
      <c r="J3267" s="8">
        <v>-46.231265999999998</v>
      </c>
      <c r="K3267">
        <f t="shared" si="48"/>
        <v>100000000</v>
      </c>
      <c r="L3267" t="s">
        <v>67</v>
      </c>
      <c r="M3267" t="s">
        <v>585</v>
      </c>
      <c r="N3267" t="s">
        <v>606</v>
      </c>
      <c r="O3267" s="12">
        <v>1995</v>
      </c>
      <c r="P3267" s="12">
        <v>10</v>
      </c>
      <c r="Q3267" s="12">
        <v>1996</v>
      </c>
      <c r="R3267" s="12">
        <v>9</v>
      </c>
      <c r="S3267" s="7">
        <v>12</v>
      </c>
      <c r="T3267">
        <v>24</v>
      </c>
      <c r="U3267">
        <v>5</v>
      </c>
      <c r="V3267" t="s">
        <v>82</v>
      </c>
      <c r="W3267">
        <f t="shared" si="49"/>
        <v>360</v>
      </c>
      <c r="X3267" s="5">
        <v>1</v>
      </c>
      <c r="Y3267" t="s">
        <v>21</v>
      </c>
      <c r="Z3267" t="s">
        <v>55</v>
      </c>
      <c r="AA3267" t="s">
        <v>1126</v>
      </c>
      <c r="AB3267" s="5">
        <v>0</v>
      </c>
      <c r="AC3267" s="22" t="s">
        <v>1458</v>
      </c>
      <c r="AD3267" s="22" t="s">
        <v>1653</v>
      </c>
      <c r="AE3267" t="s">
        <v>1457</v>
      </c>
    </row>
    <row r="3268" spans="1:31" ht="15.75" customHeight="1" x14ac:dyDescent="0.3">
      <c r="A3268">
        <v>33</v>
      </c>
      <c r="B3268" t="s">
        <v>24</v>
      </c>
      <c r="C3268" t="s">
        <v>499</v>
      </c>
      <c r="D3268" t="s">
        <v>485</v>
      </c>
      <c r="E3268">
        <v>1999</v>
      </c>
      <c r="F3268" t="s">
        <v>602</v>
      </c>
      <c r="G3268" t="s">
        <v>604</v>
      </c>
      <c r="H3268" s="3" t="s">
        <v>605</v>
      </c>
      <c r="I3268" s="8">
        <v>-4.6244560000000003</v>
      </c>
      <c r="J3268" s="8">
        <v>-46.231265999999998</v>
      </c>
      <c r="K3268">
        <f t="shared" si="48"/>
        <v>100000000</v>
      </c>
      <c r="L3268" t="s">
        <v>67</v>
      </c>
      <c r="M3268" t="s">
        <v>585</v>
      </c>
      <c r="N3268" t="s">
        <v>606</v>
      </c>
      <c r="O3268" s="12">
        <v>1995</v>
      </c>
      <c r="P3268" s="12">
        <v>10</v>
      </c>
      <c r="Q3268" s="12">
        <v>1996</v>
      </c>
      <c r="R3268" s="12">
        <v>9</v>
      </c>
      <c r="S3268" s="7">
        <v>12</v>
      </c>
      <c r="T3268">
        <v>24</v>
      </c>
      <c r="U3268">
        <v>5</v>
      </c>
      <c r="V3268" t="s">
        <v>82</v>
      </c>
      <c r="W3268">
        <f t="shared" si="49"/>
        <v>360</v>
      </c>
      <c r="X3268" s="5">
        <v>1</v>
      </c>
      <c r="Y3268" t="s">
        <v>21</v>
      </c>
      <c r="Z3268" t="s">
        <v>55</v>
      </c>
      <c r="AA3268" t="s">
        <v>1127</v>
      </c>
      <c r="AB3268" s="5">
        <v>0</v>
      </c>
      <c r="AC3268" s="22" t="s">
        <v>1458</v>
      </c>
      <c r="AD3268" s="22" t="s">
        <v>1653</v>
      </c>
      <c r="AE3268" t="s">
        <v>1457</v>
      </c>
    </row>
    <row r="3269" spans="1:31" ht="15.75" customHeight="1" x14ac:dyDescent="0.3">
      <c r="A3269">
        <v>33</v>
      </c>
      <c r="B3269" t="s">
        <v>24</v>
      </c>
      <c r="C3269" t="s">
        <v>499</v>
      </c>
      <c r="D3269" t="s">
        <v>485</v>
      </c>
      <c r="E3269">
        <v>1999</v>
      </c>
      <c r="F3269" t="s">
        <v>602</v>
      </c>
      <c r="G3269" t="s">
        <v>604</v>
      </c>
      <c r="H3269" s="3" t="s">
        <v>605</v>
      </c>
      <c r="I3269" s="8">
        <v>-4.6244560000000003</v>
      </c>
      <c r="J3269" s="8">
        <v>-46.231265999999998</v>
      </c>
      <c r="K3269">
        <f t="shared" si="48"/>
        <v>100000000</v>
      </c>
      <c r="L3269" t="s">
        <v>67</v>
      </c>
      <c r="M3269" t="s">
        <v>585</v>
      </c>
      <c r="N3269" t="s">
        <v>606</v>
      </c>
      <c r="O3269" s="12">
        <v>1995</v>
      </c>
      <c r="P3269" s="12">
        <v>10</v>
      </c>
      <c r="Q3269" s="12">
        <v>1996</v>
      </c>
      <c r="R3269" s="12">
        <v>9</v>
      </c>
      <c r="S3269" s="7">
        <v>12</v>
      </c>
      <c r="T3269">
        <v>24</v>
      </c>
      <c r="U3269">
        <v>5</v>
      </c>
      <c r="V3269" t="s">
        <v>82</v>
      </c>
      <c r="W3269">
        <f t="shared" si="49"/>
        <v>360</v>
      </c>
      <c r="X3269" s="5">
        <v>1</v>
      </c>
      <c r="Y3269" t="s">
        <v>21</v>
      </c>
      <c r="Z3269" t="s">
        <v>55</v>
      </c>
      <c r="AA3269" t="s">
        <v>1128</v>
      </c>
      <c r="AB3269" s="5">
        <v>0</v>
      </c>
      <c r="AC3269" s="22" t="s">
        <v>1458</v>
      </c>
      <c r="AD3269" s="22" t="s">
        <v>1653</v>
      </c>
      <c r="AE3269" t="s">
        <v>1457</v>
      </c>
    </row>
    <row r="3270" spans="1:31" ht="15.75" customHeight="1" x14ac:dyDescent="0.3">
      <c r="A3270">
        <v>33</v>
      </c>
      <c r="B3270" t="s">
        <v>24</v>
      </c>
      <c r="C3270" t="s">
        <v>499</v>
      </c>
      <c r="D3270" t="s">
        <v>485</v>
      </c>
      <c r="E3270">
        <v>1999</v>
      </c>
      <c r="F3270" t="s">
        <v>602</v>
      </c>
      <c r="G3270" t="s">
        <v>604</v>
      </c>
      <c r="H3270" s="3" t="s">
        <v>605</v>
      </c>
      <c r="I3270" s="8">
        <v>-4.6244560000000003</v>
      </c>
      <c r="J3270" s="8">
        <v>-46.231265999999998</v>
      </c>
      <c r="K3270">
        <f t="shared" si="48"/>
        <v>100000000</v>
      </c>
      <c r="L3270" t="s">
        <v>67</v>
      </c>
      <c r="M3270" t="s">
        <v>585</v>
      </c>
      <c r="N3270" t="s">
        <v>606</v>
      </c>
      <c r="O3270" s="12">
        <v>1995</v>
      </c>
      <c r="P3270" s="12">
        <v>10</v>
      </c>
      <c r="Q3270" s="12">
        <v>1996</v>
      </c>
      <c r="R3270" s="12">
        <v>9</v>
      </c>
      <c r="S3270" s="7">
        <v>12</v>
      </c>
      <c r="T3270">
        <v>24</v>
      </c>
      <c r="U3270">
        <v>5</v>
      </c>
      <c r="V3270" t="s">
        <v>82</v>
      </c>
      <c r="W3270">
        <f t="shared" si="49"/>
        <v>360</v>
      </c>
      <c r="X3270" s="5">
        <v>1</v>
      </c>
      <c r="Y3270" t="s">
        <v>21</v>
      </c>
      <c r="Z3270" t="s">
        <v>55</v>
      </c>
      <c r="AA3270" t="s">
        <v>876</v>
      </c>
      <c r="AB3270" s="5">
        <v>0</v>
      </c>
      <c r="AC3270" s="22" t="s">
        <v>1458</v>
      </c>
      <c r="AD3270" s="22" t="s">
        <v>1653</v>
      </c>
      <c r="AE3270" t="s">
        <v>1457</v>
      </c>
    </row>
    <row r="3271" spans="1:31" ht="15.75" customHeight="1" x14ac:dyDescent="0.3">
      <c r="A3271">
        <v>33</v>
      </c>
      <c r="B3271" t="s">
        <v>24</v>
      </c>
      <c r="C3271" t="s">
        <v>499</v>
      </c>
      <c r="D3271" t="s">
        <v>485</v>
      </c>
      <c r="E3271">
        <v>1999</v>
      </c>
      <c r="F3271" t="s">
        <v>602</v>
      </c>
      <c r="G3271" t="s">
        <v>604</v>
      </c>
      <c r="H3271" s="3" t="s">
        <v>605</v>
      </c>
      <c r="I3271" s="8">
        <v>-4.6244560000000003</v>
      </c>
      <c r="J3271" s="8">
        <v>-46.231265999999998</v>
      </c>
      <c r="K3271">
        <f t="shared" si="48"/>
        <v>100000000</v>
      </c>
      <c r="L3271" t="s">
        <v>67</v>
      </c>
      <c r="M3271" t="s">
        <v>585</v>
      </c>
      <c r="N3271" t="s">
        <v>606</v>
      </c>
      <c r="O3271" s="12">
        <v>1995</v>
      </c>
      <c r="P3271" s="12">
        <v>10</v>
      </c>
      <c r="Q3271" s="12">
        <v>1996</v>
      </c>
      <c r="R3271" s="12">
        <v>9</v>
      </c>
      <c r="S3271" s="7">
        <v>12</v>
      </c>
      <c r="T3271">
        <v>24</v>
      </c>
      <c r="U3271">
        <v>5</v>
      </c>
      <c r="V3271" t="s">
        <v>82</v>
      </c>
      <c r="W3271">
        <f t="shared" si="49"/>
        <v>360</v>
      </c>
      <c r="X3271" s="5">
        <v>1</v>
      </c>
      <c r="Y3271" t="s">
        <v>21</v>
      </c>
      <c r="Z3271" t="s">
        <v>55</v>
      </c>
      <c r="AA3271" t="s">
        <v>76</v>
      </c>
      <c r="AB3271" s="5">
        <v>7</v>
      </c>
      <c r="AC3271" s="22" t="s">
        <v>1458</v>
      </c>
      <c r="AD3271" s="22" t="s">
        <v>1653</v>
      </c>
      <c r="AE3271" t="s">
        <v>1457</v>
      </c>
    </row>
    <row r="3272" spans="1:31" ht="15.75" customHeight="1" x14ac:dyDescent="0.3">
      <c r="A3272">
        <v>33</v>
      </c>
      <c r="B3272" t="s">
        <v>24</v>
      </c>
      <c r="C3272" t="s">
        <v>499</v>
      </c>
      <c r="D3272" t="s">
        <v>485</v>
      </c>
      <c r="E3272">
        <v>1999</v>
      </c>
      <c r="F3272" t="s">
        <v>602</v>
      </c>
      <c r="G3272" t="s">
        <v>604</v>
      </c>
      <c r="H3272" s="3" t="s">
        <v>605</v>
      </c>
      <c r="I3272" s="8">
        <v>-4.6244560000000003</v>
      </c>
      <c r="J3272" s="8">
        <v>-46.231265999999998</v>
      </c>
      <c r="K3272">
        <f t="shared" si="48"/>
        <v>100000000</v>
      </c>
      <c r="L3272" t="s">
        <v>67</v>
      </c>
      <c r="M3272" t="s">
        <v>585</v>
      </c>
      <c r="N3272" t="s">
        <v>606</v>
      </c>
      <c r="O3272" s="12">
        <v>1995</v>
      </c>
      <c r="P3272" s="12">
        <v>10</v>
      </c>
      <c r="Q3272" s="12">
        <v>1996</v>
      </c>
      <c r="R3272" s="12">
        <v>9</v>
      </c>
      <c r="S3272" s="7">
        <v>12</v>
      </c>
      <c r="T3272">
        <v>24</v>
      </c>
      <c r="U3272">
        <v>5</v>
      </c>
      <c r="V3272" t="s">
        <v>82</v>
      </c>
      <c r="W3272">
        <f t="shared" si="49"/>
        <v>360</v>
      </c>
      <c r="X3272" s="5">
        <v>1</v>
      </c>
      <c r="Y3272" t="s">
        <v>21</v>
      </c>
      <c r="Z3272" t="s">
        <v>55</v>
      </c>
      <c r="AA3272" t="s">
        <v>1073</v>
      </c>
      <c r="AB3272" s="5">
        <v>1</v>
      </c>
      <c r="AC3272" s="22" t="s">
        <v>1458</v>
      </c>
      <c r="AD3272" s="22" t="s">
        <v>1653</v>
      </c>
      <c r="AE3272" t="s">
        <v>1457</v>
      </c>
    </row>
    <row r="3273" spans="1:31" ht="15.75" customHeight="1" x14ac:dyDescent="0.3">
      <c r="A3273">
        <v>33</v>
      </c>
      <c r="B3273" t="s">
        <v>24</v>
      </c>
      <c r="C3273" t="s">
        <v>499</v>
      </c>
      <c r="D3273" t="s">
        <v>485</v>
      </c>
      <c r="E3273">
        <v>1999</v>
      </c>
      <c r="F3273" t="s">
        <v>602</v>
      </c>
      <c r="G3273" t="s">
        <v>604</v>
      </c>
      <c r="H3273" s="3" t="s">
        <v>605</v>
      </c>
      <c r="I3273" s="8">
        <v>-4.6244560000000003</v>
      </c>
      <c r="J3273" s="8">
        <v>-46.231265999999998</v>
      </c>
      <c r="K3273">
        <f t="shared" si="48"/>
        <v>100000000</v>
      </c>
      <c r="L3273" t="s">
        <v>67</v>
      </c>
      <c r="M3273" t="s">
        <v>585</v>
      </c>
      <c r="N3273" t="s">
        <v>606</v>
      </c>
      <c r="O3273" s="12">
        <v>1995</v>
      </c>
      <c r="P3273" s="12">
        <v>10</v>
      </c>
      <c r="Q3273" s="12">
        <v>1996</v>
      </c>
      <c r="R3273" s="12">
        <v>9</v>
      </c>
      <c r="S3273" s="7">
        <v>12</v>
      </c>
      <c r="T3273">
        <v>24</v>
      </c>
      <c r="U3273">
        <v>5</v>
      </c>
      <c r="V3273" t="s">
        <v>82</v>
      </c>
      <c r="W3273">
        <f t="shared" si="49"/>
        <v>360</v>
      </c>
      <c r="X3273" s="5">
        <v>1</v>
      </c>
      <c r="Y3273" t="s">
        <v>21</v>
      </c>
      <c r="Z3273" t="s">
        <v>55</v>
      </c>
      <c r="AA3273" t="s">
        <v>1056</v>
      </c>
      <c r="AB3273" s="5">
        <v>0</v>
      </c>
      <c r="AC3273" s="22" t="s">
        <v>1458</v>
      </c>
      <c r="AD3273" s="22" t="s">
        <v>1653</v>
      </c>
      <c r="AE3273" t="s">
        <v>1457</v>
      </c>
    </row>
    <row r="3274" spans="1:31" ht="15.75" customHeight="1" x14ac:dyDescent="0.3">
      <c r="A3274">
        <v>33</v>
      </c>
      <c r="B3274" t="s">
        <v>24</v>
      </c>
      <c r="C3274" t="s">
        <v>499</v>
      </c>
      <c r="D3274" t="s">
        <v>485</v>
      </c>
      <c r="E3274">
        <v>1999</v>
      </c>
      <c r="F3274" t="s">
        <v>602</v>
      </c>
      <c r="G3274" t="s">
        <v>604</v>
      </c>
      <c r="H3274" s="3" t="s">
        <v>605</v>
      </c>
      <c r="I3274" s="8">
        <v>-4.6244560000000003</v>
      </c>
      <c r="J3274" s="8">
        <v>-46.231265999999998</v>
      </c>
      <c r="K3274">
        <f t="shared" si="48"/>
        <v>100000000</v>
      </c>
      <c r="L3274" t="s">
        <v>67</v>
      </c>
      <c r="M3274" t="s">
        <v>585</v>
      </c>
      <c r="N3274" t="s">
        <v>606</v>
      </c>
      <c r="O3274" s="12">
        <v>1995</v>
      </c>
      <c r="P3274" s="12">
        <v>10</v>
      </c>
      <c r="Q3274" s="12">
        <v>1996</v>
      </c>
      <c r="R3274" s="12">
        <v>9</v>
      </c>
      <c r="S3274" s="7">
        <v>12</v>
      </c>
      <c r="T3274">
        <v>24</v>
      </c>
      <c r="U3274">
        <v>5</v>
      </c>
      <c r="V3274" t="s">
        <v>82</v>
      </c>
      <c r="W3274">
        <f t="shared" si="49"/>
        <v>360</v>
      </c>
      <c r="X3274" s="5">
        <v>1</v>
      </c>
      <c r="Y3274" t="s">
        <v>21</v>
      </c>
      <c r="Z3274" t="s">
        <v>83</v>
      </c>
      <c r="AA3274" t="s">
        <v>84</v>
      </c>
      <c r="AB3274" s="5">
        <v>27</v>
      </c>
      <c r="AC3274" s="22" t="s">
        <v>1458</v>
      </c>
      <c r="AD3274" s="22" t="s">
        <v>1653</v>
      </c>
      <c r="AE3274" t="s">
        <v>1457</v>
      </c>
    </row>
    <row r="3275" spans="1:31" ht="15.75" customHeight="1" x14ac:dyDescent="0.3">
      <c r="A3275">
        <v>33</v>
      </c>
      <c r="B3275" t="s">
        <v>24</v>
      </c>
      <c r="C3275" t="s">
        <v>499</v>
      </c>
      <c r="D3275" t="s">
        <v>485</v>
      </c>
      <c r="E3275">
        <v>1999</v>
      </c>
      <c r="F3275" t="s">
        <v>602</v>
      </c>
      <c r="G3275" t="s">
        <v>604</v>
      </c>
      <c r="H3275" s="3" t="s">
        <v>605</v>
      </c>
      <c r="I3275" s="8">
        <v>-4.6244560000000003</v>
      </c>
      <c r="J3275" s="8">
        <v>-46.231265999999998</v>
      </c>
      <c r="K3275">
        <f t="shared" si="48"/>
        <v>100000000</v>
      </c>
      <c r="L3275" t="s">
        <v>67</v>
      </c>
      <c r="M3275" t="s">
        <v>585</v>
      </c>
      <c r="N3275" t="s">
        <v>606</v>
      </c>
      <c r="O3275" s="12">
        <v>1995</v>
      </c>
      <c r="P3275" s="12">
        <v>10</v>
      </c>
      <c r="Q3275" s="12">
        <v>1996</v>
      </c>
      <c r="R3275" s="12">
        <v>9</v>
      </c>
      <c r="S3275" s="7">
        <v>12</v>
      </c>
      <c r="T3275">
        <v>24</v>
      </c>
      <c r="U3275">
        <v>5</v>
      </c>
      <c r="V3275" t="s">
        <v>82</v>
      </c>
      <c r="W3275">
        <f t="shared" si="49"/>
        <v>360</v>
      </c>
      <c r="X3275" s="5">
        <v>1</v>
      </c>
      <c r="Y3275" t="s">
        <v>21</v>
      </c>
      <c r="Z3275" t="s">
        <v>83</v>
      </c>
      <c r="AA3275" t="s">
        <v>911</v>
      </c>
      <c r="AB3275" s="5">
        <v>3</v>
      </c>
      <c r="AC3275" s="22" t="s">
        <v>1458</v>
      </c>
      <c r="AD3275" s="22" t="s">
        <v>1653</v>
      </c>
      <c r="AE3275" t="s">
        <v>1457</v>
      </c>
    </row>
    <row r="3276" spans="1:31" ht="15.75" customHeight="1" x14ac:dyDescent="0.3">
      <c r="A3276">
        <v>33</v>
      </c>
      <c r="B3276" t="s">
        <v>24</v>
      </c>
      <c r="C3276" t="s">
        <v>499</v>
      </c>
      <c r="D3276" t="s">
        <v>485</v>
      </c>
      <c r="E3276">
        <v>1999</v>
      </c>
      <c r="F3276" t="s">
        <v>602</v>
      </c>
      <c r="G3276" t="s">
        <v>604</v>
      </c>
      <c r="H3276" s="3" t="s">
        <v>605</v>
      </c>
      <c r="I3276" s="8">
        <v>-4.6244560000000003</v>
      </c>
      <c r="J3276" s="8">
        <v>-46.231265999999998</v>
      </c>
      <c r="K3276">
        <f t="shared" si="48"/>
        <v>100000000</v>
      </c>
      <c r="L3276" t="s">
        <v>67</v>
      </c>
      <c r="M3276" t="s">
        <v>585</v>
      </c>
      <c r="N3276" t="s">
        <v>606</v>
      </c>
      <c r="O3276" s="12">
        <v>1995</v>
      </c>
      <c r="P3276" s="12">
        <v>10</v>
      </c>
      <c r="Q3276" s="12">
        <v>1996</v>
      </c>
      <c r="R3276" s="12">
        <v>9</v>
      </c>
      <c r="S3276" s="7">
        <v>12</v>
      </c>
      <c r="T3276">
        <v>24</v>
      </c>
      <c r="U3276">
        <v>5</v>
      </c>
      <c r="V3276" t="s">
        <v>82</v>
      </c>
      <c r="W3276">
        <f t="shared" si="49"/>
        <v>360</v>
      </c>
      <c r="X3276" s="5">
        <v>1</v>
      </c>
      <c r="Y3276" t="s">
        <v>21</v>
      </c>
      <c r="Z3276" t="s">
        <v>83</v>
      </c>
      <c r="AA3276" t="s">
        <v>902</v>
      </c>
      <c r="AB3276" s="5">
        <v>1</v>
      </c>
      <c r="AC3276" s="22" t="s">
        <v>1458</v>
      </c>
      <c r="AD3276" s="22" t="s">
        <v>1653</v>
      </c>
      <c r="AE3276" t="s">
        <v>1457</v>
      </c>
    </row>
    <row r="3277" spans="1:31" ht="15.75" customHeight="1" x14ac:dyDescent="0.3">
      <c r="A3277">
        <v>33</v>
      </c>
      <c r="B3277" t="s">
        <v>24</v>
      </c>
      <c r="C3277" t="s">
        <v>499</v>
      </c>
      <c r="D3277" t="s">
        <v>485</v>
      </c>
      <c r="E3277">
        <v>1999</v>
      </c>
      <c r="F3277" t="s">
        <v>602</v>
      </c>
      <c r="G3277" t="s">
        <v>604</v>
      </c>
      <c r="H3277" s="3" t="s">
        <v>605</v>
      </c>
      <c r="I3277" s="8">
        <v>-4.6244560000000003</v>
      </c>
      <c r="J3277" s="8">
        <v>-46.231265999999998</v>
      </c>
      <c r="K3277">
        <f t="shared" si="48"/>
        <v>100000000</v>
      </c>
      <c r="L3277" t="s">
        <v>67</v>
      </c>
      <c r="M3277" t="s">
        <v>585</v>
      </c>
      <c r="N3277" t="s">
        <v>606</v>
      </c>
      <c r="O3277" s="12">
        <v>1995</v>
      </c>
      <c r="P3277" s="12">
        <v>10</v>
      </c>
      <c r="Q3277" s="12">
        <v>1996</v>
      </c>
      <c r="R3277" s="12">
        <v>9</v>
      </c>
      <c r="S3277" s="7">
        <v>12</v>
      </c>
      <c r="T3277">
        <v>24</v>
      </c>
      <c r="U3277">
        <v>5</v>
      </c>
      <c r="V3277" t="s">
        <v>82</v>
      </c>
      <c r="W3277">
        <f t="shared" si="49"/>
        <v>360</v>
      </c>
      <c r="X3277" s="5">
        <v>1</v>
      </c>
      <c r="Y3277" t="s">
        <v>21</v>
      </c>
      <c r="Z3277" t="s">
        <v>83</v>
      </c>
      <c r="AA3277" t="s">
        <v>87</v>
      </c>
      <c r="AB3277" s="5">
        <v>4</v>
      </c>
      <c r="AC3277" s="22" t="s">
        <v>1458</v>
      </c>
      <c r="AD3277" s="22" t="s">
        <v>1653</v>
      </c>
      <c r="AE3277" t="s">
        <v>1457</v>
      </c>
    </row>
    <row r="3278" spans="1:31" ht="15.75" customHeight="1" x14ac:dyDescent="0.3">
      <c r="A3278">
        <v>33</v>
      </c>
      <c r="B3278" t="s">
        <v>24</v>
      </c>
      <c r="C3278" t="s">
        <v>499</v>
      </c>
      <c r="D3278" t="s">
        <v>485</v>
      </c>
      <c r="E3278">
        <v>1999</v>
      </c>
      <c r="F3278" t="s">
        <v>602</v>
      </c>
      <c r="G3278" t="s">
        <v>604</v>
      </c>
      <c r="H3278" s="3" t="s">
        <v>605</v>
      </c>
      <c r="I3278" s="8">
        <v>-4.6244560000000003</v>
      </c>
      <c r="J3278" s="8">
        <v>-46.231265999999998</v>
      </c>
      <c r="K3278">
        <f t="shared" si="48"/>
        <v>100000000</v>
      </c>
      <c r="L3278" t="s">
        <v>67</v>
      </c>
      <c r="M3278" t="s">
        <v>585</v>
      </c>
      <c r="N3278" t="s">
        <v>606</v>
      </c>
      <c r="O3278" s="12">
        <v>1995</v>
      </c>
      <c r="P3278" s="12">
        <v>10</v>
      </c>
      <c r="Q3278" s="12">
        <v>1996</v>
      </c>
      <c r="R3278" s="12">
        <v>9</v>
      </c>
      <c r="S3278" s="7">
        <v>12</v>
      </c>
      <c r="T3278">
        <v>24</v>
      </c>
      <c r="U3278">
        <v>5</v>
      </c>
      <c r="V3278" t="s">
        <v>82</v>
      </c>
      <c r="W3278">
        <f t="shared" si="49"/>
        <v>360</v>
      </c>
      <c r="X3278" s="5">
        <v>1</v>
      </c>
      <c r="Y3278" t="s">
        <v>21</v>
      </c>
      <c r="Z3278" t="s">
        <v>90</v>
      </c>
      <c r="AA3278" t="s">
        <v>666</v>
      </c>
      <c r="AB3278" s="5">
        <v>1</v>
      </c>
      <c r="AC3278" s="22" t="s">
        <v>1458</v>
      </c>
      <c r="AD3278" s="22" t="s">
        <v>1653</v>
      </c>
      <c r="AE3278" t="s">
        <v>1457</v>
      </c>
    </row>
    <row r="3279" spans="1:31" ht="15.75" customHeight="1" x14ac:dyDescent="0.3">
      <c r="A3279">
        <v>33</v>
      </c>
      <c r="B3279" t="s">
        <v>24</v>
      </c>
      <c r="C3279" t="s">
        <v>499</v>
      </c>
      <c r="D3279" t="s">
        <v>485</v>
      </c>
      <c r="E3279">
        <v>1999</v>
      </c>
      <c r="F3279" t="s">
        <v>602</v>
      </c>
      <c r="G3279" t="s">
        <v>604</v>
      </c>
      <c r="H3279" s="3" t="s">
        <v>605</v>
      </c>
      <c r="I3279" s="8">
        <v>-4.6244560000000003</v>
      </c>
      <c r="J3279" s="8">
        <v>-46.231265999999998</v>
      </c>
      <c r="K3279">
        <f t="shared" si="48"/>
        <v>100000000</v>
      </c>
      <c r="L3279" t="s">
        <v>67</v>
      </c>
      <c r="M3279" t="s">
        <v>585</v>
      </c>
      <c r="N3279" t="s">
        <v>606</v>
      </c>
      <c r="O3279" s="12">
        <v>1995</v>
      </c>
      <c r="P3279" s="12">
        <v>10</v>
      </c>
      <c r="Q3279" s="12">
        <v>1996</v>
      </c>
      <c r="R3279" s="12">
        <v>9</v>
      </c>
      <c r="S3279" s="7">
        <v>12</v>
      </c>
      <c r="T3279">
        <v>24</v>
      </c>
      <c r="U3279">
        <v>5</v>
      </c>
      <c r="V3279" t="s">
        <v>82</v>
      </c>
      <c r="W3279">
        <f t="shared" si="49"/>
        <v>360</v>
      </c>
      <c r="X3279" s="5">
        <v>1</v>
      </c>
      <c r="Y3279" t="s">
        <v>21</v>
      </c>
      <c r="Z3279" t="s">
        <v>90</v>
      </c>
      <c r="AA3279" t="s">
        <v>91</v>
      </c>
      <c r="AB3279" s="5">
        <v>12</v>
      </c>
      <c r="AC3279" s="22" t="s">
        <v>1458</v>
      </c>
      <c r="AD3279" s="22" t="s">
        <v>1653</v>
      </c>
      <c r="AE3279" t="s">
        <v>1457</v>
      </c>
    </row>
    <row r="3280" spans="1:31" ht="15.75" customHeight="1" x14ac:dyDescent="0.3">
      <c r="A3280">
        <v>33</v>
      </c>
      <c r="B3280" t="s">
        <v>24</v>
      </c>
      <c r="C3280" t="s">
        <v>499</v>
      </c>
      <c r="D3280" t="s">
        <v>485</v>
      </c>
      <c r="E3280">
        <v>1999</v>
      </c>
      <c r="F3280" t="s">
        <v>602</v>
      </c>
      <c r="G3280" t="s">
        <v>604</v>
      </c>
      <c r="H3280" s="3" t="s">
        <v>605</v>
      </c>
      <c r="I3280" s="8">
        <v>-4.6244560000000003</v>
      </c>
      <c r="J3280" s="8">
        <v>-46.231265999999998</v>
      </c>
      <c r="K3280">
        <f t="shared" si="48"/>
        <v>100000000</v>
      </c>
      <c r="L3280" t="s">
        <v>67</v>
      </c>
      <c r="M3280" t="s">
        <v>585</v>
      </c>
      <c r="N3280" t="s">
        <v>606</v>
      </c>
      <c r="O3280" s="12">
        <v>1995</v>
      </c>
      <c r="P3280" s="12">
        <v>10</v>
      </c>
      <c r="Q3280" s="12">
        <v>1996</v>
      </c>
      <c r="R3280" s="12">
        <v>9</v>
      </c>
      <c r="S3280" s="7">
        <v>12</v>
      </c>
      <c r="T3280">
        <v>24</v>
      </c>
      <c r="U3280">
        <v>5</v>
      </c>
      <c r="V3280" t="s">
        <v>82</v>
      </c>
      <c r="W3280">
        <f t="shared" si="49"/>
        <v>360</v>
      </c>
      <c r="X3280" s="5">
        <v>1</v>
      </c>
      <c r="Y3280" t="s">
        <v>468</v>
      </c>
      <c r="Z3280" t="s">
        <v>49</v>
      </c>
      <c r="AA3280" t="s">
        <v>1120</v>
      </c>
      <c r="AB3280" s="5">
        <v>0</v>
      </c>
      <c r="AC3280" s="22" t="s">
        <v>1458</v>
      </c>
      <c r="AD3280" s="22" t="s">
        <v>1653</v>
      </c>
      <c r="AE3280" t="s">
        <v>1457</v>
      </c>
    </row>
    <row r="3281" spans="1:31" ht="15.75" customHeight="1" x14ac:dyDescent="0.3">
      <c r="A3281">
        <v>33</v>
      </c>
      <c r="B3281" t="s">
        <v>24</v>
      </c>
      <c r="C3281" t="s">
        <v>499</v>
      </c>
      <c r="D3281" t="s">
        <v>485</v>
      </c>
      <c r="E3281">
        <v>1999</v>
      </c>
      <c r="F3281" t="s">
        <v>602</v>
      </c>
      <c r="G3281" t="s">
        <v>604</v>
      </c>
      <c r="H3281" s="3" t="s">
        <v>605</v>
      </c>
      <c r="I3281" s="8">
        <v>-4.6244560000000003</v>
      </c>
      <c r="J3281" s="8">
        <v>-46.231265999999998</v>
      </c>
      <c r="K3281">
        <f t="shared" si="48"/>
        <v>100000000</v>
      </c>
      <c r="L3281" t="s">
        <v>67</v>
      </c>
      <c r="M3281" t="s">
        <v>585</v>
      </c>
      <c r="N3281" t="s">
        <v>606</v>
      </c>
      <c r="O3281" s="12">
        <v>1995</v>
      </c>
      <c r="P3281" s="12">
        <v>10</v>
      </c>
      <c r="Q3281" s="12">
        <v>1996</v>
      </c>
      <c r="R3281" s="12">
        <v>9</v>
      </c>
      <c r="S3281" s="7">
        <v>12</v>
      </c>
      <c r="T3281">
        <v>24</v>
      </c>
      <c r="U3281">
        <v>5</v>
      </c>
      <c r="V3281" t="s">
        <v>82</v>
      </c>
      <c r="W3281">
        <f t="shared" si="49"/>
        <v>360</v>
      </c>
      <c r="X3281" s="5">
        <v>1</v>
      </c>
      <c r="Y3281" t="s">
        <v>468</v>
      </c>
      <c r="Z3281" t="s">
        <v>49</v>
      </c>
      <c r="AA3281" t="s">
        <v>1121</v>
      </c>
      <c r="AB3281" s="5">
        <v>0</v>
      </c>
      <c r="AC3281" s="22" t="s">
        <v>1458</v>
      </c>
      <c r="AD3281" s="22" t="s">
        <v>1653</v>
      </c>
      <c r="AE3281" t="s">
        <v>1457</v>
      </c>
    </row>
    <row r="3282" spans="1:31" ht="15.75" customHeight="1" x14ac:dyDescent="0.3">
      <c r="A3282">
        <v>33</v>
      </c>
      <c r="B3282" t="s">
        <v>24</v>
      </c>
      <c r="C3282" t="s">
        <v>499</v>
      </c>
      <c r="D3282" t="s">
        <v>485</v>
      </c>
      <c r="E3282">
        <v>1999</v>
      </c>
      <c r="F3282" t="s">
        <v>602</v>
      </c>
      <c r="G3282" t="s">
        <v>604</v>
      </c>
      <c r="H3282" s="3" t="s">
        <v>605</v>
      </c>
      <c r="I3282" s="8">
        <v>-4.6244560000000003</v>
      </c>
      <c r="J3282" s="8">
        <v>-46.231265999999998</v>
      </c>
      <c r="K3282">
        <f t="shared" si="48"/>
        <v>100000000</v>
      </c>
      <c r="L3282" t="s">
        <v>67</v>
      </c>
      <c r="M3282" t="s">
        <v>585</v>
      </c>
      <c r="N3282" t="s">
        <v>606</v>
      </c>
      <c r="O3282" s="12">
        <v>1995</v>
      </c>
      <c r="P3282" s="12">
        <v>10</v>
      </c>
      <c r="Q3282" s="12">
        <v>1996</v>
      </c>
      <c r="R3282" s="12">
        <v>9</v>
      </c>
      <c r="S3282" s="7">
        <v>12</v>
      </c>
      <c r="T3282">
        <v>24</v>
      </c>
      <c r="U3282">
        <v>5</v>
      </c>
      <c r="V3282" t="s">
        <v>82</v>
      </c>
      <c r="W3282">
        <f t="shared" si="49"/>
        <v>360</v>
      </c>
      <c r="X3282" s="5">
        <v>1</v>
      </c>
      <c r="Y3282" t="s">
        <v>468</v>
      </c>
      <c r="Z3282" t="s">
        <v>49</v>
      </c>
      <c r="AA3282" t="s">
        <v>1122</v>
      </c>
      <c r="AB3282" s="5">
        <v>0</v>
      </c>
      <c r="AC3282" s="22" t="s">
        <v>1458</v>
      </c>
      <c r="AD3282" s="22" t="s">
        <v>1653</v>
      </c>
      <c r="AE3282" t="s">
        <v>1457</v>
      </c>
    </row>
    <row r="3283" spans="1:31" ht="15.75" customHeight="1" x14ac:dyDescent="0.3">
      <c r="A3283">
        <v>33</v>
      </c>
      <c r="B3283" t="s">
        <v>24</v>
      </c>
      <c r="C3283" t="s">
        <v>499</v>
      </c>
      <c r="D3283" t="s">
        <v>485</v>
      </c>
      <c r="E3283">
        <v>1999</v>
      </c>
      <c r="F3283" t="s">
        <v>602</v>
      </c>
      <c r="G3283" t="s">
        <v>604</v>
      </c>
      <c r="H3283" s="3" t="s">
        <v>605</v>
      </c>
      <c r="I3283" s="8">
        <v>-4.6244560000000003</v>
      </c>
      <c r="J3283" s="8">
        <v>-46.231265999999998</v>
      </c>
      <c r="K3283">
        <f t="shared" si="48"/>
        <v>100000000</v>
      </c>
      <c r="L3283" t="s">
        <v>67</v>
      </c>
      <c r="M3283" t="s">
        <v>585</v>
      </c>
      <c r="N3283" t="s">
        <v>606</v>
      </c>
      <c r="O3283" s="12">
        <v>1995</v>
      </c>
      <c r="P3283" s="12">
        <v>10</v>
      </c>
      <c r="Q3283" s="12">
        <v>1996</v>
      </c>
      <c r="R3283" s="12">
        <v>9</v>
      </c>
      <c r="S3283" s="7">
        <v>12</v>
      </c>
      <c r="T3283">
        <v>24</v>
      </c>
      <c r="U3283">
        <v>5</v>
      </c>
      <c r="V3283" t="s">
        <v>82</v>
      </c>
      <c r="W3283">
        <f t="shared" si="49"/>
        <v>360</v>
      </c>
      <c r="X3283" s="5">
        <v>1</v>
      </c>
      <c r="Y3283" t="s">
        <v>468</v>
      </c>
      <c r="Z3283" t="s">
        <v>49</v>
      </c>
      <c r="AA3283" t="s">
        <v>476</v>
      </c>
      <c r="AB3283" s="5">
        <v>0</v>
      </c>
      <c r="AC3283" s="22" t="s">
        <v>1458</v>
      </c>
      <c r="AD3283" s="22" t="s">
        <v>1653</v>
      </c>
      <c r="AE3283" t="s">
        <v>1457</v>
      </c>
    </row>
    <row r="3284" spans="1:31" ht="15.75" customHeight="1" x14ac:dyDescent="0.3">
      <c r="A3284">
        <v>33</v>
      </c>
      <c r="B3284" t="s">
        <v>24</v>
      </c>
      <c r="C3284" t="s">
        <v>499</v>
      </c>
      <c r="D3284" t="s">
        <v>485</v>
      </c>
      <c r="E3284">
        <v>1999</v>
      </c>
      <c r="F3284" t="s">
        <v>602</v>
      </c>
      <c r="G3284" t="s">
        <v>604</v>
      </c>
      <c r="H3284" s="3" t="s">
        <v>605</v>
      </c>
      <c r="I3284" s="8">
        <v>-4.6244560000000003</v>
      </c>
      <c r="J3284" s="8">
        <v>-46.231265999999998</v>
      </c>
      <c r="K3284">
        <f t="shared" si="48"/>
        <v>100000000</v>
      </c>
      <c r="L3284" t="s">
        <v>67</v>
      </c>
      <c r="M3284" t="s">
        <v>585</v>
      </c>
      <c r="N3284" t="s">
        <v>606</v>
      </c>
      <c r="O3284" s="12">
        <v>1995</v>
      </c>
      <c r="P3284" s="12">
        <v>10</v>
      </c>
      <c r="Q3284" s="12">
        <v>1996</v>
      </c>
      <c r="R3284" s="12">
        <v>9</v>
      </c>
      <c r="S3284" s="7">
        <v>12</v>
      </c>
      <c r="T3284">
        <v>24</v>
      </c>
      <c r="U3284">
        <v>5</v>
      </c>
      <c r="V3284" t="s">
        <v>82</v>
      </c>
      <c r="W3284">
        <f t="shared" si="49"/>
        <v>360</v>
      </c>
      <c r="X3284" s="5">
        <v>1</v>
      </c>
      <c r="Y3284" t="s">
        <v>468</v>
      </c>
      <c r="Z3284" t="s">
        <v>49</v>
      </c>
      <c r="AA3284" t="s">
        <v>483</v>
      </c>
      <c r="AB3284" s="5">
        <v>5</v>
      </c>
      <c r="AC3284" s="22" t="s">
        <v>1458</v>
      </c>
      <c r="AD3284" s="22" t="s">
        <v>1653</v>
      </c>
      <c r="AE3284" t="s">
        <v>1457</v>
      </c>
    </row>
    <row r="3285" spans="1:31" ht="15.75" customHeight="1" x14ac:dyDescent="0.3">
      <c r="A3285">
        <v>33</v>
      </c>
      <c r="B3285" t="s">
        <v>24</v>
      </c>
      <c r="C3285" t="s">
        <v>499</v>
      </c>
      <c r="D3285" t="s">
        <v>485</v>
      </c>
      <c r="E3285">
        <v>1999</v>
      </c>
      <c r="F3285" t="s">
        <v>602</v>
      </c>
      <c r="G3285" t="s">
        <v>604</v>
      </c>
      <c r="H3285" s="3" t="s">
        <v>605</v>
      </c>
      <c r="I3285" s="8">
        <v>-4.6244560000000003</v>
      </c>
      <c r="J3285" s="8">
        <v>-46.231265999999998</v>
      </c>
      <c r="K3285">
        <f t="shared" si="48"/>
        <v>100000000</v>
      </c>
      <c r="L3285" t="s">
        <v>67</v>
      </c>
      <c r="M3285" t="s">
        <v>585</v>
      </c>
      <c r="N3285" t="s">
        <v>606</v>
      </c>
      <c r="O3285" s="12">
        <v>1995</v>
      </c>
      <c r="P3285" s="12">
        <v>10</v>
      </c>
      <c r="Q3285" s="12">
        <v>1996</v>
      </c>
      <c r="R3285" s="12">
        <v>9</v>
      </c>
      <c r="S3285" s="7">
        <v>12</v>
      </c>
      <c r="T3285">
        <v>24</v>
      </c>
      <c r="U3285">
        <v>5</v>
      </c>
      <c r="V3285" t="s">
        <v>82</v>
      </c>
      <c r="W3285">
        <f t="shared" si="49"/>
        <v>360</v>
      </c>
      <c r="X3285" s="5">
        <v>1</v>
      </c>
      <c r="Y3285" t="s">
        <v>468</v>
      </c>
      <c r="Z3285" t="s">
        <v>49</v>
      </c>
      <c r="AA3285" t="s">
        <v>490</v>
      </c>
      <c r="AB3285" s="5">
        <v>4</v>
      </c>
      <c r="AC3285" s="22" t="s">
        <v>1458</v>
      </c>
      <c r="AD3285" s="22" t="s">
        <v>1653</v>
      </c>
      <c r="AE3285" t="s">
        <v>1457</v>
      </c>
    </row>
    <row r="3286" spans="1:31" ht="15.75" customHeight="1" x14ac:dyDescent="0.3">
      <c r="A3286">
        <v>33</v>
      </c>
      <c r="B3286" t="s">
        <v>24</v>
      </c>
      <c r="C3286" t="s">
        <v>499</v>
      </c>
      <c r="D3286" t="s">
        <v>485</v>
      </c>
      <c r="E3286">
        <v>1999</v>
      </c>
      <c r="F3286" t="s">
        <v>602</v>
      </c>
      <c r="G3286" t="s">
        <v>604</v>
      </c>
      <c r="H3286" s="3" t="s">
        <v>605</v>
      </c>
      <c r="I3286" s="8">
        <v>-4.6244560000000003</v>
      </c>
      <c r="J3286" s="8">
        <v>-46.231265999999998</v>
      </c>
      <c r="K3286">
        <f t="shared" si="48"/>
        <v>100000000</v>
      </c>
      <c r="L3286" t="s">
        <v>67</v>
      </c>
      <c r="M3286" t="s">
        <v>585</v>
      </c>
      <c r="N3286" t="s">
        <v>606</v>
      </c>
      <c r="O3286" s="12">
        <v>1995</v>
      </c>
      <c r="P3286" s="12">
        <v>10</v>
      </c>
      <c r="Q3286" s="12">
        <v>1996</v>
      </c>
      <c r="R3286" s="12">
        <v>9</v>
      </c>
      <c r="S3286" s="7">
        <v>12</v>
      </c>
      <c r="T3286">
        <v>24</v>
      </c>
      <c r="U3286">
        <v>5</v>
      </c>
      <c r="V3286" t="s">
        <v>82</v>
      </c>
      <c r="W3286">
        <f t="shared" si="49"/>
        <v>360</v>
      </c>
      <c r="X3286" s="5">
        <v>1</v>
      </c>
      <c r="Y3286" t="s">
        <v>468</v>
      </c>
      <c r="Z3286" t="s">
        <v>49</v>
      </c>
      <c r="AA3286" t="s">
        <v>1079</v>
      </c>
      <c r="AB3286" s="5">
        <v>0</v>
      </c>
      <c r="AC3286" s="22" t="s">
        <v>1458</v>
      </c>
      <c r="AD3286" s="22" t="s">
        <v>1653</v>
      </c>
      <c r="AE3286" t="s">
        <v>1457</v>
      </c>
    </row>
    <row r="3287" spans="1:31" ht="15.75" customHeight="1" x14ac:dyDescent="0.3">
      <c r="A3287">
        <v>33</v>
      </c>
      <c r="B3287" t="s">
        <v>24</v>
      </c>
      <c r="C3287" t="s">
        <v>499</v>
      </c>
      <c r="D3287" t="s">
        <v>485</v>
      </c>
      <c r="E3287">
        <v>1999</v>
      </c>
      <c r="F3287" t="s">
        <v>602</v>
      </c>
      <c r="G3287" t="s">
        <v>604</v>
      </c>
      <c r="H3287" s="3" t="s">
        <v>605</v>
      </c>
      <c r="I3287" s="8">
        <v>-4.6244560000000003</v>
      </c>
      <c r="J3287" s="8">
        <v>-46.231265999999998</v>
      </c>
      <c r="K3287">
        <f t="shared" si="48"/>
        <v>100000000</v>
      </c>
      <c r="L3287" t="s">
        <v>67</v>
      </c>
      <c r="M3287" t="s">
        <v>585</v>
      </c>
      <c r="N3287" t="s">
        <v>606</v>
      </c>
      <c r="O3287" s="12">
        <v>1995</v>
      </c>
      <c r="P3287" s="12">
        <v>10</v>
      </c>
      <c r="Q3287" s="12">
        <v>1996</v>
      </c>
      <c r="R3287" s="12">
        <v>9</v>
      </c>
      <c r="S3287" s="7">
        <v>12</v>
      </c>
      <c r="T3287">
        <v>24</v>
      </c>
      <c r="U3287">
        <v>5</v>
      </c>
      <c r="V3287" t="s">
        <v>82</v>
      </c>
      <c r="W3287">
        <f t="shared" si="49"/>
        <v>360</v>
      </c>
      <c r="X3287" s="5">
        <v>1</v>
      </c>
      <c r="Y3287" t="s">
        <v>468</v>
      </c>
      <c r="Z3287" t="s">
        <v>49</v>
      </c>
      <c r="AA3287" t="s">
        <v>50</v>
      </c>
      <c r="AB3287" s="5">
        <v>0</v>
      </c>
      <c r="AC3287" s="22" t="s">
        <v>1458</v>
      </c>
      <c r="AD3287" s="22" t="s">
        <v>1653</v>
      </c>
      <c r="AE3287" t="s">
        <v>1457</v>
      </c>
    </row>
    <row r="3288" spans="1:31" ht="15.75" customHeight="1" x14ac:dyDescent="0.3">
      <c r="A3288">
        <v>33</v>
      </c>
      <c r="B3288" t="s">
        <v>24</v>
      </c>
      <c r="C3288" t="s">
        <v>499</v>
      </c>
      <c r="D3288" t="s">
        <v>485</v>
      </c>
      <c r="E3288">
        <v>1999</v>
      </c>
      <c r="F3288" t="s">
        <v>602</v>
      </c>
      <c r="G3288" t="s">
        <v>604</v>
      </c>
      <c r="H3288" s="3" t="s">
        <v>605</v>
      </c>
      <c r="I3288" s="8">
        <v>-4.6244560000000003</v>
      </c>
      <c r="J3288" s="8">
        <v>-46.231265999999998</v>
      </c>
      <c r="K3288">
        <f t="shared" si="48"/>
        <v>100000000</v>
      </c>
      <c r="L3288" t="s">
        <v>67</v>
      </c>
      <c r="M3288" t="s">
        <v>585</v>
      </c>
      <c r="N3288" t="s">
        <v>606</v>
      </c>
      <c r="O3288" s="12">
        <v>1995</v>
      </c>
      <c r="P3288" s="12">
        <v>10</v>
      </c>
      <c r="Q3288" s="12">
        <v>1996</v>
      </c>
      <c r="R3288" s="12">
        <v>9</v>
      </c>
      <c r="S3288" s="7">
        <v>12</v>
      </c>
      <c r="T3288">
        <v>24</v>
      </c>
      <c r="U3288">
        <v>5</v>
      </c>
      <c r="V3288" t="s">
        <v>82</v>
      </c>
      <c r="W3288">
        <f t="shared" si="49"/>
        <v>360</v>
      </c>
      <c r="X3288" s="5">
        <v>1</v>
      </c>
      <c r="Y3288" t="s">
        <v>468</v>
      </c>
      <c r="Z3288" t="s">
        <v>55</v>
      </c>
      <c r="AA3288" t="s">
        <v>890</v>
      </c>
      <c r="AB3288" s="5">
        <v>0</v>
      </c>
      <c r="AC3288" s="22" t="s">
        <v>1458</v>
      </c>
      <c r="AD3288" s="22" t="s">
        <v>1653</v>
      </c>
      <c r="AE3288" t="s">
        <v>1457</v>
      </c>
    </row>
    <row r="3289" spans="1:31" ht="15.75" customHeight="1" x14ac:dyDescent="0.3">
      <c r="A3289">
        <v>33</v>
      </c>
      <c r="B3289" t="s">
        <v>24</v>
      </c>
      <c r="C3289" t="s">
        <v>499</v>
      </c>
      <c r="D3289" t="s">
        <v>485</v>
      </c>
      <c r="E3289">
        <v>1999</v>
      </c>
      <c r="F3289" t="s">
        <v>602</v>
      </c>
      <c r="G3289" t="s">
        <v>604</v>
      </c>
      <c r="H3289" s="3" t="s">
        <v>605</v>
      </c>
      <c r="I3289" s="8">
        <v>-4.6244560000000003</v>
      </c>
      <c r="J3289" s="8">
        <v>-46.231265999999998</v>
      </c>
      <c r="K3289">
        <f t="shared" si="48"/>
        <v>100000000</v>
      </c>
      <c r="L3289" t="s">
        <v>67</v>
      </c>
      <c r="M3289" t="s">
        <v>585</v>
      </c>
      <c r="N3289" t="s">
        <v>606</v>
      </c>
      <c r="O3289" s="12">
        <v>1995</v>
      </c>
      <c r="P3289" s="12">
        <v>10</v>
      </c>
      <c r="Q3289" s="12">
        <v>1996</v>
      </c>
      <c r="R3289" s="12">
        <v>9</v>
      </c>
      <c r="S3289" s="7">
        <v>12</v>
      </c>
      <c r="T3289">
        <v>24</v>
      </c>
      <c r="U3289">
        <v>5</v>
      </c>
      <c r="V3289" t="s">
        <v>82</v>
      </c>
      <c r="W3289">
        <f t="shared" si="49"/>
        <v>360</v>
      </c>
      <c r="X3289" s="5">
        <v>1</v>
      </c>
      <c r="Y3289" t="s">
        <v>468</v>
      </c>
      <c r="Z3289" t="s">
        <v>55</v>
      </c>
      <c r="AA3289" t="s">
        <v>496</v>
      </c>
      <c r="AB3289" s="5">
        <v>0</v>
      </c>
      <c r="AC3289" s="22" t="s">
        <v>1458</v>
      </c>
      <c r="AD3289" s="22" t="s">
        <v>1653</v>
      </c>
      <c r="AE3289" t="s">
        <v>1457</v>
      </c>
    </row>
    <row r="3290" spans="1:31" ht="15.75" customHeight="1" x14ac:dyDescent="0.3">
      <c r="A3290">
        <v>33</v>
      </c>
      <c r="B3290" t="s">
        <v>24</v>
      </c>
      <c r="C3290" t="s">
        <v>499</v>
      </c>
      <c r="D3290" t="s">
        <v>485</v>
      </c>
      <c r="E3290">
        <v>1999</v>
      </c>
      <c r="F3290" t="s">
        <v>602</v>
      </c>
      <c r="G3290" t="s">
        <v>604</v>
      </c>
      <c r="H3290" s="3" t="s">
        <v>605</v>
      </c>
      <c r="I3290" s="8">
        <v>-4.6244560000000003</v>
      </c>
      <c r="J3290" s="8">
        <v>-46.231265999999998</v>
      </c>
      <c r="K3290">
        <f t="shared" si="48"/>
        <v>100000000</v>
      </c>
      <c r="L3290" t="s">
        <v>67</v>
      </c>
      <c r="M3290" t="s">
        <v>585</v>
      </c>
      <c r="N3290" t="s">
        <v>606</v>
      </c>
      <c r="O3290" s="12">
        <v>1995</v>
      </c>
      <c r="P3290" s="12">
        <v>10</v>
      </c>
      <c r="Q3290" s="12">
        <v>1996</v>
      </c>
      <c r="R3290" s="12">
        <v>9</v>
      </c>
      <c r="S3290" s="7">
        <v>12</v>
      </c>
      <c r="T3290">
        <v>24</v>
      </c>
      <c r="U3290">
        <v>5</v>
      </c>
      <c r="V3290" t="s">
        <v>82</v>
      </c>
      <c r="W3290">
        <f t="shared" si="49"/>
        <v>360</v>
      </c>
      <c r="X3290" s="5">
        <v>1</v>
      </c>
      <c r="Y3290" t="s">
        <v>468</v>
      </c>
      <c r="Z3290" t="s">
        <v>55</v>
      </c>
      <c r="AA3290" t="s">
        <v>860</v>
      </c>
      <c r="AB3290" s="5">
        <v>0</v>
      </c>
      <c r="AC3290" s="22" t="s">
        <v>1458</v>
      </c>
      <c r="AD3290" s="22" t="s">
        <v>1653</v>
      </c>
      <c r="AE3290" t="s">
        <v>1457</v>
      </c>
    </row>
    <row r="3291" spans="1:31" ht="15.75" customHeight="1" x14ac:dyDescent="0.3">
      <c r="A3291">
        <v>33</v>
      </c>
      <c r="B3291" t="s">
        <v>24</v>
      </c>
      <c r="C3291" t="s">
        <v>499</v>
      </c>
      <c r="D3291" t="s">
        <v>485</v>
      </c>
      <c r="E3291">
        <v>1999</v>
      </c>
      <c r="F3291" t="s">
        <v>602</v>
      </c>
      <c r="G3291" t="s">
        <v>604</v>
      </c>
      <c r="H3291" s="3" t="s">
        <v>605</v>
      </c>
      <c r="I3291" s="8">
        <v>-4.6244560000000003</v>
      </c>
      <c r="J3291" s="8">
        <v>-46.231265999999998</v>
      </c>
      <c r="K3291">
        <f t="shared" si="48"/>
        <v>100000000</v>
      </c>
      <c r="L3291" t="s">
        <v>67</v>
      </c>
      <c r="M3291" t="s">
        <v>585</v>
      </c>
      <c r="N3291" t="s">
        <v>606</v>
      </c>
      <c r="O3291" s="12">
        <v>1995</v>
      </c>
      <c r="P3291" s="12">
        <v>10</v>
      </c>
      <c r="Q3291" s="12">
        <v>1996</v>
      </c>
      <c r="R3291" s="12">
        <v>9</v>
      </c>
      <c r="S3291" s="7">
        <v>12</v>
      </c>
      <c r="T3291">
        <v>24</v>
      </c>
      <c r="U3291">
        <v>5</v>
      </c>
      <c r="V3291" t="s">
        <v>82</v>
      </c>
      <c r="W3291">
        <f t="shared" si="49"/>
        <v>360</v>
      </c>
      <c r="X3291" s="5">
        <v>1</v>
      </c>
      <c r="Y3291" t="s">
        <v>468</v>
      </c>
      <c r="Z3291" t="s">
        <v>55</v>
      </c>
      <c r="AA3291" t="s">
        <v>503</v>
      </c>
      <c r="AB3291" s="5">
        <v>0</v>
      </c>
      <c r="AC3291" s="22" t="s">
        <v>1458</v>
      </c>
      <c r="AD3291" s="22" t="s">
        <v>1653</v>
      </c>
      <c r="AE3291" t="s">
        <v>1457</v>
      </c>
    </row>
    <row r="3292" spans="1:31" ht="15.75" customHeight="1" x14ac:dyDescent="0.3">
      <c r="A3292">
        <v>33</v>
      </c>
      <c r="B3292" t="s">
        <v>24</v>
      </c>
      <c r="C3292" t="s">
        <v>499</v>
      </c>
      <c r="D3292" t="s">
        <v>485</v>
      </c>
      <c r="E3292">
        <v>1999</v>
      </c>
      <c r="F3292" t="s">
        <v>602</v>
      </c>
      <c r="G3292" t="s">
        <v>604</v>
      </c>
      <c r="H3292" s="3" t="s">
        <v>605</v>
      </c>
      <c r="I3292" s="8">
        <v>-4.6244560000000003</v>
      </c>
      <c r="J3292" s="8">
        <v>-46.231265999999998</v>
      </c>
      <c r="K3292">
        <f t="shared" si="48"/>
        <v>100000000</v>
      </c>
      <c r="L3292" t="s">
        <v>67</v>
      </c>
      <c r="M3292" t="s">
        <v>585</v>
      </c>
      <c r="N3292" t="s">
        <v>606</v>
      </c>
      <c r="O3292" s="12">
        <v>1995</v>
      </c>
      <c r="P3292" s="12">
        <v>10</v>
      </c>
      <c r="Q3292" s="12">
        <v>1996</v>
      </c>
      <c r="R3292" s="12">
        <v>9</v>
      </c>
      <c r="S3292" s="7">
        <v>12</v>
      </c>
      <c r="T3292">
        <v>24</v>
      </c>
      <c r="U3292">
        <v>5</v>
      </c>
      <c r="V3292" t="s">
        <v>82</v>
      </c>
      <c r="W3292">
        <f t="shared" si="49"/>
        <v>360</v>
      </c>
      <c r="X3292" s="5">
        <v>1</v>
      </c>
      <c r="Y3292" t="s">
        <v>468</v>
      </c>
      <c r="Z3292" t="s">
        <v>55</v>
      </c>
      <c r="AA3292" t="s">
        <v>861</v>
      </c>
      <c r="AB3292" s="5">
        <v>0</v>
      </c>
      <c r="AC3292" s="22" t="s">
        <v>1458</v>
      </c>
      <c r="AD3292" s="22" t="s">
        <v>1653</v>
      </c>
      <c r="AE3292" t="s">
        <v>1457</v>
      </c>
    </row>
    <row r="3293" spans="1:31" ht="15.75" customHeight="1" x14ac:dyDescent="0.3">
      <c r="A3293">
        <v>33</v>
      </c>
      <c r="B3293" t="s">
        <v>24</v>
      </c>
      <c r="C3293" t="s">
        <v>499</v>
      </c>
      <c r="D3293" t="s">
        <v>485</v>
      </c>
      <c r="E3293">
        <v>1999</v>
      </c>
      <c r="F3293" t="s">
        <v>602</v>
      </c>
      <c r="G3293" t="s">
        <v>604</v>
      </c>
      <c r="H3293" s="3" t="s">
        <v>605</v>
      </c>
      <c r="I3293" s="8">
        <v>-4.6244560000000003</v>
      </c>
      <c r="J3293" s="8">
        <v>-46.231265999999998</v>
      </c>
      <c r="K3293">
        <f t="shared" si="48"/>
        <v>100000000</v>
      </c>
      <c r="L3293" t="s">
        <v>67</v>
      </c>
      <c r="M3293" t="s">
        <v>585</v>
      </c>
      <c r="N3293" t="s">
        <v>606</v>
      </c>
      <c r="O3293" s="12">
        <v>1995</v>
      </c>
      <c r="P3293" s="12">
        <v>10</v>
      </c>
      <c r="Q3293" s="12">
        <v>1996</v>
      </c>
      <c r="R3293" s="12">
        <v>9</v>
      </c>
      <c r="S3293" s="7">
        <v>12</v>
      </c>
      <c r="T3293">
        <v>24</v>
      </c>
      <c r="U3293">
        <v>5</v>
      </c>
      <c r="V3293" t="s">
        <v>82</v>
      </c>
      <c r="W3293">
        <f t="shared" si="49"/>
        <v>360</v>
      </c>
      <c r="X3293" s="5">
        <v>1</v>
      </c>
      <c r="Y3293" t="s">
        <v>468</v>
      </c>
      <c r="Z3293" t="s">
        <v>55</v>
      </c>
      <c r="AA3293" t="s">
        <v>56</v>
      </c>
      <c r="AB3293" s="5">
        <v>1</v>
      </c>
      <c r="AC3293" s="22" t="s">
        <v>1458</v>
      </c>
      <c r="AD3293" s="22" t="s">
        <v>1653</v>
      </c>
      <c r="AE3293" t="s">
        <v>1457</v>
      </c>
    </row>
    <row r="3294" spans="1:31" ht="15.75" customHeight="1" x14ac:dyDescent="0.3">
      <c r="A3294">
        <v>33</v>
      </c>
      <c r="B3294" t="s">
        <v>24</v>
      </c>
      <c r="C3294" t="s">
        <v>499</v>
      </c>
      <c r="D3294" t="s">
        <v>485</v>
      </c>
      <c r="E3294">
        <v>1999</v>
      </c>
      <c r="F3294" t="s">
        <v>602</v>
      </c>
      <c r="G3294" t="s">
        <v>604</v>
      </c>
      <c r="H3294" s="3" t="s">
        <v>605</v>
      </c>
      <c r="I3294" s="8">
        <v>-4.6244560000000003</v>
      </c>
      <c r="J3294" s="8">
        <v>-46.231265999999998</v>
      </c>
      <c r="K3294">
        <f t="shared" si="48"/>
        <v>100000000</v>
      </c>
      <c r="L3294" t="s">
        <v>67</v>
      </c>
      <c r="M3294" t="s">
        <v>585</v>
      </c>
      <c r="N3294" t="s">
        <v>606</v>
      </c>
      <c r="O3294" s="12">
        <v>1995</v>
      </c>
      <c r="P3294" s="12">
        <v>10</v>
      </c>
      <c r="Q3294" s="12">
        <v>1996</v>
      </c>
      <c r="R3294" s="12">
        <v>9</v>
      </c>
      <c r="S3294" s="7">
        <v>12</v>
      </c>
      <c r="T3294">
        <v>24</v>
      </c>
      <c r="U3294">
        <v>5</v>
      </c>
      <c r="V3294" t="s">
        <v>82</v>
      </c>
      <c r="W3294">
        <f t="shared" si="49"/>
        <v>360</v>
      </c>
      <c r="X3294" s="5">
        <v>1</v>
      </c>
      <c r="Y3294" t="s">
        <v>468</v>
      </c>
      <c r="Z3294" t="s">
        <v>55</v>
      </c>
      <c r="AA3294" t="s">
        <v>62</v>
      </c>
      <c r="AB3294" s="5">
        <v>0</v>
      </c>
      <c r="AC3294" s="22" t="s">
        <v>1458</v>
      </c>
      <c r="AD3294" s="22" t="s">
        <v>1653</v>
      </c>
      <c r="AE3294" t="s">
        <v>1457</v>
      </c>
    </row>
    <row r="3295" spans="1:31" ht="15.75" customHeight="1" x14ac:dyDescent="0.3">
      <c r="A3295">
        <v>33</v>
      </c>
      <c r="B3295" t="s">
        <v>24</v>
      </c>
      <c r="C3295" t="s">
        <v>499</v>
      </c>
      <c r="D3295" t="s">
        <v>485</v>
      </c>
      <c r="E3295">
        <v>1999</v>
      </c>
      <c r="F3295" t="s">
        <v>602</v>
      </c>
      <c r="G3295" t="s">
        <v>604</v>
      </c>
      <c r="H3295" s="3" t="s">
        <v>605</v>
      </c>
      <c r="I3295" s="8">
        <v>-4.6244560000000003</v>
      </c>
      <c r="J3295" s="8">
        <v>-46.231265999999998</v>
      </c>
      <c r="K3295">
        <f t="shared" si="48"/>
        <v>100000000</v>
      </c>
      <c r="L3295" t="s">
        <v>67</v>
      </c>
      <c r="M3295" t="s">
        <v>585</v>
      </c>
      <c r="N3295" t="s">
        <v>606</v>
      </c>
      <c r="O3295" s="12">
        <v>1995</v>
      </c>
      <c r="P3295" s="12">
        <v>10</v>
      </c>
      <c r="Q3295" s="12">
        <v>1996</v>
      </c>
      <c r="R3295" s="12">
        <v>9</v>
      </c>
      <c r="S3295" s="7">
        <v>12</v>
      </c>
      <c r="T3295">
        <v>24</v>
      </c>
      <c r="U3295">
        <v>5</v>
      </c>
      <c r="V3295" t="s">
        <v>82</v>
      </c>
      <c r="W3295">
        <f t="shared" si="49"/>
        <v>360</v>
      </c>
      <c r="X3295" s="5">
        <v>1</v>
      </c>
      <c r="Y3295" t="s">
        <v>468</v>
      </c>
      <c r="Z3295" t="s">
        <v>55</v>
      </c>
      <c r="AA3295" t="s">
        <v>113</v>
      </c>
      <c r="AB3295" s="5">
        <v>0</v>
      </c>
      <c r="AC3295" s="22" t="s">
        <v>1458</v>
      </c>
      <c r="AD3295" s="22" t="s">
        <v>1653</v>
      </c>
      <c r="AE3295" t="s">
        <v>1457</v>
      </c>
    </row>
    <row r="3296" spans="1:31" ht="15.75" customHeight="1" x14ac:dyDescent="0.3">
      <c r="A3296">
        <v>33</v>
      </c>
      <c r="B3296" t="s">
        <v>24</v>
      </c>
      <c r="C3296" t="s">
        <v>499</v>
      </c>
      <c r="D3296" t="s">
        <v>485</v>
      </c>
      <c r="E3296">
        <v>1999</v>
      </c>
      <c r="F3296" t="s">
        <v>602</v>
      </c>
      <c r="G3296" t="s">
        <v>604</v>
      </c>
      <c r="H3296" s="3" t="s">
        <v>605</v>
      </c>
      <c r="I3296" s="8">
        <v>-4.6244560000000003</v>
      </c>
      <c r="J3296" s="8">
        <v>-46.231265999999998</v>
      </c>
      <c r="K3296">
        <f t="shared" si="48"/>
        <v>100000000</v>
      </c>
      <c r="L3296" t="s">
        <v>67</v>
      </c>
      <c r="M3296" t="s">
        <v>585</v>
      </c>
      <c r="N3296" t="s">
        <v>606</v>
      </c>
      <c r="O3296" s="12">
        <v>1995</v>
      </c>
      <c r="P3296" s="12">
        <v>10</v>
      </c>
      <c r="Q3296" s="12">
        <v>1996</v>
      </c>
      <c r="R3296" s="12">
        <v>9</v>
      </c>
      <c r="S3296" s="7">
        <v>12</v>
      </c>
      <c r="T3296">
        <v>24</v>
      </c>
      <c r="U3296">
        <v>5</v>
      </c>
      <c r="V3296" t="s">
        <v>82</v>
      </c>
      <c r="W3296">
        <f t="shared" si="49"/>
        <v>360</v>
      </c>
      <c r="X3296" s="5">
        <v>1</v>
      </c>
      <c r="Y3296" t="s">
        <v>468</v>
      </c>
      <c r="Z3296" t="s">
        <v>55</v>
      </c>
      <c r="AA3296" t="s">
        <v>379</v>
      </c>
      <c r="AB3296" s="5">
        <v>0</v>
      </c>
      <c r="AC3296" s="22" t="s">
        <v>1458</v>
      </c>
      <c r="AD3296" s="22" t="s">
        <v>1653</v>
      </c>
      <c r="AE3296" t="s">
        <v>1457</v>
      </c>
    </row>
    <row r="3297" spans="1:31" ht="15.75" customHeight="1" x14ac:dyDescent="0.3">
      <c r="A3297">
        <v>33</v>
      </c>
      <c r="B3297" t="s">
        <v>24</v>
      </c>
      <c r="C3297" t="s">
        <v>499</v>
      </c>
      <c r="D3297" t="s">
        <v>485</v>
      </c>
      <c r="E3297">
        <v>1999</v>
      </c>
      <c r="F3297" t="s">
        <v>602</v>
      </c>
      <c r="G3297" t="s">
        <v>604</v>
      </c>
      <c r="H3297" s="3" t="s">
        <v>605</v>
      </c>
      <c r="I3297" s="8">
        <v>-4.6244560000000003</v>
      </c>
      <c r="J3297" s="8">
        <v>-46.231265999999998</v>
      </c>
      <c r="K3297">
        <f t="shared" si="48"/>
        <v>100000000</v>
      </c>
      <c r="L3297" t="s">
        <v>67</v>
      </c>
      <c r="M3297" t="s">
        <v>585</v>
      </c>
      <c r="N3297" t="s">
        <v>606</v>
      </c>
      <c r="O3297" s="12">
        <v>1995</v>
      </c>
      <c r="P3297" s="12">
        <v>10</v>
      </c>
      <c r="Q3297" s="12">
        <v>1996</v>
      </c>
      <c r="R3297" s="12">
        <v>9</v>
      </c>
      <c r="S3297" s="7">
        <v>12</v>
      </c>
      <c r="T3297">
        <v>24</v>
      </c>
      <c r="U3297">
        <v>5</v>
      </c>
      <c r="V3297" t="s">
        <v>82</v>
      </c>
      <c r="W3297">
        <f t="shared" si="49"/>
        <v>360</v>
      </c>
      <c r="X3297" s="5">
        <v>1</v>
      </c>
      <c r="Y3297" t="s">
        <v>468</v>
      </c>
      <c r="Z3297" t="s">
        <v>55</v>
      </c>
      <c r="AA3297" t="s">
        <v>519</v>
      </c>
      <c r="AB3297" s="5">
        <v>0</v>
      </c>
      <c r="AC3297" s="22" t="s">
        <v>1458</v>
      </c>
      <c r="AD3297" s="22" t="s">
        <v>1653</v>
      </c>
      <c r="AE3297" t="s">
        <v>1457</v>
      </c>
    </row>
    <row r="3298" spans="1:31" ht="15.75" customHeight="1" x14ac:dyDescent="0.3">
      <c r="A3298">
        <v>33</v>
      </c>
      <c r="B3298" t="s">
        <v>24</v>
      </c>
      <c r="C3298" t="s">
        <v>499</v>
      </c>
      <c r="D3298" t="s">
        <v>485</v>
      </c>
      <c r="E3298">
        <v>1999</v>
      </c>
      <c r="F3298" t="s">
        <v>602</v>
      </c>
      <c r="G3298" t="s">
        <v>604</v>
      </c>
      <c r="H3298" s="3" t="s">
        <v>605</v>
      </c>
      <c r="I3298" s="8">
        <v>-4.6244560000000003</v>
      </c>
      <c r="J3298" s="8">
        <v>-46.231265999999998</v>
      </c>
      <c r="K3298">
        <f t="shared" si="48"/>
        <v>100000000</v>
      </c>
      <c r="L3298" t="s">
        <v>67</v>
      </c>
      <c r="M3298" t="s">
        <v>585</v>
      </c>
      <c r="N3298" t="s">
        <v>606</v>
      </c>
      <c r="O3298" s="12">
        <v>1995</v>
      </c>
      <c r="P3298" s="12">
        <v>10</v>
      </c>
      <c r="Q3298" s="12">
        <v>1996</v>
      </c>
      <c r="R3298" s="12">
        <v>9</v>
      </c>
      <c r="S3298" s="7">
        <v>12</v>
      </c>
      <c r="T3298">
        <v>24</v>
      </c>
      <c r="U3298">
        <v>5</v>
      </c>
      <c r="V3298" t="s">
        <v>82</v>
      </c>
      <c r="W3298">
        <f t="shared" si="49"/>
        <v>360</v>
      </c>
      <c r="X3298" s="5">
        <v>1</v>
      </c>
      <c r="Y3298" t="s">
        <v>468</v>
      </c>
      <c r="Z3298" t="s">
        <v>55</v>
      </c>
      <c r="AA3298" t="s">
        <v>524</v>
      </c>
      <c r="AB3298" s="5">
        <v>0</v>
      </c>
      <c r="AC3298" s="22" t="s">
        <v>1458</v>
      </c>
      <c r="AD3298" s="22" t="s">
        <v>1653</v>
      </c>
      <c r="AE3298" t="s">
        <v>1457</v>
      </c>
    </row>
    <row r="3299" spans="1:31" ht="15.75" customHeight="1" x14ac:dyDescent="0.3">
      <c r="A3299">
        <v>33</v>
      </c>
      <c r="B3299" t="s">
        <v>24</v>
      </c>
      <c r="C3299" t="s">
        <v>499</v>
      </c>
      <c r="D3299" t="s">
        <v>485</v>
      </c>
      <c r="E3299">
        <v>1999</v>
      </c>
      <c r="F3299" t="s">
        <v>602</v>
      </c>
      <c r="G3299" t="s">
        <v>604</v>
      </c>
      <c r="H3299" s="3" t="s">
        <v>605</v>
      </c>
      <c r="I3299" s="8">
        <v>-4.6244560000000003</v>
      </c>
      <c r="J3299" s="8">
        <v>-46.231265999999998</v>
      </c>
      <c r="K3299">
        <f t="shared" si="48"/>
        <v>100000000</v>
      </c>
      <c r="L3299" t="s">
        <v>67</v>
      </c>
      <c r="M3299" t="s">
        <v>585</v>
      </c>
      <c r="N3299" t="s">
        <v>606</v>
      </c>
      <c r="O3299" s="12">
        <v>1995</v>
      </c>
      <c r="P3299" s="12">
        <v>10</v>
      </c>
      <c r="Q3299" s="12">
        <v>1996</v>
      </c>
      <c r="R3299" s="12">
        <v>9</v>
      </c>
      <c r="S3299" s="7">
        <v>12</v>
      </c>
      <c r="T3299">
        <v>24</v>
      </c>
      <c r="U3299">
        <v>5</v>
      </c>
      <c r="V3299" t="s">
        <v>82</v>
      </c>
      <c r="W3299">
        <f t="shared" si="49"/>
        <v>360</v>
      </c>
      <c r="X3299" s="5">
        <v>1</v>
      </c>
      <c r="Y3299" t="s">
        <v>468</v>
      </c>
      <c r="Z3299" t="s">
        <v>55</v>
      </c>
      <c r="AA3299" t="s">
        <v>1123</v>
      </c>
      <c r="AB3299" s="5">
        <v>0</v>
      </c>
      <c r="AC3299" s="22" t="s">
        <v>1458</v>
      </c>
      <c r="AD3299" s="22" t="s">
        <v>1653</v>
      </c>
      <c r="AE3299" t="s">
        <v>1457</v>
      </c>
    </row>
    <row r="3300" spans="1:31" ht="15.75" customHeight="1" x14ac:dyDescent="0.3">
      <c r="A3300">
        <v>33</v>
      </c>
      <c r="B3300" t="s">
        <v>24</v>
      </c>
      <c r="C3300" t="s">
        <v>499</v>
      </c>
      <c r="D3300" t="s">
        <v>485</v>
      </c>
      <c r="E3300">
        <v>1999</v>
      </c>
      <c r="F3300" t="s">
        <v>602</v>
      </c>
      <c r="G3300" t="s">
        <v>604</v>
      </c>
      <c r="H3300" s="3" t="s">
        <v>605</v>
      </c>
      <c r="I3300" s="8">
        <v>-4.6244560000000003</v>
      </c>
      <c r="J3300" s="8">
        <v>-46.231265999999998</v>
      </c>
      <c r="K3300">
        <f t="shared" si="48"/>
        <v>100000000</v>
      </c>
      <c r="L3300" t="s">
        <v>67</v>
      </c>
      <c r="M3300" t="s">
        <v>585</v>
      </c>
      <c r="N3300" t="s">
        <v>606</v>
      </c>
      <c r="O3300" s="12">
        <v>1995</v>
      </c>
      <c r="P3300" s="12">
        <v>10</v>
      </c>
      <c r="Q3300" s="12">
        <v>1996</v>
      </c>
      <c r="R3300" s="12">
        <v>9</v>
      </c>
      <c r="S3300" s="7">
        <v>12</v>
      </c>
      <c r="T3300">
        <v>24</v>
      </c>
      <c r="U3300">
        <v>5</v>
      </c>
      <c r="V3300" t="s">
        <v>82</v>
      </c>
      <c r="W3300">
        <f t="shared" si="49"/>
        <v>360</v>
      </c>
      <c r="X3300" s="5">
        <v>1</v>
      </c>
      <c r="Y3300" t="s">
        <v>468</v>
      </c>
      <c r="Z3300" t="s">
        <v>55</v>
      </c>
      <c r="AA3300" t="s">
        <v>70</v>
      </c>
      <c r="AB3300" s="5">
        <v>0</v>
      </c>
      <c r="AC3300" s="22" t="s">
        <v>1458</v>
      </c>
      <c r="AD3300" s="22" t="s">
        <v>1653</v>
      </c>
      <c r="AE3300" t="s">
        <v>1457</v>
      </c>
    </row>
    <row r="3301" spans="1:31" ht="15.75" customHeight="1" x14ac:dyDescent="0.3">
      <c r="A3301">
        <v>33</v>
      </c>
      <c r="B3301" t="s">
        <v>24</v>
      </c>
      <c r="C3301" t="s">
        <v>499</v>
      </c>
      <c r="D3301" t="s">
        <v>485</v>
      </c>
      <c r="E3301">
        <v>1999</v>
      </c>
      <c r="F3301" t="s">
        <v>602</v>
      </c>
      <c r="G3301" t="s">
        <v>604</v>
      </c>
      <c r="H3301" s="3" t="s">
        <v>605</v>
      </c>
      <c r="I3301" s="8">
        <v>-4.6244560000000003</v>
      </c>
      <c r="J3301" s="8">
        <v>-46.231265999999998</v>
      </c>
      <c r="K3301">
        <f t="shared" si="48"/>
        <v>100000000</v>
      </c>
      <c r="L3301" t="s">
        <v>67</v>
      </c>
      <c r="M3301" t="s">
        <v>585</v>
      </c>
      <c r="N3301" t="s">
        <v>606</v>
      </c>
      <c r="O3301" s="12">
        <v>1995</v>
      </c>
      <c r="P3301" s="12">
        <v>10</v>
      </c>
      <c r="Q3301" s="12">
        <v>1996</v>
      </c>
      <c r="R3301" s="12">
        <v>9</v>
      </c>
      <c r="S3301" s="7">
        <v>12</v>
      </c>
      <c r="T3301">
        <v>24</v>
      </c>
      <c r="U3301">
        <v>5</v>
      </c>
      <c r="V3301" t="s">
        <v>82</v>
      </c>
      <c r="W3301">
        <f t="shared" si="49"/>
        <v>360</v>
      </c>
      <c r="X3301" s="5">
        <v>1</v>
      </c>
      <c r="Y3301" t="s">
        <v>468</v>
      </c>
      <c r="Z3301" t="s">
        <v>55</v>
      </c>
      <c r="AA3301" t="s">
        <v>73</v>
      </c>
      <c r="AB3301" s="5">
        <v>0</v>
      </c>
      <c r="AC3301" s="22" t="s">
        <v>1458</v>
      </c>
      <c r="AD3301" s="22" t="s">
        <v>1653</v>
      </c>
      <c r="AE3301" t="s">
        <v>1457</v>
      </c>
    </row>
    <row r="3302" spans="1:31" ht="15.75" customHeight="1" x14ac:dyDescent="0.3">
      <c r="A3302">
        <v>33</v>
      </c>
      <c r="B3302" t="s">
        <v>24</v>
      </c>
      <c r="C3302" t="s">
        <v>499</v>
      </c>
      <c r="D3302" t="s">
        <v>485</v>
      </c>
      <c r="E3302">
        <v>1999</v>
      </c>
      <c r="F3302" t="s">
        <v>602</v>
      </c>
      <c r="G3302" t="s">
        <v>604</v>
      </c>
      <c r="H3302" s="3" t="s">
        <v>605</v>
      </c>
      <c r="I3302" s="8">
        <v>-4.6244560000000003</v>
      </c>
      <c r="J3302" s="8">
        <v>-46.231265999999998</v>
      </c>
      <c r="K3302">
        <f t="shared" si="48"/>
        <v>100000000</v>
      </c>
      <c r="L3302" t="s">
        <v>67</v>
      </c>
      <c r="M3302" t="s">
        <v>585</v>
      </c>
      <c r="N3302" t="s">
        <v>606</v>
      </c>
      <c r="O3302" s="12">
        <v>1995</v>
      </c>
      <c r="P3302" s="12">
        <v>10</v>
      </c>
      <c r="Q3302" s="12">
        <v>1996</v>
      </c>
      <c r="R3302" s="12">
        <v>9</v>
      </c>
      <c r="S3302" s="7">
        <v>12</v>
      </c>
      <c r="T3302">
        <v>24</v>
      </c>
      <c r="U3302">
        <v>5</v>
      </c>
      <c r="V3302" t="s">
        <v>82</v>
      </c>
      <c r="W3302">
        <f t="shared" si="49"/>
        <v>360</v>
      </c>
      <c r="X3302" s="5">
        <v>1</v>
      </c>
      <c r="Y3302" t="s">
        <v>468</v>
      </c>
      <c r="Z3302" t="s">
        <v>55</v>
      </c>
      <c r="AA3302" t="s">
        <v>1124</v>
      </c>
      <c r="AB3302" s="5">
        <v>0</v>
      </c>
      <c r="AC3302" s="22" t="s">
        <v>1458</v>
      </c>
      <c r="AD3302" s="22" t="s">
        <v>1653</v>
      </c>
      <c r="AE3302" t="s">
        <v>1457</v>
      </c>
    </row>
    <row r="3303" spans="1:31" ht="15.75" customHeight="1" x14ac:dyDescent="0.3">
      <c r="A3303">
        <v>33</v>
      </c>
      <c r="B3303" t="s">
        <v>24</v>
      </c>
      <c r="C3303" t="s">
        <v>499</v>
      </c>
      <c r="D3303" t="s">
        <v>485</v>
      </c>
      <c r="E3303">
        <v>1999</v>
      </c>
      <c r="F3303" t="s">
        <v>602</v>
      </c>
      <c r="G3303" t="s">
        <v>604</v>
      </c>
      <c r="H3303" s="3" t="s">
        <v>605</v>
      </c>
      <c r="I3303" s="8">
        <v>-4.6244560000000003</v>
      </c>
      <c r="J3303" s="8">
        <v>-46.231265999999998</v>
      </c>
      <c r="K3303">
        <f t="shared" si="48"/>
        <v>100000000</v>
      </c>
      <c r="L3303" t="s">
        <v>67</v>
      </c>
      <c r="M3303" t="s">
        <v>585</v>
      </c>
      <c r="N3303" t="s">
        <v>606</v>
      </c>
      <c r="O3303" s="12">
        <v>1995</v>
      </c>
      <c r="P3303" s="12">
        <v>10</v>
      </c>
      <c r="Q3303" s="12">
        <v>1996</v>
      </c>
      <c r="R3303" s="12">
        <v>9</v>
      </c>
      <c r="S3303" s="7">
        <v>12</v>
      </c>
      <c r="T3303">
        <v>24</v>
      </c>
      <c r="U3303">
        <v>5</v>
      </c>
      <c r="V3303" t="s">
        <v>82</v>
      </c>
      <c r="W3303">
        <f t="shared" si="49"/>
        <v>360</v>
      </c>
      <c r="X3303" s="5">
        <v>1</v>
      </c>
      <c r="Y3303" t="s">
        <v>468</v>
      </c>
      <c r="Z3303" t="s">
        <v>55</v>
      </c>
      <c r="AA3303" t="s">
        <v>1125</v>
      </c>
      <c r="AB3303" s="5">
        <v>0</v>
      </c>
      <c r="AC3303" s="22" t="s">
        <v>1458</v>
      </c>
      <c r="AD3303" s="22" t="s">
        <v>1653</v>
      </c>
      <c r="AE3303" t="s">
        <v>1457</v>
      </c>
    </row>
    <row r="3304" spans="1:31" ht="15.75" customHeight="1" x14ac:dyDescent="0.3">
      <c r="A3304">
        <v>33</v>
      </c>
      <c r="B3304" t="s">
        <v>24</v>
      </c>
      <c r="C3304" t="s">
        <v>499</v>
      </c>
      <c r="D3304" t="s">
        <v>485</v>
      </c>
      <c r="E3304">
        <v>1999</v>
      </c>
      <c r="F3304" t="s">
        <v>602</v>
      </c>
      <c r="G3304" t="s">
        <v>604</v>
      </c>
      <c r="H3304" s="3" t="s">
        <v>605</v>
      </c>
      <c r="I3304" s="8">
        <v>-4.6244560000000003</v>
      </c>
      <c r="J3304" s="8">
        <v>-46.231265999999998</v>
      </c>
      <c r="K3304">
        <f t="shared" si="48"/>
        <v>100000000</v>
      </c>
      <c r="L3304" t="s">
        <v>67</v>
      </c>
      <c r="M3304" t="s">
        <v>585</v>
      </c>
      <c r="N3304" t="s">
        <v>606</v>
      </c>
      <c r="O3304" s="12">
        <v>1995</v>
      </c>
      <c r="P3304" s="12">
        <v>10</v>
      </c>
      <c r="Q3304" s="12">
        <v>1996</v>
      </c>
      <c r="R3304" s="12">
        <v>9</v>
      </c>
      <c r="S3304" s="7">
        <v>12</v>
      </c>
      <c r="T3304">
        <v>24</v>
      </c>
      <c r="U3304">
        <v>5</v>
      </c>
      <c r="V3304" t="s">
        <v>82</v>
      </c>
      <c r="W3304">
        <f t="shared" si="49"/>
        <v>360</v>
      </c>
      <c r="X3304" s="5">
        <v>1</v>
      </c>
      <c r="Y3304" t="s">
        <v>468</v>
      </c>
      <c r="Z3304" t="s">
        <v>55</v>
      </c>
      <c r="AA3304" t="s">
        <v>1126</v>
      </c>
      <c r="AB3304" s="5">
        <v>0</v>
      </c>
      <c r="AC3304" s="22" t="s">
        <v>1458</v>
      </c>
      <c r="AD3304" s="22" t="s">
        <v>1653</v>
      </c>
      <c r="AE3304" t="s">
        <v>1457</v>
      </c>
    </row>
    <row r="3305" spans="1:31" ht="15.75" customHeight="1" x14ac:dyDescent="0.3">
      <c r="A3305">
        <v>33</v>
      </c>
      <c r="B3305" t="s">
        <v>24</v>
      </c>
      <c r="C3305" t="s">
        <v>499</v>
      </c>
      <c r="D3305" t="s">
        <v>485</v>
      </c>
      <c r="E3305">
        <v>1999</v>
      </c>
      <c r="F3305" t="s">
        <v>602</v>
      </c>
      <c r="G3305" t="s">
        <v>604</v>
      </c>
      <c r="H3305" s="3" t="s">
        <v>605</v>
      </c>
      <c r="I3305" s="8">
        <v>-4.6244560000000003</v>
      </c>
      <c r="J3305" s="8">
        <v>-46.231265999999998</v>
      </c>
      <c r="K3305">
        <f t="shared" si="48"/>
        <v>100000000</v>
      </c>
      <c r="L3305" t="s">
        <v>67</v>
      </c>
      <c r="M3305" t="s">
        <v>585</v>
      </c>
      <c r="N3305" t="s">
        <v>606</v>
      </c>
      <c r="O3305" s="12">
        <v>1995</v>
      </c>
      <c r="P3305" s="12">
        <v>10</v>
      </c>
      <c r="Q3305" s="12">
        <v>1996</v>
      </c>
      <c r="R3305" s="12">
        <v>9</v>
      </c>
      <c r="S3305" s="7">
        <v>12</v>
      </c>
      <c r="T3305">
        <v>24</v>
      </c>
      <c r="U3305">
        <v>5</v>
      </c>
      <c r="V3305" t="s">
        <v>82</v>
      </c>
      <c r="W3305">
        <f t="shared" si="49"/>
        <v>360</v>
      </c>
      <c r="X3305" s="5">
        <v>1</v>
      </c>
      <c r="Y3305" t="s">
        <v>468</v>
      </c>
      <c r="Z3305" t="s">
        <v>55</v>
      </c>
      <c r="AA3305" t="s">
        <v>1127</v>
      </c>
      <c r="AB3305" s="5">
        <v>0</v>
      </c>
      <c r="AC3305" s="22" t="s">
        <v>1458</v>
      </c>
      <c r="AD3305" s="22" t="s">
        <v>1653</v>
      </c>
      <c r="AE3305" t="s">
        <v>1457</v>
      </c>
    </row>
    <row r="3306" spans="1:31" ht="15.75" customHeight="1" x14ac:dyDescent="0.3">
      <c r="A3306">
        <v>33</v>
      </c>
      <c r="B3306" t="s">
        <v>24</v>
      </c>
      <c r="C3306" t="s">
        <v>499</v>
      </c>
      <c r="D3306" t="s">
        <v>485</v>
      </c>
      <c r="E3306">
        <v>1999</v>
      </c>
      <c r="F3306" t="s">
        <v>602</v>
      </c>
      <c r="G3306" t="s">
        <v>604</v>
      </c>
      <c r="H3306" s="3" t="s">
        <v>605</v>
      </c>
      <c r="I3306" s="8">
        <v>-4.6244560000000003</v>
      </c>
      <c r="J3306" s="8">
        <v>-46.231265999999998</v>
      </c>
      <c r="K3306">
        <f t="shared" si="48"/>
        <v>100000000</v>
      </c>
      <c r="L3306" t="s">
        <v>67</v>
      </c>
      <c r="M3306" t="s">
        <v>585</v>
      </c>
      <c r="N3306" t="s">
        <v>606</v>
      </c>
      <c r="O3306" s="12">
        <v>1995</v>
      </c>
      <c r="P3306" s="12">
        <v>10</v>
      </c>
      <c r="Q3306" s="12">
        <v>1996</v>
      </c>
      <c r="R3306" s="12">
        <v>9</v>
      </c>
      <c r="S3306" s="7">
        <v>12</v>
      </c>
      <c r="T3306">
        <v>24</v>
      </c>
      <c r="U3306">
        <v>5</v>
      </c>
      <c r="V3306" t="s">
        <v>82</v>
      </c>
      <c r="W3306">
        <f t="shared" si="49"/>
        <v>360</v>
      </c>
      <c r="X3306" s="5">
        <v>1</v>
      </c>
      <c r="Y3306" t="s">
        <v>468</v>
      </c>
      <c r="Z3306" t="s">
        <v>55</v>
      </c>
      <c r="AA3306" t="s">
        <v>1128</v>
      </c>
      <c r="AB3306" s="5">
        <v>0</v>
      </c>
      <c r="AC3306" s="22" t="s">
        <v>1458</v>
      </c>
      <c r="AD3306" s="22" t="s">
        <v>1653</v>
      </c>
      <c r="AE3306" t="s">
        <v>1457</v>
      </c>
    </row>
    <row r="3307" spans="1:31" ht="15.75" customHeight="1" x14ac:dyDescent="0.3">
      <c r="A3307">
        <v>33</v>
      </c>
      <c r="B3307" t="s">
        <v>24</v>
      </c>
      <c r="C3307" t="s">
        <v>499</v>
      </c>
      <c r="D3307" t="s">
        <v>485</v>
      </c>
      <c r="E3307">
        <v>1999</v>
      </c>
      <c r="F3307" t="s">
        <v>602</v>
      </c>
      <c r="G3307" t="s">
        <v>604</v>
      </c>
      <c r="H3307" s="3" t="s">
        <v>605</v>
      </c>
      <c r="I3307" s="8">
        <v>-4.6244560000000003</v>
      </c>
      <c r="J3307" s="8">
        <v>-46.231265999999998</v>
      </c>
      <c r="K3307">
        <f t="shared" si="48"/>
        <v>100000000</v>
      </c>
      <c r="L3307" t="s">
        <v>67</v>
      </c>
      <c r="M3307" t="s">
        <v>585</v>
      </c>
      <c r="N3307" t="s">
        <v>606</v>
      </c>
      <c r="O3307" s="12">
        <v>1995</v>
      </c>
      <c r="P3307" s="12">
        <v>10</v>
      </c>
      <c r="Q3307" s="12">
        <v>1996</v>
      </c>
      <c r="R3307" s="12">
        <v>9</v>
      </c>
      <c r="S3307" s="7">
        <v>12</v>
      </c>
      <c r="T3307">
        <v>24</v>
      </c>
      <c r="U3307">
        <v>5</v>
      </c>
      <c r="V3307" t="s">
        <v>82</v>
      </c>
      <c r="W3307">
        <f t="shared" si="49"/>
        <v>360</v>
      </c>
      <c r="X3307" s="5">
        <v>1</v>
      </c>
      <c r="Y3307" t="s">
        <v>468</v>
      </c>
      <c r="Z3307" t="s">
        <v>55</v>
      </c>
      <c r="AA3307" t="s">
        <v>876</v>
      </c>
      <c r="AB3307" s="5">
        <v>0</v>
      </c>
      <c r="AC3307" s="22" t="s">
        <v>1458</v>
      </c>
      <c r="AD3307" s="22" t="s">
        <v>1653</v>
      </c>
      <c r="AE3307" t="s">
        <v>1457</v>
      </c>
    </row>
    <row r="3308" spans="1:31" ht="15.75" customHeight="1" x14ac:dyDescent="0.3">
      <c r="A3308">
        <v>33</v>
      </c>
      <c r="B3308" t="s">
        <v>24</v>
      </c>
      <c r="C3308" t="s">
        <v>499</v>
      </c>
      <c r="D3308" t="s">
        <v>485</v>
      </c>
      <c r="E3308">
        <v>1999</v>
      </c>
      <c r="F3308" t="s">
        <v>602</v>
      </c>
      <c r="G3308" t="s">
        <v>604</v>
      </c>
      <c r="H3308" s="3" t="s">
        <v>605</v>
      </c>
      <c r="I3308" s="8">
        <v>-4.6244560000000003</v>
      </c>
      <c r="J3308" s="8">
        <v>-46.231265999999998</v>
      </c>
      <c r="K3308">
        <f t="shared" si="48"/>
        <v>100000000</v>
      </c>
      <c r="L3308" t="s">
        <v>67</v>
      </c>
      <c r="M3308" t="s">
        <v>585</v>
      </c>
      <c r="N3308" t="s">
        <v>606</v>
      </c>
      <c r="O3308" s="12">
        <v>1995</v>
      </c>
      <c r="P3308" s="12">
        <v>10</v>
      </c>
      <c r="Q3308" s="12">
        <v>1996</v>
      </c>
      <c r="R3308" s="12">
        <v>9</v>
      </c>
      <c r="S3308" s="7">
        <v>12</v>
      </c>
      <c r="T3308">
        <v>24</v>
      </c>
      <c r="U3308">
        <v>5</v>
      </c>
      <c r="V3308" t="s">
        <v>82</v>
      </c>
      <c r="W3308">
        <f t="shared" si="49"/>
        <v>360</v>
      </c>
      <c r="X3308" s="5">
        <v>1</v>
      </c>
      <c r="Y3308" t="s">
        <v>468</v>
      </c>
      <c r="Z3308" t="s">
        <v>55</v>
      </c>
      <c r="AA3308" t="s">
        <v>76</v>
      </c>
      <c r="AB3308" s="5">
        <v>0</v>
      </c>
      <c r="AC3308" s="22" t="s">
        <v>1458</v>
      </c>
      <c r="AD3308" s="22" t="s">
        <v>1653</v>
      </c>
      <c r="AE3308" t="s">
        <v>1457</v>
      </c>
    </row>
    <row r="3309" spans="1:31" ht="15.75" customHeight="1" x14ac:dyDescent="0.3">
      <c r="A3309">
        <v>33</v>
      </c>
      <c r="B3309" t="s">
        <v>24</v>
      </c>
      <c r="C3309" t="s">
        <v>499</v>
      </c>
      <c r="D3309" t="s">
        <v>485</v>
      </c>
      <c r="E3309">
        <v>1999</v>
      </c>
      <c r="F3309" t="s">
        <v>602</v>
      </c>
      <c r="G3309" t="s">
        <v>604</v>
      </c>
      <c r="H3309" s="3" t="s">
        <v>605</v>
      </c>
      <c r="I3309" s="8">
        <v>-4.6244560000000003</v>
      </c>
      <c r="J3309" s="8">
        <v>-46.231265999999998</v>
      </c>
      <c r="K3309">
        <f t="shared" si="48"/>
        <v>100000000</v>
      </c>
      <c r="L3309" t="s">
        <v>67</v>
      </c>
      <c r="M3309" t="s">
        <v>585</v>
      </c>
      <c r="N3309" t="s">
        <v>606</v>
      </c>
      <c r="O3309" s="12">
        <v>1995</v>
      </c>
      <c r="P3309" s="12">
        <v>10</v>
      </c>
      <c r="Q3309" s="12">
        <v>1996</v>
      </c>
      <c r="R3309" s="12">
        <v>9</v>
      </c>
      <c r="S3309" s="7">
        <v>12</v>
      </c>
      <c r="T3309">
        <v>24</v>
      </c>
      <c r="U3309">
        <v>5</v>
      </c>
      <c r="V3309" t="s">
        <v>82</v>
      </c>
      <c r="W3309">
        <f t="shared" si="49"/>
        <v>360</v>
      </c>
      <c r="X3309" s="5">
        <v>1</v>
      </c>
      <c r="Y3309" t="s">
        <v>468</v>
      </c>
      <c r="Z3309" t="s">
        <v>55</v>
      </c>
      <c r="AA3309" t="s">
        <v>1073</v>
      </c>
      <c r="AB3309" s="5">
        <v>0</v>
      </c>
      <c r="AC3309" s="22" t="s">
        <v>1458</v>
      </c>
      <c r="AD3309" s="22" t="s">
        <v>1653</v>
      </c>
      <c r="AE3309" t="s">
        <v>1457</v>
      </c>
    </row>
    <row r="3310" spans="1:31" ht="15.75" customHeight="1" x14ac:dyDescent="0.3">
      <c r="A3310">
        <v>33</v>
      </c>
      <c r="B3310" t="s">
        <v>24</v>
      </c>
      <c r="C3310" t="s">
        <v>499</v>
      </c>
      <c r="D3310" t="s">
        <v>485</v>
      </c>
      <c r="E3310">
        <v>1999</v>
      </c>
      <c r="F3310" t="s">
        <v>602</v>
      </c>
      <c r="G3310" t="s">
        <v>604</v>
      </c>
      <c r="H3310" s="3" t="s">
        <v>605</v>
      </c>
      <c r="I3310" s="8">
        <v>-4.6244560000000003</v>
      </c>
      <c r="J3310" s="8">
        <v>-46.231265999999998</v>
      </c>
      <c r="K3310">
        <f t="shared" si="48"/>
        <v>100000000</v>
      </c>
      <c r="L3310" t="s">
        <v>67</v>
      </c>
      <c r="M3310" t="s">
        <v>585</v>
      </c>
      <c r="N3310" t="s">
        <v>606</v>
      </c>
      <c r="O3310" s="12">
        <v>1995</v>
      </c>
      <c r="P3310" s="12">
        <v>10</v>
      </c>
      <c r="Q3310" s="12">
        <v>1996</v>
      </c>
      <c r="R3310" s="12">
        <v>9</v>
      </c>
      <c r="S3310" s="7">
        <v>12</v>
      </c>
      <c r="T3310">
        <v>24</v>
      </c>
      <c r="U3310">
        <v>5</v>
      </c>
      <c r="V3310" t="s">
        <v>82</v>
      </c>
      <c r="W3310">
        <f t="shared" si="49"/>
        <v>360</v>
      </c>
      <c r="X3310" s="5">
        <v>1</v>
      </c>
      <c r="Y3310" t="s">
        <v>468</v>
      </c>
      <c r="Z3310" t="s">
        <v>55</v>
      </c>
      <c r="AA3310" t="s">
        <v>1056</v>
      </c>
      <c r="AB3310" s="5">
        <v>0</v>
      </c>
      <c r="AC3310" s="22" t="s">
        <v>1458</v>
      </c>
      <c r="AD3310" s="22" t="s">
        <v>1653</v>
      </c>
      <c r="AE3310" t="s">
        <v>1457</v>
      </c>
    </row>
    <row r="3311" spans="1:31" ht="15.75" customHeight="1" x14ac:dyDescent="0.3">
      <c r="A3311">
        <v>33</v>
      </c>
      <c r="B3311" t="s">
        <v>24</v>
      </c>
      <c r="C3311" t="s">
        <v>499</v>
      </c>
      <c r="D3311" t="s">
        <v>485</v>
      </c>
      <c r="E3311">
        <v>1999</v>
      </c>
      <c r="F3311" t="s">
        <v>602</v>
      </c>
      <c r="G3311" t="s">
        <v>604</v>
      </c>
      <c r="H3311" s="3" t="s">
        <v>605</v>
      </c>
      <c r="I3311" s="8">
        <v>-4.6244560000000003</v>
      </c>
      <c r="J3311" s="8">
        <v>-46.231265999999998</v>
      </c>
      <c r="K3311">
        <f t="shared" si="48"/>
        <v>100000000</v>
      </c>
      <c r="L3311" t="s">
        <v>67</v>
      </c>
      <c r="M3311" t="s">
        <v>585</v>
      </c>
      <c r="N3311" t="s">
        <v>606</v>
      </c>
      <c r="O3311" s="12">
        <v>1995</v>
      </c>
      <c r="P3311" s="12">
        <v>10</v>
      </c>
      <c r="Q3311" s="12">
        <v>1996</v>
      </c>
      <c r="R3311" s="12">
        <v>9</v>
      </c>
      <c r="S3311" s="7">
        <v>12</v>
      </c>
      <c r="T3311">
        <v>24</v>
      </c>
      <c r="U3311">
        <v>5</v>
      </c>
      <c r="V3311" t="s">
        <v>82</v>
      </c>
      <c r="W3311">
        <f t="shared" si="49"/>
        <v>360</v>
      </c>
      <c r="X3311" s="5">
        <v>1</v>
      </c>
      <c r="Y3311" t="s">
        <v>468</v>
      </c>
      <c r="Z3311" t="s">
        <v>83</v>
      </c>
      <c r="AA3311" t="s">
        <v>84</v>
      </c>
      <c r="AB3311" s="5">
        <v>0</v>
      </c>
      <c r="AC3311" s="22" t="s">
        <v>1458</v>
      </c>
      <c r="AD3311" s="22" t="s">
        <v>1653</v>
      </c>
      <c r="AE3311" t="s">
        <v>1457</v>
      </c>
    </row>
    <row r="3312" spans="1:31" ht="15.75" customHeight="1" x14ac:dyDescent="0.3">
      <c r="A3312">
        <v>33</v>
      </c>
      <c r="B3312" t="s">
        <v>24</v>
      </c>
      <c r="C3312" t="s">
        <v>499</v>
      </c>
      <c r="D3312" t="s">
        <v>485</v>
      </c>
      <c r="E3312">
        <v>1999</v>
      </c>
      <c r="F3312" t="s">
        <v>602</v>
      </c>
      <c r="G3312" t="s">
        <v>604</v>
      </c>
      <c r="H3312" s="3" t="s">
        <v>605</v>
      </c>
      <c r="I3312" s="8">
        <v>-4.6244560000000003</v>
      </c>
      <c r="J3312" s="8">
        <v>-46.231265999999998</v>
      </c>
      <c r="K3312">
        <f t="shared" si="48"/>
        <v>100000000</v>
      </c>
      <c r="L3312" t="s">
        <v>67</v>
      </c>
      <c r="M3312" t="s">
        <v>585</v>
      </c>
      <c r="N3312" t="s">
        <v>606</v>
      </c>
      <c r="O3312" s="12">
        <v>1995</v>
      </c>
      <c r="P3312" s="12">
        <v>10</v>
      </c>
      <c r="Q3312" s="12">
        <v>1996</v>
      </c>
      <c r="R3312" s="12">
        <v>9</v>
      </c>
      <c r="S3312" s="7">
        <v>12</v>
      </c>
      <c r="T3312">
        <v>24</v>
      </c>
      <c r="U3312">
        <v>5</v>
      </c>
      <c r="V3312" t="s">
        <v>82</v>
      </c>
      <c r="W3312">
        <f t="shared" si="49"/>
        <v>360</v>
      </c>
      <c r="X3312" s="5">
        <v>1</v>
      </c>
      <c r="Y3312" t="s">
        <v>468</v>
      </c>
      <c r="Z3312" t="s">
        <v>83</v>
      </c>
      <c r="AA3312" t="s">
        <v>911</v>
      </c>
      <c r="AB3312" s="5">
        <v>0</v>
      </c>
      <c r="AC3312" s="22" t="s">
        <v>1458</v>
      </c>
      <c r="AD3312" s="22" t="s">
        <v>1653</v>
      </c>
      <c r="AE3312" t="s">
        <v>1457</v>
      </c>
    </row>
    <row r="3313" spans="1:31" ht="15.75" customHeight="1" x14ac:dyDescent="0.3">
      <c r="A3313">
        <v>33</v>
      </c>
      <c r="B3313" t="s">
        <v>24</v>
      </c>
      <c r="C3313" t="s">
        <v>499</v>
      </c>
      <c r="D3313" t="s">
        <v>485</v>
      </c>
      <c r="E3313">
        <v>1999</v>
      </c>
      <c r="F3313" t="s">
        <v>602</v>
      </c>
      <c r="G3313" t="s">
        <v>604</v>
      </c>
      <c r="H3313" s="3" t="s">
        <v>605</v>
      </c>
      <c r="I3313" s="8">
        <v>-4.6244560000000003</v>
      </c>
      <c r="J3313" s="8">
        <v>-46.231265999999998</v>
      </c>
      <c r="K3313">
        <f t="shared" si="48"/>
        <v>100000000</v>
      </c>
      <c r="L3313" t="s">
        <v>67</v>
      </c>
      <c r="M3313" t="s">
        <v>585</v>
      </c>
      <c r="N3313" t="s">
        <v>606</v>
      </c>
      <c r="O3313" s="12">
        <v>1995</v>
      </c>
      <c r="P3313" s="12">
        <v>10</v>
      </c>
      <c r="Q3313" s="12">
        <v>1996</v>
      </c>
      <c r="R3313" s="12">
        <v>9</v>
      </c>
      <c r="S3313" s="7">
        <v>12</v>
      </c>
      <c r="T3313">
        <v>24</v>
      </c>
      <c r="U3313">
        <v>5</v>
      </c>
      <c r="V3313" t="s">
        <v>82</v>
      </c>
      <c r="W3313">
        <f t="shared" si="49"/>
        <v>360</v>
      </c>
      <c r="X3313" s="5">
        <v>1</v>
      </c>
      <c r="Y3313" t="s">
        <v>468</v>
      </c>
      <c r="Z3313" t="s">
        <v>83</v>
      </c>
      <c r="AA3313" t="s">
        <v>902</v>
      </c>
      <c r="AB3313" s="5">
        <v>0</v>
      </c>
      <c r="AC3313" s="22" t="s">
        <v>1458</v>
      </c>
      <c r="AD3313" s="22" t="s">
        <v>1653</v>
      </c>
      <c r="AE3313" t="s">
        <v>1457</v>
      </c>
    </row>
    <row r="3314" spans="1:31" ht="15.75" customHeight="1" x14ac:dyDescent="0.3">
      <c r="A3314">
        <v>33</v>
      </c>
      <c r="B3314" t="s">
        <v>24</v>
      </c>
      <c r="C3314" t="s">
        <v>499</v>
      </c>
      <c r="D3314" t="s">
        <v>485</v>
      </c>
      <c r="E3314">
        <v>1999</v>
      </c>
      <c r="F3314" t="s">
        <v>602</v>
      </c>
      <c r="G3314" t="s">
        <v>604</v>
      </c>
      <c r="H3314" s="3" t="s">
        <v>605</v>
      </c>
      <c r="I3314" s="8">
        <v>-4.6244560000000003</v>
      </c>
      <c r="J3314" s="8">
        <v>-46.231265999999998</v>
      </c>
      <c r="K3314">
        <f t="shared" si="48"/>
        <v>100000000</v>
      </c>
      <c r="L3314" t="s">
        <v>67</v>
      </c>
      <c r="M3314" t="s">
        <v>585</v>
      </c>
      <c r="N3314" t="s">
        <v>606</v>
      </c>
      <c r="O3314" s="12">
        <v>1995</v>
      </c>
      <c r="P3314" s="12">
        <v>10</v>
      </c>
      <c r="Q3314" s="12">
        <v>1996</v>
      </c>
      <c r="R3314" s="12">
        <v>9</v>
      </c>
      <c r="S3314" s="7">
        <v>12</v>
      </c>
      <c r="T3314">
        <v>24</v>
      </c>
      <c r="U3314">
        <v>5</v>
      </c>
      <c r="V3314" t="s">
        <v>82</v>
      </c>
      <c r="W3314">
        <f t="shared" si="49"/>
        <v>360</v>
      </c>
      <c r="X3314" s="5">
        <v>1</v>
      </c>
      <c r="Y3314" t="s">
        <v>468</v>
      </c>
      <c r="Z3314" t="s">
        <v>83</v>
      </c>
      <c r="AA3314" t="s">
        <v>87</v>
      </c>
      <c r="AB3314" s="5">
        <v>0</v>
      </c>
      <c r="AC3314" s="22" t="s">
        <v>1458</v>
      </c>
      <c r="AD3314" s="22" t="s">
        <v>1653</v>
      </c>
      <c r="AE3314" t="s">
        <v>1457</v>
      </c>
    </row>
    <row r="3315" spans="1:31" ht="15.75" customHeight="1" x14ac:dyDescent="0.3">
      <c r="A3315">
        <v>33</v>
      </c>
      <c r="B3315" t="s">
        <v>24</v>
      </c>
      <c r="C3315" t="s">
        <v>499</v>
      </c>
      <c r="D3315" t="s">
        <v>485</v>
      </c>
      <c r="E3315">
        <v>1999</v>
      </c>
      <c r="F3315" t="s">
        <v>602</v>
      </c>
      <c r="G3315" t="s">
        <v>604</v>
      </c>
      <c r="H3315" s="3" t="s">
        <v>605</v>
      </c>
      <c r="I3315" s="8">
        <v>-4.6244560000000003</v>
      </c>
      <c r="J3315" s="8">
        <v>-46.231265999999998</v>
      </c>
      <c r="K3315">
        <f t="shared" si="48"/>
        <v>100000000</v>
      </c>
      <c r="L3315" t="s">
        <v>67</v>
      </c>
      <c r="M3315" t="s">
        <v>585</v>
      </c>
      <c r="N3315" t="s">
        <v>606</v>
      </c>
      <c r="O3315" s="12">
        <v>1995</v>
      </c>
      <c r="P3315" s="12">
        <v>10</v>
      </c>
      <c r="Q3315" s="12">
        <v>1996</v>
      </c>
      <c r="R3315" s="12">
        <v>9</v>
      </c>
      <c r="S3315" s="7">
        <v>12</v>
      </c>
      <c r="T3315">
        <v>24</v>
      </c>
      <c r="U3315">
        <v>5</v>
      </c>
      <c r="V3315" t="s">
        <v>82</v>
      </c>
      <c r="W3315">
        <f t="shared" si="49"/>
        <v>360</v>
      </c>
      <c r="X3315" s="5">
        <v>1</v>
      </c>
      <c r="Y3315" t="s">
        <v>468</v>
      </c>
      <c r="Z3315" t="s">
        <v>90</v>
      </c>
      <c r="AA3315" t="s">
        <v>666</v>
      </c>
      <c r="AB3315" s="5">
        <v>0</v>
      </c>
      <c r="AC3315" s="22" t="s">
        <v>1458</v>
      </c>
      <c r="AD3315" s="22" t="s">
        <v>1653</v>
      </c>
      <c r="AE3315" t="s">
        <v>1457</v>
      </c>
    </row>
    <row r="3316" spans="1:31" ht="15.75" customHeight="1" x14ac:dyDescent="0.3">
      <c r="A3316">
        <v>33</v>
      </c>
      <c r="B3316" t="s">
        <v>24</v>
      </c>
      <c r="C3316" t="s">
        <v>499</v>
      </c>
      <c r="D3316" t="s">
        <v>485</v>
      </c>
      <c r="E3316">
        <v>1999</v>
      </c>
      <c r="F3316" t="s">
        <v>602</v>
      </c>
      <c r="G3316" t="s">
        <v>604</v>
      </c>
      <c r="H3316" s="3" t="s">
        <v>605</v>
      </c>
      <c r="I3316" s="8">
        <v>-4.6244560000000003</v>
      </c>
      <c r="J3316" s="8">
        <v>-46.231265999999998</v>
      </c>
      <c r="K3316">
        <f t="shared" si="48"/>
        <v>100000000</v>
      </c>
      <c r="L3316" t="s">
        <v>67</v>
      </c>
      <c r="M3316" t="s">
        <v>585</v>
      </c>
      <c r="N3316" t="s">
        <v>606</v>
      </c>
      <c r="O3316" s="12">
        <v>1995</v>
      </c>
      <c r="P3316" s="12">
        <v>10</v>
      </c>
      <c r="Q3316" s="12">
        <v>1996</v>
      </c>
      <c r="R3316" s="12">
        <v>9</v>
      </c>
      <c r="S3316" s="7">
        <v>12</v>
      </c>
      <c r="T3316">
        <v>24</v>
      </c>
      <c r="U3316">
        <v>5</v>
      </c>
      <c r="V3316" t="s">
        <v>82</v>
      </c>
      <c r="W3316">
        <f t="shared" si="49"/>
        <v>360</v>
      </c>
      <c r="X3316" s="5">
        <v>1</v>
      </c>
      <c r="Y3316" t="s">
        <v>468</v>
      </c>
      <c r="Z3316" t="s">
        <v>90</v>
      </c>
      <c r="AA3316" t="s">
        <v>91</v>
      </c>
      <c r="AB3316" s="5">
        <v>3</v>
      </c>
      <c r="AC3316" s="22" t="s">
        <v>1458</v>
      </c>
      <c r="AD3316" s="22" t="s">
        <v>1653</v>
      </c>
      <c r="AE3316" t="s">
        <v>1457</v>
      </c>
    </row>
    <row r="3317" spans="1:31" ht="14.25" customHeight="1" x14ac:dyDescent="0.3">
      <c r="A3317">
        <v>34</v>
      </c>
      <c r="B3317" t="s">
        <v>24</v>
      </c>
      <c r="C3317" t="s">
        <v>500</v>
      </c>
      <c r="D3317" t="s">
        <v>351</v>
      </c>
      <c r="E3317">
        <v>2002</v>
      </c>
      <c r="F3317" t="s">
        <v>607</v>
      </c>
      <c r="G3317" t="s">
        <v>607</v>
      </c>
      <c r="H3317" s="3" t="s">
        <v>608</v>
      </c>
      <c r="I3317" s="8">
        <v>-2.4631249999999998</v>
      </c>
      <c r="J3317" s="8">
        <v>-44.475707999999997</v>
      </c>
      <c r="K3317">
        <v>60000000</v>
      </c>
      <c r="L3317" t="s">
        <v>190</v>
      </c>
      <c r="M3317" t="s">
        <v>609</v>
      </c>
      <c r="N3317" t="s">
        <v>610</v>
      </c>
      <c r="O3317" s="12">
        <v>1997</v>
      </c>
      <c r="P3317" s="12">
        <v>12</v>
      </c>
      <c r="Q3317" s="12">
        <v>1998</v>
      </c>
      <c r="R3317" s="12">
        <v>11</v>
      </c>
      <c r="S3317" s="7">
        <v>12</v>
      </c>
      <c r="T3317">
        <v>12</v>
      </c>
      <c r="U3317">
        <v>4</v>
      </c>
      <c r="V3317" t="s">
        <v>82</v>
      </c>
      <c r="W3317">
        <f t="shared" ref="W3317:W3392" si="50">10*60</f>
        <v>600</v>
      </c>
      <c r="X3317" s="5">
        <v>1</v>
      </c>
      <c r="Y3317" s="15" t="s">
        <v>1070</v>
      </c>
      <c r="Z3317" t="s">
        <v>55</v>
      </c>
      <c r="AA3317" t="s">
        <v>56</v>
      </c>
      <c r="AB3317" s="5">
        <v>234</v>
      </c>
      <c r="AC3317" t="s">
        <v>1460</v>
      </c>
      <c r="AD3317" t="s">
        <v>1654</v>
      </c>
      <c r="AE3317" t="s">
        <v>1459</v>
      </c>
    </row>
    <row r="3318" spans="1:31" ht="14.25" customHeight="1" x14ac:dyDescent="0.3">
      <c r="A3318">
        <v>34</v>
      </c>
      <c r="B3318" t="s">
        <v>24</v>
      </c>
      <c r="C3318" t="s">
        <v>500</v>
      </c>
      <c r="D3318" t="s">
        <v>351</v>
      </c>
      <c r="E3318">
        <v>2002</v>
      </c>
      <c r="F3318" t="s">
        <v>607</v>
      </c>
      <c r="G3318" t="s">
        <v>607</v>
      </c>
      <c r="H3318" s="3" t="s">
        <v>608</v>
      </c>
      <c r="I3318" s="8">
        <v>-2.4631249999999998</v>
      </c>
      <c r="J3318" s="8">
        <v>-44.475707999999997</v>
      </c>
      <c r="K3318">
        <v>60000000</v>
      </c>
      <c r="L3318" t="s">
        <v>190</v>
      </c>
      <c r="M3318" t="s">
        <v>609</v>
      </c>
      <c r="N3318" t="s">
        <v>610</v>
      </c>
      <c r="O3318" s="12">
        <v>1997</v>
      </c>
      <c r="P3318" s="12">
        <v>12</v>
      </c>
      <c r="Q3318" s="12">
        <v>1998</v>
      </c>
      <c r="R3318" s="12">
        <v>11</v>
      </c>
      <c r="S3318" s="7">
        <v>12</v>
      </c>
      <c r="T3318">
        <v>12</v>
      </c>
      <c r="U3318">
        <v>4</v>
      </c>
      <c r="V3318" t="s">
        <v>82</v>
      </c>
      <c r="W3318">
        <f t="shared" si="50"/>
        <v>600</v>
      </c>
      <c r="X3318" s="5">
        <v>1</v>
      </c>
      <c r="Y3318" s="15" t="s">
        <v>1070</v>
      </c>
      <c r="Z3318" t="s">
        <v>55</v>
      </c>
      <c r="AA3318" t="s">
        <v>62</v>
      </c>
      <c r="AB3318" s="5">
        <v>1</v>
      </c>
      <c r="AC3318" t="s">
        <v>1460</v>
      </c>
      <c r="AD3318" t="s">
        <v>1654</v>
      </c>
      <c r="AE3318" t="s">
        <v>1459</v>
      </c>
    </row>
    <row r="3319" spans="1:31" ht="14.25" customHeight="1" x14ac:dyDescent="0.3">
      <c r="A3319">
        <v>34</v>
      </c>
      <c r="B3319" t="s">
        <v>24</v>
      </c>
      <c r="C3319" t="s">
        <v>500</v>
      </c>
      <c r="D3319" t="s">
        <v>351</v>
      </c>
      <c r="E3319">
        <v>2002</v>
      </c>
      <c r="F3319" t="s">
        <v>607</v>
      </c>
      <c r="G3319" t="s">
        <v>607</v>
      </c>
      <c r="H3319" s="3" t="s">
        <v>608</v>
      </c>
      <c r="I3319" s="8">
        <v>-2.4631249999999998</v>
      </c>
      <c r="J3319" s="8">
        <v>-44.475707999999997</v>
      </c>
      <c r="K3319">
        <v>60000000</v>
      </c>
      <c r="L3319" t="s">
        <v>190</v>
      </c>
      <c r="M3319" t="s">
        <v>609</v>
      </c>
      <c r="N3319" t="s">
        <v>610</v>
      </c>
      <c r="O3319" s="12">
        <v>1997</v>
      </c>
      <c r="P3319" s="12">
        <v>12</v>
      </c>
      <c r="Q3319" s="12">
        <v>1998</v>
      </c>
      <c r="R3319" s="12">
        <v>11</v>
      </c>
      <c r="S3319" s="7">
        <v>12</v>
      </c>
      <c r="T3319">
        <v>12</v>
      </c>
      <c r="U3319">
        <v>4</v>
      </c>
      <c r="V3319" t="s">
        <v>82</v>
      </c>
      <c r="W3319">
        <f t="shared" si="50"/>
        <v>600</v>
      </c>
      <c r="X3319" s="5">
        <v>1</v>
      </c>
      <c r="Y3319" s="15" t="s">
        <v>1070</v>
      </c>
      <c r="Z3319" t="s">
        <v>55</v>
      </c>
      <c r="AA3319" t="s">
        <v>113</v>
      </c>
      <c r="AB3319" s="5">
        <v>0</v>
      </c>
      <c r="AC3319" t="s">
        <v>1460</v>
      </c>
      <c r="AD3319" t="s">
        <v>1654</v>
      </c>
      <c r="AE3319" t="s">
        <v>1459</v>
      </c>
    </row>
    <row r="3320" spans="1:31" ht="14.25" customHeight="1" x14ac:dyDescent="0.3">
      <c r="A3320">
        <v>34</v>
      </c>
      <c r="B3320" t="s">
        <v>24</v>
      </c>
      <c r="C3320" t="s">
        <v>500</v>
      </c>
      <c r="D3320" t="s">
        <v>351</v>
      </c>
      <c r="E3320">
        <v>2002</v>
      </c>
      <c r="F3320" t="s">
        <v>607</v>
      </c>
      <c r="G3320" t="s">
        <v>607</v>
      </c>
      <c r="H3320" s="3" t="s">
        <v>608</v>
      </c>
      <c r="I3320" s="8">
        <v>-2.4631249999999998</v>
      </c>
      <c r="J3320" s="8">
        <v>-44.475707999999997</v>
      </c>
      <c r="K3320">
        <v>60000000</v>
      </c>
      <c r="L3320" t="s">
        <v>190</v>
      </c>
      <c r="M3320" t="s">
        <v>609</v>
      </c>
      <c r="N3320" t="s">
        <v>610</v>
      </c>
      <c r="O3320" s="12">
        <v>1997</v>
      </c>
      <c r="P3320" s="12">
        <v>12</v>
      </c>
      <c r="Q3320" s="12">
        <v>1998</v>
      </c>
      <c r="R3320" s="12">
        <v>11</v>
      </c>
      <c r="S3320" s="7">
        <v>12</v>
      </c>
      <c r="T3320">
        <v>12</v>
      </c>
      <c r="U3320">
        <v>4</v>
      </c>
      <c r="V3320" t="s">
        <v>82</v>
      </c>
      <c r="W3320">
        <f t="shared" si="50"/>
        <v>600</v>
      </c>
      <c r="X3320" s="5">
        <v>1</v>
      </c>
      <c r="Y3320" s="15" t="s">
        <v>1070</v>
      </c>
      <c r="Z3320" t="s">
        <v>55</v>
      </c>
      <c r="AA3320" t="s">
        <v>524</v>
      </c>
      <c r="AB3320" s="5">
        <v>2</v>
      </c>
      <c r="AC3320" t="s">
        <v>1460</v>
      </c>
      <c r="AD3320" t="s">
        <v>1654</v>
      </c>
      <c r="AE3320" t="s">
        <v>1459</v>
      </c>
    </row>
    <row r="3321" spans="1:31" ht="14.25" customHeight="1" x14ac:dyDescent="0.3">
      <c r="A3321">
        <v>34</v>
      </c>
      <c r="B3321" t="s">
        <v>24</v>
      </c>
      <c r="C3321" t="s">
        <v>500</v>
      </c>
      <c r="D3321" t="s">
        <v>351</v>
      </c>
      <c r="E3321">
        <v>2002</v>
      </c>
      <c r="F3321" t="s">
        <v>607</v>
      </c>
      <c r="G3321" t="s">
        <v>607</v>
      </c>
      <c r="H3321" s="3" t="s">
        <v>608</v>
      </c>
      <c r="I3321" s="8">
        <v>-2.4631249999999998</v>
      </c>
      <c r="J3321" s="8">
        <v>-44.475707999999997</v>
      </c>
      <c r="K3321">
        <v>60000000</v>
      </c>
      <c r="L3321" t="s">
        <v>190</v>
      </c>
      <c r="M3321" t="s">
        <v>609</v>
      </c>
      <c r="N3321" t="s">
        <v>610</v>
      </c>
      <c r="O3321" s="12">
        <v>1997</v>
      </c>
      <c r="P3321" s="12">
        <v>12</v>
      </c>
      <c r="Q3321" s="12">
        <v>1998</v>
      </c>
      <c r="R3321" s="12">
        <v>11</v>
      </c>
      <c r="S3321" s="7">
        <v>12</v>
      </c>
      <c r="T3321">
        <v>12</v>
      </c>
      <c r="U3321">
        <v>4</v>
      </c>
      <c r="V3321" t="s">
        <v>82</v>
      </c>
      <c r="W3321">
        <f t="shared" si="50"/>
        <v>600</v>
      </c>
      <c r="X3321" s="5">
        <v>1</v>
      </c>
      <c r="Y3321" s="15" t="s">
        <v>1070</v>
      </c>
      <c r="Z3321" t="s">
        <v>55</v>
      </c>
      <c r="AA3321" t="s">
        <v>1123</v>
      </c>
      <c r="AB3321" s="5">
        <v>1</v>
      </c>
      <c r="AC3321" t="s">
        <v>1460</v>
      </c>
      <c r="AD3321" t="s">
        <v>1654</v>
      </c>
      <c r="AE3321" t="s">
        <v>1459</v>
      </c>
    </row>
    <row r="3322" spans="1:31" ht="14.25" customHeight="1" x14ac:dyDescent="0.3">
      <c r="A3322">
        <v>34</v>
      </c>
      <c r="B3322" t="s">
        <v>24</v>
      </c>
      <c r="C3322" t="s">
        <v>500</v>
      </c>
      <c r="D3322" t="s">
        <v>351</v>
      </c>
      <c r="E3322">
        <v>2002</v>
      </c>
      <c r="F3322" t="s">
        <v>607</v>
      </c>
      <c r="G3322" t="s">
        <v>607</v>
      </c>
      <c r="H3322" s="3" t="s">
        <v>608</v>
      </c>
      <c r="I3322" s="8">
        <v>-2.4631249999999998</v>
      </c>
      <c r="J3322" s="8">
        <v>-44.475707999999997</v>
      </c>
      <c r="K3322">
        <v>60000000</v>
      </c>
      <c r="L3322" t="s">
        <v>190</v>
      </c>
      <c r="M3322" t="s">
        <v>609</v>
      </c>
      <c r="N3322" t="s">
        <v>610</v>
      </c>
      <c r="O3322" s="12">
        <v>1997</v>
      </c>
      <c r="P3322" s="12">
        <v>12</v>
      </c>
      <c r="Q3322" s="12">
        <v>1998</v>
      </c>
      <c r="R3322" s="12">
        <v>11</v>
      </c>
      <c r="S3322" s="7">
        <v>12</v>
      </c>
      <c r="T3322">
        <v>12</v>
      </c>
      <c r="U3322">
        <v>4</v>
      </c>
      <c r="V3322" t="s">
        <v>82</v>
      </c>
      <c r="W3322">
        <f t="shared" si="50"/>
        <v>600</v>
      </c>
      <c r="X3322" s="5">
        <v>1</v>
      </c>
      <c r="Y3322" s="15" t="s">
        <v>1070</v>
      </c>
      <c r="Z3322" t="s">
        <v>55</v>
      </c>
      <c r="AA3322" t="s">
        <v>73</v>
      </c>
      <c r="AB3322" s="5">
        <v>2</v>
      </c>
      <c r="AC3322" t="s">
        <v>1460</v>
      </c>
      <c r="AD3322" t="s">
        <v>1654</v>
      </c>
      <c r="AE3322" t="s">
        <v>1459</v>
      </c>
    </row>
    <row r="3323" spans="1:31" ht="14.25" customHeight="1" x14ac:dyDescent="0.3">
      <c r="A3323">
        <v>34</v>
      </c>
      <c r="B3323" t="s">
        <v>24</v>
      </c>
      <c r="C3323" t="s">
        <v>500</v>
      </c>
      <c r="D3323" t="s">
        <v>351</v>
      </c>
      <c r="E3323">
        <v>2002</v>
      </c>
      <c r="F3323" t="s">
        <v>607</v>
      </c>
      <c r="G3323" t="s">
        <v>607</v>
      </c>
      <c r="H3323" s="3" t="s">
        <v>608</v>
      </c>
      <c r="I3323" s="8">
        <v>-2.4631249999999998</v>
      </c>
      <c r="J3323" s="8">
        <v>-44.475707999999997</v>
      </c>
      <c r="K3323">
        <v>60000000</v>
      </c>
      <c r="L3323" t="s">
        <v>190</v>
      </c>
      <c r="M3323" t="s">
        <v>609</v>
      </c>
      <c r="N3323" t="s">
        <v>610</v>
      </c>
      <c r="O3323" s="12">
        <v>1997</v>
      </c>
      <c r="P3323" s="12">
        <v>12</v>
      </c>
      <c r="Q3323" s="12">
        <v>1998</v>
      </c>
      <c r="R3323" s="12">
        <v>11</v>
      </c>
      <c r="S3323" s="7">
        <v>12</v>
      </c>
      <c r="T3323">
        <v>12</v>
      </c>
      <c r="U3323">
        <v>4</v>
      </c>
      <c r="V3323" t="s">
        <v>82</v>
      </c>
      <c r="W3323">
        <f t="shared" si="50"/>
        <v>600</v>
      </c>
      <c r="X3323" s="5">
        <v>1</v>
      </c>
      <c r="Y3323" s="15" t="s">
        <v>1070</v>
      </c>
      <c r="Z3323" t="s">
        <v>55</v>
      </c>
      <c r="AA3323" t="s">
        <v>876</v>
      </c>
      <c r="AB3323" s="5">
        <v>2</v>
      </c>
      <c r="AC3323" t="s">
        <v>1460</v>
      </c>
      <c r="AD3323" t="s">
        <v>1654</v>
      </c>
      <c r="AE3323" t="s">
        <v>1459</v>
      </c>
    </row>
    <row r="3324" spans="1:31" ht="14.25" customHeight="1" x14ac:dyDescent="0.3">
      <c r="A3324">
        <v>34</v>
      </c>
      <c r="B3324" t="s">
        <v>24</v>
      </c>
      <c r="C3324" t="s">
        <v>500</v>
      </c>
      <c r="D3324" t="s">
        <v>351</v>
      </c>
      <c r="E3324">
        <v>2002</v>
      </c>
      <c r="F3324" t="s">
        <v>607</v>
      </c>
      <c r="G3324" t="s">
        <v>607</v>
      </c>
      <c r="H3324" s="3" t="s">
        <v>608</v>
      </c>
      <c r="I3324" s="8">
        <v>-2.4631249999999998</v>
      </c>
      <c r="J3324" s="8">
        <v>-44.475707999999997</v>
      </c>
      <c r="K3324">
        <v>60000000</v>
      </c>
      <c r="L3324" t="s">
        <v>190</v>
      </c>
      <c r="M3324" t="s">
        <v>609</v>
      </c>
      <c r="N3324" t="s">
        <v>610</v>
      </c>
      <c r="O3324" s="12">
        <v>1997</v>
      </c>
      <c r="P3324" s="12">
        <v>12</v>
      </c>
      <c r="Q3324" s="12">
        <v>1998</v>
      </c>
      <c r="R3324" s="12">
        <v>11</v>
      </c>
      <c r="S3324" s="7">
        <v>12</v>
      </c>
      <c r="T3324">
        <v>12</v>
      </c>
      <c r="U3324">
        <v>4</v>
      </c>
      <c r="V3324" t="s">
        <v>82</v>
      </c>
      <c r="W3324">
        <f t="shared" si="50"/>
        <v>600</v>
      </c>
      <c r="X3324" s="5">
        <v>1</v>
      </c>
      <c r="Y3324" s="15" t="s">
        <v>1070</v>
      </c>
      <c r="Z3324" t="s">
        <v>55</v>
      </c>
      <c r="AA3324" t="s">
        <v>76</v>
      </c>
      <c r="AB3324" s="5">
        <v>18</v>
      </c>
      <c r="AC3324" t="s">
        <v>1460</v>
      </c>
      <c r="AD3324" t="s">
        <v>1654</v>
      </c>
      <c r="AE3324" t="s">
        <v>1459</v>
      </c>
    </row>
    <row r="3325" spans="1:31" ht="14.25" customHeight="1" x14ac:dyDescent="0.3">
      <c r="A3325">
        <v>34</v>
      </c>
      <c r="B3325" t="s">
        <v>24</v>
      </c>
      <c r="C3325" t="s">
        <v>500</v>
      </c>
      <c r="D3325" t="s">
        <v>351</v>
      </c>
      <c r="E3325">
        <v>2002</v>
      </c>
      <c r="F3325" t="s">
        <v>607</v>
      </c>
      <c r="G3325" t="s">
        <v>607</v>
      </c>
      <c r="H3325" s="3" t="s">
        <v>608</v>
      </c>
      <c r="I3325" s="8">
        <v>-2.4631249999999998</v>
      </c>
      <c r="J3325" s="8">
        <v>-44.475707999999997</v>
      </c>
      <c r="K3325">
        <v>60000000</v>
      </c>
      <c r="L3325" t="s">
        <v>190</v>
      </c>
      <c r="M3325" t="s">
        <v>609</v>
      </c>
      <c r="N3325" t="s">
        <v>610</v>
      </c>
      <c r="O3325" s="12">
        <v>1997</v>
      </c>
      <c r="P3325" s="12">
        <v>12</v>
      </c>
      <c r="Q3325" s="12">
        <v>1998</v>
      </c>
      <c r="R3325" s="12">
        <v>11</v>
      </c>
      <c r="S3325" s="7">
        <v>12</v>
      </c>
      <c r="T3325">
        <v>12</v>
      </c>
      <c r="U3325">
        <v>4</v>
      </c>
      <c r="V3325" t="s">
        <v>82</v>
      </c>
      <c r="W3325">
        <f t="shared" si="50"/>
        <v>600</v>
      </c>
      <c r="X3325" s="5">
        <v>1</v>
      </c>
      <c r="Y3325" s="15" t="s">
        <v>1070</v>
      </c>
      <c r="Z3325" t="s">
        <v>55</v>
      </c>
      <c r="AA3325" t="s">
        <v>1073</v>
      </c>
      <c r="AB3325" s="5">
        <v>7</v>
      </c>
      <c r="AC3325" t="s">
        <v>1460</v>
      </c>
      <c r="AD3325" t="s">
        <v>1654</v>
      </c>
      <c r="AE3325" t="s">
        <v>1459</v>
      </c>
    </row>
    <row r="3326" spans="1:31" ht="14.25" customHeight="1" x14ac:dyDescent="0.3">
      <c r="A3326">
        <v>34</v>
      </c>
      <c r="B3326" t="s">
        <v>24</v>
      </c>
      <c r="C3326" t="s">
        <v>500</v>
      </c>
      <c r="D3326" t="s">
        <v>351</v>
      </c>
      <c r="E3326">
        <v>2002</v>
      </c>
      <c r="F3326" t="s">
        <v>607</v>
      </c>
      <c r="G3326" t="s">
        <v>607</v>
      </c>
      <c r="H3326" s="3" t="s">
        <v>608</v>
      </c>
      <c r="I3326" s="8">
        <v>-2.4631249999999998</v>
      </c>
      <c r="J3326" s="8">
        <v>-44.475707999999997</v>
      </c>
      <c r="K3326">
        <v>60000000</v>
      </c>
      <c r="L3326" t="s">
        <v>190</v>
      </c>
      <c r="M3326" t="s">
        <v>609</v>
      </c>
      <c r="N3326" t="s">
        <v>610</v>
      </c>
      <c r="O3326" s="12">
        <v>1997</v>
      </c>
      <c r="P3326" s="12">
        <v>12</v>
      </c>
      <c r="Q3326" s="12">
        <v>1998</v>
      </c>
      <c r="R3326" s="12">
        <v>11</v>
      </c>
      <c r="S3326" s="7">
        <v>12</v>
      </c>
      <c r="T3326">
        <v>12</v>
      </c>
      <c r="U3326">
        <v>4</v>
      </c>
      <c r="V3326" t="s">
        <v>82</v>
      </c>
      <c r="W3326">
        <f t="shared" si="50"/>
        <v>600</v>
      </c>
      <c r="X3326" s="5">
        <v>1</v>
      </c>
      <c r="Y3326" s="15" t="s">
        <v>1070</v>
      </c>
      <c r="Z3326" t="s">
        <v>49</v>
      </c>
      <c r="AA3326" t="s">
        <v>1122</v>
      </c>
      <c r="AB3326" s="5">
        <v>0</v>
      </c>
      <c r="AC3326" t="s">
        <v>1460</v>
      </c>
      <c r="AD3326" t="s">
        <v>1654</v>
      </c>
      <c r="AE3326" t="s">
        <v>1459</v>
      </c>
    </row>
    <row r="3327" spans="1:31" ht="14.25" customHeight="1" x14ac:dyDescent="0.3">
      <c r="A3327">
        <v>34</v>
      </c>
      <c r="B3327" t="s">
        <v>24</v>
      </c>
      <c r="C3327" t="s">
        <v>500</v>
      </c>
      <c r="D3327" t="s">
        <v>351</v>
      </c>
      <c r="E3327">
        <v>2002</v>
      </c>
      <c r="F3327" t="s">
        <v>607</v>
      </c>
      <c r="G3327" t="s">
        <v>607</v>
      </c>
      <c r="H3327" s="3" t="s">
        <v>608</v>
      </c>
      <c r="I3327" s="8">
        <v>-2.4631249999999998</v>
      </c>
      <c r="J3327" s="8">
        <v>-44.475707999999997</v>
      </c>
      <c r="K3327">
        <v>60000000</v>
      </c>
      <c r="L3327" t="s">
        <v>190</v>
      </c>
      <c r="M3327" t="s">
        <v>609</v>
      </c>
      <c r="N3327" t="s">
        <v>610</v>
      </c>
      <c r="O3327" s="12">
        <v>1997</v>
      </c>
      <c r="P3327" s="12">
        <v>12</v>
      </c>
      <c r="Q3327" s="12">
        <v>1998</v>
      </c>
      <c r="R3327" s="12">
        <v>11</v>
      </c>
      <c r="S3327" s="7">
        <v>12</v>
      </c>
      <c r="T3327">
        <v>12</v>
      </c>
      <c r="U3327">
        <v>4</v>
      </c>
      <c r="V3327" t="s">
        <v>82</v>
      </c>
      <c r="W3327">
        <f t="shared" si="50"/>
        <v>600</v>
      </c>
      <c r="X3327" s="5">
        <v>1</v>
      </c>
      <c r="Y3327" s="15" t="s">
        <v>1070</v>
      </c>
      <c r="Z3327" t="s">
        <v>49</v>
      </c>
      <c r="AA3327" t="s">
        <v>1120</v>
      </c>
      <c r="AB3327" s="5">
        <v>1</v>
      </c>
      <c r="AC3327" t="s">
        <v>1460</v>
      </c>
      <c r="AD3327" t="s">
        <v>1654</v>
      </c>
      <c r="AE3327" t="s">
        <v>1459</v>
      </c>
    </row>
    <row r="3328" spans="1:31" ht="14.25" customHeight="1" x14ac:dyDescent="0.3">
      <c r="A3328">
        <v>34</v>
      </c>
      <c r="B3328" t="s">
        <v>24</v>
      </c>
      <c r="C3328" t="s">
        <v>500</v>
      </c>
      <c r="D3328" t="s">
        <v>351</v>
      </c>
      <c r="E3328">
        <v>2002</v>
      </c>
      <c r="F3328" t="s">
        <v>607</v>
      </c>
      <c r="G3328" t="s">
        <v>607</v>
      </c>
      <c r="H3328" s="3" t="s">
        <v>608</v>
      </c>
      <c r="I3328" s="8">
        <v>-2.4631249999999998</v>
      </c>
      <c r="J3328" s="8">
        <v>-44.475707999999997</v>
      </c>
      <c r="K3328">
        <v>60000000</v>
      </c>
      <c r="L3328" t="s">
        <v>190</v>
      </c>
      <c r="M3328" t="s">
        <v>609</v>
      </c>
      <c r="N3328" t="s">
        <v>610</v>
      </c>
      <c r="O3328" s="12">
        <v>1997</v>
      </c>
      <c r="P3328" s="12">
        <v>12</v>
      </c>
      <c r="Q3328" s="12">
        <v>1998</v>
      </c>
      <c r="R3328" s="12">
        <v>11</v>
      </c>
      <c r="S3328" s="7">
        <v>12</v>
      </c>
      <c r="T3328">
        <v>12</v>
      </c>
      <c r="U3328">
        <v>4</v>
      </c>
      <c r="V3328" t="s">
        <v>82</v>
      </c>
      <c r="W3328">
        <f t="shared" si="50"/>
        <v>600</v>
      </c>
      <c r="X3328" s="5">
        <v>1</v>
      </c>
      <c r="Y3328" s="15" t="s">
        <v>1070</v>
      </c>
      <c r="Z3328" t="s">
        <v>49</v>
      </c>
      <c r="AA3328" t="s">
        <v>1068</v>
      </c>
      <c r="AB3328" s="5">
        <v>1</v>
      </c>
      <c r="AC3328" t="s">
        <v>1460</v>
      </c>
      <c r="AD3328" t="s">
        <v>1654</v>
      </c>
      <c r="AE3328" t="s">
        <v>1459</v>
      </c>
    </row>
    <row r="3329" spans="1:31" ht="14.25" customHeight="1" x14ac:dyDescent="0.3">
      <c r="A3329">
        <v>34</v>
      </c>
      <c r="B3329" t="s">
        <v>24</v>
      </c>
      <c r="C3329" t="s">
        <v>500</v>
      </c>
      <c r="D3329" t="s">
        <v>351</v>
      </c>
      <c r="E3329">
        <v>2002</v>
      </c>
      <c r="F3329" t="s">
        <v>607</v>
      </c>
      <c r="G3329" t="s">
        <v>607</v>
      </c>
      <c r="H3329" s="3" t="s">
        <v>608</v>
      </c>
      <c r="I3329" s="8">
        <v>-2.4631249999999998</v>
      </c>
      <c r="J3329" s="8">
        <v>-44.475707999999997</v>
      </c>
      <c r="K3329">
        <v>60000000</v>
      </c>
      <c r="L3329" t="s">
        <v>190</v>
      </c>
      <c r="M3329" t="s">
        <v>609</v>
      </c>
      <c r="N3329" t="s">
        <v>610</v>
      </c>
      <c r="O3329" s="12">
        <v>1997</v>
      </c>
      <c r="P3329" s="12">
        <v>12</v>
      </c>
      <c r="Q3329" s="12">
        <v>1998</v>
      </c>
      <c r="R3329" s="12">
        <v>11</v>
      </c>
      <c r="S3329" s="7">
        <v>12</v>
      </c>
      <c r="T3329">
        <v>12</v>
      </c>
      <c r="U3329">
        <v>4</v>
      </c>
      <c r="V3329" t="s">
        <v>82</v>
      </c>
      <c r="W3329">
        <f t="shared" si="50"/>
        <v>600</v>
      </c>
      <c r="X3329" s="5">
        <v>1</v>
      </c>
      <c r="Y3329" s="15" t="s">
        <v>1070</v>
      </c>
      <c r="Z3329" t="s">
        <v>49</v>
      </c>
      <c r="AA3329" t="s">
        <v>490</v>
      </c>
      <c r="AB3329" s="5">
        <v>1</v>
      </c>
      <c r="AC3329" t="s">
        <v>1460</v>
      </c>
      <c r="AD3329" t="s">
        <v>1654</v>
      </c>
      <c r="AE3329" t="s">
        <v>1459</v>
      </c>
    </row>
    <row r="3330" spans="1:31" ht="14.25" customHeight="1" x14ac:dyDescent="0.3">
      <c r="A3330">
        <v>34</v>
      </c>
      <c r="B3330" t="s">
        <v>24</v>
      </c>
      <c r="C3330" t="s">
        <v>500</v>
      </c>
      <c r="D3330" t="s">
        <v>351</v>
      </c>
      <c r="E3330">
        <v>2002</v>
      </c>
      <c r="F3330" t="s">
        <v>607</v>
      </c>
      <c r="G3330" t="s">
        <v>607</v>
      </c>
      <c r="H3330" s="3" t="s">
        <v>608</v>
      </c>
      <c r="I3330" s="8">
        <v>-2.4631249999999998</v>
      </c>
      <c r="J3330" s="8">
        <v>-44.475707999999997</v>
      </c>
      <c r="K3330">
        <v>60000000</v>
      </c>
      <c r="L3330" t="s">
        <v>190</v>
      </c>
      <c r="M3330" t="s">
        <v>609</v>
      </c>
      <c r="N3330" t="s">
        <v>610</v>
      </c>
      <c r="O3330" s="12">
        <v>1997</v>
      </c>
      <c r="P3330" s="12">
        <v>12</v>
      </c>
      <c r="Q3330" s="12">
        <v>1998</v>
      </c>
      <c r="R3330" s="12">
        <v>11</v>
      </c>
      <c r="S3330" s="7">
        <v>12</v>
      </c>
      <c r="T3330">
        <v>12</v>
      </c>
      <c r="U3330">
        <v>4</v>
      </c>
      <c r="V3330" t="s">
        <v>82</v>
      </c>
      <c r="W3330">
        <f t="shared" si="50"/>
        <v>600</v>
      </c>
      <c r="X3330" s="5">
        <v>1</v>
      </c>
      <c r="Y3330" s="15" t="s">
        <v>1070</v>
      </c>
      <c r="Z3330" t="s">
        <v>49</v>
      </c>
      <c r="AA3330" t="s">
        <v>1079</v>
      </c>
      <c r="AB3330" s="5">
        <v>0</v>
      </c>
      <c r="AC3330" t="s">
        <v>1460</v>
      </c>
      <c r="AD3330" t="s">
        <v>1654</v>
      </c>
      <c r="AE3330" t="s">
        <v>1459</v>
      </c>
    </row>
    <row r="3331" spans="1:31" ht="14.25" customHeight="1" x14ac:dyDescent="0.3">
      <c r="A3331">
        <v>34</v>
      </c>
      <c r="B3331" t="s">
        <v>24</v>
      </c>
      <c r="C3331" t="s">
        <v>500</v>
      </c>
      <c r="D3331" t="s">
        <v>351</v>
      </c>
      <c r="E3331">
        <v>2002</v>
      </c>
      <c r="F3331" t="s">
        <v>607</v>
      </c>
      <c r="G3331" t="s">
        <v>607</v>
      </c>
      <c r="H3331" s="3" t="s">
        <v>608</v>
      </c>
      <c r="I3331" s="8">
        <v>-2.4631249999999998</v>
      </c>
      <c r="J3331" s="8">
        <v>-44.475707999999997</v>
      </c>
      <c r="K3331">
        <v>60000000</v>
      </c>
      <c r="L3331" t="s">
        <v>190</v>
      </c>
      <c r="M3331" t="s">
        <v>609</v>
      </c>
      <c r="N3331" t="s">
        <v>610</v>
      </c>
      <c r="O3331" s="12">
        <v>1997</v>
      </c>
      <c r="P3331" s="12">
        <v>12</v>
      </c>
      <c r="Q3331" s="12">
        <v>1998</v>
      </c>
      <c r="R3331" s="12">
        <v>11</v>
      </c>
      <c r="S3331" s="7">
        <v>12</v>
      </c>
      <c r="T3331">
        <v>12</v>
      </c>
      <c r="U3331">
        <v>4</v>
      </c>
      <c r="V3331" t="s">
        <v>82</v>
      </c>
      <c r="W3331">
        <f t="shared" si="50"/>
        <v>600</v>
      </c>
      <c r="X3331" s="5">
        <v>1</v>
      </c>
      <c r="Y3331" s="15" t="s">
        <v>1070</v>
      </c>
      <c r="Z3331" t="s">
        <v>49</v>
      </c>
      <c r="AA3331" t="s">
        <v>50</v>
      </c>
      <c r="AB3331" s="5">
        <v>0</v>
      </c>
      <c r="AC3331" t="s">
        <v>1460</v>
      </c>
      <c r="AD3331" t="s">
        <v>1654</v>
      </c>
      <c r="AE3331" t="s">
        <v>1459</v>
      </c>
    </row>
    <row r="3332" spans="1:31" ht="14.25" customHeight="1" x14ac:dyDescent="0.3">
      <c r="A3332">
        <v>34</v>
      </c>
      <c r="B3332" t="s">
        <v>24</v>
      </c>
      <c r="C3332" t="s">
        <v>500</v>
      </c>
      <c r="D3332" t="s">
        <v>351</v>
      </c>
      <c r="E3332">
        <v>2002</v>
      </c>
      <c r="F3332" t="s">
        <v>607</v>
      </c>
      <c r="G3332" t="s">
        <v>607</v>
      </c>
      <c r="H3332" s="3" t="s">
        <v>608</v>
      </c>
      <c r="I3332" s="8">
        <v>-2.4631249999999998</v>
      </c>
      <c r="J3332" s="8">
        <v>-44.475707999999997</v>
      </c>
      <c r="K3332">
        <v>60000000</v>
      </c>
      <c r="L3332" t="s">
        <v>190</v>
      </c>
      <c r="M3332" t="s">
        <v>609</v>
      </c>
      <c r="N3332" t="s">
        <v>610</v>
      </c>
      <c r="O3332" s="12">
        <v>1997</v>
      </c>
      <c r="P3332" s="12">
        <v>12</v>
      </c>
      <c r="Q3332" s="12">
        <v>1998</v>
      </c>
      <c r="R3332" s="12">
        <v>11</v>
      </c>
      <c r="S3332" s="7">
        <v>12</v>
      </c>
      <c r="T3332">
        <v>12</v>
      </c>
      <c r="U3332">
        <v>4</v>
      </c>
      <c r="V3332" t="s">
        <v>82</v>
      </c>
      <c r="W3332">
        <f t="shared" si="50"/>
        <v>600</v>
      </c>
      <c r="X3332" s="5">
        <v>1</v>
      </c>
      <c r="Y3332" s="15" t="s">
        <v>1070</v>
      </c>
      <c r="Z3332" t="s">
        <v>83</v>
      </c>
      <c r="AA3332" t="s">
        <v>84</v>
      </c>
      <c r="AB3332" s="5">
        <v>0</v>
      </c>
      <c r="AC3332" t="s">
        <v>1460</v>
      </c>
      <c r="AD3332" t="s">
        <v>1654</v>
      </c>
      <c r="AE3332" t="s">
        <v>1459</v>
      </c>
    </row>
    <row r="3333" spans="1:31" ht="14.25" customHeight="1" x14ac:dyDescent="0.3">
      <c r="A3333">
        <v>34</v>
      </c>
      <c r="B3333" t="s">
        <v>24</v>
      </c>
      <c r="C3333" t="s">
        <v>500</v>
      </c>
      <c r="D3333" t="s">
        <v>351</v>
      </c>
      <c r="E3333">
        <v>2002</v>
      </c>
      <c r="F3333" t="s">
        <v>607</v>
      </c>
      <c r="G3333" t="s">
        <v>607</v>
      </c>
      <c r="H3333" s="3" t="s">
        <v>608</v>
      </c>
      <c r="I3333" s="8">
        <v>-2.4631249999999998</v>
      </c>
      <c r="J3333" s="8">
        <v>-44.475707999999997</v>
      </c>
      <c r="K3333">
        <v>60000000</v>
      </c>
      <c r="L3333" t="s">
        <v>190</v>
      </c>
      <c r="M3333" t="s">
        <v>609</v>
      </c>
      <c r="N3333" t="s">
        <v>610</v>
      </c>
      <c r="O3333" s="12">
        <v>1997</v>
      </c>
      <c r="P3333" s="12">
        <v>12</v>
      </c>
      <c r="Q3333" s="12">
        <v>1998</v>
      </c>
      <c r="R3333" s="12">
        <v>11</v>
      </c>
      <c r="S3333" s="7">
        <v>12</v>
      </c>
      <c r="T3333">
        <v>12</v>
      </c>
      <c r="U3333">
        <v>4</v>
      </c>
      <c r="V3333" t="s">
        <v>82</v>
      </c>
      <c r="W3333">
        <f t="shared" si="50"/>
        <v>600</v>
      </c>
      <c r="X3333" s="5">
        <v>1</v>
      </c>
      <c r="Y3333" s="15" t="s">
        <v>1070</v>
      </c>
      <c r="Z3333" t="s">
        <v>83</v>
      </c>
      <c r="AA3333" t="s">
        <v>911</v>
      </c>
      <c r="AB3333" s="5">
        <v>1</v>
      </c>
      <c r="AC3333" t="s">
        <v>1460</v>
      </c>
      <c r="AD3333" t="s">
        <v>1654</v>
      </c>
      <c r="AE3333" t="s">
        <v>1459</v>
      </c>
    </row>
    <row r="3334" spans="1:31" ht="14.25" customHeight="1" x14ac:dyDescent="0.3">
      <c r="A3334">
        <v>34</v>
      </c>
      <c r="B3334" t="s">
        <v>24</v>
      </c>
      <c r="C3334" t="s">
        <v>500</v>
      </c>
      <c r="D3334" t="s">
        <v>351</v>
      </c>
      <c r="E3334">
        <v>2002</v>
      </c>
      <c r="F3334" t="s">
        <v>607</v>
      </c>
      <c r="G3334" t="s">
        <v>607</v>
      </c>
      <c r="H3334" s="3" t="s">
        <v>608</v>
      </c>
      <c r="I3334" s="8">
        <v>-2.4631249999999998</v>
      </c>
      <c r="J3334" s="8">
        <v>-44.475707999999997</v>
      </c>
      <c r="K3334">
        <v>60000000</v>
      </c>
      <c r="L3334" t="s">
        <v>190</v>
      </c>
      <c r="M3334" t="s">
        <v>609</v>
      </c>
      <c r="N3334" t="s">
        <v>610</v>
      </c>
      <c r="O3334" s="12">
        <v>1997</v>
      </c>
      <c r="P3334" s="12">
        <v>12</v>
      </c>
      <c r="Q3334" s="12">
        <v>1998</v>
      </c>
      <c r="R3334" s="12">
        <v>11</v>
      </c>
      <c r="S3334" s="7">
        <v>12</v>
      </c>
      <c r="T3334">
        <v>12</v>
      </c>
      <c r="U3334">
        <v>4</v>
      </c>
      <c r="V3334" t="s">
        <v>82</v>
      </c>
      <c r="W3334">
        <f t="shared" si="50"/>
        <v>600</v>
      </c>
      <c r="X3334" s="5">
        <v>1</v>
      </c>
      <c r="Y3334" s="15" t="s">
        <v>1070</v>
      </c>
      <c r="Z3334" t="s">
        <v>83</v>
      </c>
      <c r="AA3334" t="s">
        <v>87</v>
      </c>
      <c r="AB3334" s="5">
        <v>20</v>
      </c>
      <c r="AC3334" t="s">
        <v>1460</v>
      </c>
      <c r="AD3334" t="s">
        <v>1654</v>
      </c>
      <c r="AE3334" t="s">
        <v>1459</v>
      </c>
    </row>
    <row r="3335" spans="1:31" ht="14.25" customHeight="1" x14ac:dyDescent="0.3">
      <c r="A3335">
        <v>34</v>
      </c>
      <c r="B3335" t="s">
        <v>24</v>
      </c>
      <c r="C3335" t="s">
        <v>500</v>
      </c>
      <c r="D3335" t="s">
        <v>351</v>
      </c>
      <c r="E3335">
        <v>2002</v>
      </c>
      <c r="F3335" t="s">
        <v>607</v>
      </c>
      <c r="G3335" t="s">
        <v>607</v>
      </c>
      <c r="H3335" s="3" t="s">
        <v>608</v>
      </c>
      <c r="I3335" s="8">
        <v>-2.4631249999999998</v>
      </c>
      <c r="J3335" s="8">
        <v>-44.475707999999997</v>
      </c>
      <c r="K3335">
        <v>60000000</v>
      </c>
      <c r="L3335" t="s">
        <v>190</v>
      </c>
      <c r="M3335" t="s">
        <v>609</v>
      </c>
      <c r="N3335" t="s">
        <v>610</v>
      </c>
      <c r="O3335" s="12">
        <v>1997</v>
      </c>
      <c r="P3335" s="12">
        <v>12</v>
      </c>
      <c r="Q3335" s="12">
        <v>1998</v>
      </c>
      <c r="R3335" s="12">
        <v>11</v>
      </c>
      <c r="S3335" s="7">
        <v>12</v>
      </c>
      <c r="T3335">
        <v>12</v>
      </c>
      <c r="U3335">
        <v>4</v>
      </c>
      <c r="V3335" t="s">
        <v>82</v>
      </c>
      <c r="W3335">
        <f t="shared" si="50"/>
        <v>600</v>
      </c>
      <c r="X3335" s="5">
        <v>1</v>
      </c>
      <c r="Y3335" s="15" t="s">
        <v>1070</v>
      </c>
      <c r="Z3335" t="s">
        <v>90</v>
      </c>
      <c r="AA3335" t="s">
        <v>91</v>
      </c>
      <c r="AB3335" s="5">
        <v>4</v>
      </c>
      <c r="AC3335" t="s">
        <v>1460</v>
      </c>
      <c r="AD3335" t="s">
        <v>1654</v>
      </c>
      <c r="AE3335" t="s">
        <v>1459</v>
      </c>
    </row>
    <row r="3336" spans="1:31" ht="14.25" customHeight="1" x14ac:dyDescent="0.3">
      <c r="A3336">
        <v>34</v>
      </c>
      <c r="B3336" t="s">
        <v>24</v>
      </c>
      <c r="C3336" t="s">
        <v>500</v>
      </c>
      <c r="D3336" t="s">
        <v>351</v>
      </c>
      <c r="E3336">
        <v>2002</v>
      </c>
      <c r="F3336" t="s">
        <v>607</v>
      </c>
      <c r="G3336" t="s">
        <v>607</v>
      </c>
      <c r="H3336" s="3" t="s">
        <v>608</v>
      </c>
      <c r="I3336" s="8">
        <v>-2.4631249999999998</v>
      </c>
      <c r="J3336" s="8">
        <v>-44.475707999999997</v>
      </c>
      <c r="K3336">
        <v>60000000</v>
      </c>
      <c r="L3336" t="s">
        <v>190</v>
      </c>
      <c r="M3336" t="s">
        <v>609</v>
      </c>
      <c r="N3336" t="s">
        <v>610</v>
      </c>
      <c r="O3336" s="12">
        <v>1997</v>
      </c>
      <c r="P3336" s="12">
        <v>12</v>
      </c>
      <c r="Q3336" s="12">
        <v>1998</v>
      </c>
      <c r="R3336" s="12">
        <v>11</v>
      </c>
      <c r="S3336" s="7">
        <v>12</v>
      </c>
      <c r="T3336">
        <v>12</v>
      </c>
      <c r="U3336">
        <v>4</v>
      </c>
      <c r="V3336" t="s">
        <v>82</v>
      </c>
      <c r="W3336">
        <f t="shared" si="50"/>
        <v>600</v>
      </c>
      <c r="X3336" s="5">
        <v>1</v>
      </c>
      <c r="Y3336" s="15" t="s">
        <v>21</v>
      </c>
      <c r="Z3336" t="s">
        <v>55</v>
      </c>
      <c r="AA3336" t="s">
        <v>56</v>
      </c>
      <c r="AB3336" s="5">
        <v>0</v>
      </c>
      <c r="AC3336" t="s">
        <v>1460</v>
      </c>
      <c r="AD3336" t="s">
        <v>1654</v>
      </c>
      <c r="AE3336" t="s">
        <v>1459</v>
      </c>
    </row>
    <row r="3337" spans="1:31" ht="14.25" customHeight="1" x14ac:dyDescent="0.3">
      <c r="A3337">
        <v>34</v>
      </c>
      <c r="B3337" t="s">
        <v>24</v>
      </c>
      <c r="C3337" t="s">
        <v>500</v>
      </c>
      <c r="D3337" t="s">
        <v>351</v>
      </c>
      <c r="E3337">
        <v>2002</v>
      </c>
      <c r="F3337" t="s">
        <v>607</v>
      </c>
      <c r="G3337" t="s">
        <v>607</v>
      </c>
      <c r="H3337" s="3" t="s">
        <v>608</v>
      </c>
      <c r="I3337" s="8">
        <v>-2.4631249999999998</v>
      </c>
      <c r="J3337" s="8">
        <v>-44.475707999999997</v>
      </c>
      <c r="K3337">
        <v>60000000</v>
      </c>
      <c r="L3337" t="s">
        <v>190</v>
      </c>
      <c r="M3337" t="s">
        <v>609</v>
      </c>
      <c r="N3337" t="s">
        <v>610</v>
      </c>
      <c r="O3337" s="12">
        <v>1997</v>
      </c>
      <c r="P3337" s="12">
        <v>12</v>
      </c>
      <c r="Q3337" s="12">
        <v>1998</v>
      </c>
      <c r="R3337" s="12">
        <v>11</v>
      </c>
      <c r="S3337" s="7">
        <v>12</v>
      </c>
      <c r="T3337">
        <v>12</v>
      </c>
      <c r="U3337">
        <v>4</v>
      </c>
      <c r="V3337" t="s">
        <v>82</v>
      </c>
      <c r="W3337">
        <f t="shared" si="50"/>
        <v>600</v>
      </c>
      <c r="X3337" s="5">
        <v>1</v>
      </c>
      <c r="Y3337" s="15" t="s">
        <v>21</v>
      </c>
      <c r="Z3337" t="s">
        <v>55</v>
      </c>
      <c r="AA3337" t="s">
        <v>62</v>
      </c>
      <c r="AB3337" s="5">
        <v>0</v>
      </c>
      <c r="AC3337" t="s">
        <v>1460</v>
      </c>
      <c r="AD3337" t="s">
        <v>1654</v>
      </c>
      <c r="AE3337" t="s">
        <v>1459</v>
      </c>
    </row>
    <row r="3338" spans="1:31" ht="14.25" customHeight="1" x14ac:dyDescent="0.3">
      <c r="A3338">
        <v>34</v>
      </c>
      <c r="B3338" t="s">
        <v>24</v>
      </c>
      <c r="C3338" t="s">
        <v>500</v>
      </c>
      <c r="D3338" t="s">
        <v>351</v>
      </c>
      <c r="E3338">
        <v>2002</v>
      </c>
      <c r="F3338" t="s">
        <v>607</v>
      </c>
      <c r="G3338" t="s">
        <v>607</v>
      </c>
      <c r="H3338" s="3" t="s">
        <v>608</v>
      </c>
      <c r="I3338" s="8">
        <v>-2.4631249999999998</v>
      </c>
      <c r="J3338" s="8">
        <v>-44.475707999999997</v>
      </c>
      <c r="K3338">
        <v>60000000</v>
      </c>
      <c r="L3338" t="s">
        <v>190</v>
      </c>
      <c r="M3338" t="s">
        <v>609</v>
      </c>
      <c r="N3338" t="s">
        <v>610</v>
      </c>
      <c r="O3338" s="12">
        <v>1997</v>
      </c>
      <c r="P3338" s="12">
        <v>12</v>
      </c>
      <c r="Q3338" s="12">
        <v>1998</v>
      </c>
      <c r="R3338" s="12">
        <v>11</v>
      </c>
      <c r="S3338" s="7">
        <v>12</v>
      </c>
      <c r="T3338">
        <v>12</v>
      </c>
      <c r="U3338">
        <v>4</v>
      </c>
      <c r="V3338" t="s">
        <v>82</v>
      </c>
      <c r="W3338">
        <f t="shared" si="50"/>
        <v>600</v>
      </c>
      <c r="X3338" s="5">
        <v>1</v>
      </c>
      <c r="Y3338" s="15" t="s">
        <v>21</v>
      </c>
      <c r="Z3338" t="s">
        <v>55</v>
      </c>
      <c r="AA3338" t="s">
        <v>113</v>
      </c>
      <c r="AB3338" s="5">
        <v>0</v>
      </c>
      <c r="AC3338" t="s">
        <v>1460</v>
      </c>
      <c r="AD3338" t="s">
        <v>1654</v>
      </c>
      <c r="AE3338" t="s">
        <v>1459</v>
      </c>
    </row>
    <row r="3339" spans="1:31" ht="14.25" customHeight="1" x14ac:dyDescent="0.3">
      <c r="A3339">
        <v>34</v>
      </c>
      <c r="B3339" t="s">
        <v>24</v>
      </c>
      <c r="C3339" t="s">
        <v>500</v>
      </c>
      <c r="D3339" t="s">
        <v>351</v>
      </c>
      <c r="E3339">
        <v>2002</v>
      </c>
      <c r="F3339" t="s">
        <v>607</v>
      </c>
      <c r="G3339" t="s">
        <v>607</v>
      </c>
      <c r="H3339" s="3" t="s">
        <v>608</v>
      </c>
      <c r="I3339" s="8">
        <v>-2.4631249999999998</v>
      </c>
      <c r="J3339" s="8">
        <v>-44.475707999999997</v>
      </c>
      <c r="K3339">
        <v>60000000</v>
      </c>
      <c r="L3339" t="s">
        <v>190</v>
      </c>
      <c r="M3339" t="s">
        <v>609</v>
      </c>
      <c r="N3339" t="s">
        <v>610</v>
      </c>
      <c r="O3339" s="12">
        <v>1997</v>
      </c>
      <c r="P3339" s="12">
        <v>12</v>
      </c>
      <c r="Q3339" s="12">
        <v>1998</v>
      </c>
      <c r="R3339" s="12">
        <v>11</v>
      </c>
      <c r="S3339" s="7">
        <v>12</v>
      </c>
      <c r="T3339">
        <v>12</v>
      </c>
      <c r="U3339">
        <v>4</v>
      </c>
      <c r="V3339" t="s">
        <v>82</v>
      </c>
      <c r="W3339">
        <f t="shared" si="50"/>
        <v>600</v>
      </c>
      <c r="X3339" s="5">
        <v>1</v>
      </c>
      <c r="Y3339" s="15" t="s">
        <v>21</v>
      </c>
      <c r="Z3339" t="s">
        <v>55</v>
      </c>
      <c r="AA3339" t="s">
        <v>524</v>
      </c>
      <c r="AB3339" s="5">
        <v>0</v>
      </c>
      <c r="AC3339" t="s">
        <v>1460</v>
      </c>
      <c r="AD3339" t="s">
        <v>1654</v>
      </c>
      <c r="AE3339" t="s">
        <v>1459</v>
      </c>
    </row>
    <row r="3340" spans="1:31" ht="14.25" customHeight="1" x14ac:dyDescent="0.3">
      <c r="A3340">
        <v>34</v>
      </c>
      <c r="B3340" t="s">
        <v>24</v>
      </c>
      <c r="C3340" t="s">
        <v>500</v>
      </c>
      <c r="D3340" t="s">
        <v>351</v>
      </c>
      <c r="E3340">
        <v>2002</v>
      </c>
      <c r="F3340" t="s">
        <v>607</v>
      </c>
      <c r="G3340" t="s">
        <v>607</v>
      </c>
      <c r="H3340" s="3" t="s">
        <v>608</v>
      </c>
      <c r="I3340" s="8">
        <v>-2.4631249999999998</v>
      </c>
      <c r="J3340" s="8">
        <v>-44.475707999999997</v>
      </c>
      <c r="K3340">
        <v>60000000</v>
      </c>
      <c r="L3340" t="s">
        <v>190</v>
      </c>
      <c r="M3340" t="s">
        <v>609</v>
      </c>
      <c r="N3340" t="s">
        <v>610</v>
      </c>
      <c r="O3340" s="12">
        <v>1997</v>
      </c>
      <c r="P3340" s="12">
        <v>12</v>
      </c>
      <c r="Q3340" s="12">
        <v>1998</v>
      </c>
      <c r="R3340" s="12">
        <v>11</v>
      </c>
      <c r="S3340" s="7">
        <v>12</v>
      </c>
      <c r="T3340">
        <v>12</v>
      </c>
      <c r="U3340">
        <v>4</v>
      </c>
      <c r="V3340" t="s">
        <v>82</v>
      </c>
      <c r="W3340">
        <f t="shared" si="50"/>
        <v>600</v>
      </c>
      <c r="X3340" s="5">
        <v>1</v>
      </c>
      <c r="Y3340" s="15" t="s">
        <v>21</v>
      </c>
      <c r="Z3340" t="s">
        <v>55</v>
      </c>
      <c r="AA3340" t="s">
        <v>1123</v>
      </c>
      <c r="AB3340" s="5">
        <v>0</v>
      </c>
      <c r="AC3340" t="s">
        <v>1460</v>
      </c>
      <c r="AD3340" t="s">
        <v>1654</v>
      </c>
      <c r="AE3340" t="s">
        <v>1459</v>
      </c>
    </row>
    <row r="3341" spans="1:31" ht="14.25" customHeight="1" x14ac:dyDescent="0.3">
      <c r="A3341">
        <v>34</v>
      </c>
      <c r="B3341" t="s">
        <v>24</v>
      </c>
      <c r="C3341" t="s">
        <v>500</v>
      </c>
      <c r="D3341" t="s">
        <v>351</v>
      </c>
      <c r="E3341">
        <v>2002</v>
      </c>
      <c r="F3341" t="s">
        <v>607</v>
      </c>
      <c r="G3341" t="s">
        <v>607</v>
      </c>
      <c r="H3341" s="3" t="s">
        <v>608</v>
      </c>
      <c r="I3341" s="8">
        <v>-2.4631249999999998</v>
      </c>
      <c r="J3341" s="8">
        <v>-44.475707999999997</v>
      </c>
      <c r="K3341">
        <v>60000000</v>
      </c>
      <c r="L3341" t="s">
        <v>190</v>
      </c>
      <c r="M3341" t="s">
        <v>609</v>
      </c>
      <c r="N3341" t="s">
        <v>610</v>
      </c>
      <c r="O3341" s="12">
        <v>1997</v>
      </c>
      <c r="P3341" s="12">
        <v>12</v>
      </c>
      <c r="Q3341" s="12">
        <v>1998</v>
      </c>
      <c r="R3341" s="12">
        <v>11</v>
      </c>
      <c r="S3341" s="7">
        <v>12</v>
      </c>
      <c r="T3341">
        <v>12</v>
      </c>
      <c r="U3341">
        <v>4</v>
      </c>
      <c r="V3341" t="s">
        <v>82</v>
      </c>
      <c r="W3341">
        <f t="shared" si="50"/>
        <v>600</v>
      </c>
      <c r="X3341" s="5">
        <v>1</v>
      </c>
      <c r="Y3341" s="15" t="s">
        <v>21</v>
      </c>
      <c r="Z3341" t="s">
        <v>55</v>
      </c>
      <c r="AA3341" t="s">
        <v>73</v>
      </c>
      <c r="AB3341" s="5">
        <v>0</v>
      </c>
      <c r="AC3341" t="s">
        <v>1460</v>
      </c>
      <c r="AD3341" t="s">
        <v>1654</v>
      </c>
      <c r="AE3341" t="s">
        <v>1459</v>
      </c>
    </row>
    <row r="3342" spans="1:31" ht="14.25" customHeight="1" x14ac:dyDescent="0.3">
      <c r="A3342">
        <v>34</v>
      </c>
      <c r="B3342" t="s">
        <v>24</v>
      </c>
      <c r="C3342" t="s">
        <v>500</v>
      </c>
      <c r="D3342" t="s">
        <v>351</v>
      </c>
      <c r="E3342">
        <v>2002</v>
      </c>
      <c r="F3342" t="s">
        <v>607</v>
      </c>
      <c r="G3342" t="s">
        <v>607</v>
      </c>
      <c r="H3342" s="3" t="s">
        <v>608</v>
      </c>
      <c r="I3342" s="8">
        <v>-2.4631249999999998</v>
      </c>
      <c r="J3342" s="8">
        <v>-44.475707999999997</v>
      </c>
      <c r="K3342">
        <v>60000000</v>
      </c>
      <c r="L3342" t="s">
        <v>190</v>
      </c>
      <c r="M3342" t="s">
        <v>609</v>
      </c>
      <c r="N3342" t="s">
        <v>610</v>
      </c>
      <c r="O3342" s="12">
        <v>1997</v>
      </c>
      <c r="P3342" s="12">
        <v>12</v>
      </c>
      <c r="Q3342" s="12">
        <v>1998</v>
      </c>
      <c r="R3342" s="12">
        <v>11</v>
      </c>
      <c r="S3342" s="7">
        <v>12</v>
      </c>
      <c r="T3342">
        <v>12</v>
      </c>
      <c r="U3342">
        <v>4</v>
      </c>
      <c r="V3342" t="s">
        <v>82</v>
      </c>
      <c r="W3342">
        <f t="shared" si="50"/>
        <v>600</v>
      </c>
      <c r="X3342" s="5">
        <v>1</v>
      </c>
      <c r="Y3342" s="15" t="s">
        <v>21</v>
      </c>
      <c r="Z3342" t="s">
        <v>55</v>
      </c>
      <c r="AA3342" t="s">
        <v>876</v>
      </c>
      <c r="AB3342" s="5">
        <v>0</v>
      </c>
      <c r="AC3342" t="s">
        <v>1460</v>
      </c>
      <c r="AD3342" t="s">
        <v>1654</v>
      </c>
      <c r="AE3342" t="s">
        <v>1459</v>
      </c>
    </row>
    <row r="3343" spans="1:31" ht="14.25" customHeight="1" x14ac:dyDescent="0.3">
      <c r="A3343">
        <v>34</v>
      </c>
      <c r="B3343" t="s">
        <v>24</v>
      </c>
      <c r="C3343" t="s">
        <v>500</v>
      </c>
      <c r="D3343" t="s">
        <v>351</v>
      </c>
      <c r="E3343">
        <v>2002</v>
      </c>
      <c r="F3343" t="s">
        <v>607</v>
      </c>
      <c r="G3343" t="s">
        <v>607</v>
      </c>
      <c r="H3343" s="3" t="s">
        <v>608</v>
      </c>
      <c r="I3343" s="8">
        <v>-2.4631249999999998</v>
      </c>
      <c r="J3343" s="8">
        <v>-44.475707999999997</v>
      </c>
      <c r="K3343">
        <v>60000000</v>
      </c>
      <c r="L3343" t="s">
        <v>190</v>
      </c>
      <c r="M3343" t="s">
        <v>609</v>
      </c>
      <c r="N3343" t="s">
        <v>610</v>
      </c>
      <c r="O3343" s="12">
        <v>1997</v>
      </c>
      <c r="P3343" s="12">
        <v>12</v>
      </c>
      <c r="Q3343" s="12">
        <v>1998</v>
      </c>
      <c r="R3343" s="12">
        <v>11</v>
      </c>
      <c r="S3343" s="7">
        <v>12</v>
      </c>
      <c r="T3343">
        <v>12</v>
      </c>
      <c r="U3343">
        <v>4</v>
      </c>
      <c r="V3343" t="s">
        <v>82</v>
      </c>
      <c r="W3343">
        <f t="shared" si="50"/>
        <v>600</v>
      </c>
      <c r="X3343" s="5">
        <v>1</v>
      </c>
      <c r="Y3343" s="15" t="s">
        <v>21</v>
      </c>
      <c r="Z3343" t="s">
        <v>55</v>
      </c>
      <c r="AA3343" t="s">
        <v>76</v>
      </c>
      <c r="AB3343" s="5">
        <v>16</v>
      </c>
      <c r="AC3343" t="s">
        <v>1460</v>
      </c>
      <c r="AD3343" t="s">
        <v>1654</v>
      </c>
      <c r="AE3343" t="s">
        <v>1459</v>
      </c>
    </row>
    <row r="3344" spans="1:31" ht="14.25" customHeight="1" x14ac:dyDescent="0.3">
      <c r="A3344">
        <v>34</v>
      </c>
      <c r="B3344" t="s">
        <v>24</v>
      </c>
      <c r="C3344" t="s">
        <v>500</v>
      </c>
      <c r="D3344" t="s">
        <v>351</v>
      </c>
      <c r="E3344">
        <v>2002</v>
      </c>
      <c r="F3344" t="s">
        <v>607</v>
      </c>
      <c r="G3344" t="s">
        <v>607</v>
      </c>
      <c r="H3344" s="3" t="s">
        <v>608</v>
      </c>
      <c r="I3344" s="8">
        <v>-2.4631249999999998</v>
      </c>
      <c r="J3344" s="8">
        <v>-44.475707999999997</v>
      </c>
      <c r="K3344">
        <v>60000000</v>
      </c>
      <c r="L3344" t="s">
        <v>190</v>
      </c>
      <c r="M3344" t="s">
        <v>609</v>
      </c>
      <c r="N3344" t="s">
        <v>610</v>
      </c>
      <c r="O3344" s="12">
        <v>1997</v>
      </c>
      <c r="P3344" s="12">
        <v>12</v>
      </c>
      <c r="Q3344" s="12">
        <v>1998</v>
      </c>
      <c r="R3344" s="12">
        <v>11</v>
      </c>
      <c r="S3344" s="7">
        <v>12</v>
      </c>
      <c r="T3344">
        <v>12</v>
      </c>
      <c r="U3344">
        <v>4</v>
      </c>
      <c r="V3344" t="s">
        <v>82</v>
      </c>
      <c r="W3344">
        <f t="shared" si="50"/>
        <v>600</v>
      </c>
      <c r="X3344" s="5">
        <v>1</v>
      </c>
      <c r="Y3344" s="15" t="s">
        <v>21</v>
      </c>
      <c r="Z3344" t="s">
        <v>55</v>
      </c>
      <c r="AA3344" t="s">
        <v>1073</v>
      </c>
      <c r="AB3344" s="5">
        <v>0</v>
      </c>
      <c r="AC3344" t="s">
        <v>1460</v>
      </c>
      <c r="AD3344" t="s">
        <v>1654</v>
      </c>
      <c r="AE3344" t="s">
        <v>1459</v>
      </c>
    </row>
    <row r="3345" spans="1:31" ht="14.25" customHeight="1" x14ac:dyDescent="0.3">
      <c r="A3345">
        <v>34</v>
      </c>
      <c r="B3345" t="s">
        <v>24</v>
      </c>
      <c r="C3345" t="s">
        <v>500</v>
      </c>
      <c r="D3345" t="s">
        <v>351</v>
      </c>
      <c r="E3345">
        <v>2002</v>
      </c>
      <c r="F3345" t="s">
        <v>607</v>
      </c>
      <c r="G3345" t="s">
        <v>607</v>
      </c>
      <c r="H3345" s="3" t="s">
        <v>608</v>
      </c>
      <c r="I3345" s="8">
        <v>-2.4631249999999998</v>
      </c>
      <c r="J3345" s="8">
        <v>-44.475707999999997</v>
      </c>
      <c r="K3345">
        <v>60000000</v>
      </c>
      <c r="L3345" t="s">
        <v>190</v>
      </c>
      <c r="M3345" t="s">
        <v>609</v>
      </c>
      <c r="N3345" t="s">
        <v>610</v>
      </c>
      <c r="O3345" s="12">
        <v>1997</v>
      </c>
      <c r="P3345" s="12">
        <v>12</v>
      </c>
      <c r="Q3345" s="12">
        <v>1998</v>
      </c>
      <c r="R3345" s="12">
        <v>11</v>
      </c>
      <c r="S3345" s="7">
        <v>12</v>
      </c>
      <c r="T3345">
        <v>12</v>
      </c>
      <c r="U3345">
        <v>4</v>
      </c>
      <c r="V3345" t="s">
        <v>82</v>
      </c>
      <c r="W3345">
        <f t="shared" si="50"/>
        <v>600</v>
      </c>
      <c r="X3345" s="5">
        <v>1</v>
      </c>
      <c r="Y3345" s="15" t="s">
        <v>21</v>
      </c>
      <c r="Z3345" t="s">
        <v>49</v>
      </c>
      <c r="AA3345" t="s">
        <v>1122</v>
      </c>
      <c r="AB3345" s="5">
        <v>0</v>
      </c>
      <c r="AC3345" t="s">
        <v>1460</v>
      </c>
      <c r="AD3345" t="s">
        <v>1654</v>
      </c>
      <c r="AE3345" t="s">
        <v>1459</v>
      </c>
    </row>
    <row r="3346" spans="1:31" ht="14.25" customHeight="1" x14ac:dyDescent="0.3">
      <c r="A3346">
        <v>34</v>
      </c>
      <c r="B3346" t="s">
        <v>24</v>
      </c>
      <c r="C3346" t="s">
        <v>500</v>
      </c>
      <c r="D3346" t="s">
        <v>351</v>
      </c>
      <c r="E3346">
        <v>2002</v>
      </c>
      <c r="F3346" t="s">
        <v>607</v>
      </c>
      <c r="G3346" t="s">
        <v>607</v>
      </c>
      <c r="H3346" s="3" t="s">
        <v>608</v>
      </c>
      <c r="I3346" s="8">
        <v>-2.4631249999999998</v>
      </c>
      <c r="J3346" s="8">
        <v>-44.475707999999997</v>
      </c>
      <c r="K3346">
        <v>60000000</v>
      </c>
      <c r="L3346" t="s">
        <v>190</v>
      </c>
      <c r="M3346" t="s">
        <v>609</v>
      </c>
      <c r="N3346" t="s">
        <v>610</v>
      </c>
      <c r="O3346" s="12">
        <v>1997</v>
      </c>
      <c r="P3346" s="12">
        <v>12</v>
      </c>
      <c r="Q3346" s="12">
        <v>1998</v>
      </c>
      <c r="R3346" s="12">
        <v>11</v>
      </c>
      <c r="S3346" s="7">
        <v>12</v>
      </c>
      <c r="T3346">
        <v>12</v>
      </c>
      <c r="U3346">
        <v>4</v>
      </c>
      <c r="V3346" t="s">
        <v>82</v>
      </c>
      <c r="W3346">
        <f t="shared" si="50"/>
        <v>600</v>
      </c>
      <c r="X3346" s="5">
        <v>1</v>
      </c>
      <c r="Y3346" s="15" t="s">
        <v>21</v>
      </c>
      <c r="Z3346" t="s">
        <v>49</v>
      </c>
      <c r="AA3346" t="s">
        <v>1120</v>
      </c>
      <c r="AB3346" s="5">
        <v>0</v>
      </c>
      <c r="AC3346" t="s">
        <v>1460</v>
      </c>
      <c r="AD3346" t="s">
        <v>1654</v>
      </c>
      <c r="AE3346" t="s">
        <v>1459</v>
      </c>
    </row>
    <row r="3347" spans="1:31" ht="14.25" customHeight="1" x14ac:dyDescent="0.3">
      <c r="A3347">
        <v>34</v>
      </c>
      <c r="B3347" t="s">
        <v>24</v>
      </c>
      <c r="C3347" t="s">
        <v>500</v>
      </c>
      <c r="D3347" t="s">
        <v>351</v>
      </c>
      <c r="E3347">
        <v>2002</v>
      </c>
      <c r="F3347" t="s">
        <v>607</v>
      </c>
      <c r="G3347" t="s">
        <v>607</v>
      </c>
      <c r="H3347" s="3" t="s">
        <v>608</v>
      </c>
      <c r="I3347" s="8">
        <v>-2.4631249999999998</v>
      </c>
      <c r="J3347" s="8">
        <v>-44.475707999999997</v>
      </c>
      <c r="K3347">
        <v>60000000</v>
      </c>
      <c r="L3347" t="s">
        <v>190</v>
      </c>
      <c r="M3347" t="s">
        <v>609</v>
      </c>
      <c r="N3347" t="s">
        <v>610</v>
      </c>
      <c r="O3347" s="12">
        <v>1997</v>
      </c>
      <c r="P3347" s="12">
        <v>12</v>
      </c>
      <c r="Q3347" s="12">
        <v>1998</v>
      </c>
      <c r="R3347" s="12">
        <v>11</v>
      </c>
      <c r="S3347" s="7">
        <v>12</v>
      </c>
      <c r="T3347">
        <v>12</v>
      </c>
      <c r="U3347">
        <v>4</v>
      </c>
      <c r="V3347" t="s">
        <v>82</v>
      </c>
      <c r="W3347">
        <f t="shared" si="50"/>
        <v>600</v>
      </c>
      <c r="X3347" s="5">
        <v>1</v>
      </c>
      <c r="Y3347" s="15" t="s">
        <v>21</v>
      </c>
      <c r="Z3347" t="s">
        <v>49</v>
      </c>
      <c r="AA3347" t="s">
        <v>1068</v>
      </c>
      <c r="AB3347" s="5">
        <v>0</v>
      </c>
      <c r="AC3347" t="s">
        <v>1460</v>
      </c>
      <c r="AD3347" t="s">
        <v>1654</v>
      </c>
      <c r="AE3347" t="s">
        <v>1459</v>
      </c>
    </row>
    <row r="3348" spans="1:31" ht="14.25" customHeight="1" x14ac:dyDescent="0.3">
      <c r="A3348">
        <v>34</v>
      </c>
      <c r="B3348" t="s">
        <v>24</v>
      </c>
      <c r="C3348" t="s">
        <v>500</v>
      </c>
      <c r="D3348" t="s">
        <v>351</v>
      </c>
      <c r="E3348">
        <v>2002</v>
      </c>
      <c r="F3348" t="s">
        <v>607</v>
      </c>
      <c r="G3348" t="s">
        <v>607</v>
      </c>
      <c r="H3348" s="3" t="s">
        <v>608</v>
      </c>
      <c r="I3348" s="8">
        <v>-2.4631249999999998</v>
      </c>
      <c r="J3348" s="8">
        <v>-44.475707999999997</v>
      </c>
      <c r="K3348">
        <v>60000000</v>
      </c>
      <c r="L3348" t="s">
        <v>190</v>
      </c>
      <c r="M3348" t="s">
        <v>609</v>
      </c>
      <c r="N3348" t="s">
        <v>610</v>
      </c>
      <c r="O3348" s="12">
        <v>1997</v>
      </c>
      <c r="P3348" s="12">
        <v>12</v>
      </c>
      <c r="Q3348" s="12">
        <v>1998</v>
      </c>
      <c r="R3348" s="12">
        <v>11</v>
      </c>
      <c r="S3348" s="7">
        <v>12</v>
      </c>
      <c r="T3348">
        <v>12</v>
      </c>
      <c r="U3348">
        <v>4</v>
      </c>
      <c r="V3348" t="s">
        <v>82</v>
      </c>
      <c r="W3348">
        <f t="shared" si="50"/>
        <v>600</v>
      </c>
      <c r="X3348" s="5">
        <v>1</v>
      </c>
      <c r="Y3348" s="15" t="s">
        <v>21</v>
      </c>
      <c r="Z3348" t="s">
        <v>49</v>
      </c>
      <c r="AA3348" t="s">
        <v>490</v>
      </c>
      <c r="AB3348" s="5">
        <v>0</v>
      </c>
      <c r="AC3348" t="s">
        <v>1460</v>
      </c>
      <c r="AD3348" t="s">
        <v>1654</v>
      </c>
      <c r="AE3348" t="s">
        <v>1459</v>
      </c>
    </row>
    <row r="3349" spans="1:31" ht="14.25" customHeight="1" x14ac:dyDescent="0.3">
      <c r="A3349">
        <v>34</v>
      </c>
      <c r="B3349" t="s">
        <v>24</v>
      </c>
      <c r="C3349" t="s">
        <v>500</v>
      </c>
      <c r="D3349" t="s">
        <v>351</v>
      </c>
      <c r="E3349">
        <v>2002</v>
      </c>
      <c r="F3349" t="s">
        <v>607</v>
      </c>
      <c r="G3349" t="s">
        <v>607</v>
      </c>
      <c r="H3349" s="3" t="s">
        <v>608</v>
      </c>
      <c r="I3349" s="8">
        <v>-2.4631249999999998</v>
      </c>
      <c r="J3349" s="8">
        <v>-44.475707999999997</v>
      </c>
      <c r="K3349">
        <v>60000000</v>
      </c>
      <c r="L3349" t="s">
        <v>190</v>
      </c>
      <c r="M3349" t="s">
        <v>609</v>
      </c>
      <c r="N3349" t="s">
        <v>610</v>
      </c>
      <c r="O3349" s="12">
        <v>1997</v>
      </c>
      <c r="P3349" s="12">
        <v>12</v>
      </c>
      <c r="Q3349" s="12">
        <v>1998</v>
      </c>
      <c r="R3349" s="12">
        <v>11</v>
      </c>
      <c r="S3349" s="7">
        <v>12</v>
      </c>
      <c r="T3349">
        <v>12</v>
      </c>
      <c r="U3349">
        <v>4</v>
      </c>
      <c r="V3349" t="s">
        <v>82</v>
      </c>
      <c r="W3349">
        <f t="shared" si="50"/>
        <v>600</v>
      </c>
      <c r="X3349" s="5">
        <v>1</v>
      </c>
      <c r="Y3349" s="15" t="s">
        <v>21</v>
      </c>
      <c r="Z3349" t="s">
        <v>49</v>
      </c>
      <c r="AA3349" t="s">
        <v>1079</v>
      </c>
      <c r="AB3349" s="5">
        <v>0</v>
      </c>
      <c r="AC3349" t="s">
        <v>1460</v>
      </c>
      <c r="AD3349" t="s">
        <v>1654</v>
      </c>
      <c r="AE3349" t="s">
        <v>1459</v>
      </c>
    </row>
    <row r="3350" spans="1:31" ht="14.25" customHeight="1" x14ac:dyDescent="0.3">
      <c r="A3350">
        <v>34</v>
      </c>
      <c r="B3350" t="s">
        <v>24</v>
      </c>
      <c r="C3350" t="s">
        <v>500</v>
      </c>
      <c r="D3350" t="s">
        <v>351</v>
      </c>
      <c r="E3350">
        <v>2002</v>
      </c>
      <c r="F3350" t="s">
        <v>607</v>
      </c>
      <c r="G3350" t="s">
        <v>607</v>
      </c>
      <c r="H3350" s="3" t="s">
        <v>608</v>
      </c>
      <c r="I3350" s="8">
        <v>-2.4631249999999998</v>
      </c>
      <c r="J3350" s="8">
        <v>-44.475707999999997</v>
      </c>
      <c r="K3350">
        <v>60000000</v>
      </c>
      <c r="L3350" t="s">
        <v>190</v>
      </c>
      <c r="M3350" t="s">
        <v>609</v>
      </c>
      <c r="N3350" t="s">
        <v>610</v>
      </c>
      <c r="O3350" s="12">
        <v>1997</v>
      </c>
      <c r="P3350" s="12">
        <v>12</v>
      </c>
      <c r="Q3350" s="12">
        <v>1998</v>
      </c>
      <c r="R3350" s="12">
        <v>11</v>
      </c>
      <c r="S3350" s="7">
        <v>12</v>
      </c>
      <c r="T3350">
        <v>12</v>
      </c>
      <c r="U3350">
        <v>4</v>
      </c>
      <c r="V3350" t="s">
        <v>82</v>
      </c>
      <c r="W3350">
        <f t="shared" si="50"/>
        <v>600</v>
      </c>
      <c r="X3350" s="5">
        <v>1</v>
      </c>
      <c r="Y3350" s="15" t="s">
        <v>21</v>
      </c>
      <c r="Z3350" t="s">
        <v>49</v>
      </c>
      <c r="AA3350" t="s">
        <v>50</v>
      </c>
      <c r="AB3350" s="5">
        <v>2</v>
      </c>
      <c r="AC3350" t="s">
        <v>1460</v>
      </c>
      <c r="AD3350" t="s">
        <v>1654</v>
      </c>
      <c r="AE3350" t="s">
        <v>1459</v>
      </c>
    </row>
    <row r="3351" spans="1:31" ht="14.25" customHeight="1" x14ac:dyDescent="0.3">
      <c r="A3351">
        <v>34</v>
      </c>
      <c r="B3351" t="s">
        <v>24</v>
      </c>
      <c r="C3351" t="s">
        <v>500</v>
      </c>
      <c r="D3351" t="s">
        <v>351</v>
      </c>
      <c r="E3351">
        <v>2002</v>
      </c>
      <c r="F3351" t="s">
        <v>607</v>
      </c>
      <c r="G3351" t="s">
        <v>607</v>
      </c>
      <c r="H3351" s="3" t="s">
        <v>608</v>
      </c>
      <c r="I3351" s="8">
        <v>-2.4631249999999998</v>
      </c>
      <c r="J3351" s="8">
        <v>-44.475707999999997</v>
      </c>
      <c r="K3351">
        <v>60000000</v>
      </c>
      <c r="L3351" t="s">
        <v>190</v>
      </c>
      <c r="M3351" t="s">
        <v>609</v>
      </c>
      <c r="N3351" t="s">
        <v>610</v>
      </c>
      <c r="O3351" s="12">
        <v>1997</v>
      </c>
      <c r="P3351" s="12">
        <v>12</v>
      </c>
      <c r="Q3351" s="12">
        <v>1998</v>
      </c>
      <c r="R3351" s="12">
        <v>11</v>
      </c>
      <c r="S3351" s="7">
        <v>12</v>
      </c>
      <c r="T3351">
        <v>12</v>
      </c>
      <c r="U3351">
        <v>4</v>
      </c>
      <c r="V3351" t="s">
        <v>82</v>
      </c>
      <c r="W3351">
        <f t="shared" si="50"/>
        <v>600</v>
      </c>
      <c r="X3351" s="5">
        <v>1</v>
      </c>
      <c r="Y3351" s="15" t="s">
        <v>21</v>
      </c>
      <c r="Z3351" t="s">
        <v>83</v>
      </c>
      <c r="AA3351" t="s">
        <v>84</v>
      </c>
      <c r="AB3351" s="5">
        <v>4</v>
      </c>
      <c r="AC3351" t="s">
        <v>1460</v>
      </c>
      <c r="AD3351" t="s">
        <v>1654</v>
      </c>
      <c r="AE3351" t="s">
        <v>1459</v>
      </c>
    </row>
    <row r="3352" spans="1:31" ht="14.25" customHeight="1" x14ac:dyDescent="0.3">
      <c r="A3352">
        <v>34</v>
      </c>
      <c r="B3352" t="s">
        <v>24</v>
      </c>
      <c r="C3352" t="s">
        <v>500</v>
      </c>
      <c r="D3352" t="s">
        <v>351</v>
      </c>
      <c r="E3352">
        <v>2002</v>
      </c>
      <c r="F3352" t="s">
        <v>607</v>
      </c>
      <c r="G3352" t="s">
        <v>607</v>
      </c>
      <c r="H3352" s="3" t="s">
        <v>608</v>
      </c>
      <c r="I3352" s="8">
        <v>-2.4631249999999998</v>
      </c>
      <c r="J3352" s="8">
        <v>-44.475707999999997</v>
      </c>
      <c r="K3352">
        <v>60000000</v>
      </c>
      <c r="L3352" t="s">
        <v>190</v>
      </c>
      <c r="M3352" t="s">
        <v>609</v>
      </c>
      <c r="N3352" t="s">
        <v>610</v>
      </c>
      <c r="O3352" s="12">
        <v>1997</v>
      </c>
      <c r="P3352" s="12">
        <v>12</v>
      </c>
      <c r="Q3352" s="12">
        <v>1998</v>
      </c>
      <c r="R3352" s="12">
        <v>11</v>
      </c>
      <c r="S3352" s="7">
        <v>12</v>
      </c>
      <c r="T3352">
        <v>12</v>
      </c>
      <c r="U3352">
        <v>4</v>
      </c>
      <c r="V3352" t="s">
        <v>82</v>
      </c>
      <c r="W3352">
        <f t="shared" si="50"/>
        <v>600</v>
      </c>
      <c r="X3352" s="5">
        <v>1</v>
      </c>
      <c r="Y3352" s="15" t="s">
        <v>21</v>
      </c>
      <c r="Z3352" t="s">
        <v>83</v>
      </c>
      <c r="AA3352" t="s">
        <v>911</v>
      </c>
      <c r="AB3352" s="5">
        <v>0</v>
      </c>
      <c r="AC3352" t="s">
        <v>1460</v>
      </c>
      <c r="AD3352" t="s">
        <v>1654</v>
      </c>
      <c r="AE3352" t="s">
        <v>1459</v>
      </c>
    </row>
    <row r="3353" spans="1:31" ht="14.25" customHeight="1" x14ac:dyDescent="0.3">
      <c r="A3353">
        <v>34</v>
      </c>
      <c r="B3353" t="s">
        <v>24</v>
      </c>
      <c r="C3353" t="s">
        <v>500</v>
      </c>
      <c r="D3353" t="s">
        <v>351</v>
      </c>
      <c r="E3353">
        <v>2002</v>
      </c>
      <c r="F3353" t="s">
        <v>607</v>
      </c>
      <c r="G3353" t="s">
        <v>607</v>
      </c>
      <c r="H3353" s="3" t="s">
        <v>608</v>
      </c>
      <c r="I3353" s="8">
        <v>-2.4631249999999998</v>
      </c>
      <c r="J3353" s="8">
        <v>-44.475707999999997</v>
      </c>
      <c r="K3353">
        <v>60000000</v>
      </c>
      <c r="L3353" t="s">
        <v>190</v>
      </c>
      <c r="M3353" t="s">
        <v>609</v>
      </c>
      <c r="N3353" t="s">
        <v>610</v>
      </c>
      <c r="O3353" s="12">
        <v>1997</v>
      </c>
      <c r="P3353" s="12">
        <v>12</v>
      </c>
      <c r="Q3353" s="12">
        <v>1998</v>
      </c>
      <c r="R3353" s="12">
        <v>11</v>
      </c>
      <c r="S3353" s="7">
        <v>12</v>
      </c>
      <c r="T3353">
        <v>12</v>
      </c>
      <c r="U3353">
        <v>4</v>
      </c>
      <c r="V3353" t="s">
        <v>82</v>
      </c>
      <c r="W3353">
        <f t="shared" si="50"/>
        <v>600</v>
      </c>
      <c r="X3353" s="5">
        <v>1</v>
      </c>
      <c r="Y3353" s="15" t="s">
        <v>21</v>
      </c>
      <c r="Z3353" t="s">
        <v>83</v>
      </c>
      <c r="AA3353" t="s">
        <v>87</v>
      </c>
      <c r="AB3353" s="5">
        <v>3</v>
      </c>
      <c r="AC3353" t="s">
        <v>1460</v>
      </c>
      <c r="AD3353" t="s">
        <v>1654</v>
      </c>
      <c r="AE3353" t="s">
        <v>1459</v>
      </c>
    </row>
    <row r="3354" spans="1:31" ht="14.25" customHeight="1" x14ac:dyDescent="0.3">
      <c r="A3354">
        <v>34</v>
      </c>
      <c r="B3354" t="s">
        <v>24</v>
      </c>
      <c r="C3354" t="s">
        <v>500</v>
      </c>
      <c r="D3354" t="s">
        <v>351</v>
      </c>
      <c r="E3354">
        <v>2002</v>
      </c>
      <c r="F3354" t="s">
        <v>607</v>
      </c>
      <c r="G3354" t="s">
        <v>607</v>
      </c>
      <c r="H3354" s="3" t="s">
        <v>608</v>
      </c>
      <c r="I3354" s="8">
        <v>-2.4631249999999998</v>
      </c>
      <c r="J3354" s="8">
        <v>-44.475707999999997</v>
      </c>
      <c r="K3354">
        <v>60000000</v>
      </c>
      <c r="L3354" t="s">
        <v>190</v>
      </c>
      <c r="M3354" t="s">
        <v>609</v>
      </c>
      <c r="N3354" t="s">
        <v>610</v>
      </c>
      <c r="O3354" s="12">
        <v>1997</v>
      </c>
      <c r="P3354" s="12">
        <v>12</v>
      </c>
      <c r="Q3354" s="12">
        <v>1998</v>
      </c>
      <c r="R3354" s="12">
        <v>11</v>
      </c>
      <c r="S3354" s="7">
        <v>12</v>
      </c>
      <c r="T3354">
        <v>12</v>
      </c>
      <c r="U3354">
        <v>4</v>
      </c>
      <c r="V3354" t="s">
        <v>82</v>
      </c>
      <c r="W3354">
        <f t="shared" si="50"/>
        <v>600</v>
      </c>
      <c r="X3354" s="5">
        <v>1</v>
      </c>
      <c r="Y3354" s="15" t="s">
        <v>21</v>
      </c>
      <c r="Z3354" t="s">
        <v>90</v>
      </c>
      <c r="AA3354" t="s">
        <v>91</v>
      </c>
      <c r="AB3354" s="5">
        <v>1</v>
      </c>
      <c r="AC3354" t="s">
        <v>1460</v>
      </c>
      <c r="AD3354" t="s">
        <v>1654</v>
      </c>
      <c r="AE3354" t="s">
        <v>1459</v>
      </c>
    </row>
    <row r="3355" spans="1:31" ht="14.25" customHeight="1" x14ac:dyDescent="0.3">
      <c r="A3355">
        <v>34</v>
      </c>
      <c r="B3355" t="s">
        <v>24</v>
      </c>
      <c r="C3355" t="s">
        <v>500</v>
      </c>
      <c r="D3355" t="s">
        <v>351</v>
      </c>
      <c r="E3355">
        <v>2002</v>
      </c>
      <c r="F3355" t="s">
        <v>607</v>
      </c>
      <c r="G3355" t="s">
        <v>607</v>
      </c>
      <c r="H3355" s="3" t="s">
        <v>608</v>
      </c>
      <c r="I3355" s="8">
        <v>-2.4631249999999998</v>
      </c>
      <c r="J3355" s="8">
        <v>-44.475707999999997</v>
      </c>
      <c r="K3355">
        <v>60000000</v>
      </c>
      <c r="L3355" t="s">
        <v>190</v>
      </c>
      <c r="M3355" t="s">
        <v>609</v>
      </c>
      <c r="N3355" t="s">
        <v>610</v>
      </c>
      <c r="O3355" s="12">
        <v>1997</v>
      </c>
      <c r="P3355" s="12">
        <v>12</v>
      </c>
      <c r="Q3355" s="12">
        <v>1998</v>
      </c>
      <c r="R3355" s="12">
        <v>11</v>
      </c>
      <c r="S3355" s="7">
        <v>12</v>
      </c>
      <c r="T3355">
        <v>12</v>
      </c>
      <c r="U3355">
        <v>4</v>
      </c>
      <c r="V3355" t="s">
        <v>82</v>
      </c>
      <c r="W3355">
        <f t="shared" si="50"/>
        <v>600</v>
      </c>
      <c r="X3355" s="5">
        <v>1</v>
      </c>
      <c r="Y3355" s="15" t="s">
        <v>603</v>
      </c>
      <c r="Z3355" t="s">
        <v>55</v>
      </c>
      <c r="AA3355" t="s">
        <v>56</v>
      </c>
      <c r="AB3355" s="5">
        <v>0</v>
      </c>
      <c r="AC3355" t="s">
        <v>1460</v>
      </c>
      <c r="AD3355" t="s">
        <v>1654</v>
      </c>
      <c r="AE3355" t="s">
        <v>1459</v>
      </c>
    </row>
    <row r="3356" spans="1:31" ht="14.25" customHeight="1" x14ac:dyDescent="0.3">
      <c r="A3356">
        <v>34</v>
      </c>
      <c r="B3356" t="s">
        <v>24</v>
      </c>
      <c r="C3356" t="s">
        <v>500</v>
      </c>
      <c r="D3356" t="s">
        <v>351</v>
      </c>
      <c r="E3356">
        <v>2002</v>
      </c>
      <c r="F3356" t="s">
        <v>607</v>
      </c>
      <c r="G3356" t="s">
        <v>607</v>
      </c>
      <c r="H3356" s="3" t="s">
        <v>608</v>
      </c>
      <c r="I3356" s="8">
        <v>-2.4631249999999998</v>
      </c>
      <c r="J3356" s="8">
        <v>-44.475707999999997</v>
      </c>
      <c r="K3356">
        <v>60000000</v>
      </c>
      <c r="L3356" t="s">
        <v>190</v>
      </c>
      <c r="M3356" t="s">
        <v>609</v>
      </c>
      <c r="N3356" t="s">
        <v>610</v>
      </c>
      <c r="O3356" s="12">
        <v>1997</v>
      </c>
      <c r="P3356" s="12">
        <v>12</v>
      </c>
      <c r="Q3356" s="12">
        <v>1998</v>
      </c>
      <c r="R3356" s="12">
        <v>11</v>
      </c>
      <c r="S3356" s="7">
        <v>12</v>
      </c>
      <c r="T3356">
        <v>12</v>
      </c>
      <c r="U3356">
        <v>4</v>
      </c>
      <c r="V3356" t="s">
        <v>82</v>
      </c>
      <c r="W3356">
        <f t="shared" si="50"/>
        <v>600</v>
      </c>
      <c r="X3356" s="5">
        <v>1</v>
      </c>
      <c r="Y3356" s="15" t="s">
        <v>603</v>
      </c>
      <c r="Z3356" t="s">
        <v>55</v>
      </c>
      <c r="AA3356" t="s">
        <v>62</v>
      </c>
      <c r="AB3356" s="5">
        <v>0</v>
      </c>
      <c r="AC3356" t="s">
        <v>1460</v>
      </c>
      <c r="AD3356" t="s">
        <v>1654</v>
      </c>
      <c r="AE3356" t="s">
        <v>1459</v>
      </c>
    </row>
    <row r="3357" spans="1:31" ht="14.25" customHeight="1" x14ac:dyDescent="0.3">
      <c r="A3357">
        <v>34</v>
      </c>
      <c r="B3357" t="s">
        <v>24</v>
      </c>
      <c r="C3357" t="s">
        <v>500</v>
      </c>
      <c r="D3357" t="s">
        <v>351</v>
      </c>
      <c r="E3357">
        <v>2002</v>
      </c>
      <c r="F3357" t="s">
        <v>607</v>
      </c>
      <c r="G3357" t="s">
        <v>607</v>
      </c>
      <c r="H3357" s="3" t="s">
        <v>608</v>
      </c>
      <c r="I3357" s="8">
        <v>-2.4631249999999998</v>
      </c>
      <c r="J3357" s="8">
        <v>-44.475707999999997</v>
      </c>
      <c r="K3357">
        <v>60000000</v>
      </c>
      <c r="L3357" t="s">
        <v>190</v>
      </c>
      <c r="M3357" t="s">
        <v>609</v>
      </c>
      <c r="N3357" t="s">
        <v>610</v>
      </c>
      <c r="O3357" s="12">
        <v>1997</v>
      </c>
      <c r="P3357" s="12">
        <v>12</v>
      </c>
      <c r="Q3357" s="12">
        <v>1998</v>
      </c>
      <c r="R3357" s="12">
        <v>11</v>
      </c>
      <c r="S3357" s="7">
        <v>12</v>
      </c>
      <c r="T3357">
        <v>12</v>
      </c>
      <c r="U3357">
        <v>4</v>
      </c>
      <c r="V3357" t="s">
        <v>82</v>
      </c>
      <c r="W3357">
        <f t="shared" si="50"/>
        <v>600</v>
      </c>
      <c r="X3357" s="5">
        <v>1</v>
      </c>
      <c r="Y3357" s="15" t="s">
        <v>603</v>
      </c>
      <c r="Z3357" t="s">
        <v>55</v>
      </c>
      <c r="AA3357" t="s">
        <v>113</v>
      </c>
      <c r="AB3357" s="5">
        <v>3</v>
      </c>
      <c r="AC3357" t="s">
        <v>1460</v>
      </c>
      <c r="AD3357" t="s">
        <v>1654</v>
      </c>
      <c r="AE3357" t="s">
        <v>1459</v>
      </c>
    </row>
    <row r="3358" spans="1:31" ht="14.25" customHeight="1" x14ac:dyDescent="0.3">
      <c r="A3358">
        <v>34</v>
      </c>
      <c r="B3358" t="s">
        <v>24</v>
      </c>
      <c r="C3358" t="s">
        <v>500</v>
      </c>
      <c r="D3358" t="s">
        <v>351</v>
      </c>
      <c r="E3358">
        <v>2002</v>
      </c>
      <c r="F3358" t="s">
        <v>607</v>
      </c>
      <c r="G3358" t="s">
        <v>607</v>
      </c>
      <c r="H3358" s="3" t="s">
        <v>608</v>
      </c>
      <c r="I3358" s="8">
        <v>-2.4631249999999998</v>
      </c>
      <c r="J3358" s="8">
        <v>-44.475707999999997</v>
      </c>
      <c r="K3358">
        <v>60000000</v>
      </c>
      <c r="L3358" t="s">
        <v>190</v>
      </c>
      <c r="M3358" t="s">
        <v>609</v>
      </c>
      <c r="N3358" t="s">
        <v>610</v>
      </c>
      <c r="O3358" s="12">
        <v>1997</v>
      </c>
      <c r="P3358" s="12">
        <v>12</v>
      </c>
      <c r="Q3358" s="12">
        <v>1998</v>
      </c>
      <c r="R3358" s="12">
        <v>11</v>
      </c>
      <c r="S3358" s="7">
        <v>12</v>
      </c>
      <c r="T3358">
        <v>12</v>
      </c>
      <c r="U3358">
        <v>4</v>
      </c>
      <c r="V3358" t="s">
        <v>82</v>
      </c>
      <c r="W3358">
        <f t="shared" si="50"/>
        <v>600</v>
      </c>
      <c r="X3358" s="5">
        <v>1</v>
      </c>
      <c r="Y3358" s="15" t="s">
        <v>603</v>
      </c>
      <c r="Z3358" t="s">
        <v>55</v>
      </c>
      <c r="AA3358" t="s">
        <v>524</v>
      </c>
      <c r="AB3358" s="5">
        <v>0</v>
      </c>
      <c r="AC3358" t="s">
        <v>1460</v>
      </c>
      <c r="AD3358" t="s">
        <v>1654</v>
      </c>
      <c r="AE3358" t="s">
        <v>1459</v>
      </c>
    </row>
    <row r="3359" spans="1:31" ht="14.25" customHeight="1" x14ac:dyDescent="0.3">
      <c r="A3359">
        <v>34</v>
      </c>
      <c r="B3359" t="s">
        <v>24</v>
      </c>
      <c r="C3359" t="s">
        <v>500</v>
      </c>
      <c r="D3359" t="s">
        <v>351</v>
      </c>
      <c r="E3359">
        <v>2002</v>
      </c>
      <c r="F3359" t="s">
        <v>607</v>
      </c>
      <c r="G3359" t="s">
        <v>607</v>
      </c>
      <c r="H3359" s="3" t="s">
        <v>608</v>
      </c>
      <c r="I3359" s="8">
        <v>-2.4631249999999998</v>
      </c>
      <c r="J3359" s="8">
        <v>-44.475707999999997</v>
      </c>
      <c r="K3359">
        <v>60000000</v>
      </c>
      <c r="L3359" t="s">
        <v>190</v>
      </c>
      <c r="M3359" t="s">
        <v>609</v>
      </c>
      <c r="N3359" t="s">
        <v>610</v>
      </c>
      <c r="O3359" s="12">
        <v>1997</v>
      </c>
      <c r="P3359" s="12">
        <v>12</v>
      </c>
      <c r="Q3359" s="12">
        <v>1998</v>
      </c>
      <c r="R3359" s="12">
        <v>11</v>
      </c>
      <c r="S3359" s="7">
        <v>12</v>
      </c>
      <c r="T3359">
        <v>12</v>
      </c>
      <c r="U3359">
        <v>4</v>
      </c>
      <c r="V3359" t="s">
        <v>82</v>
      </c>
      <c r="W3359">
        <f t="shared" si="50"/>
        <v>600</v>
      </c>
      <c r="X3359" s="5">
        <v>1</v>
      </c>
      <c r="Y3359" s="15" t="s">
        <v>603</v>
      </c>
      <c r="Z3359" t="s">
        <v>55</v>
      </c>
      <c r="AA3359" t="s">
        <v>1123</v>
      </c>
      <c r="AB3359" s="5">
        <v>0</v>
      </c>
      <c r="AC3359" t="s">
        <v>1460</v>
      </c>
      <c r="AD3359" t="s">
        <v>1654</v>
      </c>
      <c r="AE3359" t="s">
        <v>1459</v>
      </c>
    </row>
    <row r="3360" spans="1:31" ht="14.25" customHeight="1" x14ac:dyDescent="0.3">
      <c r="A3360">
        <v>34</v>
      </c>
      <c r="B3360" t="s">
        <v>24</v>
      </c>
      <c r="C3360" t="s">
        <v>500</v>
      </c>
      <c r="D3360" t="s">
        <v>351</v>
      </c>
      <c r="E3360">
        <v>2002</v>
      </c>
      <c r="F3360" t="s">
        <v>607</v>
      </c>
      <c r="G3360" t="s">
        <v>607</v>
      </c>
      <c r="H3360" s="3" t="s">
        <v>608</v>
      </c>
      <c r="I3360" s="8">
        <v>-2.4631249999999998</v>
      </c>
      <c r="J3360" s="8">
        <v>-44.475707999999997</v>
      </c>
      <c r="K3360">
        <v>60000000</v>
      </c>
      <c r="L3360" t="s">
        <v>190</v>
      </c>
      <c r="M3360" t="s">
        <v>609</v>
      </c>
      <c r="N3360" t="s">
        <v>610</v>
      </c>
      <c r="O3360" s="12">
        <v>1997</v>
      </c>
      <c r="P3360" s="12">
        <v>12</v>
      </c>
      <c r="Q3360" s="12">
        <v>1998</v>
      </c>
      <c r="R3360" s="12">
        <v>11</v>
      </c>
      <c r="S3360" s="7">
        <v>12</v>
      </c>
      <c r="T3360">
        <v>12</v>
      </c>
      <c r="U3360">
        <v>4</v>
      </c>
      <c r="V3360" t="s">
        <v>82</v>
      </c>
      <c r="W3360">
        <f t="shared" si="50"/>
        <v>600</v>
      </c>
      <c r="X3360" s="5">
        <v>1</v>
      </c>
      <c r="Y3360" s="15" t="s">
        <v>603</v>
      </c>
      <c r="Z3360" t="s">
        <v>55</v>
      </c>
      <c r="AA3360" t="s">
        <v>73</v>
      </c>
      <c r="AB3360" s="5">
        <v>0</v>
      </c>
      <c r="AC3360" t="s">
        <v>1460</v>
      </c>
      <c r="AD3360" t="s">
        <v>1654</v>
      </c>
      <c r="AE3360" t="s">
        <v>1459</v>
      </c>
    </row>
    <row r="3361" spans="1:31" ht="14.25" customHeight="1" x14ac:dyDescent="0.3">
      <c r="A3361">
        <v>34</v>
      </c>
      <c r="B3361" t="s">
        <v>24</v>
      </c>
      <c r="C3361" t="s">
        <v>500</v>
      </c>
      <c r="D3361" t="s">
        <v>351</v>
      </c>
      <c r="E3361">
        <v>2002</v>
      </c>
      <c r="F3361" t="s">
        <v>607</v>
      </c>
      <c r="G3361" t="s">
        <v>607</v>
      </c>
      <c r="H3361" s="3" t="s">
        <v>608</v>
      </c>
      <c r="I3361" s="8">
        <v>-2.4631249999999998</v>
      </c>
      <c r="J3361" s="8">
        <v>-44.475707999999997</v>
      </c>
      <c r="K3361">
        <v>60000000</v>
      </c>
      <c r="L3361" t="s">
        <v>190</v>
      </c>
      <c r="M3361" t="s">
        <v>609</v>
      </c>
      <c r="N3361" t="s">
        <v>610</v>
      </c>
      <c r="O3361" s="12">
        <v>1997</v>
      </c>
      <c r="P3361" s="12">
        <v>12</v>
      </c>
      <c r="Q3361" s="12">
        <v>1998</v>
      </c>
      <c r="R3361" s="12">
        <v>11</v>
      </c>
      <c r="S3361" s="7">
        <v>12</v>
      </c>
      <c r="T3361">
        <v>12</v>
      </c>
      <c r="U3361">
        <v>4</v>
      </c>
      <c r="V3361" t="s">
        <v>82</v>
      </c>
      <c r="W3361">
        <f t="shared" si="50"/>
        <v>600</v>
      </c>
      <c r="X3361" s="5">
        <v>1</v>
      </c>
      <c r="Y3361" s="15" t="s">
        <v>603</v>
      </c>
      <c r="Z3361" t="s">
        <v>55</v>
      </c>
      <c r="AA3361" t="s">
        <v>876</v>
      </c>
      <c r="AB3361" s="5">
        <v>0</v>
      </c>
      <c r="AC3361" t="s">
        <v>1460</v>
      </c>
      <c r="AD3361" t="s">
        <v>1654</v>
      </c>
      <c r="AE3361" t="s">
        <v>1459</v>
      </c>
    </row>
    <row r="3362" spans="1:31" ht="14.25" customHeight="1" x14ac:dyDescent="0.3">
      <c r="A3362">
        <v>34</v>
      </c>
      <c r="B3362" t="s">
        <v>24</v>
      </c>
      <c r="C3362" t="s">
        <v>500</v>
      </c>
      <c r="D3362" t="s">
        <v>351</v>
      </c>
      <c r="E3362">
        <v>2002</v>
      </c>
      <c r="F3362" t="s">
        <v>607</v>
      </c>
      <c r="G3362" t="s">
        <v>607</v>
      </c>
      <c r="H3362" s="3" t="s">
        <v>608</v>
      </c>
      <c r="I3362" s="8">
        <v>-2.4631249999999998</v>
      </c>
      <c r="J3362" s="8">
        <v>-44.475707999999997</v>
      </c>
      <c r="K3362">
        <v>60000000</v>
      </c>
      <c r="L3362" t="s">
        <v>190</v>
      </c>
      <c r="M3362" t="s">
        <v>609</v>
      </c>
      <c r="N3362" t="s">
        <v>610</v>
      </c>
      <c r="O3362" s="12">
        <v>1997</v>
      </c>
      <c r="P3362" s="12">
        <v>12</v>
      </c>
      <c r="Q3362" s="12">
        <v>1998</v>
      </c>
      <c r="R3362" s="12">
        <v>11</v>
      </c>
      <c r="S3362" s="7">
        <v>12</v>
      </c>
      <c r="T3362">
        <v>12</v>
      </c>
      <c r="U3362">
        <v>4</v>
      </c>
      <c r="V3362" t="s">
        <v>82</v>
      </c>
      <c r="W3362">
        <f t="shared" si="50"/>
        <v>600</v>
      </c>
      <c r="X3362" s="5">
        <v>1</v>
      </c>
      <c r="Y3362" s="15" t="s">
        <v>603</v>
      </c>
      <c r="Z3362" t="s">
        <v>55</v>
      </c>
      <c r="AA3362" t="s">
        <v>76</v>
      </c>
      <c r="AB3362" s="5">
        <v>0</v>
      </c>
      <c r="AC3362" t="s">
        <v>1460</v>
      </c>
      <c r="AD3362" t="s">
        <v>1654</v>
      </c>
      <c r="AE3362" t="s">
        <v>1459</v>
      </c>
    </row>
    <row r="3363" spans="1:31" ht="14.25" customHeight="1" x14ac:dyDescent="0.3">
      <c r="A3363">
        <v>34</v>
      </c>
      <c r="B3363" t="s">
        <v>24</v>
      </c>
      <c r="C3363" t="s">
        <v>500</v>
      </c>
      <c r="D3363" t="s">
        <v>351</v>
      </c>
      <c r="E3363">
        <v>2002</v>
      </c>
      <c r="F3363" t="s">
        <v>607</v>
      </c>
      <c r="G3363" t="s">
        <v>607</v>
      </c>
      <c r="H3363" s="3" t="s">
        <v>608</v>
      </c>
      <c r="I3363" s="8">
        <v>-2.4631249999999998</v>
      </c>
      <c r="J3363" s="8">
        <v>-44.475707999999997</v>
      </c>
      <c r="K3363">
        <v>60000000</v>
      </c>
      <c r="L3363" t="s">
        <v>190</v>
      </c>
      <c r="M3363" t="s">
        <v>609</v>
      </c>
      <c r="N3363" t="s">
        <v>610</v>
      </c>
      <c r="O3363" s="12">
        <v>1997</v>
      </c>
      <c r="P3363" s="12">
        <v>12</v>
      </c>
      <c r="Q3363" s="12">
        <v>1998</v>
      </c>
      <c r="R3363" s="12">
        <v>11</v>
      </c>
      <c r="S3363" s="7">
        <v>12</v>
      </c>
      <c r="T3363">
        <v>12</v>
      </c>
      <c r="U3363">
        <v>4</v>
      </c>
      <c r="V3363" t="s">
        <v>82</v>
      </c>
      <c r="W3363">
        <f t="shared" si="50"/>
        <v>600</v>
      </c>
      <c r="X3363" s="5">
        <v>1</v>
      </c>
      <c r="Y3363" s="15" t="s">
        <v>603</v>
      </c>
      <c r="Z3363" t="s">
        <v>55</v>
      </c>
      <c r="AA3363" t="s">
        <v>1073</v>
      </c>
      <c r="AB3363" s="5">
        <v>0</v>
      </c>
      <c r="AC3363" t="s">
        <v>1460</v>
      </c>
      <c r="AD3363" t="s">
        <v>1654</v>
      </c>
      <c r="AE3363" t="s">
        <v>1459</v>
      </c>
    </row>
    <row r="3364" spans="1:31" ht="14.25" customHeight="1" x14ac:dyDescent="0.3">
      <c r="A3364">
        <v>34</v>
      </c>
      <c r="B3364" t="s">
        <v>24</v>
      </c>
      <c r="C3364" t="s">
        <v>500</v>
      </c>
      <c r="D3364" t="s">
        <v>351</v>
      </c>
      <c r="E3364">
        <v>2002</v>
      </c>
      <c r="F3364" t="s">
        <v>607</v>
      </c>
      <c r="G3364" t="s">
        <v>607</v>
      </c>
      <c r="H3364" s="3" t="s">
        <v>608</v>
      </c>
      <c r="I3364" s="8">
        <v>-2.4631249999999998</v>
      </c>
      <c r="J3364" s="8">
        <v>-44.475707999999997</v>
      </c>
      <c r="K3364">
        <v>60000000</v>
      </c>
      <c r="L3364" t="s">
        <v>190</v>
      </c>
      <c r="M3364" t="s">
        <v>609</v>
      </c>
      <c r="N3364" t="s">
        <v>610</v>
      </c>
      <c r="O3364" s="12">
        <v>1997</v>
      </c>
      <c r="P3364" s="12">
        <v>12</v>
      </c>
      <c r="Q3364" s="12">
        <v>1998</v>
      </c>
      <c r="R3364" s="12">
        <v>11</v>
      </c>
      <c r="S3364" s="7">
        <v>12</v>
      </c>
      <c r="T3364">
        <v>12</v>
      </c>
      <c r="U3364">
        <v>4</v>
      </c>
      <c r="V3364" t="s">
        <v>82</v>
      </c>
      <c r="W3364">
        <f t="shared" si="50"/>
        <v>600</v>
      </c>
      <c r="X3364" s="5">
        <v>1</v>
      </c>
      <c r="Y3364" s="15" t="s">
        <v>603</v>
      </c>
      <c r="Z3364" t="s">
        <v>49</v>
      </c>
      <c r="AA3364" t="s">
        <v>1122</v>
      </c>
      <c r="AB3364" s="5">
        <v>0</v>
      </c>
      <c r="AC3364" t="s">
        <v>1460</v>
      </c>
      <c r="AD3364" t="s">
        <v>1654</v>
      </c>
      <c r="AE3364" t="s">
        <v>1459</v>
      </c>
    </row>
    <row r="3365" spans="1:31" ht="14.25" customHeight="1" x14ac:dyDescent="0.3">
      <c r="A3365">
        <v>34</v>
      </c>
      <c r="B3365" t="s">
        <v>24</v>
      </c>
      <c r="C3365" t="s">
        <v>500</v>
      </c>
      <c r="D3365" t="s">
        <v>351</v>
      </c>
      <c r="E3365">
        <v>2002</v>
      </c>
      <c r="F3365" t="s">
        <v>607</v>
      </c>
      <c r="G3365" t="s">
        <v>607</v>
      </c>
      <c r="H3365" s="3" t="s">
        <v>608</v>
      </c>
      <c r="I3365" s="8">
        <v>-2.4631249999999998</v>
      </c>
      <c r="J3365" s="8">
        <v>-44.475707999999997</v>
      </c>
      <c r="K3365">
        <v>60000000</v>
      </c>
      <c r="L3365" t="s">
        <v>190</v>
      </c>
      <c r="M3365" t="s">
        <v>609</v>
      </c>
      <c r="N3365" t="s">
        <v>610</v>
      </c>
      <c r="O3365" s="12">
        <v>1997</v>
      </c>
      <c r="P3365" s="12">
        <v>12</v>
      </c>
      <c r="Q3365" s="12">
        <v>1998</v>
      </c>
      <c r="R3365" s="12">
        <v>11</v>
      </c>
      <c r="S3365" s="7">
        <v>12</v>
      </c>
      <c r="T3365">
        <v>12</v>
      </c>
      <c r="U3365">
        <v>4</v>
      </c>
      <c r="V3365" t="s">
        <v>82</v>
      </c>
      <c r="W3365">
        <f t="shared" si="50"/>
        <v>600</v>
      </c>
      <c r="X3365" s="5">
        <v>1</v>
      </c>
      <c r="Y3365" s="15" t="s">
        <v>603</v>
      </c>
      <c r="Z3365" t="s">
        <v>49</v>
      </c>
      <c r="AA3365" t="s">
        <v>1120</v>
      </c>
      <c r="AB3365" s="5">
        <v>0</v>
      </c>
      <c r="AC3365" t="s">
        <v>1460</v>
      </c>
      <c r="AD3365" t="s">
        <v>1654</v>
      </c>
      <c r="AE3365" t="s">
        <v>1459</v>
      </c>
    </row>
    <row r="3366" spans="1:31" ht="14.25" customHeight="1" x14ac:dyDescent="0.3">
      <c r="A3366">
        <v>34</v>
      </c>
      <c r="B3366" t="s">
        <v>24</v>
      </c>
      <c r="C3366" t="s">
        <v>500</v>
      </c>
      <c r="D3366" t="s">
        <v>351</v>
      </c>
      <c r="E3366">
        <v>2002</v>
      </c>
      <c r="F3366" t="s">
        <v>607</v>
      </c>
      <c r="G3366" t="s">
        <v>607</v>
      </c>
      <c r="H3366" s="3" t="s">
        <v>608</v>
      </c>
      <c r="I3366" s="8">
        <v>-2.4631249999999998</v>
      </c>
      <c r="J3366" s="8">
        <v>-44.475707999999997</v>
      </c>
      <c r="K3366">
        <v>60000000</v>
      </c>
      <c r="L3366" t="s">
        <v>190</v>
      </c>
      <c r="M3366" t="s">
        <v>609</v>
      </c>
      <c r="N3366" t="s">
        <v>610</v>
      </c>
      <c r="O3366" s="12">
        <v>1997</v>
      </c>
      <c r="P3366" s="12">
        <v>12</v>
      </c>
      <c r="Q3366" s="12">
        <v>1998</v>
      </c>
      <c r="R3366" s="12">
        <v>11</v>
      </c>
      <c r="S3366" s="7">
        <v>12</v>
      </c>
      <c r="T3366">
        <v>12</v>
      </c>
      <c r="U3366">
        <v>4</v>
      </c>
      <c r="V3366" t="s">
        <v>82</v>
      </c>
      <c r="W3366">
        <f t="shared" si="50"/>
        <v>600</v>
      </c>
      <c r="X3366" s="5">
        <v>1</v>
      </c>
      <c r="Y3366" s="15" t="s">
        <v>603</v>
      </c>
      <c r="Z3366" t="s">
        <v>49</v>
      </c>
      <c r="AA3366" t="s">
        <v>1068</v>
      </c>
      <c r="AB3366" s="5">
        <v>0</v>
      </c>
      <c r="AC3366" t="s">
        <v>1460</v>
      </c>
      <c r="AD3366" t="s">
        <v>1654</v>
      </c>
      <c r="AE3366" t="s">
        <v>1459</v>
      </c>
    </row>
    <row r="3367" spans="1:31" ht="14.25" customHeight="1" x14ac:dyDescent="0.3">
      <c r="A3367">
        <v>34</v>
      </c>
      <c r="B3367" t="s">
        <v>24</v>
      </c>
      <c r="C3367" t="s">
        <v>500</v>
      </c>
      <c r="D3367" t="s">
        <v>351</v>
      </c>
      <c r="E3367">
        <v>2002</v>
      </c>
      <c r="F3367" t="s">
        <v>607</v>
      </c>
      <c r="G3367" t="s">
        <v>607</v>
      </c>
      <c r="H3367" s="3" t="s">
        <v>608</v>
      </c>
      <c r="I3367" s="8">
        <v>-2.4631249999999998</v>
      </c>
      <c r="J3367" s="8">
        <v>-44.475707999999997</v>
      </c>
      <c r="K3367">
        <v>60000000</v>
      </c>
      <c r="L3367" t="s">
        <v>190</v>
      </c>
      <c r="M3367" t="s">
        <v>609</v>
      </c>
      <c r="N3367" t="s">
        <v>610</v>
      </c>
      <c r="O3367" s="12">
        <v>1997</v>
      </c>
      <c r="P3367" s="12">
        <v>12</v>
      </c>
      <c r="Q3367" s="12">
        <v>1998</v>
      </c>
      <c r="R3367" s="12">
        <v>11</v>
      </c>
      <c r="S3367" s="7">
        <v>12</v>
      </c>
      <c r="T3367">
        <v>12</v>
      </c>
      <c r="U3367">
        <v>4</v>
      </c>
      <c r="V3367" t="s">
        <v>82</v>
      </c>
      <c r="W3367">
        <f t="shared" si="50"/>
        <v>600</v>
      </c>
      <c r="X3367" s="5">
        <v>1</v>
      </c>
      <c r="Y3367" s="15" t="s">
        <v>603</v>
      </c>
      <c r="Z3367" t="s">
        <v>49</v>
      </c>
      <c r="AA3367" t="s">
        <v>490</v>
      </c>
      <c r="AB3367" s="5">
        <v>3</v>
      </c>
      <c r="AC3367" t="s">
        <v>1460</v>
      </c>
      <c r="AD3367" t="s">
        <v>1654</v>
      </c>
      <c r="AE3367" t="s">
        <v>1459</v>
      </c>
    </row>
    <row r="3368" spans="1:31" ht="14.25" customHeight="1" x14ac:dyDescent="0.3">
      <c r="A3368">
        <v>34</v>
      </c>
      <c r="B3368" t="s">
        <v>24</v>
      </c>
      <c r="C3368" t="s">
        <v>500</v>
      </c>
      <c r="D3368" t="s">
        <v>351</v>
      </c>
      <c r="E3368">
        <v>2002</v>
      </c>
      <c r="F3368" t="s">
        <v>607</v>
      </c>
      <c r="G3368" t="s">
        <v>607</v>
      </c>
      <c r="H3368" s="3" t="s">
        <v>608</v>
      </c>
      <c r="I3368" s="8">
        <v>-2.4631249999999998</v>
      </c>
      <c r="J3368" s="8">
        <v>-44.475707999999997</v>
      </c>
      <c r="K3368">
        <v>60000000</v>
      </c>
      <c r="L3368" t="s">
        <v>190</v>
      </c>
      <c r="M3368" t="s">
        <v>609</v>
      </c>
      <c r="N3368" t="s">
        <v>610</v>
      </c>
      <c r="O3368" s="12">
        <v>1997</v>
      </c>
      <c r="P3368" s="12">
        <v>12</v>
      </c>
      <c r="Q3368" s="12">
        <v>1998</v>
      </c>
      <c r="R3368" s="12">
        <v>11</v>
      </c>
      <c r="S3368" s="7">
        <v>12</v>
      </c>
      <c r="T3368">
        <v>12</v>
      </c>
      <c r="U3368">
        <v>4</v>
      </c>
      <c r="V3368" t="s">
        <v>82</v>
      </c>
      <c r="W3368">
        <f t="shared" si="50"/>
        <v>600</v>
      </c>
      <c r="X3368" s="5">
        <v>1</v>
      </c>
      <c r="Y3368" s="15" t="s">
        <v>603</v>
      </c>
      <c r="Z3368" t="s">
        <v>49</v>
      </c>
      <c r="AA3368" t="s">
        <v>1079</v>
      </c>
      <c r="AB3368" s="5">
        <v>1</v>
      </c>
      <c r="AC3368" t="s">
        <v>1460</v>
      </c>
      <c r="AD3368" t="s">
        <v>1654</v>
      </c>
      <c r="AE3368" t="s">
        <v>1459</v>
      </c>
    </row>
    <row r="3369" spans="1:31" ht="14.25" customHeight="1" x14ac:dyDescent="0.3">
      <c r="A3369">
        <v>34</v>
      </c>
      <c r="B3369" t="s">
        <v>24</v>
      </c>
      <c r="C3369" t="s">
        <v>500</v>
      </c>
      <c r="D3369" t="s">
        <v>351</v>
      </c>
      <c r="E3369">
        <v>2002</v>
      </c>
      <c r="F3369" t="s">
        <v>607</v>
      </c>
      <c r="G3369" t="s">
        <v>607</v>
      </c>
      <c r="H3369" s="3" t="s">
        <v>608</v>
      </c>
      <c r="I3369" s="8">
        <v>-2.4631249999999998</v>
      </c>
      <c r="J3369" s="8">
        <v>-44.475707999999997</v>
      </c>
      <c r="K3369">
        <v>60000000</v>
      </c>
      <c r="L3369" t="s">
        <v>190</v>
      </c>
      <c r="M3369" t="s">
        <v>609</v>
      </c>
      <c r="N3369" t="s">
        <v>610</v>
      </c>
      <c r="O3369" s="12">
        <v>1997</v>
      </c>
      <c r="P3369" s="12">
        <v>12</v>
      </c>
      <c r="Q3369" s="12">
        <v>1998</v>
      </c>
      <c r="R3369" s="12">
        <v>11</v>
      </c>
      <c r="S3369" s="7">
        <v>12</v>
      </c>
      <c r="T3369">
        <v>12</v>
      </c>
      <c r="U3369">
        <v>4</v>
      </c>
      <c r="V3369" t="s">
        <v>82</v>
      </c>
      <c r="W3369">
        <f t="shared" si="50"/>
        <v>600</v>
      </c>
      <c r="X3369" s="5">
        <v>1</v>
      </c>
      <c r="Y3369" s="15" t="s">
        <v>603</v>
      </c>
      <c r="Z3369" t="s">
        <v>49</v>
      </c>
      <c r="AA3369" t="s">
        <v>50</v>
      </c>
      <c r="AB3369" s="5">
        <v>0</v>
      </c>
      <c r="AC3369" t="s">
        <v>1460</v>
      </c>
      <c r="AD3369" t="s">
        <v>1654</v>
      </c>
      <c r="AE3369" t="s">
        <v>1459</v>
      </c>
    </row>
    <row r="3370" spans="1:31" ht="14.25" customHeight="1" x14ac:dyDescent="0.3">
      <c r="A3370">
        <v>34</v>
      </c>
      <c r="B3370" t="s">
        <v>24</v>
      </c>
      <c r="C3370" t="s">
        <v>500</v>
      </c>
      <c r="D3370" t="s">
        <v>351</v>
      </c>
      <c r="E3370">
        <v>2002</v>
      </c>
      <c r="F3370" t="s">
        <v>607</v>
      </c>
      <c r="G3370" t="s">
        <v>607</v>
      </c>
      <c r="H3370" s="3" t="s">
        <v>608</v>
      </c>
      <c r="I3370" s="8">
        <v>-2.4631249999999998</v>
      </c>
      <c r="J3370" s="8">
        <v>-44.475707999999997</v>
      </c>
      <c r="K3370">
        <v>60000000</v>
      </c>
      <c r="L3370" t="s">
        <v>190</v>
      </c>
      <c r="M3370" t="s">
        <v>609</v>
      </c>
      <c r="N3370" t="s">
        <v>610</v>
      </c>
      <c r="O3370" s="12">
        <v>1997</v>
      </c>
      <c r="P3370" s="12">
        <v>12</v>
      </c>
      <c r="Q3370" s="12">
        <v>1998</v>
      </c>
      <c r="R3370" s="12">
        <v>11</v>
      </c>
      <c r="S3370" s="7">
        <v>12</v>
      </c>
      <c r="T3370">
        <v>12</v>
      </c>
      <c r="U3370">
        <v>4</v>
      </c>
      <c r="V3370" t="s">
        <v>82</v>
      </c>
      <c r="W3370">
        <f t="shared" si="50"/>
        <v>600</v>
      </c>
      <c r="X3370" s="5">
        <v>1</v>
      </c>
      <c r="Y3370" s="15" t="s">
        <v>603</v>
      </c>
      <c r="Z3370" t="s">
        <v>83</v>
      </c>
      <c r="AA3370" t="s">
        <v>84</v>
      </c>
      <c r="AB3370" s="5">
        <v>0</v>
      </c>
      <c r="AC3370" t="s">
        <v>1460</v>
      </c>
      <c r="AD3370" t="s">
        <v>1654</v>
      </c>
      <c r="AE3370" t="s">
        <v>1459</v>
      </c>
    </row>
    <row r="3371" spans="1:31" ht="14.25" customHeight="1" x14ac:dyDescent="0.3">
      <c r="A3371">
        <v>34</v>
      </c>
      <c r="B3371" t="s">
        <v>24</v>
      </c>
      <c r="C3371" t="s">
        <v>500</v>
      </c>
      <c r="D3371" t="s">
        <v>351</v>
      </c>
      <c r="E3371">
        <v>2002</v>
      </c>
      <c r="F3371" t="s">
        <v>607</v>
      </c>
      <c r="G3371" t="s">
        <v>607</v>
      </c>
      <c r="H3371" s="3" t="s">
        <v>608</v>
      </c>
      <c r="I3371" s="8">
        <v>-2.4631249999999998</v>
      </c>
      <c r="J3371" s="8">
        <v>-44.475707999999997</v>
      </c>
      <c r="K3371">
        <v>60000000</v>
      </c>
      <c r="L3371" t="s">
        <v>190</v>
      </c>
      <c r="M3371" t="s">
        <v>609</v>
      </c>
      <c r="N3371" t="s">
        <v>610</v>
      </c>
      <c r="O3371" s="12">
        <v>1997</v>
      </c>
      <c r="P3371" s="12">
        <v>12</v>
      </c>
      <c r="Q3371" s="12">
        <v>1998</v>
      </c>
      <c r="R3371" s="12">
        <v>11</v>
      </c>
      <c r="S3371" s="7">
        <v>12</v>
      </c>
      <c r="T3371">
        <v>12</v>
      </c>
      <c r="U3371">
        <v>4</v>
      </c>
      <c r="V3371" t="s">
        <v>82</v>
      </c>
      <c r="W3371">
        <f t="shared" si="50"/>
        <v>600</v>
      </c>
      <c r="X3371" s="5">
        <v>1</v>
      </c>
      <c r="Y3371" s="15" t="s">
        <v>603</v>
      </c>
      <c r="Z3371" t="s">
        <v>83</v>
      </c>
      <c r="AA3371" t="s">
        <v>911</v>
      </c>
      <c r="AB3371" s="5">
        <v>2</v>
      </c>
      <c r="AC3371" t="s">
        <v>1460</v>
      </c>
      <c r="AD3371" t="s">
        <v>1654</v>
      </c>
      <c r="AE3371" t="s">
        <v>1459</v>
      </c>
    </row>
    <row r="3372" spans="1:31" ht="14.25" customHeight="1" x14ac:dyDescent="0.3">
      <c r="A3372">
        <v>34</v>
      </c>
      <c r="B3372" t="s">
        <v>24</v>
      </c>
      <c r="C3372" t="s">
        <v>500</v>
      </c>
      <c r="D3372" t="s">
        <v>351</v>
      </c>
      <c r="E3372">
        <v>2002</v>
      </c>
      <c r="F3372" t="s">
        <v>607</v>
      </c>
      <c r="G3372" t="s">
        <v>607</v>
      </c>
      <c r="H3372" s="3" t="s">
        <v>608</v>
      </c>
      <c r="I3372" s="8">
        <v>-2.4631249999999998</v>
      </c>
      <c r="J3372" s="8">
        <v>-44.475707999999997</v>
      </c>
      <c r="K3372">
        <v>60000000</v>
      </c>
      <c r="L3372" t="s">
        <v>190</v>
      </c>
      <c r="M3372" t="s">
        <v>609</v>
      </c>
      <c r="N3372" t="s">
        <v>610</v>
      </c>
      <c r="O3372" s="12">
        <v>1997</v>
      </c>
      <c r="P3372" s="12">
        <v>12</v>
      </c>
      <c r="Q3372" s="12">
        <v>1998</v>
      </c>
      <c r="R3372" s="12">
        <v>11</v>
      </c>
      <c r="S3372" s="7">
        <v>12</v>
      </c>
      <c r="T3372">
        <v>12</v>
      </c>
      <c r="U3372">
        <v>4</v>
      </c>
      <c r="V3372" t="s">
        <v>82</v>
      </c>
      <c r="W3372">
        <f t="shared" si="50"/>
        <v>600</v>
      </c>
      <c r="X3372" s="5">
        <v>1</v>
      </c>
      <c r="Y3372" s="15" t="s">
        <v>603</v>
      </c>
      <c r="Z3372" t="s">
        <v>83</v>
      </c>
      <c r="AA3372" t="s">
        <v>87</v>
      </c>
      <c r="AB3372" s="5">
        <v>0</v>
      </c>
      <c r="AC3372" t="s">
        <v>1460</v>
      </c>
      <c r="AD3372" t="s">
        <v>1654</v>
      </c>
      <c r="AE3372" t="s">
        <v>1459</v>
      </c>
    </row>
    <row r="3373" spans="1:31" ht="14.25" customHeight="1" x14ac:dyDescent="0.3">
      <c r="A3373">
        <v>34</v>
      </c>
      <c r="B3373" t="s">
        <v>24</v>
      </c>
      <c r="C3373" t="s">
        <v>500</v>
      </c>
      <c r="D3373" t="s">
        <v>351</v>
      </c>
      <c r="E3373">
        <v>2002</v>
      </c>
      <c r="F3373" t="s">
        <v>607</v>
      </c>
      <c r="G3373" t="s">
        <v>607</v>
      </c>
      <c r="H3373" s="3" t="s">
        <v>608</v>
      </c>
      <c r="I3373" s="8">
        <v>-2.4631249999999998</v>
      </c>
      <c r="J3373" s="8">
        <v>-44.475707999999997</v>
      </c>
      <c r="K3373">
        <v>60000000</v>
      </c>
      <c r="L3373" t="s">
        <v>190</v>
      </c>
      <c r="M3373" t="s">
        <v>609</v>
      </c>
      <c r="N3373" t="s">
        <v>610</v>
      </c>
      <c r="O3373" s="12">
        <v>1997</v>
      </c>
      <c r="P3373" s="12">
        <v>12</v>
      </c>
      <c r="Q3373" s="12">
        <v>1998</v>
      </c>
      <c r="R3373" s="12">
        <v>11</v>
      </c>
      <c r="S3373" s="7">
        <v>12</v>
      </c>
      <c r="T3373">
        <v>12</v>
      </c>
      <c r="U3373">
        <v>4</v>
      </c>
      <c r="V3373" t="s">
        <v>82</v>
      </c>
      <c r="W3373">
        <f t="shared" si="50"/>
        <v>600</v>
      </c>
      <c r="X3373" s="5">
        <v>1</v>
      </c>
      <c r="Y3373" s="15" t="s">
        <v>603</v>
      </c>
      <c r="Z3373" t="s">
        <v>90</v>
      </c>
      <c r="AA3373" t="s">
        <v>91</v>
      </c>
      <c r="AB3373" s="5">
        <v>0</v>
      </c>
      <c r="AC3373" t="s">
        <v>1460</v>
      </c>
      <c r="AD3373" t="s">
        <v>1654</v>
      </c>
      <c r="AE3373" t="s">
        <v>1459</v>
      </c>
    </row>
    <row r="3374" spans="1:31" ht="14.25" customHeight="1" x14ac:dyDescent="0.3">
      <c r="A3374">
        <v>34</v>
      </c>
      <c r="B3374" t="s">
        <v>24</v>
      </c>
      <c r="C3374" t="s">
        <v>500</v>
      </c>
      <c r="D3374" t="s">
        <v>351</v>
      </c>
      <c r="E3374">
        <v>2002</v>
      </c>
      <c r="F3374" t="s">
        <v>607</v>
      </c>
      <c r="G3374" t="s">
        <v>607</v>
      </c>
      <c r="H3374" s="3" t="s">
        <v>608</v>
      </c>
      <c r="I3374" s="8">
        <v>-2.4631249999999998</v>
      </c>
      <c r="J3374" s="8">
        <v>-44.475707999999997</v>
      </c>
      <c r="K3374">
        <v>60000000</v>
      </c>
      <c r="L3374" t="s">
        <v>190</v>
      </c>
      <c r="M3374" t="s">
        <v>609</v>
      </c>
      <c r="N3374" t="s">
        <v>610</v>
      </c>
      <c r="O3374" s="12">
        <v>1997</v>
      </c>
      <c r="P3374" s="12">
        <v>12</v>
      </c>
      <c r="Q3374" s="12">
        <v>1998</v>
      </c>
      <c r="R3374" s="12">
        <v>11</v>
      </c>
      <c r="S3374" s="7">
        <v>12</v>
      </c>
      <c r="T3374">
        <v>12</v>
      </c>
      <c r="U3374">
        <v>4</v>
      </c>
      <c r="V3374" t="s">
        <v>82</v>
      </c>
      <c r="W3374">
        <f t="shared" si="50"/>
        <v>600</v>
      </c>
      <c r="X3374" s="5">
        <v>1</v>
      </c>
      <c r="Y3374" s="15" t="s">
        <v>20</v>
      </c>
      <c r="Z3374" t="s">
        <v>55</v>
      </c>
      <c r="AA3374" t="s">
        <v>56</v>
      </c>
      <c r="AB3374" s="5">
        <v>0</v>
      </c>
      <c r="AC3374" t="s">
        <v>1460</v>
      </c>
      <c r="AD3374" t="s">
        <v>1654</v>
      </c>
      <c r="AE3374" t="s">
        <v>1459</v>
      </c>
    </row>
    <row r="3375" spans="1:31" ht="14.25" customHeight="1" x14ac:dyDescent="0.3">
      <c r="A3375">
        <v>34</v>
      </c>
      <c r="B3375" t="s">
        <v>24</v>
      </c>
      <c r="C3375" t="s">
        <v>500</v>
      </c>
      <c r="D3375" t="s">
        <v>351</v>
      </c>
      <c r="E3375">
        <v>2002</v>
      </c>
      <c r="F3375" t="s">
        <v>607</v>
      </c>
      <c r="G3375" t="s">
        <v>607</v>
      </c>
      <c r="H3375" s="3" t="s">
        <v>608</v>
      </c>
      <c r="I3375" s="8">
        <v>-2.4631249999999998</v>
      </c>
      <c r="J3375" s="8">
        <v>-44.475707999999997</v>
      </c>
      <c r="K3375">
        <v>60000000</v>
      </c>
      <c r="L3375" t="s">
        <v>190</v>
      </c>
      <c r="M3375" t="s">
        <v>609</v>
      </c>
      <c r="N3375" t="s">
        <v>610</v>
      </c>
      <c r="O3375" s="12">
        <v>1997</v>
      </c>
      <c r="P3375" s="12">
        <v>12</v>
      </c>
      <c r="Q3375" s="12">
        <v>1998</v>
      </c>
      <c r="R3375" s="12">
        <v>11</v>
      </c>
      <c r="S3375" s="7">
        <v>12</v>
      </c>
      <c r="T3375">
        <v>12</v>
      </c>
      <c r="U3375">
        <v>4</v>
      </c>
      <c r="V3375" t="s">
        <v>82</v>
      </c>
      <c r="W3375">
        <f t="shared" si="50"/>
        <v>600</v>
      </c>
      <c r="X3375" s="5">
        <v>1</v>
      </c>
      <c r="Y3375" s="15" t="s">
        <v>20</v>
      </c>
      <c r="Z3375" t="s">
        <v>55</v>
      </c>
      <c r="AA3375" t="s">
        <v>62</v>
      </c>
      <c r="AB3375" s="5">
        <v>0</v>
      </c>
      <c r="AC3375" t="s">
        <v>1460</v>
      </c>
      <c r="AD3375" t="s">
        <v>1654</v>
      </c>
      <c r="AE3375" t="s">
        <v>1459</v>
      </c>
    </row>
    <row r="3376" spans="1:31" ht="14.25" customHeight="1" x14ac:dyDescent="0.3">
      <c r="A3376">
        <v>34</v>
      </c>
      <c r="B3376" t="s">
        <v>24</v>
      </c>
      <c r="C3376" t="s">
        <v>500</v>
      </c>
      <c r="D3376" t="s">
        <v>351</v>
      </c>
      <c r="E3376">
        <v>2002</v>
      </c>
      <c r="F3376" t="s">
        <v>607</v>
      </c>
      <c r="G3376" t="s">
        <v>607</v>
      </c>
      <c r="H3376" s="3" t="s">
        <v>608</v>
      </c>
      <c r="I3376" s="8">
        <v>-2.4631249999999998</v>
      </c>
      <c r="J3376" s="8">
        <v>-44.475707999999997</v>
      </c>
      <c r="K3376">
        <v>60000000</v>
      </c>
      <c r="L3376" t="s">
        <v>190</v>
      </c>
      <c r="M3376" t="s">
        <v>609</v>
      </c>
      <c r="N3376" t="s">
        <v>610</v>
      </c>
      <c r="O3376" s="12">
        <v>1997</v>
      </c>
      <c r="P3376" s="12">
        <v>12</v>
      </c>
      <c r="Q3376" s="12">
        <v>1998</v>
      </c>
      <c r="R3376" s="12">
        <v>11</v>
      </c>
      <c r="S3376" s="7">
        <v>12</v>
      </c>
      <c r="T3376">
        <v>12</v>
      </c>
      <c r="U3376">
        <v>4</v>
      </c>
      <c r="V3376" t="s">
        <v>82</v>
      </c>
      <c r="W3376">
        <f t="shared" si="50"/>
        <v>600</v>
      </c>
      <c r="X3376" s="5">
        <v>1</v>
      </c>
      <c r="Y3376" s="15" t="s">
        <v>20</v>
      </c>
      <c r="Z3376" t="s">
        <v>55</v>
      </c>
      <c r="AA3376" t="s">
        <v>113</v>
      </c>
      <c r="AB3376" s="5">
        <v>0</v>
      </c>
      <c r="AC3376" t="s">
        <v>1460</v>
      </c>
      <c r="AD3376" t="s">
        <v>1654</v>
      </c>
      <c r="AE3376" t="s">
        <v>1459</v>
      </c>
    </row>
    <row r="3377" spans="1:31" ht="14.25" customHeight="1" x14ac:dyDescent="0.3">
      <c r="A3377">
        <v>34</v>
      </c>
      <c r="B3377" t="s">
        <v>24</v>
      </c>
      <c r="C3377" t="s">
        <v>500</v>
      </c>
      <c r="D3377" t="s">
        <v>351</v>
      </c>
      <c r="E3377">
        <v>2002</v>
      </c>
      <c r="F3377" t="s">
        <v>607</v>
      </c>
      <c r="G3377" t="s">
        <v>607</v>
      </c>
      <c r="H3377" s="3" t="s">
        <v>608</v>
      </c>
      <c r="I3377" s="8">
        <v>-2.4631249999999998</v>
      </c>
      <c r="J3377" s="8">
        <v>-44.475707999999997</v>
      </c>
      <c r="K3377">
        <v>60000000</v>
      </c>
      <c r="L3377" t="s">
        <v>190</v>
      </c>
      <c r="M3377" t="s">
        <v>609</v>
      </c>
      <c r="N3377" t="s">
        <v>610</v>
      </c>
      <c r="O3377" s="12">
        <v>1997</v>
      </c>
      <c r="P3377" s="12">
        <v>12</v>
      </c>
      <c r="Q3377" s="12">
        <v>1998</v>
      </c>
      <c r="R3377" s="12">
        <v>11</v>
      </c>
      <c r="S3377" s="7">
        <v>12</v>
      </c>
      <c r="T3377">
        <v>12</v>
      </c>
      <c r="U3377">
        <v>4</v>
      </c>
      <c r="V3377" t="s">
        <v>82</v>
      </c>
      <c r="W3377">
        <f t="shared" si="50"/>
        <v>600</v>
      </c>
      <c r="X3377" s="5">
        <v>1</v>
      </c>
      <c r="Y3377" s="15" t="s">
        <v>20</v>
      </c>
      <c r="Z3377" t="s">
        <v>55</v>
      </c>
      <c r="AA3377" t="s">
        <v>524</v>
      </c>
      <c r="AB3377" s="5">
        <v>0</v>
      </c>
      <c r="AC3377" t="s">
        <v>1460</v>
      </c>
      <c r="AD3377" t="s">
        <v>1654</v>
      </c>
      <c r="AE3377" t="s">
        <v>1459</v>
      </c>
    </row>
    <row r="3378" spans="1:31" ht="14.25" customHeight="1" x14ac:dyDescent="0.3">
      <c r="A3378">
        <v>34</v>
      </c>
      <c r="B3378" t="s">
        <v>24</v>
      </c>
      <c r="C3378" t="s">
        <v>500</v>
      </c>
      <c r="D3378" t="s">
        <v>351</v>
      </c>
      <c r="E3378">
        <v>2002</v>
      </c>
      <c r="F3378" t="s">
        <v>607</v>
      </c>
      <c r="G3378" t="s">
        <v>607</v>
      </c>
      <c r="H3378" s="3" t="s">
        <v>608</v>
      </c>
      <c r="I3378" s="8">
        <v>-2.4631249999999998</v>
      </c>
      <c r="J3378" s="8">
        <v>-44.475707999999997</v>
      </c>
      <c r="K3378">
        <v>60000000</v>
      </c>
      <c r="L3378" t="s">
        <v>190</v>
      </c>
      <c r="M3378" t="s">
        <v>609</v>
      </c>
      <c r="N3378" t="s">
        <v>610</v>
      </c>
      <c r="O3378" s="12">
        <v>1997</v>
      </c>
      <c r="P3378" s="12">
        <v>12</v>
      </c>
      <c r="Q3378" s="12">
        <v>1998</v>
      </c>
      <c r="R3378" s="12">
        <v>11</v>
      </c>
      <c r="S3378" s="7">
        <v>12</v>
      </c>
      <c r="T3378">
        <v>12</v>
      </c>
      <c r="U3378">
        <v>4</v>
      </c>
      <c r="V3378" t="s">
        <v>82</v>
      </c>
      <c r="W3378">
        <f t="shared" si="50"/>
        <v>600</v>
      </c>
      <c r="X3378" s="5">
        <v>1</v>
      </c>
      <c r="Y3378" s="15" t="s">
        <v>20</v>
      </c>
      <c r="Z3378" t="s">
        <v>55</v>
      </c>
      <c r="AA3378" t="s">
        <v>1123</v>
      </c>
      <c r="AB3378" s="5">
        <v>0</v>
      </c>
      <c r="AC3378" t="s">
        <v>1460</v>
      </c>
      <c r="AD3378" t="s">
        <v>1654</v>
      </c>
      <c r="AE3378" t="s">
        <v>1459</v>
      </c>
    </row>
    <row r="3379" spans="1:31" ht="14.25" customHeight="1" x14ac:dyDescent="0.3">
      <c r="A3379">
        <v>34</v>
      </c>
      <c r="B3379" t="s">
        <v>24</v>
      </c>
      <c r="C3379" t="s">
        <v>500</v>
      </c>
      <c r="D3379" t="s">
        <v>351</v>
      </c>
      <c r="E3379">
        <v>2002</v>
      </c>
      <c r="F3379" t="s">
        <v>607</v>
      </c>
      <c r="G3379" t="s">
        <v>607</v>
      </c>
      <c r="H3379" s="3" t="s">
        <v>608</v>
      </c>
      <c r="I3379" s="8">
        <v>-2.4631249999999998</v>
      </c>
      <c r="J3379" s="8">
        <v>-44.475707999999997</v>
      </c>
      <c r="K3379">
        <v>60000000</v>
      </c>
      <c r="L3379" t="s">
        <v>190</v>
      </c>
      <c r="M3379" t="s">
        <v>609</v>
      </c>
      <c r="N3379" t="s">
        <v>610</v>
      </c>
      <c r="O3379" s="12">
        <v>1997</v>
      </c>
      <c r="P3379" s="12">
        <v>12</v>
      </c>
      <c r="Q3379" s="12">
        <v>1998</v>
      </c>
      <c r="R3379" s="12">
        <v>11</v>
      </c>
      <c r="S3379" s="7">
        <v>12</v>
      </c>
      <c r="T3379">
        <v>12</v>
      </c>
      <c r="U3379">
        <v>4</v>
      </c>
      <c r="V3379" t="s">
        <v>82</v>
      </c>
      <c r="W3379">
        <f t="shared" si="50"/>
        <v>600</v>
      </c>
      <c r="X3379" s="5">
        <v>1</v>
      </c>
      <c r="Y3379" s="15" t="s">
        <v>20</v>
      </c>
      <c r="Z3379" t="s">
        <v>55</v>
      </c>
      <c r="AA3379" t="s">
        <v>73</v>
      </c>
      <c r="AB3379" s="5">
        <v>0</v>
      </c>
      <c r="AC3379" t="s">
        <v>1460</v>
      </c>
      <c r="AD3379" t="s">
        <v>1654</v>
      </c>
      <c r="AE3379" t="s">
        <v>1459</v>
      </c>
    </row>
    <row r="3380" spans="1:31" ht="14.25" customHeight="1" x14ac:dyDescent="0.3">
      <c r="A3380">
        <v>34</v>
      </c>
      <c r="B3380" t="s">
        <v>24</v>
      </c>
      <c r="C3380" t="s">
        <v>500</v>
      </c>
      <c r="D3380" t="s">
        <v>351</v>
      </c>
      <c r="E3380">
        <v>2002</v>
      </c>
      <c r="F3380" t="s">
        <v>607</v>
      </c>
      <c r="G3380" t="s">
        <v>607</v>
      </c>
      <c r="H3380" s="3" t="s">
        <v>608</v>
      </c>
      <c r="I3380" s="8">
        <v>-2.4631249999999998</v>
      </c>
      <c r="J3380" s="8">
        <v>-44.475707999999997</v>
      </c>
      <c r="K3380">
        <v>60000000</v>
      </c>
      <c r="L3380" t="s">
        <v>190</v>
      </c>
      <c r="M3380" t="s">
        <v>609</v>
      </c>
      <c r="N3380" t="s">
        <v>610</v>
      </c>
      <c r="O3380" s="12">
        <v>1997</v>
      </c>
      <c r="P3380" s="12">
        <v>12</v>
      </c>
      <c r="Q3380" s="12">
        <v>1998</v>
      </c>
      <c r="R3380" s="12">
        <v>11</v>
      </c>
      <c r="S3380" s="7">
        <v>12</v>
      </c>
      <c r="T3380">
        <v>12</v>
      </c>
      <c r="U3380">
        <v>4</v>
      </c>
      <c r="V3380" t="s">
        <v>82</v>
      </c>
      <c r="W3380">
        <f t="shared" si="50"/>
        <v>600</v>
      </c>
      <c r="X3380" s="5">
        <v>1</v>
      </c>
      <c r="Y3380" s="15" t="s">
        <v>20</v>
      </c>
      <c r="Z3380" t="s">
        <v>55</v>
      </c>
      <c r="AA3380" t="s">
        <v>876</v>
      </c>
      <c r="AB3380" s="5">
        <v>0</v>
      </c>
      <c r="AC3380" t="s">
        <v>1460</v>
      </c>
      <c r="AD3380" t="s">
        <v>1654</v>
      </c>
      <c r="AE3380" t="s">
        <v>1459</v>
      </c>
    </row>
    <row r="3381" spans="1:31" ht="14.25" customHeight="1" x14ac:dyDescent="0.3">
      <c r="A3381">
        <v>34</v>
      </c>
      <c r="B3381" t="s">
        <v>24</v>
      </c>
      <c r="C3381" t="s">
        <v>500</v>
      </c>
      <c r="D3381" t="s">
        <v>351</v>
      </c>
      <c r="E3381">
        <v>2002</v>
      </c>
      <c r="F3381" t="s">
        <v>607</v>
      </c>
      <c r="G3381" t="s">
        <v>607</v>
      </c>
      <c r="H3381" s="3" t="s">
        <v>608</v>
      </c>
      <c r="I3381" s="8">
        <v>-2.4631249999999998</v>
      </c>
      <c r="J3381" s="8">
        <v>-44.475707999999997</v>
      </c>
      <c r="K3381">
        <v>60000000</v>
      </c>
      <c r="L3381" t="s">
        <v>190</v>
      </c>
      <c r="M3381" t="s">
        <v>609</v>
      </c>
      <c r="N3381" t="s">
        <v>610</v>
      </c>
      <c r="O3381" s="12">
        <v>1997</v>
      </c>
      <c r="P3381" s="12">
        <v>12</v>
      </c>
      <c r="Q3381" s="12">
        <v>1998</v>
      </c>
      <c r="R3381" s="12">
        <v>11</v>
      </c>
      <c r="S3381" s="7">
        <v>12</v>
      </c>
      <c r="T3381">
        <v>12</v>
      </c>
      <c r="U3381">
        <v>4</v>
      </c>
      <c r="V3381" t="s">
        <v>82</v>
      </c>
      <c r="W3381">
        <f t="shared" si="50"/>
        <v>600</v>
      </c>
      <c r="X3381" s="5">
        <v>1</v>
      </c>
      <c r="Y3381" s="15" t="s">
        <v>20</v>
      </c>
      <c r="Z3381" t="s">
        <v>55</v>
      </c>
      <c r="AA3381" t="s">
        <v>76</v>
      </c>
      <c r="AB3381" s="5">
        <v>0</v>
      </c>
      <c r="AC3381" t="s">
        <v>1460</v>
      </c>
      <c r="AD3381" t="s">
        <v>1654</v>
      </c>
      <c r="AE3381" t="s">
        <v>1459</v>
      </c>
    </row>
    <row r="3382" spans="1:31" ht="14.25" customHeight="1" x14ac:dyDescent="0.3">
      <c r="A3382">
        <v>34</v>
      </c>
      <c r="B3382" t="s">
        <v>24</v>
      </c>
      <c r="C3382" t="s">
        <v>500</v>
      </c>
      <c r="D3382" t="s">
        <v>351</v>
      </c>
      <c r="E3382">
        <v>2002</v>
      </c>
      <c r="F3382" t="s">
        <v>607</v>
      </c>
      <c r="G3382" t="s">
        <v>607</v>
      </c>
      <c r="H3382" s="3" t="s">
        <v>608</v>
      </c>
      <c r="I3382" s="8">
        <v>-2.4631249999999998</v>
      </c>
      <c r="J3382" s="8">
        <v>-44.475707999999997</v>
      </c>
      <c r="K3382">
        <v>60000000</v>
      </c>
      <c r="L3382" t="s">
        <v>190</v>
      </c>
      <c r="M3382" t="s">
        <v>609</v>
      </c>
      <c r="N3382" t="s">
        <v>610</v>
      </c>
      <c r="O3382" s="12">
        <v>1997</v>
      </c>
      <c r="P3382" s="12">
        <v>12</v>
      </c>
      <c r="Q3382" s="12">
        <v>1998</v>
      </c>
      <c r="R3382" s="12">
        <v>11</v>
      </c>
      <c r="S3382" s="7">
        <v>12</v>
      </c>
      <c r="T3382">
        <v>12</v>
      </c>
      <c r="U3382">
        <v>4</v>
      </c>
      <c r="V3382" t="s">
        <v>82</v>
      </c>
      <c r="W3382">
        <f t="shared" si="50"/>
        <v>600</v>
      </c>
      <c r="X3382" s="5">
        <v>1</v>
      </c>
      <c r="Y3382" s="15" t="s">
        <v>20</v>
      </c>
      <c r="Z3382" t="s">
        <v>55</v>
      </c>
      <c r="AA3382" t="s">
        <v>1073</v>
      </c>
      <c r="AB3382" s="5">
        <v>0</v>
      </c>
      <c r="AC3382" t="s">
        <v>1460</v>
      </c>
      <c r="AD3382" t="s">
        <v>1654</v>
      </c>
      <c r="AE3382" t="s">
        <v>1459</v>
      </c>
    </row>
    <row r="3383" spans="1:31" ht="14.25" customHeight="1" x14ac:dyDescent="0.3">
      <c r="A3383">
        <v>34</v>
      </c>
      <c r="B3383" t="s">
        <v>24</v>
      </c>
      <c r="C3383" t="s">
        <v>500</v>
      </c>
      <c r="D3383" t="s">
        <v>351</v>
      </c>
      <c r="E3383">
        <v>2002</v>
      </c>
      <c r="F3383" t="s">
        <v>607</v>
      </c>
      <c r="G3383" t="s">
        <v>607</v>
      </c>
      <c r="H3383" s="3" t="s">
        <v>608</v>
      </c>
      <c r="I3383" s="8">
        <v>-2.4631249999999998</v>
      </c>
      <c r="J3383" s="8">
        <v>-44.475707999999997</v>
      </c>
      <c r="K3383">
        <v>60000000</v>
      </c>
      <c r="L3383" t="s">
        <v>190</v>
      </c>
      <c r="M3383" t="s">
        <v>609</v>
      </c>
      <c r="N3383" t="s">
        <v>610</v>
      </c>
      <c r="O3383" s="12">
        <v>1997</v>
      </c>
      <c r="P3383" s="12">
        <v>12</v>
      </c>
      <c r="Q3383" s="12">
        <v>1998</v>
      </c>
      <c r="R3383" s="12">
        <v>11</v>
      </c>
      <c r="S3383" s="7">
        <v>12</v>
      </c>
      <c r="T3383">
        <v>12</v>
      </c>
      <c r="U3383">
        <v>4</v>
      </c>
      <c r="V3383" t="s">
        <v>82</v>
      </c>
      <c r="W3383">
        <f t="shared" si="50"/>
        <v>600</v>
      </c>
      <c r="X3383" s="5">
        <v>1</v>
      </c>
      <c r="Y3383" s="15" t="s">
        <v>20</v>
      </c>
      <c r="Z3383" t="s">
        <v>49</v>
      </c>
      <c r="AA3383" t="s">
        <v>1122</v>
      </c>
      <c r="AB3383" s="5">
        <v>1</v>
      </c>
      <c r="AC3383" t="s">
        <v>1460</v>
      </c>
      <c r="AD3383" t="s">
        <v>1654</v>
      </c>
      <c r="AE3383" t="s">
        <v>1459</v>
      </c>
    </row>
    <row r="3384" spans="1:31" ht="14.25" customHeight="1" x14ac:dyDescent="0.3">
      <c r="A3384">
        <v>34</v>
      </c>
      <c r="B3384" t="s">
        <v>24</v>
      </c>
      <c r="C3384" t="s">
        <v>500</v>
      </c>
      <c r="D3384" t="s">
        <v>351</v>
      </c>
      <c r="E3384">
        <v>2002</v>
      </c>
      <c r="F3384" t="s">
        <v>607</v>
      </c>
      <c r="G3384" t="s">
        <v>607</v>
      </c>
      <c r="H3384" s="3" t="s">
        <v>608</v>
      </c>
      <c r="I3384" s="8">
        <v>-2.4631249999999998</v>
      </c>
      <c r="J3384" s="8">
        <v>-44.475707999999997</v>
      </c>
      <c r="K3384">
        <v>60000000</v>
      </c>
      <c r="L3384" t="s">
        <v>190</v>
      </c>
      <c r="M3384" t="s">
        <v>609</v>
      </c>
      <c r="N3384" t="s">
        <v>610</v>
      </c>
      <c r="O3384" s="12">
        <v>1997</v>
      </c>
      <c r="P3384" s="12">
        <v>12</v>
      </c>
      <c r="Q3384" s="12">
        <v>1998</v>
      </c>
      <c r="R3384" s="12">
        <v>11</v>
      </c>
      <c r="S3384" s="7">
        <v>12</v>
      </c>
      <c r="T3384">
        <v>12</v>
      </c>
      <c r="U3384">
        <v>4</v>
      </c>
      <c r="V3384" t="s">
        <v>82</v>
      </c>
      <c r="W3384">
        <f t="shared" si="50"/>
        <v>600</v>
      </c>
      <c r="X3384" s="5">
        <v>1</v>
      </c>
      <c r="Y3384" s="15" t="s">
        <v>20</v>
      </c>
      <c r="Z3384" t="s">
        <v>49</v>
      </c>
      <c r="AA3384" t="s">
        <v>1120</v>
      </c>
      <c r="AB3384" s="5">
        <v>0</v>
      </c>
      <c r="AC3384" t="s">
        <v>1460</v>
      </c>
      <c r="AD3384" t="s">
        <v>1654</v>
      </c>
      <c r="AE3384" t="s">
        <v>1459</v>
      </c>
    </row>
    <row r="3385" spans="1:31" ht="14.25" customHeight="1" x14ac:dyDescent="0.3">
      <c r="A3385">
        <v>34</v>
      </c>
      <c r="B3385" t="s">
        <v>24</v>
      </c>
      <c r="C3385" t="s">
        <v>500</v>
      </c>
      <c r="D3385" t="s">
        <v>351</v>
      </c>
      <c r="E3385">
        <v>2002</v>
      </c>
      <c r="F3385" t="s">
        <v>607</v>
      </c>
      <c r="G3385" t="s">
        <v>607</v>
      </c>
      <c r="H3385" s="3" t="s">
        <v>608</v>
      </c>
      <c r="I3385" s="8">
        <v>-2.4631249999999998</v>
      </c>
      <c r="J3385" s="8">
        <v>-44.475707999999997</v>
      </c>
      <c r="K3385">
        <v>60000000</v>
      </c>
      <c r="L3385" t="s">
        <v>190</v>
      </c>
      <c r="M3385" t="s">
        <v>609</v>
      </c>
      <c r="N3385" t="s">
        <v>610</v>
      </c>
      <c r="O3385" s="12">
        <v>1997</v>
      </c>
      <c r="P3385" s="12">
        <v>12</v>
      </c>
      <c r="Q3385" s="12">
        <v>1998</v>
      </c>
      <c r="R3385" s="12">
        <v>11</v>
      </c>
      <c r="S3385" s="7">
        <v>12</v>
      </c>
      <c r="T3385">
        <v>12</v>
      </c>
      <c r="U3385">
        <v>4</v>
      </c>
      <c r="V3385" t="s">
        <v>82</v>
      </c>
      <c r="W3385">
        <f t="shared" si="50"/>
        <v>600</v>
      </c>
      <c r="X3385" s="5">
        <v>1</v>
      </c>
      <c r="Y3385" s="15" t="s">
        <v>20</v>
      </c>
      <c r="Z3385" t="s">
        <v>49</v>
      </c>
      <c r="AA3385" t="s">
        <v>1068</v>
      </c>
      <c r="AB3385" s="5">
        <v>0</v>
      </c>
      <c r="AC3385" t="s">
        <v>1460</v>
      </c>
      <c r="AD3385" t="s">
        <v>1654</v>
      </c>
      <c r="AE3385" t="s">
        <v>1459</v>
      </c>
    </row>
    <row r="3386" spans="1:31" ht="14.25" customHeight="1" x14ac:dyDescent="0.3">
      <c r="A3386">
        <v>34</v>
      </c>
      <c r="B3386" t="s">
        <v>24</v>
      </c>
      <c r="C3386" t="s">
        <v>500</v>
      </c>
      <c r="D3386" t="s">
        <v>351</v>
      </c>
      <c r="E3386">
        <v>2002</v>
      </c>
      <c r="F3386" t="s">
        <v>607</v>
      </c>
      <c r="G3386" t="s">
        <v>607</v>
      </c>
      <c r="H3386" s="3" t="s">
        <v>608</v>
      </c>
      <c r="I3386" s="8">
        <v>-2.4631249999999998</v>
      </c>
      <c r="J3386" s="8">
        <v>-44.475707999999997</v>
      </c>
      <c r="K3386">
        <v>60000000</v>
      </c>
      <c r="L3386" t="s">
        <v>190</v>
      </c>
      <c r="M3386" t="s">
        <v>609</v>
      </c>
      <c r="N3386" t="s">
        <v>610</v>
      </c>
      <c r="O3386" s="12">
        <v>1997</v>
      </c>
      <c r="P3386" s="12">
        <v>12</v>
      </c>
      <c r="Q3386" s="12">
        <v>1998</v>
      </c>
      <c r="R3386" s="12">
        <v>11</v>
      </c>
      <c r="S3386" s="7">
        <v>12</v>
      </c>
      <c r="T3386">
        <v>12</v>
      </c>
      <c r="U3386">
        <v>4</v>
      </c>
      <c r="V3386" t="s">
        <v>82</v>
      </c>
      <c r="W3386">
        <f t="shared" si="50"/>
        <v>600</v>
      </c>
      <c r="X3386" s="5">
        <v>1</v>
      </c>
      <c r="Y3386" s="15" t="s">
        <v>20</v>
      </c>
      <c r="Z3386" t="s">
        <v>49</v>
      </c>
      <c r="AA3386" t="s">
        <v>490</v>
      </c>
      <c r="AB3386" s="5">
        <v>0</v>
      </c>
      <c r="AC3386" t="s">
        <v>1460</v>
      </c>
      <c r="AD3386" t="s">
        <v>1654</v>
      </c>
      <c r="AE3386" t="s">
        <v>1459</v>
      </c>
    </row>
    <row r="3387" spans="1:31" ht="14.25" customHeight="1" x14ac:dyDescent="0.3">
      <c r="A3387">
        <v>34</v>
      </c>
      <c r="B3387" t="s">
        <v>24</v>
      </c>
      <c r="C3387" t="s">
        <v>500</v>
      </c>
      <c r="D3387" t="s">
        <v>351</v>
      </c>
      <c r="E3387">
        <v>2002</v>
      </c>
      <c r="F3387" t="s">
        <v>607</v>
      </c>
      <c r="G3387" t="s">
        <v>607</v>
      </c>
      <c r="H3387" s="3" t="s">
        <v>608</v>
      </c>
      <c r="I3387" s="8">
        <v>-2.4631249999999998</v>
      </c>
      <c r="J3387" s="8">
        <v>-44.475707999999997</v>
      </c>
      <c r="K3387">
        <v>60000000</v>
      </c>
      <c r="L3387" t="s">
        <v>190</v>
      </c>
      <c r="M3387" t="s">
        <v>609</v>
      </c>
      <c r="N3387" t="s">
        <v>610</v>
      </c>
      <c r="O3387" s="12">
        <v>1997</v>
      </c>
      <c r="P3387" s="12">
        <v>12</v>
      </c>
      <c r="Q3387" s="12">
        <v>1998</v>
      </c>
      <c r="R3387" s="12">
        <v>11</v>
      </c>
      <c r="S3387" s="7">
        <v>12</v>
      </c>
      <c r="T3387">
        <v>12</v>
      </c>
      <c r="U3387">
        <v>4</v>
      </c>
      <c r="V3387" t="s">
        <v>82</v>
      </c>
      <c r="W3387">
        <f t="shared" si="50"/>
        <v>600</v>
      </c>
      <c r="X3387" s="5">
        <v>1</v>
      </c>
      <c r="Y3387" s="15" t="s">
        <v>20</v>
      </c>
      <c r="Z3387" t="s">
        <v>49</v>
      </c>
      <c r="AA3387" t="s">
        <v>1079</v>
      </c>
      <c r="AB3387" s="5">
        <v>0</v>
      </c>
      <c r="AC3387" t="s">
        <v>1460</v>
      </c>
      <c r="AD3387" t="s">
        <v>1654</v>
      </c>
      <c r="AE3387" t="s">
        <v>1459</v>
      </c>
    </row>
    <row r="3388" spans="1:31" ht="14.25" customHeight="1" x14ac:dyDescent="0.3">
      <c r="A3388">
        <v>34</v>
      </c>
      <c r="B3388" t="s">
        <v>24</v>
      </c>
      <c r="C3388" t="s">
        <v>500</v>
      </c>
      <c r="D3388" t="s">
        <v>351</v>
      </c>
      <c r="E3388">
        <v>2002</v>
      </c>
      <c r="F3388" t="s">
        <v>607</v>
      </c>
      <c r="G3388" t="s">
        <v>607</v>
      </c>
      <c r="H3388" s="3" t="s">
        <v>608</v>
      </c>
      <c r="I3388" s="8">
        <v>-2.4631249999999998</v>
      </c>
      <c r="J3388" s="8">
        <v>-44.475707999999997</v>
      </c>
      <c r="K3388">
        <v>60000000</v>
      </c>
      <c r="L3388" t="s">
        <v>190</v>
      </c>
      <c r="M3388" t="s">
        <v>609</v>
      </c>
      <c r="N3388" t="s">
        <v>610</v>
      </c>
      <c r="O3388" s="12">
        <v>1997</v>
      </c>
      <c r="P3388" s="12">
        <v>12</v>
      </c>
      <c r="Q3388" s="12">
        <v>1998</v>
      </c>
      <c r="R3388" s="12">
        <v>11</v>
      </c>
      <c r="S3388" s="7">
        <v>12</v>
      </c>
      <c r="T3388">
        <v>12</v>
      </c>
      <c r="U3388">
        <v>4</v>
      </c>
      <c r="V3388" t="s">
        <v>82</v>
      </c>
      <c r="W3388">
        <f t="shared" si="50"/>
        <v>600</v>
      </c>
      <c r="X3388" s="5">
        <v>1</v>
      </c>
      <c r="Y3388" s="15" t="s">
        <v>20</v>
      </c>
      <c r="Z3388" t="s">
        <v>49</v>
      </c>
      <c r="AA3388" t="s">
        <v>50</v>
      </c>
      <c r="AB3388" s="5">
        <v>0</v>
      </c>
      <c r="AC3388" t="s">
        <v>1460</v>
      </c>
      <c r="AD3388" t="s">
        <v>1654</v>
      </c>
      <c r="AE3388" t="s">
        <v>1459</v>
      </c>
    </row>
    <row r="3389" spans="1:31" ht="14.25" customHeight="1" x14ac:dyDescent="0.3">
      <c r="A3389">
        <v>34</v>
      </c>
      <c r="B3389" t="s">
        <v>24</v>
      </c>
      <c r="C3389" t="s">
        <v>500</v>
      </c>
      <c r="D3389" t="s">
        <v>351</v>
      </c>
      <c r="E3389">
        <v>2002</v>
      </c>
      <c r="F3389" t="s">
        <v>607</v>
      </c>
      <c r="G3389" t="s">
        <v>607</v>
      </c>
      <c r="H3389" s="3" t="s">
        <v>608</v>
      </c>
      <c r="I3389" s="8">
        <v>-2.4631249999999998</v>
      </c>
      <c r="J3389" s="8">
        <v>-44.475707999999997</v>
      </c>
      <c r="K3389">
        <v>60000000</v>
      </c>
      <c r="L3389" t="s">
        <v>190</v>
      </c>
      <c r="M3389" t="s">
        <v>609</v>
      </c>
      <c r="N3389" t="s">
        <v>610</v>
      </c>
      <c r="O3389" s="12">
        <v>1997</v>
      </c>
      <c r="P3389" s="12">
        <v>12</v>
      </c>
      <c r="Q3389" s="12">
        <v>1998</v>
      </c>
      <c r="R3389" s="12">
        <v>11</v>
      </c>
      <c r="S3389" s="7">
        <v>12</v>
      </c>
      <c r="T3389">
        <v>12</v>
      </c>
      <c r="U3389">
        <v>4</v>
      </c>
      <c r="V3389" t="s">
        <v>82</v>
      </c>
      <c r="W3389">
        <f t="shared" si="50"/>
        <v>600</v>
      </c>
      <c r="X3389" s="5">
        <v>1</v>
      </c>
      <c r="Y3389" s="15" t="s">
        <v>20</v>
      </c>
      <c r="Z3389" t="s">
        <v>83</v>
      </c>
      <c r="AA3389" t="s">
        <v>84</v>
      </c>
      <c r="AB3389" s="5">
        <v>6</v>
      </c>
      <c r="AC3389" t="s">
        <v>1460</v>
      </c>
      <c r="AD3389" t="s">
        <v>1654</v>
      </c>
      <c r="AE3389" t="s">
        <v>1459</v>
      </c>
    </row>
    <row r="3390" spans="1:31" ht="14.25" customHeight="1" x14ac:dyDescent="0.3">
      <c r="A3390">
        <v>34</v>
      </c>
      <c r="B3390" t="s">
        <v>24</v>
      </c>
      <c r="C3390" t="s">
        <v>500</v>
      </c>
      <c r="D3390" t="s">
        <v>351</v>
      </c>
      <c r="E3390">
        <v>2002</v>
      </c>
      <c r="F3390" t="s">
        <v>607</v>
      </c>
      <c r="G3390" t="s">
        <v>607</v>
      </c>
      <c r="H3390" s="3" t="s">
        <v>608</v>
      </c>
      <c r="I3390" s="8">
        <v>-2.4631249999999998</v>
      </c>
      <c r="J3390" s="8">
        <v>-44.475707999999997</v>
      </c>
      <c r="K3390">
        <v>60000000</v>
      </c>
      <c r="L3390" t="s">
        <v>190</v>
      </c>
      <c r="M3390" t="s">
        <v>609</v>
      </c>
      <c r="N3390" t="s">
        <v>610</v>
      </c>
      <c r="O3390" s="12">
        <v>1997</v>
      </c>
      <c r="P3390" s="12">
        <v>12</v>
      </c>
      <c r="Q3390" s="12">
        <v>1998</v>
      </c>
      <c r="R3390" s="12">
        <v>11</v>
      </c>
      <c r="S3390" s="7">
        <v>12</v>
      </c>
      <c r="T3390">
        <v>12</v>
      </c>
      <c r="U3390">
        <v>4</v>
      </c>
      <c r="V3390" t="s">
        <v>82</v>
      </c>
      <c r="W3390">
        <f t="shared" si="50"/>
        <v>600</v>
      </c>
      <c r="X3390" s="5">
        <v>1</v>
      </c>
      <c r="Y3390" s="15" t="s">
        <v>20</v>
      </c>
      <c r="Z3390" t="s">
        <v>83</v>
      </c>
      <c r="AA3390" t="s">
        <v>911</v>
      </c>
      <c r="AB3390" s="5">
        <v>0</v>
      </c>
      <c r="AC3390" t="s">
        <v>1460</v>
      </c>
      <c r="AD3390" t="s">
        <v>1654</v>
      </c>
      <c r="AE3390" t="s">
        <v>1459</v>
      </c>
    </row>
    <row r="3391" spans="1:31" ht="14.25" customHeight="1" x14ac:dyDescent="0.3">
      <c r="A3391">
        <v>34</v>
      </c>
      <c r="B3391" t="s">
        <v>24</v>
      </c>
      <c r="C3391" t="s">
        <v>500</v>
      </c>
      <c r="D3391" t="s">
        <v>351</v>
      </c>
      <c r="E3391">
        <v>2002</v>
      </c>
      <c r="F3391" t="s">
        <v>607</v>
      </c>
      <c r="G3391" t="s">
        <v>607</v>
      </c>
      <c r="H3391" s="3" t="s">
        <v>608</v>
      </c>
      <c r="I3391" s="8">
        <v>-2.4631249999999998</v>
      </c>
      <c r="J3391" s="8">
        <v>-44.475707999999997</v>
      </c>
      <c r="K3391">
        <v>60000000</v>
      </c>
      <c r="L3391" t="s">
        <v>190</v>
      </c>
      <c r="M3391" t="s">
        <v>609</v>
      </c>
      <c r="N3391" t="s">
        <v>610</v>
      </c>
      <c r="O3391" s="12">
        <v>1997</v>
      </c>
      <c r="P3391" s="12">
        <v>12</v>
      </c>
      <c r="Q3391" s="12">
        <v>1998</v>
      </c>
      <c r="R3391" s="12">
        <v>11</v>
      </c>
      <c r="S3391" s="7">
        <v>12</v>
      </c>
      <c r="T3391">
        <v>12</v>
      </c>
      <c r="U3391">
        <v>4</v>
      </c>
      <c r="V3391" t="s">
        <v>82</v>
      </c>
      <c r="W3391">
        <f t="shared" si="50"/>
        <v>600</v>
      </c>
      <c r="X3391" s="5">
        <v>1</v>
      </c>
      <c r="Y3391" s="15" t="s">
        <v>20</v>
      </c>
      <c r="Z3391" t="s">
        <v>83</v>
      </c>
      <c r="AA3391" t="s">
        <v>87</v>
      </c>
      <c r="AB3391" s="5">
        <v>0</v>
      </c>
      <c r="AC3391" t="s">
        <v>1460</v>
      </c>
      <c r="AD3391" t="s">
        <v>1654</v>
      </c>
      <c r="AE3391" t="s">
        <v>1459</v>
      </c>
    </row>
    <row r="3392" spans="1:31" ht="14.25" customHeight="1" x14ac:dyDescent="0.3">
      <c r="A3392">
        <v>34</v>
      </c>
      <c r="B3392" t="s">
        <v>24</v>
      </c>
      <c r="C3392" t="s">
        <v>500</v>
      </c>
      <c r="D3392" t="s">
        <v>351</v>
      </c>
      <c r="E3392">
        <v>2002</v>
      </c>
      <c r="F3392" t="s">
        <v>607</v>
      </c>
      <c r="G3392" t="s">
        <v>607</v>
      </c>
      <c r="H3392" s="3" t="s">
        <v>608</v>
      </c>
      <c r="I3392" s="8">
        <v>-2.4631249999999998</v>
      </c>
      <c r="J3392" s="8">
        <v>-44.475707999999997</v>
      </c>
      <c r="K3392">
        <v>60000000</v>
      </c>
      <c r="L3392" t="s">
        <v>190</v>
      </c>
      <c r="M3392" t="s">
        <v>609</v>
      </c>
      <c r="N3392" t="s">
        <v>610</v>
      </c>
      <c r="O3392" s="12">
        <v>1997</v>
      </c>
      <c r="P3392" s="12">
        <v>12</v>
      </c>
      <c r="Q3392" s="12">
        <v>1998</v>
      </c>
      <c r="R3392" s="12">
        <v>11</v>
      </c>
      <c r="S3392" s="7">
        <v>12</v>
      </c>
      <c r="T3392">
        <v>12</v>
      </c>
      <c r="U3392">
        <v>4</v>
      </c>
      <c r="V3392" t="s">
        <v>82</v>
      </c>
      <c r="W3392">
        <f t="shared" si="50"/>
        <v>600</v>
      </c>
      <c r="X3392" s="5">
        <v>1</v>
      </c>
      <c r="Y3392" s="15" t="s">
        <v>20</v>
      </c>
      <c r="Z3392" t="s">
        <v>90</v>
      </c>
      <c r="AA3392" t="s">
        <v>91</v>
      </c>
      <c r="AB3392" s="5">
        <v>2</v>
      </c>
      <c r="AC3392" t="s">
        <v>1460</v>
      </c>
      <c r="AD3392" t="s">
        <v>1654</v>
      </c>
      <c r="AE3392" t="s">
        <v>1459</v>
      </c>
    </row>
    <row r="3393" spans="1:30" ht="14.25" customHeight="1" x14ac:dyDescent="0.3">
      <c r="A3393">
        <v>35</v>
      </c>
      <c r="B3393" t="s">
        <v>24</v>
      </c>
      <c r="C3393" t="s">
        <v>501</v>
      </c>
      <c r="D3393" t="s">
        <v>376</v>
      </c>
      <c r="E3393">
        <v>2011</v>
      </c>
      <c r="F3393" t="s">
        <v>611</v>
      </c>
      <c r="G3393" t="s">
        <v>612</v>
      </c>
      <c r="H3393" s="3" t="s">
        <v>613</v>
      </c>
      <c r="I3393" s="8">
        <v>-20.77</v>
      </c>
      <c r="J3393" s="8">
        <v>-47.24</v>
      </c>
      <c r="K3393">
        <v>490000</v>
      </c>
      <c r="L3393" t="s">
        <v>67</v>
      </c>
      <c r="M3393" t="s">
        <v>614</v>
      </c>
      <c r="N3393" t="s">
        <v>615</v>
      </c>
      <c r="O3393" s="12">
        <v>1998</v>
      </c>
      <c r="P3393" s="12">
        <v>12</v>
      </c>
      <c r="Q3393" s="12">
        <v>1999</v>
      </c>
      <c r="R3393" s="12">
        <v>11</v>
      </c>
      <c r="S3393" s="7">
        <v>12</v>
      </c>
      <c r="T3393">
        <v>12</v>
      </c>
      <c r="U3393">
        <v>3</v>
      </c>
      <c r="V3393" t="s">
        <v>82</v>
      </c>
      <c r="W3393">
        <v>120</v>
      </c>
      <c r="X3393" s="5">
        <v>1</v>
      </c>
      <c r="Y3393" s="15" t="s">
        <v>48</v>
      </c>
      <c r="Z3393" t="s">
        <v>55</v>
      </c>
      <c r="AA3393" t="s">
        <v>70</v>
      </c>
      <c r="AB3393" s="5">
        <v>260</v>
      </c>
      <c r="AC3393" t="s">
        <v>1453</v>
      </c>
      <c r="AD3393" t="s">
        <v>1509</v>
      </c>
    </row>
    <row r="3394" spans="1:30" ht="14.25" customHeight="1" x14ac:dyDescent="0.3">
      <c r="A3394">
        <v>35</v>
      </c>
      <c r="B3394" t="s">
        <v>24</v>
      </c>
      <c r="C3394" t="s">
        <v>501</v>
      </c>
      <c r="D3394" t="s">
        <v>376</v>
      </c>
      <c r="E3394">
        <v>2011</v>
      </c>
      <c r="F3394" t="s">
        <v>611</v>
      </c>
      <c r="G3394" t="s">
        <v>612</v>
      </c>
      <c r="H3394" s="3" t="s">
        <v>613</v>
      </c>
      <c r="I3394" s="8">
        <v>-20.77</v>
      </c>
      <c r="J3394" s="8">
        <v>-47.24</v>
      </c>
      <c r="K3394">
        <v>490000</v>
      </c>
      <c r="L3394" t="s">
        <v>67</v>
      </c>
      <c r="M3394" t="s">
        <v>614</v>
      </c>
      <c r="N3394" t="s">
        <v>615</v>
      </c>
      <c r="O3394" s="12">
        <v>1998</v>
      </c>
      <c r="P3394" s="12">
        <v>12</v>
      </c>
      <c r="Q3394" s="12">
        <v>1999</v>
      </c>
      <c r="R3394" s="12">
        <v>11</v>
      </c>
      <c r="S3394" s="7">
        <v>12</v>
      </c>
      <c r="T3394">
        <v>12</v>
      </c>
      <c r="U3394">
        <v>3</v>
      </c>
      <c r="V3394" t="s">
        <v>82</v>
      </c>
      <c r="W3394">
        <v>120</v>
      </c>
      <c r="X3394" s="5">
        <v>1</v>
      </c>
      <c r="Y3394" s="15" t="s">
        <v>48</v>
      </c>
      <c r="Z3394" t="s">
        <v>55</v>
      </c>
      <c r="AA3394" t="s">
        <v>265</v>
      </c>
      <c r="AB3394" s="5">
        <v>26</v>
      </c>
      <c r="AC3394" t="s">
        <v>1453</v>
      </c>
      <c r="AD3394" t="s">
        <v>1509</v>
      </c>
    </row>
    <row r="3395" spans="1:30" ht="14.25" customHeight="1" x14ac:dyDescent="0.3">
      <c r="A3395">
        <v>35</v>
      </c>
      <c r="B3395" t="s">
        <v>24</v>
      </c>
      <c r="C3395" t="s">
        <v>501</v>
      </c>
      <c r="D3395" t="s">
        <v>376</v>
      </c>
      <c r="E3395">
        <v>2011</v>
      </c>
      <c r="F3395" t="s">
        <v>611</v>
      </c>
      <c r="G3395" t="s">
        <v>612</v>
      </c>
      <c r="H3395" s="3" t="s">
        <v>613</v>
      </c>
      <c r="I3395" s="8">
        <v>-20.77</v>
      </c>
      <c r="J3395" s="8">
        <v>-47.24</v>
      </c>
      <c r="K3395">
        <v>490000</v>
      </c>
      <c r="L3395" t="s">
        <v>67</v>
      </c>
      <c r="M3395" t="s">
        <v>614</v>
      </c>
      <c r="N3395" t="s">
        <v>615</v>
      </c>
      <c r="O3395" s="12">
        <v>1998</v>
      </c>
      <c r="P3395" s="12">
        <v>12</v>
      </c>
      <c r="Q3395" s="12">
        <v>1999</v>
      </c>
      <c r="R3395" s="12">
        <v>11</v>
      </c>
      <c r="S3395" s="7">
        <v>12</v>
      </c>
      <c r="T3395">
        <v>12</v>
      </c>
      <c r="U3395">
        <v>3</v>
      </c>
      <c r="V3395" t="s">
        <v>82</v>
      </c>
      <c r="W3395">
        <v>120</v>
      </c>
      <c r="X3395" s="5">
        <v>1</v>
      </c>
      <c r="Y3395" s="15" t="s">
        <v>48</v>
      </c>
      <c r="Z3395" t="s">
        <v>55</v>
      </c>
      <c r="AA3395" t="s">
        <v>62</v>
      </c>
      <c r="AB3395" s="5">
        <v>43</v>
      </c>
      <c r="AC3395" t="s">
        <v>1453</v>
      </c>
      <c r="AD3395" t="s">
        <v>1509</v>
      </c>
    </row>
    <row r="3396" spans="1:30" ht="14.25" customHeight="1" x14ac:dyDescent="0.3">
      <c r="A3396">
        <v>35</v>
      </c>
      <c r="B3396" t="s">
        <v>24</v>
      </c>
      <c r="C3396" t="s">
        <v>501</v>
      </c>
      <c r="D3396" t="s">
        <v>376</v>
      </c>
      <c r="E3396">
        <v>2011</v>
      </c>
      <c r="F3396" t="s">
        <v>611</v>
      </c>
      <c r="G3396" t="s">
        <v>612</v>
      </c>
      <c r="H3396" s="3" t="s">
        <v>613</v>
      </c>
      <c r="I3396" s="8">
        <v>-20.77</v>
      </c>
      <c r="J3396" s="8">
        <v>-47.24</v>
      </c>
      <c r="K3396">
        <v>490000</v>
      </c>
      <c r="L3396" t="s">
        <v>67</v>
      </c>
      <c r="M3396" t="s">
        <v>614</v>
      </c>
      <c r="N3396" t="s">
        <v>615</v>
      </c>
      <c r="O3396" s="12">
        <v>1998</v>
      </c>
      <c r="P3396" s="12">
        <v>12</v>
      </c>
      <c r="Q3396" s="12">
        <v>1999</v>
      </c>
      <c r="R3396" s="12">
        <v>11</v>
      </c>
      <c r="S3396" s="7">
        <v>12</v>
      </c>
      <c r="T3396">
        <v>12</v>
      </c>
      <c r="U3396">
        <v>3</v>
      </c>
      <c r="V3396" t="s">
        <v>82</v>
      </c>
      <c r="W3396">
        <v>120</v>
      </c>
      <c r="X3396" s="5">
        <v>1</v>
      </c>
      <c r="Y3396" s="15" t="s">
        <v>48</v>
      </c>
      <c r="Z3396" t="s">
        <v>55</v>
      </c>
      <c r="AA3396" t="s">
        <v>379</v>
      </c>
      <c r="AB3396" s="5">
        <v>16</v>
      </c>
      <c r="AC3396" t="s">
        <v>1453</v>
      </c>
      <c r="AD3396" t="s">
        <v>1509</v>
      </c>
    </row>
    <row r="3397" spans="1:30" ht="14.25" customHeight="1" x14ac:dyDescent="0.3">
      <c r="A3397">
        <v>35</v>
      </c>
      <c r="B3397" t="s">
        <v>24</v>
      </c>
      <c r="C3397" t="s">
        <v>501</v>
      </c>
      <c r="D3397" t="s">
        <v>376</v>
      </c>
      <c r="E3397">
        <v>2011</v>
      </c>
      <c r="F3397" t="s">
        <v>611</v>
      </c>
      <c r="G3397" t="s">
        <v>612</v>
      </c>
      <c r="H3397" s="3" t="s">
        <v>613</v>
      </c>
      <c r="I3397" s="8">
        <v>-20.77</v>
      </c>
      <c r="J3397" s="8">
        <v>-47.24</v>
      </c>
      <c r="K3397">
        <v>490000</v>
      </c>
      <c r="L3397" t="s">
        <v>67</v>
      </c>
      <c r="M3397" t="s">
        <v>614</v>
      </c>
      <c r="N3397" t="s">
        <v>615</v>
      </c>
      <c r="O3397" s="12">
        <v>1998</v>
      </c>
      <c r="P3397" s="12">
        <v>12</v>
      </c>
      <c r="Q3397" s="12">
        <v>1999</v>
      </c>
      <c r="R3397" s="12">
        <v>11</v>
      </c>
      <c r="S3397" s="7">
        <v>12</v>
      </c>
      <c r="T3397">
        <v>12</v>
      </c>
      <c r="U3397">
        <v>3</v>
      </c>
      <c r="V3397" t="s">
        <v>82</v>
      </c>
      <c r="W3397">
        <v>120</v>
      </c>
      <c r="X3397" s="5">
        <v>1</v>
      </c>
      <c r="Y3397" s="15" t="s">
        <v>48</v>
      </c>
      <c r="Z3397" t="s">
        <v>55</v>
      </c>
      <c r="AA3397" t="s">
        <v>76</v>
      </c>
      <c r="AB3397" s="5">
        <v>14</v>
      </c>
      <c r="AC3397" t="s">
        <v>1453</v>
      </c>
      <c r="AD3397" t="s">
        <v>1509</v>
      </c>
    </row>
    <row r="3398" spans="1:30" ht="14.25" customHeight="1" x14ac:dyDescent="0.3">
      <c r="A3398">
        <v>35</v>
      </c>
      <c r="B3398" t="s">
        <v>24</v>
      </c>
      <c r="C3398" t="s">
        <v>501</v>
      </c>
      <c r="D3398" t="s">
        <v>376</v>
      </c>
      <c r="E3398">
        <v>2011</v>
      </c>
      <c r="F3398" t="s">
        <v>611</v>
      </c>
      <c r="G3398" t="s">
        <v>612</v>
      </c>
      <c r="H3398" s="3" t="s">
        <v>613</v>
      </c>
      <c r="I3398" s="8">
        <v>-20.77</v>
      </c>
      <c r="J3398" s="8">
        <v>-47.24</v>
      </c>
      <c r="K3398">
        <v>490000</v>
      </c>
      <c r="L3398" t="s">
        <v>67</v>
      </c>
      <c r="M3398" t="s">
        <v>614</v>
      </c>
      <c r="N3398" t="s">
        <v>615</v>
      </c>
      <c r="O3398" s="12">
        <v>1998</v>
      </c>
      <c r="P3398" s="12">
        <v>12</v>
      </c>
      <c r="Q3398" s="12">
        <v>1999</v>
      </c>
      <c r="R3398" s="12">
        <v>11</v>
      </c>
      <c r="S3398" s="7">
        <v>12</v>
      </c>
      <c r="T3398">
        <v>12</v>
      </c>
      <c r="U3398">
        <v>3</v>
      </c>
      <c r="V3398" t="s">
        <v>82</v>
      </c>
      <c r="W3398">
        <v>120</v>
      </c>
      <c r="X3398" s="5">
        <v>1</v>
      </c>
      <c r="Y3398" s="15" t="s">
        <v>48</v>
      </c>
      <c r="Z3398" t="s">
        <v>55</v>
      </c>
      <c r="AA3398" t="s">
        <v>258</v>
      </c>
      <c r="AB3398" s="5">
        <v>10</v>
      </c>
      <c r="AC3398" t="s">
        <v>1453</v>
      </c>
      <c r="AD3398" t="s">
        <v>1509</v>
      </c>
    </row>
    <row r="3399" spans="1:30" ht="14.25" customHeight="1" x14ac:dyDescent="0.3">
      <c r="A3399">
        <v>35</v>
      </c>
      <c r="B3399" t="s">
        <v>24</v>
      </c>
      <c r="C3399" t="s">
        <v>501</v>
      </c>
      <c r="D3399" t="s">
        <v>376</v>
      </c>
      <c r="E3399">
        <v>2011</v>
      </c>
      <c r="F3399" t="s">
        <v>611</v>
      </c>
      <c r="G3399" t="s">
        <v>612</v>
      </c>
      <c r="H3399" s="3" t="s">
        <v>613</v>
      </c>
      <c r="I3399" s="8">
        <v>-20.77</v>
      </c>
      <c r="J3399" s="8">
        <v>-47.24</v>
      </c>
      <c r="K3399">
        <v>490000</v>
      </c>
      <c r="L3399" t="s">
        <v>67</v>
      </c>
      <c r="M3399" t="s">
        <v>614</v>
      </c>
      <c r="N3399" t="s">
        <v>615</v>
      </c>
      <c r="O3399" s="12">
        <v>1998</v>
      </c>
      <c r="P3399" s="12">
        <v>12</v>
      </c>
      <c r="Q3399" s="12">
        <v>1999</v>
      </c>
      <c r="R3399" s="12">
        <v>11</v>
      </c>
      <c r="S3399" s="7">
        <v>12</v>
      </c>
      <c r="T3399">
        <v>12</v>
      </c>
      <c r="U3399">
        <v>3</v>
      </c>
      <c r="V3399" t="s">
        <v>82</v>
      </c>
      <c r="W3399">
        <v>120</v>
      </c>
      <c r="X3399" s="5">
        <v>1</v>
      </c>
      <c r="Y3399" s="15" t="s">
        <v>48</v>
      </c>
      <c r="Z3399" t="s">
        <v>55</v>
      </c>
      <c r="AA3399" t="s">
        <v>249</v>
      </c>
      <c r="AB3399" s="5">
        <v>4</v>
      </c>
      <c r="AC3399" t="s">
        <v>1453</v>
      </c>
      <c r="AD3399" t="s">
        <v>1509</v>
      </c>
    </row>
    <row r="3400" spans="1:30" ht="14.25" customHeight="1" x14ac:dyDescent="0.3">
      <c r="A3400">
        <v>35</v>
      </c>
      <c r="B3400" t="s">
        <v>24</v>
      </c>
      <c r="C3400" t="s">
        <v>501</v>
      </c>
      <c r="D3400" t="s">
        <v>376</v>
      </c>
      <c r="E3400">
        <v>2011</v>
      </c>
      <c r="F3400" t="s">
        <v>611</v>
      </c>
      <c r="G3400" t="s">
        <v>612</v>
      </c>
      <c r="H3400" s="3" t="s">
        <v>613</v>
      </c>
      <c r="I3400" s="8">
        <v>-20.77</v>
      </c>
      <c r="J3400" s="8">
        <v>-47.24</v>
      </c>
      <c r="K3400">
        <v>490000</v>
      </c>
      <c r="L3400" t="s">
        <v>67</v>
      </c>
      <c r="M3400" t="s">
        <v>614</v>
      </c>
      <c r="N3400" t="s">
        <v>615</v>
      </c>
      <c r="O3400" s="12">
        <v>1998</v>
      </c>
      <c r="P3400" s="12">
        <v>12</v>
      </c>
      <c r="Q3400" s="12">
        <v>1999</v>
      </c>
      <c r="R3400" s="12">
        <v>11</v>
      </c>
      <c r="S3400" s="7">
        <v>12</v>
      </c>
      <c r="T3400">
        <v>12</v>
      </c>
      <c r="U3400">
        <v>3</v>
      </c>
      <c r="V3400" t="s">
        <v>82</v>
      </c>
      <c r="W3400">
        <v>120</v>
      </c>
      <c r="X3400" s="5">
        <v>1</v>
      </c>
      <c r="Y3400" s="15" t="s">
        <v>48</v>
      </c>
      <c r="Z3400" t="s">
        <v>55</v>
      </c>
      <c r="AA3400" t="s">
        <v>114</v>
      </c>
      <c r="AB3400" s="5">
        <v>1</v>
      </c>
      <c r="AC3400" t="s">
        <v>1453</v>
      </c>
      <c r="AD3400" t="s">
        <v>1509</v>
      </c>
    </row>
    <row r="3401" spans="1:30" ht="14.25" customHeight="1" x14ac:dyDescent="0.3">
      <c r="A3401">
        <v>35</v>
      </c>
      <c r="B3401" t="s">
        <v>24</v>
      </c>
      <c r="C3401" t="s">
        <v>501</v>
      </c>
      <c r="D3401" t="s">
        <v>376</v>
      </c>
      <c r="E3401">
        <v>2011</v>
      </c>
      <c r="F3401" t="s">
        <v>611</v>
      </c>
      <c r="G3401" t="s">
        <v>612</v>
      </c>
      <c r="H3401" s="3" t="s">
        <v>613</v>
      </c>
      <c r="I3401" s="8">
        <v>-20.77</v>
      </c>
      <c r="J3401" s="8">
        <v>-47.24</v>
      </c>
      <c r="K3401">
        <v>490000</v>
      </c>
      <c r="L3401" t="s">
        <v>67</v>
      </c>
      <c r="M3401" t="s">
        <v>614</v>
      </c>
      <c r="N3401" t="s">
        <v>615</v>
      </c>
      <c r="O3401" s="12">
        <v>1998</v>
      </c>
      <c r="P3401" s="12">
        <v>12</v>
      </c>
      <c r="Q3401" s="12">
        <v>1999</v>
      </c>
      <c r="R3401" s="12">
        <v>11</v>
      </c>
      <c r="S3401" s="7">
        <v>12</v>
      </c>
      <c r="T3401">
        <v>12</v>
      </c>
      <c r="U3401">
        <v>3</v>
      </c>
      <c r="V3401" t="s">
        <v>82</v>
      </c>
      <c r="W3401">
        <v>120</v>
      </c>
      <c r="X3401" s="5">
        <v>1</v>
      </c>
      <c r="Y3401" s="15" t="s">
        <v>48</v>
      </c>
      <c r="Z3401" t="s">
        <v>55</v>
      </c>
      <c r="AA3401" t="s">
        <v>87</v>
      </c>
      <c r="AB3401" s="5">
        <v>78</v>
      </c>
      <c r="AC3401" t="s">
        <v>1453</v>
      </c>
      <c r="AD3401" t="s">
        <v>1509</v>
      </c>
    </row>
    <row r="3402" spans="1:30" ht="14.25" customHeight="1" x14ac:dyDescent="0.3">
      <c r="A3402">
        <v>35</v>
      </c>
      <c r="B3402" t="s">
        <v>24</v>
      </c>
      <c r="C3402" t="s">
        <v>501</v>
      </c>
      <c r="D3402" t="s">
        <v>376</v>
      </c>
      <c r="E3402">
        <v>2011</v>
      </c>
      <c r="F3402" t="s">
        <v>611</v>
      </c>
      <c r="G3402" t="s">
        <v>612</v>
      </c>
      <c r="H3402" s="3" t="s">
        <v>613</v>
      </c>
      <c r="I3402" s="8">
        <v>-20.77</v>
      </c>
      <c r="J3402" s="8">
        <v>-47.24</v>
      </c>
      <c r="K3402">
        <v>490000</v>
      </c>
      <c r="L3402" t="s">
        <v>67</v>
      </c>
      <c r="M3402" t="s">
        <v>614</v>
      </c>
      <c r="N3402" t="s">
        <v>615</v>
      </c>
      <c r="O3402" s="12">
        <v>1998</v>
      </c>
      <c r="P3402" s="12">
        <v>12</v>
      </c>
      <c r="Q3402" s="12">
        <v>1999</v>
      </c>
      <c r="R3402" s="12">
        <v>11</v>
      </c>
      <c r="S3402" s="7">
        <v>12</v>
      </c>
      <c r="T3402">
        <v>12</v>
      </c>
      <c r="U3402">
        <v>3</v>
      </c>
      <c r="V3402" t="s">
        <v>82</v>
      </c>
      <c r="W3402">
        <v>120</v>
      </c>
      <c r="X3402" s="5">
        <v>1</v>
      </c>
      <c r="Y3402" s="15" t="s">
        <v>48</v>
      </c>
      <c r="Z3402" t="s">
        <v>49</v>
      </c>
      <c r="AA3402" t="s">
        <v>52</v>
      </c>
      <c r="AB3402" s="5">
        <v>52</v>
      </c>
      <c r="AC3402" t="s">
        <v>1453</v>
      </c>
      <c r="AD3402" t="s">
        <v>1509</v>
      </c>
    </row>
    <row r="3403" spans="1:30" ht="14.25" customHeight="1" x14ac:dyDescent="0.3">
      <c r="A3403">
        <v>35</v>
      </c>
      <c r="B3403" t="s">
        <v>24</v>
      </c>
      <c r="C3403" t="s">
        <v>501</v>
      </c>
      <c r="D3403" t="s">
        <v>376</v>
      </c>
      <c r="E3403">
        <v>2011</v>
      </c>
      <c r="F3403" t="s">
        <v>611</v>
      </c>
      <c r="G3403" t="s">
        <v>612</v>
      </c>
      <c r="H3403" s="3" t="s">
        <v>613</v>
      </c>
      <c r="I3403" s="8">
        <v>-20.77</v>
      </c>
      <c r="J3403" s="8">
        <v>-47.24</v>
      </c>
      <c r="K3403">
        <v>490000</v>
      </c>
      <c r="L3403" t="s">
        <v>67</v>
      </c>
      <c r="M3403" t="s">
        <v>614</v>
      </c>
      <c r="N3403" t="s">
        <v>615</v>
      </c>
      <c r="O3403" s="12">
        <v>1998</v>
      </c>
      <c r="P3403" s="12">
        <v>12</v>
      </c>
      <c r="Q3403" s="12">
        <v>1999</v>
      </c>
      <c r="R3403" s="12">
        <v>11</v>
      </c>
      <c r="S3403" s="7">
        <v>12</v>
      </c>
      <c r="T3403">
        <v>12</v>
      </c>
      <c r="U3403">
        <v>3</v>
      </c>
      <c r="V3403" t="s">
        <v>82</v>
      </c>
      <c r="W3403">
        <v>120</v>
      </c>
      <c r="X3403" s="5">
        <v>1</v>
      </c>
      <c r="Y3403" s="15" t="s">
        <v>48</v>
      </c>
      <c r="Z3403" t="s">
        <v>49</v>
      </c>
      <c r="AA3403" t="s">
        <v>235</v>
      </c>
      <c r="AB3403" s="5">
        <v>1</v>
      </c>
      <c r="AC3403" t="s">
        <v>1453</v>
      </c>
      <c r="AD3403" t="s">
        <v>1509</v>
      </c>
    </row>
    <row r="3404" spans="1:30" ht="14.25" customHeight="1" x14ac:dyDescent="0.3">
      <c r="A3404">
        <v>35</v>
      </c>
      <c r="B3404" t="s">
        <v>24</v>
      </c>
      <c r="C3404" t="s">
        <v>501</v>
      </c>
      <c r="D3404" t="s">
        <v>376</v>
      </c>
      <c r="E3404">
        <v>2011</v>
      </c>
      <c r="F3404" t="s">
        <v>611</v>
      </c>
      <c r="G3404" t="s">
        <v>612</v>
      </c>
      <c r="H3404" s="3" t="s">
        <v>613</v>
      </c>
      <c r="I3404" s="8">
        <v>-20.77</v>
      </c>
      <c r="J3404" s="8">
        <v>-47.24</v>
      </c>
      <c r="K3404">
        <v>490000</v>
      </c>
      <c r="L3404" t="s">
        <v>67</v>
      </c>
      <c r="M3404" t="s">
        <v>614</v>
      </c>
      <c r="N3404" t="s">
        <v>615</v>
      </c>
      <c r="O3404" s="12">
        <v>1998</v>
      </c>
      <c r="P3404" s="12">
        <v>12</v>
      </c>
      <c r="Q3404" s="12">
        <v>1999</v>
      </c>
      <c r="R3404" s="12">
        <v>11</v>
      </c>
      <c r="S3404" s="7">
        <v>12</v>
      </c>
      <c r="T3404">
        <v>12</v>
      </c>
      <c r="U3404">
        <v>3</v>
      </c>
      <c r="V3404" t="s">
        <v>82</v>
      </c>
      <c r="W3404">
        <v>120</v>
      </c>
      <c r="X3404" s="5">
        <v>1</v>
      </c>
      <c r="Y3404" s="15" t="s">
        <v>48</v>
      </c>
      <c r="Z3404" t="s">
        <v>90</v>
      </c>
      <c r="AA3404" t="s">
        <v>91</v>
      </c>
      <c r="AB3404" s="5">
        <v>1</v>
      </c>
      <c r="AC3404" t="s">
        <v>1453</v>
      </c>
      <c r="AD3404" t="s">
        <v>1509</v>
      </c>
    </row>
    <row r="3405" spans="1:30" ht="14.25" customHeight="1" x14ac:dyDescent="0.3">
      <c r="A3405">
        <v>35</v>
      </c>
      <c r="B3405" t="s">
        <v>24</v>
      </c>
      <c r="C3405" t="s">
        <v>501</v>
      </c>
      <c r="D3405" t="s">
        <v>376</v>
      </c>
      <c r="E3405">
        <v>2011</v>
      </c>
      <c r="F3405" t="s">
        <v>611</v>
      </c>
      <c r="G3405" t="s">
        <v>612</v>
      </c>
      <c r="H3405" s="3" t="s">
        <v>613</v>
      </c>
      <c r="I3405" s="8">
        <v>-20.77</v>
      </c>
      <c r="J3405" s="8">
        <v>-47.24</v>
      </c>
      <c r="K3405">
        <v>490000</v>
      </c>
      <c r="L3405" t="s">
        <v>67</v>
      </c>
      <c r="M3405" t="s">
        <v>614</v>
      </c>
      <c r="N3405" t="s">
        <v>615</v>
      </c>
      <c r="O3405" s="12">
        <v>1998</v>
      </c>
      <c r="P3405" s="12">
        <v>12</v>
      </c>
      <c r="Q3405" s="12">
        <v>1999</v>
      </c>
      <c r="R3405" s="12">
        <v>11</v>
      </c>
      <c r="S3405" s="7">
        <v>12</v>
      </c>
      <c r="T3405">
        <v>12</v>
      </c>
      <c r="U3405">
        <v>3</v>
      </c>
      <c r="V3405" t="s">
        <v>82</v>
      </c>
      <c r="W3405">
        <v>120</v>
      </c>
      <c r="X3405" s="5">
        <v>1</v>
      </c>
      <c r="Y3405" s="15" t="s">
        <v>48</v>
      </c>
      <c r="Z3405" t="s">
        <v>90</v>
      </c>
      <c r="AA3405" t="s">
        <v>279</v>
      </c>
      <c r="AB3405" s="5">
        <v>0</v>
      </c>
      <c r="AC3405" t="s">
        <v>1453</v>
      </c>
      <c r="AD3405" t="s">
        <v>1509</v>
      </c>
    </row>
    <row r="3406" spans="1:30" ht="14.25" customHeight="1" x14ac:dyDescent="0.3">
      <c r="A3406">
        <v>35</v>
      </c>
      <c r="B3406" t="s">
        <v>24</v>
      </c>
      <c r="C3406" t="s">
        <v>501</v>
      </c>
      <c r="D3406" t="s">
        <v>376</v>
      </c>
      <c r="E3406">
        <v>2011</v>
      </c>
      <c r="F3406" t="s">
        <v>611</v>
      </c>
      <c r="G3406" t="s">
        <v>616</v>
      </c>
      <c r="H3406" s="3" t="s">
        <v>617</v>
      </c>
      <c r="I3406" s="8">
        <v>-20.77</v>
      </c>
      <c r="J3406" s="8">
        <v>-47.24</v>
      </c>
      <c r="K3406">
        <v>490000</v>
      </c>
      <c r="L3406" t="s">
        <v>67</v>
      </c>
      <c r="M3406" t="s">
        <v>614</v>
      </c>
      <c r="N3406" t="s">
        <v>615</v>
      </c>
      <c r="O3406" s="12">
        <v>1998</v>
      </c>
      <c r="P3406" s="12">
        <v>12</v>
      </c>
      <c r="Q3406" s="12">
        <v>1999</v>
      </c>
      <c r="R3406" s="12">
        <v>11</v>
      </c>
      <c r="S3406" s="7">
        <v>12</v>
      </c>
      <c r="T3406">
        <v>12</v>
      </c>
      <c r="U3406">
        <v>3</v>
      </c>
      <c r="V3406" t="s">
        <v>82</v>
      </c>
      <c r="W3406">
        <v>120</v>
      </c>
      <c r="X3406" s="5">
        <v>1</v>
      </c>
      <c r="Y3406" s="15" t="s">
        <v>48</v>
      </c>
      <c r="Z3406" t="s">
        <v>55</v>
      </c>
      <c r="AA3406" t="s">
        <v>70</v>
      </c>
      <c r="AB3406" s="5">
        <v>132</v>
      </c>
      <c r="AC3406" t="s">
        <v>1453</v>
      </c>
      <c r="AD3406" t="s">
        <v>1509</v>
      </c>
    </row>
    <row r="3407" spans="1:30" ht="14.25" customHeight="1" x14ac:dyDescent="0.3">
      <c r="A3407">
        <v>35</v>
      </c>
      <c r="B3407" t="s">
        <v>24</v>
      </c>
      <c r="C3407" t="s">
        <v>501</v>
      </c>
      <c r="D3407" t="s">
        <v>376</v>
      </c>
      <c r="E3407">
        <v>2011</v>
      </c>
      <c r="F3407" t="s">
        <v>611</v>
      </c>
      <c r="G3407" t="s">
        <v>616</v>
      </c>
      <c r="H3407" s="3" t="s">
        <v>617</v>
      </c>
      <c r="I3407" s="8">
        <v>-20.77</v>
      </c>
      <c r="J3407" s="8">
        <v>-47.24</v>
      </c>
      <c r="K3407">
        <v>490000</v>
      </c>
      <c r="L3407" t="s">
        <v>67</v>
      </c>
      <c r="M3407" t="s">
        <v>614</v>
      </c>
      <c r="N3407" t="s">
        <v>615</v>
      </c>
      <c r="O3407" s="12">
        <v>1998</v>
      </c>
      <c r="P3407" s="12">
        <v>12</v>
      </c>
      <c r="Q3407" s="12">
        <v>1999</v>
      </c>
      <c r="R3407" s="12">
        <v>11</v>
      </c>
      <c r="S3407" s="7">
        <v>12</v>
      </c>
      <c r="T3407">
        <v>12</v>
      </c>
      <c r="U3407">
        <v>3</v>
      </c>
      <c r="V3407" t="s">
        <v>82</v>
      </c>
      <c r="W3407">
        <v>120</v>
      </c>
      <c r="X3407" s="5">
        <v>1</v>
      </c>
      <c r="Y3407" s="15" t="s">
        <v>48</v>
      </c>
      <c r="Z3407" t="s">
        <v>55</v>
      </c>
      <c r="AA3407" t="s">
        <v>265</v>
      </c>
      <c r="AB3407" s="5">
        <v>39</v>
      </c>
      <c r="AC3407" t="s">
        <v>1453</v>
      </c>
      <c r="AD3407" t="s">
        <v>1509</v>
      </c>
    </row>
    <row r="3408" spans="1:30" ht="14.25" customHeight="1" x14ac:dyDescent="0.3">
      <c r="A3408">
        <v>35</v>
      </c>
      <c r="B3408" t="s">
        <v>24</v>
      </c>
      <c r="C3408" t="s">
        <v>501</v>
      </c>
      <c r="D3408" t="s">
        <v>376</v>
      </c>
      <c r="E3408">
        <v>2011</v>
      </c>
      <c r="F3408" t="s">
        <v>611</v>
      </c>
      <c r="G3408" t="s">
        <v>616</v>
      </c>
      <c r="H3408" s="3" t="s">
        <v>617</v>
      </c>
      <c r="I3408" s="8">
        <v>-20.77</v>
      </c>
      <c r="J3408" s="8">
        <v>-47.24</v>
      </c>
      <c r="K3408">
        <v>490000</v>
      </c>
      <c r="L3408" t="s">
        <v>67</v>
      </c>
      <c r="M3408" t="s">
        <v>614</v>
      </c>
      <c r="N3408" t="s">
        <v>615</v>
      </c>
      <c r="O3408" s="12">
        <v>1998</v>
      </c>
      <c r="P3408" s="12">
        <v>12</v>
      </c>
      <c r="Q3408" s="12">
        <v>1999</v>
      </c>
      <c r="R3408" s="12">
        <v>11</v>
      </c>
      <c r="S3408" s="7">
        <v>12</v>
      </c>
      <c r="T3408">
        <v>12</v>
      </c>
      <c r="U3408">
        <v>3</v>
      </c>
      <c r="V3408" t="s">
        <v>82</v>
      </c>
      <c r="W3408">
        <v>120</v>
      </c>
      <c r="X3408" s="5">
        <v>1</v>
      </c>
      <c r="Y3408" s="15" t="s">
        <v>48</v>
      </c>
      <c r="Z3408" t="s">
        <v>55</v>
      </c>
      <c r="AA3408" t="s">
        <v>62</v>
      </c>
      <c r="AB3408" s="5">
        <v>12</v>
      </c>
      <c r="AC3408" t="s">
        <v>1453</v>
      </c>
      <c r="AD3408" t="s">
        <v>1509</v>
      </c>
    </row>
    <row r="3409" spans="1:30" ht="14.25" customHeight="1" x14ac:dyDescent="0.3">
      <c r="A3409">
        <v>35</v>
      </c>
      <c r="B3409" t="s">
        <v>24</v>
      </c>
      <c r="C3409" t="s">
        <v>501</v>
      </c>
      <c r="D3409" t="s">
        <v>376</v>
      </c>
      <c r="E3409">
        <v>2011</v>
      </c>
      <c r="F3409" t="s">
        <v>611</v>
      </c>
      <c r="G3409" t="s">
        <v>616</v>
      </c>
      <c r="H3409" s="3" t="s">
        <v>617</v>
      </c>
      <c r="I3409" s="8">
        <v>-20.77</v>
      </c>
      <c r="J3409" s="8">
        <v>-47.24</v>
      </c>
      <c r="K3409">
        <v>490000</v>
      </c>
      <c r="L3409" t="s">
        <v>67</v>
      </c>
      <c r="M3409" t="s">
        <v>614</v>
      </c>
      <c r="N3409" t="s">
        <v>615</v>
      </c>
      <c r="O3409" s="12">
        <v>1998</v>
      </c>
      <c r="P3409" s="12">
        <v>12</v>
      </c>
      <c r="Q3409" s="12">
        <v>1999</v>
      </c>
      <c r="R3409" s="12">
        <v>11</v>
      </c>
      <c r="S3409" s="7">
        <v>12</v>
      </c>
      <c r="T3409">
        <v>12</v>
      </c>
      <c r="U3409">
        <v>3</v>
      </c>
      <c r="V3409" t="s">
        <v>82</v>
      </c>
      <c r="W3409">
        <v>120</v>
      </c>
      <c r="X3409" s="5">
        <v>1</v>
      </c>
      <c r="Y3409" s="15" t="s">
        <v>48</v>
      </c>
      <c r="Z3409" t="s">
        <v>55</v>
      </c>
      <c r="AA3409" t="s">
        <v>379</v>
      </c>
      <c r="AB3409" s="5">
        <v>21</v>
      </c>
      <c r="AC3409" t="s">
        <v>1453</v>
      </c>
      <c r="AD3409" t="s">
        <v>1509</v>
      </c>
    </row>
    <row r="3410" spans="1:30" ht="14.25" customHeight="1" x14ac:dyDescent="0.3">
      <c r="A3410">
        <v>35</v>
      </c>
      <c r="B3410" t="s">
        <v>24</v>
      </c>
      <c r="C3410" t="s">
        <v>501</v>
      </c>
      <c r="D3410" t="s">
        <v>376</v>
      </c>
      <c r="E3410">
        <v>2011</v>
      </c>
      <c r="F3410" t="s">
        <v>611</v>
      </c>
      <c r="G3410" t="s">
        <v>616</v>
      </c>
      <c r="H3410" s="3" t="s">
        <v>617</v>
      </c>
      <c r="I3410" s="8">
        <v>-20.77</v>
      </c>
      <c r="J3410" s="8">
        <v>-47.24</v>
      </c>
      <c r="K3410">
        <v>490000</v>
      </c>
      <c r="L3410" t="s">
        <v>67</v>
      </c>
      <c r="M3410" t="s">
        <v>614</v>
      </c>
      <c r="N3410" t="s">
        <v>615</v>
      </c>
      <c r="O3410" s="12">
        <v>1998</v>
      </c>
      <c r="P3410" s="12">
        <v>12</v>
      </c>
      <c r="Q3410" s="12">
        <v>1999</v>
      </c>
      <c r="R3410" s="12">
        <v>11</v>
      </c>
      <c r="S3410" s="7">
        <v>12</v>
      </c>
      <c r="T3410">
        <v>12</v>
      </c>
      <c r="U3410">
        <v>3</v>
      </c>
      <c r="V3410" t="s">
        <v>82</v>
      </c>
      <c r="W3410">
        <v>120</v>
      </c>
      <c r="X3410" s="5">
        <v>1</v>
      </c>
      <c r="Y3410" s="15" t="s">
        <v>48</v>
      </c>
      <c r="Z3410" t="s">
        <v>55</v>
      </c>
      <c r="AA3410" t="s">
        <v>76</v>
      </c>
      <c r="AB3410" s="5">
        <v>15</v>
      </c>
      <c r="AC3410" t="s">
        <v>1453</v>
      </c>
      <c r="AD3410" t="s">
        <v>1509</v>
      </c>
    </row>
    <row r="3411" spans="1:30" ht="14.25" customHeight="1" x14ac:dyDescent="0.3">
      <c r="A3411">
        <v>35</v>
      </c>
      <c r="B3411" t="s">
        <v>24</v>
      </c>
      <c r="C3411" t="s">
        <v>501</v>
      </c>
      <c r="D3411" t="s">
        <v>376</v>
      </c>
      <c r="E3411">
        <v>2011</v>
      </c>
      <c r="F3411" t="s">
        <v>611</v>
      </c>
      <c r="G3411" t="s">
        <v>616</v>
      </c>
      <c r="H3411" s="3" t="s">
        <v>617</v>
      </c>
      <c r="I3411" s="8">
        <v>-20.77</v>
      </c>
      <c r="J3411" s="8">
        <v>-47.24</v>
      </c>
      <c r="K3411">
        <v>490000</v>
      </c>
      <c r="L3411" t="s">
        <v>67</v>
      </c>
      <c r="M3411" t="s">
        <v>614</v>
      </c>
      <c r="N3411" t="s">
        <v>615</v>
      </c>
      <c r="O3411" s="12">
        <v>1998</v>
      </c>
      <c r="P3411" s="12">
        <v>12</v>
      </c>
      <c r="Q3411" s="12">
        <v>1999</v>
      </c>
      <c r="R3411" s="12">
        <v>11</v>
      </c>
      <c r="S3411" s="7">
        <v>12</v>
      </c>
      <c r="T3411">
        <v>12</v>
      </c>
      <c r="U3411">
        <v>3</v>
      </c>
      <c r="V3411" t="s">
        <v>82</v>
      </c>
      <c r="W3411">
        <v>120</v>
      </c>
      <c r="X3411" s="5">
        <v>1</v>
      </c>
      <c r="Y3411" s="15" t="s">
        <v>48</v>
      </c>
      <c r="Z3411" t="s">
        <v>55</v>
      </c>
      <c r="AA3411" t="s">
        <v>258</v>
      </c>
      <c r="AB3411" s="5">
        <v>5</v>
      </c>
      <c r="AC3411" t="s">
        <v>1453</v>
      </c>
      <c r="AD3411" t="s">
        <v>1509</v>
      </c>
    </row>
    <row r="3412" spans="1:30" ht="14.25" customHeight="1" x14ac:dyDescent="0.3">
      <c r="A3412">
        <v>35</v>
      </c>
      <c r="B3412" t="s">
        <v>24</v>
      </c>
      <c r="C3412" t="s">
        <v>501</v>
      </c>
      <c r="D3412" t="s">
        <v>376</v>
      </c>
      <c r="E3412">
        <v>2011</v>
      </c>
      <c r="F3412" t="s">
        <v>611</v>
      </c>
      <c r="G3412" t="s">
        <v>616</v>
      </c>
      <c r="H3412" s="3" t="s">
        <v>617</v>
      </c>
      <c r="I3412" s="8">
        <v>-20.77</v>
      </c>
      <c r="J3412" s="8">
        <v>-47.24</v>
      </c>
      <c r="K3412">
        <v>490000</v>
      </c>
      <c r="L3412" t="s">
        <v>67</v>
      </c>
      <c r="M3412" t="s">
        <v>614</v>
      </c>
      <c r="N3412" t="s">
        <v>615</v>
      </c>
      <c r="O3412" s="12">
        <v>1998</v>
      </c>
      <c r="P3412" s="12">
        <v>12</v>
      </c>
      <c r="Q3412" s="12">
        <v>1999</v>
      </c>
      <c r="R3412" s="12">
        <v>11</v>
      </c>
      <c r="S3412" s="7">
        <v>12</v>
      </c>
      <c r="T3412">
        <v>12</v>
      </c>
      <c r="U3412">
        <v>3</v>
      </c>
      <c r="V3412" t="s">
        <v>82</v>
      </c>
      <c r="W3412">
        <v>120</v>
      </c>
      <c r="X3412" s="5">
        <v>1</v>
      </c>
      <c r="Y3412" s="15" t="s">
        <v>48</v>
      </c>
      <c r="Z3412" t="s">
        <v>55</v>
      </c>
      <c r="AA3412" t="s">
        <v>249</v>
      </c>
      <c r="AB3412" s="5">
        <v>2</v>
      </c>
      <c r="AC3412" t="s">
        <v>1453</v>
      </c>
      <c r="AD3412" t="s">
        <v>1509</v>
      </c>
    </row>
    <row r="3413" spans="1:30" ht="14.25" customHeight="1" x14ac:dyDescent="0.3">
      <c r="A3413">
        <v>35</v>
      </c>
      <c r="B3413" t="s">
        <v>24</v>
      </c>
      <c r="C3413" t="s">
        <v>501</v>
      </c>
      <c r="D3413" t="s">
        <v>376</v>
      </c>
      <c r="E3413">
        <v>2011</v>
      </c>
      <c r="F3413" t="s">
        <v>611</v>
      </c>
      <c r="G3413" t="s">
        <v>616</v>
      </c>
      <c r="H3413" s="3" t="s">
        <v>617</v>
      </c>
      <c r="I3413" s="8">
        <v>-20.77</v>
      </c>
      <c r="J3413" s="8">
        <v>-47.24</v>
      </c>
      <c r="K3413">
        <v>490000</v>
      </c>
      <c r="L3413" t="s">
        <v>67</v>
      </c>
      <c r="M3413" t="s">
        <v>614</v>
      </c>
      <c r="N3413" t="s">
        <v>615</v>
      </c>
      <c r="O3413" s="12">
        <v>1998</v>
      </c>
      <c r="P3413" s="12">
        <v>12</v>
      </c>
      <c r="Q3413" s="12">
        <v>1999</v>
      </c>
      <c r="R3413" s="12">
        <v>11</v>
      </c>
      <c r="S3413" s="7">
        <v>12</v>
      </c>
      <c r="T3413">
        <v>12</v>
      </c>
      <c r="U3413">
        <v>3</v>
      </c>
      <c r="V3413" t="s">
        <v>82</v>
      </c>
      <c r="W3413">
        <v>120</v>
      </c>
      <c r="X3413" s="5">
        <v>1</v>
      </c>
      <c r="Y3413" s="15" t="s">
        <v>48</v>
      </c>
      <c r="Z3413" t="s">
        <v>55</v>
      </c>
      <c r="AA3413" t="s">
        <v>114</v>
      </c>
      <c r="AB3413" s="5">
        <v>0</v>
      </c>
      <c r="AC3413" t="s">
        <v>1453</v>
      </c>
      <c r="AD3413" t="s">
        <v>1509</v>
      </c>
    </row>
    <row r="3414" spans="1:30" ht="14.25" customHeight="1" x14ac:dyDescent="0.3">
      <c r="A3414">
        <v>35</v>
      </c>
      <c r="B3414" t="s">
        <v>24</v>
      </c>
      <c r="C3414" t="s">
        <v>501</v>
      </c>
      <c r="D3414" t="s">
        <v>376</v>
      </c>
      <c r="E3414">
        <v>2011</v>
      </c>
      <c r="F3414" t="s">
        <v>611</v>
      </c>
      <c r="G3414" t="s">
        <v>616</v>
      </c>
      <c r="H3414" s="3" t="s">
        <v>617</v>
      </c>
      <c r="I3414" s="8">
        <v>-20.77</v>
      </c>
      <c r="J3414" s="8">
        <v>-47.24</v>
      </c>
      <c r="K3414">
        <v>490000</v>
      </c>
      <c r="L3414" t="s">
        <v>67</v>
      </c>
      <c r="M3414" t="s">
        <v>614</v>
      </c>
      <c r="N3414" t="s">
        <v>615</v>
      </c>
      <c r="O3414" s="12">
        <v>1998</v>
      </c>
      <c r="P3414" s="12">
        <v>12</v>
      </c>
      <c r="Q3414" s="12">
        <v>1999</v>
      </c>
      <c r="R3414" s="12">
        <v>11</v>
      </c>
      <c r="S3414" s="7">
        <v>12</v>
      </c>
      <c r="T3414">
        <v>12</v>
      </c>
      <c r="U3414">
        <v>3</v>
      </c>
      <c r="V3414" t="s">
        <v>82</v>
      </c>
      <c r="W3414">
        <v>120</v>
      </c>
      <c r="X3414" s="5">
        <v>1</v>
      </c>
      <c r="Y3414" s="15" t="s">
        <v>48</v>
      </c>
      <c r="Z3414" t="s">
        <v>55</v>
      </c>
      <c r="AA3414" t="s">
        <v>87</v>
      </c>
      <c r="AB3414" s="5">
        <v>103</v>
      </c>
      <c r="AC3414" t="s">
        <v>1453</v>
      </c>
      <c r="AD3414" t="s">
        <v>1509</v>
      </c>
    </row>
    <row r="3415" spans="1:30" ht="14.25" customHeight="1" x14ac:dyDescent="0.3">
      <c r="A3415">
        <v>35</v>
      </c>
      <c r="B3415" t="s">
        <v>24</v>
      </c>
      <c r="C3415" t="s">
        <v>501</v>
      </c>
      <c r="D3415" t="s">
        <v>376</v>
      </c>
      <c r="E3415">
        <v>2011</v>
      </c>
      <c r="F3415" t="s">
        <v>611</v>
      </c>
      <c r="G3415" t="s">
        <v>616</v>
      </c>
      <c r="H3415" s="3" t="s">
        <v>617</v>
      </c>
      <c r="I3415" s="8">
        <v>-20.77</v>
      </c>
      <c r="J3415" s="8">
        <v>-47.24</v>
      </c>
      <c r="K3415">
        <v>490000</v>
      </c>
      <c r="L3415" t="s">
        <v>67</v>
      </c>
      <c r="M3415" t="s">
        <v>614</v>
      </c>
      <c r="N3415" t="s">
        <v>615</v>
      </c>
      <c r="O3415" s="12">
        <v>1998</v>
      </c>
      <c r="P3415" s="12">
        <v>12</v>
      </c>
      <c r="Q3415" s="12">
        <v>1999</v>
      </c>
      <c r="R3415" s="12">
        <v>11</v>
      </c>
      <c r="S3415" s="7">
        <v>12</v>
      </c>
      <c r="T3415">
        <v>12</v>
      </c>
      <c r="U3415">
        <v>3</v>
      </c>
      <c r="V3415" t="s">
        <v>82</v>
      </c>
      <c r="W3415">
        <v>120</v>
      </c>
      <c r="X3415" s="5">
        <v>1</v>
      </c>
      <c r="Y3415" s="15" t="s">
        <v>48</v>
      </c>
      <c r="Z3415" t="s">
        <v>49</v>
      </c>
      <c r="AA3415" t="s">
        <v>52</v>
      </c>
      <c r="AB3415" s="5">
        <v>23</v>
      </c>
      <c r="AC3415" t="s">
        <v>1453</v>
      </c>
      <c r="AD3415" t="s">
        <v>1509</v>
      </c>
    </row>
    <row r="3416" spans="1:30" ht="14.25" customHeight="1" x14ac:dyDescent="0.3">
      <c r="A3416">
        <v>35</v>
      </c>
      <c r="B3416" t="s">
        <v>24</v>
      </c>
      <c r="C3416" t="s">
        <v>501</v>
      </c>
      <c r="D3416" t="s">
        <v>376</v>
      </c>
      <c r="E3416">
        <v>2011</v>
      </c>
      <c r="F3416" t="s">
        <v>611</v>
      </c>
      <c r="G3416" t="s">
        <v>616</v>
      </c>
      <c r="H3416" s="3" t="s">
        <v>617</v>
      </c>
      <c r="I3416" s="8">
        <v>-20.77</v>
      </c>
      <c r="J3416" s="8">
        <v>-47.24</v>
      </c>
      <c r="K3416">
        <v>490000</v>
      </c>
      <c r="L3416" t="s">
        <v>67</v>
      </c>
      <c r="M3416" t="s">
        <v>614</v>
      </c>
      <c r="N3416" t="s">
        <v>615</v>
      </c>
      <c r="O3416" s="12">
        <v>1998</v>
      </c>
      <c r="P3416" s="12">
        <v>12</v>
      </c>
      <c r="Q3416" s="12">
        <v>1999</v>
      </c>
      <c r="R3416" s="12">
        <v>11</v>
      </c>
      <c r="S3416" s="7">
        <v>12</v>
      </c>
      <c r="T3416">
        <v>12</v>
      </c>
      <c r="U3416">
        <v>3</v>
      </c>
      <c r="V3416" t="s">
        <v>82</v>
      </c>
      <c r="W3416">
        <v>120</v>
      </c>
      <c r="X3416" s="5">
        <v>1</v>
      </c>
      <c r="Y3416" s="15" t="s">
        <v>48</v>
      </c>
      <c r="Z3416" t="s">
        <v>49</v>
      </c>
      <c r="AA3416" t="s">
        <v>235</v>
      </c>
      <c r="AB3416" s="5">
        <v>0</v>
      </c>
      <c r="AC3416" t="s">
        <v>1453</v>
      </c>
      <c r="AD3416" t="s">
        <v>1509</v>
      </c>
    </row>
    <row r="3417" spans="1:30" ht="14.25" customHeight="1" x14ac:dyDescent="0.3">
      <c r="A3417">
        <v>35</v>
      </c>
      <c r="B3417" t="s">
        <v>24</v>
      </c>
      <c r="C3417" t="s">
        <v>501</v>
      </c>
      <c r="D3417" t="s">
        <v>376</v>
      </c>
      <c r="E3417">
        <v>2011</v>
      </c>
      <c r="F3417" t="s">
        <v>611</v>
      </c>
      <c r="G3417" t="s">
        <v>616</v>
      </c>
      <c r="H3417" s="3" t="s">
        <v>617</v>
      </c>
      <c r="I3417" s="8">
        <v>-20.77</v>
      </c>
      <c r="J3417" s="8">
        <v>-47.24</v>
      </c>
      <c r="K3417">
        <v>490000</v>
      </c>
      <c r="L3417" t="s">
        <v>67</v>
      </c>
      <c r="M3417" t="s">
        <v>614</v>
      </c>
      <c r="N3417" t="s">
        <v>615</v>
      </c>
      <c r="O3417" s="12">
        <v>1998</v>
      </c>
      <c r="P3417" s="12">
        <v>12</v>
      </c>
      <c r="Q3417" s="12">
        <v>1999</v>
      </c>
      <c r="R3417" s="12">
        <v>11</v>
      </c>
      <c r="S3417" s="7">
        <v>12</v>
      </c>
      <c r="T3417">
        <v>12</v>
      </c>
      <c r="U3417">
        <v>3</v>
      </c>
      <c r="V3417" t="s">
        <v>82</v>
      </c>
      <c r="W3417">
        <v>120</v>
      </c>
      <c r="X3417" s="5">
        <v>1</v>
      </c>
      <c r="Y3417" s="15" t="s">
        <v>48</v>
      </c>
      <c r="Z3417" t="s">
        <v>90</v>
      </c>
      <c r="AA3417" t="s">
        <v>91</v>
      </c>
      <c r="AB3417" s="5">
        <v>0</v>
      </c>
      <c r="AC3417" t="s">
        <v>1453</v>
      </c>
      <c r="AD3417" t="s">
        <v>1509</v>
      </c>
    </row>
    <row r="3418" spans="1:30" ht="14.25" customHeight="1" x14ac:dyDescent="0.3">
      <c r="A3418">
        <v>35</v>
      </c>
      <c r="B3418" t="s">
        <v>24</v>
      </c>
      <c r="C3418" t="s">
        <v>501</v>
      </c>
      <c r="D3418" t="s">
        <v>376</v>
      </c>
      <c r="E3418">
        <v>2011</v>
      </c>
      <c r="F3418" t="s">
        <v>611</v>
      </c>
      <c r="G3418" t="s">
        <v>616</v>
      </c>
      <c r="H3418" s="3" t="s">
        <v>617</v>
      </c>
      <c r="I3418" s="8">
        <v>-20.77</v>
      </c>
      <c r="J3418" s="8">
        <v>-47.24</v>
      </c>
      <c r="K3418">
        <v>490000</v>
      </c>
      <c r="L3418" t="s">
        <v>67</v>
      </c>
      <c r="M3418" t="s">
        <v>614</v>
      </c>
      <c r="N3418" t="s">
        <v>615</v>
      </c>
      <c r="O3418" s="12">
        <v>1998</v>
      </c>
      <c r="P3418" s="12">
        <v>12</v>
      </c>
      <c r="Q3418" s="12">
        <v>1999</v>
      </c>
      <c r="R3418" s="12">
        <v>11</v>
      </c>
      <c r="S3418" s="7">
        <v>12</v>
      </c>
      <c r="T3418">
        <v>12</v>
      </c>
      <c r="U3418">
        <v>3</v>
      </c>
      <c r="V3418" t="s">
        <v>82</v>
      </c>
      <c r="W3418">
        <v>120</v>
      </c>
      <c r="X3418" s="5">
        <v>1</v>
      </c>
      <c r="Y3418" s="15" t="s">
        <v>48</v>
      </c>
      <c r="Z3418" t="s">
        <v>90</v>
      </c>
      <c r="AA3418" t="s">
        <v>279</v>
      </c>
      <c r="AB3418" s="5">
        <v>1</v>
      </c>
      <c r="AC3418" t="s">
        <v>1453</v>
      </c>
      <c r="AD3418" t="s">
        <v>1509</v>
      </c>
    </row>
    <row r="3419" spans="1:30" ht="14.25" customHeight="1" x14ac:dyDescent="0.3">
      <c r="A3419">
        <v>36</v>
      </c>
      <c r="B3419" t="s">
        <v>24</v>
      </c>
      <c r="C3419" t="s">
        <v>504</v>
      </c>
      <c r="D3419" t="s">
        <v>505</v>
      </c>
      <c r="E3419">
        <v>2004</v>
      </c>
      <c r="F3419" t="s">
        <v>618</v>
      </c>
      <c r="G3419" t="s">
        <v>619</v>
      </c>
      <c r="H3419" s="3" t="s">
        <v>620</v>
      </c>
      <c r="I3419" s="8">
        <v>-23.45</v>
      </c>
      <c r="J3419" s="8">
        <v>-51.25</v>
      </c>
      <c r="K3419">
        <v>6800000</v>
      </c>
      <c r="L3419" t="s">
        <v>67</v>
      </c>
      <c r="M3419" t="s">
        <v>31</v>
      </c>
      <c r="N3419" t="s">
        <v>621</v>
      </c>
      <c r="O3419" s="12">
        <v>1998</v>
      </c>
      <c r="P3419" s="12">
        <v>11</v>
      </c>
      <c r="Q3419" s="12">
        <v>1999</v>
      </c>
      <c r="R3419" s="12">
        <v>10</v>
      </c>
      <c r="S3419" s="7">
        <v>12</v>
      </c>
      <c r="T3419">
        <v>24</v>
      </c>
      <c r="U3419">
        <v>5</v>
      </c>
      <c r="V3419" t="s">
        <v>82</v>
      </c>
      <c r="W3419">
        <f t="shared" ref="W3419:W3595" si="51">7*60</f>
        <v>420</v>
      </c>
      <c r="X3419" s="5">
        <v>1</v>
      </c>
      <c r="Y3419" s="15" t="s">
        <v>1070</v>
      </c>
      <c r="Z3419" t="s">
        <v>49</v>
      </c>
      <c r="AA3419" t="s">
        <v>52</v>
      </c>
      <c r="AB3419" s="5">
        <v>186</v>
      </c>
      <c r="AC3419" t="s">
        <v>1461</v>
      </c>
      <c r="AD3419" t="s">
        <v>1636</v>
      </c>
    </row>
    <row r="3420" spans="1:30" ht="14.25" customHeight="1" x14ac:dyDescent="0.3">
      <c r="A3420">
        <v>36</v>
      </c>
      <c r="B3420" t="s">
        <v>24</v>
      </c>
      <c r="C3420" t="s">
        <v>504</v>
      </c>
      <c r="D3420" t="s">
        <v>505</v>
      </c>
      <c r="E3420">
        <v>2004</v>
      </c>
      <c r="F3420" t="s">
        <v>618</v>
      </c>
      <c r="G3420" t="s">
        <v>619</v>
      </c>
      <c r="H3420" s="3" t="s">
        <v>620</v>
      </c>
      <c r="I3420" s="8">
        <v>-23.45</v>
      </c>
      <c r="J3420" s="8">
        <v>-51.25</v>
      </c>
      <c r="K3420">
        <v>6800000</v>
      </c>
      <c r="L3420" t="s">
        <v>67</v>
      </c>
      <c r="M3420" t="s">
        <v>31</v>
      </c>
      <c r="N3420" t="s">
        <v>621</v>
      </c>
      <c r="O3420" s="12">
        <v>1998</v>
      </c>
      <c r="P3420" s="12">
        <v>11</v>
      </c>
      <c r="Q3420" s="12">
        <v>1999</v>
      </c>
      <c r="R3420" s="12">
        <v>10</v>
      </c>
      <c r="S3420" s="7">
        <v>12</v>
      </c>
      <c r="T3420">
        <v>24</v>
      </c>
      <c r="U3420">
        <v>5</v>
      </c>
      <c r="V3420" t="s">
        <v>82</v>
      </c>
      <c r="W3420">
        <f t="shared" si="51"/>
        <v>420</v>
      </c>
      <c r="X3420" s="5">
        <v>1</v>
      </c>
      <c r="Y3420" s="15" t="s">
        <v>1070</v>
      </c>
      <c r="Z3420" t="s">
        <v>49</v>
      </c>
      <c r="AA3420" t="s">
        <v>235</v>
      </c>
      <c r="AB3420" s="5">
        <v>1</v>
      </c>
      <c r="AC3420" t="s">
        <v>1461</v>
      </c>
      <c r="AD3420" t="s">
        <v>1636</v>
      </c>
    </row>
    <row r="3421" spans="1:30" ht="15.75" customHeight="1" x14ac:dyDescent="0.3">
      <c r="A3421">
        <v>36</v>
      </c>
      <c r="B3421" t="s">
        <v>24</v>
      </c>
      <c r="C3421" t="s">
        <v>504</v>
      </c>
      <c r="D3421" t="s">
        <v>505</v>
      </c>
      <c r="E3421">
        <v>2004</v>
      </c>
      <c r="F3421" t="s">
        <v>618</v>
      </c>
      <c r="G3421" t="s">
        <v>619</v>
      </c>
      <c r="H3421" s="3" t="s">
        <v>620</v>
      </c>
      <c r="I3421" s="8">
        <v>-23.45</v>
      </c>
      <c r="J3421" s="8">
        <v>-51.25</v>
      </c>
      <c r="K3421">
        <v>6800000</v>
      </c>
      <c r="L3421" t="s">
        <v>67</v>
      </c>
      <c r="M3421" t="s">
        <v>31</v>
      </c>
      <c r="N3421" t="s">
        <v>621</v>
      </c>
      <c r="O3421" s="12">
        <v>1998</v>
      </c>
      <c r="P3421" s="12">
        <v>11</v>
      </c>
      <c r="Q3421" s="12">
        <v>1999</v>
      </c>
      <c r="R3421" s="12">
        <v>10</v>
      </c>
      <c r="S3421" s="7">
        <v>12</v>
      </c>
      <c r="T3421">
        <v>24</v>
      </c>
      <c r="U3421">
        <v>5</v>
      </c>
      <c r="V3421" t="s">
        <v>82</v>
      </c>
      <c r="W3421">
        <f t="shared" si="51"/>
        <v>420</v>
      </c>
      <c r="X3421" s="5">
        <v>1</v>
      </c>
      <c r="Y3421" s="15" t="s">
        <v>1070</v>
      </c>
      <c r="Z3421" t="s">
        <v>83</v>
      </c>
      <c r="AA3421" t="s">
        <v>87</v>
      </c>
      <c r="AB3421" s="5">
        <v>99</v>
      </c>
      <c r="AC3421" t="s">
        <v>1461</v>
      </c>
      <c r="AD3421" t="s">
        <v>1636</v>
      </c>
    </row>
    <row r="3422" spans="1:30" ht="15.75" customHeight="1" x14ac:dyDescent="0.3">
      <c r="A3422">
        <v>36</v>
      </c>
      <c r="B3422" t="s">
        <v>24</v>
      </c>
      <c r="C3422" t="s">
        <v>504</v>
      </c>
      <c r="D3422" t="s">
        <v>505</v>
      </c>
      <c r="E3422">
        <v>2004</v>
      </c>
      <c r="F3422" t="s">
        <v>618</v>
      </c>
      <c r="G3422" t="s">
        <v>619</v>
      </c>
      <c r="H3422" s="3" t="s">
        <v>620</v>
      </c>
      <c r="I3422" s="8">
        <v>-23.45</v>
      </c>
      <c r="J3422" s="8">
        <v>-51.25</v>
      </c>
      <c r="K3422">
        <v>6800000</v>
      </c>
      <c r="L3422" t="s">
        <v>67</v>
      </c>
      <c r="M3422" t="s">
        <v>31</v>
      </c>
      <c r="N3422" t="s">
        <v>621</v>
      </c>
      <c r="O3422" s="12">
        <v>1998</v>
      </c>
      <c r="P3422" s="12">
        <v>11</v>
      </c>
      <c r="Q3422" s="12">
        <v>1999</v>
      </c>
      <c r="R3422" s="12">
        <v>10</v>
      </c>
      <c r="S3422" s="7">
        <v>12</v>
      </c>
      <c r="T3422">
        <v>24</v>
      </c>
      <c r="U3422">
        <v>5</v>
      </c>
      <c r="V3422" t="s">
        <v>82</v>
      </c>
      <c r="W3422">
        <f t="shared" si="51"/>
        <v>420</v>
      </c>
      <c r="X3422" s="5">
        <v>1</v>
      </c>
      <c r="Y3422" s="15" t="s">
        <v>1070</v>
      </c>
      <c r="Z3422" t="s">
        <v>55</v>
      </c>
      <c r="AA3422" t="s">
        <v>70</v>
      </c>
      <c r="AB3422" s="5">
        <v>59</v>
      </c>
      <c r="AC3422" t="s">
        <v>1461</v>
      </c>
      <c r="AD3422" t="s">
        <v>1636</v>
      </c>
    </row>
    <row r="3423" spans="1:30" ht="15.75" customHeight="1" x14ac:dyDescent="0.3">
      <c r="A3423">
        <v>36</v>
      </c>
      <c r="B3423" t="s">
        <v>24</v>
      </c>
      <c r="C3423" t="s">
        <v>504</v>
      </c>
      <c r="D3423" t="s">
        <v>505</v>
      </c>
      <c r="E3423">
        <v>2004</v>
      </c>
      <c r="F3423" t="s">
        <v>618</v>
      </c>
      <c r="G3423" t="s">
        <v>619</v>
      </c>
      <c r="H3423" s="3" t="s">
        <v>620</v>
      </c>
      <c r="I3423" s="8">
        <v>-23.45</v>
      </c>
      <c r="J3423" s="8">
        <v>-51.25</v>
      </c>
      <c r="K3423">
        <v>6800000</v>
      </c>
      <c r="L3423" t="s">
        <v>67</v>
      </c>
      <c r="M3423" t="s">
        <v>31</v>
      </c>
      <c r="N3423" t="s">
        <v>621</v>
      </c>
      <c r="O3423" s="12">
        <v>1998</v>
      </c>
      <c r="P3423" s="12">
        <v>11</v>
      </c>
      <c r="Q3423" s="12">
        <v>1999</v>
      </c>
      <c r="R3423" s="12">
        <v>10</v>
      </c>
      <c r="S3423" s="7">
        <v>12</v>
      </c>
      <c r="T3423">
        <v>24</v>
      </c>
      <c r="U3423">
        <v>5</v>
      </c>
      <c r="V3423" t="s">
        <v>82</v>
      </c>
      <c r="W3423">
        <f t="shared" si="51"/>
        <v>420</v>
      </c>
      <c r="X3423" s="5">
        <v>1</v>
      </c>
      <c r="Y3423" s="15" t="s">
        <v>1070</v>
      </c>
      <c r="Z3423" t="s">
        <v>55</v>
      </c>
      <c r="AA3423" t="s">
        <v>62</v>
      </c>
      <c r="AB3423" s="5">
        <v>39</v>
      </c>
      <c r="AC3423" t="s">
        <v>1461</v>
      </c>
      <c r="AD3423" t="s">
        <v>1636</v>
      </c>
    </row>
    <row r="3424" spans="1:30" ht="15.75" customHeight="1" x14ac:dyDescent="0.3">
      <c r="A3424">
        <v>36</v>
      </c>
      <c r="B3424" t="s">
        <v>24</v>
      </c>
      <c r="C3424" t="s">
        <v>504</v>
      </c>
      <c r="D3424" t="s">
        <v>505</v>
      </c>
      <c r="E3424">
        <v>2004</v>
      </c>
      <c r="F3424" t="s">
        <v>618</v>
      </c>
      <c r="G3424" t="s">
        <v>619</v>
      </c>
      <c r="H3424" s="3" t="s">
        <v>620</v>
      </c>
      <c r="I3424" s="8">
        <v>-23.45</v>
      </c>
      <c r="J3424" s="8">
        <v>-51.25</v>
      </c>
      <c r="K3424">
        <v>6800000</v>
      </c>
      <c r="L3424" t="s">
        <v>67</v>
      </c>
      <c r="M3424" t="s">
        <v>31</v>
      </c>
      <c r="N3424" t="s">
        <v>621</v>
      </c>
      <c r="O3424" s="12">
        <v>1998</v>
      </c>
      <c r="P3424" s="12">
        <v>11</v>
      </c>
      <c r="Q3424" s="12">
        <v>1999</v>
      </c>
      <c r="R3424" s="12">
        <v>10</v>
      </c>
      <c r="S3424" s="7">
        <v>12</v>
      </c>
      <c r="T3424">
        <v>24</v>
      </c>
      <c r="U3424">
        <v>5</v>
      </c>
      <c r="V3424" t="s">
        <v>82</v>
      </c>
      <c r="W3424">
        <f t="shared" si="51"/>
        <v>420</v>
      </c>
      <c r="X3424" s="5">
        <v>1</v>
      </c>
      <c r="Y3424" s="15" t="s">
        <v>1070</v>
      </c>
      <c r="Z3424" t="s">
        <v>55</v>
      </c>
      <c r="AA3424" t="s">
        <v>56</v>
      </c>
      <c r="AB3424" s="5">
        <v>8</v>
      </c>
      <c r="AC3424" t="s">
        <v>1461</v>
      </c>
      <c r="AD3424" t="s">
        <v>1636</v>
      </c>
    </row>
    <row r="3425" spans="1:30" ht="15.75" customHeight="1" x14ac:dyDescent="0.3">
      <c r="A3425">
        <v>36</v>
      </c>
      <c r="B3425" t="s">
        <v>24</v>
      </c>
      <c r="C3425" t="s">
        <v>504</v>
      </c>
      <c r="D3425" t="s">
        <v>505</v>
      </c>
      <c r="E3425">
        <v>2004</v>
      </c>
      <c r="F3425" t="s">
        <v>618</v>
      </c>
      <c r="G3425" t="s">
        <v>619</v>
      </c>
      <c r="H3425" s="3" t="s">
        <v>620</v>
      </c>
      <c r="I3425" s="8">
        <v>-23.45</v>
      </c>
      <c r="J3425" s="8">
        <v>-51.25</v>
      </c>
      <c r="K3425">
        <v>6800000</v>
      </c>
      <c r="L3425" t="s">
        <v>67</v>
      </c>
      <c r="M3425" t="s">
        <v>31</v>
      </c>
      <c r="N3425" t="s">
        <v>621</v>
      </c>
      <c r="O3425" s="12">
        <v>1998</v>
      </c>
      <c r="P3425" s="12">
        <v>11</v>
      </c>
      <c r="Q3425" s="12">
        <v>1999</v>
      </c>
      <c r="R3425" s="12">
        <v>10</v>
      </c>
      <c r="S3425" s="7">
        <v>12</v>
      </c>
      <c r="T3425">
        <v>24</v>
      </c>
      <c r="U3425">
        <v>5</v>
      </c>
      <c r="V3425" t="s">
        <v>82</v>
      </c>
      <c r="W3425">
        <f t="shared" si="51"/>
        <v>420</v>
      </c>
      <c r="X3425" s="5">
        <v>1</v>
      </c>
      <c r="Y3425" s="15" t="s">
        <v>1070</v>
      </c>
      <c r="Z3425" t="s">
        <v>55</v>
      </c>
      <c r="AA3425" t="s">
        <v>76</v>
      </c>
      <c r="AB3425" s="5">
        <v>6</v>
      </c>
      <c r="AC3425" t="s">
        <v>1461</v>
      </c>
      <c r="AD3425" t="s">
        <v>1636</v>
      </c>
    </row>
    <row r="3426" spans="1:30" ht="15.75" customHeight="1" x14ac:dyDescent="0.3">
      <c r="A3426">
        <v>36</v>
      </c>
      <c r="B3426" t="s">
        <v>24</v>
      </c>
      <c r="C3426" t="s">
        <v>504</v>
      </c>
      <c r="D3426" t="s">
        <v>505</v>
      </c>
      <c r="E3426">
        <v>2004</v>
      </c>
      <c r="F3426" t="s">
        <v>618</v>
      </c>
      <c r="G3426" t="s">
        <v>619</v>
      </c>
      <c r="H3426" s="3" t="s">
        <v>620</v>
      </c>
      <c r="I3426" s="8">
        <v>-23.45</v>
      </c>
      <c r="J3426" s="8">
        <v>-51.25</v>
      </c>
      <c r="K3426">
        <v>6800000</v>
      </c>
      <c r="L3426" t="s">
        <v>67</v>
      </c>
      <c r="M3426" t="s">
        <v>31</v>
      </c>
      <c r="N3426" t="s">
        <v>621</v>
      </c>
      <c r="O3426" s="12">
        <v>1998</v>
      </c>
      <c r="P3426" s="12">
        <v>11</v>
      </c>
      <c r="Q3426" s="12">
        <v>1999</v>
      </c>
      <c r="R3426" s="12">
        <v>10</v>
      </c>
      <c r="S3426" s="7">
        <v>12</v>
      </c>
      <c r="T3426">
        <v>24</v>
      </c>
      <c r="U3426">
        <v>5</v>
      </c>
      <c r="V3426" t="s">
        <v>82</v>
      </c>
      <c r="W3426">
        <f t="shared" si="51"/>
        <v>420</v>
      </c>
      <c r="X3426" s="5">
        <v>1</v>
      </c>
      <c r="Y3426" s="15" t="s">
        <v>1070</v>
      </c>
      <c r="Z3426" t="s">
        <v>55</v>
      </c>
      <c r="AA3426" t="s">
        <v>258</v>
      </c>
      <c r="AB3426" s="5">
        <v>3</v>
      </c>
      <c r="AC3426" t="s">
        <v>1461</v>
      </c>
      <c r="AD3426" t="s">
        <v>1636</v>
      </c>
    </row>
    <row r="3427" spans="1:30" ht="15.75" customHeight="1" x14ac:dyDescent="0.3">
      <c r="A3427">
        <v>36</v>
      </c>
      <c r="B3427" t="s">
        <v>24</v>
      </c>
      <c r="C3427" t="s">
        <v>504</v>
      </c>
      <c r="D3427" t="s">
        <v>505</v>
      </c>
      <c r="E3427">
        <v>2004</v>
      </c>
      <c r="F3427" t="s">
        <v>618</v>
      </c>
      <c r="G3427" t="s">
        <v>619</v>
      </c>
      <c r="H3427" s="3" t="s">
        <v>620</v>
      </c>
      <c r="I3427" s="8">
        <v>-23.45</v>
      </c>
      <c r="J3427" s="8">
        <v>-51.25</v>
      </c>
      <c r="K3427">
        <v>6800000</v>
      </c>
      <c r="L3427" t="s">
        <v>67</v>
      </c>
      <c r="M3427" t="s">
        <v>31</v>
      </c>
      <c r="N3427" t="s">
        <v>621</v>
      </c>
      <c r="O3427" s="12">
        <v>1998</v>
      </c>
      <c r="P3427" s="12">
        <v>11</v>
      </c>
      <c r="Q3427" s="12">
        <v>1999</v>
      </c>
      <c r="R3427" s="12">
        <v>10</v>
      </c>
      <c r="S3427" s="7">
        <v>12</v>
      </c>
      <c r="T3427">
        <v>24</v>
      </c>
      <c r="U3427">
        <v>5</v>
      </c>
      <c r="V3427" t="s">
        <v>82</v>
      </c>
      <c r="W3427">
        <f t="shared" si="51"/>
        <v>420</v>
      </c>
      <c r="X3427" s="5">
        <v>1</v>
      </c>
      <c r="Y3427" s="15" t="s">
        <v>1070</v>
      </c>
      <c r="Z3427" t="s">
        <v>55</v>
      </c>
      <c r="AA3427" t="s">
        <v>876</v>
      </c>
      <c r="AB3427" s="5">
        <v>1</v>
      </c>
      <c r="AC3427" t="s">
        <v>1461</v>
      </c>
      <c r="AD3427" t="s">
        <v>1636</v>
      </c>
    </row>
    <row r="3428" spans="1:30" ht="15.75" customHeight="1" x14ac:dyDescent="0.3">
      <c r="A3428">
        <v>36</v>
      </c>
      <c r="B3428" t="s">
        <v>24</v>
      </c>
      <c r="C3428" t="s">
        <v>504</v>
      </c>
      <c r="D3428" t="s">
        <v>505</v>
      </c>
      <c r="E3428">
        <v>2004</v>
      </c>
      <c r="F3428" t="s">
        <v>618</v>
      </c>
      <c r="G3428" t="s">
        <v>619</v>
      </c>
      <c r="H3428" s="3" t="s">
        <v>620</v>
      </c>
      <c r="I3428" s="8">
        <v>-23.45</v>
      </c>
      <c r="J3428" s="8">
        <v>-51.25</v>
      </c>
      <c r="K3428">
        <v>6800000</v>
      </c>
      <c r="L3428" t="s">
        <v>67</v>
      </c>
      <c r="M3428" t="s">
        <v>31</v>
      </c>
      <c r="N3428" t="s">
        <v>621</v>
      </c>
      <c r="O3428" s="12">
        <v>1998</v>
      </c>
      <c r="P3428" s="12">
        <v>11</v>
      </c>
      <c r="Q3428" s="12">
        <v>1999</v>
      </c>
      <c r="R3428" s="12">
        <v>10</v>
      </c>
      <c r="S3428" s="7">
        <v>12</v>
      </c>
      <c r="T3428">
        <v>24</v>
      </c>
      <c r="U3428">
        <v>5</v>
      </c>
      <c r="V3428" t="s">
        <v>82</v>
      </c>
      <c r="W3428">
        <f t="shared" si="51"/>
        <v>420</v>
      </c>
      <c r="X3428" s="5">
        <v>1</v>
      </c>
      <c r="Y3428" s="15" t="s">
        <v>21</v>
      </c>
      <c r="Z3428" t="s">
        <v>49</v>
      </c>
      <c r="AA3428" t="s">
        <v>52</v>
      </c>
      <c r="AB3428" s="5">
        <v>29</v>
      </c>
      <c r="AC3428" t="s">
        <v>1461</v>
      </c>
      <c r="AD3428" t="s">
        <v>1636</v>
      </c>
    </row>
    <row r="3429" spans="1:30" ht="15.75" customHeight="1" x14ac:dyDescent="0.3">
      <c r="A3429">
        <v>36</v>
      </c>
      <c r="B3429" t="s">
        <v>24</v>
      </c>
      <c r="C3429" t="s">
        <v>504</v>
      </c>
      <c r="D3429" t="s">
        <v>505</v>
      </c>
      <c r="E3429">
        <v>2004</v>
      </c>
      <c r="F3429" t="s">
        <v>618</v>
      </c>
      <c r="G3429" t="s">
        <v>619</v>
      </c>
      <c r="H3429" s="3" t="s">
        <v>620</v>
      </c>
      <c r="I3429" s="8">
        <v>-23.45</v>
      </c>
      <c r="J3429" s="8">
        <v>-51.25</v>
      </c>
      <c r="K3429">
        <v>6800000</v>
      </c>
      <c r="L3429" t="s">
        <v>67</v>
      </c>
      <c r="M3429" t="s">
        <v>31</v>
      </c>
      <c r="N3429" t="s">
        <v>621</v>
      </c>
      <c r="O3429" s="12">
        <v>1998</v>
      </c>
      <c r="P3429" s="12">
        <v>11</v>
      </c>
      <c r="Q3429" s="12">
        <v>1999</v>
      </c>
      <c r="R3429" s="12">
        <v>10</v>
      </c>
      <c r="S3429" s="7">
        <v>12</v>
      </c>
      <c r="T3429">
        <v>24</v>
      </c>
      <c r="U3429">
        <v>5</v>
      </c>
      <c r="V3429" t="s">
        <v>82</v>
      </c>
      <c r="W3429">
        <f t="shared" si="51"/>
        <v>420</v>
      </c>
      <c r="X3429" s="5">
        <v>1</v>
      </c>
      <c r="Y3429" s="15" t="s">
        <v>21</v>
      </c>
      <c r="Z3429" t="s">
        <v>49</v>
      </c>
      <c r="AA3429" t="s">
        <v>235</v>
      </c>
      <c r="AB3429" s="5">
        <v>0</v>
      </c>
      <c r="AC3429" t="s">
        <v>1461</v>
      </c>
      <c r="AD3429" t="s">
        <v>1636</v>
      </c>
    </row>
    <row r="3430" spans="1:30" ht="15.75" customHeight="1" x14ac:dyDescent="0.3">
      <c r="A3430">
        <v>36</v>
      </c>
      <c r="B3430" t="s">
        <v>24</v>
      </c>
      <c r="C3430" t="s">
        <v>504</v>
      </c>
      <c r="D3430" t="s">
        <v>505</v>
      </c>
      <c r="E3430">
        <v>2004</v>
      </c>
      <c r="F3430" t="s">
        <v>618</v>
      </c>
      <c r="G3430" t="s">
        <v>619</v>
      </c>
      <c r="H3430" s="3" t="s">
        <v>620</v>
      </c>
      <c r="I3430" s="8">
        <v>-23.45</v>
      </c>
      <c r="J3430" s="8">
        <v>-51.25</v>
      </c>
      <c r="K3430">
        <v>6800000</v>
      </c>
      <c r="L3430" t="s">
        <v>67</v>
      </c>
      <c r="M3430" t="s">
        <v>31</v>
      </c>
      <c r="N3430" t="s">
        <v>621</v>
      </c>
      <c r="O3430" s="12">
        <v>1998</v>
      </c>
      <c r="P3430" s="12">
        <v>11</v>
      </c>
      <c r="Q3430" s="12">
        <v>1999</v>
      </c>
      <c r="R3430" s="12">
        <v>10</v>
      </c>
      <c r="S3430" s="7">
        <v>12</v>
      </c>
      <c r="T3430">
        <v>24</v>
      </c>
      <c r="U3430">
        <v>5</v>
      </c>
      <c r="V3430" t="s">
        <v>82</v>
      </c>
      <c r="W3430">
        <f t="shared" si="51"/>
        <v>420</v>
      </c>
      <c r="X3430" s="5">
        <v>1</v>
      </c>
      <c r="Y3430" s="15" t="s">
        <v>21</v>
      </c>
      <c r="Z3430" t="s">
        <v>83</v>
      </c>
      <c r="AA3430" t="s">
        <v>87</v>
      </c>
      <c r="AB3430">
        <v>1</v>
      </c>
      <c r="AC3430" t="s">
        <v>1461</v>
      </c>
      <c r="AD3430" t="s">
        <v>1636</v>
      </c>
    </row>
    <row r="3431" spans="1:30" ht="15.75" customHeight="1" x14ac:dyDescent="0.3">
      <c r="A3431">
        <v>36</v>
      </c>
      <c r="B3431" t="s">
        <v>24</v>
      </c>
      <c r="C3431" t="s">
        <v>504</v>
      </c>
      <c r="D3431" t="s">
        <v>505</v>
      </c>
      <c r="E3431">
        <v>2004</v>
      </c>
      <c r="F3431" t="s">
        <v>618</v>
      </c>
      <c r="G3431" t="s">
        <v>619</v>
      </c>
      <c r="H3431" s="3" t="s">
        <v>620</v>
      </c>
      <c r="I3431" s="8">
        <v>-23.45</v>
      </c>
      <c r="J3431" s="8">
        <v>-51.25</v>
      </c>
      <c r="K3431">
        <v>6800000</v>
      </c>
      <c r="L3431" t="s">
        <v>67</v>
      </c>
      <c r="M3431" t="s">
        <v>31</v>
      </c>
      <c r="N3431" t="s">
        <v>621</v>
      </c>
      <c r="O3431" s="12">
        <v>1998</v>
      </c>
      <c r="P3431" s="12">
        <v>11</v>
      </c>
      <c r="Q3431" s="12">
        <v>1999</v>
      </c>
      <c r="R3431" s="12">
        <v>10</v>
      </c>
      <c r="S3431" s="7">
        <v>12</v>
      </c>
      <c r="T3431">
        <v>24</v>
      </c>
      <c r="U3431">
        <v>5</v>
      </c>
      <c r="V3431" t="s">
        <v>82</v>
      </c>
      <c r="W3431">
        <f t="shared" si="51"/>
        <v>420</v>
      </c>
      <c r="X3431" s="5">
        <v>1</v>
      </c>
      <c r="Y3431" s="15" t="s">
        <v>21</v>
      </c>
      <c r="Z3431" t="s">
        <v>55</v>
      </c>
      <c r="AA3431" t="s">
        <v>70</v>
      </c>
      <c r="AB3431">
        <v>1</v>
      </c>
      <c r="AC3431" t="s">
        <v>1461</v>
      </c>
      <c r="AD3431" t="s">
        <v>1636</v>
      </c>
    </row>
    <row r="3432" spans="1:30" ht="15.75" customHeight="1" x14ac:dyDescent="0.3">
      <c r="A3432">
        <v>36</v>
      </c>
      <c r="B3432" t="s">
        <v>24</v>
      </c>
      <c r="C3432" t="s">
        <v>504</v>
      </c>
      <c r="D3432" t="s">
        <v>505</v>
      </c>
      <c r="E3432">
        <v>2004</v>
      </c>
      <c r="F3432" t="s">
        <v>618</v>
      </c>
      <c r="G3432" t="s">
        <v>619</v>
      </c>
      <c r="H3432" s="3" t="s">
        <v>620</v>
      </c>
      <c r="I3432" s="8">
        <v>-23.45</v>
      </c>
      <c r="J3432" s="8">
        <v>-51.25</v>
      </c>
      <c r="K3432">
        <v>6800000</v>
      </c>
      <c r="L3432" t="s">
        <v>67</v>
      </c>
      <c r="M3432" t="s">
        <v>31</v>
      </c>
      <c r="N3432" t="s">
        <v>621</v>
      </c>
      <c r="O3432" s="12">
        <v>1998</v>
      </c>
      <c r="P3432" s="12">
        <v>11</v>
      </c>
      <c r="Q3432" s="12">
        <v>1999</v>
      </c>
      <c r="R3432" s="12">
        <v>10</v>
      </c>
      <c r="S3432" s="7">
        <v>12</v>
      </c>
      <c r="T3432">
        <v>24</v>
      </c>
      <c r="U3432">
        <v>5</v>
      </c>
      <c r="V3432" t="s">
        <v>82</v>
      </c>
      <c r="W3432">
        <f t="shared" si="51"/>
        <v>420</v>
      </c>
      <c r="X3432" s="5">
        <v>1</v>
      </c>
      <c r="Y3432" s="15" t="s">
        <v>21</v>
      </c>
      <c r="Z3432" t="s">
        <v>55</v>
      </c>
      <c r="AA3432" t="s">
        <v>62</v>
      </c>
      <c r="AB3432" s="5">
        <v>0</v>
      </c>
      <c r="AC3432" t="s">
        <v>1461</v>
      </c>
      <c r="AD3432" t="s">
        <v>1636</v>
      </c>
    </row>
    <row r="3433" spans="1:30" ht="15.75" customHeight="1" x14ac:dyDescent="0.3">
      <c r="A3433">
        <v>36</v>
      </c>
      <c r="B3433" t="s">
        <v>24</v>
      </c>
      <c r="C3433" t="s">
        <v>504</v>
      </c>
      <c r="D3433" t="s">
        <v>505</v>
      </c>
      <c r="E3433">
        <v>2004</v>
      </c>
      <c r="F3433" t="s">
        <v>618</v>
      </c>
      <c r="G3433" t="s">
        <v>619</v>
      </c>
      <c r="H3433" s="3" t="s">
        <v>620</v>
      </c>
      <c r="I3433" s="8">
        <v>-23.45</v>
      </c>
      <c r="J3433" s="8">
        <v>-51.25</v>
      </c>
      <c r="K3433">
        <v>6800000</v>
      </c>
      <c r="L3433" t="s">
        <v>67</v>
      </c>
      <c r="M3433" t="s">
        <v>31</v>
      </c>
      <c r="N3433" t="s">
        <v>621</v>
      </c>
      <c r="O3433" s="12">
        <v>1998</v>
      </c>
      <c r="P3433" s="12">
        <v>11</v>
      </c>
      <c r="Q3433" s="12">
        <v>1999</v>
      </c>
      <c r="R3433" s="12">
        <v>10</v>
      </c>
      <c r="S3433" s="7">
        <v>12</v>
      </c>
      <c r="T3433">
        <v>24</v>
      </c>
      <c r="U3433">
        <v>5</v>
      </c>
      <c r="V3433" t="s">
        <v>82</v>
      </c>
      <c r="W3433">
        <f t="shared" si="51"/>
        <v>420</v>
      </c>
      <c r="X3433" s="5">
        <v>1</v>
      </c>
      <c r="Y3433" s="15" t="s">
        <v>21</v>
      </c>
      <c r="Z3433" t="s">
        <v>55</v>
      </c>
      <c r="AA3433" t="s">
        <v>56</v>
      </c>
      <c r="AB3433" s="5">
        <v>0</v>
      </c>
      <c r="AC3433" t="s">
        <v>1461</v>
      </c>
      <c r="AD3433" t="s">
        <v>1636</v>
      </c>
    </row>
    <row r="3434" spans="1:30" ht="15.75" customHeight="1" x14ac:dyDescent="0.3">
      <c r="A3434">
        <v>36</v>
      </c>
      <c r="B3434" t="s">
        <v>24</v>
      </c>
      <c r="C3434" t="s">
        <v>504</v>
      </c>
      <c r="D3434" t="s">
        <v>505</v>
      </c>
      <c r="E3434">
        <v>2004</v>
      </c>
      <c r="F3434" t="s">
        <v>618</v>
      </c>
      <c r="G3434" t="s">
        <v>619</v>
      </c>
      <c r="H3434" s="3" t="s">
        <v>620</v>
      </c>
      <c r="I3434" s="8">
        <v>-23.45</v>
      </c>
      <c r="J3434" s="8">
        <v>-51.25</v>
      </c>
      <c r="K3434">
        <v>6800000</v>
      </c>
      <c r="L3434" t="s">
        <v>67</v>
      </c>
      <c r="M3434" t="s">
        <v>31</v>
      </c>
      <c r="N3434" t="s">
        <v>621</v>
      </c>
      <c r="O3434" s="12">
        <v>1998</v>
      </c>
      <c r="P3434" s="12">
        <v>11</v>
      </c>
      <c r="Q3434" s="12">
        <v>1999</v>
      </c>
      <c r="R3434" s="12">
        <v>10</v>
      </c>
      <c r="S3434" s="7">
        <v>12</v>
      </c>
      <c r="T3434">
        <v>24</v>
      </c>
      <c r="U3434">
        <v>5</v>
      </c>
      <c r="V3434" t="s">
        <v>82</v>
      </c>
      <c r="W3434">
        <f t="shared" si="51"/>
        <v>420</v>
      </c>
      <c r="X3434" s="5">
        <v>1</v>
      </c>
      <c r="Y3434" s="15" t="s">
        <v>21</v>
      </c>
      <c r="Z3434" t="s">
        <v>55</v>
      </c>
      <c r="AA3434" t="s">
        <v>76</v>
      </c>
      <c r="AB3434" s="5">
        <v>0</v>
      </c>
      <c r="AC3434" t="s">
        <v>1461</v>
      </c>
      <c r="AD3434" t="s">
        <v>1636</v>
      </c>
    </row>
    <row r="3435" spans="1:30" ht="15.75" customHeight="1" x14ac:dyDescent="0.3">
      <c r="A3435">
        <v>36</v>
      </c>
      <c r="B3435" t="s">
        <v>24</v>
      </c>
      <c r="C3435" t="s">
        <v>504</v>
      </c>
      <c r="D3435" t="s">
        <v>505</v>
      </c>
      <c r="E3435">
        <v>2004</v>
      </c>
      <c r="F3435" t="s">
        <v>618</v>
      </c>
      <c r="G3435" t="s">
        <v>619</v>
      </c>
      <c r="H3435" s="3" t="s">
        <v>620</v>
      </c>
      <c r="I3435" s="8">
        <v>-23.45</v>
      </c>
      <c r="J3435" s="8">
        <v>-51.25</v>
      </c>
      <c r="K3435">
        <v>6800000</v>
      </c>
      <c r="L3435" t="s">
        <v>67</v>
      </c>
      <c r="M3435" t="s">
        <v>31</v>
      </c>
      <c r="N3435" t="s">
        <v>621</v>
      </c>
      <c r="O3435" s="12">
        <v>1998</v>
      </c>
      <c r="P3435" s="12">
        <v>11</v>
      </c>
      <c r="Q3435" s="12">
        <v>1999</v>
      </c>
      <c r="R3435" s="12">
        <v>10</v>
      </c>
      <c r="S3435" s="7">
        <v>12</v>
      </c>
      <c r="T3435">
        <v>24</v>
      </c>
      <c r="U3435">
        <v>5</v>
      </c>
      <c r="V3435" t="s">
        <v>82</v>
      </c>
      <c r="W3435">
        <f t="shared" si="51"/>
        <v>420</v>
      </c>
      <c r="X3435" s="5">
        <v>1</v>
      </c>
      <c r="Y3435" s="15" t="s">
        <v>21</v>
      </c>
      <c r="Z3435" t="s">
        <v>55</v>
      </c>
      <c r="AA3435" t="s">
        <v>258</v>
      </c>
      <c r="AB3435" s="5">
        <v>0</v>
      </c>
      <c r="AC3435" t="s">
        <v>1461</v>
      </c>
      <c r="AD3435" t="s">
        <v>1636</v>
      </c>
    </row>
    <row r="3436" spans="1:30" ht="15.75" customHeight="1" x14ac:dyDescent="0.3">
      <c r="A3436">
        <v>36</v>
      </c>
      <c r="B3436" t="s">
        <v>24</v>
      </c>
      <c r="C3436" t="s">
        <v>504</v>
      </c>
      <c r="D3436" t="s">
        <v>505</v>
      </c>
      <c r="E3436">
        <v>2004</v>
      </c>
      <c r="F3436" t="s">
        <v>618</v>
      </c>
      <c r="G3436" t="s">
        <v>619</v>
      </c>
      <c r="H3436" s="3" t="s">
        <v>620</v>
      </c>
      <c r="I3436" s="8">
        <v>-23.45</v>
      </c>
      <c r="J3436" s="8">
        <v>-51.25</v>
      </c>
      <c r="K3436">
        <v>6800000</v>
      </c>
      <c r="L3436" t="s">
        <v>67</v>
      </c>
      <c r="M3436" t="s">
        <v>31</v>
      </c>
      <c r="N3436" t="s">
        <v>621</v>
      </c>
      <c r="O3436" s="12">
        <v>1998</v>
      </c>
      <c r="P3436" s="12">
        <v>11</v>
      </c>
      <c r="Q3436" s="12">
        <v>1999</v>
      </c>
      <c r="R3436" s="12">
        <v>10</v>
      </c>
      <c r="S3436" s="7">
        <v>12</v>
      </c>
      <c r="T3436">
        <v>24</v>
      </c>
      <c r="U3436">
        <v>5</v>
      </c>
      <c r="V3436" t="s">
        <v>82</v>
      </c>
      <c r="W3436">
        <f t="shared" si="51"/>
        <v>420</v>
      </c>
      <c r="X3436" s="5">
        <v>1</v>
      </c>
      <c r="Y3436" s="15" t="s">
        <v>21</v>
      </c>
      <c r="Z3436" t="s">
        <v>55</v>
      </c>
      <c r="AA3436" t="s">
        <v>876</v>
      </c>
      <c r="AB3436" s="5">
        <v>0</v>
      </c>
      <c r="AC3436" t="s">
        <v>1461</v>
      </c>
      <c r="AD3436" t="s">
        <v>1636</v>
      </c>
    </row>
    <row r="3437" spans="1:30" ht="15.75" customHeight="1" x14ac:dyDescent="0.3">
      <c r="A3437">
        <v>36</v>
      </c>
      <c r="B3437" t="s">
        <v>24</v>
      </c>
      <c r="C3437" t="s">
        <v>504</v>
      </c>
      <c r="D3437" t="s">
        <v>505</v>
      </c>
      <c r="E3437">
        <v>2004</v>
      </c>
      <c r="F3437" t="s">
        <v>618</v>
      </c>
      <c r="G3437" t="s">
        <v>619</v>
      </c>
      <c r="H3437" s="3" t="s">
        <v>620</v>
      </c>
      <c r="I3437" s="8">
        <v>-23.45</v>
      </c>
      <c r="J3437" s="8">
        <v>-51.25</v>
      </c>
      <c r="K3437">
        <v>6800000</v>
      </c>
      <c r="L3437" t="s">
        <v>67</v>
      </c>
      <c r="M3437" t="s">
        <v>31</v>
      </c>
      <c r="N3437" t="s">
        <v>621</v>
      </c>
      <c r="O3437" s="12">
        <v>1998</v>
      </c>
      <c r="P3437" s="12">
        <v>11</v>
      </c>
      <c r="Q3437" s="12">
        <v>1999</v>
      </c>
      <c r="R3437" s="12">
        <v>10</v>
      </c>
      <c r="S3437" s="7">
        <v>12</v>
      </c>
      <c r="T3437">
        <v>24</v>
      </c>
      <c r="U3437">
        <v>5</v>
      </c>
      <c r="V3437" t="s">
        <v>82</v>
      </c>
      <c r="W3437">
        <f t="shared" si="51"/>
        <v>420</v>
      </c>
      <c r="X3437" s="5">
        <v>1</v>
      </c>
      <c r="Y3437" s="15" t="s">
        <v>603</v>
      </c>
      <c r="Z3437" t="s">
        <v>49</v>
      </c>
      <c r="AA3437" t="s">
        <v>52</v>
      </c>
      <c r="AB3437" s="5">
        <v>1</v>
      </c>
      <c r="AC3437" t="s">
        <v>1461</v>
      </c>
      <c r="AD3437" t="s">
        <v>1636</v>
      </c>
    </row>
    <row r="3438" spans="1:30" ht="15.75" customHeight="1" x14ac:dyDescent="0.3">
      <c r="A3438">
        <v>36</v>
      </c>
      <c r="B3438" t="s">
        <v>24</v>
      </c>
      <c r="C3438" t="s">
        <v>504</v>
      </c>
      <c r="D3438" t="s">
        <v>505</v>
      </c>
      <c r="E3438">
        <v>2004</v>
      </c>
      <c r="F3438" t="s">
        <v>618</v>
      </c>
      <c r="G3438" t="s">
        <v>619</v>
      </c>
      <c r="H3438" s="3" t="s">
        <v>620</v>
      </c>
      <c r="I3438" s="8">
        <v>-23.45</v>
      </c>
      <c r="J3438" s="8">
        <v>-51.25</v>
      </c>
      <c r="K3438">
        <v>6800000</v>
      </c>
      <c r="L3438" t="s">
        <v>67</v>
      </c>
      <c r="M3438" t="s">
        <v>31</v>
      </c>
      <c r="N3438" t="s">
        <v>621</v>
      </c>
      <c r="O3438" s="12">
        <v>1998</v>
      </c>
      <c r="P3438" s="12">
        <v>11</v>
      </c>
      <c r="Q3438" s="12">
        <v>1999</v>
      </c>
      <c r="R3438" s="12">
        <v>10</v>
      </c>
      <c r="S3438" s="7">
        <v>12</v>
      </c>
      <c r="T3438">
        <v>24</v>
      </c>
      <c r="U3438">
        <v>5</v>
      </c>
      <c r="V3438" t="s">
        <v>82</v>
      </c>
      <c r="W3438">
        <f t="shared" si="51"/>
        <v>420</v>
      </c>
      <c r="X3438" s="5">
        <v>1</v>
      </c>
      <c r="Y3438" s="15" t="s">
        <v>603</v>
      </c>
      <c r="Z3438" t="s">
        <v>49</v>
      </c>
      <c r="AA3438" t="s">
        <v>235</v>
      </c>
      <c r="AB3438" s="5">
        <v>0</v>
      </c>
      <c r="AC3438" t="s">
        <v>1461</v>
      </c>
      <c r="AD3438" t="s">
        <v>1636</v>
      </c>
    </row>
    <row r="3439" spans="1:30" ht="15.75" customHeight="1" x14ac:dyDescent="0.3">
      <c r="A3439">
        <v>36</v>
      </c>
      <c r="B3439" t="s">
        <v>24</v>
      </c>
      <c r="C3439" t="s">
        <v>504</v>
      </c>
      <c r="D3439" t="s">
        <v>505</v>
      </c>
      <c r="E3439">
        <v>2004</v>
      </c>
      <c r="F3439" t="s">
        <v>618</v>
      </c>
      <c r="G3439" t="s">
        <v>619</v>
      </c>
      <c r="H3439" s="3" t="s">
        <v>620</v>
      </c>
      <c r="I3439" s="8">
        <v>-23.45</v>
      </c>
      <c r="J3439" s="8">
        <v>-51.25</v>
      </c>
      <c r="K3439">
        <v>6800000</v>
      </c>
      <c r="L3439" t="s">
        <v>67</v>
      </c>
      <c r="M3439" t="s">
        <v>31</v>
      </c>
      <c r="N3439" t="s">
        <v>621</v>
      </c>
      <c r="O3439" s="12">
        <v>1998</v>
      </c>
      <c r="P3439" s="12">
        <v>11</v>
      </c>
      <c r="Q3439" s="12">
        <v>1999</v>
      </c>
      <c r="R3439" s="12">
        <v>10</v>
      </c>
      <c r="S3439" s="7">
        <v>12</v>
      </c>
      <c r="T3439">
        <v>24</v>
      </c>
      <c r="U3439">
        <v>5</v>
      </c>
      <c r="V3439" t="s">
        <v>82</v>
      </c>
      <c r="W3439">
        <f t="shared" si="51"/>
        <v>420</v>
      </c>
      <c r="X3439" s="5">
        <v>1</v>
      </c>
      <c r="Y3439" s="15" t="s">
        <v>603</v>
      </c>
      <c r="Z3439" t="s">
        <v>83</v>
      </c>
      <c r="AA3439" t="s">
        <v>87</v>
      </c>
      <c r="AB3439">
        <v>0</v>
      </c>
      <c r="AC3439" t="s">
        <v>1461</v>
      </c>
      <c r="AD3439" t="s">
        <v>1636</v>
      </c>
    </row>
    <row r="3440" spans="1:30" ht="15.75" customHeight="1" x14ac:dyDescent="0.3">
      <c r="A3440">
        <v>36</v>
      </c>
      <c r="B3440" t="s">
        <v>24</v>
      </c>
      <c r="C3440" t="s">
        <v>504</v>
      </c>
      <c r="D3440" t="s">
        <v>505</v>
      </c>
      <c r="E3440">
        <v>2004</v>
      </c>
      <c r="F3440" t="s">
        <v>618</v>
      </c>
      <c r="G3440" t="s">
        <v>619</v>
      </c>
      <c r="H3440" s="3" t="s">
        <v>620</v>
      </c>
      <c r="I3440" s="8">
        <v>-23.45</v>
      </c>
      <c r="J3440" s="8">
        <v>-51.25</v>
      </c>
      <c r="K3440">
        <v>6800000</v>
      </c>
      <c r="L3440" t="s">
        <v>67</v>
      </c>
      <c r="M3440" t="s">
        <v>31</v>
      </c>
      <c r="N3440" t="s">
        <v>621</v>
      </c>
      <c r="O3440" s="12">
        <v>1998</v>
      </c>
      <c r="P3440" s="12">
        <v>11</v>
      </c>
      <c r="Q3440" s="12">
        <v>1999</v>
      </c>
      <c r="R3440" s="12">
        <v>10</v>
      </c>
      <c r="S3440" s="7">
        <v>12</v>
      </c>
      <c r="T3440">
        <v>24</v>
      </c>
      <c r="U3440">
        <v>5</v>
      </c>
      <c r="V3440" t="s">
        <v>82</v>
      </c>
      <c r="W3440">
        <f t="shared" si="51"/>
        <v>420</v>
      </c>
      <c r="X3440" s="5">
        <v>1</v>
      </c>
      <c r="Y3440" s="15" t="s">
        <v>603</v>
      </c>
      <c r="Z3440" t="s">
        <v>55</v>
      </c>
      <c r="AA3440" t="s">
        <v>70</v>
      </c>
      <c r="AB3440">
        <v>0</v>
      </c>
      <c r="AC3440" t="s">
        <v>1461</v>
      </c>
      <c r="AD3440" t="s">
        <v>1636</v>
      </c>
    </row>
    <row r="3441" spans="1:30" ht="15.75" customHeight="1" x14ac:dyDescent="0.3">
      <c r="A3441">
        <v>36</v>
      </c>
      <c r="B3441" t="s">
        <v>24</v>
      </c>
      <c r="C3441" t="s">
        <v>504</v>
      </c>
      <c r="D3441" t="s">
        <v>505</v>
      </c>
      <c r="E3441">
        <v>2004</v>
      </c>
      <c r="F3441" t="s">
        <v>618</v>
      </c>
      <c r="G3441" t="s">
        <v>619</v>
      </c>
      <c r="H3441" s="3" t="s">
        <v>620</v>
      </c>
      <c r="I3441" s="8">
        <v>-23.45</v>
      </c>
      <c r="J3441" s="8">
        <v>-51.25</v>
      </c>
      <c r="K3441">
        <v>6800000</v>
      </c>
      <c r="L3441" t="s">
        <v>67</v>
      </c>
      <c r="M3441" t="s">
        <v>31</v>
      </c>
      <c r="N3441" t="s">
        <v>621</v>
      </c>
      <c r="O3441" s="12">
        <v>1998</v>
      </c>
      <c r="P3441" s="12">
        <v>11</v>
      </c>
      <c r="Q3441" s="12">
        <v>1999</v>
      </c>
      <c r="R3441" s="12">
        <v>10</v>
      </c>
      <c r="S3441" s="7">
        <v>12</v>
      </c>
      <c r="T3441">
        <v>24</v>
      </c>
      <c r="U3441">
        <v>5</v>
      </c>
      <c r="V3441" t="s">
        <v>82</v>
      </c>
      <c r="W3441">
        <f t="shared" si="51"/>
        <v>420</v>
      </c>
      <c r="X3441" s="5">
        <v>1</v>
      </c>
      <c r="Y3441" s="15" t="s">
        <v>603</v>
      </c>
      <c r="Z3441" t="s">
        <v>55</v>
      </c>
      <c r="AA3441" t="s">
        <v>62</v>
      </c>
      <c r="AB3441" s="5">
        <v>0</v>
      </c>
      <c r="AC3441" t="s">
        <v>1461</v>
      </c>
      <c r="AD3441" t="s">
        <v>1636</v>
      </c>
    </row>
    <row r="3442" spans="1:30" ht="15.75" customHeight="1" x14ac:dyDescent="0.3">
      <c r="A3442">
        <v>36</v>
      </c>
      <c r="B3442" t="s">
        <v>24</v>
      </c>
      <c r="C3442" t="s">
        <v>504</v>
      </c>
      <c r="D3442" t="s">
        <v>505</v>
      </c>
      <c r="E3442">
        <v>2004</v>
      </c>
      <c r="F3442" t="s">
        <v>618</v>
      </c>
      <c r="G3442" t="s">
        <v>619</v>
      </c>
      <c r="H3442" s="3" t="s">
        <v>620</v>
      </c>
      <c r="I3442" s="8">
        <v>-23.45</v>
      </c>
      <c r="J3442" s="8">
        <v>-51.25</v>
      </c>
      <c r="K3442">
        <v>6800000</v>
      </c>
      <c r="L3442" t="s">
        <v>67</v>
      </c>
      <c r="M3442" t="s">
        <v>31</v>
      </c>
      <c r="N3442" t="s">
        <v>621</v>
      </c>
      <c r="O3442" s="12">
        <v>1998</v>
      </c>
      <c r="P3442" s="12">
        <v>11</v>
      </c>
      <c r="Q3442" s="12">
        <v>1999</v>
      </c>
      <c r="R3442" s="12">
        <v>10</v>
      </c>
      <c r="S3442" s="7">
        <v>12</v>
      </c>
      <c r="T3442">
        <v>24</v>
      </c>
      <c r="U3442">
        <v>5</v>
      </c>
      <c r="V3442" t="s">
        <v>82</v>
      </c>
      <c r="W3442">
        <f t="shared" si="51"/>
        <v>420</v>
      </c>
      <c r="X3442" s="5">
        <v>1</v>
      </c>
      <c r="Y3442" s="15" t="s">
        <v>603</v>
      </c>
      <c r="Z3442" t="s">
        <v>55</v>
      </c>
      <c r="AA3442" t="s">
        <v>56</v>
      </c>
      <c r="AB3442" s="5">
        <v>0</v>
      </c>
      <c r="AC3442" t="s">
        <v>1461</v>
      </c>
      <c r="AD3442" t="s">
        <v>1636</v>
      </c>
    </row>
    <row r="3443" spans="1:30" ht="15.75" customHeight="1" x14ac:dyDescent="0.3">
      <c r="A3443">
        <v>36</v>
      </c>
      <c r="B3443" t="s">
        <v>24</v>
      </c>
      <c r="C3443" t="s">
        <v>504</v>
      </c>
      <c r="D3443" t="s">
        <v>505</v>
      </c>
      <c r="E3443">
        <v>2004</v>
      </c>
      <c r="F3443" t="s">
        <v>618</v>
      </c>
      <c r="G3443" t="s">
        <v>619</v>
      </c>
      <c r="H3443" s="3" t="s">
        <v>620</v>
      </c>
      <c r="I3443" s="8">
        <v>-23.45</v>
      </c>
      <c r="J3443" s="8">
        <v>-51.25</v>
      </c>
      <c r="K3443">
        <v>6800000</v>
      </c>
      <c r="L3443" t="s">
        <v>67</v>
      </c>
      <c r="M3443" t="s">
        <v>31</v>
      </c>
      <c r="N3443" t="s">
        <v>621</v>
      </c>
      <c r="O3443" s="12">
        <v>1998</v>
      </c>
      <c r="P3443" s="12">
        <v>11</v>
      </c>
      <c r="Q3443" s="12">
        <v>1999</v>
      </c>
      <c r="R3443" s="12">
        <v>10</v>
      </c>
      <c r="S3443" s="7">
        <v>12</v>
      </c>
      <c r="T3443">
        <v>24</v>
      </c>
      <c r="U3443">
        <v>5</v>
      </c>
      <c r="V3443" t="s">
        <v>82</v>
      </c>
      <c r="W3443">
        <f t="shared" si="51"/>
        <v>420</v>
      </c>
      <c r="X3443" s="5">
        <v>1</v>
      </c>
      <c r="Y3443" s="15" t="s">
        <v>603</v>
      </c>
      <c r="Z3443" t="s">
        <v>55</v>
      </c>
      <c r="AA3443" t="s">
        <v>76</v>
      </c>
      <c r="AB3443" s="5">
        <v>0</v>
      </c>
      <c r="AC3443" t="s">
        <v>1461</v>
      </c>
      <c r="AD3443" t="s">
        <v>1636</v>
      </c>
    </row>
    <row r="3444" spans="1:30" ht="15.75" customHeight="1" x14ac:dyDescent="0.3">
      <c r="A3444">
        <v>36</v>
      </c>
      <c r="B3444" t="s">
        <v>24</v>
      </c>
      <c r="C3444" t="s">
        <v>504</v>
      </c>
      <c r="D3444" t="s">
        <v>505</v>
      </c>
      <c r="E3444">
        <v>2004</v>
      </c>
      <c r="F3444" t="s">
        <v>618</v>
      </c>
      <c r="G3444" t="s">
        <v>619</v>
      </c>
      <c r="H3444" s="3" t="s">
        <v>620</v>
      </c>
      <c r="I3444" s="8">
        <v>-23.45</v>
      </c>
      <c r="J3444" s="8">
        <v>-51.25</v>
      </c>
      <c r="K3444">
        <v>6800000</v>
      </c>
      <c r="L3444" t="s">
        <v>67</v>
      </c>
      <c r="M3444" t="s">
        <v>31</v>
      </c>
      <c r="N3444" t="s">
        <v>621</v>
      </c>
      <c r="O3444" s="12">
        <v>1998</v>
      </c>
      <c r="P3444" s="12">
        <v>11</v>
      </c>
      <c r="Q3444" s="12">
        <v>1999</v>
      </c>
      <c r="R3444" s="12">
        <v>10</v>
      </c>
      <c r="S3444" s="7">
        <v>12</v>
      </c>
      <c r="T3444">
        <v>24</v>
      </c>
      <c r="U3444">
        <v>5</v>
      </c>
      <c r="V3444" t="s">
        <v>82</v>
      </c>
      <c r="W3444">
        <f t="shared" si="51"/>
        <v>420</v>
      </c>
      <c r="X3444" s="5">
        <v>1</v>
      </c>
      <c r="Y3444" s="15" t="s">
        <v>603</v>
      </c>
      <c r="Z3444" t="s">
        <v>55</v>
      </c>
      <c r="AA3444" t="s">
        <v>258</v>
      </c>
      <c r="AB3444" s="5">
        <v>0</v>
      </c>
      <c r="AC3444" t="s">
        <v>1461</v>
      </c>
      <c r="AD3444" t="s">
        <v>1636</v>
      </c>
    </row>
    <row r="3445" spans="1:30" ht="15.75" customHeight="1" x14ac:dyDescent="0.3">
      <c r="A3445">
        <v>36</v>
      </c>
      <c r="B3445" t="s">
        <v>24</v>
      </c>
      <c r="C3445" t="s">
        <v>504</v>
      </c>
      <c r="D3445" t="s">
        <v>505</v>
      </c>
      <c r="E3445">
        <v>2004</v>
      </c>
      <c r="F3445" t="s">
        <v>618</v>
      </c>
      <c r="G3445" t="s">
        <v>619</v>
      </c>
      <c r="H3445" s="3" t="s">
        <v>620</v>
      </c>
      <c r="I3445" s="8">
        <v>-23.45</v>
      </c>
      <c r="J3445" s="8">
        <v>-51.25</v>
      </c>
      <c r="K3445">
        <v>6800000</v>
      </c>
      <c r="L3445" t="s">
        <v>67</v>
      </c>
      <c r="M3445" t="s">
        <v>31</v>
      </c>
      <c r="N3445" t="s">
        <v>621</v>
      </c>
      <c r="O3445" s="12">
        <v>1998</v>
      </c>
      <c r="P3445" s="12">
        <v>11</v>
      </c>
      <c r="Q3445" s="12">
        <v>1999</v>
      </c>
      <c r="R3445" s="12">
        <v>10</v>
      </c>
      <c r="S3445" s="7">
        <v>12</v>
      </c>
      <c r="T3445">
        <v>24</v>
      </c>
      <c r="U3445">
        <v>5</v>
      </c>
      <c r="V3445" t="s">
        <v>82</v>
      </c>
      <c r="W3445">
        <f t="shared" si="51"/>
        <v>420</v>
      </c>
      <c r="X3445" s="5">
        <v>1</v>
      </c>
      <c r="Y3445" s="15" t="s">
        <v>603</v>
      </c>
      <c r="Z3445" t="s">
        <v>55</v>
      </c>
      <c r="AA3445" t="s">
        <v>876</v>
      </c>
      <c r="AB3445" s="5">
        <v>0</v>
      </c>
      <c r="AC3445" t="s">
        <v>1461</v>
      </c>
      <c r="AD3445" t="s">
        <v>1636</v>
      </c>
    </row>
    <row r="3446" spans="1:30" ht="15.75" customHeight="1" x14ac:dyDescent="0.3">
      <c r="A3446">
        <v>37</v>
      </c>
      <c r="B3446" t="s">
        <v>24</v>
      </c>
      <c r="C3446" t="s">
        <v>506</v>
      </c>
      <c r="D3446" t="s">
        <v>509</v>
      </c>
      <c r="E3446">
        <v>2011</v>
      </c>
      <c r="F3446" t="s">
        <v>622</v>
      </c>
      <c r="G3446" t="s">
        <v>622</v>
      </c>
      <c r="H3446" s="3" t="s">
        <v>623</v>
      </c>
      <c r="I3446" s="8">
        <v>-8.8488889999999998</v>
      </c>
      <c r="J3446" s="8">
        <v>-68.707222000000002</v>
      </c>
      <c r="K3446" t="s">
        <v>109</v>
      </c>
      <c r="L3446" t="s">
        <v>110</v>
      </c>
      <c r="M3446" t="s">
        <v>624</v>
      </c>
      <c r="N3446" t="s">
        <v>625</v>
      </c>
      <c r="O3446" s="12">
        <v>2004</v>
      </c>
      <c r="P3446" s="12">
        <v>12</v>
      </c>
      <c r="Q3446" s="12">
        <v>2004</v>
      </c>
      <c r="R3446" s="12">
        <v>12</v>
      </c>
      <c r="S3446">
        <f t="shared" ref="S3446:S3595" si="52">2/31</f>
        <v>6.4516129032258063E-2</v>
      </c>
      <c r="T3446">
        <v>2</v>
      </c>
      <c r="U3446">
        <v>5</v>
      </c>
      <c r="V3446" t="s">
        <v>82</v>
      </c>
      <c r="W3446">
        <f t="shared" si="51"/>
        <v>420</v>
      </c>
      <c r="X3446" s="5">
        <v>9</v>
      </c>
      <c r="Y3446" s="15" t="s">
        <v>1076</v>
      </c>
      <c r="Z3446" t="s">
        <v>49</v>
      </c>
      <c r="AA3446" t="s">
        <v>50</v>
      </c>
      <c r="AB3446" s="5">
        <v>0</v>
      </c>
      <c r="AC3446" t="s">
        <v>1462</v>
      </c>
      <c r="AD3446" t="s">
        <v>1655</v>
      </c>
    </row>
    <row r="3447" spans="1:30" ht="15.75" customHeight="1" x14ac:dyDescent="0.3">
      <c r="A3447">
        <v>37</v>
      </c>
      <c r="B3447" t="s">
        <v>24</v>
      </c>
      <c r="C3447" t="s">
        <v>506</v>
      </c>
      <c r="D3447" t="s">
        <v>509</v>
      </c>
      <c r="E3447">
        <v>2011</v>
      </c>
      <c r="F3447" t="s">
        <v>622</v>
      </c>
      <c r="G3447" t="s">
        <v>622</v>
      </c>
      <c r="H3447" s="3" t="s">
        <v>623</v>
      </c>
      <c r="I3447" s="8">
        <v>-8.8488889999999998</v>
      </c>
      <c r="J3447" s="8">
        <v>-68.707222000000002</v>
      </c>
      <c r="K3447" t="s">
        <v>109</v>
      </c>
      <c r="L3447" t="s">
        <v>110</v>
      </c>
      <c r="M3447" t="s">
        <v>624</v>
      </c>
      <c r="N3447" t="s">
        <v>625</v>
      </c>
      <c r="O3447" s="12">
        <v>2004</v>
      </c>
      <c r="P3447" s="12">
        <v>12</v>
      </c>
      <c r="Q3447" s="12">
        <v>2004</v>
      </c>
      <c r="R3447" s="12">
        <v>12</v>
      </c>
      <c r="S3447">
        <f t="shared" si="52"/>
        <v>6.4516129032258063E-2</v>
      </c>
      <c r="T3447">
        <v>2</v>
      </c>
      <c r="U3447">
        <v>5</v>
      </c>
      <c r="V3447" t="s">
        <v>82</v>
      </c>
      <c r="W3447">
        <f t="shared" si="51"/>
        <v>420</v>
      </c>
      <c r="X3447" s="5">
        <v>9</v>
      </c>
      <c r="Y3447" s="15" t="s">
        <v>1076</v>
      </c>
      <c r="Z3447" t="s">
        <v>49</v>
      </c>
      <c r="AA3447" t="s">
        <v>1079</v>
      </c>
      <c r="AB3447" s="5">
        <v>0</v>
      </c>
      <c r="AC3447" t="s">
        <v>1462</v>
      </c>
      <c r="AD3447" t="s">
        <v>1655</v>
      </c>
    </row>
    <row r="3448" spans="1:30" ht="15.75" customHeight="1" x14ac:dyDescent="0.3">
      <c r="A3448">
        <v>37</v>
      </c>
      <c r="B3448" t="s">
        <v>24</v>
      </c>
      <c r="C3448" t="s">
        <v>506</v>
      </c>
      <c r="D3448" t="s">
        <v>509</v>
      </c>
      <c r="E3448">
        <v>2011</v>
      </c>
      <c r="F3448" t="s">
        <v>622</v>
      </c>
      <c r="G3448" t="s">
        <v>622</v>
      </c>
      <c r="H3448" s="3" t="s">
        <v>623</v>
      </c>
      <c r="I3448" s="8">
        <v>-8.8488889999999998</v>
      </c>
      <c r="J3448" s="8">
        <v>-68.707222000000002</v>
      </c>
      <c r="K3448" t="s">
        <v>109</v>
      </c>
      <c r="L3448" t="s">
        <v>110</v>
      </c>
      <c r="M3448" t="s">
        <v>624</v>
      </c>
      <c r="N3448" t="s">
        <v>625</v>
      </c>
      <c r="O3448" s="12">
        <v>2004</v>
      </c>
      <c r="P3448" s="12">
        <v>12</v>
      </c>
      <c r="Q3448" s="12">
        <v>2004</v>
      </c>
      <c r="R3448" s="12">
        <v>12</v>
      </c>
      <c r="S3448">
        <f t="shared" si="52"/>
        <v>6.4516129032258063E-2</v>
      </c>
      <c r="T3448">
        <v>2</v>
      </c>
      <c r="U3448">
        <v>5</v>
      </c>
      <c r="V3448" t="s">
        <v>82</v>
      </c>
      <c r="W3448">
        <f t="shared" si="51"/>
        <v>420</v>
      </c>
      <c r="X3448" s="5">
        <v>9</v>
      </c>
      <c r="Y3448" s="15" t="s">
        <v>1076</v>
      </c>
      <c r="Z3448" t="s">
        <v>49</v>
      </c>
      <c r="AA3448" t="s">
        <v>490</v>
      </c>
      <c r="AB3448" s="5">
        <v>0</v>
      </c>
      <c r="AC3448" t="s">
        <v>1462</v>
      </c>
      <c r="AD3448" t="s">
        <v>1655</v>
      </c>
    </row>
    <row r="3449" spans="1:30" ht="15.75" customHeight="1" x14ac:dyDescent="0.3">
      <c r="A3449">
        <v>37</v>
      </c>
      <c r="B3449" t="s">
        <v>24</v>
      </c>
      <c r="C3449" t="s">
        <v>506</v>
      </c>
      <c r="D3449" t="s">
        <v>509</v>
      </c>
      <c r="E3449">
        <v>2011</v>
      </c>
      <c r="F3449" t="s">
        <v>622</v>
      </c>
      <c r="G3449" t="s">
        <v>622</v>
      </c>
      <c r="H3449" s="3" t="s">
        <v>623</v>
      </c>
      <c r="I3449" s="8">
        <v>-8.8488889999999998</v>
      </c>
      <c r="J3449" s="8">
        <v>-68.707222000000002</v>
      </c>
      <c r="K3449" t="s">
        <v>109</v>
      </c>
      <c r="L3449" t="s">
        <v>110</v>
      </c>
      <c r="M3449" t="s">
        <v>624</v>
      </c>
      <c r="N3449" t="s">
        <v>625</v>
      </c>
      <c r="O3449" s="12">
        <v>2004</v>
      </c>
      <c r="P3449" s="12">
        <v>12</v>
      </c>
      <c r="Q3449" s="12">
        <v>2004</v>
      </c>
      <c r="R3449" s="12">
        <v>12</v>
      </c>
      <c r="S3449">
        <f t="shared" si="52"/>
        <v>6.4516129032258063E-2</v>
      </c>
      <c r="T3449">
        <v>2</v>
      </c>
      <c r="U3449">
        <v>5</v>
      </c>
      <c r="V3449" t="s">
        <v>82</v>
      </c>
      <c r="W3449">
        <f t="shared" si="51"/>
        <v>420</v>
      </c>
      <c r="X3449" s="5">
        <v>9</v>
      </c>
      <c r="Y3449" s="15" t="s">
        <v>1076</v>
      </c>
      <c r="Z3449" t="s">
        <v>55</v>
      </c>
      <c r="AA3449" t="s">
        <v>859</v>
      </c>
      <c r="AB3449" s="5">
        <v>0</v>
      </c>
      <c r="AC3449" t="s">
        <v>1462</v>
      </c>
      <c r="AD3449" t="s">
        <v>1655</v>
      </c>
    </row>
    <row r="3450" spans="1:30" ht="15.75" customHeight="1" x14ac:dyDescent="0.3">
      <c r="A3450">
        <v>37</v>
      </c>
      <c r="B3450" t="s">
        <v>24</v>
      </c>
      <c r="C3450" t="s">
        <v>506</v>
      </c>
      <c r="D3450" t="s">
        <v>509</v>
      </c>
      <c r="E3450">
        <v>2011</v>
      </c>
      <c r="F3450" t="s">
        <v>622</v>
      </c>
      <c r="G3450" t="s">
        <v>622</v>
      </c>
      <c r="H3450" s="3" t="s">
        <v>623</v>
      </c>
      <c r="I3450" s="8">
        <v>-8.8488889999999998</v>
      </c>
      <c r="J3450" s="8">
        <v>-68.707222000000002</v>
      </c>
      <c r="K3450" t="s">
        <v>109</v>
      </c>
      <c r="L3450" t="s">
        <v>110</v>
      </c>
      <c r="M3450" t="s">
        <v>624</v>
      </c>
      <c r="N3450" t="s">
        <v>625</v>
      </c>
      <c r="O3450" s="12">
        <v>2004</v>
      </c>
      <c r="P3450" s="12">
        <v>12</v>
      </c>
      <c r="Q3450" s="12">
        <v>2004</v>
      </c>
      <c r="R3450" s="12">
        <v>12</v>
      </c>
      <c r="S3450">
        <f t="shared" si="52"/>
        <v>6.4516129032258063E-2</v>
      </c>
      <c r="T3450">
        <v>2</v>
      </c>
      <c r="U3450">
        <v>5</v>
      </c>
      <c r="V3450" t="s">
        <v>82</v>
      </c>
      <c r="W3450">
        <f t="shared" si="51"/>
        <v>420</v>
      </c>
      <c r="X3450" s="5">
        <v>9</v>
      </c>
      <c r="Y3450" s="15" t="s">
        <v>1076</v>
      </c>
      <c r="Z3450" t="s">
        <v>55</v>
      </c>
      <c r="AA3450" t="s">
        <v>890</v>
      </c>
      <c r="AB3450" s="5">
        <v>0</v>
      </c>
      <c r="AC3450" t="s">
        <v>1462</v>
      </c>
      <c r="AD3450" t="s">
        <v>1655</v>
      </c>
    </row>
    <row r="3451" spans="1:30" ht="15.75" customHeight="1" x14ac:dyDescent="0.3">
      <c r="A3451">
        <v>37</v>
      </c>
      <c r="B3451" t="s">
        <v>24</v>
      </c>
      <c r="C3451" t="s">
        <v>506</v>
      </c>
      <c r="D3451" t="s">
        <v>509</v>
      </c>
      <c r="E3451">
        <v>2011</v>
      </c>
      <c r="F3451" t="s">
        <v>622</v>
      </c>
      <c r="G3451" t="s">
        <v>622</v>
      </c>
      <c r="H3451" s="3" t="s">
        <v>623</v>
      </c>
      <c r="I3451" s="8">
        <v>-8.8488889999999998</v>
      </c>
      <c r="J3451" s="8">
        <v>-68.707222000000002</v>
      </c>
      <c r="K3451" t="s">
        <v>109</v>
      </c>
      <c r="L3451" t="s">
        <v>110</v>
      </c>
      <c r="M3451" t="s">
        <v>624</v>
      </c>
      <c r="N3451" t="s">
        <v>625</v>
      </c>
      <c r="O3451" s="12">
        <v>2004</v>
      </c>
      <c r="P3451" s="12">
        <v>12</v>
      </c>
      <c r="Q3451" s="12">
        <v>2004</v>
      </c>
      <c r="R3451" s="12">
        <v>12</v>
      </c>
      <c r="S3451">
        <f t="shared" si="52"/>
        <v>6.4516129032258063E-2</v>
      </c>
      <c r="T3451">
        <v>2</v>
      </c>
      <c r="U3451">
        <v>5</v>
      </c>
      <c r="V3451" t="s">
        <v>82</v>
      </c>
      <c r="W3451">
        <f t="shared" si="51"/>
        <v>420</v>
      </c>
      <c r="X3451" s="5">
        <v>9</v>
      </c>
      <c r="Y3451" s="15" t="s">
        <v>1076</v>
      </c>
      <c r="Z3451" t="s">
        <v>55</v>
      </c>
      <c r="AA3451" t="s">
        <v>1106</v>
      </c>
      <c r="AB3451">
        <v>1</v>
      </c>
      <c r="AC3451" t="s">
        <v>1462</v>
      </c>
      <c r="AD3451" t="s">
        <v>1655</v>
      </c>
    </row>
    <row r="3452" spans="1:30" ht="15.75" customHeight="1" x14ac:dyDescent="0.3">
      <c r="A3452">
        <v>37</v>
      </c>
      <c r="B3452" t="s">
        <v>24</v>
      </c>
      <c r="C3452" t="s">
        <v>506</v>
      </c>
      <c r="D3452" t="s">
        <v>509</v>
      </c>
      <c r="E3452">
        <v>2011</v>
      </c>
      <c r="F3452" t="s">
        <v>622</v>
      </c>
      <c r="G3452" t="s">
        <v>622</v>
      </c>
      <c r="H3452" s="3" t="s">
        <v>623</v>
      </c>
      <c r="I3452" s="8">
        <v>-8.8488889999999998</v>
      </c>
      <c r="J3452" s="8">
        <v>-68.707222000000002</v>
      </c>
      <c r="K3452" t="s">
        <v>109</v>
      </c>
      <c r="L3452" t="s">
        <v>110</v>
      </c>
      <c r="M3452" t="s">
        <v>624</v>
      </c>
      <c r="N3452" t="s">
        <v>625</v>
      </c>
      <c r="O3452" s="12">
        <v>2004</v>
      </c>
      <c r="P3452" s="12">
        <v>12</v>
      </c>
      <c r="Q3452" s="12">
        <v>2004</v>
      </c>
      <c r="R3452" s="12">
        <v>12</v>
      </c>
      <c r="S3452">
        <f t="shared" si="52"/>
        <v>6.4516129032258063E-2</v>
      </c>
      <c r="T3452">
        <v>2</v>
      </c>
      <c r="U3452">
        <v>5</v>
      </c>
      <c r="V3452" t="s">
        <v>82</v>
      </c>
      <c r="W3452">
        <f t="shared" si="51"/>
        <v>420</v>
      </c>
      <c r="X3452" s="5">
        <v>9</v>
      </c>
      <c r="Y3452" s="15" t="s">
        <v>1076</v>
      </c>
      <c r="Z3452" t="s">
        <v>55</v>
      </c>
      <c r="AA3452" t="s">
        <v>861</v>
      </c>
      <c r="AB3452" s="5">
        <v>0</v>
      </c>
      <c r="AC3452" t="s">
        <v>1462</v>
      </c>
      <c r="AD3452" t="s">
        <v>1655</v>
      </c>
    </row>
    <row r="3453" spans="1:30" ht="15.75" customHeight="1" x14ac:dyDescent="0.3">
      <c r="A3453">
        <v>37</v>
      </c>
      <c r="B3453" t="s">
        <v>24</v>
      </c>
      <c r="C3453" t="s">
        <v>506</v>
      </c>
      <c r="D3453" t="s">
        <v>509</v>
      </c>
      <c r="E3453">
        <v>2011</v>
      </c>
      <c r="F3453" t="s">
        <v>622</v>
      </c>
      <c r="G3453" t="s">
        <v>622</v>
      </c>
      <c r="H3453" s="3" t="s">
        <v>623</v>
      </c>
      <c r="I3453" s="8">
        <v>-8.8488889999999998</v>
      </c>
      <c r="J3453" s="8">
        <v>-68.707222000000002</v>
      </c>
      <c r="K3453" t="s">
        <v>109</v>
      </c>
      <c r="L3453" t="s">
        <v>110</v>
      </c>
      <c r="M3453" t="s">
        <v>624</v>
      </c>
      <c r="N3453" t="s">
        <v>625</v>
      </c>
      <c r="O3453" s="12">
        <v>2004</v>
      </c>
      <c r="P3453" s="12">
        <v>12</v>
      </c>
      <c r="Q3453" s="12">
        <v>2004</v>
      </c>
      <c r="R3453" s="12">
        <v>12</v>
      </c>
      <c r="S3453">
        <f t="shared" si="52"/>
        <v>6.4516129032258063E-2</v>
      </c>
      <c r="T3453">
        <v>2</v>
      </c>
      <c r="U3453">
        <v>5</v>
      </c>
      <c r="V3453" t="s">
        <v>82</v>
      </c>
      <c r="W3453">
        <f t="shared" si="51"/>
        <v>420</v>
      </c>
      <c r="X3453" s="5">
        <v>9</v>
      </c>
      <c r="Y3453" s="15" t="s">
        <v>1076</v>
      </c>
      <c r="Z3453" t="s">
        <v>55</v>
      </c>
      <c r="AA3453" t="s">
        <v>655</v>
      </c>
      <c r="AB3453">
        <v>2</v>
      </c>
      <c r="AC3453" t="s">
        <v>1462</v>
      </c>
      <c r="AD3453" t="s">
        <v>1655</v>
      </c>
    </row>
    <row r="3454" spans="1:30" ht="15.75" customHeight="1" x14ac:dyDescent="0.3">
      <c r="A3454">
        <v>37</v>
      </c>
      <c r="B3454" t="s">
        <v>24</v>
      </c>
      <c r="C3454" t="s">
        <v>506</v>
      </c>
      <c r="D3454" t="s">
        <v>509</v>
      </c>
      <c r="E3454">
        <v>2011</v>
      </c>
      <c r="F3454" t="s">
        <v>622</v>
      </c>
      <c r="G3454" t="s">
        <v>622</v>
      </c>
      <c r="H3454" s="3" t="s">
        <v>623</v>
      </c>
      <c r="I3454" s="8">
        <v>-8.8488889999999998</v>
      </c>
      <c r="J3454" s="8">
        <v>-68.707222000000002</v>
      </c>
      <c r="K3454" t="s">
        <v>109</v>
      </c>
      <c r="L3454" t="s">
        <v>110</v>
      </c>
      <c r="M3454" t="s">
        <v>624</v>
      </c>
      <c r="N3454" t="s">
        <v>625</v>
      </c>
      <c r="O3454" s="12">
        <v>2004</v>
      </c>
      <c r="P3454" s="12">
        <v>12</v>
      </c>
      <c r="Q3454" s="12">
        <v>2004</v>
      </c>
      <c r="R3454" s="12">
        <v>12</v>
      </c>
      <c r="S3454">
        <f t="shared" si="52"/>
        <v>6.4516129032258063E-2</v>
      </c>
      <c r="T3454">
        <v>2</v>
      </c>
      <c r="U3454">
        <v>5</v>
      </c>
      <c r="V3454" t="s">
        <v>82</v>
      </c>
      <c r="W3454">
        <f t="shared" si="51"/>
        <v>420</v>
      </c>
      <c r="X3454" s="5">
        <v>9</v>
      </c>
      <c r="Y3454" s="15" t="s">
        <v>1076</v>
      </c>
      <c r="Z3454" t="s">
        <v>55</v>
      </c>
      <c r="AA3454" t="s">
        <v>379</v>
      </c>
      <c r="AB3454" s="5">
        <v>0</v>
      </c>
      <c r="AC3454" t="s">
        <v>1462</v>
      </c>
      <c r="AD3454" t="s">
        <v>1655</v>
      </c>
    </row>
    <row r="3455" spans="1:30" ht="15.75" customHeight="1" x14ac:dyDescent="0.3">
      <c r="A3455">
        <v>37</v>
      </c>
      <c r="B3455" t="s">
        <v>24</v>
      </c>
      <c r="C3455" t="s">
        <v>506</v>
      </c>
      <c r="D3455" t="s">
        <v>509</v>
      </c>
      <c r="E3455">
        <v>2011</v>
      </c>
      <c r="F3455" t="s">
        <v>622</v>
      </c>
      <c r="G3455" t="s">
        <v>622</v>
      </c>
      <c r="H3455" s="3" t="s">
        <v>623</v>
      </c>
      <c r="I3455" s="8">
        <v>-8.8488889999999998</v>
      </c>
      <c r="J3455" s="8">
        <v>-68.707222000000002</v>
      </c>
      <c r="K3455" t="s">
        <v>109</v>
      </c>
      <c r="L3455" t="s">
        <v>110</v>
      </c>
      <c r="M3455" t="s">
        <v>624</v>
      </c>
      <c r="N3455" t="s">
        <v>625</v>
      </c>
      <c r="O3455" s="12">
        <v>2004</v>
      </c>
      <c r="P3455" s="12">
        <v>12</v>
      </c>
      <c r="Q3455" s="12">
        <v>2004</v>
      </c>
      <c r="R3455" s="12">
        <v>12</v>
      </c>
      <c r="S3455">
        <f t="shared" si="52"/>
        <v>6.4516129032258063E-2</v>
      </c>
      <c r="T3455">
        <v>2</v>
      </c>
      <c r="U3455">
        <v>5</v>
      </c>
      <c r="V3455" t="s">
        <v>82</v>
      </c>
      <c r="W3455">
        <f t="shared" si="51"/>
        <v>420</v>
      </c>
      <c r="X3455" s="5">
        <v>9</v>
      </c>
      <c r="Y3455" s="15" t="s">
        <v>1076</v>
      </c>
      <c r="Z3455" t="s">
        <v>55</v>
      </c>
      <c r="AA3455" t="s">
        <v>524</v>
      </c>
      <c r="AB3455">
        <v>0</v>
      </c>
      <c r="AC3455" t="s">
        <v>1462</v>
      </c>
      <c r="AD3455" t="s">
        <v>1655</v>
      </c>
    </row>
    <row r="3456" spans="1:30" ht="15.75" customHeight="1" x14ac:dyDescent="0.3">
      <c r="A3456">
        <v>37</v>
      </c>
      <c r="B3456" t="s">
        <v>24</v>
      </c>
      <c r="C3456" t="s">
        <v>506</v>
      </c>
      <c r="D3456" t="s">
        <v>509</v>
      </c>
      <c r="E3456">
        <v>2011</v>
      </c>
      <c r="F3456" t="s">
        <v>622</v>
      </c>
      <c r="G3456" t="s">
        <v>622</v>
      </c>
      <c r="H3456" s="3" t="s">
        <v>623</v>
      </c>
      <c r="I3456" s="8">
        <v>-8.8488889999999998</v>
      </c>
      <c r="J3456" s="8">
        <v>-68.707222000000002</v>
      </c>
      <c r="K3456" t="s">
        <v>109</v>
      </c>
      <c r="L3456" t="s">
        <v>110</v>
      </c>
      <c r="M3456" t="s">
        <v>624</v>
      </c>
      <c r="N3456" t="s">
        <v>625</v>
      </c>
      <c r="O3456" s="12">
        <v>2004</v>
      </c>
      <c r="P3456" s="12">
        <v>12</v>
      </c>
      <c r="Q3456" s="12">
        <v>2004</v>
      </c>
      <c r="R3456" s="12">
        <v>12</v>
      </c>
      <c r="S3456">
        <f t="shared" si="52"/>
        <v>6.4516129032258063E-2</v>
      </c>
      <c r="T3456">
        <v>2</v>
      </c>
      <c r="U3456">
        <v>5</v>
      </c>
      <c r="V3456" t="s">
        <v>82</v>
      </c>
      <c r="W3456">
        <f t="shared" si="51"/>
        <v>420</v>
      </c>
      <c r="X3456" s="5">
        <v>9</v>
      </c>
      <c r="Y3456" s="15" t="s">
        <v>1076</v>
      </c>
      <c r="Z3456" t="s">
        <v>55</v>
      </c>
      <c r="AA3456" t="s">
        <v>1107</v>
      </c>
      <c r="AB3456">
        <v>2</v>
      </c>
      <c r="AC3456" t="s">
        <v>1462</v>
      </c>
      <c r="AD3456" t="s">
        <v>1655</v>
      </c>
    </row>
    <row r="3457" spans="1:30" ht="15.75" customHeight="1" x14ac:dyDescent="0.3">
      <c r="A3457">
        <v>37</v>
      </c>
      <c r="B3457" t="s">
        <v>24</v>
      </c>
      <c r="C3457" t="s">
        <v>506</v>
      </c>
      <c r="D3457" t="s">
        <v>509</v>
      </c>
      <c r="E3457">
        <v>2011</v>
      </c>
      <c r="F3457" t="s">
        <v>622</v>
      </c>
      <c r="G3457" t="s">
        <v>622</v>
      </c>
      <c r="H3457" s="3" t="s">
        <v>623</v>
      </c>
      <c r="I3457" s="8">
        <v>-8.8488889999999998</v>
      </c>
      <c r="J3457" s="8">
        <v>-68.707222000000002</v>
      </c>
      <c r="K3457" t="s">
        <v>109</v>
      </c>
      <c r="L3457" t="s">
        <v>110</v>
      </c>
      <c r="M3457" t="s">
        <v>624</v>
      </c>
      <c r="N3457" t="s">
        <v>625</v>
      </c>
      <c r="O3457" s="12">
        <v>2004</v>
      </c>
      <c r="P3457" s="12">
        <v>12</v>
      </c>
      <c r="Q3457" s="12">
        <v>2004</v>
      </c>
      <c r="R3457" s="12">
        <v>12</v>
      </c>
      <c r="S3457">
        <f t="shared" si="52"/>
        <v>6.4516129032258063E-2</v>
      </c>
      <c r="T3457">
        <v>2</v>
      </c>
      <c r="U3457">
        <v>5</v>
      </c>
      <c r="V3457" t="s">
        <v>82</v>
      </c>
      <c r="W3457">
        <f t="shared" si="51"/>
        <v>420</v>
      </c>
      <c r="X3457" s="5">
        <v>9</v>
      </c>
      <c r="Y3457" s="15" t="s">
        <v>1076</v>
      </c>
      <c r="Z3457" t="s">
        <v>55</v>
      </c>
      <c r="AA3457" t="s">
        <v>1083</v>
      </c>
      <c r="AB3457">
        <v>1</v>
      </c>
      <c r="AC3457" t="s">
        <v>1462</v>
      </c>
      <c r="AD3457" t="s">
        <v>1655</v>
      </c>
    </row>
    <row r="3458" spans="1:30" ht="15.75" customHeight="1" x14ac:dyDescent="0.3">
      <c r="A3458">
        <v>37</v>
      </c>
      <c r="B3458" t="s">
        <v>24</v>
      </c>
      <c r="C3458" t="s">
        <v>506</v>
      </c>
      <c r="D3458" t="s">
        <v>509</v>
      </c>
      <c r="E3458">
        <v>2011</v>
      </c>
      <c r="F3458" t="s">
        <v>622</v>
      </c>
      <c r="G3458" t="s">
        <v>622</v>
      </c>
      <c r="H3458" s="3" t="s">
        <v>623</v>
      </c>
      <c r="I3458" s="8">
        <v>-8.8488889999999998</v>
      </c>
      <c r="J3458" s="8">
        <v>-68.707222000000002</v>
      </c>
      <c r="K3458" t="s">
        <v>109</v>
      </c>
      <c r="L3458" t="s">
        <v>110</v>
      </c>
      <c r="M3458" t="s">
        <v>624</v>
      </c>
      <c r="N3458" t="s">
        <v>625</v>
      </c>
      <c r="O3458" s="12">
        <v>2004</v>
      </c>
      <c r="P3458" s="12">
        <v>12</v>
      </c>
      <c r="Q3458" s="12">
        <v>2004</v>
      </c>
      <c r="R3458" s="12">
        <v>12</v>
      </c>
      <c r="S3458">
        <f t="shared" si="52"/>
        <v>6.4516129032258063E-2</v>
      </c>
      <c r="T3458">
        <v>2</v>
      </c>
      <c r="U3458">
        <v>5</v>
      </c>
      <c r="V3458" t="s">
        <v>82</v>
      </c>
      <c r="W3458">
        <f t="shared" si="51"/>
        <v>420</v>
      </c>
      <c r="X3458" s="5">
        <v>9</v>
      </c>
      <c r="Y3458" s="15" t="s">
        <v>1076</v>
      </c>
      <c r="Z3458" t="s">
        <v>55</v>
      </c>
      <c r="AA3458" t="s">
        <v>889</v>
      </c>
      <c r="AB3458">
        <v>3</v>
      </c>
      <c r="AC3458" t="s">
        <v>1462</v>
      </c>
      <c r="AD3458" t="s">
        <v>1655</v>
      </c>
    </row>
    <row r="3459" spans="1:30" ht="15.75" customHeight="1" x14ac:dyDescent="0.3">
      <c r="A3459">
        <v>37</v>
      </c>
      <c r="B3459" t="s">
        <v>24</v>
      </c>
      <c r="C3459" t="s">
        <v>506</v>
      </c>
      <c r="D3459" t="s">
        <v>509</v>
      </c>
      <c r="E3459">
        <v>2011</v>
      </c>
      <c r="F3459" t="s">
        <v>622</v>
      </c>
      <c r="G3459" t="s">
        <v>622</v>
      </c>
      <c r="H3459" s="3" t="s">
        <v>623</v>
      </c>
      <c r="I3459" s="8">
        <v>-8.8488889999999998</v>
      </c>
      <c r="J3459" s="8">
        <v>-68.707222000000002</v>
      </c>
      <c r="K3459" t="s">
        <v>109</v>
      </c>
      <c r="L3459" t="s">
        <v>110</v>
      </c>
      <c r="M3459" t="s">
        <v>624</v>
      </c>
      <c r="N3459" t="s">
        <v>625</v>
      </c>
      <c r="O3459" s="12">
        <v>2004</v>
      </c>
      <c r="P3459" s="12">
        <v>12</v>
      </c>
      <c r="Q3459" s="12">
        <v>2004</v>
      </c>
      <c r="R3459" s="12">
        <v>12</v>
      </c>
      <c r="S3459">
        <f t="shared" si="52"/>
        <v>6.4516129032258063E-2</v>
      </c>
      <c r="T3459">
        <v>2</v>
      </c>
      <c r="U3459">
        <v>5</v>
      </c>
      <c r="V3459" t="s">
        <v>82</v>
      </c>
      <c r="W3459">
        <f t="shared" si="51"/>
        <v>420</v>
      </c>
      <c r="X3459" s="5">
        <v>9</v>
      </c>
      <c r="Y3459" s="15" t="s">
        <v>1076</v>
      </c>
      <c r="Z3459" t="s">
        <v>55</v>
      </c>
      <c r="AA3459" t="s">
        <v>70</v>
      </c>
      <c r="AB3459">
        <v>0</v>
      </c>
      <c r="AC3459" t="s">
        <v>1462</v>
      </c>
      <c r="AD3459" t="s">
        <v>1655</v>
      </c>
    </row>
    <row r="3460" spans="1:30" ht="15.75" customHeight="1" x14ac:dyDescent="0.3">
      <c r="A3460">
        <v>37</v>
      </c>
      <c r="B3460" t="s">
        <v>24</v>
      </c>
      <c r="C3460" t="s">
        <v>506</v>
      </c>
      <c r="D3460" t="s">
        <v>509</v>
      </c>
      <c r="E3460">
        <v>2011</v>
      </c>
      <c r="F3460" t="s">
        <v>622</v>
      </c>
      <c r="G3460" t="s">
        <v>622</v>
      </c>
      <c r="H3460" s="3" t="s">
        <v>623</v>
      </c>
      <c r="I3460" s="8">
        <v>-8.8488889999999998</v>
      </c>
      <c r="J3460" s="8">
        <v>-68.707222000000002</v>
      </c>
      <c r="K3460" t="s">
        <v>109</v>
      </c>
      <c r="L3460" t="s">
        <v>110</v>
      </c>
      <c r="M3460" t="s">
        <v>624</v>
      </c>
      <c r="N3460" t="s">
        <v>625</v>
      </c>
      <c r="O3460" s="12">
        <v>2004</v>
      </c>
      <c r="P3460" s="12">
        <v>12</v>
      </c>
      <c r="Q3460" s="12">
        <v>2004</v>
      </c>
      <c r="R3460" s="12">
        <v>12</v>
      </c>
      <c r="S3460">
        <f t="shared" si="52"/>
        <v>6.4516129032258063E-2</v>
      </c>
      <c r="T3460">
        <v>2</v>
      </c>
      <c r="U3460">
        <v>5</v>
      </c>
      <c r="V3460" t="s">
        <v>82</v>
      </c>
      <c r="W3460">
        <f t="shared" si="51"/>
        <v>420</v>
      </c>
      <c r="X3460" s="5">
        <v>9</v>
      </c>
      <c r="Y3460" s="15" t="s">
        <v>1076</v>
      </c>
      <c r="Z3460" t="s">
        <v>55</v>
      </c>
      <c r="AA3460" t="s">
        <v>1129</v>
      </c>
      <c r="AB3460">
        <v>0</v>
      </c>
      <c r="AC3460" t="s">
        <v>1462</v>
      </c>
      <c r="AD3460" t="s">
        <v>1655</v>
      </c>
    </row>
    <row r="3461" spans="1:30" ht="15.75" customHeight="1" x14ac:dyDescent="0.3">
      <c r="A3461">
        <v>37</v>
      </c>
      <c r="B3461" t="s">
        <v>24</v>
      </c>
      <c r="C3461" t="s">
        <v>506</v>
      </c>
      <c r="D3461" t="s">
        <v>509</v>
      </c>
      <c r="E3461">
        <v>2011</v>
      </c>
      <c r="F3461" t="s">
        <v>622</v>
      </c>
      <c r="G3461" t="s">
        <v>622</v>
      </c>
      <c r="H3461" s="3" t="s">
        <v>623</v>
      </c>
      <c r="I3461" s="8">
        <v>-8.8488889999999998</v>
      </c>
      <c r="J3461" s="8">
        <v>-68.707222000000002</v>
      </c>
      <c r="K3461" t="s">
        <v>109</v>
      </c>
      <c r="L3461" t="s">
        <v>110</v>
      </c>
      <c r="M3461" t="s">
        <v>624</v>
      </c>
      <c r="N3461" t="s">
        <v>625</v>
      </c>
      <c r="O3461" s="12">
        <v>2004</v>
      </c>
      <c r="P3461" s="12">
        <v>12</v>
      </c>
      <c r="Q3461" s="12">
        <v>2004</v>
      </c>
      <c r="R3461" s="12">
        <v>12</v>
      </c>
      <c r="S3461">
        <f t="shared" si="52"/>
        <v>6.4516129032258063E-2</v>
      </c>
      <c r="T3461">
        <v>2</v>
      </c>
      <c r="U3461">
        <v>5</v>
      </c>
      <c r="V3461" t="s">
        <v>82</v>
      </c>
      <c r="W3461">
        <f t="shared" si="51"/>
        <v>420</v>
      </c>
      <c r="X3461" s="5">
        <v>9</v>
      </c>
      <c r="Y3461" s="15" t="s">
        <v>1076</v>
      </c>
      <c r="Z3461" t="s">
        <v>55</v>
      </c>
      <c r="AA3461" t="s">
        <v>1117</v>
      </c>
      <c r="AB3461">
        <v>0</v>
      </c>
      <c r="AC3461" t="s">
        <v>1462</v>
      </c>
      <c r="AD3461" t="s">
        <v>1655</v>
      </c>
    </row>
    <row r="3462" spans="1:30" ht="15.75" customHeight="1" x14ac:dyDescent="0.3">
      <c r="A3462">
        <v>37</v>
      </c>
      <c r="B3462" t="s">
        <v>24</v>
      </c>
      <c r="C3462" t="s">
        <v>506</v>
      </c>
      <c r="D3462" t="s">
        <v>509</v>
      </c>
      <c r="E3462">
        <v>2011</v>
      </c>
      <c r="F3462" t="s">
        <v>622</v>
      </c>
      <c r="G3462" t="s">
        <v>622</v>
      </c>
      <c r="H3462" s="3" t="s">
        <v>623</v>
      </c>
      <c r="I3462" s="8">
        <v>-8.8488889999999998</v>
      </c>
      <c r="J3462" s="8">
        <v>-68.707222000000002</v>
      </c>
      <c r="K3462" t="s">
        <v>109</v>
      </c>
      <c r="L3462" t="s">
        <v>110</v>
      </c>
      <c r="M3462" t="s">
        <v>624</v>
      </c>
      <c r="N3462" t="s">
        <v>625</v>
      </c>
      <c r="O3462" s="12">
        <v>2004</v>
      </c>
      <c r="P3462" s="12">
        <v>12</v>
      </c>
      <c r="Q3462" s="12">
        <v>2004</v>
      </c>
      <c r="R3462" s="12">
        <v>12</v>
      </c>
      <c r="S3462">
        <f t="shared" si="52"/>
        <v>6.4516129032258063E-2</v>
      </c>
      <c r="T3462">
        <v>2</v>
      </c>
      <c r="U3462">
        <v>5</v>
      </c>
      <c r="V3462" t="s">
        <v>82</v>
      </c>
      <c r="W3462">
        <f t="shared" si="51"/>
        <v>420</v>
      </c>
      <c r="X3462" s="5">
        <v>9</v>
      </c>
      <c r="Y3462" s="15" t="s">
        <v>1076</v>
      </c>
      <c r="Z3462" t="s">
        <v>83</v>
      </c>
      <c r="AA3462" t="s">
        <v>128</v>
      </c>
      <c r="AB3462">
        <v>0</v>
      </c>
      <c r="AC3462" t="s">
        <v>1462</v>
      </c>
      <c r="AD3462" t="s">
        <v>1655</v>
      </c>
    </row>
    <row r="3463" spans="1:30" ht="15.75" customHeight="1" x14ac:dyDescent="0.3">
      <c r="A3463">
        <v>37</v>
      </c>
      <c r="B3463" t="s">
        <v>24</v>
      </c>
      <c r="C3463" t="s">
        <v>506</v>
      </c>
      <c r="D3463" t="s">
        <v>509</v>
      </c>
      <c r="E3463">
        <v>2011</v>
      </c>
      <c r="F3463" t="s">
        <v>622</v>
      </c>
      <c r="G3463" t="s">
        <v>622</v>
      </c>
      <c r="H3463" s="3" t="s">
        <v>623</v>
      </c>
      <c r="I3463" s="8">
        <v>-8.8488889999999998</v>
      </c>
      <c r="J3463" s="8">
        <v>-68.707222000000002</v>
      </c>
      <c r="K3463" t="s">
        <v>109</v>
      </c>
      <c r="L3463" t="s">
        <v>110</v>
      </c>
      <c r="M3463" t="s">
        <v>624</v>
      </c>
      <c r="N3463" t="s">
        <v>625</v>
      </c>
      <c r="O3463" s="12">
        <v>2004</v>
      </c>
      <c r="P3463" s="12">
        <v>12</v>
      </c>
      <c r="Q3463" s="12">
        <v>2004</v>
      </c>
      <c r="R3463" s="12">
        <v>12</v>
      </c>
      <c r="S3463">
        <f t="shared" si="52"/>
        <v>6.4516129032258063E-2</v>
      </c>
      <c r="T3463">
        <v>2</v>
      </c>
      <c r="U3463">
        <v>5</v>
      </c>
      <c r="V3463" t="s">
        <v>82</v>
      </c>
      <c r="W3463">
        <f t="shared" si="51"/>
        <v>420</v>
      </c>
      <c r="X3463" s="5">
        <v>9</v>
      </c>
      <c r="Y3463" s="15" t="s">
        <v>1076</v>
      </c>
      <c r="Z3463" t="s">
        <v>83</v>
      </c>
      <c r="AA3463" t="s">
        <v>84</v>
      </c>
      <c r="AB3463">
        <v>1</v>
      </c>
      <c r="AC3463" t="s">
        <v>1462</v>
      </c>
      <c r="AD3463" t="s">
        <v>1655</v>
      </c>
    </row>
    <row r="3464" spans="1:30" ht="15.75" customHeight="1" x14ac:dyDescent="0.3">
      <c r="A3464">
        <v>37</v>
      </c>
      <c r="B3464" t="s">
        <v>24</v>
      </c>
      <c r="C3464" t="s">
        <v>506</v>
      </c>
      <c r="D3464" t="s">
        <v>509</v>
      </c>
      <c r="E3464">
        <v>2011</v>
      </c>
      <c r="F3464" t="s">
        <v>622</v>
      </c>
      <c r="G3464" t="s">
        <v>622</v>
      </c>
      <c r="H3464" s="3" t="s">
        <v>623</v>
      </c>
      <c r="I3464" s="8">
        <v>-8.8488889999999998</v>
      </c>
      <c r="J3464" s="8">
        <v>-68.707222000000002</v>
      </c>
      <c r="K3464" t="s">
        <v>109</v>
      </c>
      <c r="L3464" t="s">
        <v>110</v>
      </c>
      <c r="M3464" t="s">
        <v>624</v>
      </c>
      <c r="N3464" t="s">
        <v>625</v>
      </c>
      <c r="O3464" s="12">
        <v>2004</v>
      </c>
      <c r="P3464" s="12">
        <v>12</v>
      </c>
      <c r="Q3464" s="12">
        <v>2004</v>
      </c>
      <c r="R3464" s="12">
        <v>12</v>
      </c>
      <c r="S3464">
        <f t="shared" si="52"/>
        <v>6.4516129032258063E-2</v>
      </c>
      <c r="T3464">
        <v>2</v>
      </c>
      <c r="U3464">
        <v>5</v>
      </c>
      <c r="V3464" t="s">
        <v>82</v>
      </c>
      <c r="W3464">
        <f t="shared" si="51"/>
        <v>420</v>
      </c>
      <c r="X3464" s="5">
        <v>9</v>
      </c>
      <c r="Y3464" s="15" t="s">
        <v>1076</v>
      </c>
      <c r="Z3464" t="s">
        <v>83</v>
      </c>
      <c r="AA3464" t="s">
        <v>911</v>
      </c>
      <c r="AB3464">
        <v>6</v>
      </c>
      <c r="AC3464" t="s">
        <v>1462</v>
      </c>
      <c r="AD3464" t="s">
        <v>1655</v>
      </c>
    </row>
    <row r="3465" spans="1:30" ht="15.75" customHeight="1" x14ac:dyDescent="0.3">
      <c r="A3465">
        <v>37</v>
      </c>
      <c r="B3465" t="s">
        <v>24</v>
      </c>
      <c r="C3465" t="s">
        <v>506</v>
      </c>
      <c r="D3465" t="s">
        <v>509</v>
      </c>
      <c r="E3465">
        <v>2011</v>
      </c>
      <c r="F3465" t="s">
        <v>622</v>
      </c>
      <c r="G3465" t="s">
        <v>622</v>
      </c>
      <c r="H3465" s="3" t="s">
        <v>623</v>
      </c>
      <c r="I3465" s="8">
        <v>-8.8488889999999998</v>
      </c>
      <c r="J3465" s="8">
        <v>-68.707222000000002</v>
      </c>
      <c r="K3465" t="s">
        <v>109</v>
      </c>
      <c r="L3465" t="s">
        <v>110</v>
      </c>
      <c r="M3465" t="s">
        <v>624</v>
      </c>
      <c r="N3465" t="s">
        <v>625</v>
      </c>
      <c r="O3465" s="12">
        <v>2004</v>
      </c>
      <c r="P3465" s="12">
        <v>12</v>
      </c>
      <c r="Q3465" s="12">
        <v>2004</v>
      </c>
      <c r="R3465" s="12">
        <v>12</v>
      </c>
      <c r="S3465">
        <f t="shared" si="52"/>
        <v>6.4516129032258063E-2</v>
      </c>
      <c r="T3465">
        <v>2</v>
      </c>
      <c r="U3465">
        <v>5</v>
      </c>
      <c r="V3465" t="s">
        <v>82</v>
      </c>
      <c r="W3465">
        <f t="shared" si="51"/>
        <v>420</v>
      </c>
      <c r="X3465" s="5">
        <v>9</v>
      </c>
      <c r="Y3465" s="15" t="s">
        <v>1076</v>
      </c>
      <c r="Z3465" t="s">
        <v>83</v>
      </c>
      <c r="AA3465" t="s">
        <v>902</v>
      </c>
      <c r="AB3465">
        <v>0</v>
      </c>
      <c r="AC3465" t="s">
        <v>1462</v>
      </c>
      <c r="AD3465" t="s">
        <v>1655</v>
      </c>
    </row>
    <row r="3466" spans="1:30" ht="15.75" customHeight="1" x14ac:dyDescent="0.3">
      <c r="A3466">
        <v>37</v>
      </c>
      <c r="B3466" t="s">
        <v>24</v>
      </c>
      <c r="C3466" t="s">
        <v>506</v>
      </c>
      <c r="D3466" t="s">
        <v>509</v>
      </c>
      <c r="E3466">
        <v>2011</v>
      </c>
      <c r="F3466" t="s">
        <v>622</v>
      </c>
      <c r="G3466" t="s">
        <v>622</v>
      </c>
      <c r="H3466" s="3" t="s">
        <v>623</v>
      </c>
      <c r="I3466" s="8">
        <v>-8.8488889999999998</v>
      </c>
      <c r="J3466" s="8">
        <v>-68.707222000000002</v>
      </c>
      <c r="K3466" t="s">
        <v>109</v>
      </c>
      <c r="L3466" t="s">
        <v>110</v>
      </c>
      <c r="M3466" t="s">
        <v>624</v>
      </c>
      <c r="N3466" t="s">
        <v>625</v>
      </c>
      <c r="O3466" s="12">
        <v>2004</v>
      </c>
      <c r="P3466" s="12">
        <v>12</v>
      </c>
      <c r="Q3466" s="12">
        <v>2004</v>
      </c>
      <c r="R3466" s="12">
        <v>12</v>
      </c>
      <c r="S3466">
        <f t="shared" si="52"/>
        <v>6.4516129032258063E-2</v>
      </c>
      <c r="T3466">
        <v>2</v>
      </c>
      <c r="U3466">
        <v>5</v>
      </c>
      <c r="V3466" t="s">
        <v>82</v>
      </c>
      <c r="W3466">
        <f t="shared" si="51"/>
        <v>420</v>
      </c>
      <c r="X3466" s="5">
        <v>9</v>
      </c>
      <c r="Y3466" s="15" t="s">
        <v>1076</v>
      </c>
      <c r="Z3466" t="s">
        <v>83</v>
      </c>
      <c r="AA3466" t="s">
        <v>87</v>
      </c>
      <c r="AB3466">
        <v>0</v>
      </c>
      <c r="AC3466" t="s">
        <v>1462</v>
      </c>
      <c r="AD3466" t="s">
        <v>1655</v>
      </c>
    </row>
    <row r="3467" spans="1:30" ht="15.75" customHeight="1" x14ac:dyDescent="0.3">
      <c r="A3467">
        <v>37</v>
      </c>
      <c r="B3467" t="s">
        <v>24</v>
      </c>
      <c r="C3467" t="s">
        <v>506</v>
      </c>
      <c r="D3467" t="s">
        <v>509</v>
      </c>
      <c r="E3467">
        <v>2011</v>
      </c>
      <c r="F3467" t="s">
        <v>622</v>
      </c>
      <c r="G3467" t="s">
        <v>622</v>
      </c>
      <c r="H3467" s="3" t="s">
        <v>623</v>
      </c>
      <c r="I3467" s="8">
        <v>-8.8488889999999998</v>
      </c>
      <c r="J3467" s="8">
        <v>-68.707222000000002</v>
      </c>
      <c r="K3467" t="s">
        <v>109</v>
      </c>
      <c r="L3467" t="s">
        <v>110</v>
      </c>
      <c r="M3467" t="s">
        <v>624</v>
      </c>
      <c r="N3467" t="s">
        <v>625</v>
      </c>
      <c r="O3467" s="12">
        <v>2004</v>
      </c>
      <c r="P3467" s="12">
        <v>12</v>
      </c>
      <c r="Q3467" s="12">
        <v>2004</v>
      </c>
      <c r="R3467" s="12">
        <v>12</v>
      </c>
      <c r="S3467">
        <f t="shared" si="52"/>
        <v>6.4516129032258063E-2</v>
      </c>
      <c r="T3467">
        <v>2</v>
      </c>
      <c r="U3467">
        <v>5</v>
      </c>
      <c r="V3467" t="s">
        <v>82</v>
      </c>
      <c r="W3467">
        <f t="shared" si="51"/>
        <v>420</v>
      </c>
      <c r="X3467" s="5">
        <v>9</v>
      </c>
      <c r="Y3467" s="15" t="s">
        <v>1076</v>
      </c>
      <c r="Z3467" t="s">
        <v>83</v>
      </c>
      <c r="AA3467" t="s">
        <v>906</v>
      </c>
      <c r="AB3467">
        <v>0</v>
      </c>
      <c r="AC3467" t="s">
        <v>1462</v>
      </c>
      <c r="AD3467" t="s">
        <v>1655</v>
      </c>
    </row>
    <row r="3468" spans="1:30" ht="15.75" customHeight="1" x14ac:dyDescent="0.3">
      <c r="A3468">
        <v>37</v>
      </c>
      <c r="B3468" t="s">
        <v>24</v>
      </c>
      <c r="C3468" t="s">
        <v>506</v>
      </c>
      <c r="D3468" t="s">
        <v>509</v>
      </c>
      <c r="E3468">
        <v>2011</v>
      </c>
      <c r="F3468" t="s">
        <v>622</v>
      </c>
      <c r="G3468" t="s">
        <v>622</v>
      </c>
      <c r="H3468" s="3" t="s">
        <v>623</v>
      </c>
      <c r="I3468" s="8">
        <v>-8.8488889999999998</v>
      </c>
      <c r="J3468" s="8">
        <v>-68.707222000000002</v>
      </c>
      <c r="K3468" t="s">
        <v>109</v>
      </c>
      <c r="L3468" t="s">
        <v>110</v>
      </c>
      <c r="M3468" t="s">
        <v>624</v>
      </c>
      <c r="N3468" t="s">
        <v>625</v>
      </c>
      <c r="O3468" s="12">
        <v>2004</v>
      </c>
      <c r="P3468" s="12">
        <v>12</v>
      </c>
      <c r="Q3468" s="12">
        <v>2004</v>
      </c>
      <c r="R3468" s="12">
        <v>12</v>
      </c>
      <c r="S3468">
        <f t="shared" si="52"/>
        <v>6.4516129032258063E-2</v>
      </c>
      <c r="T3468">
        <v>2</v>
      </c>
      <c r="U3468">
        <v>5</v>
      </c>
      <c r="V3468" t="s">
        <v>82</v>
      </c>
      <c r="W3468">
        <f t="shared" si="51"/>
        <v>420</v>
      </c>
      <c r="X3468" s="5">
        <v>9</v>
      </c>
      <c r="Y3468" s="15" t="s">
        <v>1076</v>
      </c>
      <c r="Z3468" t="s">
        <v>90</v>
      </c>
      <c r="AA3468" t="s">
        <v>666</v>
      </c>
      <c r="AB3468">
        <v>0</v>
      </c>
      <c r="AC3468" t="s">
        <v>1462</v>
      </c>
      <c r="AD3468" t="s">
        <v>1655</v>
      </c>
    </row>
    <row r="3469" spans="1:30" ht="15.75" customHeight="1" x14ac:dyDescent="0.3">
      <c r="A3469">
        <v>37</v>
      </c>
      <c r="B3469" t="s">
        <v>24</v>
      </c>
      <c r="C3469" t="s">
        <v>506</v>
      </c>
      <c r="D3469" t="s">
        <v>509</v>
      </c>
      <c r="E3469">
        <v>2011</v>
      </c>
      <c r="F3469" t="s">
        <v>622</v>
      </c>
      <c r="G3469" t="s">
        <v>622</v>
      </c>
      <c r="H3469" s="3" t="s">
        <v>623</v>
      </c>
      <c r="I3469" s="8">
        <v>-8.8488889999999998</v>
      </c>
      <c r="J3469" s="8">
        <v>-68.707222000000002</v>
      </c>
      <c r="K3469" t="s">
        <v>109</v>
      </c>
      <c r="L3469" t="s">
        <v>110</v>
      </c>
      <c r="M3469" t="s">
        <v>624</v>
      </c>
      <c r="N3469" t="s">
        <v>625</v>
      </c>
      <c r="O3469" s="12">
        <v>2004</v>
      </c>
      <c r="P3469" s="12">
        <v>12</v>
      </c>
      <c r="Q3469" s="12">
        <v>2004</v>
      </c>
      <c r="R3469" s="12">
        <v>12</v>
      </c>
      <c r="S3469">
        <f t="shared" si="52"/>
        <v>6.4516129032258063E-2</v>
      </c>
      <c r="T3469">
        <v>2</v>
      </c>
      <c r="U3469">
        <v>5</v>
      </c>
      <c r="V3469" t="s">
        <v>82</v>
      </c>
      <c r="W3469">
        <f t="shared" si="51"/>
        <v>420</v>
      </c>
      <c r="X3469" s="5">
        <v>9</v>
      </c>
      <c r="Y3469" s="15" t="s">
        <v>1076</v>
      </c>
      <c r="Z3469" t="s">
        <v>90</v>
      </c>
      <c r="AA3469" t="s">
        <v>917</v>
      </c>
      <c r="AB3469">
        <v>0</v>
      </c>
      <c r="AC3469" t="s">
        <v>1462</v>
      </c>
      <c r="AD3469" t="s">
        <v>1655</v>
      </c>
    </row>
    <row r="3470" spans="1:30" ht="15.75" customHeight="1" x14ac:dyDescent="0.3">
      <c r="A3470">
        <v>37</v>
      </c>
      <c r="B3470" t="s">
        <v>24</v>
      </c>
      <c r="C3470" t="s">
        <v>506</v>
      </c>
      <c r="D3470" t="s">
        <v>509</v>
      </c>
      <c r="E3470">
        <v>2011</v>
      </c>
      <c r="F3470" t="s">
        <v>622</v>
      </c>
      <c r="G3470" t="s">
        <v>622</v>
      </c>
      <c r="H3470" s="3" t="s">
        <v>623</v>
      </c>
      <c r="I3470" s="8">
        <v>-8.8488889999999998</v>
      </c>
      <c r="J3470" s="8">
        <v>-68.707222000000002</v>
      </c>
      <c r="K3470" t="s">
        <v>109</v>
      </c>
      <c r="L3470" t="s">
        <v>110</v>
      </c>
      <c r="M3470" t="s">
        <v>624</v>
      </c>
      <c r="N3470" t="s">
        <v>625</v>
      </c>
      <c r="O3470" s="12">
        <v>2004</v>
      </c>
      <c r="P3470" s="12">
        <v>12</v>
      </c>
      <c r="Q3470" s="12">
        <v>2004</v>
      </c>
      <c r="R3470" s="12">
        <v>12</v>
      </c>
      <c r="S3470">
        <f t="shared" si="52"/>
        <v>6.4516129032258063E-2</v>
      </c>
      <c r="T3470">
        <v>2</v>
      </c>
      <c r="U3470">
        <v>5</v>
      </c>
      <c r="V3470" t="s">
        <v>82</v>
      </c>
      <c r="W3470">
        <f t="shared" si="51"/>
        <v>420</v>
      </c>
      <c r="X3470" s="5">
        <v>9</v>
      </c>
      <c r="Y3470" s="15" t="s">
        <v>1076</v>
      </c>
      <c r="Z3470" t="s">
        <v>90</v>
      </c>
      <c r="AA3470" t="s">
        <v>91</v>
      </c>
      <c r="AB3470">
        <v>0</v>
      </c>
      <c r="AC3470" t="s">
        <v>1462</v>
      </c>
      <c r="AD3470" t="s">
        <v>1655</v>
      </c>
    </row>
    <row r="3471" spans="1:30" ht="15.75" customHeight="1" x14ac:dyDescent="0.3">
      <c r="A3471">
        <v>37</v>
      </c>
      <c r="B3471" t="s">
        <v>24</v>
      </c>
      <c r="C3471" t="s">
        <v>506</v>
      </c>
      <c r="D3471" t="s">
        <v>509</v>
      </c>
      <c r="E3471">
        <v>2011</v>
      </c>
      <c r="F3471" t="s">
        <v>622</v>
      </c>
      <c r="G3471" t="s">
        <v>622</v>
      </c>
      <c r="H3471" s="3" t="s">
        <v>623</v>
      </c>
      <c r="I3471" s="8">
        <v>-8.8488889999999998</v>
      </c>
      <c r="J3471" s="8">
        <v>-68.707222000000002</v>
      </c>
      <c r="K3471" t="s">
        <v>109</v>
      </c>
      <c r="L3471" t="s">
        <v>110</v>
      </c>
      <c r="M3471" t="s">
        <v>624</v>
      </c>
      <c r="N3471" t="s">
        <v>625</v>
      </c>
      <c r="O3471" s="12">
        <v>2004</v>
      </c>
      <c r="P3471" s="12">
        <v>12</v>
      </c>
      <c r="Q3471" s="12">
        <v>2004</v>
      </c>
      <c r="R3471" s="12">
        <v>12</v>
      </c>
      <c r="S3471">
        <f t="shared" si="52"/>
        <v>6.4516129032258063E-2</v>
      </c>
      <c r="T3471">
        <v>2</v>
      </c>
      <c r="U3471">
        <v>5</v>
      </c>
      <c r="V3471" t="s">
        <v>82</v>
      </c>
      <c r="W3471">
        <f t="shared" si="51"/>
        <v>420</v>
      </c>
      <c r="X3471" s="5">
        <v>9</v>
      </c>
      <c r="Y3471" s="15" t="s">
        <v>758</v>
      </c>
      <c r="Z3471" t="s">
        <v>49</v>
      </c>
      <c r="AA3471" t="s">
        <v>50</v>
      </c>
      <c r="AB3471">
        <v>3</v>
      </c>
      <c r="AC3471" t="s">
        <v>1462</v>
      </c>
      <c r="AD3471" t="s">
        <v>1655</v>
      </c>
    </row>
    <row r="3472" spans="1:30" ht="15.75" customHeight="1" x14ac:dyDescent="0.3">
      <c r="A3472">
        <v>37</v>
      </c>
      <c r="B3472" t="s">
        <v>24</v>
      </c>
      <c r="C3472" t="s">
        <v>506</v>
      </c>
      <c r="D3472" t="s">
        <v>509</v>
      </c>
      <c r="E3472">
        <v>2011</v>
      </c>
      <c r="F3472" t="s">
        <v>622</v>
      </c>
      <c r="G3472" t="s">
        <v>622</v>
      </c>
      <c r="H3472" s="3" t="s">
        <v>623</v>
      </c>
      <c r="I3472" s="8">
        <v>-8.8488889999999998</v>
      </c>
      <c r="J3472" s="8">
        <v>-68.707222000000002</v>
      </c>
      <c r="K3472" t="s">
        <v>109</v>
      </c>
      <c r="L3472" t="s">
        <v>110</v>
      </c>
      <c r="M3472" t="s">
        <v>624</v>
      </c>
      <c r="N3472" t="s">
        <v>625</v>
      </c>
      <c r="O3472" s="12">
        <v>2004</v>
      </c>
      <c r="P3472" s="12">
        <v>12</v>
      </c>
      <c r="Q3472" s="12">
        <v>2004</v>
      </c>
      <c r="R3472" s="12">
        <v>12</v>
      </c>
      <c r="S3472">
        <f t="shared" si="52"/>
        <v>6.4516129032258063E-2</v>
      </c>
      <c r="T3472">
        <v>2</v>
      </c>
      <c r="U3472">
        <v>5</v>
      </c>
      <c r="V3472" t="s">
        <v>82</v>
      </c>
      <c r="W3472">
        <f t="shared" si="51"/>
        <v>420</v>
      </c>
      <c r="X3472" s="5">
        <v>9</v>
      </c>
      <c r="Y3472" s="15" t="s">
        <v>758</v>
      </c>
      <c r="Z3472" t="s">
        <v>49</v>
      </c>
      <c r="AA3472" t="s">
        <v>1079</v>
      </c>
      <c r="AB3472">
        <v>0</v>
      </c>
      <c r="AC3472" t="s">
        <v>1462</v>
      </c>
      <c r="AD3472" t="s">
        <v>1655</v>
      </c>
    </row>
    <row r="3473" spans="1:30" ht="15.75" customHeight="1" x14ac:dyDescent="0.3">
      <c r="A3473">
        <v>37</v>
      </c>
      <c r="B3473" t="s">
        <v>24</v>
      </c>
      <c r="C3473" t="s">
        <v>506</v>
      </c>
      <c r="D3473" t="s">
        <v>509</v>
      </c>
      <c r="E3473">
        <v>2011</v>
      </c>
      <c r="F3473" t="s">
        <v>622</v>
      </c>
      <c r="G3473" t="s">
        <v>622</v>
      </c>
      <c r="H3473" s="3" t="s">
        <v>623</v>
      </c>
      <c r="I3473" s="8">
        <v>-8.8488889999999998</v>
      </c>
      <c r="J3473" s="8">
        <v>-68.707222000000002</v>
      </c>
      <c r="K3473" t="s">
        <v>109</v>
      </c>
      <c r="L3473" t="s">
        <v>110</v>
      </c>
      <c r="M3473" t="s">
        <v>624</v>
      </c>
      <c r="N3473" t="s">
        <v>625</v>
      </c>
      <c r="O3473" s="12">
        <v>2004</v>
      </c>
      <c r="P3473" s="12">
        <v>12</v>
      </c>
      <c r="Q3473" s="12">
        <v>2004</v>
      </c>
      <c r="R3473" s="12">
        <v>12</v>
      </c>
      <c r="S3473">
        <f t="shared" si="52"/>
        <v>6.4516129032258063E-2</v>
      </c>
      <c r="T3473">
        <v>2</v>
      </c>
      <c r="U3473">
        <v>5</v>
      </c>
      <c r="V3473" t="s">
        <v>82</v>
      </c>
      <c r="W3473">
        <f t="shared" si="51"/>
        <v>420</v>
      </c>
      <c r="X3473" s="5">
        <v>9</v>
      </c>
      <c r="Y3473" s="15" t="s">
        <v>758</v>
      </c>
      <c r="Z3473" t="s">
        <v>49</v>
      </c>
      <c r="AA3473" t="s">
        <v>490</v>
      </c>
      <c r="AB3473">
        <v>0</v>
      </c>
      <c r="AC3473" t="s">
        <v>1462</v>
      </c>
      <c r="AD3473" t="s">
        <v>1655</v>
      </c>
    </row>
    <row r="3474" spans="1:30" ht="15.75" customHeight="1" x14ac:dyDescent="0.3">
      <c r="A3474">
        <v>37</v>
      </c>
      <c r="B3474" t="s">
        <v>24</v>
      </c>
      <c r="C3474" t="s">
        <v>506</v>
      </c>
      <c r="D3474" t="s">
        <v>509</v>
      </c>
      <c r="E3474">
        <v>2011</v>
      </c>
      <c r="F3474" t="s">
        <v>622</v>
      </c>
      <c r="G3474" t="s">
        <v>622</v>
      </c>
      <c r="H3474" s="3" t="s">
        <v>623</v>
      </c>
      <c r="I3474" s="8">
        <v>-8.8488889999999998</v>
      </c>
      <c r="J3474" s="8">
        <v>-68.707222000000002</v>
      </c>
      <c r="K3474" t="s">
        <v>109</v>
      </c>
      <c r="L3474" t="s">
        <v>110</v>
      </c>
      <c r="M3474" t="s">
        <v>624</v>
      </c>
      <c r="N3474" t="s">
        <v>625</v>
      </c>
      <c r="O3474" s="12">
        <v>2004</v>
      </c>
      <c r="P3474" s="12">
        <v>12</v>
      </c>
      <c r="Q3474" s="12">
        <v>2004</v>
      </c>
      <c r="R3474" s="12">
        <v>12</v>
      </c>
      <c r="S3474">
        <f t="shared" si="52"/>
        <v>6.4516129032258063E-2</v>
      </c>
      <c r="T3474">
        <v>2</v>
      </c>
      <c r="U3474">
        <v>5</v>
      </c>
      <c r="V3474" t="s">
        <v>82</v>
      </c>
      <c r="W3474">
        <f t="shared" si="51"/>
        <v>420</v>
      </c>
      <c r="X3474" s="5">
        <v>9</v>
      </c>
      <c r="Y3474" s="15" t="s">
        <v>758</v>
      </c>
      <c r="Z3474" t="s">
        <v>55</v>
      </c>
      <c r="AA3474" t="s">
        <v>859</v>
      </c>
      <c r="AB3474">
        <v>1</v>
      </c>
      <c r="AC3474" t="s">
        <v>1462</v>
      </c>
      <c r="AD3474" t="s">
        <v>1655</v>
      </c>
    </row>
    <row r="3475" spans="1:30" ht="15.75" customHeight="1" x14ac:dyDescent="0.3">
      <c r="A3475">
        <v>37</v>
      </c>
      <c r="B3475" t="s">
        <v>24</v>
      </c>
      <c r="C3475" t="s">
        <v>506</v>
      </c>
      <c r="D3475" t="s">
        <v>509</v>
      </c>
      <c r="E3475">
        <v>2011</v>
      </c>
      <c r="F3475" t="s">
        <v>622</v>
      </c>
      <c r="G3475" t="s">
        <v>622</v>
      </c>
      <c r="H3475" s="3" t="s">
        <v>623</v>
      </c>
      <c r="I3475" s="8">
        <v>-8.8488889999999998</v>
      </c>
      <c r="J3475" s="8">
        <v>-68.707222000000002</v>
      </c>
      <c r="K3475" t="s">
        <v>109</v>
      </c>
      <c r="L3475" t="s">
        <v>110</v>
      </c>
      <c r="M3475" t="s">
        <v>624</v>
      </c>
      <c r="N3475" t="s">
        <v>625</v>
      </c>
      <c r="O3475" s="12">
        <v>2004</v>
      </c>
      <c r="P3475" s="12">
        <v>12</v>
      </c>
      <c r="Q3475" s="12">
        <v>2004</v>
      </c>
      <c r="R3475" s="12">
        <v>12</v>
      </c>
      <c r="S3475">
        <f t="shared" si="52"/>
        <v>6.4516129032258063E-2</v>
      </c>
      <c r="T3475">
        <v>2</v>
      </c>
      <c r="U3475">
        <v>5</v>
      </c>
      <c r="V3475" t="s">
        <v>82</v>
      </c>
      <c r="W3475">
        <f t="shared" si="51"/>
        <v>420</v>
      </c>
      <c r="X3475" s="5">
        <v>9</v>
      </c>
      <c r="Y3475" s="15" t="s">
        <v>758</v>
      </c>
      <c r="Z3475" t="s">
        <v>55</v>
      </c>
      <c r="AA3475" t="s">
        <v>890</v>
      </c>
      <c r="AB3475">
        <v>0</v>
      </c>
      <c r="AC3475" t="s">
        <v>1462</v>
      </c>
      <c r="AD3475" t="s">
        <v>1655</v>
      </c>
    </row>
    <row r="3476" spans="1:30" ht="15.75" customHeight="1" x14ac:dyDescent="0.3">
      <c r="A3476">
        <v>37</v>
      </c>
      <c r="B3476" t="s">
        <v>24</v>
      </c>
      <c r="C3476" t="s">
        <v>506</v>
      </c>
      <c r="D3476" t="s">
        <v>509</v>
      </c>
      <c r="E3476">
        <v>2011</v>
      </c>
      <c r="F3476" t="s">
        <v>622</v>
      </c>
      <c r="G3476" t="s">
        <v>622</v>
      </c>
      <c r="H3476" s="3" t="s">
        <v>623</v>
      </c>
      <c r="I3476" s="8">
        <v>-8.8488889999999998</v>
      </c>
      <c r="J3476" s="8">
        <v>-68.707222000000002</v>
      </c>
      <c r="K3476" t="s">
        <v>109</v>
      </c>
      <c r="L3476" t="s">
        <v>110</v>
      </c>
      <c r="M3476" t="s">
        <v>624</v>
      </c>
      <c r="N3476" t="s">
        <v>625</v>
      </c>
      <c r="O3476" s="12">
        <v>2004</v>
      </c>
      <c r="P3476" s="12">
        <v>12</v>
      </c>
      <c r="Q3476" s="12">
        <v>2004</v>
      </c>
      <c r="R3476" s="12">
        <v>12</v>
      </c>
      <c r="S3476">
        <f t="shared" si="52"/>
        <v>6.4516129032258063E-2</v>
      </c>
      <c r="T3476">
        <v>2</v>
      </c>
      <c r="U3476">
        <v>5</v>
      </c>
      <c r="V3476" t="s">
        <v>82</v>
      </c>
      <c r="W3476">
        <f t="shared" si="51"/>
        <v>420</v>
      </c>
      <c r="X3476" s="5">
        <v>9</v>
      </c>
      <c r="Y3476" s="15" t="s">
        <v>758</v>
      </c>
      <c r="Z3476" t="s">
        <v>55</v>
      </c>
      <c r="AA3476" t="s">
        <v>1106</v>
      </c>
      <c r="AB3476">
        <v>0</v>
      </c>
      <c r="AC3476" t="s">
        <v>1462</v>
      </c>
      <c r="AD3476" t="s">
        <v>1655</v>
      </c>
    </row>
    <row r="3477" spans="1:30" ht="15.75" customHeight="1" x14ac:dyDescent="0.3">
      <c r="A3477">
        <v>37</v>
      </c>
      <c r="B3477" t="s">
        <v>24</v>
      </c>
      <c r="C3477" t="s">
        <v>506</v>
      </c>
      <c r="D3477" t="s">
        <v>509</v>
      </c>
      <c r="E3477">
        <v>2011</v>
      </c>
      <c r="F3477" t="s">
        <v>622</v>
      </c>
      <c r="G3477" t="s">
        <v>622</v>
      </c>
      <c r="H3477" s="3" t="s">
        <v>623</v>
      </c>
      <c r="I3477" s="8">
        <v>-8.8488889999999998</v>
      </c>
      <c r="J3477" s="8">
        <v>-68.707222000000002</v>
      </c>
      <c r="K3477" t="s">
        <v>109</v>
      </c>
      <c r="L3477" t="s">
        <v>110</v>
      </c>
      <c r="M3477" t="s">
        <v>624</v>
      </c>
      <c r="N3477" t="s">
        <v>625</v>
      </c>
      <c r="O3477" s="12">
        <v>2004</v>
      </c>
      <c r="P3477" s="12">
        <v>12</v>
      </c>
      <c r="Q3477" s="12">
        <v>2004</v>
      </c>
      <c r="R3477" s="12">
        <v>12</v>
      </c>
      <c r="S3477">
        <f t="shared" si="52"/>
        <v>6.4516129032258063E-2</v>
      </c>
      <c r="T3477">
        <v>2</v>
      </c>
      <c r="U3477">
        <v>5</v>
      </c>
      <c r="V3477" t="s">
        <v>82</v>
      </c>
      <c r="W3477">
        <f t="shared" si="51"/>
        <v>420</v>
      </c>
      <c r="X3477" s="5">
        <v>9</v>
      </c>
      <c r="Y3477" s="15" t="s">
        <v>758</v>
      </c>
      <c r="Z3477" t="s">
        <v>55</v>
      </c>
      <c r="AA3477" t="s">
        <v>861</v>
      </c>
      <c r="AB3477">
        <v>0</v>
      </c>
      <c r="AC3477" t="s">
        <v>1462</v>
      </c>
      <c r="AD3477" t="s">
        <v>1655</v>
      </c>
    </row>
    <row r="3478" spans="1:30" ht="15.75" customHeight="1" x14ac:dyDescent="0.3">
      <c r="A3478">
        <v>37</v>
      </c>
      <c r="B3478" t="s">
        <v>24</v>
      </c>
      <c r="C3478" t="s">
        <v>506</v>
      </c>
      <c r="D3478" t="s">
        <v>509</v>
      </c>
      <c r="E3478">
        <v>2011</v>
      </c>
      <c r="F3478" t="s">
        <v>622</v>
      </c>
      <c r="G3478" t="s">
        <v>622</v>
      </c>
      <c r="H3478" s="3" t="s">
        <v>623</v>
      </c>
      <c r="I3478" s="8">
        <v>-8.8488889999999998</v>
      </c>
      <c r="J3478" s="8">
        <v>-68.707222000000002</v>
      </c>
      <c r="K3478" t="s">
        <v>109</v>
      </c>
      <c r="L3478" t="s">
        <v>110</v>
      </c>
      <c r="M3478" t="s">
        <v>624</v>
      </c>
      <c r="N3478" t="s">
        <v>625</v>
      </c>
      <c r="O3478" s="12">
        <v>2004</v>
      </c>
      <c r="P3478" s="12">
        <v>12</v>
      </c>
      <c r="Q3478" s="12">
        <v>2004</v>
      </c>
      <c r="R3478" s="12">
        <v>12</v>
      </c>
      <c r="S3478">
        <f t="shared" si="52"/>
        <v>6.4516129032258063E-2</v>
      </c>
      <c r="T3478">
        <v>2</v>
      </c>
      <c r="U3478">
        <v>5</v>
      </c>
      <c r="V3478" t="s">
        <v>82</v>
      </c>
      <c r="W3478">
        <f t="shared" si="51"/>
        <v>420</v>
      </c>
      <c r="X3478" s="5">
        <v>9</v>
      </c>
      <c r="Y3478" s="15" t="s">
        <v>758</v>
      </c>
      <c r="Z3478" t="s">
        <v>55</v>
      </c>
      <c r="AA3478" t="s">
        <v>655</v>
      </c>
      <c r="AB3478">
        <v>9</v>
      </c>
      <c r="AC3478" t="s">
        <v>1462</v>
      </c>
      <c r="AD3478" t="s">
        <v>1655</v>
      </c>
    </row>
    <row r="3479" spans="1:30" ht="15.75" customHeight="1" x14ac:dyDescent="0.3">
      <c r="A3479">
        <v>37</v>
      </c>
      <c r="B3479" t="s">
        <v>24</v>
      </c>
      <c r="C3479" t="s">
        <v>506</v>
      </c>
      <c r="D3479" t="s">
        <v>509</v>
      </c>
      <c r="E3479">
        <v>2011</v>
      </c>
      <c r="F3479" t="s">
        <v>622</v>
      </c>
      <c r="G3479" t="s">
        <v>622</v>
      </c>
      <c r="H3479" s="3" t="s">
        <v>623</v>
      </c>
      <c r="I3479" s="8">
        <v>-8.8488889999999998</v>
      </c>
      <c r="J3479" s="8">
        <v>-68.707222000000002</v>
      </c>
      <c r="K3479" t="s">
        <v>109</v>
      </c>
      <c r="L3479" t="s">
        <v>110</v>
      </c>
      <c r="M3479" t="s">
        <v>624</v>
      </c>
      <c r="N3479" t="s">
        <v>625</v>
      </c>
      <c r="O3479" s="12">
        <v>2004</v>
      </c>
      <c r="P3479" s="12">
        <v>12</v>
      </c>
      <c r="Q3479" s="12">
        <v>2004</v>
      </c>
      <c r="R3479" s="12">
        <v>12</v>
      </c>
      <c r="S3479">
        <f t="shared" si="52"/>
        <v>6.4516129032258063E-2</v>
      </c>
      <c r="T3479">
        <v>2</v>
      </c>
      <c r="U3479">
        <v>5</v>
      </c>
      <c r="V3479" t="s">
        <v>82</v>
      </c>
      <c r="W3479">
        <f t="shared" si="51"/>
        <v>420</v>
      </c>
      <c r="X3479" s="5">
        <v>9</v>
      </c>
      <c r="Y3479" s="15" t="s">
        <v>758</v>
      </c>
      <c r="Z3479" t="s">
        <v>55</v>
      </c>
      <c r="AA3479" t="s">
        <v>379</v>
      </c>
      <c r="AB3479">
        <v>0</v>
      </c>
      <c r="AC3479" t="s">
        <v>1462</v>
      </c>
      <c r="AD3479" t="s">
        <v>1655</v>
      </c>
    </row>
    <row r="3480" spans="1:30" ht="15.75" customHeight="1" x14ac:dyDescent="0.3">
      <c r="A3480">
        <v>37</v>
      </c>
      <c r="B3480" t="s">
        <v>24</v>
      </c>
      <c r="C3480" t="s">
        <v>506</v>
      </c>
      <c r="D3480" t="s">
        <v>509</v>
      </c>
      <c r="E3480">
        <v>2011</v>
      </c>
      <c r="F3480" t="s">
        <v>622</v>
      </c>
      <c r="G3480" t="s">
        <v>622</v>
      </c>
      <c r="H3480" s="3" t="s">
        <v>623</v>
      </c>
      <c r="I3480" s="8">
        <v>-8.8488889999999998</v>
      </c>
      <c r="J3480" s="8">
        <v>-68.707222000000002</v>
      </c>
      <c r="K3480" t="s">
        <v>109</v>
      </c>
      <c r="L3480" t="s">
        <v>110</v>
      </c>
      <c r="M3480" t="s">
        <v>624</v>
      </c>
      <c r="N3480" t="s">
        <v>625</v>
      </c>
      <c r="O3480" s="12">
        <v>2004</v>
      </c>
      <c r="P3480" s="12">
        <v>12</v>
      </c>
      <c r="Q3480" s="12">
        <v>2004</v>
      </c>
      <c r="R3480" s="12">
        <v>12</v>
      </c>
      <c r="S3480">
        <f t="shared" si="52"/>
        <v>6.4516129032258063E-2</v>
      </c>
      <c r="T3480">
        <v>2</v>
      </c>
      <c r="U3480">
        <v>5</v>
      </c>
      <c r="V3480" t="s">
        <v>82</v>
      </c>
      <c r="W3480">
        <f t="shared" si="51"/>
        <v>420</v>
      </c>
      <c r="X3480" s="5">
        <v>9</v>
      </c>
      <c r="Y3480" s="15" t="s">
        <v>758</v>
      </c>
      <c r="Z3480" t="s">
        <v>55</v>
      </c>
      <c r="AA3480" t="s">
        <v>524</v>
      </c>
      <c r="AB3480">
        <v>0</v>
      </c>
      <c r="AC3480" t="s">
        <v>1462</v>
      </c>
      <c r="AD3480" t="s">
        <v>1655</v>
      </c>
    </row>
    <row r="3481" spans="1:30" ht="15.75" customHeight="1" x14ac:dyDescent="0.3">
      <c r="A3481">
        <v>37</v>
      </c>
      <c r="B3481" t="s">
        <v>24</v>
      </c>
      <c r="C3481" t="s">
        <v>506</v>
      </c>
      <c r="D3481" t="s">
        <v>509</v>
      </c>
      <c r="E3481">
        <v>2011</v>
      </c>
      <c r="F3481" t="s">
        <v>622</v>
      </c>
      <c r="G3481" t="s">
        <v>622</v>
      </c>
      <c r="H3481" s="3" t="s">
        <v>623</v>
      </c>
      <c r="I3481" s="8">
        <v>-8.8488889999999998</v>
      </c>
      <c r="J3481" s="8">
        <v>-68.707222000000002</v>
      </c>
      <c r="K3481" t="s">
        <v>109</v>
      </c>
      <c r="L3481" t="s">
        <v>110</v>
      </c>
      <c r="M3481" t="s">
        <v>624</v>
      </c>
      <c r="N3481" t="s">
        <v>625</v>
      </c>
      <c r="O3481" s="12">
        <v>2004</v>
      </c>
      <c r="P3481" s="12">
        <v>12</v>
      </c>
      <c r="Q3481" s="12">
        <v>2004</v>
      </c>
      <c r="R3481" s="12">
        <v>12</v>
      </c>
      <c r="S3481">
        <f t="shared" si="52"/>
        <v>6.4516129032258063E-2</v>
      </c>
      <c r="T3481">
        <v>2</v>
      </c>
      <c r="U3481">
        <v>5</v>
      </c>
      <c r="V3481" t="s">
        <v>82</v>
      </c>
      <c r="W3481">
        <f t="shared" si="51"/>
        <v>420</v>
      </c>
      <c r="X3481" s="5">
        <v>9</v>
      </c>
      <c r="Y3481" s="15" t="s">
        <v>758</v>
      </c>
      <c r="Z3481" t="s">
        <v>55</v>
      </c>
      <c r="AA3481" t="s">
        <v>1107</v>
      </c>
      <c r="AB3481">
        <v>1</v>
      </c>
      <c r="AC3481" t="s">
        <v>1462</v>
      </c>
      <c r="AD3481" t="s">
        <v>1655</v>
      </c>
    </row>
    <row r="3482" spans="1:30" ht="15.75" customHeight="1" x14ac:dyDescent="0.3">
      <c r="A3482">
        <v>37</v>
      </c>
      <c r="B3482" t="s">
        <v>24</v>
      </c>
      <c r="C3482" t="s">
        <v>506</v>
      </c>
      <c r="D3482" t="s">
        <v>509</v>
      </c>
      <c r="E3482">
        <v>2011</v>
      </c>
      <c r="F3482" t="s">
        <v>622</v>
      </c>
      <c r="G3482" t="s">
        <v>622</v>
      </c>
      <c r="H3482" s="3" t="s">
        <v>623</v>
      </c>
      <c r="I3482" s="8">
        <v>-8.8488889999999998</v>
      </c>
      <c r="J3482" s="8">
        <v>-68.707222000000002</v>
      </c>
      <c r="K3482" t="s">
        <v>109</v>
      </c>
      <c r="L3482" t="s">
        <v>110</v>
      </c>
      <c r="M3482" t="s">
        <v>624</v>
      </c>
      <c r="N3482" t="s">
        <v>625</v>
      </c>
      <c r="O3482" s="12">
        <v>2004</v>
      </c>
      <c r="P3482" s="12">
        <v>12</v>
      </c>
      <c r="Q3482" s="12">
        <v>2004</v>
      </c>
      <c r="R3482" s="12">
        <v>12</v>
      </c>
      <c r="S3482">
        <f t="shared" si="52"/>
        <v>6.4516129032258063E-2</v>
      </c>
      <c r="T3482">
        <v>2</v>
      </c>
      <c r="U3482">
        <v>5</v>
      </c>
      <c r="V3482" t="s">
        <v>82</v>
      </c>
      <c r="W3482">
        <f t="shared" si="51"/>
        <v>420</v>
      </c>
      <c r="X3482" s="5">
        <v>9</v>
      </c>
      <c r="Y3482" s="15" t="s">
        <v>758</v>
      </c>
      <c r="Z3482" t="s">
        <v>55</v>
      </c>
      <c r="AA3482" t="s">
        <v>1083</v>
      </c>
      <c r="AB3482">
        <v>0</v>
      </c>
      <c r="AC3482" t="s">
        <v>1462</v>
      </c>
      <c r="AD3482" t="s">
        <v>1655</v>
      </c>
    </row>
    <row r="3483" spans="1:30" ht="15.75" customHeight="1" x14ac:dyDescent="0.3">
      <c r="A3483">
        <v>37</v>
      </c>
      <c r="B3483" t="s">
        <v>24</v>
      </c>
      <c r="C3483" t="s">
        <v>506</v>
      </c>
      <c r="D3483" t="s">
        <v>509</v>
      </c>
      <c r="E3483">
        <v>2011</v>
      </c>
      <c r="F3483" t="s">
        <v>622</v>
      </c>
      <c r="G3483" t="s">
        <v>622</v>
      </c>
      <c r="H3483" s="3" t="s">
        <v>623</v>
      </c>
      <c r="I3483" s="8">
        <v>-8.8488889999999998</v>
      </c>
      <c r="J3483" s="8">
        <v>-68.707222000000002</v>
      </c>
      <c r="K3483" t="s">
        <v>109</v>
      </c>
      <c r="L3483" t="s">
        <v>110</v>
      </c>
      <c r="M3483" t="s">
        <v>624</v>
      </c>
      <c r="N3483" t="s">
        <v>625</v>
      </c>
      <c r="O3483" s="12">
        <v>2004</v>
      </c>
      <c r="P3483" s="12">
        <v>12</v>
      </c>
      <c r="Q3483" s="12">
        <v>2004</v>
      </c>
      <c r="R3483" s="12">
        <v>12</v>
      </c>
      <c r="S3483">
        <f t="shared" si="52"/>
        <v>6.4516129032258063E-2</v>
      </c>
      <c r="T3483">
        <v>2</v>
      </c>
      <c r="U3483">
        <v>5</v>
      </c>
      <c r="V3483" t="s">
        <v>82</v>
      </c>
      <c r="W3483">
        <f t="shared" si="51"/>
        <v>420</v>
      </c>
      <c r="X3483" s="5">
        <v>9</v>
      </c>
      <c r="Y3483" s="15" t="s">
        <v>758</v>
      </c>
      <c r="Z3483" t="s">
        <v>55</v>
      </c>
      <c r="AA3483" t="s">
        <v>889</v>
      </c>
      <c r="AB3483">
        <v>0</v>
      </c>
      <c r="AC3483" t="s">
        <v>1462</v>
      </c>
      <c r="AD3483" t="s">
        <v>1655</v>
      </c>
    </row>
    <row r="3484" spans="1:30" ht="15.75" customHeight="1" x14ac:dyDescent="0.3">
      <c r="A3484">
        <v>37</v>
      </c>
      <c r="B3484" t="s">
        <v>24</v>
      </c>
      <c r="C3484" t="s">
        <v>506</v>
      </c>
      <c r="D3484" t="s">
        <v>509</v>
      </c>
      <c r="E3484">
        <v>2011</v>
      </c>
      <c r="F3484" t="s">
        <v>622</v>
      </c>
      <c r="G3484" t="s">
        <v>622</v>
      </c>
      <c r="H3484" s="3" t="s">
        <v>623</v>
      </c>
      <c r="I3484" s="8">
        <v>-8.8488889999999998</v>
      </c>
      <c r="J3484" s="8">
        <v>-68.707222000000002</v>
      </c>
      <c r="K3484" t="s">
        <v>109</v>
      </c>
      <c r="L3484" t="s">
        <v>110</v>
      </c>
      <c r="M3484" t="s">
        <v>624</v>
      </c>
      <c r="N3484" t="s">
        <v>625</v>
      </c>
      <c r="O3484" s="12">
        <v>2004</v>
      </c>
      <c r="P3484" s="12">
        <v>12</v>
      </c>
      <c r="Q3484" s="12">
        <v>2004</v>
      </c>
      <c r="R3484" s="12">
        <v>12</v>
      </c>
      <c r="S3484">
        <f t="shared" si="52"/>
        <v>6.4516129032258063E-2</v>
      </c>
      <c r="T3484">
        <v>2</v>
      </c>
      <c r="U3484">
        <v>5</v>
      </c>
      <c r="V3484" t="s">
        <v>82</v>
      </c>
      <c r="W3484">
        <f t="shared" si="51"/>
        <v>420</v>
      </c>
      <c r="X3484" s="5">
        <v>9</v>
      </c>
      <c r="Y3484" s="15" t="s">
        <v>758</v>
      </c>
      <c r="Z3484" t="s">
        <v>55</v>
      </c>
      <c r="AA3484" t="s">
        <v>70</v>
      </c>
      <c r="AB3484">
        <v>0</v>
      </c>
      <c r="AC3484" t="s">
        <v>1462</v>
      </c>
      <c r="AD3484" t="s">
        <v>1655</v>
      </c>
    </row>
    <row r="3485" spans="1:30" ht="15.75" customHeight="1" x14ac:dyDescent="0.3">
      <c r="A3485">
        <v>37</v>
      </c>
      <c r="B3485" t="s">
        <v>24</v>
      </c>
      <c r="C3485" t="s">
        <v>506</v>
      </c>
      <c r="D3485" t="s">
        <v>509</v>
      </c>
      <c r="E3485">
        <v>2011</v>
      </c>
      <c r="F3485" t="s">
        <v>622</v>
      </c>
      <c r="G3485" t="s">
        <v>622</v>
      </c>
      <c r="H3485" s="3" t="s">
        <v>623</v>
      </c>
      <c r="I3485" s="8">
        <v>-8.8488889999999998</v>
      </c>
      <c r="J3485" s="8">
        <v>-68.707222000000002</v>
      </c>
      <c r="K3485" t="s">
        <v>109</v>
      </c>
      <c r="L3485" t="s">
        <v>110</v>
      </c>
      <c r="M3485" t="s">
        <v>624</v>
      </c>
      <c r="N3485" t="s">
        <v>625</v>
      </c>
      <c r="O3485" s="12">
        <v>2004</v>
      </c>
      <c r="P3485" s="12">
        <v>12</v>
      </c>
      <c r="Q3485" s="12">
        <v>2004</v>
      </c>
      <c r="R3485" s="12">
        <v>12</v>
      </c>
      <c r="S3485">
        <f t="shared" si="52"/>
        <v>6.4516129032258063E-2</v>
      </c>
      <c r="T3485">
        <v>2</v>
      </c>
      <c r="U3485">
        <v>5</v>
      </c>
      <c r="V3485" t="s">
        <v>82</v>
      </c>
      <c r="W3485">
        <f t="shared" si="51"/>
        <v>420</v>
      </c>
      <c r="X3485" s="5">
        <v>9</v>
      </c>
      <c r="Y3485" s="15" t="s">
        <v>758</v>
      </c>
      <c r="Z3485" t="s">
        <v>55</v>
      </c>
      <c r="AA3485" t="s">
        <v>1129</v>
      </c>
      <c r="AB3485">
        <v>0</v>
      </c>
      <c r="AC3485" t="s">
        <v>1462</v>
      </c>
      <c r="AD3485" t="s">
        <v>1655</v>
      </c>
    </row>
    <row r="3486" spans="1:30" ht="15.75" customHeight="1" x14ac:dyDescent="0.3">
      <c r="A3486">
        <v>37</v>
      </c>
      <c r="B3486" t="s">
        <v>24</v>
      </c>
      <c r="C3486" t="s">
        <v>506</v>
      </c>
      <c r="D3486" t="s">
        <v>509</v>
      </c>
      <c r="E3486">
        <v>2011</v>
      </c>
      <c r="F3486" t="s">
        <v>622</v>
      </c>
      <c r="G3486" t="s">
        <v>622</v>
      </c>
      <c r="H3486" s="3" t="s">
        <v>623</v>
      </c>
      <c r="I3486" s="8">
        <v>-8.8488889999999998</v>
      </c>
      <c r="J3486" s="8">
        <v>-68.707222000000002</v>
      </c>
      <c r="K3486" t="s">
        <v>109</v>
      </c>
      <c r="L3486" t="s">
        <v>110</v>
      </c>
      <c r="M3486" t="s">
        <v>624</v>
      </c>
      <c r="N3486" t="s">
        <v>625</v>
      </c>
      <c r="O3486" s="12">
        <v>2004</v>
      </c>
      <c r="P3486" s="12">
        <v>12</v>
      </c>
      <c r="Q3486" s="12">
        <v>2004</v>
      </c>
      <c r="R3486" s="12">
        <v>12</v>
      </c>
      <c r="S3486">
        <f t="shared" si="52"/>
        <v>6.4516129032258063E-2</v>
      </c>
      <c r="T3486">
        <v>2</v>
      </c>
      <c r="U3486">
        <v>5</v>
      </c>
      <c r="V3486" t="s">
        <v>82</v>
      </c>
      <c r="W3486">
        <f t="shared" si="51"/>
        <v>420</v>
      </c>
      <c r="X3486" s="5">
        <v>9</v>
      </c>
      <c r="Y3486" s="15" t="s">
        <v>758</v>
      </c>
      <c r="Z3486" t="s">
        <v>55</v>
      </c>
      <c r="AA3486" t="s">
        <v>1117</v>
      </c>
      <c r="AB3486">
        <v>0</v>
      </c>
      <c r="AC3486" t="s">
        <v>1462</v>
      </c>
      <c r="AD3486" t="s">
        <v>1655</v>
      </c>
    </row>
    <row r="3487" spans="1:30" ht="15.75" customHeight="1" x14ac:dyDescent="0.3">
      <c r="A3487">
        <v>37</v>
      </c>
      <c r="B3487" t="s">
        <v>24</v>
      </c>
      <c r="C3487" t="s">
        <v>506</v>
      </c>
      <c r="D3487" t="s">
        <v>509</v>
      </c>
      <c r="E3487">
        <v>2011</v>
      </c>
      <c r="F3487" t="s">
        <v>622</v>
      </c>
      <c r="G3487" t="s">
        <v>622</v>
      </c>
      <c r="H3487" s="3" t="s">
        <v>623</v>
      </c>
      <c r="I3487" s="8">
        <v>-8.8488889999999998</v>
      </c>
      <c r="J3487" s="8">
        <v>-68.707222000000002</v>
      </c>
      <c r="K3487" t="s">
        <v>109</v>
      </c>
      <c r="L3487" t="s">
        <v>110</v>
      </c>
      <c r="M3487" t="s">
        <v>624</v>
      </c>
      <c r="N3487" t="s">
        <v>625</v>
      </c>
      <c r="O3487" s="12">
        <v>2004</v>
      </c>
      <c r="P3487" s="12">
        <v>12</v>
      </c>
      <c r="Q3487" s="12">
        <v>2004</v>
      </c>
      <c r="R3487" s="12">
        <v>12</v>
      </c>
      <c r="S3487">
        <f t="shared" si="52"/>
        <v>6.4516129032258063E-2</v>
      </c>
      <c r="T3487">
        <v>2</v>
      </c>
      <c r="U3487">
        <v>5</v>
      </c>
      <c r="V3487" t="s">
        <v>82</v>
      </c>
      <c r="W3487">
        <f t="shared" si="51"/>
        <v>420</v>
      </c>
      <c r="X3487" s="5">
        <v>9</v>
      </c>
      <c r="Y3487" s="15" t="s">
        <v>758</v>
      </c>
      <c r="Z3487" t="s">
        <v>83</v>
      </c>
      <c r="AA3487" t="s">
        <v>128</v>
      </c>
      <c r="AB3487">
        <v>0</v>
      </c>
      <c r="AC3487" t="s">
        <v>1462</v>
      </c>
      <c r="AD3487" t="s">
        <v>1655</v>
      </c>
    </row>
    <row r="3488" spans="1:30" ht="15.75" customHeight="1" x14ac:dyDescent="0.3">
      <c r="A3488">
        <v>37</v>
      </c>
      <c r="B3488" t="s">
        <v>24</v>
      </c>
      <c r="C3488" t="s">
        <v>506</v>
      </c>
      <c r="D3488" t="s">
        <v>509</v>
      </c>
      <c r="E3488">
        <v>2011</v>
      </c>
      <c r="F3488" t="s">
        <v>622</v>
      </c>
      <c r="G3488" t="s">
        <v>622</v>
      </c>
      <c r="H3488" s="3" t="s">
        <v>623</v>
      </c>
      <c r="I3488" s="8">
        <v>-8.8488889999999998</v>
      </c>
      <c r="J3488" s="8">
        <v>-68.707222000000002</v>
      </c>
      <c r="K3488" t="s">
        <v>109</v>
      </c>
      <c r="L3488" t="s">
        <v>110</v>
      </c>
      <c r="M3488" t="s">
        <v>624</v>
      </c>
      <c r="N3488" t="s">
        <v>625</v>
      </c>
      <c r="O3488" s="12">
        <v>2004</v>
      </c>
      <c r="P3488" s="12">
        <v>12</v>
      </c>
      <c r="Q3488" s="12">
        <v>2004</v>
      </c>
      <c r="R3488" s="12">
        <v>12</v>
      </c>
      <c r="S3488">
        <f t="shared" si="52"/>
        <v>6.4516129032258063E-2</v>
      </c>
      <c r="T3488">
        <v>2</v>
      </c>
      <c r="U3488">
        <v>5</v>
      </c>
      <c r="V3488" t="s">
        <v>82</v>
      </c>
      <c r="W3488">
        <f t="shared" si="51"/>
        <v>420</v>
      </c>
      <c r="X3488" s="5">
        <v>9</v>
      </c>
      <c r="Y3488" s="15" t="s">
        <v>758</v>
      </c>
      <c r="Z3488" t="s">
        <v>83</v>
      </c>
      <c r="AA3488" t="s">
        <v>84</v>
      </c>
      <c r="AB3488">
        <v>2</v>
      </c>
      <c r="AC3488" t="s">
        <v>1462</v>
      </c>
      <c r="AD3488" t="s">
        <v>1655</v>
      </c>
    </row>
    <row r="3489" spans="1:30" ht="15.75" customHeight="1" x14ac:dyDescent="0.3">
      <c r="A3489">
        <v>37</v>
      </c>
      <c r="B3489" t="s">
        <v>24</v>
      </c>
      <c r="C3489" t="s">
        <v>506</v>
      </c>
      <c r="D3489" t="s">
        <v>509</v>
      </c>
      <c r="E3489">
        <v>2011</v>
      </c>
      <c r="F3489" t="s">
        <v>622</v>
      </c>
      <c r="G3489" t="s">
        <v>622</v>
      </c>
      <c r="H3489" s="3" t="s">
        <v>623</v>
      </c>
      <c r="I3489" s="8">
        <v>-8.8488889999999998</v>
      </c>
      <c r="J3489" s="8">
        <v>-68.707222000000002</v>
      </c>
      <c r="K3489" t="s">
        <v>109</v>
      </c>
      <c r="L3489" t="s">
        <v>110</v>
      </c>
      <c r="M3489" t="s">
        <v>624</v>
      </c>
      <c r="N3489" t="s">
        <v>625</v>
      </c>
      <c r="O3489" s="12">
        <v>2004</v>
      </c>
      <c r="P3489" s="12">
        <v>12</v>
      </c>
      <c r="Q3489" s="12">
        <v>2004</v>
      </c>
      <c r="R3489" s="12">
        <v>12</v>
      </c>
      <c r="S3489">
        <f t="shared" si="52"/>
        <v>6.4516129032258063E-2</v>
      </c>
      <c r="T3489">
        <v>2</v>
      </c>
      <c r="U3489">
        <v>5</v>
      </c>
      <c r="V3489" t="s">
        <v>82</v>
      </c>
      <c r="W3489">
        <f t="shared" si="51"/>
        <v>420</v>
      </c>
      <c r="X3489" s="5">
        <v>9</v>
      </c>
      <c r="Y3489" s="15" t="s">
        <v>758</v>
      </c>
      <c r="Z3489" t="s">
        <v>83</v>
      </c>
      <c r="AA3489" t="s">
        <v>911</v>
      </c>
      <c r="AB3489">
        <v>12</v>
      </c>
      <c r="AC3489" t="s">
        <v>1462</v>
      </c>
      <c r="AD3489" t="s">
        <v>1655</v>
      </c>
    </row>
    <row r="3490" spans="1:30" ht="15.75" customHeight="1" x14ac:dyDescent="0.3">
      <c r="A3490">
        <v>37</v>
      </c>
      <c r="B3490" t="s">
        <v>24</v>
      </c>
      <c r="C3490" t="s">
        <v>506</v>
      </c>
      <c r="D3490" t="s">
        <v>509</v>
      </c>
      <c r="E3490">
        <v>2011</v>
      </c>
      <c r="F3490" t="s">
        <v>622</v>
      </c>
      <c r="G3490" t="s">
        <v>622</v>
      </c>
      <c r="H3490" s="3" t="s">
        <v>623</v>
      </c>
      <c r="I3490" s="8">
        <v>-8.8488889999999998</v>
      </c>
      <c r="J3490" s="8">
        <v>-68.707222000000002</v>
      </c>
      <c r="K3490" t="s">
        <v>109</v>
      </c>
      <c r="L3490" t="s">
        <v>110</v>
      </c>
      <c r="M3490" t="s">
        <v>624</v>
      </c>
      <c r="N3490" t="s">
        <v>625</v>
      </c>
      <c r="O3490" s="12">
        <v>2004</v>
      </c>
      <c r="P3490" s="12">
        <v>12</v>
      </c>
      <c r="Q3490" s="12">
        <v>2004</v>
      </c>
      <c r="R3490" s="12">
        <v>12</v>
      </c>
      <c r="S3490">
        <f t="shared" si="52"/>
        <v>6.4516129032258063E-2</v>
      </c>
      <c r="T3490">
        <v>2</v>
      </c>
      <c r="U3490">
        <v>5</v>
      </c>
      <c r="V3490" t="s">
        <v>82</v>
      </c>
      <c r="W3490">
        <f t="shared" si="51"/>
        <v>420</v>
      </c>
      <c r="X3490" s="5">
        <v>9</v>
      </c>
      <c r="Y3490" s="15" t="s">
        <v>758</v>
      </c>
      <c r="Z3490" t="s">
        <v>83</v>
      </c>
      <c r="AA3490" t="s">
        <v>902</v>
      </c>
      <c r="AB3490">
        <v>0</v>
      </c>
      <c r="AC3490" t="s">
        <v>1462</v>
      </c>
      <c r="AD3490" t="s">
        <v>1655</v>
      </c>
    </row>
    <row r="3491" spans="1:30" ht="15.75" customHeight="1" x14ac:dyDescent="0.3">
      <c r="A3491">
        <v>37</v>
      </c>
      <c r="B3491" t="s">
        <v>24</v>
      </c>
      <c r="C3491" t="s">
        <v>506</v>
      </c>
      <c r="D3491" t="s">
        <v>509</v>
      </c>
      <c r="E3491">
        <v>2011</v>
      </c>
      <c r="F3491" t="s">
        <v>622</v>
      </c>
      <c r="G3491" t="s">
        <v>622</v>
      </c>
      <c r="H3491" s="3" t="s">
        <v>623</v>
      </c>
      <c r="I3491" s="8">
        <v>-8.8488889999999998</v>
      </c>
      <c r="J3491" s="8">
        <v>-68.707222000000002</v>
      </c>
      <c r="K3491" t="s">
        <v>109</v>
      </c>
      <c r="L3491" t="s">
        <v>110</v>
      </c>
      <c r="M3491" t="s">
        <v>624</v>
      </c>
      <c r="N3491" t="s">
        <v>625</v>
      </c>
      <c r="O3491" s="12">
        <v>2004</v>
      </c>
      <c r="P3491" s="12">
        <v>12</v>
      </c>
      <c r="Q3491" s="12">
        <v>2004</v>
      </c>
      <c r="R3491" s="12">
        <v>12</v>
      </c>
      <c r="S3491">
        <f t="shared" si="52"/>
        <v>6.4516129032258063E-2</v>
      </c>
      <c r="T3491">
        <v>2</v>
      </c>
      <c r="U3491">
        <v>5</v>
      </c>
      <c r="V3491" t="s">
        <v>82</v>
      </c>
      <c r="W3491">
        <f t="shared" si="51"/>
        <v>420</v>
      </c>
      <c r="X3491" s="5">
        <v>9</v>
      </c>
      <c r="Y3491" s="15" t="s">
        <v>758</v>
      </c>
      <c r="Z3491" t="s">
        <v>83</v>
      </c>
      <c r="AA3491" t="s">
        <v>87</v>
      </c>
      <c r="AB3491">
        <v>0</v>
      </c>
      <c r="AC3491" t="s">
        <v>1462</v>
      </c>
      <c r="AD3491" t="s">
        <v>1655</v>
      </c>
    </row>
    <row r="3492" spans="1:30" ht="15.75" customHeight="1" x14ac:dyDescent="0.3">
      <c r="A3492">
        <v>37</v>
      </c>
      <c r="B3492" t="s">
        <v>24</v>
      </c>
      <c r="C3492" t="s">
        <v>506</v>
      </c>
      <c r="D3492" t="s">
        <v>509</v>
      </c>
      <c r="E3492">
        <v>2011</v>
      </c>
      <c r="F3492" t="s">
        <v>622</v>
      </c>
      <c r="G3492" t="s">
        <v>622</v>
      </c>
      <c r="H3492" s="3" t="s">
        <v>623</v>
      </c>
      <c r="I3492" s="8">
        <v>-8.8488889999999998</v>
      </c>
      <c r="J3492" s="8">
        <v>-68.707222000000002</v>
      </c>
      <c r="K3492" t="s">
        <v>109</v>
      </c>
      <c r="L3492" t="s">
        <v>110</v>
      </c>
      <c r="M3492" t="s">
        <v>624</v>
      </c>
      <c r="N3492" t="s">
        <v>625</v>
      </c>
      <c r="O3492" s="12">
        <v>2004</v>
      </c>
      <c r="P3492" s="12">
        <v>12</v>
      </c>
      <c r="Q3492" s="12">
        <v>2004</v>
      </c>
      <c r="R3492" s="12">
        <v>12</v>
      </c>
      <c r="S3492">
        <f t="shared" si="52"/>
        <v>6.4516129032258063E-2</v>
      </c>
      <c r="T3492">
        <v>2</v>
      </c>
      <c r="U3492">
        <v>5</v>
      </c>
      <c r="V3492" t="s">
        <v>82</v>
      </c>
      <c r="W3492">
        <f t="shared" si="51"/>
        <v>420</v>
      </c>
      <c r="X3492" s="5">
        <v>9</v>
      </c>
      <c r="Y3492" s="15" t="s">
        <v>758</v>
      </c>
      <c r="Z3492" t="s">
        <v>83</v>
      </c>
      <c r="AA3492" t="s">
        <v>906</v>
      </c>
      <c r="AB3492">
        <v>0</v>
      </c>
      <c r="AC3492" t="s">
        <v>1462</v>
      </c>
      <c r="AD3492" t="s">
        <v>1655</v>
      </c>
    </row>
    <row r="3493" spans="1:30" ht="15.75" customHeight="1" x14ac:dyDescent="0.3">
      <c r="A3493">
        <v>37</v>
      </c>
      <c r="B3493" t="s">
        <v>24</v>
      </c>
      <c r="C3493" t="s">
        <v>506</v>
      </c>
      <c r="D3493" t="s">
        <v>509</v>
      </c>
      <c r="E3493">
        <v>2011</v>
      </c>
      <c r="F3493" t="s">
        <v>622</v>
      </c>
      <c r="G3493" t="s">
        <v>622</v>
      </c>
      <c r="H3493" s="3" t="s">
        <v>623</v>
      </c>
      <c r="I3493" s="8">
        <v>-8.8488889999999998</v>
      </c>
      <c r="J3493" s="8">
        <v>-68.707222000000002</v>
      </c>
      <c r="K3493" t="s">
        <v>109</v>
      </c>
      <c r="L3493" t="s">
        <v>110</v>
      </c>
      <c r="M3493" t="s">
        <v>624</v>
      </c>
      <c r="N3493" t="s">
        <v>625</v>
      </c>
      <c r="O3493" s="12">
        <v>2004</v>
      </c>
      <c r="P3493" s="12">
        <v>12</v>
      </c>
      <c r="Q3493" s="12">
        <v>2004</v>
      </c>
      <c r="R3493" s="12">
        <v>12</v>
      </c>
      <c r="S3493">
        <f t="shared" si="52"/>
        <v>6.4516129032258063E-2</v>
      </c>
      <c r="T3493">
        <v>2</v>
      </c>
      <c r="U3493">
        <v>5</v>
      </c>
      <c r="V3493" t="s">
        <v>82</v>
      </c>
      <c r="W3493">
        <f t="shared" si="51"/>
        <v>420</v>
      </c>
      <c r="X3493" s="5">
        <v>9</v>
      </c>
      <c r="Y3493" s="15" t="s">
        <v>758</v>
      </c>
      <c r="Z3493" t="s">
        <v>90</v>
      </c>
      <c r="AA3493" t="s">
        <v>666</v>
      </c>
      <c r="AB3493">
        <v>1</v>
      </c>
      <c r="AC3493" t="s">
        <v>1462</v>
      </c>
      <c r="AD3493" t="s">
        <v>1655</v>
      </c>
    </row>
    <row r="3494" spans="1:30" ht="15.75" customHeight="1" x14ac:dyDescent="0.3">
      <c r="A3494">
        <v>37</v>
      </c>
      <c r="B3494" t="s">
        <v>24</v>
      </c>
      <c r="C3494" t="s">
        <v>506</v>
      </c>
      <c r="D3494" t="s">
        <v>509</v>
      </c>
      <c r="E3494">
        <v>2011</v>
      </c>
      <c r="F3494" t="s">
        <v>622</v>
      </c>
      <c r="G3494" t="s">
        <v>622</v>
      </c>
      <c r="H3494" s="3" t="s">
        <v>623</v>
      </c>
      <c r="I3494" s="8">
        <v>-8.8488889999999998</v>
      </c>
      <c r="J3494" s="8">
        <v>-68.707222000000002</v>
      </c>
      <c r="K3494" t="s">
        <v>109</v>
      </c>
      <c r="L3494" t="s">
        <v>110</v>
      </c>
      <c r="M3494" t="s">
        <v>624</v>
      </c>
      <c r="N3494" t="s">
        <v>625</v>
      </c>
      <c r="O3494" s="12">
        <v>2004</v>
      </c>
      <c r="P3494" s="12">
        <v>12</v>
      </c>
      <c r="Q3494" s="12">
        <v>2004</v>
      </c>
      <c r="R3494" s="12">
        <v>12</v>
      </c>
      <c r="S3494">
        <f t="shared" si="52"/>
        <v>6.4516129032258063E-2</v>
      </c>
      <c r="T3494">
        <v>2</v>
      </c>
      <c r="U3494">
        <v>5</v>
      </c>
      <c r="V3494" t="s">
        <v>82</v>
      </c>
      <c r="W3494">
        <f t="shared" si="51"/>
        <v>420</v>
      </c>
      <c r="X3494" s="5">
        <v>9</v>
      </c>
      <c r="Y3494" s="15" t="s">
        <v>758</v>
      </c>
      <c r="Z3494" t="s">
        <v>90</v>
      </c>
      <c r="AA3494" t="s">
        <v>917</v>
      </c>
      <c r="AB3494">
        <v>1</v>
      </c>
      <c r="AC3494" t="s">
        <v>1462</v>
      </c>
      <c r="AD3494" t="s">
        <v>1655</v>
      </c>
    </row>
    <row r="3495" spans="1:30" ht="15.75" customHeight="1" x14ac:dyDescent="0.3">
      <c r="A3495">
        <v>37</v>
      </c>
      <c r="B3495" t="s">
        <v>24</v>
      </c>
      <c r="C3495" t="s">
        <v>506</v>
      </c>
      <c r="D3495" t="s">
        <v>509</v>
      </c>
      <c r="E3495">
        <v>2011</v>
      </c>
      <c r="F3495" t="s">
        <v>622</v>
      </c>
      <c r="G3495" t="s">
        <v>622</v>
      </c>
      <c r="H3495" s="3" t="s">
        <v>623</v>
      </c>
      <c r="I3495" s="8">
        <v>-8.8488889999999998</v>
      </c>
      <c r="J3495" s="8">
        <v>-68.707222000000002</v>
      </c>
      <c r="K3495" t="s">
        <v>109</v>
      </c>
      <c r="L3495" t="s">
        <v>110</v>
      </c>
      <c r="M3495" t="s">
        <v>624</v>
      </c>
      <c r="N3495" t="s">
        <v>625</v>
      </c>
      <c r="O3495" s="12">
        <v>2004</v>
      </c>
      <c r="P3495" s="12">
        <v>12</v>
      </c>
      <c r="Q3495" s="12">
        <v>2004</v>
      </c>
      <c r="R3495" s="12">
        <v>12</v>
      </c>
      <c r="S3495">
        <f t="shared" si="52"/>
        <v>6.4516129032258063E-2</v>
      </c>
      <c r="T3495">
        <v>2</v>
      </c>
      <c r="U3495">
        <v>5</v>
      </c>
      <c r="V3495" t="s">
        <v>82</v>
      </c>
      <c r="W3495">
        <f t="shared" si="51"/>
        <v>420</v>
      </c>
      <c r="X3495" s="5">
        <v>9</v>
      </c>
      <c r="Y3495" s="15" t="s">
        <v>758</v>
      </c>
      <c r="Z3495" t="s">
        <v>90</v>
      </c>
      <c r="AA3495" t="s">
        <v>91</v>
      </c>
      <c r="AB3495">
        <v>0</v>
      </c>
      <c r="AC3495" t="s">
        <v>1462</v>
      </c>
      <c r="AD3495" t="s">
        <v>1655</v>
      </c>
    </row>
    <row r="3496" spans="1:30" ht="15.75" customHeight="1" x14ac:dyDescent="0.3">
      <c r="A3496">
        <v>37</v>
      </c>
      <c r="B3496" t="s">
        <v>24</v>
      </c>
      <c r="C3496" t="s">
        <v>506</v>
      </c>
      <c r="D3496" t="s">
        <v>509</v>
      </c>
      <c r="E3496">
        <v>2011</v>
      </c>
      <c r="F3496" t="s">
        <v>622</v>
      </c>
      <c r="G3496" t="s">
        <v>622</v>
      </c>
      <c r="H3496" s="3" t="s">
        <v>623</v>
      </c>
      <c r="I3496" s="8">
        <v>-8.8488889999999998</v>
      </c>
      <c r="J3496" s="8">
        <v>-68.707222000000002</v>
      </c>
      <c r="K3496" t="s">
        <v>109</v>
      </c>
      <c r="L3496" t="s">
        <v>110</v>
      </c>
      <c r="M3496" t="s">
        <v>624</v>
      </c>
      <c r="N3496" t="s">
        <v>625</v>
      </c>
      <c r="O3496" s="12">
        <v>2004</v>
      </c>
      <c r="P3496" s="12">
        <v>12</v>
      </c>
      <c r="Q3496" s="12">
        <v>2004</v>
      </c>
      <c r="R3496" s="12">
        <v>12</v>
      </c>
      <c r="S3496">
        <f t="shared" si="52"/>
        <v>6.4516129032258063E-2</v>
      </c>
      <c r="T3496">
        <v>2</v>
      </c>
      <c r="U3496">
        <v>5</v>
      </c>
      <c r="V3496" t="s">
        <v>82</v>
      </c>
      <c r="W3496">
        <f t="shared" si="51"/>
        <v>420</v>
      </c>
      <c r="X3496" s="5">
        <v>9</v>
      </c>
      <c r="Y3496" s="15" t="s">
        <v>1070</v>
      </c>
      <c r="Z3496" t="s">
        <v>49</v>
      </c>
      <c r="AA3496" t="s">
        <v>50</v>
      </c>
      <c r="AB3496">
        <v>0</v>
      </c>
      <c r="AC3496" t="s">
        <v>1462</v>
      </c>
      <c r="AD3496" t="s">
        <v>1655</v>
      </c>
    </row>
    <row r="3497" spans="1:30" ht="15.75" customHeight="1" x14ac:dyDescent="0.3">
      <c r="A3497">
        <v>37</v>
      </c>
      <c r="B3497" t="s">
        <v>24</v>
      </c>
      <c r="C3497" t="s">
        <v>506</v>
      </c>
      <c r="D3497" t="s">
        <v>509</v>
      </c>
      <c r="E3497">
        <v>2011</v>
      </c>
      <c r="F3497" t="s">
        <v>622</v>
      </c>
      <c r="G3497" t="s">
        <v>622</v>
      </c>
      <c r="H3497" s="3" t="s">
        <v>623</v>
      </c>
      <c r="I3497" s="8">
        <v>-8.8488889999999998</v>
      </c>
      <c r="J3497" s="8">
        <v>-68.707222000000002</v>
      </c>
      <c r="K3497" t="s">
        <v>109</v>
      </c>
      <c r="L3497" t="s">
        <v>110</v>
      </c>
      <c r="M3497" t="s">
        <v>624</v>
      </c>
      <c r="N3497" t="s">
        <v>625</v>
      </c>
      <c r="O3497" s="12">
        <v>2004</v>
      </c>
      <c r="P3497" s="12">
        <v>12</v>
      </c>
      <c r="Q3497" s="12">
        <v>2004</v>
      </c>
      <c r="R3497" s="12">
        <v>12</v>
      </c>
      <c r="S3497">
        <f t="shared" si="52"/>
        <v>6.4516129032258063E-2</v>
      </c>
      <c r="T3497">
        <v>2</v>
      </c>
      <c r="U3497">
        <v>5</v>
      </c>
      <c r="V3497" t="s">
        <v>82</v>
      </c>
      <c r="W3497">
        <f t="shared" si="51"/>
        <v>420</v>
      </c>
      <c r="X3497" s="5">
        <v>9</v>
      </c>
      <c r="Y3497" s="15" t="s">
        <v>1070</v>
      </c>
      <c r="Z3497" t="s">
        <v>49</v>
      </c>
      <c r="AA3497" t="s">
        <v>1079</v>
      </c>
      <c r="AB3497">
        <v>0</v>
      </c>
      <c r="AC3497" t="s">
        <v>1462</v>
      </c>
      <c r="AD3497" t="s">
        <v>1655</v>
      </c>
    </row>
    <row r="3498" spans="1:30" ht="15.75" customHeight="1" x14ac:dyDescent="0.3">
      <c r="A3498">
        <v>37</v>
      </c>
      <c r="B3498" t="s">
        <v>24</v>
      </c>
      <c r="C3498" t="s">
        <v>506</v>
      </c>
      <c r="D3498" t="s">
        <v>509</v>
      </c>
      <c r="E3498">
        <v>2011</v>
      </c>
      <c r="F3498" t="s">
        <v>622</v>
      </c>
      <c r="G3498" t="s">
        <v>622</v>
      </c>
      <c r="H3498" s="3" t="s">
        <v>623</v>
      </c>
      <c r="I3498" s="8">
        <v>-8.8488889999999998</v>
      </c>
      <c r="J3498" s="8">
        <v>-68.707222000000002</v>
      </c>
      <c r="K3498" t="s">
        <v>109</v>
      </c>
      <c r="L3498" t="s">
        <v>110</v>
      </c>
      <c r="M3498" t="s">
        <v>624</v>
      </c>
      <c r="N3498" t="s">
        <v>625</v>
      </c>
      <c r="O3498" s="12">
        <v>2004</v>
      </c>
      <c r="P3498" s="12">
        <v>12</v>
      </c>
      <c r="Q3498" s="12">
        <v>2004</v>
      </c>
      <c r="R3498" s="12">
        <v>12</v>
      </c>
      <c r="S3498">
        <f t="shared" si="52"/>
        <v>6.4516129032258063E-2</v>
      </c>
      <c r="T3498">
        <v>2</v>
      </c>
      <c r="U3498">
        <v>5</v>
      </c>
      <c r="V3498" t="s">
        <v>82</v>
      </c>
      <c r="W3498">
        <f t="shared" si="51"/>
        <v>420</v>
      </c>
      <c r="X3498" s="5">
        <v>9</v>
      </c>
      <c r="Y3498" s="15" t="s">
        <v>1070</v>
      </c>
      <c r="Z3498" t="s">
        <v>49</v>
      </c>
      <c r="AA3498" t="s">
        <v>490</v>
      </c>
      <c r="AB3498">
        <v>1</v>
      </c>
      <c r="AC3498" t="s">
        <v>1462</v>
      </c>
      <c r="AD3498" t="s">
        <v>1655</v>
      </c>
    </row>
    <row r="3499" spans="1:30" ht="15.75" customHeight="1" x14ac:dyDescent="0.3">
      <c r="A3499">
        <v>37</v>
      </c>
      <c r="B3499" t="s">
        <v>24</v>
      </c>
      <c r="C3499" t="s">
        <v>506</v>
      </c>
      <c r="D3499" t="s">
        <v>509</v>
      </c>
      <c r="E3499">
        <v>2011</v>
      </c>
      <c r="F3499" t="s">
        <v>622</v>
      </c>
      <c r="G3499" t="s">
        <v>622</v>
      </c>
      <c r="H3499" s="3" t="s">
        <v>623</v>
      </c>
      <c r="I3499" s="8">
        <v>-8.8488889999999998</v>
      </c>
      <c r="J3499" s="8">
        <v>-68.707222000000002</v>
      </c>
      <c r="K3499" t="s">
        <v>109</v>
      </c>
      <c r="L3499" t="s">
        <v>110</v>
      </c>
      <c r="M3499" t="s">
        <v>624</v>
      </c>
      <c r="N3499" t="s">
        <v>625</v>
      </c>
      <c r="O3499" s="12">
        <v>2004</v>
      </c>
      <c r="P3499" s="12">
        <v>12</v>
      </c>
      <c r="Q3499" s="12">
        <v>2004</v>
      </c>
      <c r="R3499" s="12">
        <v>12</v>
      </c>
      <c r="S3499">
        <f t="shared" si="52"/>
        <v>6.4516129032258063E-2</v>
      </c>
      <c r="T3499">
        <v>2</v>
      </c>
      <c r="U3499">
        <v>5</v>
      </c>
      <c r="V3499" t="s">
        <v>82</v>
      </c>
      <c r="W3499">
        <f t="shared" si="51"/>
        <v>420</v>
      </c>
      <c r="X3499" s="5">
        <v>9</v>
      </c>
      <c r="Y3499" s="15" t="s">
        <v>1070</v>
      </c>
      <c r="Z3499" t="s">
        <v>55</v>
      </c>
      <c r="AA3499" t="s">
        <v>859</v>
      </c>
      <c r="AB3499">
        <v>5</v>
      </c>
      <c r="AC3499" t="s">
        <v>1462</v>
      </c>
      <c r="AD3499" t="s">
        <v>1655</v>
      </c>
    </row>
    <row r="3500" spans="1:30" ht="15.75" customHeight="1" x14ac:dyDescent="0.3">
      <c r="A3500">
        <v>37</v>
      </c>
      <c r="B3500" t="s">
        <v>24</v>
      </c>
      <c r="C3500" t="s">
        <v>506</v>
      </c>
      <c r="D3500" t="s">
        <v>509</v>
      </c>
      <c r="E3500">
        <v>2011</v>
      </c>
      <c r="F3500" t="s">
        <v>622</v>
      </c>
      <c r="G3500" t="s">
        <v>622</v>
      </c>
      <c r="H3500" s="3" t="s">
        <v>623</v>
      </c>
      <c r="I3500" s="8">
        <v>-8.8488889999999998</v>
      </c>
      <c r="J3500" s="8">
        <v>-68.707222000000002</v>
      </c>
      <c r="K3500" t="s">
        <v>109</v>
      </c>
      <c r="L3500" t="s">
        <v>110</v>
      </c>
      <c r="M3500" t="s">
        <v>624</v>
      </c>
      <c r="N3500" t="s">
        <v>625</v>
      </c>
      <c r="O3500" s="12">
        <v>2004</v>
      </c>
      <c r="P3500" s="12">
        <v>12</v>
      </c>
      <c r="Q3500" s="12">
        <v>2004</v>
      </c>
      <c r="R3500" s="12">
        <v>12</v>
      </c>
      <c r="S3500">
        <f t="shared" si="52"/>
        <v>6.4516129032258063E-2</v>
      </c>
      <c r="T3500">
        <v>2</v>
      </c>
      <c r="U3500">
        <v>5</v>
      </c>
      <c r="V3500" t="s">
        <v>82</v>
      </c>
      <c r="W3500">
        <f t="shared" si="51"/>
        <v>420</v>
      </c>
      <c r="X3500" s="5">
        <v>9</v>
      </c>
      <c r="Y3500" s="15" t="s">
        <v>1070</v>
      </c>
      <c r="Z3500" t="s">
        <v>55</v>
      </c>
      <c r="AA3500" t="s">
        <v>890</v>
      </c>
      <c r="AB3500">
        <v>1</v>
      </c>
      <c r="AC3500" t="s">
        <v>1462</v>
      </c>
      <c r="AD3500" t="s">
        <v>1655</v>
      </c>
    </row>
    <row r="3501" spans="1:30" ht="15.75" customHeight="1" x14ac:dyDescent="0.3">
      <c r="A3501">
        <v>37</v>
      </c>
      <c r="B3501" t="s">
        <v>24</v>
      </c>
      <c r="C3501" t="s">
        <v>506</v>
      </c>
      <c r="D3501" t="s">
        <v>509</v>
      </c>
      <c r="E3501">
        <v>2011</v>
      </c>
      <c r="F3501" t="s">
        <v>622</v>
      </c>
      <c r="G3501" t="s">
        <v>622</v>
      </c>
      <c r="H3501" s="3" t="s">
        <v>623</v>
      </c>
      <c r="I3501" s="8">
        <v>-8.8488889999999998</v>
      </c>
      <c r="J3501" s="8">
        <v>-68.707222000000002</v>
      </c>
      <c r="K3501" t="s">
        <v>109</v>
      </c>
      <c r="L3501" t="s">
        <v>110</v>
      </c>
      <c r="M3501" t="s">
        <v>624</v>
      </c>
      <c r="N3501" t="s">
        <v>625</v>
      </c>
      <c r="O3501" s="12">
        <v>2004</v>
      </c>
      <c r="P3501" s="12">
        <v>12</v>
      </c>
      <c r="Q3501" s="12">
        <v>2004</v>
      </c>
      <c r="R3501" s="12">
        <v>12</v>
      </c>
      <c r="S3501">
        <f t="shared" si="52"/>
        <v>6.4516129032258063E-2</v>
      </c>
      <c r="T3501">
        <v>2</v>
      </c>
      <c r="U3501">
        <v>5</v>
      </c>
      <c r="V3501" t="s">
        <v>82</v>
      </c>
      <c r="W3501">
        <f t="shared" si="51"/>
        <v>420</v>
      </c>
      <c r="X3501" s="5">
        <v>9</v>
      </c>
      <c r="Y3501" s="15" t="s">
        <v>1070</v>
      </c>
      <c r="Z3501" t="s">
        <v>55</v>
      </c>
      <c r="AA3501" t="s">
        <v>1106</v>
      </c>
      <c r="AB3501">
        <v>12</v>
      </c>
      <c r="AC3501" t="s">
        <v>1462</v>
      </c>
      <c r="AD3501" t="s">
        <v>1655</v>
      </c>
    </row>
    <row r="3502" spans="1:30" ht="15.75" customHeight="1" x14ac:dyDescent="0.3">
      <c r="A3502">
        <v>37</v>
      </c>
      <c r="B3502" t="s">
        <v>24</v>
      </c>
      <c r="C3502" t="s">
        <v>506</v>
      </c>
      <c r="D3502" t="s">
        <v>509</v>
      </c>
      <c r="E3502">
        <v>2011</v>
      </c>
      <c r="F3502" t="s">
        <v>622</v>
      </c>
      <c r="G3502" t="s">
        <v>622</v>
      </c>
      <c r="H3502" s="3" t="s">
        <v>623</v>
      </c>
      <c r="I3502" s="8">
        <v>-8.8488889999999998</v>
      </c>
      <c r="J3502" s="8">
        <v>-68.707222000000002</v>
      </c>
      <c r="K3502" t="s">
        <v>109</v>
      </c>
      <c r="L3502" t="s">
        <v>110</v>
      </c>
      <c r="M3502" t="s">
        <v>624</v>
      </c>
      <c r="N3502" t="s">
        <v>625</v>
      </c>
      <c r="O3502" s="12">
        <v>2004</v>
      </c>
      <c r="P3502" s="12">
        <v>12</v>
      </c>
      <c r="Q3502" s="12">
        <v>2004</v>
      </c>
      <c r="R3502" s="12">
        <v>12</v>
      </c>
      <c r="S3502">
        <f t="shared" si="52"/>
        <v>6.4516129032258063E-2</v>
      </c>
      <c r="T3502">
        <v>2</v>
      </c>
      <c r="U3502">
        <v>5</v>
      </c>
      <c r="V3502" t="s">
        <v>82</v>
      </c>
      <c r="W3502">
        <f t="shared" si="51"/>
        <v>420</v>
      </c>
      <c r="X3502" s="5">
        <v>9</v>
      </c>
      <c r="Y3502" s="15" t="s">
        <v>1070</v>
      </c>
      <c r="Z3502" t="s">
        <v>55</v>
      </c>
      <c r="AA3502" t="s">
        <v>861</v>
      </c>
      <c r="AB3502">
        <v>0</v>
      </c>
      <c r="AC3502" t="s">
        <v>1462</v>
      </c>
      <c r="AD3502" t="s">
        <v>1655</v>
      </c>
    </row>
    <row r="3503" spans="1:30" ht="15.75" customHeight="1" x14ac:dyDescent="0.3">
      <c r="A3503">
        <v>37</v>
      </c>
      <c r="B3503" t="s">
        <v>24</v>
      </c>
      <c r="C3503" t="s">
        <v>506</v>
      </c>
      <c r="D3503" t="s">
        <v>509</v>
      </c>
      <c r="E3503">
        <v>2011</v>
      </c>
      <c r="F3503" t="s">
        <v>622</v>
      </c>
      <c r="G3503" t="s">
        <v>622</v>
      </c>
      <c r="H3503" s="3" t="s">
        <v>623</v>
      </c>
      <c r="I3503" s="8">
        <v>-8.8488889999999998</v>
      </c>
      <c r="J3503" s="8">
        <v>-68.707222000000002</v>
      </c>
      <c r="K3503" t="s">
        <v>109</v>
      </c>
      <c r="L3503" t="s">
        <v>110</v>
      </c>
      <c r="M3503" t="s">
        <v>624</v>
      </c>
      <c r="N3503" t="s">
        <v>625</v>
      </c>
      <c r="O3503" s="12">
        <v>2004</v>
      </c>
      <c r="P3503" s="12">
        <v>12</v>
      </c>
      <c r="Q3503" s="12">
        <v>2004</v>
      </c>
      <c r="R3503" s="12">
        <v>12</v>
      </c>
      <c r="S3503">
        <f t="shared" si="52"/>
        <v>6.4516129032258063E-2</v>
      </c>
      <c r="T3503">
        <v>2</v>
      </c>
      <c r="U3503">
        <v>5</v>
      </c>
      <c r="V3503" t="s">
        <v>82</v>
      </c>
      <c r="W3503">
        <f t="shared" si="51"/>
        <v>420</v>
      </c>
      <c r="X3503" s="5">
        <v>9</v>
      </c>
      <c r="Y3503" s="15" t="s">
        <v>1070</v>
      </c>
      <c r="Z3503" t="s">
        <v>55</v>
      </c>
      <c r="AA3503" t="s">
        <v>655</v>
      </c>
      <c r="AB3503">
        <v>27</v>
      </c>
      <c r="AC3503" t="s">
        <v>1462</v>
      </c>
      <c r="AD3503" t="s">
        <v>1655</v>
      </c>
    </row>
    <row r="3504" spans="1:30" ht="15.75" customHeight="1" x14ac:dyDescent="0.3">
      <c r="A3504">
        <v>37</v>
      </c>
      <c r="B3504" t="s">
        <v>24</v>
      </c>
      <c r="C3504" t="s">
        <v>506</v>
      </c>
      <c r="D3504" t="s">
        <v>509</v>
      </c>
      <c r="E3504">
        <v>2011</v>
      </c>
      <c r="F3504" t="s">
        <v>622</v>
      </c>
      <c r="G3504" t="s">
        <v>622</v>
      </c>
      <c r="H3504" s="3" t="s">
        <v>623</v>
      </c>
      <c r="I3504" s="8">
        <v>-8.8488889999999998</v>
      </c>
      <c r="J3504" s="8">
        <v>-68.707222000000002</v>
      </c>
      <c r="K3504" t="s">
        <v>109</v>
      </c>
      <c r="L3504" t="s">
        <v>110</v>
      </c>
      <c r="M3504" t="s">
        <v>624</v>
      </c>
      <c r="N3504" t="s">
        <v>625</v>
      </c>
      <c r="O3504" s="12">
        <v>2004</v>
      </c>
      <c r="P3504" s="12">
        <v>12</v>
      </c>
      <c r="Q3504" s="12">
        <v>2004</v>
      </c>
      <c r="R3504" s="12">
        <v>12</v>
      </c>
      <c r="S3504">
        <f t="shared" si="52"/>
        <v>6.4516129032258063E-2</v>
      </c>
      <c r="T3504">
        <v>2</v>
      </c>
      <c r="U3504">
        <v>5</v>
      </c>
      <c r="V3504" t="s">
        <v>82</v>
      </c>
      <c r="W3504">
        <f t="shared" si="51"/>
        <v>420</v>
      </c>
      <c r="X3504" s="5">
        <v>9</v>
      </c>
      <c r="Y3504" s="15" t="s">
        <v>1070</v>
      </c>
      <c r="Z3504" t="s">
        <v>55</v>
      </c>
      <c r="AA3504" t="s">
        <v>379</v>
      </c>
      <c r="AB3504">
        <v>1</v>
      </c>
      <c r="AC3504" t="s">
        <v>1462</v>
      </c>
      <c r="AD3504" t="s">
        <v>1655</v>
      </c>
    </row>
    <row r="3505" spans="1:30" ht="15.75" customHeight="1" x14ac:dyDescent="0.3">
      <c r="A3505">
        <v>37</v>
      </c>
      <c r="B3505" t="s">
        <v>24</v>
      </c>
      <c r="C3505" t="s">
        <v>506</v>
      </c>
      <c r="D3505" t="s">
        <v>509</v>
      </c>
      <c r="E3505">
        <v>2011</v>
      </c>
      <c r="F3505" t="s">
        <v>622</v>
      </c>
      <c r="G3505" t="s">
        <v>622</v>
      </c>
      <c r="H3505" s="3" t="s">
        <v>623</v>
      </c>
      <c r="I3505" s="8">
        <v>-8.8488889999999998</v>
      </c>
      <c r="J3505" s="8">
        <v>-68.707222000000002</v>
      </c>
      <c r="K3505" t="s">
        <v>109</v>
      </c>
      <c r="L3505" t="s">
        <v>110</v>
      </c>
      <c r="M3505" t="s">
        <v>624</v>
      </c>
      <c r="N3505" t="s">
        <v>625</v>
      </c>
      <c r="O3505" s="12">
        <v>2004</v>
      </c>
      <c r="P3505" s="12">
        <v>12</v>
      </c>
      <c r="Q3505" s="12">
        <v>2004</v>
      </c>
      <c r="R3505" s="12">
        <v>12</v>
      </c>
      <c r="S3505">
        <f t="shared" si="52"/>
        <v>6.4516129032258063E-2</v>
      </c>
      <c r="T3505">
        <v>2</v>
      </c>
      <c r="U3505">
        <v>5</v>
      </c>
      <c r="V3505" t="s">
        <v>82</v>
      </c>
      <c r="W3505">
        <f t="shared" si="51"/>
        <v>420</v>
      </c>
      <c r="X3505" s="5">
        <v>9</v>
      </c>
      <c r="Y3505" s="15" t="s">
        <v>1070</v>
      </c>
      <c r="Z3505" t="s">
        <v>55</v>
      </c>
      <c r="AA3505" t="s">
        <v>524</v>
      </c>
      <c r="AB3505">
        <v>7</v>
      </c>
      <c r="AC3505" t="s">
        <v>1462</v>
      </c>
      <c r="AD3505" t="s">
        <v>1655</v>
      </c>
    </row>
    <row r="3506" spans="1:30" ht="15.75" customHeight="1" x14ac:dyDescent="0.3">
      <c r="A3506">
        <v>37</v>
      </c>
      <c r="B3506" t="s">
        <v>24</v>
      </c>
      <c r="C3506" t="s">
        <v>506</v>
      </c>
      <c r="D3506" t="s">
        <v>509</v>
      </c>
      <c r="E3506">
        <v>2011</v>
      </c>
      <c r="F3506" t="s">
        <v>622</v>
      </c>
      <c r="G3506" t="s">
        <v>622</v>
      </c>
      <c r="H3506" s="3" t="s">
        <v>623</v>
      </c>
      <c r="I3506" s="8">
        <v>-8.8488889999999998</v>
      </c>
      <c r="J3506" s="8">
        <v>-68.707222000000002</v>
      </c>
      <c r="K3506" t="s">
        <v>109</v>
      </c>
      <c r="L3506" t="s">
        <v>110</v>
      </c>
      <c r="M3506" t="s">
        <v>624</v>
      </c>
      <c r="N3506" t="s">
        <v>625</v>
      </c>
      <c r="O3506" s="12">
        <v>2004</v>
      </c>
      <c r="P3506" s="12">
        <v>12</v>
      </c>
      <c r="Q3506" s="12">
        <v>2004</v>
      </c>
      <c r="R3506" s="12">
        <v>12</v>
      </c>
      <c r="S3506">
        <f t="shared" si="52"/>
        <v>6.4516129032258063E-2</v>
      </c>
      <c r="T3506">
        <v>2</v>
      </c>
      <c r="U3506">
        <v>5</v>
      </c>
      <c r="V3506" t="s">
        <v>82</v>
      </c>
      <c r="W3506">
        <f t="shared" si="51"/>
        <v>420</v>
      </c>
      <c r="X3506" s="5">
        <v>9</v>
      </c>
      <c r="Y3506" s="15" t="s">
        <v>1070</v>
      </c>
      <c r="Z3506" t="s">
        <v>55</v>
      </c>
      <c r="AA3506" t="s">
        <v>1107</v>
      </c>
      <c r="AB3506">
        <v>9</v>
      </c>
      <c r="AC3506" t="s">
        <v>1462</v>
      </c>
      <c r="AD3506" t="s">
        <v>1655</v>
      </c>
    </row>
    <row r="3507" spans="1:30" ht="15.75" customHeight="1" x14ac:dyDescent="0.3">
      <c r="A3507">
        <v>37</v>
      </c>
      <c r="B3507" t="s">
        <v>24</v>
      </c>
      <c r="C3507" t="s">
        <v>506</v>
      </c>
      <c r="D3507" t="s">
        <v>509</v>
      </c>
      <c r="E3507">
        <v>2011</v>
      </c>
      <c r="F3507" t="s">
        <v>622</v>
      </c>
      <c r="G3507" t="s">
        <v>622</v>
      </c>
      <c r="H3507" s="3" t="s">
        <v>623</v>
      </c>
      <c r="I3507" s="8">
        <v>-8.8488889999999998</v>
      </c>
      <c r="J3507" s="8">
        <v>-68.707222000000002</v>
      </c>
      <c r="K3507" t="s">
        <v>109</v>
      </c>
      <c r="L3507" t="s">
        <v>110</v>
      </c>
      <c r="M3507" t="s">
        <v>624</v>
      </c>
      <c r="N3507" t="s">
        <v>625</v>
      </c>
      <c r="O3507" s="12">
        <v>2004</v>
      </c>
      <c r="P3507" s="12">
        <v>12</v>
      </c>
      <c r="Q3507" s="12">
        <v>2004</v>
      </c>
      <c r="R3507" s="12">
        <v>12</v>
      </c>
      <c r="S3507">
        <f t="shared" si="52"/>
        <v>6.4516129032258063E-2</v>
      </c>
      <c r="T3507">
        <v>2</v>
      </c>
      <c r="U3507">
        <v>5</v>
      </c>
      <c r="V3507" t="s">
        <v>82</v>
      </c>
      <c r="W3507">
        <f t="shared" si="51"/>
        <v>420</v>
      </c>
      <c r="X3507" s="5">
        <v>9</v>
      </c>
      <c r="Y3507" s="15" t="s">
        <v>1070</v>
      </c>
      <c r="Z3507" t="s">
        <v>55</v>
      </c>
      <c r="AA3507" t="s">
        <v>1083</v>
      </c>
      <c r="AB3507">
        <v>0</v>
      </c>
      <c r="AC3507" t="s">
        <v>1462</v>
      </c>
      <c r="AD3507" t="s">
        <v>1655</v>
      </c>
    </row>
    <row r="3508" spans="1:30" ht="15.75" customHeight="1" x14ac:dyDescent="0.3">
      <c r="A3508">
        <v>37</v>
      </c>
      <c r="B3508" t="s">
        <v>24</v>
      </c>
      <c r="C3508" t="s">
        <v>506</v>
      </c>
      <c r="D3508" t="s">
        <v>509</v>
      </c>
      <c r="E3508">
        <v>2011</v>
      </c>
      <c r="F3508" t="s">
        <v>622</v>
      </c>
      <c r="G3508" t="s">
        <v>622</v>
      </c>
      <c r="H3508" s="3" t="s">
        <v>623</v>
      </c>
      <c r="I3508" s="8">
        <v>-8.8488889999999998</v>
      </c>
      <c r="J3508" s="8">
        <v>-68.707222000000002</v>
      </c>
      <c r="K3508" t="s">
        <v>109</v>
      </c>
      <c r="L3508" t="s">
        <v>110</v>
      </c>
      <c r="M3508" t="s">
        <v>624</v>
      </c>
      <c r="N3508" t="s">
        <v>625</v>
      </c>
      <c r="O3508" s="12">
        <v>2004</v>
      </c>
      <c r="P3508" s="12">
        <v>12</v>
      </c>
      <c r="Q3508" s="12">
        <v>2004</v>
      </c>
      <c r="R3508" s="12">
        <v>12</v>
      </c>
      <c r="S3508">
        <f t="shared" si="52"/>
        <v>6.4516129032258063E-2</v>
      </c>
      <c r="T3508">
        <v>2</v>
      </c>
      <c r="U3508">
        <v>5</v>
      </c>
      <c r="V3508" t="s">
        <v>82</v>
      </c>
      <c r="W3508">
        <f t="shared" si="51"/>
        <v>420</v>
      </c>
      <c r="X3508" s="5">
        <v>9</v>
      </c>
      <c r="Y3508" s="15" t="s">
        <v>1070</v>
      </c>
      <c r="Z3508" t="s">
        <v>55</v>
      </c>
      <c r="AA3508" t="s">
        <v>889</v>
      </c>
      <c r="AB3508">
        <v>6</v>
      </c>
      <c r="AC3508" t="s">
        <v>1462</v>
      </c>
      <c r="AD3508" t="s">
        <v>1655</v>
      </c>
    </row>
    <row r="3509" spans="1:30" ht="15.75" customHeight="1" x14ac:dyDescent="0.3">
      <c r="A3509">
        <v>37</v>
      </c>
      <c r="B3509" t="s">
        <v>24</v>
      </c>
      <c r="C3509" t="s">
        <v>506</v>
      </c>
      <c r="D3509" t="s">
        <v>509</v>
      </c>
      <c r="E3509">
        <v>2011</v>
      </c>
      <c r="F3509" t="s">
        <v>622</v>
      </c>
      <c r="G3509" t="s">
        <v>622</v>
      </c>
      <c r="H3509" s="3" t="s">
        <v>623</v>
      </c>
      <c r="I3509" s="8">
        <v>-8.8488889999999998</v>
      </c>
      <c r="J3509" s="8">
        <v>-68.707222000000002</v>
      </c>
      <c r="K3509" t="s">
        <v>109</v>
      </c>
      <c r="L3509" t="s">
        <v>110</v>
      </c>
      <c r="M3509" t="s">
        <v>624</v>
      </c>
      <c r="N3509" t="s">
        <v>625</v>
      </c>
      <c r="O3509" s="12">
        <v>2004</v>
      </c>
      <c r="P3509" s="12">
        <v>12</v>
      </c>
      <c r="Q3509" s="12">
        <v>2004</v>
      </c>
      <c r="R3509" s="12">
        <v>12</v>
      </c>
      <c r="S3509">
        <f t="shared" si="52"/>
        <v>6.4516129032258063E-2</v>
      </c>
      <c r="T3509">
        <v>2</v>
      </c>
      <c r="U3509">
        <v>5</v>
      </c>
      <c r="V3509" t="s">
        <v>82</v>
      </c>
      <c r="W3509">
        <f t="shared" si="51"/>
        <v>420</v>
      </c>
      <c r="X3509" s="5">
        <v>9</v>
      </c>
      <c r="Y3509" s="15" t="s">
        <v>1070</v>
      </c>
      <c r="Z3509" t="s">
        <v>55</v>
      </c>
      <c r="AA3509" t="s">
        <v>70</v>
      </c>
      <c r="AB3509">
        <v>2</v>
      </c>
      <c r="AC3509" t="s">
        <v>1462</v>
      </c>
      <c r="AD3509" t="s">
        <v>1655</v>
      </c>
    </row>
    <row r="3510" spans="1:30" ht="15.75" customHeight="1" x14ac:dyDescent="0.3">
      <c r="A3510">
        <v>37</v>
      </c>
      <c r="B3510" t="s">
        <v>24</v>
      </c>
      <c r="C3510" t="s">
        <v>506</v>
      </c>
      <c r="D3510" t="s">
        <v>509</v>
      </c>
      <c r="E3510">
        <v>2011</v>
      </c>
      <c r="F3510" t="s">
        <v>622</v>
      </c>
      <c r="G3510" t="s">
        <v>622</v>
      </c>
      <c r="H3510" s="3" t="s">
        <v>623</v>
      </c>
      <c r="I3510" s="8">
        <v>-8.8488889999999998</v>
      </c>
      <c r="J3510" s="8">
        <v>-68.707222000000002</v>
      </c>
      <c r="K3510" t="s">
        <v>109</v>
      </c>
      <c r="L3510" t="s">
        <v>110</v>
      </c>
      <c r="M3510" t="s">
        <v>624</v>
      </c>
      <c r="N3510" t="s">
        <v>625</v>
      </c>
      <c r="O3510" s="12">
        <v>2004</v>
      </c>
      <c r="P3510" s="12">
        <v>12</v>
      </c>
      <c r="Q3510" s="12">
        <v>2004</v>
      </c>
      <c r="R3510" s="12">
        <v>12</v>
      </c>
      <c r="S3510">
        <f t="shared" si="52"/>
        <v>6.4516129032258063E-2</v>
      </c>
      <c r="T3510">
        <v>2</v>
      </c>
      <c r="U3510">
        <v>5</v>
      </c>
      <c r="V3510" t="s">
        <v>82</v>
      </c>
      <c r="W3510">
        <f t="shared" si="51"/>
        <v>420</v>
      </c>
      <c r="X3510" s="5">
        <v>9</v>
      </c>
      <c r="Y3510" s="15" t="s">
        <v>1070</v>
      </c>
      <c r="Z3510" t="s">
        <v>55</v>
      </c>
      <c r="AA3510" t="s">
        <v>1129</v>
      </c>
      <c r="AB3510">
        <v>0</v>
      </c>
      <c r="AC3510" t="s">
        <v>1462</v>
      </c>
      <c r="AD3510" t="s">
        <v>1655</v>
      </c>
    </row>
    <row r="3511" spans="1:30" ht="15.75" customHeight="1" x14ac:dyDescent="0.3">
      <c r="A3511">
        <v>37</v>
      </c>
      <c r="B3511" t="s">
        <v>24</v>
      </c>
      <c r="C3511" t="s">
        <v>506</v>
      </c>
      <c r="D3511" t="s">
        <v>509</v>
      </c>
      <c r="E3511">
        <v>2011</v>
      </c>
      <c r="F3511" t="s">
        <v>622</v>
      </c>
      <c r="G3511" t="s">
        <v>622</v>
      </c>
      <c r="H3511" s="3" t="s">
        <v>623</v>
      </c>
      <c r="I3511" s="8">
        <v>-8.8488889999999998</v>
      </c>
      <c r="J3511" s="8">
        <v>-68.707222000000002</v>
      </c>
      <c r="K3511" t="s">
        <v>109</v>
      </c>
      <c r="L3511" t="s">
        <v>110</v>
      </c>
      <c r="M3511" t="s">
        <v>624</v>
      </c>
      <c r="N3511" t="s">
        <v>625</v>
      </c>
      <c r="O3511" s="12">
        <v>2004</v>
      </c>
      <c r="P3511" s="12">
        <v>12</v>
      </c>
      <c r="Q3511" s="12">
        <v>2004</v>
      </c>
      <c r="R3511" s="12">
        <v>12</v>
      </c>
      <c r="S3511">
        <f t="shared" si="52"/>
        <v>6.4516129032258063E-2</v>
      </c>
      <c r="T3511">
        <v>2</v>
      </c>
      <c r="U3511">
        <v>5</v>
      </c>
      <c r="V3511" t="s">
        <v>82</v>
      </c>
      <c r="W3511">
        <f t="shared" si="51"/>
        <v>420</v>
      </c>
      <c r="X3511" s="5">
        <v>9</v>
      </c>
      <c r="Y3511" s="15" t="s">
        <v>1070</v>
      </c>
      <c r="Z3511" t="s">
        <v>55</v>
      </c>
      <c r="AA3511" t="s">
        <v>1117</v>
      </c>
      <c r="AB3511">
        <v>1</v>
      </c>
      <c r="AC3511" t="s">
        <v>1462</v>
      </c>
      <c r="AD3511" t="s">
        <v>1655</v>
      </c>
    </row>
    <row r="3512" spans="1:30" ht="15.75" customHeight="1" x14ac:dyDescent="0.3">
      <c r="A3512">
        <v>37</v>
      </c>
      <c r="B3512" t="s">
        <v>24</v>
      </c>
      <c r="C3512" t="s">
        <v>506</v>
      </c>
      <c r="D3512" t="s">
        <v>509</v>
      </c>
      <c r="E3512">
        <v>2011</v>
      </c>
      <c r="F3512" t="s">
        <v>622</v>
      </c>
      <c r="G3512" t="s">
        <v>622</v>
      </c>
      <c r="H3512" s="3" t="s">
        <v>623</v>
      </c>
      <c r="I3512" s="8">
        <v>-8.8488889999999998</v>
      </c>
      <c r="J3512" s="8">
        <v>-68.707222000000002</v>
      </c>
      <c r="K3512" t="s">
        <v>109</v>
      </c>
      <c r="L3512" t="s">
        <v>110</v>
      </c>
      <c r="M3512" t="s">
        <v>624</v>
      </c>
      <c r="N3512" t="s">
        <v>625</v>
      </c>
      <c r="O3512" s="12">
        <v>2004</v>
      </c>
      <c r="P3512" s="12">
        <v>12</v>
      </c>
      <c r="Q3512" s="12">
        <v>2004</v>
      </c>
      <c r="R3512" s="12">
        <v>12</v>
      </c>
      <c r="S3512">
        <f t="shared" si="52"/>
        <v>6.4516129032258063E-2</v>
      </c>
      <c r="T3512">
        <v>2</v>
      </c>
      <c r="U3512">
        <v>5</v>
      </c>
      <c r="V3512" t="s">
        <v>82</v>
      </c>
      <c r="W3512">
        <f t="shared" si="51"/>
        <v>420</v>
      </c>
      <c r="X3512" s="5">
        <v>9</v>
      </c>
      <c r="Y3512" s="15" t="s">
        <v>1070</v>
      </c>
      <c r="Z3512" t="s">
        <v>83</v>
      </c>
      <c r="AA3512" t="s">
        <v>128</v>
      </c>
      <c r="AB3512">
        <v>0</v>
      </c>
      <c r="AC3512" t="s">
        <v>1462</v>
      </c>
      <c r="AD3512" t="s">
        <v>1655</v>
      </c>
    </row>
    <row r="3513" spans="1:30" ht="15.75" customHeight="1" x14ac:dyDescent="0.3">
      <c r="A3513">
        <v>37</v>
      </c>
      <c r="B3513" t="s">
        <v>24</v>
      </c>
      <c r="C3513" t="s">
        <v>506</v>
      </c>
      <c r="D3513" t="s">
        <v>509</v>
      </c>
      <c r="E3513">
        <v>2011</v>
      </c>
      <c r="F3513" t="s">
        <v>622</v>
      </c>
      <c r="G3513" t="s">
        <v>622</v>
      </c>
      <c r="H3513" s="3" t="s">
        <v>623</v>
      </c>
      <c r="I3513" s="8">
        <v>-8.8488889999999998</v>
      </c>
      <c r="J3513" s="8">
        <v>-68.707222000000002</v>
      </c>
      <c r="K3513" t="s">
        <v>109</v>
      </c>
      <c r="L3513" t="s">
        <v>110</v>
      </c>
      <c r="M3513" t="s">
        <v>624</v>
      </c>
      <c r="N3513" t="s">
        <v>625</v>
      </c>
      <c r="O3513" s="12">
        <v>2004</v>
      </c>
      <c r="P3513" s="12">
        <v>12</v>
      </c>
      <c r="Q3513" s="12">
        <v>2004</v>
      </c>
      <c r="R3513" s="12">
        <v>12</v>
      </c>
      <c r="S3513">
        <f t="shared" si="52"/>
        <v>6.4516129032258063E-2</v>
      </c>
      <c r="T3513">
        <v>2</v>
      </c>
      <c r="U3513">
        <v>5</v>
      </c>
      <c r="V3513" t="s">
        <v>82</v>
      </c>
      <c r="W3513">
        <f t="shared" si="51"/>
        <v>420</v>
      </c>
      <c r="X3513" s="5">
        <v>9</v>
      </c>
      <c r="Y3513" s="15" t="s">
        <v>1070</v>
      </c>
      <c r="Z3513" t="s">
        <v>83</v>
      </c>
      <c r="AA3513" t="s">
        <v>84</v>
      </c>
      <c r="AB3513">
        <v>0</v>
      </c>
      <c r="AC3513" t="s">
        <v>1462</v>
      </c>
      <c r="AD3513" t="s">
        <v>1655</v>
      </c>
    </row>
    <row r="3514" spans="1:30" ht="15.75" customHeight="1" x14ac:dyDescent="0.3">
      <c r="A3514">
        <v>37</v>
      </c>
      <c r="B3514" t="s">
        <v>24</v>
      </c>
      <c r="C3514" t="s">
        <v>506</v>
      </c>
      <c r="D3514" t="s">
        <v>509</v>
      </c>
      <c r="E3514">
        <v>2011</v>
      </c>
      <c r="F3514" t="s">
        <v>622</v>
      </c>
      <c r="G3514" t="s">
        <v>622</v>
      </c>
      <c r="H3514" s="3" t="s">
        <v>623</v>
      </c>
      <c r="I3514" s="8">
        <v>-8.8488889999999998</v>
      </c>
      <c r="J3514" s="8">
        <v>-68.707222000000002</v>
      </c>
      <c r="K3514" t="s">
        <v>109</v>
      </c>
      <c r="L3514" t="s">
        <v>110</v>
      </c>
      <c r="M3514" t="s">
        <v>624</v>
      </c>
      <c r="N3514" t="s">
        <v>625</v>
      </c>
      <c r="O3514" s="12">
        <v>2004</v>
      </c>
      <c r="P3514" s="12">
        <v>12</v>
      </c>
      <c r="Q3514" s="12">
        <v>2004</v>
      </c>
      <c r="R3514" s="12">
        <v>12</v>
      </c>
      <c r="S3514">
        <f t="shared" si="52"/>
        <v>6.4516129032258063E-2</v>
      </c>
      <c r="T3514">
        <v>2</v>
      </c>
      <c r="U3514">
        <v>5</v>
      </c>
      <c r="V3514" t="s">
        <v>82</v>
      </c>
      <c r="W3514">
        <f t="shared" si="51"/>
        <v>420</v>
      </c>
      <c r="X3514" s="5">
        <v>9</v>
      </c>
      <c r="Y3514" s="15" t="s">
        <v>1070</v>
      </c>
      <c r="Z3514" t="s">
        <v>83</v>
      </c>
      <c r="AA3514" t="s">
        <v>911</v>
      </c>
      <c r="AB3514">
        <v>4</v>
      </c>
      <c r="AC3514" t="s">
        <v>1462</v>
      </c>
      <c r="AD3514" t="s">
        <v>1655</v>
      </c>
    </row>
    <row r="3515" spans="1:30" ht="15.75" customHeight="1" x14ac:dyDescent="0.3">
      <c r="A3515">
        <v>37</v>
      </c>
      <c r="B3515" t="s">
        <v>24</v>
      </c>
      <c r="C3515" t="s">
        <v>506</v>
      </c>
      <c r="D3515" t="s">
        <v>509</v>
      </c>
      <c r="E3515">
        <v>2011</v>
      </c>
      <c r="F3515" t="s">
        <v>622</v>
      </c>
      <c r="G3515" t="s">
        <v>622</v>
      </c>
      <c r="H3515" s="3" t="s">
        <v>623</v>
      </c>
      <c r="I3515" s="8">
        <v>-8.8488889999999998</v>
      </c>
      <c r="J3515" s="8">
        <v>-68.707222000000002</v>
      </c>
      <c r="K3515" t="s">
        <v>109</v>
      </c>
      <c r="L3515" t="s">
        <v>110</v>
      </c>
      <c r="M3515" t="s">
        <v>624</v>
      </c>
      <c r="N3515" t="s">
        <v>625</v>
      </c>
      <c r="O3515" s="12">
        <v>2004</v>
      </c>
      <c r="P3515" s="12">
        <v>12</v>
      </c>
      <c r="Q3515" s="12">
        <v>2004</v>
      </c>
      <c r="R3515" s="12">
        <v>12</v>
      </c>
      <c r="S3515">
        <f t="shared" si="52"/>
        <v>6.4516129032258063E-2</v>
      </c>
      <c r="T3515">
        <v>2</v>
      </c>
      <c r="U3515">
        <v>5</v>
      </c>
      <c r="V3515" t="s">
        <v>82</v>
      </c>
      <c r="W3515">
        <f t="shared" si="51"/>
        <v>420</v>
      </c>
      <c r="X3515" s="5">
        <v>9</v>
      </c>
      <c r="Y3515" s="15" t="s">
        <v>1070</v>
      </c>
      <c r="Z3515" t="s">
        <v>83</v>
      </c>
      <c r="AA3515" t="s">
        <v>902</v>
      </c>
      <c r="AB3515">
        <v>1</v>
      </c>
      <c r="AC3515" t="s">
        <v>1462</v>
      </c>
      <c r="AD3515" t="s">
        <v>1655</v>
      </c>
    </row>
    <row r="3516" spans="1:30" ht="15.75" customHeight="1" x14ac:dyDescent="0.3">
      <c r="A3516">
        <v>37</v>
      </c>
      <c r="B3516" t="s">
        <v>24</v>
      </c>
      <c r="C3516" t="s">
        <v>506</v>
      </c>
      <c r="D3516" t="s">
        <v>509</v>
      </c>
      <c r="E3516">
        <v>2011</v>
      </c>
      <c r="F3516" t="s">
        <v>622</v>
      </c>
      <c r="G3516" t="s">
        <v>622</v>
      </c>
      <c r="H3516" s="3" t="s">
        <v>623</v>
      </c>
      <c r="I3516" s="8">
        <v>-8.8488889999999998</v>
      </c>
      <c r="J3516" s="8">
        <v>-68.707222000000002</v>
      </c>
      <c r="K3516" t="s">
        <v>109</v>
      </c>
      <c r="L3516" t="s">
        <v>110</v>
      </c>
      <c r="M3516" t="s">
        <v>624</v>
      </c>
      <c r="N3516" t="s">
        <v>625</v>
      </c>
      <c r="O3516" s="12">
        <v>2004</v>
      </c>
      <c r="P3516" s="12">
        <v>12</v>
      </c>
      <c r="Q3516" s="12">
        <v>2004</v>
      </c>
      <c r="R3516" s="12">
        <v>12</v>
      </c>
      <c r="S3516">
        <f t="shared" si="52"/>
        <v>6.4516129032258063E-2</v>
      </c>
      <c r="T3516">
        <v>2</v>
      </c>
      <c r="U3516">
        <v>5</v>
      </c>
      <c r="V3516" t="s">
        <v>82</v>
      </c>
      <c r="W3516">
        <f t="shared" si="51"/>
        <v>420</v>
      </c>
      <c r="X3516" s="5">
        <v>9</v>
      </c>
      <c r="Y3516" s="15" t="s">
        <v>1070</v>
      </c>
      <c r="Z3516" t="s">
        <v>83</v>
      </c>
      <c r="AA3516" t="s">
        <v>87</v>
      </c>
      <c r="AB3516">
        <v>0</v>
      </c>
      <c r="AC3516" t="s">
        <v>1462</v>
      </c>
      <c r="AD3516" t="s">
        <v>1655</v>
      </c>
    </row>
    <row r="3517" spans="1:30" ht="15.75" customHeight="1" x14ac:dyDescent="0.3">
      <c r="A3517">
        <v>37</v>
      </c>
      <c r="B3517" t="s">
        <v>24</v>
      </c>
      <c r="C3517" t="s">
        <v>506</v>
      </c>
      <c r="D3517" t="s">
        <v>509</v>
      </c>
      <c r="E3517">
        <v>2011</v>
      </c>
      <c r="F3517" t="s">
        <v>622</v>
      </c>
      <c r="G3517" t="s">
        <v>622</v>
      </c>
      <c r="H3517" s="3" t="s">
        <v>623</v>
      </c>
      <c r="I3517" s="8">
        <v>-8.8488889999999998</v>
      </c>
      <c r="J3517" s="8">
        <v>-68.707222000000002</v>
      </c>
      <c r="K3517" t="s">
        <v>109</v>
      </c>
      <c r="L3517" t="s">
        <v>110</v>
      </c>
      <c r="M3517" t="s">
        <v>624</v>
      </c>
      <c r="N3517" t="s">
        <v>625</v>
      </c>
      <c r="O3517" s="12">
        <v>2004</v>
      </c>
      <c r="P3517" s="12">
        <v>12</v>
      </c>
      <c r="Q3517" s="12">
        <v>2004</v>
      </c>
      <c r="R3517" s="12">
        <v>12</v>
      </c>
      <c r="S3517">
        <f t="shared" si="52"/>
        <v>6.4516129032258063E-2</v>
      </c>
      <c r="T3517">
        <v>2</v>
      </c>
      <c r="U3517">
        <v>5</v>
      </c>
      <c r="V3517" t="s">
        <v>82</v>
      </c>
      <c r="W3517">
        <f t="shared" si="51"/>
        <v>420</v>
      </c>
      <c r="X3517" s="5">
        <v>9</v>
      </c>
      <c r="Y3517" s="15" t="s">
        <v>1070</v>
      </c>
      <c r="Z3517" t="s">
        <v>83</v>
      </c>
      <c r="AA3517" t="s">
        <v>906</v>
      </c>
      <c r="AB3517">
        <v>0</v>
      </c>
      <c r="AC3517" t="s">
        <v>1462</v>
      </c>
      <c r="AD3517" t="s">
        <v>1655</v>
      </c>
    </row>
    <row r="3518" spans="1:30" ht="15.75" customHeight="1" x14ac:dyDescent="0.3">
      <c r="A3518">
        <v>37</v>
      </c>
      <c r="B3518" t="s">
        <v>24</v>
      </c>
      <c r="C3518" t="s">
        <v>506</v>
      </c>
      <c r="D3518" t="s">
        <v>509</v>
      </c>
      <c r="E3518">
        <v>2011</v>
      </c>
      <c r="F3518" t="s">
        <v>622</v>
      </c>
      <c r="G3518" t="s">
        <v>622</v>
      </c>
      <c r="H3518" s="3" t="s">
        <v>623</v>
      </c>
      <c r="I3518" s="8">
        <v>-8.8488889999999998</v>
      </c>
      <c r="J3518" s="8">
        <v>-68.707222000000002</v>
      </c>
      <c r="K3518" t="s">
        <v>109</v>
      </c>
      <c r="L3518" t="s">
        <v>110</v>
      </c>
      <c r="M3518" t="s">
        <v>624</v>
      </c>
      <c r="N3518" t="s">
        <v>625</v>
      </c>
      <c r="O3518" s="12">
        <v>2004</v>
      </c>
      <c r="P3518" s="12">
        <v>12</v>
      </c>
      <c r="Q3518" s="12">
        <v>2004</v>
      </c>
      <c r="R3518" s="12">
        <v>12</v>
      </c>
      <c r="S3518">
        <f t="shared" si="52"/>
        <v>6.4516129032258063E-2</v>
      </c>
      <c r="T3518">
        <v>2</v>
      </c>
      <c r="U3518">
        <v>5</v>
      </c>
      <c r="V3518" t="s">
        <v>82</v>
      </c>
      <c r="W3518">
        <f t="shared" si="51"/>
        <v>420</v>
      </c>
      <c r="X3518" s="5">
        <v>9</v>
      </c>
      <c r="Y3518" s="15" t="s">
        <v>1070</v>
      </c>
      <c r="Z3518" t="s">
        <v>90</v>
      </c>
      <c r="AA3518" t="s">
        <v>666</v>
      </c>
      <c r="AB3518">
        <v>0</v>
      </c>
      <c r="AC3518" t="s">
        <v>1462</v>
      </c>
      <c r="AD3518" t="s">
        <v>1655</v>
      </c>
    </row>
    <row r="3519" spans="1:30" ht="15.75" customHeight="1" x14ac:dyDescent="0.3">
      <c r="A3519">
        <v>37</v>
      </c>
      <c r="B3519" t="s">
        <v>24</v>
      </c>
      <c r="C3519" t="s">
        <v>506</v>
      </c>
      <c r="D3519" t="s">
        <v>509</v>
      </c>
      <c r="E3519">
        <v>2011</v>
      </c>
      <c r="F3519" t="s">
        <v>622</v>
      </c>
      <c r="G3519" t="s">
        <v>622</v>
      </c>
      <c r="H3519" s="3" t="s">
        <v>623</v>
      </c>
      <c r="I3519" s="8">
        <v>-8.8488889999999998</v>
      </c>
      <c r="J3519" s="8">
        <v>-68.707222000000002</v>
      </c>
      <c r="K3519" t="s">
        <v>109</v>
      </c>
      <c r="L3519" t="s">
        <v>110</v>
      </c>
      <c r="M3519" t="s">
        <v>624</v>
      </c>
      <c r="N3519" t="s">
        <v>625</v>
      </c>
      <c r="O3519" s="12">
        <v>2004</v>
      </c>
      <c r="P3519" s="12">
        <v>12</v>
      </c>
      <c r="Q3519" s="12">
        <v>2004</v>
      </c>
      <c r="R3519" s="12">
        <v>12</v>
      </c>
      <c r="S3519">
        <f t="shared" si="52"/>
        <v>6.4516129032258063E-2</v>
      </c>
      <c r="T3519">
        <v>2</v>
      </c>
      <c r="U3519">
        <v>5</v>
      </c>
      <c r="V3519" t="s">
        <v>82</v>
      </c>
      <c r="W3519">
        <f t="shared" si="51"/>
        <v>420</v>
      </c>
      <c r="X3519" s="5">
        <v>9</v>
      </c>
      <c r="Y3519" s="15" t="s">
        <v>1070</v>
      </c>
      <c r="Z3519" t="s">
        <v>90</v>
      </c>
      <c r="AA3519" t="s">
        <v>917</v>
      </c>
      <c r="AB3519">
        <v>5</v>
      </c>
      <c r="AC3519" t="s">
        <v>1462</v>
      </c>
      <c r="AD3519" t="s">
        <v>1655</v>
      </c>
    </row>
    <row r="3520" spans="1:30" ht="15.75" customHeight="1" x14ac:dyDescent="0.3">
      <c r="A3520">
        <v>37</v>
      </c>
      <c r="B3520" t="s">
        <v>24</v>
      </c>
      <c r="C3520" t="s">
        <v>506</v>
      </c>
      <c r="D3520" t="s">
        <v>509</v>
      </c>
      <c r="E3520">
        <v>2011</v>
      </c>
      <c r="F3520" t="s">
        <v>622</v>
      </c>
      <c r="G3520" t="s">
        <v>622</v>
      </c>
      <c r="H3520" s="3" t="s">
        <v>623</v>
      </c>
      <c r="I3520" s="8">
        <v>-8.8488889999999998</v>
      </c>
      <c r="J3520" s="8">
        <v>-68.707222000000002</v>
      </c>
      <c r="K3520" t="s">
        <v>109</v>
      </c>
      <c r="L3520" t="s">
        <v>110</v>
      </c>
      <c r="M3520" t="s">
        <v>624</v>
      </c>
      <c r="N3520" t="s">
        <v>625</v>
      </c>
      <c r="O3520" s="12">
        <v>2004</v>
      </c>
      <c r="P3520" s="12">
        <v>12</v>
      </c>
      <c r="Q3520" s="12">
        <v>2004</v>
      </c>
      <c r="R3520" s="12">
        <v>12</v>
      </c>
      <c r="S3520">
        <f t="shared" si="52"/>
        <v>6.4516129032258063E-2</v>
      </c>
      <c r="T3520">
        <v>2</v>
      </c>
      <c r="U3520">
        <v>5</v>
      </c>
      <c r="V3520" t="s">
        <v>82</v>
      </c>
      <c r="W3520">
        <f t="shared" si="51"/>
        <v>420</v>
      </c>
      <c r="X3520" s="5">
        <v>9</v>
      </c>
      <c r="Y3520" s="15" t="s">
        <v>1070</v>
      </c>
      <c r="Z3520" t="s">
        <v>90</v>
      </c>
      <c r="AA3520" t="s">
        <v>91</v>
      </c>
      <c r="AB3520">
        <v>4</v>
      </c>
      <c r="AC3520" t="s">
        <v>1462</v>
      </c>
      <c r="AD3520" t="s">
        <v>1655</v>
      </c>
    </row>
    <row r="3521" spans="1:30" ht="15.75" customHeight="1" x14ac:dyDescent="0.3">
      <c r="A3521">
        <v>37</v>
      </c>
      <c r="B3521" t="s">
        <v>24</v>
      </c>
      <c r="C3521" t="s">
        <v>506</v>
      </c>
      <c r="D3521" t="s">
        <v>509</v>
      </c>
      <c r="E3521">
        <v>2011</v>
      </c>
      <c r="F3521" t="s">
        <v>622</v>
      </c>
      <c r="G3521" t="s">
        <v>622</v>
      </c>
      <c r="H3521" s="3" t="s">
        <v>623</v>
      </c>
      <c r="I3521" s="8">
        <v>-8.8488889999999998</v>
      </c>
      <c r="J3521" s="8">
        <v>-68.707222000000002</v>
      </c>
      <c r="K3521" t="s">
        <v>109</v>
      </c>
      <c r="L3521" t="s">
        <v>110</v>
      </c>
      <c r="M3521" t="s">
        <v>624</v>
      </c>
      <c r="N3521" t="s">
        <v>625</v>
      </c>
      <c r="O3521" s="12">
        <v>2004</v>
      </c>
      <c r="P3521" s="12">
        <v>12</v>
      </c>
      <c r="Q3521" s="12">
        <v>2004</v>
      </c>
      <c r="R3521" s="12">
        <v>12</v>
      </c>
      <c r="S3521">
        <f t="shared" si="52"/>
        <v>6.4516129032258063E-2</v>
      </c>
      <c r="T3521">
        <v>2</v>
      </c>
      <c r="U3521">
        <v>5</v>
      </c>
      <c r="V3521" t="s">
        <v>82</v>
      </c>
      <c r="W3521">
        <f t="shared" si="51"/>
        <v>420</v>
      </c>
      <c r="X3521" s="5">
        <v>9</v>
      </c>
      <c r="Y3521" s="15" t="s">
        <v>603</v>
      </c>
      <c r="Z3521" t="s">
        <v>49</v>
      </c>
      <c r="AA3521" t="s">
        <v>50</v>
      </c>
      <c r="AB3521">
        <v>1</v>
      </c>
      <c r="AC3521" t="s">
        <v>1462</v>
      </c>
      <c r="AD3521" t="s">
        <v>1655</v>
      </c>
    </row>
    <row r="3522" spans="1:30" ht="15.75" customHeight="1" x14ac:dyDescent="0.3">
      <c r="A3522">
        <v>37</v>
      </c>
      <c r="B3522" t="s">
        <v>24</v>
      </c>
      <c r="C3522" t="s">
        <v>506</v>
      </c>
      <c r="D3522" t="s">
        <v>509</v>
      </c>
      <c r="E3522">
        <v>2011</v>
      </c>
      <c r="F3522" t="s">
        <v>622</v>
      </c>
      <c r="G3522" t="s">
        <v>622</v>
      </c>
      <c r="H3522" s="3" t="s">
        <v>623</v>
      </c>
      <c r="I3522" s="8">
        <v>-8.8488889999999998</v>
      </c>
      <c r="J3522" s="8">
        <v>-68.707222000000002</v>
      </c>
      <c r="K3522" t="s">
        <v>109</v>
      </c>
      <c r="L3522" t="s">
        <v>110</v>
      </c>
      <c r="M3522" t="s">
        <v>624</v>
      </c>
      <c r="N3522" t="s">
        <v>625</v>
      </c>
      <c r="O3522" s="12">
        <v>2004</v>
      </c>
      <c r="P3522" s="12">
        <v>12</v>
      </c>
      <c r="Q3522" s="12">
        <v>2004</v>
      </c>
      <c r="R3522" s="12">
        <v>12</v>
      </c>
      <c r="S3522">
        <f t="shared" si="52"/>
        <v>6.4516129032258063E-2</v>
      </c>
      <c r="T3522">
        <v>2</v>
      </c>
      <c r="U3522">
        <v>5</v>
      </c>
      <c r="V3522" t="s">
        <v>82</v>
      </c>
      <c r="W3522">
        <f t="shared" si="51"/>
        <v>420</v>
      </c>
      <c r="X3522" s="5">
        <v>9</v>
      </c>
      <c r="Y3522" s="15" t="s">
        <v>603</v>
      </c>
      <c r="Z3522" t="s">
        <v>49</v>
      </c>
      <c r="AA3522" t="s">
        <v>1079</v>
      </c>
      <c r="AB3522">
        <v>3</v>
      </c>
      <c r="AC3522" t="s">
        <v>1462</v>
      </c>
      <c r="AD3522" t="s">
        <v>1655</v>
      </c>
    </row>
    <row r="3523" spans="1:30" ht="15.75" customHeight="1" x14ac:dyDescent="0.3">
      <c r="A3523">
        <v>37</v>
      </c>
      <c r="B3523" t="s">
        <v>24</v>
      </c>
      <c r="C3523" t="s">
        <v>506</v>
      </c>
      <c r="D3523" t="s">
        <v>509</v>
      </c>
      <c r="E3523">
        <v>2011</v>
      </c>
      <c r="F3523" t="s">
        <v>622</v>
      </c>
      <c r="G3523" t="s">
        <v>622</v>
      </c>
      <c r="H3523" s="3" t="s">
        <v>623</v>
      </c>
      <c r="I3523" s="8">
        <v>-8.8488889999999998</v>
      </c>
      <c r="J3523" s="8">
        <v>-68.707222000000002</v>
      </c>
      <c r="K3523" t="s">
        <v>109</v>
      </c>
      <c r="L3523" t="s">
        <v>110</v>
      </c>
      <c r="M3523" t="s">
        <v>624</v>
      </c>
      <c r="N3523" t="s">
        <v>625</v>
      </c>
      <c r="O3523" s="12">
        <v>2004</v>
      </c>
      <c r="P3523" s="12">
        <v>12</v>
      </c>
      <c r="Q3523" s="12">
        <v>2004</v>
      </c>
      <c r="R3523" s="12">
        <v>12</v>
      </c>
      <c r="S3523">
        <f t="shared" si="52"/>
        <v>6.4516129032258063E-2</v>
      </c>
      <c r="T3523">
        <v>2</v>
      </c>
      <c r="U3523">
        <v>5</v>
      </c>
      <c r="V3523" t="s">
        <v>82</v>
      </c>
      <c r="W3523">
        <f t="shared" si="51"/>
        <v>420</v>
      </c>
      <c r="X3523" s="5">
        <v>9</v>
      </c>
      <c r="Y3523" s="15" t="s">
        <v>603</v>
      </c>
      <c r="Z3523" t="s">
        <v>49</v>
      </c>
      <c r="AA3523" t="s">
        <v>490</v>
      </c>
      <c r="AB3523">
        <v>0</v>
      </c>
      <c r="AC3523" t="s">
        <v>1462</v>
      </c>
      <c r="AD3523" t="s">
        <v>1655</v>
      </c>
    </row>
    <row r="3524" spans="1:30" ht="15.75" customHeight="1" x14ac:dyDescent="0.3">
      <c r="A3524">
        <v>37</v>
      </c>
      <c r="B3524" t="s">
        <v>24</v>
      </c>
      <c r="C3524" t="s">
        <v>506</v>
      </c>
      <c r="D3524" t="s">
        <v>509</v>
      </c>
      <c r="E3524">
        <v>2011</v>
      </c>
      <c r="F3524" t="s">
        <v>622</v>
      </c>
      <c r="G3524" t="s">
        <v>622</v>
      </c>
      <c r="H3524" s="3" t="s">
        <v>623</v>
      </c>
      <c r="I3524" s="8">
        <v>-8.8488889999999998</v>
      </c>
      <c r="J3524" s="8">
        <v>-68.707222000000002</v>
      </c>
      <c r="K3524" t="s">
        <v>109</v>
      </c>
      <c r="L3524" t="s">
        <v>110</v>
      </c>
      <c r="M3524" t="s">
        <v>624</v>
      </c>
      <c r="N3524" t="s">
        <v>625</v>
      </c>
      <c r="O3524" s="12">
        <v>2004</v>
      </c>
      <c r="P3524" s="12">
        <v>12</v>
      </c>
      <c r="Q3524" s="12">
        <v>2004</v>
      </c>
      <c r="R3524" s="12">
        <v>12</v>
      </c>
      <c r="S3524">
        <f t="shared" si="52"/>
        <v>6.4516129032258063E-2</v>
      </c>
      <c r="T3524">
        <v>2</v>
      </c>
      <c r="U3524">
        <v>5</v>
      </c>
      <c r="V3524" t="s">
        <v>82</v>
      </c>
      <c r="W3524">
        <f t="shared" si="51"/>
        <v>420</v>
      </c>
      <c r="X3524" s="5">
        <v>9</v>
      </c>
      <c r="Y3524" s="15" t="s">
        <v>603</v>
      </c>
      <c r="Z3524" t="s">
        <v>55</v>
      </c>
      <c r="AA3524" t="s">
        <v>859</v>
      </c>
      <c r="AB3524">
        <v>0</v>
      </c>
      <c r="AC3524" t="s">
        <v>1462</v>
      </c>
      <c r="AD3524" t="s">
        <v>1655</v>
      </c>
    </row>
    <row r="3525" spans="1:30" ht="15.75" customHeight="1" x14ac:dyDescent="0.3">
      <c r="A3525">
        <v>37</v>
      </c>
      <c r="B3525" t="s">
        <v>24</v>
      </c>
      <c r="C3525" t="s">
        <v>506</v>
      </c>
      <c r="D3525" t="s">
        <v>509</v>
      </c>
      <c r="E3525">
        <v>2011</v>
      </c>
      <c r="F3525" t="s">
        <v>622</v>
      </c>
      <c r="G3525" t="s">
        <v>622</v>
      </c>
      <c r="H3525" s="3" t="s">
        <v>623</v>
      </c>
      <c r="I3525" s="8">
        <v>-8.8488889999999998</v>
      </c>
      <c r="J3525" s="8">
        <v>-68.707222000000002</v>
      </c>
      <c r="K3525" t="s">
        <v>109</v>
      </c>
      <c r="L3525" t="s">
        <v>110</v>
      </c>
      <c r="M3525" t="s">
        <v>624</v>
      </c>
      <c r="N3525" t="s">
        <v>625</v>
      </c>
      <c r="O3525" s="12">
        <v>2004</v>
      </c>
      <c r="P3525" s="12">
        <v>12</v>
      </c>
      <c r="Q3525" s="12">
        <v>2004</v>
      </c>
      <c r="R3525" s="12">
        <v>12</v>
      </c>
      <c r="S3525">
        <f t="shared" si="52"/>
        <v>6.4516129032258063E-2</v>
      </c>
      <c r="T3525">
        <v>2</v>
      </c>
      <c r="U3525">
        <v>5</v>
      </c>
      <c r="V3525" t="s">
        <v>82</v>
      </c>
      <c r="W3525">
        <f t="shared" si="51"/>
        <v>420</v>
      </c>
      <c r="X3525" s="5">
        <v>9</v>
      </c>
      <c r="Y3525" s="15" t="s">
        <v>603</v>
      </c>
      <c r="Z3525" t="s">
        <v>55</v>
      </c>
      <c r="AA3525" t="s">
        <v>890</v>
      </c>
      <c r="AB3525">
        <v>0</v>
      </c>
      <c r="AC3525" t="s">
        <v>1462</v>
      </c>
      <c r="AD3525" t="s">
        <v>1655</v>
      </c>
    </row>
    <row r="3526" spans="1:30" ht="15.75" customHeight="1" x14ac:dyDescent="0.3">
      <c r="A3526">
        <v>37</v>
      </c>
      <c r="B3526" t="s">
        <v>24</v>
      </c>
      <c r="C3526" t="s">
        <v>506</v>
      </c>
      <c r="D3526" t="s">
        <v>509</v>
      </c>
      <c r="E3526">
        <v>2011</v>
      </c>
      <c r="F3526" t="s">
        <v>622</v>
      </c>
      <c r="G3526" t="s">
        <v>622</v>
      </c>
      <c r="H3526" s="3" t="s">
        <v>623</v>
      </c>
      <c r="I3526" s="8">
        <v>-8.8488889999999998</v>
      </c>
      <c r="J3526" s="8">
        <v>-68.707222000000002</v>
      </c>
      <c r="K3526" t="s">
        <v>109</v>
      </c>
      <c r="L3526" t="s">
        <v>110</v>
      </c>
      <c r="M3526" t="s">
        <v>624</v>
      </c>
      <c r="N3526" t="s">
        <v>625</v>
      </c>
      <c r="O3526" s="12">
        <v>2004</v>
      </c>
      <c r="P3526" s="12">
        <v>12</v>
      </c>
      <c r="Q3526" s="12">
        <v>2004</v>
      </c>
      <c r="R3526" s="12">
        <v>12</v>
      </c>
      <c r="S3526">
        <f t="shared" si="52"/>
        <v>6.4516129032258063E-2</v>
      </c>
      <c r="T3526">
        <v>2</v>
      </c>
      <c r="U3526">
        <v>5</v>
      </c>
      <c r="V3526" t="s">
        <v>82</v>
      </c>
      <c r="W3526">
        <f t="shared" si="51"/>
        <v>420</v>
      </c>
      <c r="X3526" s="5">
        <v>9</v>
      </c>
      <c r="Y3526" s="15" t="s">
        <v>603</v>
      </c>
      <c r="Z3526" t="s">
        <v>55</v>
      </c>
      <c r="AA3526" t="s">
        <v>1106</v>
      </c>
      <c r="AB3526">
        <v>0</v>
      </c>
      <c r="AC3526" t="s">
        <v>1462</v>
      </c>
      <c r="AD3526" t="s">
        <v>1655</v>
      </c>
    </row>
    <row r="3527" spans="1:30" ht="15.75" customHeight="1" x14ac:dyDescent="0.3">
      <c r="A3527">
        <v>37</v>
      </c>
      <c r="B3527" t="s">
        <v>24</v>
      </c>
      <c r="C3527" t="s">
        <v>506</v>
      </c>
      <c r="D3527" t="s">
        <v>509</v>
      </c>
      <c r="E3527">
        <v>2011</v>
      </c>
      <c r="F3527" t="s">
        <v>622</v>
      </c>
      <c r="G3527" t="s">
        <v>622</v>
      </c>
      <c r="H3527" s="3" t="s">
        <v>623</v>
      </c>
      <c r="I3527" s="8">
        <v>-8.8488889999999998</v>
      </c>
      <c r="J3527" s="8">
        <v>-68.707222000000002</v>
      </c>
      <c r="K3527" t="s">
        <v>109</v>
      </c>
      <c r="L3527" t="s">
        <v>110</v>
      </c>
      <c r="M3527" t="s">
        <v>624</v>
      </c>
      <c r="N3527" t="s">
        <v>625</v>
      </c>
      <c r="O3527" s="12">
        <v>2004</v>
      </c>
      <c r="P3527" s="12">
        <v>12</v>
      </c>
      <c r="Q3527" s="12">
        <v>2004</v>
      </c>
      <c r="R3527" s="12">
        <v>12</v>
      </c>
      <c r="S3527">
        <f t="shared" si="52"/>
        <v>6.4516129032258063E-2</v>
      </c>
      <c r="T3527">
        <v>2</v>
      </c>
      <c r="U3527">
        <v>5</v>
      </c>
      <c r="V3527" t="s">
        <v>82</v>
      </c>
      <c r="W3527">
        <f t="shared" si="51"/>
        <v>420</v>
      </c>
      <c r="X3527" s="5">
        <v>9</v>
      </c>
      <c r="Y3527" s="15" t="s">
        <v>603</v>
      </c>
      <c r="Z3527" t="s">
        <v>55</v>
      </c>
      <c r="AA3527" t="s">
        <v>861</v>
      </c>
      <c r="AB3527">
        <v>1</v>
      </c>
      <c r="AC3527" t="s">
        <v>1462</v>
      </c>
      <c r="AD3527" t="s">
        <v>1655</v>
      </c>
    </row>
    <row r="3528" spans="1:30" ht="15.75" customHeight="1" x14ac:dyDescent="0.3">
      <c r="A3528">
        <v>37</v>
      </c>
      <c r="B3528" t="s">
        <v>24</v>
      </c>
      <c r="C3528" t="s">
        <v>506</v>
      </c>
      <c r="D3528" t="s">
        <v>509</v>
      </c>
      <c r="E3528">
        <v>2011</v>
      </c>
      <c r="F3528" t="s">
        <v>622</v>
      </c>
      <c r="G3528" t="s">
        <v>622</v>
      </c>
      <c r="H3528" s="3" t="s">
        <v>623</v>
      </c>
      <c r="I3528" s="8">
        <v>-8.8488889999999998</v>
      </c>
      <c r="J3528" s="8">
        <v>-68.707222000000002</v>
      </c>
      <c r="K3528" t="s">
        <v>109</v>
      </c>
      <c r="L3528" t="s">
        <v>110</v>
      </c>
      <c r="M3528" t="s">
        <v>624</v>
      </c>
      <c r="N3528" t="s">
        <v>625</v>
      </c>
      <c r="O3528" s="12">
        <v>2004</v>
      </c>
      <c r="P3528" s="12">
        <v>12</v>
      </c>
      <c r="Q3528" s="12">
        <v>2004</v>
      </c>
      <c r="R3528" s="12">
        <v>12</v>
      </c>
      <c r="S3528">
        <f t="shared" si="52"/>
        <v>6.4516129032258063E-2</v>
      </c>
      <c r="T3528">
        <v>2</v>
      </c>
      <c r="U3528">
        <v>5</v>
      </c>
      <c r="V3528" t="s">
        <v>82</v>
      </c>
      <c r="W3528">
        <f t="shared" si="51"/>
        <v>420</v>
      </c>
      <c r="X3528" s="5">
        <v>9</v>
      </c>
      <c r="Y3528" s="15" t="s">
        <v>603</v>
      </c>
      <c r="Z3528" t="s">
        <v>55</v>
      </c>
      <c r="AA3528" t="s">
        <v>655</v>
      </c>
      <c r="AB3528">
        <v>25</v>
      </c>
      <c r="AC3528" t="s">
        <v>1462</v>
      </c>
      <c r="AD3528" t="s">
        <v>1655</v>
      </c>
    </row>
    <row r="3529" spans="1:30" ht="15.75" customHeight="1" x14ac:dyDescent="0.3">
      <c r="A3529">
        <v>37</v>
      </c>
      <c r="B3529" t="s">
        <v>24</v>
      </c>
      <c r="C3529" t="s">
        <v>506</v>
      </c>
      <c r="D3529" t="s">
        <v>509</v>
      </c>
      <c r="E3529">
        <v>2011</v>
      </c>
      <c r="F3529" t="s">
        <v>622</v>
      </c>
      <c r="G3529" t="s">
        <v>622</v>
      </c>
      <c r="H3529" s="3" t="s">
        <v>623</v>
      </c>
      <c r="I3529" s="8">
        <v>-8.8488889999999998</v>
      </c>
      <c r="J3529" s="8">
        <v>-68.707222000000002</v>
      </c>
      <c r="K3529" t="s">
        <v>109</v>
      </c>
      <c r="L3529" t="s">
        <v>110</v>
      </c>
      <c r="M3529" t="s">
        <v>624</v>
      </c>
      <c r="N3529" t="s">
        <v>625</v>
      </c>
      <c r="O3529" s="12">
        <v>2004</v>
      </c>
      <c r="P3529" s="12">
        <v>12</v>
      </c>
      <c r="Q3529" s="12">
        <v>2004</v>
      </c>
      <c r="R3529" s="12">
        <v>12</v>
      </c>
      <c r="S3529">
        <f t="shared" si="52"/>
        <v>6.4516129032258063E-2</v>
      </c>
      <c r="T3529">
        <v>2</v>
      </c>
      <c r="U3529">
        <v>5</v>
      </c>
      <c r="V3529" t="s">
        <v>82</v>
      </c>
      <c r="W3529">
        <f t="shared" si="51"/>
        <v>420</v>
      </c>
      <c r="X3529" s="5">
        <v>9</v>
      </c>
      <c r="Y3529" s="15" t="s">
        <v>603</v>
      </c>
      <c r="Z3529" t="s">
        <v>55</v>
      </c>
      <c r="AA3529" t="s">
        <v>379</v>
      </c>
      <c r="AB3529">
        <v>4</v>
      </c>
      <c r="AC3529" t="s">
        <v>1462</v>
      </c>
      <c r="AD3529" t="s">
        <v>1655</v>
      </c>
    </row>
    <row r="3530" spans="1:30" ht="15.75" customHeight="1" x14ac:dyDescent="0.3">
      <c r="A3530">
        <v>37</v>
      </c>
      <c r="B3530" t="s">
        <v>24</v>
      </c>
      <c r="C3530" t="s">
        <v>506</v>
      </c>
      <c r="D3530" t="s">
        <v>509</v>
      </c>
      <c r="E3530">
        <v>2011</v>
      </c>
      <c r="F3530" t="s">
        <v>622</v>
      </c>
      <c r="G3530" t="s">
        <v>622</v>
      </c>
      <c r="H3530" s="3" t="s">
        <v>623</v>
      </c>
      <c r="I3530" s="8">
        <v>-8.8488889999999998</v>
      </c>
      <c r="J3530" s="8">
        <v>-68.707222000000002</v>
      </c>
      <c r="K3530" t="s">
        <v>109</v>
      </c>
      <c r="L3530" t="s">
        <v>110</v>
      </c>
      <c r="M3530" t="s">
        <v>624</v>
      </c>
      <c r="N3530" t="s">
        <v>625</v>
      </c>
      <c r="O3530" s="12">
        <v>2004</v>
      </c>
      <c r="P3530" s="12">
        <v>12</v>
      </c>
      <c r="Q3530" s="12">
        <v>2004</v>
      </c>
      <c r="R3530" s="12">
        <v>12</v>
      </c>
      <c r="S3530">
        <f t="shared" si="52"/>
        <v>6.4516129032258063E-2</v>
      </c>
      <c r="T3530">
        <v>2</v>
      </c>
      <c r="U3530">
        <v>5</v>
      </c>
      <c r="V3530" t="s">
        <v>82</v>
      </c>
      <c r="W3530">
        <f t="shared" si="51"/>
        <v>420</v>
      </c>
      <c r="X3530" s="5">
        <v>9</v>
      </c>
      <c r="Y3530" s="15" t="s">
        <v>603</v>
      </c>
      <c r="Z3530" t="s">
        <v>55</v>
      </c>
      <c r="AA3530" t="s">
        <v>524</v>
      </c>
      <c r="AB3530">
        <v>0</v>
      </c>
      <c r="AC3530" t="s">
        <v>1462</v>
      </c>
      <c r="AD3530" t="s">
        <v>1655</v>
      </c>
    </row>
    <row r="3531" spans="1:30" ht="15.75" customHeight="1" x14ac:dyDescent="0.3">
      <c r="A3531">
        <v>37</v>
      </c>
      <c r="B3531" t="s">
        <v>24</v>
      </c>
      <c r="C3531" t="s">
        <v>506</v>
      </c>
      <c r="D3531" t="s">
        <v>509</v>
      </c>
      <c r="E3531">
        <v>2011</v>
      </c>
      <c r="F3531" t="s">
        <v>622</v>
      </c>
      <c r="G3531" t="s">
        <v>622</v>
      </c>
      <c r="H3531" s="3" t="s">
        <v>623</v>
      </c>
      <c r="I3531" s="8">
        <v>-8.8488889999999998</v>
      </c>
      <c r="J3531" s="8">
        <v>-68.707222000000002</v>
      </c>
      <c r="K3531" t="s">
        <v>109</v>
      </c>
      <c r="L3531" t="s">
        <v>110</v>
      </c>
      <c r="M3531" t="s">
        <v>624</v>
      </c>
      <c r="N3531" t="s">
        <v>625</v>
      </c>
      <c r="O3531" s="12">
        <v>2004</v>
      </c>
      <c r="P3531" s="12">
        <v>12</v>
      </c>
      <c r="Q3531" s="12">
        <v>2004</v>
      </c>
      <c r="R3531" s="12">
        <v>12</v>
      </c>
      <c r="S3531">
        <f t="shared" si="52"/>
        <v>6.4516129032258063E-2</v>
      </c>
      <c r="T3531">
        <v>2</v>
      </c>
      <c r="U3531">
        <v>5</v>
      </c>
      <c r="V3531" t="s">
        <v>82</v>
      </c>
      <c r="W3531">
        <f t="shared" si="51"/>
        <v>420</v>
      </c>
      <c r="X3531" s="5">
        <v>9</v>
      </c>
      <c r="Y3531" s="15" t="s">
        <v>603</v>
      </c>
      <c r="Z3531" t="s">
        <v>55</v>
      </c>
      <c r="AA3531" t="s">
        <v>1107</v>
      </c>
      <c r="AB3531">
        <v>1</v>
      </c>
      <c r="AC3531" t="s">
        <v>1462</v>
      </c>
      <c r="AD3531" t="s">
        <v>1655</v>
      </c>
    </row>
    <row r="3532" spans="1:30" ht="15.75" customHeight="1" x14ac:dyDescent="0.3">
      <c r="A3532">
        <v>37</v>
      </c>
      <c r="B3532" t="s">
        <v>24</v>
      </c>
      <c r="C3532" t="s">
        <v>506</v>
      </c>
      <c r="D3532" t="s">
        <v>509</v>
      </c>
      <c r="E3532">
        <v>2011</v>
      </c>
      <c r="F3532" t="s">
        <v>622</v>
      </c>
      <c r="G3532" t="s">
        <v>622</v>
      </c>
      <c r="H3532" s="3" t="s">
        <v>623</v>
      </c>
      <c r="I3532" s="8">
        <v>-8.8488889999999998</v>
      </c>
      <c r="J3532" s="8">
        <v>-68.707222000000002</v>
      </c>
      <c r="K3532" t="s">
        <v>109</v>
      </c>
      <c r="L3532" t="s">
        <v>110</v>
      </c>
      <c r="M3532" t="s">
        <v>624</v>
      </c>
      <c r="N3532" t="s">
        <v>625</v>
      </c>
      <c r="O3532" s="12">
        <v>2004</v>
      </c>
      <c r="P3532" s="12">
        <v>12</v>
      </c>
      <c r="Q3532" s="12">
        <v>2004</v>
      </c>
      <c r="R3532" s="12">
        <v>12</v>
      </c>
      <c r="S3532">
        <f t="shared" si="52"/>
        <v>6.4516129032258063E-2</v>
      </c>
      <c r="T3532">
        <v>2</v>
      </c>
      <c r="U3532">
        <v>5</v>
      </c>
      <c r="V3532" t="s">
        <v>82</v>
      </c>
      <c r="W3532">
        <f t="shared" si="51"/>
        <v>420</v>
      </c>
      <c r="X3532" s="5">
        <v>9</v>
      </c>
      <c r="Y3532" s="15" t="s">
        <v>603</v>
      </c>
      <c r="Z3532" t="s">
        <v>55</v>
      </c>
      <c r="AA3532" t="s">
        <v>1083</v>
      </c>
      <c r="AB3532">
        <v>4</v>
      </c>
      <c r="AC3532" t="s">
        <v>1462</v>
      </c>
      <c r="AD3532" t="s">
        <v>1655</v>
      </c>
    </row>
    <row r="3533" spans="1:30" ht="15.75" customHeight="1" x14ac:dyDescent="0.3">
      <c r="A3533">
        <v>37</v>
      </c>
      <c r="B3533" t="s">
        <v>24</v>
      </c>
      <c r="C3533" t="s">
        <v>506</v>
      </c>
      <c r="D3533" t="s">
        <v>509</v>
      </c>
      <c r="E3533">
        <v>2011</v>
      </c>
      <c r="F3533" t="s">
        <v>622</v>
      </c>
      <c r="G3533" t="s">
        <v>622</v>
      </c>
      <c r="H3533" s="3" t="s">
        <v>623</v>
      </c>
      <c r="I3533" s="8">
        <v>-8.8488889999999998</v>
      </c>
      <c r="J3533" s="8">
        <v>-68.707222000000002</v>
      </c>
      <c r="K3533" t="s">
        <v>109</v>
      </c>
      <c r="L3533" t="s">
        <v>110</v>
      </c>
      <c r="M3533" t="s">
        <v>624</v>
      </c>
      <c r="N3533" t="s">
        <v>625</v>
      </c>
      <c r="O3533" s="12">
        <v>2004</v>
      </c>
      <c r="P3533" s="12">
        <v>12</v>
      </c>
      <c r="Q3533" s="12">
        <v>2004</v>
      </c>
      <c r="R3533" s="12">
        <v>12</v>
      </c>
      <c r="S3533">
        <f t="shared" si="52"/>
        <v>6.4516129032258063E-2</v>
      </c>
      <c r="T3533">
        <v>2</v>
      </c>
      <c r="U3533">
        <v>5</v>
      </c>
      <c r="V3533" t="s">
        <v>82</v>
      </c>
      <c r="W3533">
        <f t="shared" si="51"/>
        <v>420</v>
      </c>
      <c r="X3533" s="5">
        <v>9</v>
      </c>
      <c r="Y3533" s="15" t="s">
        <v>603</v>
      </c>
      <c r="Z3533" t="s">
        <v>55</v>
      </c>
      <c r="AA3533" t="s">
        <v>889</v>
      </c>
      <c r="AB3533">
        <v>6</v>
      </c>
      <c r="AC3533" t="s">
        <v>1462</v>
      </c>
      <c r="AD3533" t="s">
        <v>1655</v>
      </c>
    </row>
    <row r="3534" spans="1:30" ht="15.75" customHeight="1" x14ac:dyDescent="0.3">
      <c r="A3534">
        <v>37</v>
      </c>
      <c r="B3534" t="s">
        <v>24</v>
      </c>
      <c r="C3534" t="s">
        <v>506</v>
      </c>
      <c r="D3534" t="s">
        <v>509</v>
      </c>
      <c r="E3534">
        <v>2011</v>
      </c>
      <c r="F3534" t="s">
        <v>622</v>
      </c>
      <c r="G3534" t="s">
        <v>622</v>
      </c>
      <c r="H3534" s="3" t="s">
        <v>623</v>
      </c>
      <c r="I3534" s="8">
        <v>-8.8488889999999998</v>
      </c>
      <c r="J3534" s="8">
        <v>-68.707222000000002</v>
      </c>
      <c r="K3534" t="s">
        <v>109</v>
      </c>
      <c r="L3534" t="s">
        <v>110</v>
      </c>
      <c r="M3534" t="s">
        <v>624</v>
      </c>
      <c r="N3534" t="s">
        <v>625</v>
      </c>
      <c r="O3534" s="12">
        <v>2004</v>
      </c>
      <c r="P3534" s="12">
        <v>12</v>
      </c>
      <c r="Q3534" s="12">
        <v>2004</v>
      </c>
      <c r="R3534" s="12">
        <v>12</v>
      </c>
      <c r="S3534">
        <f t="shared" si="52"/>
        <v>6.4516129032258063E-2</v>
      </c>
      <c r="T3534">
        <v>2</v>
      </c>
      <c r="U3534">
        <v>5</v>
      </c>
      <c r="V3534" t="s">
        <v>82</v>
      </c>
      <c r="W3534">
        <f t="shared" si="51"/>
        <v>420</v>
      </c>
      <c r="X3534" s="5">
        <v>9</v>
      </c>
      <c r="Y3534" s="15" t="s">
        <v>603</v>
      </c>
      <c r="Z3534" t="s">
        <v>55</v>
      </c>
      <c r="AA3534" t="s">
        <v>70</v>
      </c>
      <c r="AB3534">
        <v>0</v>
      </c>
      <c r="AC3534" t="s">
        <v>1462</v>
      </c>
      <c r="AD3534" t="s">
        <v>1655</v>
      </c>
    </row>
    <row r="3535" spans="1:30" ht="15.75" customHeight="1" x14ac:dyDescent="0.3">
      <c r="A3535">
        <v>37</v>
      </c>
      <c r="B3535" t="s">
        <v>24</v>
      </c>
      <c r="C3535" t="s">
        <v>506</v>
      </c>
      <c r="D3535" t="s">
        <v>509</v>
      </c>
      <c r="E3535">
        <v>2011</v>
      </c>
      <c r="F3535" t="s">
        <v>622</v>
      </c>
      <c r="G3535" t="s">
        <v>622</v>
      </c>
      <c r="H3535" s="3" t="s">
        <v>623</v>
      </c>
      <c r="I3535" s="8">
        <v>-8.8488889999999998</v>
      </c>
      <c r="J3535" s="8">
        <v>-68.707222000000002</v>
      </c>
      <c r="K3535" t="s">
        <v>109</v>
      </c>
      <c r="L3535" t="s">
        <v>110</v>
      </c>
      <c r="M3535" t="s">
        <v>624</v>
      </c>
      <c r="N3535" t="s">
        <v>625</v>
      </c>
      <c r="O3535" s="12">
        <v>2004</v>
      </c>
      <c r="P3535" s="12">
        <v>12</v>
      </c>
      <c r="Q3535" s="12">
        <v>2004</v>
      </c>
      <c r="R3535" s="12">
        <v>12</v>
      </c>
      <c r="S3535">
        <f t="shared" si="52"/>
        <v>6.4516129032258063E-2</v>
      </c>
      <c r="T3535">
        <v>2</v>
      </c>
      <c r="U3535">
        <v>5</v>
      </c>
      <c r="V3535" t="s">
        <v>82</v>
      </c>
      <c r="W3535">
        <f t="shared" si="51"/>
        <v>420</v>
      </c>
      <c r="X3535" s="5">
        <v>9</v>
      </c>
      <c r="Y3535" s="15" t="s">
        <v>603</v>
      </c>
      <c r="Z3535" t="s">
        <v>55</v>
      </c>
      <c r="AA3535" t="s">
        <v>1129</v>
      </c>
      <c r="AB3535">
        <v>1</v>
      </c>
      <c r="AC3535" t="s">
        <v>1462</v>
      </c>
      <c r="AD3535" t="s">
        <v>1655</v>
      </c>
    </row>
    <row r="3536" spans="1:30" ht="15.75" customHeight="1" x14ac:dyDescent="0.3">
      <c r="A3536">
        <v>37</v>
      </c>
      <c r="B3536" t="s">
        <v>24</v>
      </c>
      <c r="C3536" t="s">
        <v>506</v>
      </c>
      <c r="D3536" t="s">
        <v>509</v>
      </c>
      <c r="E3536">
        <v>2011</v>
      </c>
      <c r="F3536" t="s">
        <v>622</v>
      </c>
      <c r="G3536" t="s">
        <v>622</v>
      </c>
      <c r="H3536" s="3" t="s">
        <v>623</v>
      </c>
      <c r="I3536" s="8">
        <v>-8.8488889999999998</v>
      </c>
      <c r="J3536" s="8">
        <v>-68.707222000000002</v>
      </c>
      <c r="K3536" t="s">
        <v>109</v>
      </c>
      <c r="L3536" t="s">
        <v>110</v>
      </c>
      <c r="M3536" t="s">
        <v>624</v>
      </c>
      <c r="N3536" t="s">
        <v>625</v>
      </c>
      <c r="O3536" s="12">
        <v>2004</v>
      </c>
      <c r="P3536" s="12">
        <v>12</v>
      </c>
      <c r="Q3536" s="12">
        <v>2004</v>
      </c>
      <c r="R3536" s="12">
        <v>12</v>
      </c>
      <c r="S3536">
        <f t="shared" si="52"/>
        <v>6.4516129032258063E-2</v>
      </c>
      <c r="T3536">
        <v>2</v>
      </c>
      <c r="U3536">
        <v>5</v>
      </c>
      <c r="V3536" t="s">
        <v>82</v>
      </c>
      <c r="W3536">
        <f t="shared" si="51"/>
        <v>420</v>
      </c>
      <c r="X3536" s="5">
        <v>9</v>
      </c>
      <c r="Y3536" s="15" t="s">
        <v>603</v>
      </c>
      <c r="Z3536" t="s">
        <v>55</v>
      </c>
      <c r="AA3536" t="s">
        <v>1117</v>
      </c>
      <c r="AB3536">
        <v>0</v>
      </c>
      <c r="AC3536" t="s">
        <v>1462</v>
      </c>
      <c r="AD3536" t="s">
        <v>1655</v>
      </c>
    </row>
    <row r="3537" spans="1:30" ht="15.75" customHeight="1" x14ac:dyDescent="0.3">
      <c r="A3537">
        <v>37</v>
      </c>
      <c r="B3537" t="s">
        <v>24</v>
      </c>
      <c r="C3537" t="s">
        <v>506</v>
      </c>
      <c r="D3537" t="s">
        <v>509</v>
      </c>
      <c r="E3537">
        <v>2011</v>
      </c>
      <c r="F3537" t="s">
        <v>622</v>
      </c>
      <c r="G3537" t="s">
        <v>622</v>
      </c>
      <c r="H3537" s="3" t="s">
        <v>623</v>
      </c>
      <c r="I3537" s="8">
        <v>-8.8488889999999998</v>
      </c>
      <c r="J3537" s="8">
        <v>-68.707222000000002</v>
      </c>
      <c r="K3537" t="s">
        <v>109</v>
      </c>
      <c r="L3537" t="s">
        <v>110</v>
      </c>
      <c r="M3537" t="s">
        <v>624</v>
      </c>
      <c r="N3537" t="s">
        <v>625</v>
      </c>
      <c r="O3537" s="12">
        <v>2004</v>
      </c>
      <c r="P3537" s="12">
        <v>12</v>
      </c>
      <c r="Q3537" s="12">
        <v>2004</v>
      </c>
      <c r="R3537" s="12">
        <v>12</v>
      </c>
      <c r="S3537">
        <f t="shared" si="52"/>
        <v>6.4516129032258063E-2</v>
      </c>
      <c r="T3537">
        <v>2</v>
      </c>
      <c r="U3537">
        <v>5</v>
      </c>
      <c r="V3537" t="s">
        <v>82</v>
      </c>
      <c r="W3537">
        <f t="shared" si="51"/>
        <v>420</v>
      </c>
      <c r="X3537" s="5">
        <v>9</v>
      </c>
      <c r="Y3537" s="15" t="s">
        <v>603</v>
      </c>
      <c r="Z3537" t="s">
        <v>83</v>
      </c>
      <c r="AA3537" t="s">
        <v>128</v>
      </c>
      <c r="AB3537">
        <v>1</v>
      </c>
      <c r="AC3537" t="s">
        <v>1462</v>
      </c>
      <c r="AD3537" t="s">
        <v>1655</v>
      </c>
    </row>
    <row r="3538" spans="1:30" ht="15.75" customHeight="1" x14ac:dyDescent="0.3">
      <c r="A3538">
        <v>37</v>
      </c>
      <c r="B3538" t="s">
        <v>24</v>
      </c>
      <c r="C3538" t="s">
        <v>506</v>
      </c>
      <c r="D3538" t="s">
        <v>509</v>
      </c>
      <c r="E3538">
        <v>2011</v>
      </c>
      <c r="F3538" t="s">
        <v>622</v>
      </c>
      <c r="G3538" t="s">
        <v>622</v>
      </c>
      <c r="H3538" s="3" t="s">
        <v>623</v>
      </c>
      <c r="I3538" s="8">
        <v>-8.8488889999999998</v>
      </c>
      <c r="J3538" s="8">
        <v>-68.707222000000002</v>
      </c>
      <c r="K3538" t="s">
        <v>109</v>
      </c>
      <c r="L3538" t="s">
        <v>110</v>
      </c>
      <c r="M3538" t="s">
        <v>624</v>
      </c>
      <c r="N3538" t="s">
        <v>625</v>
      </c>
      <c r="O3538" s="12">
        <v>2004</v>
      </c>
      <c r="P3538" s="12">
        <v>12</v>
      </c>
      <c r="Q3538" s="12">
        <v>2004</v>
      </c>
      <c r="R3538" s="12">
        <v>12</v>
      </c>
      <c r="S3538">
        <f t="shared" si="52"/>
        <v>6.4516129032258063E-2</v>
      </c>
      <c r="T3538">
        <v>2</v>
      </c>
      <c r="U3538">
        <v>5</v>
      </c>
      <c r="V3538" t="s">
        <v>82</v>
      </c>
      <c r="W3538">
        <f t="shared" si="51"/>
        <v>420</v>
      </c>
      <c r="X3538" s="5">
        <v>9</v>
      </c>
      <c r="Y3538" s="15" t="s">
        <v>603</v>
      </c>
      <c r="Z3538" t="s">
        <v>83</v>
      </c>
      <c r="AA3538" t="s">
        <v>84</v>
      </c>
      <c r="AB3538">
        <v>0</v>
      </c>
      <c r="AC3538" t="s">
        <v>1462</v>
      </c>
      <c r="AD3538" t="s">
        <v>1655</v>
      </c>
    </row>
    <row r="3539" spans="1:30" ht="15.75" customHeight="1" x14ac:dyDescent="0.3">
      <c r="A3539">
        <v>37</v>
      </c>
      <c r="B3539" t="s">
        <v>24</v>
      </c>
      <c r="C3539" t="s">
        <v>506</v>
      </c>
      <c r="D3539" t="s">
        <v>509</v>
      </c>
      <c r="E3539">
        <v>2011</v>
      </c>
      <c r="F3539" t="s">
        <v>622</v>
      </c>
      <c r="G3539" t="s">
        <v>622</v>
      </c>
      <c r="H3539" s="3" t="s">
        <v>623</v>
      </c>
      <c r="I3539" s="8">
        <v>-8.8488889999999998</v>
      </c>
      <c r="J3539" s="8">
        <v>-68.707222000000002</v>
      </c>
      <c r="K3539" t="s">
        <v>109</v>
      </c>
      <c r="L3539" t="s">
        <v>110</v>
      </c>
      <c r="M3539" t="s">
        <v>624</v>
      </c>
      <c r="N3539" t="s">
        <v>625</v>
      </c>
      <c r="O3539" s="12">
        <v>2004</v>
      </c>
      <c r="P3539" s="12">
        <v>12</v>
      </c>
      <c r="Q3539" s="12">
        <v>2004</v>
      </c>
      <c r="R3539" s="12">
        <v>12</v>
      </c>
      <c r="S3539">
        <f t="shared" si="52"/>
        <v>6.4516129032258063E-2</v>
      </c>
      <c r="T3539">
        <v>2</v>
      </c>
      <c r="U3539">
        <v>5</v>
      </c>
      <c r="V3539" t="s">
        <v>82</v>
      </c>
      <c r="W3539">
        <f t="shared" si="51"/>
        <v>420</v>
      </c>
      <c r="X3539" s="5">
        <v>9</v>
      </c>
      <c r="Y3539" s="15" t="s">
        <v>603</v>
      </c>
      <c r="Z3539" t="s">
        <v>83</v>
      </c>
      <c r="AA3539" t="s">
        <v>911</v>
      </c>
      <c r="AB3539">
        <v>12</v>
      </c>
      <c r="AC3539" t="s">
        <v>1462</v>
      </c>
      <c r="AD3539" t="s">
        <v>1655</v>
      </c>
    </row>
    <row r="3540" spans="1:30" ht="15.75" customHeight="1" x14ac:dyDescent="0.3">
      <c r="A3540">
        <v>37</v>
      </c>
      <c r="B3540" t="s">
        <v>24</v>
      </c>
      <c r="C3540" t="s">
        <v>506</v>
      </c>
      <c r="D3540" t="s">
        <v>509</v>
      </c>
      <c r="E3540">
        <v>2011</v>
      </c>
      <c r="F3540" t="s">
        <v>622</v>
      </c>
      <c r="G3540" t="s">
        <v>622</v>
      </c>
      <c r="H3540" s="3" t="s">
        <v>623</v>
      </c>
      <c r="I3540" s="8">
        <v>-8.8488889999999998</v>
      </c>
      <c r="J3540" s="8">
        <v>-68.707222000000002</v>
      </c>
      <c r="K3540" t="s">
        <v>109</v>
      </c>
      <c r="L3540" t="s">
        <v>110</v>
      </c>
      <c r="M3540" t="s">
        <v>624</v>
      </c>
      <c r="N3540" t="s">
        <v>625</v>
      </c>
      <c r="O3540" s="12">
        <v>2004</v>
      </c>
      <c r="P3540" s="12">
        <v>12</v>
      </c>
      <c r="Q3540" s="12">
        <v>2004</v>
      </c>
      <c r="R3540" s="12">
        <v>12</v>
      </c>
      <c r="S3540">
        <f t="shared" si="52"/>
        <v>6.4516129032258063E-2</v>
      </c>
      <c r="T3540">
        <v>2</v>
      </c>
      <c r="U3540">
        <v>5</v>
      </c>
      <c r="V3540" t="s">
        <v>82</v>
      </c>
      <c r="W3540">
        <f t="shared" si="51"/>
        <v>420</v>
      </c>
      <c r="X3540" s="5">
        <v>9</v>
      </c>
      <c r="Y3540" s="15" t="s">
        <v>603</v>
      </c>
      <c r="Z3540" t="s">
        <v>83</v>
      </c>
      <c r="AA3540" t="s">
        <v>902</v>
      </c>
      <c r="AB3540">
        <v>0</v>
      </c>
      <c r="AC3540" t="s">
        <v>1462</v>
      </c>
      <c r="AD3540" t="s">
        <v>1655</v>
      </c>
    </row>
    <row r="3541" spans="1:30" ht="15.75" customHeight="1" x14ac:dyDescent="0.3">
      <c r="A3541">
        <v>37</v>
      </c>
      <c r="B3541" t="s">
        <v>24</v>
      </c>
      <c r="C3541" t="s">
        <v>506</v>
      </c>
      <c r="D3541" t="s">
        <v>509</v>
      </c>
      <c r="E3541">
        <v>2011</v>
      </c>
      <c r="F3541" t="s">
        <v>622</v>
      </c>
      <c r="G3541" t="s">
        <v>622</v>
      </c>
      <c r="H3541" s="3" t="s">
        <v>623</v>
      </c>
      <c r="I3541" s="8">
        <v>-8.8488889999999998</v>
      </c>
      <c r="J3541" s="8">
        <v>-68.707222000000002</v>
      </c>
      <c r="K3541" t="s">
        <v>109</v>
      </c>
      <c r="L3541" t="s">
        <v>110</v>
      </c>
      <c r="M3541" t="s">
        <v>624</v>
      </c>
      <c r="N3541" t="s">
        <v>625</v>
      </c>
      <c r="O3541" s="12">
        <v>2004</v>
      </c>
      <c r="P3541" s="12">
        <v>12</v>
      </c>
      <c r="Q3541" s="12">
        <v>2004</v>
      </c>
      <c r="R3541" s="12">
        <v>12</v>
      </c>
      <c r="S3541">
        <f t="shared" si="52"/>
        <v>6.4516129032258063E-2</v>
      </c>
      <c r="T3541">
        <v>2</v>
      </c>
      <c r="U3541">
        <v>5</v>
      </c>
      <c r="V3541" t="s">
        <v>82</v>
      </c>
      <c r="W3541">
        <f t="shared" si="51"/>
        <v>420</v>
      </c>
      <c r="X3541" s="5">
        <v>9</v>
      </c>
      <c r="Y3541" s="15" t="s">
        <v>603</v>
      </c>
      <c r="Z3541" t="s">
        <v>83</v>
      </c>
      <c r="AA3541" t="s">
        <v>87</v>
      </c>
      <c r="AB3541">
        <v>0</v>
      </c>
      <c r="AC3541" t="s">
        <v>1462</v>
      </c>
      <c r="AD3541" t="s">
        <v>1655</v>
      </c>
    </row>
    <row r="3542" spans="1:30" ht="15.75" customHeight="1" x14ac:dyDescent="0.3">
      <c r="A3542">
        <v>37</v>
      </c>
      <c r="B3542" t="s">
        <v>24</v>
      </c>
      <c r="C3542" t="s">
        <v>506</v>
      </c>
      <c r="D3542" t="s">
        <v>509</v>
      </c>
      <c r="E3542">
        <v>2011</v>
      </c>
      <c r="F3542" t="s">
        <v>622</v>
      </c>
      <c r="G3542" t="s">
        <v>622</v>
      </c>
      <c r="H3542" s="3" t="s">
        <v>623</v>
      </c>
      <c r="I3542" s="8">
        <v>-8.8488889999999998</v>
      </c>
      <c r="J3542" s="8">
        <v>-68.707222000000002</v>
      </c>
      <c r="K3542" t="s">
        <v>109</v>
      </c>
      <c r="L3542" t="s">
        <v>110</v>
      </c>
      <c r="M3542" t="s">
        <v>624</v>
      </c>
      <c r="N3542" t="s">
        <v>625</v>
      </c>
      <c r="O3542" s="12">
        <v>2004</v>
      </c>
      <c r="P3542" s="12">
        <v>12</v>
      </c>
      <c r="Q3542" s="12">
        <v>2004</v>
      </c>
      <c r="R3542" s="12">
        <v>12</v>
      </c>
      <c r="S3542">
        <f t="shared" si="52"/>
        <v>6.4516129032258063E-2</v>
      </c>
      <c r="T3542">
        <v>2</v>
      </c>
      <c r="U3542">
        <v>5</v>
      </c>
      <c r="V3542" t="s">
        <v>82</v>
      </c>
      <c r="W3542">
        <f t="shared" si="51"/>
        <v>420</v>
      </c>
      <c r="X3542" s="5">
        <v>9</v>
      </c>
      <c r="Y3542" s="15" t="s">
        <v>603</v>
      </c>
      <c r="Z3542" t="s">
        <v>83</v>
      </c>
      <c r="AA3542" t="s">
        <v>906</v>
      </c>
      <c r="AB3542">
        <v>0</v>
      </c>
      <c r="AC3542" t="s">
        <v>1462</v>
      </c>
      <c r="AD3542" t="s">
        <v>1655</v>
      </c>
    </row>
    <row r="3543" spans="1:30" ht="15.75" customHeight="1" x14ac:dyDescent="0.3">
      <c r="A3543">
        <v>37</v>
      </c>
      <c r="B3543" t="s">
        <v>24</v>
      </c>
      <c r="C3543" t="s">
        <v>506</v>
      </c>
      <c r="D3543" t="s">
        <v>509</v>
      </c>
      <c r="E3543">
        <v>2011</v>
      </c>
      <c r="F3543" t="s">
        <v>622</v>
      </c>
      <c r="G3543" t="s">
        <v>622</v>
      </c>
      <c r="H3543" s="3" t="s">
        <v>623</v>
      </c>
      <c r="I3543" s="8">
        <v>-8.8488889999999998</v>
      </c>
      <c r="J3543" s="8">
        <v>-68.707222000000002</v>
      </c>
      <c r="K3543" t="s">
        <v>109</v>
      </c>
      <c r="L3543" t="s">
        <v>110</v>
      </c>
      <c r="M3543" t="s">
        <v>624</v>
      </c>
      <c r="N3543" t="s">
        <v>625</v>
      </c>
      <c r="O3543" s="12">
        <v>2004</v>
      </c>
      <c r="P3543" s="12">
        <v>12</v>
      </c>
      <c r="Q3543" s="12">
        <v>2004</v>
      </c>
      <c r="R3543" s="12">
        <v>12</v>
      </c>
      <c r="S3543">
        <f t="shared" si="52"/>
        <v>6.4516129032258063E-2</v>
      </c>
      <c r="T3543">
        <v>2</v>
      </c>
      <c r="U3543">
        <v>5</v>
      </c>
      <c r="V3543" t="s">
        <v>82</v>
      </c>
      <c r="W3543">
        <f t="shared" si="51"/>
        <v>420</v>
      </c>
      <c r="X3543" s="5">
        <v>9</v>
      </c>
      <c r="Y3543" s="15" t="s">
        <v>603</v>
      </c>
      <c r="Z3543" t="s">
        <v>90</v>
      </c>
      <c r="AA3543" t="s">
        <v>666</v>
      </c>
      <c r="AB3543">
        <v>0</v>
      </c>
      <c r="AC3543" t="s">
        <v>1462</v>
      </c>
      <c r="AD3543" t="s">
        <v>1655</v>
      </c>
    </row>
    <row r="3544" spans="1:30" ht="15.75" customHeight="1" x14ac:dyDescent="0.3">
      <c r="A3544">
        <v>37</v>
      </c>
      <c r="B3544" t="s">
        <v>24</v>
      </c>
      <c r="C3544" t="s">
        <v>506</v>
      </c>
      <c r="D3544" t="s">
        <v>509</v>
      </c>
      <c r="E3544">
        <v>2011</v>
      </c>
      <c r="F3544" t="s">
        <v>622</v>
      </c>
      <c r="G3544" t="s">
        <v>622</v>
      </c>
      <c r="H3544" s="3" t="s">
        <v>623</v>
      </c>
      <c r="I3544" s="8">
        <v>-8.8488889999999998</v>
      </c>
      <c r="J3544" s="8">
        <v>-68.707222000000002</v>
      </c>
      <c r="K3544" t="s">
        <v>109</v>
      </c>
      <c r="L3544" t="s">
        <v>110</v>
      </c>
      <c r="M3544" t="s">
        <v>624</v>
      </c>
      <c r="N3544" t="s">
        <v>625</v>
      </c>
      <c r="O3544" s="12">
        <v>2004</v>
      </c>
      <c r="P3544" s="12">
        <v>12</v>
      </c>
      <c r="Q3544" s="12">
        <v>2004</v>
      </c>
      <c r="R3544" s="12">
        <v>12</v>
      </c>
      <c r="S3544">
        <f t="shared" si="52"/>
        <v>6.4516129032258063E-2</v>
      </c>
      <c r="T3544">
        <v>2</v>
      </c>
      <c r="U3544">
        <v>5</v>
      </c>
      <c r="V3544" t="s">
        <v>82</v>
      </c>
      <c r="W3544">
        <f t="shared" si="51"/>
        <v>420</v>
      </c>
      <c r="X3544" s="5">
        <v>9</v>
      </c>
      <c r="Y3544" s="15" t="s">
        <v>603</v>
      </c>
      <c r="Z3544" t="s">
        <v>90</v>
      </c>
      <c r="AA3544" t="s">
        <v>917</v>
      </c>
      <c r="AB3544">
        <v>1</v>
      </c>
      <c r="AC3544" t="s">
        <v>1462</v>
      </c>
      <c r="AD3544" t="s">
        <v>1655</v>
      </c>
    </row>
    <row r="3545" spans="1:30" ht="15.75" customHeight="1" x14ac:dyDescent="0.3">
      <c r="A3545">
        <v>37</v>
      </c>
      <c r="B3545" t="s">
        <v>24</v>
      </c>
      <c r="C3545" t="s">
        <v>506</v>
      </c>
      <c r="D3545" t="s">
        <v>509</v>
      </c>
      <c r="E3545">
        <v>2011</v>
      </c>
      <c r="F3545" t="s">
        <v>622</v>
      </c>
      <c r="G3545" t="s">
        <v>622</v>
      </c>
      <c r="H3545" s="3" t="s">
        <v>623</v>
      </c>
      <c r="I3545" s="8">
        <v>-8.8488889999999998</v>
      </c>
      <c r="J3545" s="8">
        <v>-68.707222000000002</v>
      </c>
      <c r="K3545" t="s">
        <v>109</v>
      </c>
      <c r="L3545" t="s">
        <v>110</v>
      </c>
      <c r="M3545" t="s">
        <v>624</v>
      </c>
      <c r="N3545" t="s">
        <v>625</v>
      </c>
      <c r="O3545" s="12">
        <v>2004</v>
      </c>
      <c r="P3545" s="12">
        <v>12</v>
      </c>
      <c r="Q3545" s="12">
        <v>2004</v>
      </c>
      <c r="R3545" s="12">
        <v>12</v>
      </c>
      <c r="S3545">
        <f t="shared" si="52"/>
        <v>6.4516129032258063E-2</v>
      </c>
      <c r="T3545">
        <v>2</v>
      </c>
      <c r="U3545">
        <v>5</v>
      </c>
      <c r="V3545" t="s">
        <v>82</v>
      </c>
      <c r="W3545">
        <f t="shared" si="51"/>
        <v>420</v>
      </c>
      <c r="X3545" s="5">
        <v>9</v>
      </c>
      <c r="Y3545" s="15" t="s">
        <v>603</v>
      </c>
      <c r="Z3545" t="s">
        <v>90</v>
      </c>
      <c r="AA3545" t="s">
        <v>91</v>
      </c>
      <c r="AB3545">
        <v>1</v>
      </c>
      <c r="AC3545" t="s">
        <v>1462</v>
      </c>
      <c r="AD3545" t="s">
        <v>1655</v>
      </c>
    </row>
    <row r="3546" spans="1:30" ht="15.75" customHeight="1" x14ac:dyDescent="0.3">
      <c r="A3546">
        <v>37</v>
      </c>
      <c r="B3546" t="s">
        <v>24</v>
      </c>
      <c r="C3546" t="s">
        <v>506</v>
      </c>
      <c r="D3546" t="s">
        <v>509</v>
      </c>
      <c r="E3546">
        <v>2011</v>
      </c>
      <c r="F3546" t="s">
        <v>622</v>
      </c>
      <c r="G3546" t="s">
        <v>622</v>
      </c>
      <c r="H3546" s="3" t="s">
        <v>623</v>
      </c>
      <c r="I3546" s="8">
        <v>-8.8488889999999998</v>
      </c>
      <c r="J3546" s="8">
        <v>-68.707222000000002</v>
      </c>
      <c r="K3546" t="s">
        <v>109</v>
      </c>
      <c r="L3546" t="s">
        <v>110</v>
      </c>
      <c r="M3546" t="s">
        <v>624</v>
      </c>
      <c r="N3546" t="s">
        <v>625</v>
      </c>
      <c r="O3546" s="12">
        <v>2004</v>
      </c>
      <c r="P3546" s="12">
        <v>12</v>
      </c>
      <c r="Q3546" s="12">
        <v>2004</v>
      </c>
      <c r="R3546" s="12">
        <v>12</v>
      </c>
      <c r="S3546">
        <f t="shared" si="52"/>
        <v>6.4516129032258063E-2</v>
      </c>
      <c r="T3546">
        <v>2</v>
      </c>
      <c r="U3546">
        <v>5</v>
      </c>
      <c r="V3546" t="s">
        <v>82</v>
      </c>
      <c r="W3546">
        <f t="shared" si="51"/>
        <v>420</v>
      </c>
      <c r="X3546" s="5">
        <v>9</v>
      </c>
      <c r="Y3546" s="15" t="s">
        <v>21</v>
      </c>
      <c r="Z3546" t="s">
        <v>49</v>
      </c>
      <c r="AA3546" t="s">
        <v>50</v>
      </c>
      <c r="AB3546">
        <v>3</v>
      </c>
      <c r="AC3546" t="s">
        <v>1462</v>
      </c>
      <c r="AD3546" t="s">
        <v>1655</v>
      </c>
    </row>
    <row r="3547" spans="1:30" ht="15.75" customHeight="1" x14ac:dyDescent="0.3">
      <c r="A3547">
        <v>37</v>
      </c>
      <c r="B3547" t="s">
        <v>24</v>
      </c>
      <c r="C3547" t="s">
        <v>506</v>
      </c>
      <c r="D3547" t="s">
        <v>509</v>
      </c>
      <c r="E3547">
        <v>2011</v>
      </c>
      <c r="F3547" t="s">
        <v>622</v>
      </c>
      <c r="G3547" t="s">
        <v>622</v>
      </c>
      <c r="H3547" s="3" t="s">
        <v>623</v>
      </c>
      <c r="I3547" s="8">
        <v>-8.8488889999999998</v>
      </c>
      <c r="J3547" s="8">
        <v>-68.707222000000002</v>
      </c>
      <c r="K3547" t="s">
        <v>109</v>
      </c>
      <c r="L3547" t="s">
        <v>110</v>
      </c>
      <c r="M3547" t="s">
        <v>624</v>
      </c>
      <c r="N3547" t="s">
        <v>625</v>
      </c>
      <c r="O3547" s="12">
        <v>2004</v>
      </c>
      <c r="P3547" s="12">
        <v>12</v>
      </c>
      <c r="Q3547" s="12">
        <v>2004</v>
      </c>
      <c r="R3547" s="12">
        <v>12</v>
      </c>
      <c r="S3547">
        <f t="shared" si="52"/>
        <v>6.4516129032258063E-2</v>
      </c>
      <c r="T3547">
        <v>2</v>
      </c>
      <c r="U3547">
        <v>5</v>
      </c>
      <c r="V3547" t="s">
        <v>82</v>
      </c>
      <c r="W3547">
        <f t="shared" si="51"/>
        <v>420</v>
      </c>
      <c r="X3547" s="5">
        <v>9</v>
      </c>
      <c r="Y3547" s="15" t="s">
        <v>21</v>
      </c>
      <c r="Z3547" t="s">
        <v>49</v>
      </c>
      <c r="AA3547" t="s">
        <v>1079</v>
      </c>
      <c r="AB3547">
        <v>1</v>
      </c>
      <c r="AC3547" t="s">
        <v>1462</v>
      </c>
      <c r="AD3547" t="s">
        <v>1655</v>
      </c>
    </row>
    <row r="3548" spans="1:30" ht="15.75" customHeight="1" x14ac:dyDescent="0.3">
      <c r="A3548">
        <v>37</v>
      </c>
      <c r="B3548" t="s">
        <v>24</v>
      </c>
      <c r="C3548" t="s">
        <v>506</v>
      </c>
      <c r="D3548" t="s">
        <v>509</v>
      </c>
      <c r="E3548">
        <v>2011</v>
      </c>
      <c r="F3548" t="s">
        <v>622</v>
      </c>
      <c r="G3548" t="s">
        <v>622</v>
      </c>
      <c r="H3548" s="3" t="s">
        <v>623</v>
      </c>
      <c r="I3548" s="8">
        <v>-8.8488889999999998</v>
      </c>
      <c r="J3548" s="8">
        <v>-68.707222000000002</v>
      </c>
      <c r="K3548" t="s">
        <v>109</v>
      </c>
      <c r="L3548" t="s">
        <v>110</v>
      </c>
      <c r="M3548" t="s">
        <v>624</v>
      </c>
      <c r="N3548" t="s">
        <v>625</v>
      </c>
      <c r="O3548" s="12">
        <v>2004</v>
      </c>
      <c r="P3548" s="12">
        <v>12</v>
      </c>
      <c r="Q3548" s="12">
        <v>2004</v>
      </c>
      <c r="R3548" s="12">
        <v>12</v>
      </c>
      <c r="S3548">
        <f t="shared" si="52"/>
        <v>6.4516129032258063E-2</v>
      </c>
      <c r="T3548">
        <v>2</v>
      </c>
      <c r="U3548">
        <v>5</v>
      </c>
      <c r="V3548" t="s">
        <v>82</v>
      </c>
      <c r="W3548">
        <f t="shared" si="51"/>
        <v>420</v>
      </c>
      <c r="X3548" s="5">
        <v>9</v>
      </c>
      <c r="Y3548" s="15" t="s">
        <v>21</v>
      </c>
      <c r="Z3548" t="s">
        <v>49</v>
      </c>
      <c r="AA3548" t="s">
        <v>490</v>
      </c>
      <c r="AB3548">
        <v>0</v>
      </c>
      <c r="AC3548" t="s">
        <v>1462</v>
      </c>
      <c r="AD3548" t="s">
        <v>1655</v>
      </c>
    </row>
    <row r="3549" spans="1:30" ht="15.75" customHeight="1" x14ac:dyDescent="0.3">
      <c r="A3549">
        <v>37</v>
      </c>
      <c r="B3549" t="s">
        <v>24</v>
      </c>
      <c r="C3549" t="s">
        <v>506</v>
      </c>
      <c r="D3549" t="s">
        <v>509</v>
      </c>
      <c r="E3549">
        <v>2011</v>
      </c>
      <c r="F3549" t="s">
        <v>622</v>
      </c>
      <c r="G3549" t="s">
        <v>622</v>
      </c>
      <c r="H3549" s="3" t="s">
        <v>623</v>
      </c>
      <c r="I3549" s="8">
        <v>-8.8488889999999998</v>
      </c>
      <c r="J3549" s="8">
        <v>-68.707222000000002</v>
      </c>
      <c r="K3549" t="s">
        <v>109</v>
      </c>
      <c r="L3549" t="s">
        <v>110</v>
      </c>
      <c r="M3549" t="s">
        <v>624</v>
      </c>
      <c r="N3549" t="s">
        <v>625</v>
      </c>
      <c r="O3549" s="12">
        <v>2004</v>
      </c>
      <c r="P3549" s="12">
        <v>12</v>
      </c>
      <c r="Q3549" s="12">
        <v>2004</v>
      </c>
      <c r="R3549" s="12">
        <v>12</v>
      </c>
      <c r="S3549">
        <f t="shared" si="52"/>
        <v>6.4516129032258063E-2</v>
      </c>
      <c r="T3549">
        <v>2</v>
      </c>
      <c r="U3549">
        <v>5</v>
      </c>
      <c r="V3549" t="s">
        <v>82</v>
      </c>
      <c r="W3549">
        <f t="shared" si="51"/>
        <v>420</v>
      </c>
      <c r="X3549" s="5">
        <v>9</v>
      </c>
      <c r="Y3549" s="15" t="s">
        <v>21</v>
      </c>
      <c r="Z3549" t="s">
        <v>55</v>
      </c>
      <c r="AA3549" t="s">
        <v>859</v>
      </c>
      <c r="AB3549">
        <v>0</v>
      </c>
      <c r="AC3549" t="s">
        <v>1462</v>
      </c>
      <c r="AD3549" t="s">
        <v>1655</v>
      </c>
    </row>
    <row r="3550" spans="1:30" ht="15.75" customHeight="1" x14ac:dyDescent="0.3">
      <c r="A3550">
        <v>37</v>
      </c>
      <c r="B3550" t="s">
        <v>24</v>
      </c>
      <c r="C3550" t="s">
        <v>506</v>
      </c>
      <c r="D3550" t="s">
        <v>509</v>
      </c>
      <c r="E3550">
        <v>2011</v>
      </c>
      <c r="F3550" t="s">
        <v>622</v>
      </c>
      <c r="G3550" t="s">
        <v>622</v>
      </c>
      <c r="H3550" s="3" t="s">
        <v>623</v>
      </c>
      <c r="I3550" s="8">
        <v>-8.8488889999999998</v>
      </c>
      <c r="J3550" s="8">
        <v>-68.707222000000002</v>
      </c>
      <c r="K3550" t="s">
        <v>109</v>
      </c>
      <c r="L3550" t="s">
        <v>110</v>
      </c>
      <c r="M3550" t="s">
        <v>624</v>
      </c>
      <c r="N3550" t="s">
        <v>625</v>
      </c>
      <c r="O3550" s="12">
        <v>2004</v>
      </c>
      <c r="P3550" s="12">
        <v>12</v>
      </c>
      <c r="Q3550" s="12">
        <v>2004</v>
      </c>
      <c r="R3550" s="12">
        <v>12</v>
      </c>
      <c r="S3550">
        <f t="shared" si="52"/>
        <v>6.4516129032258063E-2</v>
      </c>
      <c r="T3550">
        <v>2</v>
      </c>
      <c r="U3550">
        <v>5</v>
      </c>
      <c r="V3550" t="s">
        <v>82</v>
      </c>
      <c r="W3550">
        <f t="shared" si="51"/>
        <v>420</v>
      </c>
      <c r="X3550" s="5">
        <v>9</v>
      </c>
      <c r="Y3550" s="15" t="s">
        <v>21</v>
      </c>
      <c r="Z3550" t="s">
        <v>55</v>
      </c>
      <c r="AA3550" t="s">
        <v>890</v>
      </c>
      <c r="AB3550">
        <v>0</v>
      </c>
      <c r="AC3550" t="s">
        <v>1462</v>
      </c>
      <c r="AD3550" t="s">
        <v>1655</v>
      </c>
    </row>
    <row r="3551" spans="1:30" ht="15.75" customHeight="1" x14ac:dyDescent="0.3">
      <c r="A3551">
        <v>37</v>
      </c>
      <c r="B3551" t="s">
        <v>24</v>
      </c>
      <c r="C3551" t="s">
        <v>506</v>
      </c>
      <c r="D3551" t="s">
        <v>509</v>
      </c>
      <c r="E3551">
        <v>2011</v>
      </c>
      <c r="F3551" t="s">
        <v>622</v>
      </c>
      <c r="G3551" t="s">
        <v>622</v>
      </c>
      <c r="H3551" s="3" t="s">
        <v>623</v>
      </c>
      <c r="I3551" s="8">
        <v>-8.8488889999999998</v>
      </c>
      <c r="J3551" s="8">
        <v>-68.707222000000002</v>
      </c>
      <c r="K3551" t="s">
        <v>109</v>
      </c>
      <c r="L3551" t="s">
        <v>110</v>
      </c>
      <c r="M3551" t="s">
        <v>624</v>
      </c>
      <c r="N3551" t="s">
        <v>625</v>
      </c>
      <c r="O3551" s="12">
        <v>2004</v>
      </c>
      <c r="P3551" s="12">
        <v>12</v>
      </c>
      <c r="Q3551" s="12">
        <v>2004</v>
      </c>
      <c r="R3551" s="12">
        <v>12</v>
      </c>
      <c r="S3551">
        <f t="shared" si="52"/>
        <v>6.4516129032258063E-2</v>
      </c>
      <c r="T3551">
        <v>2</v>
      </c>
      <c r="U3551">
        <v>5</v>
      </c>
      <c r="V3551" t="s">
        <v>82</v>
      </c>
      <c r="W3551">
        <f t="shared" si="51"/>
        <v>420</v>
      </c>
      <c r="X3551" s="5">
        <v>9</v>
      </c>
      <c r="Y3551" s="15" t="s">
        <v>21</v>
      </c>
      <c r="Z3551" t="s">
        <v>55</v>
      </c>
      <c r="AA3551" t="s">
        <v>1106</v>
      </c>
      <c r="AB3551">
        <v>0</v>
      </c>
      <c r="AC3551" t="s">
        <v>1462</v>
      </c>
      <c r="AD3551" t="s">
        <v>1655</v>
      </c>
    </row>
    <row r="3552" spans="1:30" ht="15.75" customHeight="1" x14ac:dyDescent="0.3">
      <c r="A3552">
        <v>37</v>
      </c>
      <c r="B3552" t="s">
        <v>24</v>
      </c>
      <c r="C3552" t="s">
        <v>506</v>
      </c>
      <c r="D3552" t="s">
        <v>509</v>
      </c>
      <c r="E3552">
        <v>2011</v>
      </c>
      <c r="F3552" t="s">
        <v>622</v>
      </c>
      <c r="G3552" t="s">
        <v>622</v>
      </c>
      <c r="H3552" s="3" t="s">
        <v>623</v>
      </c>
      <c r="I3552" s="8">
        <v>-8.8488889999999998</v>
      </c>
      <c r="J3552" s="8">
        <v>-68.707222000000002</v>
      </c>
      <c r="K3552" t="s">
        <v>109</v>
      </c>
      <c r="L3552" t="s">
        <v>110</v>
      </c>
      <c r="M3552" t="s">
        <v>624</v>
      </c>
      <c r="N3552" t="s">
        <v>625</v>
      </c>
      <c r="O3552" s="12">
        <v>2004</v>
      </c>
      <c r="P3552" s="12">
        <v>12</v>
      </c>
      <c r="Q3552" s="12">
        <v>2004</v>
      </c>
      <c r="R3552" s="12">
        <v>12</v>
      </c>
      <c r="S3552">
        <f t="shared" si="52"/>
        <v>6.4516129032258063E-2</v>
      </c>
      <c r="T3552">
        <v>2</v>
      </c>
      <c r="U3552">
        <v>5</v>
      </c>
      <c r="V3552" t="s">
        <v>82</v>
      </c>
      <c r="W3552">
        <f t="shared" si="51"/>
        <v>420</v>
      </c>
      <c r="X3552" s="5">
        <v>9</v>
      </c>
      <c r="Y3552" s="15" t="s">
        <v>21</v>
      </c>
      <c r="Z3552" t="s">
        <v>55</v>
      </c>
      <c r="AA3552" t="s">
        <v>861</v>
      </c>
      <c r="AB3552">
        <v>0</v>
      </c>
      <c r="AC3552" t="s">
        <v>1462</v>
      </c>
      <c r="AD3552" t="s">
        <v>1655</v>
      </c>
    </row>
    <row r="3553" spans="1:30" ht="15.75" customHeight="1" x14ac:dyDescent="0.3">
      <c r="A3553">
        <v>37</v>
      </c>
      <c r="B3553" t="s">
        <v>24</v>
      </c>
      <c r="C3553" t="s">
        <v>506</v>
      </c>
      <c r="D3553" t="s">
        <v>509</v>
      </c>
      <c r="E3553">
        <v>2011</v>
      </c>
      <c r="F3553" t="s">
        <v>622</v>
      </c>
      <c r="G3553" t="s">
        <v>622</v>
      </c>
      <c r="H3553" s="3" t="s">
        <v>623</v>
      </c>
      <c r="I3553" s="8">
        <v>-8.8488889999999998</v>
      </c>
      <c r="J3553" s="8">
        <v>-68.707222000000002</v>
      </c>
      <c r="K3553" t="s">
        <v>109</v>
      </c>
      <c r="L3553" t="s">
        <v>110</v>
      </c>
      <c r="M3553" t="s">
        <v>624</v>
      </c>
      <c r="N3553" t="s">
        <v>625</v>
      </c>
      <c r="O3553" s="12">
        <v>2004</v>
      </c>
      <c r="P3553" s="12">
        <v>12</v>
      </c>
      <c r="Q3553" s="12">
        <v>2004</v>
      </c>
      <c r="R3553" s="12">
        <v>12</v>
      </c>
      <c r="S3553">
        <f t="shared" si="52"/>
        <v>6.4516129032258063E-2</v>
      </c>
      <c r="T3553">
        <v>2</v>
      </c>
      <c r="U3553">
        <v>5</v>
      </c>
      <c r="V3553" t="s">
        <v>82</v>
      </c>
      <c r="W3553">
        <f t="shared" si="51"/>
        <v>420</v>
      </c>
      <c r="X3553" s="5">
        <v>9</v>
      </c>
      <c r="Y3553" s="15" t="s">
        <v>21</v>
      </c>
      <c r="Z3553" t="s">
        <v>55</v>
      </c>
      <c r="AA3553" t="s">
        <v>655</v>
      </c>
      <c r="AB3553">
        <v>1</v>
      </c>
      <c r="AC3553" t="s">
        <v>1462</v>
      </c>
      <c r="AD3553" t="s">
        <v>1655</v>
      </c>
    </row>
    <row r="3554" spans="1:30" ht="15.75" customHeight="1" x14ac:dyDescent="0.3">
      <c r="A3554">
        <v>37</v>
      </c>
      <c r="B3554" t="s">
        <v>24</v>
      </c>
      <c r="C3554" t="s">
        <v>506</v>
      </c>
      <c r="D3554" t="s">
        <v>509</v>
      </c>
      <c r="E3554">
        <v>2011</v>
      </c>
      <c r="F3554" t="s">
        <v>622</v>
      </c>
      <c r="G3554" t="s">
        <v>622</v>
      </c>
      <c r="H3554" s="3" t="s">
        <v>623</v>
      </c>
      <c r="I3554" s="8">
        <v>-8.8488889999999998</v>
      </c>
      <c r="J3554" s="8">
        <v>-68.707222000000002</v>
      </c>
      <c r="K3554" t="s">
        <v>109</v>
      </c>
      <c r="L3554" t="s">
        <v>110</v>
      </c>
      <c r="M3554" t="s">
        <v>624</v>
      </c>
      <c r="N3554" t="s">
        <v>625</v>
      </c>
      <c r="O3554" s="12">
        <v>2004</v>
      </c>
      <c r="P3554" s="12">
        <v>12</v>
      </c>
      <c r="Q3554" s="12">
        <v>2004</v>
      </c>
      <c r="R3554" s="12">
        <v>12</v>
      </c>
      <c r="S3554">
        <f t="shared" si="52"/>
        <v>6.4516129032258063E-2</v>
      </c>
      <c r="T3554">
        <v>2</v>
      </c>
      <c r="U3554">
        <v>5</v>
      </c>
      <c r="V3554" t="s">
        <v>82</v>
      </c>
      <c r="W3554">
        <f t="shared" si="51"/>
        <v>420</v>
      </c>
      <c r="X3554" s="5">
        <v>9</v>
      </c>
      <c r="Y3554" s="15" t="s">
        <v>21</v>
      </c>
      <c r="Z3554" t="s">
        <v>55</v>
      </c>
      <c r="AA3554" t="s">
        <v>379</v>
      </c>
      <c r="AB3554">
        <v>0</v>
      </c>
      <c r="AC3554" t="s">
        <v>1462</v>
      </c>
      <c r="AD3554" t="s">
        <v>1655</v>
      </c>
    </row>
    <row r="3555" spans="1:30" ht="15.75" customHeight="1" x14ac:dyDescent="0.3">
      <c r="A3555">
        <v>37</v>
      </c>
      <c r="B3555" t="s">
        <v>24</v>
      </c>
      <c r="C3555" t="s">
        <v>506</v>
      </c>
      <c r="D3555" t="s">
        <v>509</v>
      </c>
      <c r="E3555">
        <v>2011</v>
      </c>
      <c r="F3555" t="s">
        <v>622</v>
      </c>
      <c r="G3555" t="s">
        <v>622</v>
      </c>
      <c r="H3555" s="3" t="s">
        <v>623</v>
      </c>
      <c r="I3555" s="8">
        <v>-8.8488889999999998</v>
      </c>
      <c r="J3555" s="8">
        <v>-68.707222000000002</v>
      </c>
      <c r="K3555" t="s">
        <v>109</v>
      </c>
      <c r="L3555" t="s">
        <v>110</v>
      </c>
      <c r="M3555" t="s">
        <v>624</v>
      </c>
      <c r="N3555" t="s">
        <v>625</v>
      </c>
      <c r="O3555" s="12">
        <v>2004</v>
      </c>
      <c r="P3555" s="12">
        <v>12</v>
      </c>
      <c r="Q3555" s="12">
        <v>2004</v>
      </c>
      <c r="R3555" s="12">
        <v>12</v>
      </c>
      <c r="S3555">
        <f t="shared" si="52"/>
        <v>6.4516129032258063E-2</v>
      </c>
      <c r="T3555">
        <v>2</v>
      </c>
      <c r="U3555">
        <v>5</v>
      </c>
      <c r="V3555" t="s">
        <v>82</v>
      </c>
      <c r="W3555">
        <f t="shared" si="51"/>
        <v>420</v>
      </c>
      <c r="X3555" s="5">
        <v>9</v>
      </c>
      <c r="Y3555" s="15" t="s">
        <v>21</v>
      </c>
      <c r="Z3555" t="s">
        <v>55</v>
      </c>
      <c r="AA3555" t="s">
        <v>524</v>
      </c>
      <c r="AB3555">
        <v>0</v>
      </c>
      <c r="AC3555" t="s">
        <v>1462</v>
      </c>
      <c r="AD3555" t="s">
        <v>1655</v>
      </c>
    </row>
    <row r="3556" spans="1:30" ht="15.75" customHeight="1" x14ac:dyDescent="0.3">
      <c r="A3556">
        <v>37</v>
      </c>
      <c r="B3556" t="s">
        <v>24</v>
      </c>
      <c r="C3556" t="s">
        <v>506</v>
      </c>
      <c r="D3556" t="s">
        <v>509</v>
      </c>
      <c r="E3556">
        <v>2011</v>
      </c>
      <c r="F3556" t="s">
        <v>622</v>
      </c>
      <c r="G3556" t="s">
        <v>622</v>
      </c>
      <c r="H3556" s="3" t="s">
        <v>623</v>
      </c>
      <c r="I3556" s="8">
        <v>-8.8488889999999998</v>
      </c>
      <c r="J3556" s="8">
        <v>-68.707222000000002</v>
      </c>
      <c r="K3556" t="s">
        <v>109</v>
      </c>
      <c r="L3556" t="s">
        <v>110</v>
      </c>
      <c r="M3556" t="s">
        <v>624</v>
      </c>
      <c r="N3556" t="s">
        <v>625</v>
      </c>
      <c r="O3556" s="12">
        <v>2004</v>
      </c>
      <c r="P3556" s="12">
        <v>12</v>
      </c>
      <c r="Q3556" s="12">
        <v>2004</v>
      </c>
      <c r="R3556" s="12">
        <v>12</v>
      </c>
      <c r="S3556">
        <f t="shared" si="52"/>
        <v>6.4516129032258063E-2</v>
      </c>
      <c r="T3556">
        <v>2</v>
      </c>
      <c r="U3556">
        <v>5</v>
      </c>
      <c r="V3556" t="s">
        <v>82</v>
      </c>
      <c r="W3556">
        <f t="shared" si="51"/>
        <v>420</v>
      </c>
      <c r="X3556" s="5">
        <v>9</v>
      </c>
      <c r="Y3556" s="15" t="s">
        <v>21</v>
      </c>
      <c r="Z3556" t="s">
        <v>55</v>
      </c>
      <c r="AA3556" t="s">
        <v>1107</v>
      </c>
      <c r="AB3556">
        <v>10</v>
      </c>
      <c r="AC3556" t="s">
        <v>1462</v>
      </c>
      <c r="AD3556" t="s">
        <v>1655</v>
      </c>
    </row>
    <row r="3557" spans="1:30" ht="15.75" customHeight="1" x14ac:dyDescent="0.3">
      <c r="A3557">
        <v>37</v>
      </c>
      <c r="B3557" t="s">
        <v>24</v>
      </c>
      <c r="C3557" t="s">
        <v>506</v>
      </c>
      <c r="D3557" t="s">
        <v>509</v>
      </c>
      <c r="E3557">
        <v>2011</v>
      </c>
      <c r="F3557" t="s">
        <v>622</v>
      </c>
      <c r="G3557" t="s">
        <v>622</v>
      </c>
      <c r="H3557" s="3" t="s">
        <v>623</v>
      </c>
      <c r="I3557" s="8">
        <v>-8.8488889999999998</v>
      </c>
      <c r="J3557" s="8">
        <v>-68.707222000000002</v>
      </c>
      <c r="K3557" t="s">
        <v>109</v>
      </c>
      <c r="L3557" t="s">
        <v>110</v>
      </c>
      <c r="M3557" t="s">
        <v>624</v>
      </c>
      <c r="N3557" t="s">
        <v>625</v>
      </c>
      <c r="O3557" s="12">
        <v>2004</v>
      </c>
      <c r="P3557" s="12">
        <v>12</v>
      </c>
      <c r="Q3557" s="12">
        <v>2004</v>
      </c>
      <c r="R3557" s="12">
        <v>12</v>
      </c>
      <c r="S3557">
        <f t="shared" si="52"/>
        <v>6.4516129032258063E-2</v>
      </c>
      <c r="T3557">
        <v>2</v>
      </c>
      <c r="U3557">
        <v>5</v>
      </c>
      <c r="V3557" t="s">
        <v>82</v>
      </c>
      <c r="W3557">
        <f t="shared" si="51"/>
        <v>420</v>
      </c>
      <c r="X3557" s="5">
        <v>9</v>
      </c>
      <c r="Y3557" s="15" t="s">
        <v>21</v>
      </c>
      <c r="Z3557" t="s">
        <v>55</v>
      </c>
      <c r="AA3557" t="s">
        <v>1083</v>
      </c>
      <c r="AB3557">
        <v>0</v>
      </c>
      <c r="AC3557" t="s">
        <v>1462</v>
      </c>
      <c r="AD3557" t="s">
        <v>1655</v>
      </c>
    </row>
    <row r="3558" spans="1:30" ht="15.75" customHeight="1" x14ac:dyDescent="0.3">
      <c r="A3558">
        <v>37</v>
      </c>
      <c r="B3558" t="s">
        <v>24</v>
      </c>
      <c r="C3558" t="s">
        <v>506</v>
      </c>
      <c r="D3558" t="s">
        <v>509</v>
      </c>
      <c r="E3558">
        <v>2011</v>
      </c>
      <c r="F3558" t="s">
        <v>622</v>
      </c>
      <c r="G3558" t="s">
        <v>622</v>
      </c>
      <c r="H3558" s="3" t="s">
        <v>623</v>
      </c>
      <c r="I3558" s="8">
        <v>-8.8488889999999998</v>
      </c>
      <c r="J3558" s="8">
        <v>-68.707222000000002</v>
      </c>
      <c r="K3558" t="s">
        <v>109</v>
      </c>
      <c r="L3558" t="s">
        <v>110</v>
      </c>
      <c r="M3558" t="s">
        <v>624</v>
      </c>
      <c r="N3558" t="s">
        <v>625</v>
      </c>
      <c r="O3558" s="12">
        <v>2004</v>
      </c>
      <c r="P3558" s="12">
        <v>12</v>
      </c>
      <c r="Q3558" s="12">
        <v>2004</v>
      </c>
      <c r="R3558" s="12">
        <v>12</v>
      </c>
      <c r="S3558">
        <f t="shared" si="52"/>
        <v>6.4516129032258063E-2</v>
      </c>
      <c r="T3558">
        <v>2</v>
      </c>
      <c r="U3558">
        <v>5</v>
      </c>
      <c r="V3558" t="s">
        <v>82</v>
      </c>
      <c r="W3558">
        <f t="shared" si="51"/>
        <v>420</v>
      </c>
      <c r="X3558" s="5">
        <v>9</v>
      </c>
      <c r="Y3558" s="15" t="s">
        <v>21</v>
      </c>
      <c r="Z3558" t="s">
        <v>55</v>
      </c>
      <c r="AA3558" t="s">
        <v>889</v>
      </c>
      <c r="AB3558">
        <v>2</v>
      </c>
      <c r="AC3558" t="s">
        <v>1462</v>
      </c>
      <c r="AD3558" t="s">
        <v>1655</v>
      </c>
    </row>
    <row r="3559" spans="1:30" ht="15.75" customHeight="1" x14ac:dyDescent="0.3">
      <c r="A3559">
        <v>37</v>
      </c>
      <c r="B3559" t="s">
        <v>24</v>
      </c>
      <c r="C3559" t="s">
        <v>506</v>
      </c>
      <c r="D3559" t="s">
        <v>509</v>
      </c>
      <c r="E3559">
        <v>2011</v>
      </c>
      <c r="F3559" t="s">
        <v>622</v>
      </c>
      <c r="G3559" t="s">
        <v>622</v>
      </c>
      <c r="H3559" s="3" t="s">
        <v>623</v>
      </c>
      <c r="I3559" s="8">
        <v>-8.8488889999999998</v>
      </c>
      <c r="J3559" s="8">
        <v>-68.707222000000002</v>
      </c>
      <c r="K3559" t="s">
        <v>109</v>
      </c>
      <c r="L3559" t="s">
        <v>110</v>
      </c>
      <c r="M3559" t="s">
        <v>624</v>
      </c>
      <c r="N3559" t="s">
        <v>625</v>
      </c>
      <c r="O3559" s="12">
        <v>2004</v>
      </c>
      <c r="P3559" s="12">
        <v>12</v>
      </c>
      <c r="Q3559" s="12">
        <v>2004</v>
      </c>
      <c r="R3559" s="12">
        <v>12</v>
      </c>
      <c r="S3559">
        <f t="shared" si="52"/>
        <v>6.4516129032258063E-2</v>
      </c>
      <c r="T3559">
        <v>2</v>
      </c>
      <c r="U3559">
        <v>5</v>
      </c>
      <c r="V3559" t="s">
        <v>82</v>
      </c>
      <c r="W3559">
        <f t="shared" si="51"/>
        <v>420</v>
      </c>
      <c r="X3559" s="5">
        <v>9</v>
      </c>
      <c r="Y3559" s="15" t="s">
        <v>21</v>
      </c>
      <c r="Z3559" t="s">
        <v>55</v>
      </c>
      <c r="AA3559" t="s">
        <v>70</v>
      </c>
      <c r="AB3559">
        <v>0</v>
      </c>
      <c r="AC3559" t="s">
        <v>1462</v>
      </c>
      <c r="AD3559" t="s">
        <v>1655</v>
      </c>
    </row>
    <row r="3560" spans="1:30" ht="15.75" customHeight="1" x14ac:dyDescent="0.3">
      <c r="A3560">
        <v>37</v>
      </c>
      <c r="B3560" t="s">
        <v>24</v>
      </c>
      <c r="C3560" t="s">
        <v>506</v>
      </c>
      <c r="D3560" t="s">
        <v>509</v>
      </c>
      <c r="E3560">
        <v>2011</v>
      </c>
      <c r="F3560" t="s">
        <v>622</v>
      </c>
      <c r="G3560" t="s">
        <v>622</v>
      </c>
      <c r="H3560" s="3" t="s">
        <v>623</v>
      </c>
      <c r="I3560" s="8">
        <v>-8.8488889999999998</v>
      </c>
      <c r="J3560" s="8">
        <v>-68.707222000000002</v>
      </c>
      <c r="K3560" t="s">
        <v>109</v>
      </c>
      <c r="L3560" t="s">
        <v>110</v>
      </c>
      <c r="M3560" t="s">
        <v>624</v>
      </c>
      <c r="N3560" t="s">
        <v>625</v>
      </c>
      <c r="O3560" s="12">
        <v>2004</v>
      </c>
      <c r="P3560" s="12">
        <v>12</v>
      </c>
      <c r="Q3560" s="12">
        <v>2004</v>
      </c>
      <c r="R3560" s="12">
        <v>12</v>
      </c>
      <c r="S3560">
        <f t="shared" si="52"/>
        <v>6.4516129032258063E-2</v>
      </c>
      <c r="T3560">
        <v>2</v>
      </c>
      <c r="U3560">
        <v>5</v>
      </c>
      <c r="V3560" t="s">
        <v>82</v>
      </c>
      <c r="W3560">
        <f t="shared" si="51"/>
        <v>420</v>
      </c>
      <c r="X3560" s="5">
        <v>9</v>
      </c>
      <c r="Y3560" s="15" t="s">
        <v>21</v>
      </c>
      <c r="Z3560" t="s">
        <v>55</v>
      </c>
      <c r="AA3560" t="s">
        <v>1129</v>
      </c>
      <c r="AB3560">
        <v>0</v>
      </c>
      <c r="AC3560" t="s">
        <v>1462</v>
      </c>
      <c r="AD3560" t="s">
        <v>1655</v>
      </c>
    </row>
    <row r="3561" spans="1:30" ht="15.75" customHeight="1" x14ac:dyDescent="0.3">
      <c r="A3561">
        <v>37</v>
      </c>
      <c r="B3561" t="s">
        <v>24</v>
      </c>
      <c r="C3561" t="s">
        <v>506</v>
      </c>
      <c r="D3561" t="s">
        <v>509</v>
      </c>
      <c r="E3561">
        <v>2011</v>
      </c>
      <c r="F3561" t="s">
        <v>622</v>
      </c>
      <c r="G3561" t="s">
        <v>622</v>
      </c>
      <c r="H3561" s="3" t="s">
        <v>623</v>
      </c>
      <c r="I3561" s="8">
        <v>-8.8488889999999998</v>
      </c>
      <c r="J3561" s="8">
        <v>-68.707222000000002</v>
      </c>
      <c r="K3561" t="s">
        <v>109</v>
      </c>
      <c r="L3561" t="s">
        <v>110</v>
      </c>
      <c r="M3561" t="s">
        <v>624</v>
      </c>
      <c r="N3561" t="s">
        <v>625</v>
      </c>
      <c r="O3561" s="12">
        <v>2004</v>
      </c>
      <c r="P3561" s="12">
        <v>12</v>
      </c>
      <c r="Q3561" s="12">
        <v>2004</v>
      </c>
      <c r="R3561" s="12">
        <v>12</v>
      </c>
      <c r="S3561">
        <f t="shared" si="52"/>
        <v>6.4516129032258063E-2</v>
      </c>
      <c r="T3561">
        <v>2</v>
      </c>
      <c r="U3561">
        <v>5</v>
      </c>
      <c r="V3561" t="s">
        <v>82</v>
      </c>
      <c r="W3561">
        <f t="shared" si="51"/>
        <v>420</v>
      </c>
      <c r="X3561" s="5">
        <v>9</v>
      </c>
      <c r="Y3561" s="15" t="s">
        <v>21</v>
      </c>
      <c r="Z3561" t="s">
        <v>55</v>
      </c>
      <c r="AA3561" t="s">
        <v>1117</v>
      </c>
      <c r="AB3561">
        <v>0</v>
      </c>
      <c r="AC3561" t="s">
        <v>1462</v>
      </c>
      <c r="AD3561" t="s">
        <v>1655</v>
      </c>
    </row>
    <row r="3562" spans="1:30" ht="15.75" customHeight="1" x14ac:dyDescent="0.3">
      <c r="A3562">
        <v>37</v>
      </c>
      <c r="B3562" t="s">
        <v>24</v>
      </c>
      <c r="C3562" t="s">
        <v>506</v>
      </c>
      <c r="D3562" t="s">
        <v>509</v>
      </c>
      <c r="E3562">
        <v>2011</v>
      </c>
      <c r="F3562" t="s">
        <v>622</v>
      </c>
      <c r="G3562" t="s">
        <v>622</v>
      </c>
      <c r="H3562" s="3" t="s">
        <v>623</v>
      </c>
      <c r="I3562" s="8">
        <v>-8.8488889999999998</v>
      </c>
      <c r="J3562" s="8">
        <v>-68.707222000000002</v>
      </c>
      <c r="K3562" t="s">
        <v>109</v>
      </c>
      <c r="L3562" t="s">
        <v>110</v>
      </c>
      <c r="M3562" t="s">
        <v>624</v>
      </c>
      <c r="N3562" t="s">
        <v>625</v>
      </c>
      <c r="O3562" s="12">
        <v>2004</v>
      </c>
      <c r="P3562" s="12">
        <v>12</v>
      </c>
      <c r="Q3562" s="12">
        <v>2004</v>
      </c>
      <c r="R3562" s="12">
        <v>12</v>
      </c>
      <c r="S3562">
        <f t="shared" si="52"/>
        <v>6.4516129032258063E-2</v>
      </c>
      <c r="T3562">
        <v>2</v>
      </c>
      <c r="U3562">
        <v>5</v>
      </c>
      <c r="V3562" t="s">
        <v>82</v>
      </c>
      <c r="W3562">
        <f t="shared" si="51"/>
        <v>420</v>
      </c>
      <c r="X3562" s="5">
        <v>9</v>
      </c>
      <c r="Y3562" s="15" t="s">
        <v>21</v>
      </c>
      <c r="Z3562" t="s">
        <v>83</v>
      </c>
      <c r="AA3562" t="s">
        <v>128</v>
      </c>
      <c r="AB3562">
        <v>0</v>
      </c>
      <c r="AC3562" t="s">
        <v>1462</v>
      </c>
      <c r="AD3562" t="s">
        <v>1655</v>
      </c>
    </row>
    <row r="3563" spans="1:30" ht="15.75" customHeight="1" x14ac:dyDescent="0.3">
      <c r="A3563">
        <v>37</v>
      </c>
      <c r="B3563" t="s">
        <v>24</v>
      </c>
      <c r="C3563" t="s">
        <v>506</v>
      </c>
      <c r="D3563" t="s">
        <v>509</v>
      </c>
      <c r="E3563">
        <v>2011</v>
      </c>
      <c r="F3563" t="s">
        <v>622</v>
      </c>
      <c r="G3563" t="s">
        <v>622</v>
      </c>
      <c r="H3563" s="3" t="s">
        <v>623</v>
      </c>
      <c r="I3563" s="8">
        <v>-8.8488889999999998</v>
      </c>
      <c r="J3563" s="8">
        <v>-68.707222000000002</v>
      </c>
      <c r="K3563" t="s">
        <v>109</v>
      </c>
      <c r="L3563" t="s">
        <v>110</v>
      </c>
      <c r="M3563" t="s">
        <v>624</v>
      </c>
      <c r="N3563" t="s">
        <v>625</v>
      </c>
      <c r="O3563" s="12">
        <v>2004</v>
      </c>
      <c r="P3563" s="12">
        <v>12</v>
      </c>
      <c r="Q3563" s="12">
        <v>2004</v>
      </c>
      <c r="R3563" s="12">
        <v>12</v>
      </c>
      <c r="S3563">
        <f t="shared" si="52"/>
        <v>6.4516129032258063E-2</v>
      </c>
      <c r="T3563">
        <v>2</v>
      </c>
      <c r="U3563">
        <v>5</v>
      </c>
      <c r="V3563" t="s">
        <v>82</v>
      </c>
      <c r="W3563">
        <f t="shared" si="51"/>
        <v>420</v>
      </c>
      <c r="X3563" s="5">
        <v>9</v>
      </c>
      <c r="Y3563" s="15" t="s">
        <v>21</v>
      </c>
      <c r="Z3563" t="s">
        <v>83</v>
      </c>
      <c r="AA3563" t="s">
        <v>84</v>
      </c>
      <c r="AB3563">
        <v>2</v>
      </c>
      <c r="AC3563" t="s">
        <v>1462</v>
      </c>
      <c r="AD3563" t="s">
        <v>1655</v>
      </c>
    </row>
    <row r="3564" spans="1:30" ht="15.75" customHeight="1" x14ac:dyDescent="0.3">
      <c r="A3564">
        <v>37</v>
      </c>
      <c r="B3564" t="s">
        <v>24</v>
      </c>
      <c r="C3564" t="s">
        <v>506</v>
      </c>
      <c r="D3564" t="s">
        <v>509</v>
      </c>
      <c r="E3564">
        <v>2011</v>
      </c>
      <c r="F3564" t="s">
        <v>622</v>
      </c>
      <c r="G3564" t="s">
        <v>622</v>
      </c>
      <c r="H3564" s="3" t="s">
        <v>623</v>
      </c>
      <c r="I3564" s="8">
        <v>-8.8488889999999998</v>
      </c>
      <c r="J3564" s="8">
        <v>-68.707222000000002</v>
      </c>
      <c r="K3564" t="s">
        <v>109</v>
      </c>
      <c r="L3564" t="s">
        <v>110</v>
      </c>
      <c r="M3564" t="s">
        <v>624</v>
      </c>
      <c r="N3564" t="s">
        <v>625</v>
      </c>
      <c r="O3564" s="12">
        <v>2004</v>
      </c>
      <c r="P3564" s="12">
        <v>12</v>
      </c>
      <c r="Q3564" s="12">
        <v>2004</v>
      </c>
      <c r="R3564" s="12">
        <v>12</v>
      </c>
      <c r="S3564">
        <f t="shared" si="52"/>
        <v>6.4516129032258063E-2</v>
      </c>
      <c r="T3564">
        <v>2</v>
      </c>
      <c r="U3564">
        <v>5</v>
      </c>
      <c r="V3564" t="s">
        <v>82</v>
      </c>
      <c r="W3564">
        <f t="shared" si="51"/>
        <v>420</v>
      </c>
      <c r="X3564" s="5">
        <v>9</v>
      </c>
      <c r="Y3564" s="15" t="s">
        <v>21</v>
      </c>
      <c r="Z3564" t="s">
        <v>83</v>
      </c>
      <c r="AA3564" t="s">
        <v>911</v>
      </c>
      <c r="AB3564">
        <v>1</v>
      </c>
      <c r="AC3564" t="s">
        <v>1462</v>
      </c>
      <c r="AD3564" t="s">
        <v>1655</v>
      </c>
    </row>
    <row r="3565" spans="1:30" ht="15.75" customHeight="1" x14ac:dyDescent="0.3">
      <c r="A3565">
        <v>37</v>
      </c>
      <c r="B3565" t="s">
        <v>24</v>
      </c>
      <c r="C3565" t="s">
        <v>506</v>
      </c>
      <c r="D3565" t="s">
        <v>509</v>
      </c>
      <c r="E3565">
        <v>2011</v>
      </c>
      <c r="F3565" t="s">
        <v>622</v>
      </c>
      <c r="G3565" t="s">
        <v>622</v>
      </c>
      <c r="H3565" s="3" t="s">
        <v>623</v>
      </c>
      <c r="I3565" s="8">
        <v>-8.8488889999999998</v>
      </c>
      <c r="J3565" s="8">
        <v>-68.707222000000002</v>
      </c>
      <c r="K3565" t="s">
        <v>109</v>
      </c>
      <c r="L3565" t="s">
        <v>110</v>
      </c>
      <c r="M3565" t="s">
        <v>624</v>
      </c>
      <c r="N3565" t="s">
        <v>625</v>
      </c>
      <c r="O3565" s="12">
        <v>2004</v>
      </c>
      <c r="P3565" s="12">
        <v>12</v>
      </c>
      <c r="Q3565" s="12">
        <v>2004</v>
      </c>
      <c r="R3565" s="12">
        <v>12</v>
      </c>
      <c r="S3565">
        <f t="shared" si="52"/>
        <v>6.4516129032258063E-2</v>
      </c>
      <c r="T3565">
        <v>2</v>
      </c>
      <c r="U3565">
        <v>5</v>
      </c>
      <c r="V3565" t="s">
        <v>82</v>
      </c>
      <c r="W3565">
        <f t="shared" si="51"/>
        <v>420</v>
      </c>
      <c r="X3565" s="5">
        <v>9</v>
      </c>
      <c r="Y3565" s="15" t="s">
        <v>21</v>
      </c>
      <c r="Z3565" t="s">
        <v>83</v>
      </c>
      <c r="AA3565" t="s">
        <v>902</v>
      </c>
      <c r="AB3565">
        <v>0</v>
      </c>
      <c r="AC3565" t="s">
        <v>1462</v>
      </c>
      <c r="AD3565" t="s">
        <v>1655</v>
      </c>
    </row>
    <row r="3566" spans="1:30" ht="15.75" customHeight="1" x14ac:dyDescent="0.3">
      <c r="A3566">
        <v>37</v>
      </c>
      <c r="B3566" t="s">
        <v>24</v>
      </c>
      <c r="C3566" t="s">
        <v>506</v>
      </c>
      <c r="D3566" t="s">
        <v>509</v>
      </c>
      <c r="E3566">
        <v>2011</v>
      </c>
      <c r="F3566" t="s">
        <v>622</v>
      </c>
      <c r="G3566" t="s">
        <v>622</v>
      </c>
      <c r="H3566" s="3" t="s">
        <v>623</v>
      </c>
      <c r="I3566" s="8">
        <v>-8.8488889999999998</v>
      </c>
      <c r="J3566" s="8">
        <v>-68.707222000000002</v>
      </c>
      <c r="K3566" t="s">
        <v>109</v>
      </c>
      <c r="L3566" t="s">
        <v>110</v>
      </c>
      <c r="M3566" t="s">
        <v>624</v>
      </c>
      <c r="N3566" t="s">
        <v>625</v>
      </c>
      <c r="O3566" s="12">
        <v>2004</v>
      </c>
      <c r="P3566" s="12">
        <v>12</v>
      </c>
      <c r="Q3566" s="12">
        <v>2004</v>
      </c>
      <c r="R3566" s="12">
        <v>12</v>
      </c>
      <c r="S3566">
        <f t="shared" si="52"/>
        <v>6.4516129032258063E-2</v>
      </c>
      <c r="T3566">
        <v>2</v>
      </c>
      <c r="U3566">
        <v>5</v>
      </c>
      <c r="V3566" t="s">
        <v>82</v>
      </c>
      <c r="W3566">
        <f t="shared" si="51"/>
        <v>420</v>
      </c>
      <c r="X3566" s="5">
        <v>9</v>
      </c>
      <c r="Y3566" s="15" t="s">
        <v>21</v>
      </c>
      <c r="Z3566" t="s">
        <v>83</v>
      </c>
      <c r="AA3566" t="s">
        <v>87</v>
      </c>
      <c r="AB3566">
        <v>0</v>
      </c>
      <c r="AC3566" t="s">
        <v>1462</v>
      </c>
      <c r="AD3566" t="s">
        <v>1655</v>
      </c>
    </row>
    <row r="3567" spans="1:30" ht="15.75" customHeight="1" x14ac:dyDescent="0.3">
      <c r="A3567">
        <v>37</v>
      </c>
      <c r="B3567" t="s">
        <v>24</v>
      </c>
      <c r="C3567" t="s">
        <v>506</v>
      </c>
      <c r="D3567" t="s">
        <v>509</v>
      </c>
      <c r="E3567">
        <v>2011</v>
      </c>
      <c r="F3567" t="s">
        <v>622</v>
      </c>
      <c r="G3567" t="s">
        <v>622</v>
      </c>
      <c r="H3567" s="3" t="s">
        <v>623</v>
      </c>
      <c r="I3567" s="8">
        <v>-8.8488889999999998</v>
      </c>
      <c r="J3567" s="8">
        <v>-68.707222000000002</v>
      </c>
      <c r="K3567" t="s">
        <v>109</v>
      </c>
      <c r="L3567" t="s">
        <v>110</v>
      </c>
      <c r="M3567" t="s">
        <v>624</v>
      </c>
      <c r="N3567" t="s">
        <v>625</v>
      </c>
      <c r="O3567" s="12">
        <v>2004</v>
      </c>
      <c r="P3567" s="12">
        <v>12</v>
      </c>
      <c r="Q3567" s="12">
        <v>2004</v>
      </c>
      <c r="R3567" s="12">
        <v>12</v>
      </c>
      <c r="S3567">
        <f t="shared" si="52"/>
        <v>6.4516129032258063E-2</v>
      </c>
      <c r="T3567">
        <v>2</v>
      </c>
      <c r="U3567">
        <v>5</v>
      </c>
      <c r="V3567" t="s">
        <v>82</v>
      </c>
      <c r="W3567">
        <f t="shared" si="51"/>
        <v>420</v>
      </c>
      <c r="X3567" s="5">
        <v>9</v>
      </c>
      <c r="Y3567" s="15" t="s">
        <v>21</v>
      </c>
      <c r="Z3567" t="s">
        <v>83</v>
      </c>
      <c r="AA3567" t="s">
        <v>906</v>
      </c>
      <c r="AB3567">
        <v>1</v>
      </c>
      <c r="AC3567" t="s">
        <v>1462</v>
      </c>
      <c r="AD3567" t="s">
        <v>1655</v>
      </c>
    </row>
    <row r="3568" spans="1:30" ht="15.75" customHeight="1" x14ac:dyDescent="0.3">
      <c r="A3568">
        <v>37</v>
      </c>
      <c r="B3568" t="s">
        <v>24</v>
      </c>
      <c r="C3568" t="s">
        <v>506</v>
      </c>
      <c r="D3568" t="s">
        <v>509</v>
      </c>
      <c r="E3568">
        <v>2011</v>
      </c>
      <c r="F3568" t="s">
        <v>622</v>
      </c>
      <c r="G3568" t="s">
        <v>622</v>
      </c>
      <c r="H3568" s="3" t="s">
        <v>623</v>
      </c>
      <c r="I3568" s="8">
        <v>-8.8488889999999998</v>
      </c>
      <c r="J3568" s="8">
        <v>-68.707222000000002</v>
      </c>
      <c r="K3568" t="s">
        <v>109</v>
      </c>
      <c r="L3568" t="s">
        <v>110</v>
      </c>
      <c r="M3568" t="s">
        <v>624</v>
      </c>
      <c r="N3568" t="s">
        <v>625</v>
      </c>
      <c r="O3568" s="12">
        <v>2004</v>
      </c>
      <c r="P3568" s="12">
        <v>12</v>
      </c>
      <c r="Q3568" s="12">
        <v>2004</v>
      </c>
      <c r="R3568" s="12">
        <v>12</v>
      </c>
      <c r="S3568">
        <f t="shared" si="52"/>
        <v>6.4516129032258063E-2</v>
      </c>
      <c r="T3568">
        <v>2</v>
      </c>
      <c r="U3568">
        <v>5</v>
      </c>
      <c r="V3568" t="s">
        <v>82</v>
      </c>
      <c r="W3568">
        <f t="shared" si="51"/>
        <v>420</v>
      </c>
      <c r="X3568" s="5">
        <v>9</v>
      </c>
      <c r="Y3568" s="15" t="s">
        <v>21</v>
      </c>
      <c r="Z3568" t="s">
        <v>90</v>
      </c>
      <c r="AA3568" t="s">
        <v>666</v>
      </c>
      <c r="AB3568">
        <v>0</v>
      </c>
      <c r="AC3568" t="s">
        <v>1462</v>
      </c>
      <c r="AD3568" t="s">
        <v>1655</v>
      </c>
    </row>
    <row r="3569" spans="1:30" ht="15.75" customHeight="1" x14ac:dyDescent="0.3">
      <c r="A3569">
        <v>37</v>
      </c>
      <c r="B3569" t="s">
        <v>24</v>
      </c>
      <c r="C3569" t="s">
        <v>506</v>
      </c>
      <c r="D3569" t="s">
        <v>509</v>
      </c>
      <c r="E3569">
        <v>2011</v>
      </c>
      <c r="F3569" t="s">
        <v>622</v>
      </c>
      <c r="G3569" t="s">
        <v>622</v>
      </c>
      <c r="H3569" s="3" t="s">
        <v>623</v>
      </c>
      <c r="I3569" s="8">
        <v>-8.8488889999999998</v>
      </c>
      <c r="J3569" s="8">
        <v>-68.707222000000002</v>
      </c>
      <c r="K3569" t="s">
        <v>109</v>
      </c>
      <c r="L3569" t="s">
        <v>110</v>
      </c>
      <c r="M3569" t="s">
        <v>624</v>
      </c>
      <c r="N3569" t="s">
        <v>625</v>
      </c>
      <c r="O3569" s="12">
        <v>2004</v>
      </c>
      <c r="P3569" s="12">
        <v>12</v>
      </c>
      <c r="Q3569" s="12">
        <v>2004</v>
      </c>
      <c r="R3569" s="12">
        <v>12</v>
      </c>
      <c r="S3569">
        <f t="shared" si="52"/>
        <v>6.4516129032258063E-2</v>
      </c>
      <c r="T3569">
        <v>2</v>
      </c>
      <c r="U3569">
        <v>5</v>
      </c>
      <c r="V3569" t="s">
        <v>82</v>
      </c>
      <c r="W3569">
        <f t="shared" si="51"/>
        <v>420</v>
      </c>
      <c r="X3569" s="5">
        <v>9</v>
      </c>
      <c r="Y3569" s="15" t="s">
        <v>21</v>
      </c>
      <c r="Z3569" t="s">
        <v>90</v>
      </c>
      <c r="AA3569" t="s">
        <v>917</v>
      </c>
      <c r="AB3569">
        <v>1</v>
      </c>
      <c r="AC3569" t="s">
        <v>1462</v>
      </c>
      <c r="AD3569" t="s">
        <v>1655</v>
      </c>
    </row>
    <row r="3570" spans="1:30" ht="15.75" customHeight="1" x14ac:dyDescent="0.3">
      <c r="A3570">
        <v>37</v>
      </c>
      <c r="B3570" t="s">
        <v>24</v>
      </c>
      <c r="C3570" t="s">
        <v>506</v>
      </c>
      <c r="D3570" t="s">
        <v>509</v>
      </c>
      <c r="E3570">
        <v>2011</v>
      </c>
      <c r="F3570" t="s">
        <v>622</v>
      </c>
      <c r="G3570" t="s">
        <v>622</v>
      </c>
      <c r="H3570" s="3" t="s">
        <v>623</v>
      </c>
      <c r="I3570" s="8">
        <v>-8.8488889999999998</v>
      </c>
      <c r="J3570" s="8">
        <v>-68.707222000000002</v>
      </c>
      <c r="K3570" t="s">
        <v>109</v>
      </c>
      <c r="L3570" t="s">
        <v>110</v>
      </c>
      <c r="M3570" t="s">
        <v>624</v>
      </c>
      <c r="N3570" t="s">
        <v>625</v>
      </c>
      <c r="O3570" s="12">
        <v>2004</v>
      </c>
      <c r="P3570" s="12">
        <v>12</v>
      </c>
      <c r="Q3570" s="12">
        <v>2004</v>
      </c>
      <c r="R3570" s="12">
        <v>12</v>
      </c>
      <c r="S3570">
        <f t="shared" si="52"/>
        <v>6.4516129032258063E-2</v>
      </c>
      <c r="T3570">
        <v>2</v>
      </c>
      <c r="U3570">
        <v>5</v>
      </c>
      <c r="V3570" t="s">
        <v>82</v>
      </c>
      <c r="W3570">
        <f t="shared" si="51"/>
        <v>420</v>
      </c>
      <c r="X3570" s="5">
        <v>9</v>
      </c>
      <c r="Y3570" s="15" t="s">
        <v>21</v>
      </c>
      <c r="Z3570" t="s">
        <v>90</v>
      </c>
      <c r="AA3570" t="s">
        <v>91</v>
      </c>
      <c r="AB3570">
        <v>0</v>
      </c>
      <c r="AC3570" t="s">
        <v>1462</v>
      </c>
      <c r="AD3570" t="s">
        <v>1655</v>
      </c>
    </row>
    <row r="3571" spans="1:30" ht="15.75" customHeight="1" x14ac:dyDescent="0.3">
      <c r="A3571">
        <v>37</v>
      </c>
      <c r="B3571" t="s">
        <v>24</v>
      </c>
      <c r="C3571" t="s">
        <v>506</v>
      </c>
      <c r="D3571" t="s">
        <v>509</v>
      </c>
      <c r="E3571">
        <v>2011</v>
      </c>
      <c r="F3571" t="s">
        <v>622</v>
      </c>
      <c r="G3571" t="s">
        <v>622</v>
      </c>
      <c r="H3571" s="3" t="s">
        <v>623</v>
      </c>
      <c r="I3571" s="8">
        <v>-8.8488889999999998</v>
      </c>
      <c r="J3571" s="8">
        <v>-68.707222000000002</v>
      </c>
      <c r="K3571" t="s">
        <v>109</v>
      </c>
      <c r="L3571" t="s">
        <v>110</v>
      </c>
      <c r="M3571" t="s">
        <v>624</v>
      </c>
      <c r="N3571" t="s">
        <v>625</v>
      </c>
      <c r="O3571" s="12">
        <v>2004</v>
      </c>
      <c r="P3571" s="12">
        <v>12</v>
      </c>
      <c r="Q3571" s="12">
        <v>2004</v>
      </c>
      <c r="R3571" s="12">
        <v>12</v>
      </c>
      <c r="S3571">
        <f t="shared" si="52"/>
        <v>6.4516129032258063E-2</v>
      </c>
      <c r="T3571">
        <v>2</v>
      </c>
      <c r="U3571">
        <v>5</v>
      </c>
      <c r="V3571" t="s">
        <v>82</v>
      </c>
      <c r="W3571">
        <f t="shared" si="51"/>
        <v>420</v>
      </c>
      <c r="X3571" s="5">
        <v>9</v>
      </c>
      <c r="Y3571" s="15" t="s">
        <v>1130</v>
      </c>
      <c r="Z3571" t="s">
        <v>49</v>
      </c>
      <c r="AA3571" t="s">
        <v>50</v>
      </c>
      <c r="AB3571">
        <v>0</v>
      </c>
      <c r="AC3571" t="s">
        <v>1462</v>
      </c>
      <c r="AD3571" t="s">
        <v>1655</v>
      </c>
    </row>
    <row r="3572" spans="1:30" ht="15.75" customHeight="1" x14ac:dyDescent="0.3">
      <c r="A3572">
        <v>37</v>
      </c>
      <c r="B3572" t="s">
        <v>24</v>
      </c>
      <c r="C3572" t="s">
        <v>506</v>
      </c>
      <c r="D3572" t="s">
        <v>509</v>
      </c>
      <c r="E3572">
        <v>2011</v>
      </c>
      <c r="F3572" t="s">
        <v>622</v>
      </c>
      <c r="G3572" t="s">
        <v>622</v>
      </c>
      <c r="H3572" s="3" t="s">
        <v>623</v>
      </c>
      <c r="I3572" s="8">
        <v>-8.8488889999999998</v>
      </c>
      <c r="J3572" s="8">
        <v>-68.707222000000002</v>
      </c>
      <c r="K3572" t="s">
        <v>109</v>
      </c>
      <c r="L3572" t="s">
        <v>110</v>
      </c>
      <c r="M3572" t="s">
        <v>624</v>
      </c>
      <c r="N3572" t="s">
        <v>625</v>
      </c>
      <c r="O3572" s="12">
        <v>2004</v>
      </c>
      <c r="P3572" s="12">
        <v>12</v>
      </c>
      <c r="Q3572" s="12">
        <v>2004</v>
      </c>
      <c r="R3572" s="12">
        <v>12</v>
      </c>
      <c r="S3572">
        <f t="shared" si="52"/>
        <v>6.4516129032258063E-2</v>
      </c>
      <c r="T3572">
        <v>2</v>
      </c>
      <c r="U3572">
        <v>5</v>
      </c>
      <c r="V3572" t="s">
        <v>82</v>
      </c>
      <c r="W3572">
        <f t="shared" si="51"/>
        <v>420</v>
      </c>
      <c r="X3572" s="5">
        <v>9</v>
      </c>
      <c r="Y3572" s="15" t="s">
        <v>1130</v>
      </c>
      <c r="Z3572" t="s">
        <v>49</v>
      </c>
      <c r="AA3572" t="s">
        <v>1079</v>
      </c>
      <c r="AB3572">
        <v>0</v>
      </c>
      <c r="AC3572" t="s">
        <v>1462</v>
      </c>
      <c r="AD3572" t="s">
        <v>1655</v>
      </c>
    </row>
    <row r="3573" spans="1:30" ht="15.75" customHeight="1" x14ac:dyDescent="0.3">
      <c r="A3573">
        <v>37</v>
      </c>
      <c r="B3573" t="s">
        <v>24</v>
      </c>
      <c r="C3573" t="s">
        <v>506</v>
      </c>
      <c r="D3573" t="s">
        <v>509</v>
      </c>
      <c r="E3573">
        <v>2011</v>
      </c>
      <c r="F3573" t="s">
        <v>622</v>
      </c>
      <c r="G3573" t="s">
        <v>622</v>
      </c>
      <c r="H3573" s="3" t="s">
        <v>623</v>
      </c>
      <c r="I3573" s="8">
        <v>-8.8488889999999998</v>
      </c>
      <c r="J3573" s="8">
        <v>-68.707222000000002</v>
      </c>
      <c r="K3573" t="s">
        <v>109</v>
      </c>
      <c r="L3573" t="s">
        <v>110</v>
      </c>
      <c r="M3573" t="s">
        <v>624</v>
      </c>
      <c r="N3573" t="s">
        <v>625</v>
      </c>
      <c r="O3573" s="12">
        <v>2004</v>
      </c>
      <c r="P3573" s="12">
        <v>12</v>
      </c>
      <c r="Q3573" s="12">
        <v>2004</v>
      </c>
      <c r="R3573" s="12">
        <v>12</v>
      </c>
      <c r="S3573">
        <f t="shared" si="52"/>
        <v>6.4516129032258063E-2</v>
      </c>
      <c r="T3573">
        <v>2</v>
      </c>
      <c r="U3573">
        <v>5</v>
      </c>
      <c r="V3573" t="s">
        <v>82</v>
      </c>
      <c r="W3573">
        <f t="shared" si="51"/>
        <v>420</v>
      </c>
      <c r="X3573" s="5">
        <v>9</v>
      </c>
      <c r="Y3573" s="15" t="s">
        <v>1130</v>
      </c>
      <c r="Z3573" t="s">
        <v>49</v>
      </c>
      <c r="AA3573" t="s">
        <v>490</v>
      </c>
      <c r="AB3573">
        <v>0</v>
      </c>
      <c r="AC3573" t="s">
        <v>1462</v>
      </c>
      <c r="AD3573" t="s">
        <v>1655</v>
      </c>
    </row>
    <row r="3574" spans="1:30" ht="15.75" customHeight="1" x14ac:dyDescent="0.3">
      <c r="A3574">
        <v>37</v>
      </c>
      <c r="B3574" t="s">
        <v>24</v>
      </c>
      <c r="C3574" t="s">
        <v>506</v>
      </c>
      <c r="D3574" t="s">
        <v>509</v>
      </c>
      <c r="E3574">
        <v>2011</v>
      </c>
      <c r="F3574" t="s">
        <v>622</v>
      </c>
      <c r="G3574" t="s">
        <v>622</v>
      </c>
      <c r="H3574" s="3" t="s">
        <v>623</v>
      </c>
      <c r="I3574" s="8">
        <v>-8.8488889999999998</v>
      </c>
      <c r="J3574" s="8">
        <v>-68.707222000000002</v>
      </c>
      <c r="K3574" t="s">
        <v>109</v>
      </c>
      <c r="L3574" t="s">
        <v>110</v>
      </c>
      <c r="M3574" t="s">
        <v>624</v>
      </c>
      <c r="N3574" t="s">
        <v>625</v>
      </c>
      <c r="O3574" s="12">
        <v>2004</v>
      </c>
      <c r="P3574" s="12">
        <v>12</v>
      </c>
      <c r="Q3574" s="12">
        <v>2004</v>
      </c>
      <c r="R3574" s="12">
        <v>12</v>
      </c>
      <c r="S3574">
        <f t="shared" si="52"/>
        <v>6.4516129032258063E-2</v>
      </c>
      <c r="T3574">
        <v>2</v>
      </c>
      <c r="U3574">
        <v>5</v>
      </c>
      <c r="V3574" t="s">
        <v>82</v>
      </c>
      <c r="W3574">
        <f t="shared" si="51"/>
        <v>420</v>
      </c>
      <c r="X3574" s="5">
        <v>9</v>
      </c>
      <c r="Y3574" s="15" t="s">
        <v>1130</v>
      </c>
      <c r="Z3574" t="s">
        <v>55</v>
      </c>
      <c r="AA3574" t="s">
        <v>859</v>
      </c>
      <c r="AB3574">
        <v>0</v>
      </c>
      <c r="AC3574" t="s">
        <v>1462</v>
      </c>
      <c r="AD3574" t="s">
        <v>1655</v>
      </c>
    </row>
    <row r="3575" spans="1:30" ht="15.75" customHeight="1" x14ac:dyDescent="0.3">
      <c r="A3575">
        <v>37</v>
      </c>
      <c r="B3575" t="s">
        <v>24</v>
      </c>
      <c r="C3575" t="s">
        <v>506</v>
      </c>
      <c r="D3575" t="s">
        <v>509</v>
      </c>
      <c r="E3575">
        <v>2011</v>
      </c>
      <c r="F3575" t="s">
        <v>622</v>
      </c>
      <c r="G3575" t="s">
        <v>622</v>
      </c>
      <c r="H3575" s="3" t="s">
        <v>623</v>
      </c>
      <c r="I3575" s="8">
        <v>-8.8488889999999998</v>
      </c>
      <c r="J3575" s="8">
        <v>-68.707222000000002</v>
      </c>
      <c r="K3575" t="s">
        <v>109</v>
      </c>
      <c r="L3575" t="s">
        <v>110</v>
      </c>
      <c r="M3575" t="s">
        <v>624</v>
      </c>
      <c r="N3575" t="s">
        <v>625</v>
      </c>
      <c r="O3575" s="12">
        <v>2004</v>
      </c>
      <c r="P3575" s="12">
        <v>12</v>
      </c>
      <c r="Q3575" s="12">
        <v>2004</v>
      </c>
      <c r="R3575" s="12">
        <v>12</v>
      </c>
      <c r="S3575">
        <f t="shared" si="52"/>
        <v>6.4516129032258063E-2</v>
      </c>
      <c r="T3575">
        <v>2</v>
      </c>
      <c r="U3575">
        <v>5</v>
      </c>
      <c r="V3575" t="s">
        <v>82</v>
      </c>
      <c r="W3575">
        <f t="shared" si="51"/>
        <v>420</v>
      </c>
      <c r="X3575" s="5">
        <v>9</v>
      </c>
      <c r="Y3575" s="15" t="s">
        <v>1130</v>
      </c>
      <c r="Z3575" t="s">
        <v>55</v>
      </c>
      <c r="AA3575" t="s">
        <v>890</v>
      </c>
      <c r="AB3575">
        <v>0</v>
      </c>
      <c r="AC3575" t="s">
        <v>1462</v>
      </c>
      <c r="AD3575" t="s">
        <v>1655</v>
      </c>
    </row>
    <row r="3576" spans="1:30" ht="15.75" customHeight="1" x14ac:dyDescent="0.3">
      <c r="A3576">
        <v>37</v>
      </c>
      <c r="B3576" t="s">
        <v>24</v>
      </c>
      <c r="C3576" t="s">
        <v>506</v>
      </c>
      <c r="D3576" t="s">
        <v>509</v>
      </c>
      <c r="E3576">
        <v>2011</v>
      </c>
      <c r="F3576" t="s">
        <v>622</v>
      </c>
      <c r="G3576" t="s">
        <v>622</v>
      </c>
      <c r="H3576" s="3" t="s">
        <v>623</v>
      </c>
      <c r="I3576" s="8">
        <v>-8.8488889999999998</v>
      </c>
      <c r="J3576" s="8">
        <v>-68.707222000000002</v>
      </c>
      <c r="K3576" t="s">
        <v>109</v>
      </c>
      <c r="L3576" t="s">
        <v>110</v>
      </c>
      <c r="M3576" t="s">
        <v>624</v>
      </c>
      <c r="N3576" t="s">
        <v>625</v>
      </c>
      <c r="O3576" s="12">
        <v>2004</v>
      </c>
      <c r="P3576" s="12">
        <v>12</v>
      </c>
      <c r="Q3576" s="12">
        <v>2004</v>
      </c>
      <c r="R3576" s="12">
        <v>12</v>
      </c>
      <c r="S3576">
        <f t="shared" si="52"/>
        <v>6.4516129032258063E-2</v>
      </c>
      <c r="T3576">
        <v>2</v>
      </c>
      <c r="U3576">
        <v>5</v>
      </c>
      <c r="V3576" t="s">
        <v>82</v>
      </c>
      <c r="W3576">
        <f t="shared" si="51"/>
        <v>420</v>
      </c>
      <c r="X3576" s="5">
        <v>9</v>
      </c>
      <c r="Y3576" s="15" t="s">
        <v>1130</v>
      </c>
      <c r="Z3576" t="s">
        <v>55</v>
      </c>
      <c r="AA3576" t="s">
        <v>1106</v>
      </c>
      <c r="AB3576">
        <v>0</v>
      </c>
      <c r="AC3576" t="s">
        <v>1462</v>
      </c>
      <c r="AD3576" t="s">
        <v>1655</v>
      </c>
    </row>
    <row r="3577" spans="1:30" ht="15.75" customHeight="1" x14ac:dyDescent="0.3">
      <c r="A3577">
        <v>37</v>
      </c>
      <c r="B3577" t="s">
        <v>24</v>
      </c>
      <c r="C3577" t="s">
        <v>506</v>
      </c>
      <c r="D3577" t="s">
        <v>509</v>
      </c>
      <c r="E3577">
        <v>2011</v>
      </c>
      <c r="F3577" t="s">
        <v>622</v>
      </c>
      <c r="G3577" t="s">
        <v>622</v>
      </c>
      <c r="H3577" s="3" t="s">
        <v>623</v>
      </c>
      <c r="I3577" s="8">
        <v>-8.8488889999999998</v>
      </c>
      <c r="J3577" s="8">
        <v>-68.707222000000002</v>
      </c>
      <c r="K3577" t="s">
        <v>109</v>
      </c>
      <c r="L3577" t="s">
        <v>110</v>
      </c>
      <c r="M3577" t="s">
        <v>624</v>
      </c>
      <c r="N3577" t="s">
        <v>625</v>
      </c>
      <c r="O3577" s="12">
        <v>2004</v>
      </c>
      <c r="P3577" s="12">
        <v>12</v>
      </c>
      <c r="Q3577" s="12">
        <v>2004</v>
      </c>
      <c r="R3577" s="12">
        <v>12</v>
      </c>
      <c r="S3577">
        <f t="shared" si="52"/>
        <v>6.4516129032258063E-2</v>
      </c>
      <c r="T3577">
        <v>2</v>
      </c>
      <c r="U3577">
        <v>5</v>
      </c>
      <c r="V3577" t="s">
        <v>82</v>
      </c>
      <c r="W3577">
        <f t="shared" si="51"/>
        <v>420</v>
      </c>
      <c r="X3577" s="5">
        <v>9</v>
      </c>
      <c r="Y3577" s="15" t="s">
        <v>1130</v>
      </c>
      <c r="Z3577" t="s">
        <v>55</v>
      </c>
      <c r="AA3577" t="s">
        <v>861</v>
      </c>
      <c r="AB3577">
        <v>0</v>
      </c>
      <c r="AC3577" t="s">
        <v>1462</v>
      </c>
      <c r="AD3577" t="s">
        <v>1655</v>
      </c>
    </row>
    <row r="3578" spans="1:30" ht="15.75" customHeight="1" x14ac:dyDescent="0.3">
      <c r="A3578">
        <v>37</v>
      </c>
      <c r="B3578" t="s">
        <v>24</v>
      </c>
      <c r="C3578" t="s">
        <v>506</v>
      </c>
      <c r="D3578" t="s">
        <v>509</v>
      </c>
      <c r="E3578">
        <v>2011</v>
      </c>
      <c r="F3578" t="s">
        <v>622</v>
      </c>
      <c r="G3578" t="s">
        <v>622</v>
      </c>
      <c r="H3578" s="3" t="s">
        <v>623</v>
      </c>
      <c r="I3578" s="8">
        <v>-8.8488889999999998</v>
      </c>
      <c r="J3578" s="8">
        <v>-68.707222000000002</v>
      </c>
      <c r="K3578" t="s">
        <v>109</v>
      </c>
      <c r="L3578" t="s">
        <v>110</v>
      </c>
      <c r="M3578" t="s">
        <v>624</v>
      </c>
      <c r="N3578" t="s">
        <v>625</v>
      </c>
      <c r="O3578" s="12">
        <v>2004</v>
      </c>
      <c r="P3578" s="12">
        <v>12</v>
      </c>
      <c r="Q3578" s="12">
        <v>2004</v>
      </c>
      <c r="R3578" s="12">
        <v>12</v>
      </c>
      <c r="S3578">
        <f t="shared" si="52"/>
        <v>6.4516129032258063E-2</v>
      </c>
      <c r="T3578">
        <v>2</v>
      </c>
      <c r="U3578">
        <v>5</v>
      </c>
      <c r="V3578" t="s">
        <v>82</v>
      </c>
      <c r="W3578">
        <f t="shared" si="51"/>
        <v>420</v>
      </c>
      <c r="X3578" s="5">
        <v>9</v>
      </c>
      <c r="Y3578" s="15" t="s">
        <v>1130</v>
      </c>
      <c r="Z3578" t="s">
        <v>55</v>
      </c>
      <c r="AA3578" t="s">
        <v>655</v>
      </c>
      <c r="AB3578">
        <v>8</v>
      </c>
      <c r="AC3578" t="s">
        <v>1462</v>
      </c>
      <c r="AD3578" t="s">
        <v>1655</v>
      </c>
    </row>
    <row r="3579" spans="1:30" ht="15.75" customHeight="1" x14ac:dyDescent="0.3">
      <c r="A3579">
        <v>37</v>
      </c>
      <c r="B3579" t="s">
        <v>24</v>
      </c>
      <c r="C3579" t="s">
        <v>506</v>
      </c>
      <c r="D3579" t="s">
        <v>509</v>
      </c>
      <c r="E3579">
        <v>2011</v>
      </c>
      <c r="F3579" t="s">
        <v>622</v>
      </c>
      <c r="G3579" t="s">
        <v>622</v>
      </c>
      <c r="H3579" s="3" t="s">
        <v>623</v>
      </c>
      <c r="I3579" s="8">
        <v>-8.8488889999999998</v>
      </c>
      <c r="J3579" s="8">
        <v>-68.707222000000002</v>
      </c>
      <c r="K3579" t="s">
        <v>109</v>
      </c>
      <c r="L3579" t="s">
        <v>110</v>
      </c>
      <c r="M3579" t="s">
        <v>624</v>
      </c>
      <c r="N3579" t="s">
        <v>625</v>
      </c>
      <c r="O3579" s="12">
        <v>2004</v>
      </c>
      <c r="P3579" s="12">
        <v>12</v>
      </c>
      <c r="Q3579" s="12">
        <v>2004</v>
      </c>
      <c r="R3579" s="12">
        <v>12</v>
      </c>
      <c r="S3579">
        <f t="shared" si="52"/>
        <v>6.4516129032258063E-2</v>
      </c>
      <c r="T3579">
        <v>2</v>
      </c>
      <c r="U3579">
        <v>5</v>
      </c>
      <c r="V3579" t="s">
        <v>82</v>
      </c>
      <c r="W3579">
        <f t="shared" si="51"/>
        <v>420</v>
      </c>
      <c r="X3579" s="5">
        <v>9</v>
      </c>
      <c r="Y3579" s="15" t="s">
        <v>1130</v>
      </c>
      <c r="Z3579" t="s">
        <v>55</v>
      </c>
      <c r="AA3579" t="s">
        <v>379</v>
      </c>
      <c r="AB3579">
        <v>0</v>
      </c>
      <c r="AC3579" t="s">
        <v>1462</v>
      </c>
      <c r="AD3579" t="s">
        <v>1655</v>
      </c>
    </row>
    <row r="3580" spans="1:30" ht="15.75" customHeight="1" x14ac:dyDescent="0.3">
      <c r="A3580">
        <v>37</v>
      </c>
      <c r="B3580" t="s">
        <v>24</v>
      </c>
      <c r="C3580" t="s">
        <v>506</v>
      </c>
      <c r="D3580" t="s">
        <v>509</v>
      </c>
      <c r="E3580">
        <v>2011</v>
      </c>
      <c r="F3580" t="s">
        <v>622</v>
      </c>
      <c r="G3580" t="s">
        <v>622</v>
      </c>
      <c r="H3580" s="3" t="s">
        <v>623</v>
      </c>
      <c r="I3580" s="8">
        <v>-8.8488889999999998</v>
      </c>
      <c r="J3580" s="8">
        <v>-68.707222000000002</v>
      </c>
      <c r="K3580" t="s">
        <v>109</v>
      </c>
      <c r="L3580" t="s">
        <v>110</v>
      </c>
      <c r="M3580" t="s">
        <v>624</v>
      </c>
      <c r="N3580" t="s">
        <v>625</v>
      </c>
      <c r="O3580" s="12">
        <v>2004</v>
      </c>
      <c r="P3580" s="12">
        <v>12</v>
      </c>
      <c r="Q3580" s="12">
        <v>2004</v>
      </c>
      <c r="R3580" s="12">
        <v>12</v>
      </c>
      <c r="S3580">
        <f t="shared" si="52"/>
        <v>6.4516129032258063E-2</v>
      </c>
      <c r="T3580">
        <v>2</v>
      </c>
      <c r="U3580">
        <v>5</v>
      </c>
      <c r="V3580" t="s">
        <v>82</v>
      </c>
      <c r="W3580">
        <f t="shared" si="51"/>
        <v>420</v>
      </c>
      <c r="X3580" s="5">
        <v>9</v>
      </c>
      <c r="Y3580" s="15" t="s">
        <v>1130</v>
      </c>
      <c r="Z3580" t="s">
        <v>55</v>
      </c>
      <c r="AA3580" t="s">
        <v>524</v>
      </c>
      <c r="AB3580">
        <v>0</v>
      </c>
      <c r="AC3580" t="s">
        <v>1462</v>
      </c>
      <c r="AD3580" t="s">
        <v>1655</v>
      </c>
    </row>
    <row r="3581" spans="1:30" ht="15.75" customHeight="1" x14ac:dyDescent="0.3">
      <c r="A3581">
        <v>37</v>
      </c>
      <c r="B3581" t="s">
        <v>24</v>
      </c>
      <c r="C3581" t="s">
        <v>506</v>
      </c>
      <c r="D3581" t="s">
        <v>509</v>
      </c>
      <c r="E3581">
        <v>2011</v>
      </c>
      <c r="F3581" t="s">
        <v>622</v>
      </c>
      <c r="G3581" t="s">
        <v>622</v>
      </c>
      <c r="H3581" s="3" t="s">
        <v>623</v>
      </c>
      <c r="I3581" s="8">
        <v>-8.8488889999999998</v>
      </c>
      <c r="J3581" s="8">
        <v>-68.707222000000002</v>
      </c>
      <c r="K3581" t="s">
        <v>109</v>
      </c>
      <c r="L3581" t="s">
        <v>110</v>
      </c>
      <c r="M3581" t="s">
        <v>624</v>
      </c>
      <c r="N3581" t="s">
        <v>625</v>
      </c>
      <c r="O3581" s="12">
        <v>2004</v>
      </c>
      <c r="P3581" s="12">
        <v>12</v>
      </c>
      <c r="Q3581" s="12">
        <v>2004</v>
      </c>
      <c r="R3581" s="12">
        <v>12</v>
      </c>
      <c r="S3581">
        <f t="shared" si="52"/>
        <v>6.4516129032258063E-2</v>
      </c>
      <c r="T3581">
        <v>2</v>
      </c>
      <c r="U3581">
        <v>5</v>
      </c>
      <c r="V3581" t="s">
        <v>82</v>
      </c>
      <c r="W3581">
        <f t="shared" si="51"/>
        <v>420</v>
      </c>
      <c r="X3581" s="5">
        <v>9</v>
      </c>
      <c r="Y3581" s="15" t="s">
        <v>1130</v>
      </c>
      <c r="Z3581" t="s">
        <v>55</v>
      </c>
      <c r="AA3581" t="s">
        <v>1107</v>
      </c>
      <c r="AB3581">
        <v>1</v>
      </c>
      <c r="AC3581" t="s">
        <v>1462</v>
      </c>
      <c r="AD3581" t="s">
        <v>1655</v>
      </c>
    </row>
    <row r="3582" spans="1:30" ht="15.75" customHeight="1" x14ac:dyDescent="0.3">
      <c r="A3582">
        <v>37</v>
      </c>
      <c r="B3582" t="s">
        <v>24</v>
      </c>
      <c r="C3582" t="s">
        <v>506</v>
      </c>
      <c r="D3582" t="s">
        <v>509</v>
      </c>
      <c r="E3582">
        <v>2011</v>
      </c>
      <c r="F3582" t="s">
        <v>622</v>
      </c>
      <c r="G3582" t="s">
        <v>622</v>
      </c>
      <c r="H3582" s="3" t="s">
        <v>623</v>
      </c>
      <c r="I3582" s="8">
        <v>-8.8488889999999998</v>
      </c>
      <c r="J3582" s="8">
        <v>-68.707222000000002</v>
      </c>
      <c r="K3582" t="s">
        <v>109</v>
      </c>
      <c r="L3582" t="s">
        <v>110</v>
      </c>
      <c r="M3582" t="s">
        <v>624</v>
      </c>
      <c r="N3582" t="s">
        <v>625</v>
      </c>
      <c r="O3582" s="12">
        <v>2004</v>
      </c>
      <c r="P3582" s="12">
        <v>12</v>
      </c>
      <c r="Q3582" s="12">
        <v>2004</v>
      </c>
      <c r="R3582" s="12">
        <v>12</v>
      </c>
      <c r="S3582">
        <f t="shared" si="52"/>
        <v>6.4516129032258063E-2</v>
      </c>
      <c r="T3582">
        <v>2</v>
      </c>
      <c r="U3582">
        <v>5</v>
      </c>
      <c r="V3582" t="s">
        <v>82</v>
      </c>
      <c r="W3582">
        <f t="shared" si="51"/>
        <v>420</v>
      </c>
      <c r="X3582" s="5">
        <v>9</v>
      </c>
      <c r="Y3582" s="15" t="s">
        <v>1130</v>
      </c>
      <c r="Z3582" t="s">
        <v>55</v>
      </c>
      <c r="AA3582" t="s">
        <v>1083</v>
      </c>
      <c r="AB3582">
        <v>0</v>
      </c>
      <c r="AC3582" t="s">
        <v>1462</v>
      </c>
      <c r="AD3582" t="s">
        <v>1655</v>
      </c>
    </row>
    <row r="3583" spans="1:30" ht="15.75" customHeight="1" x14ac:dyDescent="0.3">
      <c r="A3583">
        <v>37</v>
      </c>
      <c r="B3583" t="s">
        <v>24</v>
      </c>
      <c r="C3583" t="s">
        <v>506</v>
      </c>
      <c r="D3583" t="s">
        <v>509</v>
      </c>
      <c r="E3583">
        <v>2011</v>
      </c>
      <c r="F3583" t="s">
        <v>622</v>
      </c>
      <c r="G3583" t="s">
        <v>622</v>
      </c>
      <c r="H3583" s="3" t="s">
        <v>623</v>
      </c>
      <c r="I3583" s="8">
        <v>-8.8488889999999998</v>
      </c>
      <c r="J3583" s="8">
        <v>-68.707222000000002</v>
      </c>
      <c r="K3583" t="s">
        <v>109</v>
      </c>
      <c r="L3583" t="s">
        <v>110</v>
      </c>
      <c r="M3583" t="s">
        <v>624</v>
      </c>
      <c r="N3583" t="s">
        <v>625</v>
      </c>
      <c r="O3583" s="12">
        <v>2004</v>
      </c>
      <c r="P3583" s="12">
        <v>12</v>
      </c>
      <c r="Q3583" s="12">
        <v>2004</v>
      </c>
      <c r="R3583" s="12">
        <v>12</v>
      </c>
      <c r="S3583">
        <f t="shared" si="52"/>
        <v>6.4516129032258063E-2</v>
      </c>
      <c r="T3583">
        <v>2</v>
      </c>
      <c r="U3583">
        <v>5</v>
      </c>
      <c r="V3583" t="s">
        <v>82</v>
      </c>
      <c r="W3583">
        <f t="shared" si="51"/>
        <v>420</v>
      </c>
      <c r="X3583" s="5">
        <v>9</v>
      </c>
      <c r="Y3583" s="15" t="s">
        <v>1130</v>
      </c>
      <c r="Z3583" t="s">
        <v>55</v>
      </c>
      <c r="AA3583" t="s">
        <v>889</v>
      </c>
      <c r="AB3583">
        <v>4</v>
      </c>
      <c r="AC3583" t="s">
        <v>1462</v>
      </c>
      <c r="AD3583" t="s">
        <v>1655</v>
      </c>
    </row>
    <row r="3584" spans="1:30" ht="15.75" customHeight="1" x14ac:dyDescent="0.3">
      <c r="A3584">
        <v>37</v>
      </c>
      <c r="B3584" t="s">
        <v>24</v>
      </c>
      <c r="C3584" t="s">
        <v>506</v>
      </c>
      <c r="D3584" t="s">
        <v>509</v>
      </c>
      <c r="E3584">
        <v>2011</v>
      </c>
      <c r="F3584" t="s">
        <v>622</v>
      </c>
      <c r="G3584" t="s">
        <v>622</v>
      </c>
      <c r="H3584" s="3" t="s">
        <v>623</v>
      </c>
      <c r="I3584" s="8">
        <v>-8.8488889999999998</v>
      </c>
      <c r="J3584" s="8">
        <v>-68.707222000000002</v>
      </c>
      <c r="K3584" t="s">
        <v>109</v>
      </c>
      <c r="L3584" t="s">
        <v>110</v>
      </c>
      <c r="M3584" t="s">
        <v>624</v>
      </c>
      <c r="N3584" t="s">
        <v>625</v>
      </c>
      <c r="O3584" s="12">
        <v>2004</v>
      </c>
      <c r="P3584" s="12">
        <v>12</v>
      </c>
      <c r="Q3584" s="12">
        <v>2004</v>
      </c>
      <c r="R3584" s="12">
        <v>12</v>
      </c>
      <c r="S3584">
        <f t="shared" si="52"/>
        <v>6.4516129032258063E-2</v>
      </c>
      <c r="T3584">
        <v>2</v>
      </c>
      <c r="U3584">
        <v>5</v>
      </c>
      <c r="V3584" t="s">
        <v>82</v>
      </c>
      <c r="W3584">
        <f t="shared" si="51"/>
        <v>420</v>
      </c>
      <c r="X3584" s="5">
        <v>9</v>
      </c>
      <c r="Y3584" s="15" t="s">
        <v>1130</v>
      </c>
      <c r="Z3584" t="s">
        <v>55</v>
      </c>
      <c r="AA3584" t="s">
        <v>70</v>
      </c>
      <c r="AB3584">
        <v>0</v>
      </c>
      <c r="AC3584" t="s">
        <v>1462</v>
      </c>
      <c r="AD3584" t="s">
        <v>1655</v>
      </c>
    </row>
    <row r="3585" spans="1:30" ht="15.75" customHeight="1" x14ac:dyDescent="0.3">
      <c r="A3585">
        <v>37</v>
      </c>
      <c r="B3585" t="s">
        <v>24</v>
      </c>
      <c r="C3585" t="s">
        <v>506</v>
      </c>
      <c r="D3585" t="s">
        <v>509</v>
      </c>
      <c r="E3585">
        <v>2011</v>
      </c>
      <c r="F3585" t="s">
        <v>622</v>
      </c>
      <c r="G3585" t="s">
        <v>622</v>
      </c>
      <c r="H3585" s="3" t="s">
        <v>623</v>
      </c>
      <c r="I3585" s="8">
        <v>-8.8488889999999998</v>
      </c>
      <c r="J3585" s="8">
        <v>-68.707222000000002</v>
      </c>
      <c r="K3585" t="s">
        <v>109</v>
      </c>
      <c r="L3585" t="s">
        <v>110</v>
      </c>
      <c r="M3585" t="s">
        <v>624</v>
      </c>
      <c r="N3585" t="s">
        <v>625</v>
      </c>
      <c r="O3585" s="12">
        <v>2004</v>
      </c>
      <c r="P3585" s="12">
        <v>12</v>
      </c>
      <c r="Q3585" s="12">
        <v>2004</v>
      </c>
      <c r="R3585" s="12">
        <v>12</v>
      </c>
      <c r="S3585">
        <f t="shared" si="52"/>
        <v>6.4516129032258063E-2</v>
      </c>
      <c r="T3585">
        <v>2</v>
      </c>
      <c r="U3585">
        <v>5</v>
      </c>
      <c r="V3585" t="s">
        <v>82</v>
      </c>
      <c r="W3585">
        <f t="shared" si="51"/>
        <v>420</v>
      </c>
      <c r="X3585" s="5">
        <v>9</v>
      </c>
      <c r="Y3585" s="15" t="s">
        <v>1130</v>
      </c>
      <c r="Z3585" t="s">
        <v>55</v>
      </c>
      <c r="AA3585" t="s">
        <v>1129</v>
      </c>
      <c r="AB3585">
        <v>0</v>
      </c>
      <c r="AC3585" t="s">
        <v>1462</v>
      </c>
      <c r="AD3585" t="s">
        <v>1655</v>
      </c>
    </row>
    <row r="3586" spans="1:30" ht="15.75" customHeight="1" x14ac:dyDescent="0.3">
      <c r="A3586">
        <v>37</v>
      </c>
      <c r="B3586" t="s">
        <v>24</v>
      </c>
      <c r="C3586" t="s">
        <v>506</v>
      </c>
      <c r="D3586" t="s">
        <v>509</v>
      </c>
      <c r="E3586">
        <v>2011</v>
      </c>
      <c r="F3586" t="s">
        <v>622</v>
      </c>
      <c r="G3586" t="s">
        <v>622</v>
      </c>
      <c r="H3586" s="3" t="s">
        <v>623</v>
      </c>
      <c r="I3586" s="8">
        <v>-8.8488889999999998</v>
      </c>
      <c r="J3586" s="8">
        <v>-68.707222000000002</v>
      </c>
      <c r="K3586" t="s">
        <v>109</v>
      </c>
      <c r="L3586" t="s">
        <v>110</v>
      </c>
      <c r="M3586" t="s">
        <v>624</v>
      </c>
      <c r="N3586" t="s">
        <v>625</v>
      </c>
      <c r="O3586" s="12">
        <v>2004</v>
      </c>
      <c r="P3586" s="12">
        <v>12</v>
      </c>
      <c r="Q3586" s="12">
        <v>2004</v>
      </c>
      <c r="R3586" s="12">
        <v>12</v>
      </c>
      <c r="S3586">
        <f t="shared" si="52"/>
        <v>6.4516129032258063E-2</v>
      </c>
      <c r="T3586">
        <v>2</v>
      </c>
      <c r="U3586">
        <v>5</v>
      </c>
      <c r="V3586" t="s">
        <v>82</v>
      </c>
      <c r="W3586">
        <f t="shared" si="51"/>
        <v>420</v>
      </c>
      <c r="X3586" s="5">
        <v>9</v>
      </c>
      <c r="Y3586" s="15" t="s">
        <v>1130</v>
      </c>
      <c r="Z3586" t="s">
        <v>55</v>
      </c>
      <c r="AA3586" t="s">
        <v>1117</v>
      </c>
      <c r="AB3586">
        <v>0</v>
      </c>
      <c r="AC3586" t="s">
        <v>1462</v>
      </c>
      <c r="AD3586" t="s">
        <v>1655</v>
      </c>
    </row>
    <row r="3587" spans="1:30" ht="15.75" customHeight="1" x14ac:dyDescent="0.3">
      <c r="A3587">
        <v>37</v>
      </c>
      <c r="B3587" t="s">
        <v>24</v>
      </c>
      <c r="C3587" t="s">
        <v>506</v>
      </c>
      <c r="D3587" t="s">
        <v>509</v>
      </c>
      <c r="E3587">
        <v>2011</v>
      </c>
      <c r="F3587" t="s">
        <v>622</v>
      </c>
      <c r="G3587" t="s">
        <v>622</v>
      </c>
      <c r="H3587" s="3" t="s">
        <v>623</v>
      </c>
      <c r="I3587" s="8">
        <v>-8.8488889999999998</v>
      </c>
      <c r="J3587" s="8">
        <v>-68.707222000000002</v>
      </c>
      <c r="K3587" t="s">
        <v>109</v>
      </c>
      <c r="L3587" t="s">
        <v>110</v>
      </c>
      <c r="M3587" t="s">
        <v>624</v>
      </c>
      <c r="N3587" t="s">
        <v>625</v>
      </c>
      <c r="O3587" s="12">
        <v>2004</v>
      </c>
      <c r="P3587" s="12">
        <v>12</v>
      </c>
      <c r="Q3587" s="12">
        <v>2004</v>
      </c>
      <c r="R3587" s="12">
        <v>12</v>
      </c>
      <c r="S3587">
        <f t="shared" si="52"/>
        <v>6.4516129032258063E-2</v>
      </c>
      <c r="T3587">
        <v>2</v>
      </c>
      <c r="U3587">
        <v>5</v>
      </c>
      <c r="V3587" t="s">
        <v>82</v>
      </c>
      <c r="W3587">
        <f t="shared" si="51"/>
        <v>420</v>
      </c>
      <c r="X3587" s="5">
        <v>9</v>
      </c>
      <c r="Y3587" s="15" t="s">
        <v>1130</v>
      </c>
      <c r="Z3587" t="s">
        <v>83</v>
      </c>
      <c r="AA3587" t="s">
        <v>128</v>
      </c>
      <c r="AB3587">
        <v>0</v>
      </c>
      <c r="AC3587" t="s">
        <v>1462</v>
      </c>
      <c r="AD3587" t="s">
        <v>1655</v>
      </c>
    </row>
    <row r="3588" spans="1:30" ht="15.75" customHeight="1" x14ac:dyDescent="0.3">
      <c r="A3588">
        <v>37</v>
      </c>
      <c r="B3588" t="s">
        <v>24</v>
      </c>
      <c r="C3588" t="s">
        <v>506</v>
      </c>
      <c r="D3588" t="s">
        <v>509</v>
      </c>
      <c r="E3588">
        <v>2011</v>
      </c>
      <c r="F3588" t="s">
        <v>622</v>
      </c>
      <c r="G3588" t="s">
        <v>622</v>
      </c>
      <c r="H3588" s="3" t="s">
        <v>623</v>
      </c>
      <c r="I3588" s="8">
        <v>-8.8488889999999998</v>
      </c>
      <c r="J3588" s="8">
        <v>-68.707222000000002</v>
      </c>
      <c r="K3588" t="s">
        <v>109</v>
      </c>
      <c r="L3588" t="s">
        <v>110</v>
      </c>
      <c r="M3588" t="s">
        <v>624</v>
      </c>
      <c r="N3588" t="s">
        <v>625</v>
      </c>
      <c r="O3588" s="12">
        <v>2004</v>
      </c>
      <c r="P3588" s="12">
        <v>12</v>
      </c>
      <c r="Q3588" s="12">
        <v>2004</v>
      </c>
      <c r="R3588" s="12">
        <v>12</v>
      </c>
      <c r="S3588">
        <f t="shared" si="52"/>
        <v>6.4516129032258063E-2</v>
      </c>
      <c r="T3588">
        <v>2</v>
      </c>
      <c r="U3588">
        <v>5</v>
      </c>
      <c r="V3588" t="s">
        <v>82</v>
      </c>
      <c r="W3588">
        <f t="shared" si="51"/>
        <v>420</v>
      </c>
      <c r="X3588" s="5">
        <v>9</v>
      </c>
      <c r="Y3588" s="15" t="s">
        <v>1130</v>
      </c>
      <c r="Z3588" t="s">
        <v>83</v>
      </c>
      <c r="AA3588" t="s">
        <v>84</v>
      </c>
      <c r="AB3588">
        <v>0</v>
      </c>
      <c r="AC3588" t="s">
        <v>1462</v>
      </c>
      <c r="AD3588" t="s">
        <v>1655</v>
      </c>
    </row>
    <row r="3589" spans="1:30" ht="15.75" customHeight="1" x14ac:dyDescent="0.3">
      <c r="A3589">
        <v>37</v>
      </c>
      <c r="B3589" t="s">
        <v>24</v>
      </c>
      <c r="C3589" t="s">
        <v>506</v>
      </c>
      <c r="D3589" t="s">
        <v>509</v>
      </c>
      <c r="E3589">
        <v>2011</v>
      </c>
      <c r="F3589" t="s">
        <v>622</v>
      </c>
      <c r="G3589" t="s">
        <v>622</v>
      </c>
      <c r="H3589" s="3" t="s">
        <v>623</v>
      </c>
      <c r="I3589" s="8">
        <v>-8.8488889999999998</v>
      </c>
      <c r="J3589" s="8">
        <v>-68.707222000000002</v>
      </c>
      <c r="K3589" t="s">
        <v>109</v>
      </c>
      <c r="L3589" t="s">
        <v>110</v>
      </c>
      <c r="M3589" t="s">
        <v>624</v>
      </c>
      <c r="N3589" t="s">
        <v>625</v>
      </c>
      <c r="O3589" s="12">
        <v>2004</v>
      </c>
      <c r="P3589" s="12">
        <v>12</v>
      </c>
      <c r="Q3589" s="12">
        <v>2004</v>
      </c>
      <c r="R3589" s="12">
        <v>12</v>
      </c>
      <c r="S3589">
        <f t="shared" si="52"/>
        <v>6.4516129032258063E-2</v>
      </c>
      <c r="T3589">
        <v>2</v>
      </c>
      <c r="U3589">
        <v>5</v>
      </c>
      <c r="V3589" t="s">
        <v>82</v>
      </c>
      <c r="W3589">
        <f t="shared" si="51"/>
        <v>420</v>
      </c>
      <c r="X3589" s="5">
        <v>9</v>
      </c>
      <c r="Y3589" s="15" t="s">
        <v>1130</v>
      </c>
      <c r="Z3589" t="s">
        <v>83</v>
      </c>
      <c r="AA3589" t="s">
        <v>911</v>
      </c>
      <c r="AB3589">
        <v>5</v>
      </c>
      <c r="AC3589" t="s">
        <v>1462</v>
      </c>
      <c r="AD3589" t="s">
        <v>1655</v>
      </c>
    </row>
    <row r="3590" spans="1:30" ht="15.75" customHeight="1" x14ac:dyDescent="0.3">
      <c r="A3590">
        <v>37</v>
      </c>
      <c r="B3590" t="s">
        <v>24</v>
      </c>
      <c r="C3590" t="s">
        <v>506</v>
      </c>
      <c r="D3590" t="s">
        <v>509</v>
      </c>
      <c r="E3590">
        <v>2011</v>
      </c>
      <c r="F3590" t="s">
        <v>622</v>
      </c>
      <c r="G3590" t="s">
        <v>622</v>
      </c>
      <c r="H3590" s="3" t="s">
        <v>623</v>
      </c>
      <c r="I3590" s="8">
        <v>-8.8488889999999998</v>
      </c>
      <c r="J3590" s="8">
        <v>-68.707222000000002</v>
      </c>
      <c r="K3590" t="s">
        <v>109</v>
      </c>
      <c r="L3590" t="s">
        <v>110</v>
      </c>
      <c r="M3590" t="s">
        <v>624</v>
      </c>
      <c r="N3590" t="s">
        <v>625</v>
      </c>
      <c r="O3590" s="12">
        <v>2004</v>
      </c>
      <c r="P3590" s="12">
        <v>12</v>
      </c>
      <c r="Q3590" s="12">
        <v>2004</v>
      </c>
      <c r="R3590" s="12">
        <v>12</v>
      </c>
      <c r="S3590">
        <f t="shared" si="52"/>
        <v>6.4516129032258063E-2</v>
      </c>
      <c r="T3590">
        <v>2</v>
      </c>
      <c r="U3590">
        <v>5</v>
      </c>
      <c r="V3590" t="s">
        <v>82</v>
      </c>
      <c r="W3590">
        <f t="shared" si="51"/>
        <v>420</v>
      </c>
      <c r="X3590" s="5">
        <v>9</v>
      </c>
      <c r="Y3590" s="15" t="s">
        <v>1130</v>
      </c>
      <c r="Z3590" t="s">
        <v>83</v>
      </c>
      <c r="AA3590" t="s">
        <v>902</v>
      </c>
      <c r="AB3590">
        <v>0</v>
      </c>
      <c r="AC3590" t="s">
        <v>1462</v>
      </c>
      <c r="AD3590" t="s">
        <v>1655</v>
      </c>
    </row>
    <row r="3591" spans="1:30" ht="15.75" customHeight="1" x14ac:dyDescent="0.3">
      <c r="A3591">
        <v>37</v>
      </c>
      <c r="B3591" t="s">
        <v>24</v>
      </c>
      <c r="C3591" t="s">
        <v>506</v>
      </c>
      <c r="D3591" t="s">
        <v>509</v>
      </c>
      <c r="E3591">
        <v>2011</v>
      </c>
      <c r="F3591" t="s">
        <v>622</v>
      </c>
      <c r="G3591" t="s">
        <v>622</v>
      </c>
      <c r="H3591" s="3" t="s">
        <v>623</v>
      </c>
      <c r="I3591" s="8">
        <v>-8.8488889999999998</v>
      </c>
      <c r="J3591" s="8">
        <v>-68.707222000000002</v>
      </c>
      <c r="K3591" t="s">
        <v>109</v>
      </c>
      <c r="L3591" t="s">
        <v>110</v>
      </c>
      <c r="M3591" t="s">
        <v>624</v>
      </c>
      <c r="N3591" t="s">
        <v>625</v>
      </c>
      <c r="O3591" s="12">
        <v>2004</v>
      </c>
      <c r="P3591" s="12">
        <v>12</v>
      </c>
      <c r="Q3591" s="12">
        <v>2004</v>
      </c>
      <c r="R3591" s="12">
        <v>12</v>
      </c>
      <c r="S3591">
        <f t="shared" si="52"/>
        <v>6.4516129032258063E-2</v>
      </c>
      <c r="T3591">
        <v>2</v>
      </c>
      <c r="U3591">
        <v>5</v>
      </c>
      <c r="V3591" t="s">
        <v>82</v>
      </c>
      <c r="W3591">
        <f t="shared" si="51"/>
        <v>420</v>
      </c>
      <c r="X3591" s="5">
        <v>9</v>
      </c>
      <c r="Y3591" s="15" t="s">
        <v>1130</v>
      </c>
      <c r="Z3591" t="s">
        <v>83</v>
      </c>
      <c r="AA3591" t="s">
        <v>87</v>
      </c>
      <c r="AB3591">
        <v>1</v>
      </c>
      <c r="AC3591" t="s">
        <v>1462</v>
      </c>
      <c r="AD3591" t="s">
        <v>1655</v>
      </c>
    </row>
    <row r="3592" spans="1:30" ht="15.75" customHeight="1" x14ac:dyDescent="0.3">
      <c r="A3592">
        <v>37</v>
      </c>
      <c r="B3592" t="s">
        <v>24</v>
      </c>
      <c r="C3592" t="s">
        <v>506</v>
      </c>
      <c r="D3592" t="s">
        <v>509</v>
      </c>
      <c r="E3592">
        <v>2011</v>
      </c>
      <c r="F3592" t="s">
        <v>622</v>
      </c>
      <c r="G3592" t="s">
        <v>622</v>
      </c>
      <c r="H3592" s="3" t="s">
        <v>623</v>
      </c>
      <c r="I3592" s="8">
        <v>-8.8488889999999998</v>
      </c>
      <c r="J3592" s="8">
        <v>-68.707222000000002</v>
      </c>
      <c r="K3592" t="s">
        <v>109</v>
      </c>
      <c r="L3592" t="s">
        <v>110</v>
      </c>
      <c r="M3592" t="s">
        <v>624</v>
      </c>
      <c r="N3592" t="s">
        <v>625</v>
      </c>
      <c r="O3592" s="12">
        <v>2004</v>
      </c>
      <c r="P3592" s="12">
        <v>12</v>
      </c>
      <c r="Q3592" s="12">
        <v>2004</v>
      </c>
      <c r="R3592" s="12">
        <v>12</v>
      </c>
      <c r="S3592">
        <f t="shared" si="52"/>
        <v>6.4516129032258063E-2</v>
      </c>
      <c r="T3592">
        <v>2</v>
      </c>
      <c r="U3592">
        <v>5</v>
      </c>
      <c r="V3592" t="s">
        <v>82</v>
      </c>
      <c r="W3592">
        <f t="shared" si="51"/>
        <v>420</v>
      </c>
      <c r="X3592" s="5">
        <v>9</v>
      </c>
      <c r="Y3592" s="15" t="s">
        <v>1130</v>
      </c>
      <c r="Z3592" t="s">
        <v>83</v>
      </c>
      <c r="AA3592" t="s">
        <v>906</v>
      </c>
      <c r="AB3592">
        <v>0</v>
      </c>
      <c r="AC3592" t="s">
        <v>1462</v>
      </c>
      <c r="AD3592" t="s">
        <v>1655</v>
      </c>
    </row>
    <row r="3593" spans="1:30" ht="15.75" customHeight="1" x14ac:dyDescent="0.3">
      <c r="A3593">
        <v>37</v>
      </c>
      <c r="B3593" t="s">
        <v>24</v>
      </c>
      <c r="C3593" t="s">
        <v>506</v>
      </c>
      <c r="D3593" t="s">
        <v>509</v>
      </c>
      <c r="E3593">
        <v>2011</v>
      </c>
      <c r="F3593" t="s">
        <v>622</v>
      </c>
      <c r="G3593" t="s">
        <v>622</v>
      </c>
      <c r="H3593" s="3" t="s">
        <v>623</v>
      </c>
      <c r="I3593" s="8">
        <v>-8.8488889999999998</v>
      </c>
      <c r="J3593" s="8">
        <v>-68.707222000000002</v>
      </c>
      <c r="K3593" t="s">
        <v>109</v>
      </c>
      <c r="L3593" t="s">
        <v>110</v>
      </c>
      <c r="M3593" t="s">
        <v>624</v>
      </c>
      <c r="N3593" t="s">
        <v>625</v>
      </c>
      <c r="O3593" s="12">
        <v>2004</v>
      </c>
      <c r="P3593" s="12">
        <v>12</v>
      </c>
      <c r="Q3593" s="12">
        <v>2004</v>
      </c>
      <c r="R3593" s="12">
        <v>12</v>
      </c>
      <c r="S3593">
        <f t="shared" si="52"/>
        <v>6.4516129032258063E-2</v>
      </c>
      <c r="T3593">
        <v>2</v>
      </c>
      <c r="U3593">
        <v>5</v>
      </c>
      <c r="V3593" t="s">
        <v>82</v>
      </c>
      <c r="W3593">
        <f t="shared" si="51"/>
        <v>420</v>
      </c>
      <c r="X3593" s="5">
        <v>9</v>
      </c>
      <c r="Y3593" s="15" t="s">
        <v>1130</v>
      </c>
      <c r="Z3593" t="s">
        <v>90</v>
      </c>
      <c r="AA3593" t="s">
        <v>666</v>
      </c>
      <c r="AB3593">
        <v>0</v>
      </c>
      <c r="AC3593" t="s">
        <v>1462</v>
      </c>
      <c r="AD3593" t="s">
        <v>1655</v>
      </c>
    </row>
    <row r="3594" spans="1:30" ht="15.75" customHeight="1" x14ac:dyDescent="0.3">
      <c r="A3594">
        <v>37</v>
      </c>
      <c r="B3594" t="s">
        <v>24</v>
      </c>
      <c r="C3594" t="s">
        <v>506</v>
      </c>
      <c r="D3594" t="s">
        <v>509</v>
      </c>
      <c r="E3594">
        <v>2011</v>
      </c>
      <c r="F3594" t="s">
        <v>622</v>
      </c>
      <c r="G3594" t="s">
        <v>622</v>
      </c>
      <c r="H3594" s="3" t="s">
        <v>623</v>
      </c>
      <c r="I3594" s="8">
        <v>-8.8488889999999998</v>
      </c>
      <c r="J3594" s="8">
        <v>-68.707222000000002</v>
      </c>
      <c r="K3594" t="s">
        <v>109</v>
      </c>
      <c r="L3594" t="s">
        <v>110</v>
      </c>
      <c r="M3594" t="s">
        <v>624</v>
      </c>
      <c r="N3594" t="s">
        <v>625</v>
      </c>
      <c r="O3594" s="12">
        <v>2004</v>
      </c>
      <c r="P3594" s="12">
        <v>12</v>
      </c>
      <c r="Q3594" s="12">
        <v>2004</v>
      </c>
      <c r="R3594" s="12">
        <v>12</v>
      </c>
      <c r="S3594">
        <f t="shared" si="52"/>
        <v>6.4516129032258063E-2</v>
      </c>
      <c r="T3594">
        <v>2</v>
      </c>
      <c r="U3594">
        <v>5</v>
      </c>
      <c r="V3594" t="s">
        <v>82</v>
      </c>
      <c r="W3594">
        <f t="shared" si="51"/>
        <v>420</v>
      </c>
      <c r="X3594" s="5">
        <v>9</v>
      </c>
      <c r="Y3594" s="15" t="s">
        <v>1130</v>
      </c>
      <c r="Z3594" t="s">
        <v>90</v>
      </c>
      <c r="AA3594" t="s">
        <v>917</v>
      </c>
      <c r="AB3594">
        <v>0</v>
      </c>
      <c r="AC3594" t="s">
        <v>1462</v>
      </c>
      <c r="AD3594" t="s">
        <v>1655</v>
      </c>
    </row>
    <row r="3595" spans="1:30" ht="15.75" customHeight="1" x14ac:dyDescent="0.3">
      <c r="A3595">
        <v>37</v>
      </c>
      <c r="B3595" t="s">
        <v>24</v>
      </c>
      <c r="C3595" t="s">
        <v>506</v>
      </c>
      <c r="D3595" t="s">
        <v>509</v>
      </c>
      <c r="E3595">
        <v>2011</v>
      </c>
      <c r="F3595" t="s">
        <v>622</v>
      </c>
      <c r="G3595" t="s">
        <v>622</v>
      </c>
      <c r="H3595" s="3" t="s">
        <v>623</v>
      </c>
      <c r="I3595" s="8">
        <v>-8.8488889999999998</v>
      </c>
      <c r="J3595" s="8">
        <v>-68.707222000000002</v>
      </c>
      <c r="K3595" t="s">
        <v>109</v>
      </c>
      <c r="L3595" t="s">
        <v>110</v>
      </c>
      <c r="M3595" t="s">
        <v>624</v>
      </c>
      <c r="N3595" t="s">
        <v>625</v>
      </c>
      <c r="O3595" s="12">
        <v>2004</v>
      </c>
      <c r="P3595" s="12">
        <v>12</v>
      </c>
      <c r="Q3595" s="12">
        <v>2004</v>
      </c>
      <c r="R3595" s="12">
        <v>12</v>
      </c>
      <c r="S3595">
        <f t="shared" si="52"/>
        <v>6.4516129032258063E-2</v>
      </c>
      <c r="T3595">
        <v>2</v>
      </c>
      <c r="U3595">
        <v>5</v>
      </c>
      <c r="V3595" t="s">
        <v>82</v>
      </c>
      <c r="W3595">
        <f t="shared" si="51"/>
        <v>420</v>
      </c>
      <c r="X3595" s="5">
        <v>9</v>
      </c>
      <c r="Y3595" s="15" t="s">
        <v>1130</v>
      </c>
      <c r="Z3595" t="s">
        <v>90</v>
      </c>
      <c r="AA3595" t="s">
        <v>91</v>
      </c>
      <c r="AB3595">
        <v>0</v>
      </c>
      <c r="AC3595" t="s">
        <v>1462</v>
      </c>
      <c r="AD3595" t="s">
        <v>1655</v>
      </c>
    </row>
    <row r="3596" spans="1:30" ht="15.75" customHeight="1" x14ac:dyDescent="0.3">
      <c r="A3596">
        <v>38</v>
      </c>
      <c r="B3596" t="s">
        <v>35</v>
      </c>
      <c r="C3596" t="s">
        <v>475</v>
      </c>
      <c r="D3596" t="s">
        <v>376</v>
      </c>
      <c r="E3596" s="5">
        <v>2009</v>
      </c>
      <c r="F3596" t="s">
        <v>626</v>
      </c>
      <c r="G3596" t="s">
        <v>626</v>
      </c>
      <c r="H3596" s="3" t="s">
        <v>627</v>
      </c>
      <c r="I3596" s="79">
        <v>-22.433333000000001</v>
      </c>
      <c r="J3596" s="4">
        <v>-42.033333055555502</v>
      </c>
      <c r="K3596" s="5">
        <v>31260000</v>
      </c>
      <c r="L3596" t="s">
        <v>67</v>
      </c>
      <c r="M3596" t="s">
        <v>1339</v>
      </c>
      <c r="N3596" t="s">
        <v>628</v>
      </c>
      <c r="O3596">
        <v>2004</v>
      </c>
      <c r="P3596">
        <v>11</v>
      </c>
      <c r="Q3596">
        <v>2005</v>
      </c>
      <c r="R3596">
        <v>10</v>
      </c>
      <c r="S3596" s="7">
        <v>12</v>
      </c>
      <c r="T3596" s="7">
        <v>12</v>
      </c>
      <c r="U3596" s="21">
        <v>7</v>
      </c>
      <c r="V3596" s="21" t="s">
        <v>53</v>
      </c>
      <c r="W3596">
        <f t="shared" ref="W3596" si="53">7*60</f>
        <v>420</v>
      </c>
      <c r="X3596" s="36">
        <v>3</v>
      </c>
      <c r="Y3596" s="36" t="s">
        <v>48</v>
      </c>
      <c r="Z3596" t="s">
        <v>83</v>
      </c>
      <c r="AA3596" t="s">
        <v>84</v>
      </c>
      <c r="AB3596">
        <v>251</v>
      </c>
      <c r="AC3596" t="s">
        <v>1463</v>
      </c>
      <c r="AD3596" t="s">
        <v>1656</v>
      </c>
    </row>
    <row r="3597" spans="1:30" ht="15.75" customHeight="1" x14ac:dyDescent="0.3">
      <c r="A3597">
        <v>38</v>
      </c>
      <c r="B3597" t="s">
        <v>35</v>
      </c>
      <c r="C3597" t="s">
        <v>475</v>
      </c>
      <c r="D3597" t="s">
        <v>376</v>
      </c>
      <c r="E3597">
        <v>2009</v>
      </c>
      <c r="F3597" t="s">
        <v>626</v>
      </c>
      <c r="G3597" t="s">
        <v>626</v>
      </c>
      <c r="H3597" s="3" t="s">
        <v>627</v>
      </c>
      <c r="I3597" s="79">
        <v>-22.433333000000001</v>
      </c>
      <c r="J3597" s="4">
        <v>-42.033333055555502</v>
      </c>
      <c r="K3597" s="5">
        <v>31260000</v>
      </c>
      <c r="L3597" t="s">
        <v>67</v>
      </c>
      <c r="M3597" t="s">
        <v>1339</v>
      </c>
      <c r="N3597" t="s">
        <v>628</v>
      </c>
      <c r="O3597" s="12">
        <v>2004</v>
      </c>
      <c r="P3597" s="12">
        <v>11</v>
      </c>
      <c r="Q3597" s="12">
        <v>2005</v>
      </c>
      <c r="R3597" s="12">
        <v>10</v>
      </c>
      <c r="S3597" s="7">
        <v>12</v>
      </c>
      <c r="T3597" s="7">
        <v>12</v>
      </c>
      <c r="U3597">
        <v>7</v>
      </c>
      <c r="V3597" t="s">
        <v>53</v>
      </c>
      <c r="W3597">
        <v>420</v>
      </c>
      <c r="X3597" s="5">
        <v>3</v>
      </c>
      <c r="Y3597" s="36" t="s">
        <v>48</v>
      </c>
      <c r="Z3597" t="s">
        <v>83</v>
      </c>
      <c r="AA3597" t="s">
        <v>87</v>
      </c>
      <c r="AB3597">
        <v>165</v>
      </c>
      <c r="AC3597" t="s">
        <v>1463</v>
      </c>
      <c r="AD3597" t="s">
        <v>1656</v>
      </c>
    </row>
    <row r="3598" spans="1:30" ht="15.75" customHeight="1" x14ac:dyDescent="0.3">
      <c r="A3598">
        <v>38</v>
      </c>
      <c r="B3598" t="s">
        <v>35</v>
      </c>
      <c r="C3598" t="s">
        <v>475</v>
      </c>
      <c r="D3598" t="s">
        <v>376</v>
      </c>
      <c r="E3598">
        <v>2009</v>
      </c>
      <c r="F3598" t="s">
        <v>626</v>
      </c>
      <c r="G3598" t="s">
        <v>626</v>
      </c>
      <c r="H3598" s="3" t="s">
        <v>627</v>
      </c>
      <c r="I3598" s="79">
        <v>-22.433333000000001</v>
      </c>
      <c r="J3598" s="4">
        <v>-42.033333055555502</v>
      </c>
      <c r="K3598" s="5">
        <v>31260000</v>
      </c>
      <c r="L3598" t="s">
        <v>67</v>
      </c>
      <c r="M3598" t="s">
        <v>1339</v>
      </c>
      <c r="N3598" t="s">
        <v>628</v>
      </c>
      <c r="O3598" s="12">
        <v>2004</v>
      </c>
      <c r="P3598" s="12">
        <v>11</v>
      </c>
      <c r="Q3598" s="12">
        <v>2005</v>
      </c>
      <c r="R3598" s="12">
        <v>10</v>
      </c>
      <c r="S3598" s="7">
        <v>12</v>
      </c>
      <c r="T3598" s="7">
        <v>12</v>
      </c>
      <c r="U3598">
        <v>7</v>
      </c>
      <c r="V3598" t="s">
        <v>53</v>
      </c>
      <c r="W3598">
        <v>420</v>
      </c>
      <c r="X3598" s="5">
        <v>3</v>
      </c>
      <c r="Y3598" s="36" t="s">
        <v>48</v>
      </c>
      <c r="Z3598" t="s">
        <v>55</v>
      </c>
      <c r="AA3598" t="s">
        <v>1054</v>
      </c>
      <c r="AB3598">
        <v>169</v>
      </c>
      <c r="AC3598" t="s">
        <v>1463</v>
      </c>
      <c r="AD3598" t="s">
        <v>1656</v>
      </c>
    </row>
    <row r="3599" spans="1:30" ht="15.75" customHeight="1" x14ac:dyDescent="0.3">
      <c r="A3599">
        <v>38</v>
      </c>
      <c r="B3599" t="s">
        <v>35</v>
      </c>
      <c r="C3599" t="s">
        <v>475</v>
      </c>
      <c r="D3599" t="s">
        <v>376</v>
      </c>
      <c r="E3599">
        <v>2009</v>
      </c>
      <c r="F3599" t="s">
        <v>626</v>
      </c>
      <c r="G3599" t="s">
        <v>626</v>
      </c>
      <c r="H3599" s="3" t="s">
        <v>627</v>
      </c>
      <c r="I3599" s="79">
        <v>-22.433333000000001</v>
      </c>
      <c r="J3599" s="4">
        <v>-42.033333055555502</v>
      </c>
      <c r="K3599" s="5">
        <v>31260000</v>
      </c>
      <c r="L3599" t="s">
        <v>67</v>
      </c>
      <c r="M3599" t="s">
        <v>1339</v>
      </c>
      <c r="N3599" t="s">
        <v>628</v>
      </c>
      <c r="O3599" s="12">
        <v>2004</v>
      </c>
      <c r="P3599" s="12">
        <v>11</v>
      </c>
      <c r="Q3599" s="12">
        <v>2005</v>
      </c>
      <c r="R3599" s="12">
        <v>10</v>
      </c>
      <c r="S3599" s="7">
        <v>12</v>
      </c>
      <c r="T3599" s="7">
        <v>12</v>
      </c>
      <c r="U3599">
        <v>7</v>
      </c>
      <c r="V3599" t="s">
        <v>53</v>
      </c>
      <c r="W3599">
        <v>420</v>
      </c>
      <c r="X3599" s="5">
        <v>3</v>
      </c>
      <c r="Y3599" s="36" t="s">
        <v>48</v>
      </c>
      <c r="Z3599" t="s">
        <v>55</v>
      </c>
      <c r="AA3599" t="s">
        <v>56</v>
      </c>
      <c r="AB3599">
        <v>1118</v>
      </c>
      <c r="AC3599" t="s">
        <v>1463</v>
      </c>
      <c r="AD3599" t="s">
        <v>1656</v>
      </c>
    </row>
    <row r="3600" spans="1:30" ht="15.75" customHeight="1" x14ac:dyDescent="0.3">
      <c r="A3600">
        <v>38</v>
      </c>
      <c r="B3600" t="s">
        <v>35</v>
      </c>
      <c r="C3600" t="s">
        <v>475</v>
      </c>
      <c r="D3600" t="s">
        <v>376</v>
      </c>
      <c r="E3600">
        <v>2009</v>
      </c>
      <c r="F3600" t="s">
        <v>626</v>
      </c>
      <c r="G3600" t="s">
        <v>626</v>
      </c>
      <c r="H3600" s="3" t="s">
        <v>627</v>
      </c>
      <c r="I3600" s="79">
        <v>-22.433333000000001</v>
      </c>
      <c r="J3600" s="4">
        <v>-42.033333055555502</v>
      </c>
      <c r="K3600" s="5">
        <v>31260000</v>
      </c>
      <c r="L3600" t="s">
        <v>67</v>
      </c>
      <c r="M3600" t="s">
        <v>1339</v>
      </c>
      <c r="N3600" t="s">
        <v>628</v>
      </c>
      <c r="O3600" s="12">
        <v>2004</v>
      </c>
      <c r="P3600" s="12">
        <v>11</v>
      </c>
      <c r="Q3600" s="12">
        <v>2005</v>
      </c>
      <c r="R3600" s="12">
        <v>10</v>
      </c>
      <c r="S3600" s="7">
        <v>12</v>
      </c>
      <c r="T3600" s="7">
        <v>12</v>
      </c>
      <c r="U3600">
        <v>7</v>
      </c>
      <c r="V3600" t="s">
        <v>53</v>
      </c>
      <c r="W3600">
        <v>420</v>
      </c>
      <c r="X3600" s="5">
        <v>3</v>
      </c>
      <c r="Y3600" s="36" t="s">
        <v>48</v>
      </c>
      <c r="Z3600" t="s">
        <v>55</v>
      </c>
      <c r="AA3600" t="s">
        <v>59</v>
      </c>
      <c r="AB3600">
        <v>1</v>
      </c>
      <c r="AC3600" t="s">
        <v>1463</v>
      </c>
      <c r="AD3600" t="s">
        <v>1656</v>
      </c>
    </row>
    <row r="3601" spans="1:30" ht="15.75" customHeight="1" x14ac:dyDescent="0.3">
      <c r="A3601">
        <v>38</v>
      </c>
      <c r="B3601" t="s">
        <v>35</v>
      </c>
      <c r="C3601" t="s">
        <v>475</v>
      </c>
      <c r="D3601" t="s">
        <v>376</v>
      </c>
      <c r="E3601">
        <v>2009</v>
      </c>
      <c r="F3601" t="s">
        <v>626</v>
      </c>
      <c r="G3601" t="s">
        <v>626</v>
      </c>
      <c r="H3601" s="3" t="s">
        <v>627</v>
      </c>
      <c r="I3601" s="79">
        <v>-22.433333000000001</v>
      </c>
      <c r="J3601" s="4">
        <v>-42.033333055555502</v>
      </c>
      <c r="K3601" s="5">
        <v>31260000</v>
      </c>
      <c r="L3601" t="s">
        <v>67</v>
      </c>
      <c r="M3601" t="s">
        <v>1339</v>
      </c>
      <c r="N3601" t="s">
        <v>628</v>
      </c>
      <c r="O3601" s="12">
        <v>2004</v>
      </c>
      <c r="P3601" s="12">
        <v>11</v>
      </c>
      <c r="Q3601" s="12">
        <v>2005</v>
      </c>
      <c r="R3601" s="12">
        <v>10</v>
      </c>
      <c r="S3601" s="7">
        <v>12</v>
      </c>
      <c r="T3601" s="7">
        <v>12</v>
      </c>
      <c r="U3601">
        <v>7</v>
      </c>
      <c r="V3601" t="s">
        <v>53</v>
      </c>
      <c r="W3601">
        <v>420</v>
      </c>
      <c r="X3601" s="5">
        <v>3</v>
      </c>
      <c r="Y3601" s="36" t="s">
        <v>48</v>
      </c>
      <c r="Z3601" t="s">
        <v>55</v>
      </c>
      <c r="AA3601" t="s">
        <v>62</v>
      </c>
      <c r="AB3601">
        <v>8</v>
      </c>
      <c r="AC3601" t="s">
        <v>1463</v>
      </c>
      <c r="AD3601" t="s">
        <v>1656</v>
      </c>
    </row>
    <row r="3602" spans="1:30" ht="15.75" customHeight="1" x14ac:dyDescent="0.3">
      <c r="A3602">
        <v>38</v>
      </c>
      <c r="B3602" t="s">
        <v>35</v>
      </c>
      <c r="C3602" t="s">
        <v>475</v>
      </c>
      <c r="D3602" t="s">
        <v>376</v>
      </c>
      <c r="E3602">
        <v>2009</v>
      </c>
      <c r="F3602" t="s">
        <v>626</v>
      </c>
      <c r="G3602" t="s">
        <v>626</v>
      </c>
      <c r="H3602" s="3" t="s">
        <v>627</v>
      </c>
      <c r="I3602" s="79">
        <v>-22.433333000000001</v>
      </c>
      <c r="J3602" s="4">
        <v>-42.033333055555502</v>
      </c>
      <c r="K3602" s="5">
        <v>31260000</v>
      </c>
      <c r="L3602" t="s">
        <v>67</v>
      </c>
      <c r="M3602" t="s">
        <v>1339</v>
      </c>
      <c r="N3602" t="s">
        <v>628</v>
      </c>
      <c r="O3602" s="12">
        <v>2004</v>
      </c>
      <c r="P3602" s="12">
        <v>11</v>
      </c>
      <c r="Q3602" s="12">
        <v>2005</v>
      </c>
      <c r="R3602" s="12">
        <v>10</v>
      </c>
      <c r="S3602" s="7">
        <v>12</v>
      </c>
      <c r="T3602" s="7">
        <v>12</v>
      </c>
      <c r="U3602">
        <v>7</v>
      </c>
      <c r="V3602" t="s">
        <v>53</v>
      </c>
      <c r="W3602">
        <v>420</v>
      </c>
      <c r="X3602" s="5">
        <v>3</v>
      </c>
      <c r="Y3602" s="36" t="s">
        <v>48</v>
      </c>
      <c r="Z3602" t="s">
        <v>55</v>
      </c>
      <c r="AA3602" t="s">
        <v>113</v>
      </c>
      <c r="AB3602">
        <v>15</v>
      </c>
      <c r="AC3602" t="s">
        <v>1463</v>
      </c>
      <c r="AD3602" t="s">
        <v>1656</v>
      </c>
    </row>
    <row r="3603" spans="1:30" ht="15.75" customHeight="1" x14ac:dyDescent="0.3">
      <c r="A3603">
        <v>38</v>
      </c>
      <c r="B3603" t="s">
        <v>35</v>
      </c>
      <c r="C3603" t="s">
        <v>475</v>
      </c>
      <c r="D3603" t="s">
        <v>376</v>
      </c>
      <c r="E3603">
        <v>2009</v>
      </c>
      <c r="F3603" t="s">
        <v>626</v>
      </c>
      <c r="G3603" t="s">
        <v>626</v>
      </c>
      <c r="H3603" s="3" t="s">
        <v>627</v>
      </c>
      <c r="I3603" s="79">
        <v>-22.433333000000001</v>
      </c>
      <c r="J3603" s="4">
        <v>-42.033333055555502</v>
      </c>
      <c r="K3603" s="5">
        <v>31260000</v>
      </c>
      <c r="L3603" t="s">
        <v>67</v>
      </c>
      <c r="M3603" t="s">
        <v>1339</v>
      </c>
      <c r="N3603" t="s">
        <v>628</v>
      </c>
      <c r="O3603" s="12">
        <v>2004</v>
      </c>
      <c r="P3603" s="12">
        <v>11</v>
      </c>
      <c r="Q3603" s="12">
        <v>2005</v>
      </c>
      <c r="R3603" s="12">
        <v>10</v>
      </c>
      <c r="S3603" s="7">
        <v>12</v>
      </c>
      <c r="T3603" s="7">
        <v>12</v>
      </c>
      <c r="U3603">
        <v>7</v>
      </c>
      <c r="V3603" t="s">
        <v>53</v>
      </c>
      <c r="W3603">
        <v>420</v>
      </c>
      <c r="X3603" s="5">
        <v>3</v>
      </c>
      <c r="Y3603" s="36" t="s">
        <v>48</v>
      </c>
      <c r="Z3603" t="s">
        <v>55</v>
      </c>
      <c r="AA3603" t="s">
        <v>655</v>
      </c>
      <c r="AB3603">
        <v>39</v>
      </c>
      <c r="AC3603" t="s">
        <v>1463</v>
      </c>
      <c r="AD3603" t="s">
        <v>1656</v>
      </c>
    </row>
    <row r="3604" spans="1:30" ht="15.75" customHeight="1" x14ac:dyDescent="0.3">
      <c r="A3604">
        <v>38</v>
      </c>
      <c r="B3604" t="s">
        <v>35</v>
      </c>
      <c r="C3604" t="s">
        <v>475</v>
      </c>
      <c r="D3604" t="s">
        <v>376</v>
      </c>
      <c r="E3604">
        <v>2009</v>
      </c>
      <c r="F3604" t="s">
        <v>626</v>
      </c>
      <c r="G3604" t="s">
        <v>626</v>
      </c>
      <c r="H3604" s="3" t="s">
        <v>627</v>
      </c>
      <c r="I3604" s="79">
        <v>-22.433333000000001</v>
      </c>
      <c r="J3604" s="4">
        <v>-42.033333055555502</v>
      </c>
      <c r="K3604" s="5">
        <v>31260000</v>
      </c>
      <c r="L3604" t="s">
        <v>67</v>
      </c>
      <c r="M3604" t="s">
        <v>1339</v>
      </c>
      <c r="N3604" t="s">
        <v>628</v>
      </c>
      <c r="O3604" s="12">
        <v>2004</v>
      </c>
      <c r="P3604" s="12">
        <v>11</v>
      </c>
      <c r="Q3604" s="12">
        <v>2005</v>
      </c>
      <c r="R3604" s="12">
        <v>10</v>
      </c>
      <c r="S3604" s="7">
        <v>12</v>
      </c>
      <c r="T3604" s="7">
        <v>12</v>
      </c>
      <c r="U3604">
        <v>7</v>
      </c>
      <c r="V3604" t="s">
        <v>53</v>
      </c>
      <c r="W3604">
        <v>420</v>
      </c>
      <c r="X3604" s="5">
        <v>3</v>
      </c>
      <c r="Y3604" s="36" t="s">
        <v>48</v>
      </c>
      <c r="Z3604" t="s">
        <v>55</v>
      </c>
      <c r="AA3604" t="s">
        <v>1066</v>
      </c>
      <c r="AB3604">
        <v>67</v>
      </c>
      <c r="AC3604" t="s">
        <v>1463</v>
      </c>
      <c r="AD3604" t="s">
        <v>1656</v>
      </c>
    </row>
    <row r="3605" spans="1:30" ht="15.75" customHeight="1" x14ac:dyDescent="0.3">
      <c r="A3605">
        <v>38</v>
      </c>
      <c r="B3605" t="s">
        <v>35</v>
      </c>
      <c r="C3605" t="s">
        <v>475</v>
      </c>
      <c r="D3605" t="s">
        <v>376</v>
      </c>
      <c r="E3605">
        <v>2009</v>
      </c>
      <c r="F3605" t="s">
        <v>626</v>
      </c>
      <c r="G3605" t="s">
        <v>626</v>
      </c>
      <c r="H3605" s="3" t="s">
        <v>627</v>
      </c>
      <c r="I3605" s="79">
        <v>-22.433333000000001</v>
      </c>
      <c r="J3605" s="4">
        <v>-42.033333055555502</v>
      </c>
      <c r="K3605" s="5">
        <v>31260000</v>
      </c>
      <c r="L3605" t="s">
        <v>67</v>
      </c>
      <c r="M3605" t="s">
        <v>1339</v>
      </c>
      <c r="N3605" t="s">
        <v>628</v>
      </c>
      <c r="O3605" s="12">
        <v>2004</v>
      </c>
      <c r="P3605" s="12">
        <v>11</v>
      </c>
      <c r="Q3605" s="12">
        <v>2005</v>
      </c>
      <c r="R3605" s="12">
        <v>10</v>
      </c>
      <c r="S3605" s="7">
        <v>12</v>
      </c>
      <c r="T3605" s="7">
        <v>12</v>
      </c>
      <c r="U3605">
        <v>7</v>
      </c>
      <c r="V3605" t="s">
        <v>53</v>
      </c>
      <c r="W3605">
        <v>420</v>
      </c>
      <c r="X3605" s="5">
        <v>3</v>
      </c>
      <c r="Y3605" s="36" t="s">
        <v>48</v>
      </c>
      <c r="Z3605" t="s">
        <v>55</v>
      </c>
      <c r="AA3605" t="s">
        <v>1062</v>
      </c>
      <c r="AB3605">
        <v>1</v>
      </c>
      <c r="AC3605" t="s">
        <v>1463</v>
      </c>
      <c r="AD3605" t="s">
        <v>1656</v>
      </c>
    </row>
    <row r="3606" spans="1:30" ht="15.75" customHeight="1" x14ac:dyDescent="0.3">
      <c r="A3606">
        <v>38</v>
      </c>
      <c r="B3606" t="s">
        <v>35</v>
      </c>
      <c r="C3606" t="s">
        <v>475</v>
      </c>
      <c r="D3606" t="s">
        <v>376</v>
      </c>
      <c r="E3606">
        <v>2009</v>
      </c>
      <c r="F3606" t="s">
        <v>626</v>
      </c>
      <c r="G3606" t="s">
        <v>626</v>
      </c>
      <c r="H3606" s="3" t="s">
        <v>627</v>
      </c>
      <c r="I3606" s="79">
        <v>-22.433333000000001</v>
      </c>
      <c r="J3606" s="4">
        <v>-42.033333055555502</v>
      </c>
      <c r="K3606" s="5">
        <v>31260000</v>
      </c>
      <c r="L3606" t="s">
        <v>67</v>
      </c>
      <c r="M3606" t="s">
        <v>1339</v>
      </c>
      <c r="N3606" t="s">
        <v>628</v>
      </c>
      <c r="O3606" s="12">
        <v>2004</v>
      </c>
      <c r="P3606" s="12">
        <v>11</v>
      </c>
      <c r="Q3606" s="12">
        <v>2005</v>
      </c>
      <c r="R3606" s="12">
        <v>10</v>
      </c>
      <c r="S3606" s="7">
        <v>12</v>
      </c>
      <c r="T3606" s="7">
        <v>12</v>
      </c>
      <c r="U3606">
        <v>7</v>
      </c>
      <c r="V3606" t="s">
        <v>53</v>
      </c>
      <c r="W3606">
        <v>420</v>
      </c>
      <c r="X3606" s="5">
        <v>3</v>
      </c>
      <c r="Y3606" s="36" t="s">
        <v>48</v>
      </c>
      <c r="Z3606" t="s">
        <v>55</v>
      </c>
      <c r="AA3606" t="s">
        <v>114</v>
      </c>
      <c r="AB3606">
        <v>1</v>
      </c>
      <c r="AC3606" t="s">
        <v>1463</v>
      </c>
      <c r="AD3606" t="s">
        <v>1656</v>
      </c>
    </row>
    <row r="3607" spans="1:30" ht="15.75" customHeight="1" x14ac:dyDescent="0.3">
      <c r="A3607">
        <v>38</v>
      </c>
      <c r="B3607" t="s">
        <v>35</v>
      </c>
      <c r="C3607" t="s">
        <v>475</v>
      </c>
      <c r="D3607" t="s">
        <v>376</v>
      </c>
      <c r="E3607">
        <v>2009</v>
      </c>
      <c r="F3607" t="s">
        <v>626</v>
      </c>
      <c r="G3607" t="s">
        <v>626</v>
      </c>
      <c r="H3607" s="3" t="s">
        <v>627</v>
      </c>
      <c r="I3607" s="79">
        <v>-22.433333000000001</v>
      </c>
      <c r="J3607" s="4">
        <v>-42.033333055555502</v>
      </c>
      <c r="K3607" s="5">
        <v>31260000</v>
      </c>
      <c r="L3607" t="s">
        <v>67</v>
      </c>
      <c r="M3607" t="s">
        <v>1339</v>
      </c>
      <c r="N3607" t="s">
        <v>628</v>
      </c>
      <c r="O3607" s="12">
        <v>2004</v>
      </c>
      <c r="P3607" s="12">
        <v>11</v>
      </c>
      <c r="Q3607" s="12">
        <v>2005</v>
      </c>
      <c r="R3607" s="12">
        <v>10</v>
      </c>
      <c r="S3607" s="7">
        <v>12</v>
      </c>
      <c r="T3607" s="7">
        <v>12</v>
      </c>
      <c r="U3607">
        <v>7</v>
      </c>
      <c r="V3607" t="s">
        <v>53</v>
      </c>
      <c r="W3607">
        <v>420</v>
      </c>
      <c r="X3607" s="5">
        <v>3</v>
      </c>
      <c r="Y3607" s="36" t="s">
        <v>48</v>
      </c>
      <c r="Z3607" t="s">
        <v>55</v>
      </c>
      <c r="AA3607" t="s">
        <v>70</v>
      </c>
      <c r="AB3607">
        <v>15</v>
      </c>
      <c r="AC3607" t="s">
        <v>1463</v>
      </c>
      <c r="AD3607" t="s">
        <v>1656</v>
      </c>
    </row>
    <row r="3608" spans="1:30" ht="15.75" customHeight="1" x14ac:dyDescent="0.3">
      <c r="A3608">
        <v>38</v>
      </c>
      <c r="B3608" t="s">
        <v>35</v>
      </c>
      <c r="C3608" t="s">
        <v>475</v>
      </c>
      <c r="D3608" t="s">
        <v>376</v>
      </c>
      <c r="E3608">
        <v>2009</v>
      </c>
      <c r="F3608" t="s">
        <v>626</v>
      </c>
      <c r="G3608" t="s">
        <v>626</v>
      </c>
      <c r="H3608" s="3" t="s">
        <v>627</v>
      </c>
      <c r="I3608" s="79">
        <v>-22.433333000000001</v>
      </c>
      <c r="J3608" s="4">
        <v>-42.033333055555502</v>
      </c>
      <c r="K3608" s="5">
        <v>31260000</v>
      </c>
      <c r="L3608" t="s">
        <v>67</v>
      </c>
      <c r="M3608" t="s">
        <v>1339</v>
      </c>
      <c r="N3608" t="s">
        <v>628</v>
      </c>
      <c r="O3608" s="12">
        <v>2004</v>
      </c>
      <c r="P3608" s="12">
        <v>11</v>
      </c>
      <c r="Q3608" s="12">
        <v>2005</v>
      </c>
      <c r="R3608" s="12">
        <v>10</v>
      </c>
      <c r="S3608" s="7">
        <v>12</v>
      </c>
      <c r="T3608" s="7">
        <v>12</v>
      </c>
      <c r="U3608">
        <v>7</v>
      </c>
      <c r="V3608" t="s">
        <v>53</v>
      </c>
      <c r="W3608">
        <v>420</v>
      </c>
      <c r="X3608" s="5">
        <v>3</v>
      </c>
      <c r="Y3608" s="36" t="s">
        <v>48</v>
      </c>
      <c r="Z3608" t="s">
        <v>55</v>
      </c>
      <c r="AA3608" t="s">
        <v>1053</v>
      </c>
      <c r="AB3608">
        <v>51</v>
      </c>
      <c r="AC3608" t="s">
        <v>1463</v>
      </c>
      <c r="AD3608" t="s">
        <v>1656</v>
      </c>
    </row>
    <row r="3609" spans="1:30" ht="15.75" customHeight="1" x14ac:dyDescent="0.3">
      <c r="A3609">
        <v>38</v>
      </c>
      <c r="B3609" t="s">
        <v>35</v>
      </c>
      <c r="C3609" t="s">
        <v>475</v>
      </c>
      <c r="D3609" t="s">
        <v>376</v>
      </c>
      <c r="E3609">
        <v>2009</v>
      </c>
      <c r="F3609" t="s">
        <v>626</v>
      </c>
      <c r="G3609" t="s">
        <v>626</v>
      </c>
      <c r="H3609" s="3" t="s">
        <v>627</v>
      </c>
      <c r="I3609" s="79">
        <v>-22.433333000000001</v>
      </c>
      <c r="J3609" s="4">
        <v>-42.033333055555502</v>
      </c>
      <c r="K3609" s="5">
        <v>31260000</v>
      </c>
      <c r="L3609" t="s">
        <v>67</v>
      </c>
      <c r="M3609" t="s">
        <v>1339</v>
      </c>
      <c r="N3609" t="s">
        <v>628</v>
      </c>
      <c r="O3609" s="12">
        <v>2004</v>
      </c>
      <c r="P3609" s="12">
        <v>11</v>
      </c>
      <c r="Q3609" s="12">
        <v>2005</v>
      </c>
      <c r="R3609" s="12">
        <v>10</v>
      </c>
      <c r="S3609" s="7">
        <v>12</v>
      </c>
      <c r="T3609" s="7">
        <v>12</v>
      </c>
      <c r="U3609">
        <v>7</v>
      </c>
      <c r="V3609" t="s">
        <v>53</v>
      </c>
      <c r="W3609">
        <v>420</v>
      </c>
      <c r="X3609" s="5">
        <v>3</v>
      </c>
      <c r="Y3609" s="36" t="s">
        <v>48</v>
      </c>
      <c r="Z3609" t="s">
        <v>55</v>
      </c>
      <c r="AA3609" t="s">
        <v>73</v>
      </c>
      <c r="AB3609">
        <v>18</v>
      </c>
      <c r="AC3609" t="s">
        <v>1463</v>
      </c>
      <c r="AD3609" t="s">
        <v>1656</v>
      </c>
    </row>
    <row r="3610" spans="1:30" ht="15.75" customHeight="1" x14ac:dyDescent="0.3">
      <c r="A3610">
        <v>38</v>
      </c>
      <c r="B3610" t="s">
        <v>35</v>
      </c>
      <c r="C3610" t="s">
        <v>475</v>
      </c>
      <c r="D3610" t="s">
        <v>376</v>
      </c>
      <c r="E3610">
        <v>2009</v>
      </c>
      <c r="F3610" t="s">
        <v>626</v>
      </c>
      <c r="G3610" t="s">
        <v>626</v>
      </c>
      <c r="H3610" s="3" t="s">
        <v>627</v>
      </c>
      <c r="I3610" s="79">
        <v>-22.433333000000001</v>
      </c>
      <c r="J3610" s="4">
        <v>-42.033333055555502</v>
      </c>
      <c r="K3610" s="5">
        <v>31260000</v>
      </c>
      <c r="L3610" t="s">
        <v>67</v>
      </c>
      <c r="M3610" t="s">
        <v>1339</v>
      </c>
      <c r="N3610" t="s">
        <v>628</v>
      </c>
      <c r="O3610" s="12">
        <v>2004</v>
      </c>
      <c r="P3610" s="12">
        <v>11</v>
      </c>
      <c r="Q3610" s="12">
        <v>2005</v>
      </c>
      <c r="R3610" s="12">
        <v>10</v>
      </c>
      <c r="S3610" s="7">
        <v>12</v>
      </c>
      <c r="T3610" s="7">
        <v>12</v>
      </c>
      <c r="U3610">
        <v>7</v>
      </c>
      <c r="V3610" t="s">
        <v>53</v>
      </c>
      <c r="W3610">
        <v>420</v>
      </c>
      <c r="X3610" s="5">
        <v>3</v>
      </c>
      <c r="Y3610" s="36" t="s">
        <v>48</v>
      </c>
      <c r="Z3610" t="s">
        <v>55</v>
      </c>
      <c r="AA3610" t="s">
        <v>76</v>
      </c>
      <c r="AB3610">
        <v>1</v>
      </c>
      <c r="AC3610" t="s">
        <v>1463</v>
      </c>
      <c r="AD3610" t="s">
        <v>1656</v>
      </c>
    </row>
    <row r="3611" spans="1:30" ht="15.75" customHeight="1" x14ac:dyDescent="0.3">
      <c r="A3611">
        <v>38</v>
      </c>
      <c r="B3611" t="s">
        <v>35</v>
      </c>
      <c r="C3611" t="s">
        <v>475</v>
      </c>
      <c r="D3611" t="s">
        <v>376</v>
      </c>
      <c r="E3611">
        <v>2009</v>
      </c>
      <c r="F3611" t="s">
        <v>626</v>
      </c>
      <c r="G3611" t="s">
        <v>626</v>
      </c>
      <c r="H3611" s="3" t="s">
        <v>627</v>
      </c>
      <c r="I3611" s="79">
        <v>-22.433333000000001</v>
      </c>
      <c r="J3611" s="4">
        <v>-42.033333055555502</v>
      </c>
      <c r="K3611" s="5">
        <v>31260000</v>
      </c>
      <c r="L3611" t="s">
        <v>67</v>
      </c>
      <c r="M3611" t="s">
        <v>1339</v>
      </c>
      <c r="N3611" t="s">
        <v>628</v>
      </c>
      <c r="O3611" s="12">
        <v>2004</v>
      </c>
      <c r="P3611" s="12">
        <v>11</v>
      </c>
      <c r="Q3611" s="12">
        <v>2005</v>
      </c>
      <c r="R3611" s="12">
        <v>10</v>
      </c>
      <c r="S3611" s="7">
        <v>12</v>
      </c>
      <c r="T3611" s="7">
        <v>12</v>
      </c>
      <c r="U3611">
        <v>7</v>
      </c>
      <c r="V3611" t="s">
        <v>53</v>
      </c>
      <c r="W3611">
        <v>420</v>
      </c>
      <c r="X3611" s="5">
        <v>3</v>
      </c>
      <c r="Y3611" s="36" t="s">
        <v>48</v>
      </c>
      <c r="Z3611" t="s">
        <v>55</v>
      </c>
      <c r="AA3611" t="s">
        <v>1073</v>
      </c>
      <c r="AB3611">
        <v>2</v>
      </c>
      <c r="AC3611" t="s">
        <v>1463</v>
      </c>
      <c r="AD3611" t="s">
        <v>1656</v>
      </c>
    </row>
    <row r="3612" spans="1:30" ht="15.75" customHeight="1" x14ac:dyDescent="0.3">
      <c r="A3612">
        <v>38</v>
      </c>
      <c r="B3612" t="s">
        <v>35</v>
      </c>
      <c r="C3612" t="s">
        <v>475</v>
      </c>
      <c r="D3612" t="s">
        <v>376</v>
      </c>
      <c r="E3612">
        <v>2009</v>
      </c>
      <c r="F3612" t="s">
        <v>626</v>
      </c>
      <c r="G3612" t="s">
        <v>626</v>
      </c>
      <c r="H3612" s="3" t="s">
        <v>627</v>
      </c>
      <c r="I3612" s="79">
        <v>-22.433333000000001</v>
      </c>
      <c r="J3612" s="4">
        <v>-42.033333055555502</v>
      </c>
      <c r="K3612" s="5">
        <v>31260000</v>
      </c>
      <c r="L3612" t="s">
        <v>67</v>
      </c>
      <c r="M3612" t="s">
        <v>1339</v>
      </c>
      <c r="N3612" t="s">
        <v>628</v>
      </c>
      <c r="O3612" s="12">
        <v>2004</v>
      </c>
      <c r="P3612" s="12">
        <v>11</v>
      </c>
      <c r="Q3612" s="12">
        <v>2005</v>
      </c>
      <c r="R3612" s="12">
        <v>10</v>
      </c>
      <c r="S3612" s="7">
        <v>12</v>
      </c>
      <c r="T3612" s="7">
        <v>12</v>
      </c>
      <c r="U3612">
        <v>7</v>
      </c>
      <c r="V3612" t="s">
        <v>53</v>
      </c>
      <c r="W3612">
        <v>420</v>
      </c>
      <c r="X3612" s="5">
        <v>3</v>
      </c>
      <c r="Y3612" s="36" t="s">
        <v>48</v>
      </c>
      <c r="Z3612" t="s">
        <v>90</v>
      </c>
      <c r="AA3612" t="s">
        <v>91</v>
      </c>
      <c r="AB3612">
        <v>1</v>
      </c>
      <c r="AC3612" t="s">
        <v>1463</v>
      </c>
      <c r="AD3612" t="s">
        <v>1656</v>
      </c>
    </row>
    <row r="3613" spans="1:30" ht="15.75" customHeight="1" x14ac:dyDescent="0.3">
      <c r="A3613">
        <v>38</v>
      </c>
      <c r="B3613" t="s">
        <v>35</v>
      </c>
      <c r="C3613" t="s">
        <v>475</v>
      </c>
      <c r="D3613" t="s">
        <v>376</v>
      </c>
      <c r="E3613" s="5">
        <v>2009</v>
      </c>
      <c r="F3613" s="38" t="s">
        <v>1340</v>
      </c>
      <c r="G3613" s="38" t="s">
        <v>1341</v>
      </c>
      <c r="H3613" s="42" t="s">
        <v>629</v>
      </c>
      <c r="I3613" s="4">
        <v>-22.6166667</v>
      </c>
      <c r="J3613" s="4">
        <v>-42.433333333333302</v>
      </c>
      <c r="K3613" s="5">
        <v>1450000</v>
      </c>
      <c r="L3613" t="s">
        <v>67</v>
      </c>
      <c r="M3613" t="s">
        <v>1339</v>
      </c>
      <c r="N3613" t="s">
        <v>628</v>
      </c>
      <c r="O3613">
        <v>2004</v>
      </c>
      <c r="P3613">
        <v>11</v>
      </c>
      <c r="Q3613">
        <v>2005</v>
      </c>
      <c r="R3613">
        <v>10</v>
      </c>
      <c r="S3613" s="7">
        <v>12</v>
      </c>
      <c r="T3613" s="7">
        <v>12</v>
      </c>
      <c r="U3613" s="21">
        <v>7</v>
      </c>
      <c r="V3613" s="21" t="s">
        <v>53</v>
      </c>
      <c r="W3613">
        <f t="shared" ref="W3613" si="54">7*60</f>
        <v>420</v>
      </c>
      <c r="X3613" s="48">
        <v>2</v>
      </c>
      <c r="Y3613" s="36" t="s">
        <v>48</v>
      </c>
      <c r="Z3613" t="s">
        <v>83</v>
      </c>
      <c r="AA3613" t="s">
        <v>84</v>
      </c>
      <c r="AB3613">
        <v>43</v>
      </c>
      <c r="AC3613" t="s">
        <v>1463</v>
      </c>
      <c r="AD3613" t="s">
        <v>1656</v>
      </c>
    </row>
    <row r="3614" spans="1:30" ht="15.75" customHeight="1" x14ac:dyDescent="0.3">
      <c r="A3614">
        <v>38</v>
      </c>
      <c r="B3614" t="s">
        <v>35</v>
      </c>
      <c r="C3614" t="s">
        <v>475</v>
      </c>
      <c r="D3614" t="s">
        <v>376</v>
      </c>
      <c r="E3614">
        <v>2009</v>
      </c>
      <c r="F3614" s="38" t="s">
        <v>1340</v>
      </c>
      <c r="G3614" s="38" t="s">
        <v>1341</v>
      </c>
      <c r="H3614" s="3" t="s">
        <v>629</v>
      </c>
      <c r="I3614" s="4">
        <v>-22.6166667</v>
      </c>
      <c r="J3614" s="4">
        <v>-42.433333333333302</v>
      </c>
      <c r="K3614">
        <v>1450000</v>
      </c>
      <c r="L3614" s="36" t="s">
        <v>1254</v>
      </c>
      <c r="M3614" t="s">
        <v>1339</v>
      </c>
      <c r="N3614" t="s">
        <v>628</v>
      </c>
      <c r="O3614" s="12">
        <v>2004</v>
      </c>
      <c r="P3614" s="12">
        <v>11</v>
      </c>
      <c r="Q3614" s="12">
        <v>2005</v>
      </c>
      <c r="R3614" s="12">
        <v>10</v>
      </c>
      <c r="S3614" s="7">
        <v>12</v>
      </c>
      <c r="T3614" s="7">
        <v>12</v>
      </c>
      <c r="U3614">
        <v>7</v>
      </c>
      <c r="V3614" t="s">
        <v>53</v>
      </c>
      <c r="W3614">
        <v>420</v>
      </c>
      <c r="X3614" s="5">
        <v>2</v>
      </c>
      <c r="Y3614" s="36" t="s">
        <v>48</v>
      </c>
      <c r="Z3614" t="s">
        <v>83</v>
      </c>
      <c r="AA3614" t="s">
        <v>87</v>
      </c>
      <c r="AB3614">
        <v>42</v>
      </c>
      <c r="AC3614" t="s">
        <v>1463</v>
      </c>
      <c r="AD3614" t="s">
        <v>1656</v>
      </c>
    </row>
    <row r="3615" spans="1:30" ht="15.75" customHeight="1" x14ac:dyDescent="0.3">
      <c r="A3615">
        <v>38</v>
      </c>
      <c r="B3615" t="s">
        <v>35</v>
      </c>
      <c r="C3615" t="s">
        <v>475</v>
      </c>
      <c r="D3615" t="s">
        <v>376</v>
      </c>
      <c r="E3615">
        <v>2009</v>
      </c>
      <c r="F3615" s="38" t="s">
        <v>1340</v>
      </c>
      <c r="G3615" s="38" t="s">
        <v>1341</v>
      </c>
      <c r="H3615" s="3" t="s">
        <v>629</v>
      </c>
      <c r="I3615" s="4">
        <v>-22.6166667</v>
      </c>
      <c r="J3615" s="4">
        <v>-42.433333333333302</v>
      </c>
      <c r="K3615">
        <v>1450000</v>
      </c>
      <c r="L3615" s="36" t="s">
        <v>1254</v>
      </c>
      <c r="M3615" t="s">
        <v>1339</v>
      </c>
      <c r="N3615" t="s">
        <v>628</v>
      </c>
      <c r="O3615" s="12">
        <v>2004</v>
      </c>
      <c r="P3615" s="12">
        <v>11</v>
      </c>
      <c r="Q3615" s="12">
        <v>2005</v>
      </c>
      <c r="R3615" s="12">
        <v>10</v>
      </c>
      <c r="S3615" s="7">
        <v>12</v>
      </c>
      <c r="T3615" s="7">
        <v>12</v>
      </c>
      <c r="U3615">
        <v>7</v>
      </c>
      <c r="V3615" t="s">
        <v>53</v>
      </c>
      <c r="W3615">
        <v>420</v>
      </c>
      <c r="X3615" s="5">
        <v>2</v>
      </c>
      <c r="Y3615" s="36" t="s">
        <v>48</v>
      </c>
      <c r="Z3615" t="s">
        <v>55</v>
      </c>
      <c r="AA3615" t="s">
        <v>1054</v>
      </c>
      <c r="AB3615">
        <v>0</v>
      </c>
      <c r="AC3615" t="s">
        <v>1463</v>
      </c>
      <c r="AD3615" t="s">
        <v>1656</v>
      </c>
    </row>
    <row r="3616" spans="1:30" ht="15.75" customHeight="1" x14ac:dyDescent="0.3">
      <c r="A3616">
        <v>38</v>
      </c>
      <c r="B3616" t="s">
        <v>35</v>
      </c>
      <c r="C3616" t="s">
        <v>475</v>
      </c>
      <c r="D3616" t="s">
        <v>376</v>
      </c>
      <c r="E3616">
        <v>2009</v>
      </c>
      <c r="F3616" s="38" t="s">
        <v>1340</v>
      </c>
      <c r="G3616" s="38" t="s">
        <v>1341</v>
      </c>
      <c r="H3616" s="3" t="s">
        <v>629</v>
      </c>
      <c r="I3616" s="4">
        <v>-22.6166667</v>
      </c>
      <c r="J3616" s="4">
        <v>-42.433333333333302</v>
      </c>
      <c r="K3616">
        <v>1450000</v>
      </c>
      <c r="L3616" s="36" t="s">
        <v>1254</v>
      </c>
      <c r="M3616" t="s">
        <v>1339</v>
      </c>
      <c r="N3616" t="s">
        <v>628</v>
      </c>
      <c r="O3616" s="12">
        <v>2004</v>
      </c>
      <c r="P3616" s="12">
        <v>11</v>
      </c>
      <c r="Q3616" s="12">
        <v>2005</v>
      </c>
      <c r="R3616" s="12">
        <v>10</v>
      </c>
      <c r="S3616" s="7">
        <v>12</v>
      </c>
      <c r="T3616" s="7">
        <v>12</v>
      </c>
      <c r="U3616">
        <v>7</v>
      </c>
      <c r="V3616" t="s">
        <v>53</v>
      </c>
      <c r="W3616">
        <v>420</v>
      </c>
      <c r="X3616" s="5">
        <v>2</v>
      </c>
      <c r="Y3616" s="36" t="s">
        <v>48</v>
      </c>
      <c r="Z3616" t="s">
        <v>55</v>
      </c>
      <c r="AA3616" t="s">
        <v>56</v>
      </c>
      <c r="AB3616">
        <v>377</v>
      </c>
      <c r="AC3616" t="s">
        <v>1463</v>
      </c>
      <c r="AD3616" t="s">
        <v>1656</v>
      </c>
    </row>
    <row r="3617" spans="1:30" ht="15.75" customHeight="1" x14ac:dyDescent="0.3">
      <c r="A3617">
        <v>38</v>
      </c>
      <c r="B3617" t="s">
        <v>35</v>
      </c>
      <c r="C3617" t="s">
        <v>475</v>
      </c>
      <c r="D3617" t="s">
        <v>376</v>
      </c>
      <c r="E3617">
        <v>2009</v>
      </c>
      <c r="F3617" s="38" t="s">
        <v>1340</v>
      </c>
      <c r="G3617" s="38" t="s">
        <v>1341</v>
      </c>
      <c r="H3617" s="3" t="s">
        <v>629</v>
      </c>
      <c r="I3617" s="4">
        <v>-22.6166667</v>
      </c>
      <c r="J3617" s="4">
        <v>-42.433333333333302</v>
      </c>
      <c r="K3617">
        <v>1450000</v>
      </c>
      <c r="L3617" s="36" t="s">
        <v>1254</v>
      </c>
      <c r="M3617" t="s">
        <v>1339</v>
      </c>
      <c r="N3617" t="s">
        <v>628</v>
      </c>
      <c r="O3617" s="12">
        <v>2004</v>
      </c>
      <c r="P3617" s="12">
        <v>11</v>
      </c>
      <c r="Q3617" s="12">
        <v>2005</v>
      </c>
      <c r="R3617" s="12">
        <v>10</v>
      </c>
      <c r="S3617" s="7">
        <v>12</v>
      </c>
      <c r="T3617" s="7">
        <v>12</v>
      </c>
      <c r="U3617">
        <v>7</v>
      </c>
      <c r="V3617" t="s">
        <v>53</v>
      </c>
      <c r="W3617">
        <v>420</v>
      </c>
      <c r="X3617" s="5">
        <v>2</v>
      </c>
      <c r="Y3617" s="36" t="s">
        <v>48</v>
      </c>
      <c r="Z3617" t="s">
        <v>55</v>
      </c>
      <c r="AA3617" t="s">
        <v>59</v>
      </c>
      <c r="AB3617">
        <v>0</v>
      </c>
      <c r="AC3617" t="s">
        <v>1463</v>
      </c>
      <c r="AD3617" t="s">
        <v>1656</v>
      </c>
    </row>
    <row r="3618" spans="1:30" ht="15.75" customHeight="1" x14ac:dyDescent="0.3">
      <c r="A3618">
        <v>38</v>
      </c>
      <c r="B3618" t="s">
        <v>35</v>
      </c>
      <c r="C3618" t="s">
        <v>475</v>
      </c>
      <c r="D3618" t="s">
        <v>376</v>
      </c>
      <c r="E3618">
        <v>2009</v>
      </c>
      <c r="F3618" s="38" t="s">
        <v>1340</v>
      </c>
      <c r="G3618" s="38" t="s">
        <v>1341</v>
      </c>
      <c r="H3618" s="3" t="s">
        <v>629</v>
      </c>
      <c r="I3618" s="4">
        <v>-22.6166667</v>
      </c>
      <c r="J3618" s="4">
        <v>-42.433333333333302</v>
      </c>
      <c r="K3618">
        <v>1450000</v>
      </c>
      <c r="L3618" s="36" t="s">
        <v>1254</v>
      </c>
      <c r="M3618" t="s">
        <v>1339</v>
      </c>
      <c r="N3618" t="s">
        <v>628</v>
      </c>
      <c r="O3618" s="12">
        <v>2004</v>
      </c>
      <c r="P3618" s="12">
        <v>11</v>
      </c>
      <c r="Q3618" s="12">
        <v>2005</v>
      </c>
      <c r="R3618" s="12">
        <v>10</v>
      </c>
      <c r="S3618" s="7">
        <v>12</v>
      </c>
      <c r="T3618" s="7">
        <v>12</v>
      </c>
      <c r="U3618">
        <v>7</v>
      </c>
      <c r="V3618" t="s">
        <v>53</v>
      </c>
      <c r="W3618">
        <v>420</v>
      </c>
      <c r="X3618" s="5">
        <v>2</v>
      </c>
      <c r="Y3618" s="36" t="s">
        <v>48</v>
      </c>
      <c r="Z3618" t="s">
        <v>55</v>
      </c>
      <c r="AA3618" t="s">
        <v>62</v>
      </c>
      <c r="AB3618">
        <v>1</v>
      </c>
      <c r="AC3618" t="s">
        <v>1463</v>
      </c>
      <c r="AD3618" t="s">
        <v>1656</v>
      </c>
    </row>
    <row r="3619" spans="1:30" ht="15.75" customHeight="1" x14ac:dyDescent="0.3">
      <c r="A3619">
        <v>38</v>
      </c>
      <c r="B3619" t="s">
        <v>35</v>
      </c>
      <c r="C3619" t="s">
        <v>475</v>
      </c>
      <c r="D3619" t="s">
        <v>376</v>
      </c>
      <c r="E3619">
        <v>2009</v>
      </c>
      <c r="F3619" s="38" t="s">
        <v>1340</v>
      </c>
      <c r="G3619" s="38" t="s">
        <v>1341</v>
      </c>
      <c r="H3619" s="3" t="s">
        <v>629</v>
      </c>
      <c r="I3619" s="4">
        <v>-22.6166667</v>
      </c>
      <c r="J3619" s="4">
        <v>-42.433333333333302</v>
      </c>
      <c r="K3619">
        <v>1450000</v>
      </c>
      <c r="L3619" s="36" t="s">
        <v>1254</v>
      </c>
      <c r="M3619" t="s">
        <v>1339</v>
      </c>
      <c r="N3619" t="s">
        <v>628</v>
      </c>
      <c r="O3619" s="12">
        <v>2004</v>
      </c>
      <c r="P3619" s="12">
        <v>11</v>
      </c>
      <c r="Q3619" s="12">
        <v>2005</v>
      </c>
      <c r="R3619" s="12">
        <v>10</v>
      </c>
      <c r="S3619" s="7">
        <v>12</v>
      </c>
      <c r="T3619" s="7">
        <v>12</v>
      </c>
      <c r="U3619">
        <v>7</v>
      </c>
      <c r="V3619" t="s">
        <v>53</v>
      </c>
      <c r="W3619">
        <v>420</v>
      </c>
      <c r="X3619" s="5">
        <v>2</v>
      </c>
      <c r="Y3619" s="36" t="s">
        <v>48</v>
      </c>
      <c r="Z3619" t="s">
        <v>55</v>
      </c>
      <c r="AA3619" t="s">
        <v>113</v>
      </c>
      <c r="AB3619">
        <v>0</v>
      </c>
      <c r="AC3619" t="s">
        <v>1463</v>
      </c>
      <c r="AD3619" t="s">
        <v>1656</v>
      </c>
    </row>
    <row r="3620" spans="1:30" ht="15.75" customHeight="1" x14ac:dyDescent="0.3">
      <c r="A3620">
        <v>38</v>
      </c>
      <c r="B3620" t="s">
        <v>35</v>
      </c>
      <c r="C3620" t="s">
        <v>475</v>
      </c>
      <c r="D3620" t="s">
        <v>376</v>
      </c>
      <c r="E3620">
        <v>2009</v>
      </c>
      <c r="F3620" s="38" t="s">
        <v>1340</v>
      </c>
      <c r="G3620" s="38" t="s">
        <v>1341</v>
      </c>
      <c r="H3620" s="3" t="s">
        <v>629</v>
      </c>
      <c r="I3620" s="4">
        <v>-22.6166667</v>
      </c>
      <c r="J3620" s="4">
        <v>-42.433333333333302</v>
      </c>
      <c r="K3620">
        <v>1450000</v>
      </c>
      <c r="L3620" s="36" t="s">
        <v>1254</v>
      </c>
      <c r="M3620" t="s">
        <v>1339</v>
      </c>
      <c r="N3620" t="s">
        <v>628</v>
      </c>
      <c r="O3620" s="12">
        <v>2004</v>
      </c>
      <c r="P3620" s="12">
        <v>11</v>
      </c>
      <c r="Q3620" s="12">
        <v>2005</v>
      </c>
      <c r="R3620" s="12">
        <v>10</v>
      </c>
      <c r="S3620" s="7">
        <v>12</v>
      </c>
      <c r="T3620" s="7">
        <v>12</v>
      </c>
      <c r="U3620">
        <v>7</v>
      </c>
      <c r="V3620" t="s">
        <v>53</v>
      </c>
      <c r="W3620">
        <v>420</v>
      </c>
      <c r="X3620" s="5">
        <v>2</v>
      </c>
      <c r="Y3620" s="36" t="s">
        <v>48</v>
      </c>
      <c r="Z3620" t="s">
        <v>55</v>
      </c>
      <c r="AA3620" t="s">
        <v>655</v>
      </c>
      <c r="AB3620">
        <v>0</v>
      </c>
      <c r="AC3620" t="s">
        <v>1463</v>
      </c>
      <c r="AD3620" t="s">
        <v>1656</v>
      </c>
    </row>
    <row r="3621" spans="1:30" ht="15.75" customHeight="1" x14ac:dyDescent="0.3">
      <c r="A3621">
        <v>38</v>
      </c>
      <c r="B3621" t="s">
        <v>35</v>
      </c>
      <c r="C3621" t="s">
        <v>475</v>
      </c>
      <c r="D3621" t="s">
        <v>376</v>
      </c>
      <c r="E3621">
        <v>2009</v>
      </c>
      <c r="F3621" s="38" t="s">
        <v>1340</v>
      </c>
      <c r="G3621" s="38" t="s">
        <v>1341</v>
      </c>
      <c r="H3621" s="3" t="s">
        <v>629</v>
      </c>
      <c r="I3621" s="4">
        <v>-22.6166667</v>
      </c>
      <c r="J3621" s="4">
        <v>-42.433333333333302</v>
      </c>
      <c r="K3621">
        <v>1450000</v>
      </c>
      <c r="L3621" s="36" t="s">
        <v>1254</v>
      </c>
      <c r="M3621" t="s">
        <v>1339</v>
      </c>
      <c r="N3621" t="s">
        <v>628</v>
      </c>
      <c r="O3621" s="12">
        <v>2004</v>
      </c>
      <c r="P3621" s="12">
        <v>11</v>
      </c>
      <c r="Q3621" s="12">
        <v>2005</v>
      </c>
      <c r="R3621" s="12">
        <v>10</v>
      </c>
      <c r="S3621" s="7">
        <v>12</v>
      </c>
      <c r="T3621" s="7">
        <v>12</v>
      </c>
      <c r="U3621">
        <v>7</v>
      </c>
      <c r="V3621" t="s">
        <v>53</v>
      </c>
      <c r="W3621">
        <v>420</v>
      </c>
      <c r="X3621" s="5">
        <v>2</v>
      </c>
      <c r="Y3621" s="36" t="s">
        <v>48</v>
      </c>
      <c r="Z3621" t="s">
        <v>55</v>
      </c>
      <c r="AA3621" t="s">
        <v>1066</v>
      </c>
      <c r="AB3621">
        <v>0</v>
      </c>
      <c r="AC3621" t="s">
        <v>1463</v>
      </c>
      <c r="AD3621" t="s">
        <v>1656</v>
      </c>
    </row>
    <row r="3622" spans="1:30" ht="15.75" customHeight="1" x14ac:dyDescent="0.3">
      <c r="A3622">
        <v>38</v>
      </c>
      <c r="B3622" t="s">
        <v>35</v>
      </c>
      <c r="C3622" t="s">
        <v>475</v>
      </c>
      <c r="D3622" t="s">
        <v>376</v>
      </c>
      <c r="E3622">
        <v>2009</v>
      </c>
      <c r="F3622" s="38" t="s">
        <v>1340</v>
      </c>
      <c r="G3622" s="38" t="s">
        <v>1341</v>
      </c>
      <c r="H3622" s="3" t="s">
        <v>629</v>
      </c>
      <c r="I3622" s="4">
        <v>-22.6166667</v>
      </c>
      <c r="J3622" s="4">
        <v>-42.433333333333302</v>
      </c>
      <c r="K3622">
        <v>1450000</v>
      </c>
      <c r="L3622" s="36" t="s">
        <v>1254</v>
      </c>
      <c r="M3622" t="s">
        <v>1339</v>
      </c>
      <c r="N3622" t="s">
        <v>628</v>
      </c>
      <c r="O3622" s="12">
        <v>2004</v>
      </c>
      <c r="P3622" s="12">
        <v>11</v>
      </c>
      <c r="Q3622" s="12">
        <v>2005</v>
      </c>
      <c r="R3622" s="12">
        <v>10</v>
      </c>
      <c r="S3622" s="7">
        <v>12</v>
      </c>
      <c r="T3622" s="7">
        <v>12</v>
      </c>
      <c r="U3622">
        <v>7</v>
      </c>
      <c r="V3622" t="s">
        <v>53</v>
      </c>
      <c r="W3622">
        <v>420</v>
      </c>
      <c r="X3622" s="5">
        <v>2</v>
      </c>
      <c r="Y3622" s="36" t="s">
        <v>48</v>
      </c>
      <c r="Z3622" t="s">
        <v>55</v>
      </c>
      <c r="AA3622" t="s">
        <v>1062</v>
      </c>
      <c r="AB3622">
        <v>0</v>
      </c>
      <c r="AC3622" t="s">
        <v>1463</v>
      </c>
      <c r="AD3622" t="s">
        <v>1656</v>
      </c>
    </row>
    <row r="3623" spans="1:30" ht="15.75" customHeight="1" x14ac:dyDescent="0.3">
      <c r="A3623">
        <v>38</v>
      </c>
      <c r="B3623" t="s">
        <v>35</v>
      </c>
      <c r="C3623" t="s">
        <v>475</v>
      </c>
      <c r="D3623" t="s">
        <v>376</v>
      </c>
      <c r="E3623">
        <v>2009</v>
      </c>
      <c r="F3623" s="38" t="s">
        <v>1340</v>
      </c>
      <c r="G3623" s="38" t="s">
        <v>1341</v>
      </c>
      <c r="H3623" s="3" t="s">
        <v>629</v>
      </c>
      <c r="I3623" s="4">
        <v>-22.6166667</v>
      </c>
      <c r="J3623" s="4">
        <v>-42.433333333333302</v>
      </c>
      <c r="K3623">
        <v>1450000</v>
      </c>
      <c r="L3623" s="36" t="s">
        <v>1254</v>
      </c>
      <c r="M3623" t="s">
        <v>1339</v>
      </c>
      <c r="N3623" t="s">
        <v>628</v>
      </c>
      <c r="O3623" s="12">
        <v>2004</v>
      </c>
      <c r="P3623" s="12">
        <v>11</v>
      </c>
      <c r="Q3623" s="12">
        <v>2005</v>
      </c>
      <c r="R3623" s="12">
        <v>10</v>
      </c>
      <c r="S3623" s="7">
        <v>12</v>
      </c>
      <c r="T3623" s="7">
        <v>12</v>
      </c>
      <c r="U3623">
        <v>7</v>
      </c>
      <c r="V3623" t="s">
        <v>53</v>
      </c>
      <c r="W3623">
        <v>420</v>
      </c>
      <c r="X3623" s="5">
        <v>2</v>
      </c>
      <c r="Y3623" s="36" t="s">
        <v>48</v>
      </c>
      <c r="Z3623" t="s">
        <v>55</v>
      </c>
      <c r="AA3623" t="s">
        <v>114</v>
      </c>
      <c r="AB3623">
        <v>0</v>
      </c>
      <c r="AC3623" t="s">
        <v>1463</v>
      </c>
      <c r="AD3623" t="s">
        <v>1656</v>
      </c>
    </row>
    <row r="3624" spans="1:30" ht="15.75" customHeight="1" x14ac:dyDescent="0.3">
      <c r="A3624">
        <v>38</v>
      </c>
      <c r="B3624" t="s">
        <v>35</v>
      </c>
      <c r="C3624" t="s">
        <v>475</v>
      </c>
      <c r="D3624" t="s">
        <v>376</v>
      </c>
      <c r="E3624">
        <v>2009</v>
      </c>
      <c r="F3624" s="38" t="s">
        <v>1340</v>
      </c>
      <c r="G3624" s="38" t="s">
        <v>1341</v>
      </c>
      <c r="H3624" s="3" t="s">
        <v>629</v>
      </c>
      <c r="I3624" s="4">
        <v>-22.6166667</v>
      </c>
      <c r="J3624" s="4">
        <v>-42.433333333333302</v>
      </c>
      <c r="K3624">
        <v>1450000</v>
      </c>
      <c r="L3624" s="36" t="s">
        <v>1254</v>
      </c>
      <c r="M3624" t="s">
        <v>1339</v>
      </c>
      <c r="N3624" t="s">
        <v>628</v>
      </c>
      <c r="O3624" s="12">
        <v>2004</v>
      </c>
      <c r="P3624" s="12">
        <v>11</v>
      </c>
      <c r="Q3624" s="12">
        <v>2005</v>
      </c>
      <c r="R3624" s="12">
        <v>10</v>
      </c>
      <c r="S3624" s="7">
        <v>12</v>
      </c>
      <c r="T3624" s="7">
        <v>12</v>
      </c>
      <c r="U3624">
        <v>7</v>
      </c>
      <c r="V3624" t="s">
        <v>53</v>
      </c>
      <c r="W3624">
        <v>420</v>
      </c>
      <c r="X3624" s="5">
        <v>2</v>
      </c>
      <c r="Y3624" s="36" t="s">
        <v>48</v>
      </c>
      <c r="Z3624" t="s">
        <v>55</v>
      </c>
      <c r="AA3624" t="s">
        <v>70</v>
      </c>
      <c r="AB3624">
        <v>13</v>
      </c>
      <c r="AC3624" t="s">
        <v>1463</v>
      </c>
      <c r="AD3624" t="s">
        <v>1656</v>
      </c>
    </row>
    <row r="3625" spans="1:30" ht="15.75" customHeight="1" x14ac:dyDescent="0.3">
      <c r="A3625">
        <v>38</v>
      </c>
      <c r="B3625" t="s">
        <v>35</v>
      </c>
      <c r="C3625" t="s">
        <v>475</v>
      </c>
      <c r="D3625" t="s">
        <v>376</v>
      </c>
      <c r="E3625">
        <v>2009</v>
      </c>
      <c r="F3625" s="38" t="s">
        <v>1340</v>
      </c>
      <c r="G3625" s="38" t="s">
        <v>1341</v>
      </c>
      <c r="H3625" s="3" t="s">
        <v>629</v>
      </c>
      <c r="I3625" s="4">
        <v>-22.6166667</v>
      </c>
      <c r="J3625" s="4">
        <v>-42.433333333333302</v>
      </c>
      <c r="K3625">
        <v>1450000</v>
      </c>
      <c r="L3625" s="36" t="s">
        <v>1254</v>
      </c>
      <c r="M3625" t="s">
        <v>1339</v>
      </c>
      <c r="N3625" t="s">
        <v>628</v>
      </c>
      <c r="O3625" s="12">
        <v>2004</v>
      </c>
      <c r="P3625" s="12">
        <v>11</v>
      </c>
      <c r="Q3625" s="12">
        <v>2005</v>
      </c>
      <c r="R3625" s="12">
        <v>10</v>
      </c>
      <c r="S3625" s="7">
        <v>12</v>
      </c>
      <c r="T3625" s="7">
        <v>12</v>
      </c>
      <c r="U3625">
        <v>7</v>
      </c>
      <c r="V3625" t="s">
        <v>53</v>
      </c>
      <c r="W3625">
        <v>420</v>
      </c>
      <c r="X3625" s="5">
        <v>2</v>
      </c>
      <c r="Y3625" s="36" t="s">
        <v>48</v>
      </c>
      <c r="Z3625" t="s">
        <v>55</v>
      </c>
      <c r="AA3625" t="s">
        <v>1053</v>
      </c>
      <c r="AB3625">
        <v>33</v>
      </c>
      <c r="AC3625" t="s">
        <v>1463</v>
      </c>
      <c r="AD3625" t="s">
        <v>1656</v>
      </c>
    </row>
    <row r="3626" spans="1:30" ht="15.75" customHeight="1" x14ac:dyDescent="0.3">
      <c r="A3626">
        <v>38</v>
      </c>
      <c r="B3626" t="s">
        <v>35</v>
      </c>
      <c r="C3626" t="s">
        <v>475</v>
      </c>
      <c r="D3626" t="s">
        <v>376</v>
      </c>
      <c r="E3626">
        <v>2009</v>
      </c>
      <c r="F3626" s="38" t="s">
        <v>1340</v>
      </c>
      <c r="G3626" s="38" t="s">
        <v>1341</v>
      </c>
      <c r="H3626" s="3" t="s">
        <v>629</v>
      </c>
      <c r="I3626" s="4">
        <v>-22.6166667</v>
      </c>
      <c r="J3626" s="4">
        <v>-42.433333333333302</v>
      </c>
      <c r="K3626">
        <v>1450000</v>
      </c>
      <c r="L3626" s="36" t="s">
        <v>1254</v>
      </c>
      <c r="M3626" t="s">
        <v>1339</v>
      </c>
      <c r="N3626" t="s">
        <v>628</v>
      </c>
      <c r="O3626" s="12">
        <v>2004</v>
      </c>
      <c r="P3626" s="12">
        <v>11</v>
      </c>
      <c r="Q3626" s="12">
        <v>2005</v>
      </c>
      <c r="R3626" s="12">
        <v>10</v>
      </c>
      <c r="S3626" s="7">
        <v>12</v>
      </c>
      <c r="T3626" s="7">
        <v>12</v>
      </c>
      <c r="U3626">
        <v>7</v>
      </c>
      <c r="V3626" t="s">
        <v>53</v>
      </c>
      <c r="W3626">
        <v>420</v>
      </c>
      <c r="X3626" s="5">
        <v>2</v>
      </c>
      <c r="Y3626" s="36" t="s">
        <v>48</v>
      </c>
      <c r="Z3626" t="s">
        <v>55</v>
      </c>
      <c r="AA3626" t="s">
        <v>73</v>
      </c>
      <c r="AB3626">
        <v>4</v>
      </c>
      <c r="AC3626" t="s">
        <v>1463</v>
      </c>
      <c r="AD3626" t="s">
        <v>1656</v>
      </c>
    </row>
    <row r="3627" spans="1:30" ht="15.75" customHeight="1" x14ac:dyDescent="0.3">
      <c r="A3627">
        <v>38</v>
      </c>
      <c r="B3627" t="s">
        <v>35</v>
      </c>
      <c r="C3627" t="s">
        <v>475</v>
      </c>
      <c r="D3627" t="s">
        <v>376</v>
      </c>
      <c r="E3627">
        <v>2009</v>
      </c>
      <c r="F3627" s="38" t="s">
        <v>1340</v>
      </c>
      <c r="G3627" s="38" t="s">
        <v>1341</v>
      </c>
      <c r="H3627" s="3" t="s">
        <v>629</v>
      </c>
      <c r="I3627" s="4">
        <v>-22.6166667</v>
      </c>
      <c r="J3627" s="4">
        <v>-42.433333333333302</v>
      </c>
      <c r="K3627">
        <v>1450000</v>
      </c>
      <c r="L3627" s="36" t="s">
        <v>1254</v>
      </c>
      <c r="M3627" t="s">
        <v>1339</v>
      </c>
      <c r="N3627" t="s">
        <v>628</v>
      </c>
      <c r="O3627" s="12">
        <v>2004</v>
      </c>
      <c r="P3627" s="12">
        <v>11</v>
      </c>
      <c r="Q3627" s="12">
        <v>2005</v>
      </c>
      <c r="R3627" s="12">
        <v>10</v>
      </c>
      <c r="S3627" s="7">
        <v>12</v>
      </c>
      <c r="T3627" s="7">
        <v>12</v>
      </c>
      <c r="U3627">
        <v>7</v>
      </c>
      <c r="V3627" t="s">
        <v>53</v>
      </c>
      <c r="W3627">
        <v>420</v>
      </c>
      <c r="X3627" s="5">
        <v>2</v>
      </c>
      <c r="Y3627" s="36" t="s">
        <v>48</v>
      </c>
      <c r="Z3627" t="s">
        <v>55</v>
      </c>
      <c r="AA3627" t="s">
        <v>76</v>
      </c>
      <c r="AB3627">
        <v>0</v>
      </c>
      <c r="AC3627" t="s">
        <v>1463</v>
      </c>
      <c r="AD3627" t="s">
        <v>1656</v>
      </c>
    </row>
    <row r="3628" spans="1:30" ht="15.75" customHeight="1" x14ac:dyDescent="0.3">
      <c r="A3628">
        <v>38</v>
      </c>
      <c r="B3628" t="s">
        <v>35</v>
      </c>
      <c r="C3628" t="s">
        <v>475</v>
      </c>
      <c r="D3628" t="s">
        <v>376</v>
      </c>
      <c r="E3628">
        <v>2009</v>
      </c>
      <c r="F3628" s="38" t="s">
        <v>1340</v>
      </c>
      <c r="G3628" s="38" t="s">
        <v>1341</v>
      </c>
      <c r="H3628" s="3" t="s">
        <v>629</v>
      </c>
      <c r="I3628" s="4">
        <v>-22.6166667</v>
      </c>
      <c r="J3628" s="4">
        <v>-42.433333333333302</v>
      </c>
      <c r="K3628">
        <v>1450000</v>
      </c>
      <c r="L3628" s="36" t="s">
        <v>1254</v>
      </c>
      <c r="M3628" t="s">
        <v>1339</v>
      </c>
      <c r="N3628" t="s">
        <v>628</v>
      </c>
      <c r="O3628" s="12">
        <v>2004</v>
      </c>
      <c r="P3628" s="12">
        <v>11</v>
      </c>
      <c r="Q3628" s="12">
        <v>2005</v>
      </c>
      <c r="R3628" s="12">
        <v>10</v>
      </c>
      <c r="S3628" s="7">
        <v>12</v>
      </c>
      <c r="T3628" s="7">
        <v>12</v>
      </c>
      <c r="U3628">
        <v>7</v>
      </c>
      <c r="V3628" t="s">
        <v>53</v>
      </c>
      <c r="W3628">
        <v>420</v>
      </c>
      <c r="X3628" s="5">
        <v>2</v>
      </c>
      <c r="Y3628" s="36" t="s">
        <v>48</v>
      </c>
      <c r="Z3628" t="s">
        <v>55</v>
      </c>
      <c r="AA3628" t="s">
        <v>1073</v>
      </c>
      <c r="AB3628">
        <v>0</v>
      </c>
      <c r="AC3628" t="s">
        <v>1463</v>
      </c>
      <c r="AD3628" t="s">
        <v>1656</v>
      </c>
    </row>
    <row r="3629" spans="1:30" ht="15.75" customHeight="1" x14ac:dyDescent="0.3">
      <c r="A3629">
        <v>38</v>
      </c>
      <c r="B3629" t="s">
        <v>35</v>
      </c>
      <c r="C3629" t="s">
        <v>475</v>
      </c>
      <c r="D3629" t="s">
        <v>376</v>
      </c>
      <c r="E3629">
        <v>2009</v>
      </c>
      <c r="F3629" s="38" t="s">
        <v>1340</v>
      </c>
      <c r="G3629" s="38" t="s">
        <v>1341</v>
      </c>
      <c r="H3629" s="3" t="s">
        <v>629</v>
      </c>
      <c r="I3629" s="4">
        <v>-22.6166667</v>
      </c>
      <c r="J3629" s="4">
        <v>-42.433333333333302</v>
      </c>
      <c r="K3629">
        <v>1450000</v>
      </c>
      <c r="L3629" s="36" t="s">
        <v>1254</v>
      </c>
      <c r="M3629" t="s">
        <v>1339</v>
      </c>
      <c r="N3629" t="s">
        <v>628</v>
      </c>
      <c r="O3629" s="12">
        <v>2004</v>
      </c>
      <c r="P3629" s="12">
        <v>11</v>
      </c>
      <c r="Q3629" s="12">
        <v>2005</v>
      </c>
      <c r="R3629" s="12">
        <v>10</v>
      </c>
      <c r="S3629" s="7">
        <v>12</v>
      </c>
      <c r="T3629" s="7">
        <v>12</v>
      </c>
      <c r="U3629">
        <v>7</v>
      </c>
      <c r="V3629" t="s">
        <v>53</v>
      </c>
      <c r="W3629">
        <v>420</v>
      </c>
      <c r="X3629" s="5">
        <v>2</v>
      </c>
      <c r="Y3629" s="36" t="s">
        <v>48</v>
      </c>
      <c r="Z3629" t="s">
        <v>90</v>
      </c>
      <c r="AA3629" t="s">
        <v>91</v>
      </c>
      <c r="AB3629">
        <v>9</v>
      </c>
      <c r="AC3629" t="s">
        <v>1463</v>
      </c>
      <c r="AD3629" t="s">
        <v>1656</v>
      </c>
    </row>
    <row r="3630" spans="1:30" ht="15.75" customHeight="1" x14ac:dyDescent="0.3">
      <c r="A3630">
        <v>38</v>
      </c>
      <c r="B3630" t="s">
        <v>35</v>
      </c>
      <c r="C3630" t="s">
        <v>475</v>
      </c>
      <c r="D3630" t="s">
        <v>376</v>
      </c>
      <c r="E3630" s="5">
        <v>2009</v>
      </c>
      <c r="F3630" s="38" t="s">
        <v>1340</v>
      </c>
      <c r="G3630" s="38" t="s">
        <v>1342</v>
      </c>
      <c r="H3630" s="42" t="s">
        <v>630</v>
      </c>
      <c r="I3630" s="4">
        <v>-22.6</v>
      </c>
      <c r="J3630" s="4">
        <v>-42.466666666666598</v>
      </c>
      <c r="K3630" s="5">
        <v>1300000</v>
      </c>
      <c r="L3630" t="s">
        <v>67</v>
      </c>
      <c r="M3630" t="s">
        <v>1339</v>
      </c>
      <c r="N3630" t="s">
        <v>628</v>
      </c>
      <c r="O3630">
        <v>2004</v>
      </c>
      <c r="P3630">
        <v>11</v>
      </c>
      <c r="Q3630">
        <v>2005</v>
      </c>
      <c r="R3630">
        <v>10</v>
      </c>
      <c r="S3630" s="7">
        <v>12</v>
      </c>
      <c r="T3630" s="7">
        <v>12</v>
      </c>
      <c r="U3630" s="21">
        <v>7</v>
      </c>
      <c r="V3630" s="21" t="s">
        <v>53</v>
      </c>
      <c r="W3630">
        <f t="shared" ref="W3630" si="55">7*60</f>
        <v>420</v>
      </c>
      <c r="X3630" s="48">
        <v>2</v>
      </c>
      <c r="Y3630" s="36" t="s">
        <v>48</v>
      </c>
      <c r="Z3630" t="s">
        <v>83</v>
      </c>
      <c r="AA3630" t="s">
        <v>84</v>
      </c>
      <c r="AB3630">
        <v>69</v>
      </c>
      <c r="AC3630" t="s">
        <v>1463</v>
      </c>
      <c r="AD3630" t="s">
        <v>1656</v>
      </c>
    </row>
    <row r="3631" spans="1:30" ht="15.75" customHeight="1" x14ac:dyDescent="0.3">
      <c r="A3631">
        <v>38</v>
      </c>
      <c r="B3631" t="s">
        <v>35</v>
      </c>
      <c r="C3631" t="s">
        <v>475</v>
      </c>
      <c r="D3631" t="s">
        <v>376</v>
      </c>
      <c r="E3631">
        <v>2009</v>
      </c>
      <c r="F3631" s="38" t="s">
        <v>1340</v>
      </c>
      <c r="G3631" s="38" t="s">
        <v>1342</v>
      </c>
      <c r="H3631" s="3" t="s">
        <v>630</v>
      </c>
      <c r="I3631" s="4">
        <v>-22.6</v>
      </c>
      <c r="J3631" s="4">
        <v>-42.466666666666598</v>
      </c>
      <c r="K3631" s="5">
        <v>1300000</v>
      </c>
      <c r="L3631" t="s">
        <v>67</v>
      </c>
      <c r="M3631" t="s">
        <v>1339</v>
      </c>
      <c r="N3631" t="s">
        <v>628</v>
      </c>
      <c r="O3631" s="12">
        <v>2004</v>
      </c>
      <c r="P3631" s="12">
        <v>11</v>
      </c>
      <c r="Q3631" s="12">
        <v>2005</v>
      </c>
      <c r="R3631" s="12">
        <v>10</v>
      </c>
      <c r="S3631" s="7">
        <v>12</v>
      </c>
      <c r="T3631" s="7">
        <v>12</v>
      </c>
      <c r="U3631">
        <v>7</v>
      </c>
      <c r="V3631" t="s">
        <v>53</v>
      </c>
      <c r="W3631">
        <v>420</v>
      </c>
      <c r="X3631" s="5">
        <v>2</v>
      </c>
      <c r="Y3631" s="36" t="s">
        <v>48</v>
      </c>
      <c r="Z3631" t="s">
        <v>83</v>
      </c>
      <c r="AA3631" t="s">
        <v>87</v>
      </c>
      <c r="AB3631">
        <v>22</v>
      </c>
      <c r="AC3631" t="s">
        <v>1463</v>
      </c>
      <c r="AD3631" t="s">
        <v>1656</v>
      </c>
    </row>
    <row r="3632" spans="1:30" ht="15.75" customHeight="1" x14ac:dyDescent="0.3">
      <c r="A3632">
        <v>38</v>
      </c>
      <c r="B3632" t="s">
        <v>35</v>
      </c>
      <c r="C3632" t="s">
        <v>475</v>
      </c>
      <c r="D3632" t="s">
        <v>376</v>
      </c>
      <c r="E3632">
        <v>2009</v>
      </c>
      <c r="F3632" s="38" t="s">
        <v>1340</v>
      </c>
      <c r="G3632" s="38" t="s">
        <v>1342</v>
      </c>
      <c r="H3632" s="3" t="s">
        <v>630</v>
      </c>
      <c r="I3632" s="4">
        <v>-22.6</v>
      </c>
      <c r="J3632" s="4">
        <v>-42.466666666666598</v>
      </c>
      <c r="K3632" s="5">
        <v>1300000</v>
      </c>
      <c r="L3632" t="s">
        <v>67</v>
      </c>
      <c r="M3632" t="s">
        <v>1339</v>
      </c>
      <c r="N3632" t="s">
        <v>628</v>
      </c>
      <c r="O3632" s="12">
        <v>2004</v>
      </c>
      <c r="P3632" s="12">
        <v>11</v>
      </c>
      <c r="Q3632" s="12">
        <v>2005</v>
      </c>
      <c r="R3632" s="12">
        <v>10</v>
      </c>
      <c r="S3632" s="7">
        <v>12</v>
      </c>
      <c r="T3632" s="7">
        <v>12</v>
      </c>
      <c r="U3632">
        <v>7</v>
      </c>
      <c r="V3632" t="s">
        <v>53</v>
      </c>
      <c r="W3632">
        <v>420</v>
      </c>
      <c r="X3632" s="5">
        <v>2</v>
      </c>
      <c r="Y3632" s="36" t="s">
        <v>48</v>
      </c>
      <c r="Z3632" t="s">
        <v>55</v>
      </c>
      <c r="AA3632" t="s">
        <v>1054</v>
      </c>
      <c r="AB3632">
        <v>0</v>
      </c>
      <c r="AC3632" t="s">
        <v>1463</v>
      </c>
      <c r="AD3632" t="s">
        <v>1656</v>
      </c>
    </row>
    <row r="3633" spans="1:30" ht="15.75" customHeight="1" x14ac:dyDescent="0.3">
      <c r="A3633">
        <v>38</v>
      </c>
      <c r="B3633" t="s">
        <v>35</v>
      </c>
      <c r="C3633" t="s">
        <v>475</v>
      </c>
      <c r="D3633" t="s">
        <v>376</v>
      </c>
      <c r="E3633">
        <v>2009</v>
      </c>
      <c r="F3633" s="38" t="s">
        <v>1340</v>
      </c>
      <c r="G3633" s="38" t="s">
        <v>1342</v>
      </c>
      <c r="H3633" s="3" t="s">
        <v>630</v>
      </c>
      <c r="I3633" s="4">
        <v>-22.6</v>
      </c>
      <c r="J3633" s="4">
        <v>-42.466666666666598</v>
      </c>
      <c r="K3633" s="5">
        <v>1300000</v>
      </c>
      <c r="L3633" t="s">
        <v>67</v>
      </c>
      <c r="M3633" t="s">
        <v>1339</v>
      </c>
      <c r="N3633" t="s">
        <v>628</v>
      </c>
      <c r="O3633" s="12">
        <v>2004</v>
      </c>
      <c r="P3633" s="12">
        <v>11</v>
      </c>
      <c r="Q3633" s="12">
        <v>2005</v>
      </c>
      <c r="R3633" s="12">
        <v>10</v>
      </c>
      <c r="S3633" s="7">
        <v>12</v>
      </c>
      <c r="T3633" s="7">
        <v>12</v>
      </c>
      <c r="U3633">
        <v>7</v>
      </c>
      <c r="V3633" t="s">
        <v>53</v>
      </c>
      <c r="W3633">
        <v>420</v>
      </c>
      <c r="X3633" s="5">
        <v>2</v>
      </c>
      <c r="Y3633" s="36" t="s">
        <v>48</v>
      </c>
      <c r="Z3633" t="s">
        <v>55</v>
      </c>
      <c r="AA3633" t="s">
        <v>56</v>
      </c>
      <c r="AB3633">
        <v>721</v>
      </c>
      <c r="AC3633" t="s">
        <v>1463</v>
      </c>
      <c r="AD3633" t="s">
        <v>1656</v>
      </c>
    </row>
    <row r="3634" spans="1:30" ht="15.75" customHeight="1" x14ac:dyDescent="0.3">
      <c r="A3634">
        <v>38</v>
      </c>
      <c r="B3634" t="s">
        <v>35</v>
      </c>
      <c r="C3634" t="s">
        <v>475</v>
      </c>
      <c r="D3634" t="s">
        <v>376</v>
      </c>
      <c r="E3634">
        <v>2009</v>
      </c>
      <c r="F3634" s="38" t="s">
        <v>1340</v>
      </c>
      <c r="G3634" s="38" t="s">
        <v>1342</v>
      </c>
      <c r="H3634" s="3" t="s">
        <v>630</v>
      </c>
      <c r="I3634" s="4">
        <v>-22.6</v>
      </c>
      <c r="J3634" s="4">
        <v>-42.466666666666598</v>
      </c>
      <c r="K3634" s="5">
        <v>1300000</v>
      </c>
      <c r="L3634" t="s">
        <v>67</v>
      </c>
      <c r="M3634" t="s">
        <v>1339</v>
      </c>
      <c r="N3634" t="s">
        <v>628</v>
      </c>
      <c r="O3634" s="12">
        <v>2004</v>
      </c>
      <c r="P3634" s="12">
        <v>11</v>
      </c>
      <c r="Q3634" s="12">
        <v>2005</v>
      </c>
      <c r="R3634" s="12">
        <v>10</v>
      </c>
      <c r="S3634" s="7">
        <v>12</v>
      </c>
      <c r="T3634" s="7">
        <v>12</v>
      </c>
      <c r="U3634">
        <v>7</v>
      </c>
      <c r="V3634" t="s">
        <v>53</v>
      </c>
      <c r="W3634">
        <v>420</v>
      </c>
      <c r="X3634" s="5">
        <v>2</v>
      </c>
      <c r="Y3634" s="36" t="s">
        <v>48</v>
      </c>
      <c r="Z3634" t="s">
        <v>55</v>
      </c>
      <c r="AA3634" t="s">
        <v>59</v>
      </c>
      <c r="AB3634">
        <v>0</v>
      </c>
      <c r="AC3634" t="s">
        <v>1463</v>
      </c>
      <c r="AD3634" t="s">
        <v>1656</v>
      </c>
    </row>
    <row r="3635" spans="1:30" ht="15.75" customHeight="1" x14ac:dyDescent="0.3">
      <c r="A3635">
        <v>38</v>
      </c>
      <c r="B3635" t="s">
        <v>35</v>
      </c>
      <c r="C3635" t="s">
        <v>475</v>
      </c>
      <c r="D3635" t="s">
        <v>376</v>
      </c>
      <c r="E3635">
        <v>2009</v>
      </c>
      <c r="F3635" s="38" t="s">
        <v>1340</v>
      </c>
      <c r="G3635" s="38" t="s">
        <v>1342</v>
      </c>
      <c r="H3635" s="3" t="s">
        <v>630</v>
      </c>
      <c r="I3635" s="4">
        <v>-22.6</v>
      </c>
      <c r="J3635" s="4">
        <v>-42.466666666666598</v>
      </c>
      <c r="K3635" s="5">
        <v>1300000</v>
      </c>
      <c r="L3635" t="s">
        <v>67</v>
      </c>
      <c r="M3635" t="s">
        <v>1339</v>
      </c>
      <c r="N3635" t="s">
        <v>628</v>
      </c>
      <c r="O3635" s="12">
        <v>2004</v>
      </c>
      <c r="P3635" s="12">
        <v>11</v>
      </c>
      <c r="Q3635" s="12">
        <v>2005</v>
      </c>
      <c r="R3635" s="12">
        <v>10</v>
      </c>
      <c r="S3635" s="7">
        <v>12</v>
      </c>
      <c r="T3635" s="7">
        <v>12</v>
      </c>
      <c r="U3635">
        <v>7</v>
      </c>
      <c r="V3635" t="s">
        <v>53</v>
      </c>
      <c r="W3635">
        <v>420</v>
      </c>
      <c r="X3635" s="5">
        <v>2</v>
      </c>
      <c r="Y3635" s="36" t="s">
        <v>48</v>
      </c>
      <c r="Z3635" t="s">
        <v>55</v>
      </c>
      <c r="AA3635" t="s">
        <v>62</v>
      </c>
      <c r="AB3635">
        <v>0</v>
      </c>
      <c r="AC3635" t="s">
        <v>1463</v>
      </c>
      <c r="AD3635" t="s">
        <v>1656</v>
      </c>
    </row>
    <row r="3636" spans="1:30" ht="15.75" customHeight="1" x14ac:dyDescent="0.3">
      <c r="A3636">
        <v>38</v>
      </c>
      <c r="B3636" t="s">
        <v>35</v>
      </c>
      <c r="C3636" t="s">
        <v>475</v>
      </c>
      <c r="D3636" t="s">
        <v>376</v>
      </c>
      <c r="E3636">
        <v>2009</v>
      </c>
      <c r="F3636" s="38" t="s">
        <v>1340</v>
      </c>
      <c r="G3636" s="38" t="s">
        <v>1342</v>
      </c>
      <c r="H3636" s="3" t="s">
        <v>630</v>
      </c>
      <c r="I3636" s="4">
        <v>-22.6</v>
      </c>
      <c r="J3636" s="4">
        <v>-42.466666666666598</v>
      </c>
      <c r="K3636" s="5">
        <v>1300000</v>
      </c>
      <c r="L3636" t="s">
        <v>67</v>
      </c>
      <c r="M3636" t="s">
        <v>1339</v>
      </c>
      <c r="N3636" t="s">
        <v>628</v>
      </c>
      <c r="O3636" s="12">
        <v>2004</v>
      </c>
      <c r="P3636" s="12">
        <v>11</v>
      </c>
      <c r="Q3636" s="12">
        <v>2005</v>
      </c>
      <c r="R3636" s="12">
        <v>10</v>
      </c>
      <c r="S3636" s="7">
        <v>12</v>
      </c>
      <c r="T3636" s="7">
        <v>12</v>
      </c>
      <c r="U3636">
        <v>7</v>
      </c>
      <c r="V3636" t="s">
        <v>53</v>
      </c>
      <c r="W3636">
        <v>420</v>
      </c>
      <c r="X3636" s="5">
        <v>2</v>
      </c>
      <c r="Y3636" s="36" t="s">
        <v>48</v>
      </c>
      <c r="Z3636" t="s">
        <v>55</v>
      </c>
      <c r="AA3636" t="s">
        <v>113</v>
      </c>
      <c r="AB3636">
        <v>4</v>
      </c>
      <c r="AC3636" t="s">
        <v>1463</v>
      </c>
      <c r="AD3636" t="s">
        <v>1656</v>
      </c>
    </row>
    <row r="3637" spans="1:30" ht="15.75" customHeight="1" x14ac:dyDescent="0.3">
      <c r="A3637">
        <v>38</v>
      </c>
      <c r="B3637" t="s">
        <v>35</v>
      </c>
      <c r="C3637" t="s">
        <v>475</v>
      </c>
      <c r="D3637" t="s">
        <v>376</v>
      </c>
      <c r="E3637">
        <v>2009</v>
      </c>
      <c r="F3637" s="38" t="s">
        <v>1340</v>
      </c>
      <c r="G3637" s="38" t="s">
        <v>1342</v>
      </c>
      <c r="H3637" s="3" t="s">
        <v>630</v>
      </c>
      <c r="I3637" s="4">
        <v>-22.6</v>
      </c>
      <c r="J3637" s="4">
        <v>-42.466666666666598</v>
      </c>
      <c r="K3637" s="5">
        <v>1300000</v>
      </c>
      <c r="L3637" t="s">
        <v>67</v>
      </c>
      <c r="M3637" t="s">
        <v>1339</v>
      </c>
      <c r="N3637" t="s">
        <v>628</v>
      </c>
      <c r="O3637" s="12">
        <v>2004</v>
      </c>
      <c r="P3637" s="12">
        <v>11</v>
      </c>
      <c r="Q3637" s="12">
        <v>2005</v>
      </c>
      <c r="R3637" s="12">
        <v>10</v>
      </c>
      <c r="S3637" s="7">
        <v>12</v>
      </c>
      <c r="T3637" s="7">
        <v>12</v>
      </c>
      <c r="U3637">
        <v>7</v>
      </c>
      <c r="V3637" t="s">
        <v>53</v>
      </c>
      <c r="W3637">
        <v>420</v>
      </c>
      <c r="X3637" s="5">
        <v>2</v>
      </c>
      <c r="Y3637" s="36" t="s">
        <v>48</v>
      </c>
      <c r="Z3637" t="s">
        <v>55</v>
      </c>
      <c r="AA3637" t="s">
        <v>655</v>
      </c>
      <c r="AB3637">
        <v>0</v>
      </c>
      <c r="AC3637" t="s">
        <v>1463</v>
      </c>
      <c r="AD3637" t="s">
        <v>1656</v>
      </c>
    </row>
    <row r="3638" spans="1:30" ht="15.75" customHeight="1" x14ac:dyDescent="0.3">
      <c r="A3638">
        <v>38</v>
      </c>
      <c r="B3638" t="s">
        <v>35</v>
      </c>
      <c r="C3638" t="s">
        <v>475</v>
      </c>
      <c r="D3638" t="s">
        <v>376</v>
      </c>
      <c r="E3638">
        <v>2009</v>
      </c>
      <c r="F3638" s="38" t="s">
        <v>1340</v>
      </c>
      <c r="G3638" s="38" t="s">
        <v>1342</v>
      </c>
      <c r="H3638" s="3" t="s">
        <v>630</v>
      </c>
      <c r="I3638" s="4">
        <v>-22.6</v>
      </c>
      <c r="J3638" s="4">
        <v>-42.466666666666598</v>
      </c>
      <c r="K3638" s="5">
        <v>1300000</v>
      </c>
      <c r="L3638" t="s">
        <v>67</v>
      </c>
      <c r="M3638" t="s">
        <v>1339</v>
      </c>
      <c r="N3638" t="s">
        <v>628</v>
      </c>
      <c r="O3638" s="12">
        <v>2004</v>
      </c>
      <c r="P3638" s="12">
        <v>11</v>
      </c>
      <c r="Q3638" s="12">
        <v>2005</v>
      </c>
      <c r="R3638" s="12">
        <v>10</v>
      </c>
      <c r="S3638" s="7">
        <v>12</v>
      </c>
      <c r="T3638" s="7">
        <v>12</v>
      </c>
      <c r="U3638">
        <v>7</v>
      </c>
      <c r="V3638" t="s">
        <v>53</v>
      </c>
      <c r="W3638">
        <v>420</v>
      </c>
      <c r="X3638" s="5">
        <v>2</v>
      </c>
      <c r="Y3638" s="36" t="s">
        <v>48</v>
      </c>
      <c r="Z3638" t="s">
        <v>55</v>
      </c>
      <c r="AA3638" t="s">
        <v>1066</v>
      </c>
      <c r="AB3638">
        <v>2</v>
      </c>
      <c r="AC3638" t="s">
        <v>1463</v>
      </c>
      <c r="AD3638" t="s">
        <v>1656</v>
      </c>
    </row>
    <row r="3639" spans="1:30" ht="15.75" customHeight="1" x14ac:dyDescent="0.3">
      <c r="A3639">
        <v>38</v>
      </c>
      <c r="B3639" t="s">
        <v>35</v>
      </c>
      <c r="C3639" t="s">
        <v>475</v>
      </c>
      <c r="D3639" t="s">
        <v>376</v>
      </c>
      <c r="E3639">
        <v>2009</v>
      </c>
      <c r="F3639" s="38" t="s">
        <v>1340</v>
      </c>
      <c r="G3639" s="38" t="s">
        <v>1342</v>
      </c>
      <c r="H3639" s="3" t="s">
        <v>630</v>
      </c>
      <c r="I3639" s="4">
        <v>-22.6</v>
      </c>
      <c r="J3639" s="4">
        <v>-42.466666666666598</v>
      </c>
      <c r="K3639" s="5">
        <v>1300000</v>
      </c>
      <c r="L3639" t="s">
        <v>67</v>
      </c>
      <c r="M3639" t="s">
        <v>1339</v>
      </c>
      <c r="N3639" t="s">
        <v>628</v>
      </c>
      <c r="O3639" s="12">
        <v>2004</v>
      </c>
      <c r="P3639" s="12">
        <v>11</v>
      </c>
      <c r="Q3639" s="12">
        <v>2005</v>
      </c>
      <c r="R3639" s="12">
        <v>10</v>
      </c>
      <c r="S3639" s="7">
        <v>12</v>
      </c>
      <c r="T3639" s="7">
        <v>12</v>
      </c>
      <c r="U3639">
        <v>7</v>
      </c>
      <c r="V3639" t="s">
        <v>53</v>
      </c>
      <c r="W3639">
        <v>420</v>
      </c>
      <c r="X3639" s="5">
        <v>2</v>
      </c>
      <c r="Y3639" s="36" t="s">
        <v>48</v>
      </c>
      <c r="Z3639" t="s">
        <v>55</v>
      </c>
      <c r="AA3639" t="s">
        <v>1062</v>
      </c>
      <c r="AB3639">
        <v>4</v>
      </c>
      <c r="AC3639" t="s">
        <v>1463</v>
      </c>
      <c r="AD3639" t="s">
        <v>1656</v>
      </c>
    </row>
    <row r="3640" spans="1:30" ht="15.75" customHeight="1" x14ac:dyDescent="0.3">
      <c r="A3640">
        <v>38</v>
      </c>
      <c r="B3640" t="s">
        <v>35</v>
      </c>
      <c r="C3640" t="s">
        <v>475</v>
      </c>
      <c r="D3640" t="s">
        <v>376</v>
      </c>
      <c r="E3640">
        <v>2009</v>
      </c>
      <c r="F3640" s="38" t="s">
        <v>1340</v>
      </c>
      <c r="G3640" s="38" t="s">
        <v>1342</v>
      </c>
      <c r="H3640" s="3" t="s">
        <v>630</v>
      </c>
      <c r="I3640" s="4">
        <v>-22.6</v>
      </c>
      <c r="J3640" s="4">
        <v>-42.466666666666598</v>
      </c>
      <c r="K3640" s="5">
        <v>1300000</v>
      </c>
      <c r="L3640" t="s">
        <v>67</v>
      </c>
      <c r="M3640" t="s">
        <v>1339</v>
      </c>
      <c r="N3640" t="s">
        <v>628</v>
      </c>
      <c r="O3640" s="12">
        <v>2004</v>
      </c>
      <c r="P3640" s="12">
        <v>11</v>
      </c>
      <c r="Q3640" s="12">
        <v>2005</v>
      </c>
      <c r="R3640" s="12">
        <v>10</v>
      </c>
      <c r="S3640" s="7">
        <v>12</v>
      </c>
      <c r="T3640" s="7">
        <v>12</v>
      </c>
      <c r="U3640">
        <v>7</v>
      </c>
      <c r="V3640" t="s">
        <v>53</v>
      </c>
      <c r="W3640">
        <v>420</v>
      </c>
      <c r="X3640" s="5">
        <v>2</v>
      </c>
      <c r="Y3640" s="36" t="s">
        <v>48</v>
      </c>
      <c r="Z3640" t="s">
        <v>55</v>
      </c>
      <c r="AA3640" t="s">
        <v>114</v>
      </c>
      <c r="AB3640">
        <v>1</v>
      </c>
      <c r="AC3640" t="s">
        <v>1463</v>
      </c>
      <c r="AD3640" t="s">
        <v>1656</v>
      </c>
    </row>
    <row r="3641" spans="1:30" ht="15.75" customHeight="1" x14ac:dyDescent="0.3">
      <c r="A3641">
        <v>38</v>
      </c>
      <c r="B3641" t="s">
        <v>35</v>
      </c>
      <c r="C3641" t="s">
        <v>475</v>
      </c>
      <c r="D3641" t="s">
        <v>376</v>
      </c>
      <c r="E3641">
        <v>2009</v>
      </c>
      <c r="F3641" s="38" t="s">
        <v>1340</v>
      </c>
      <c r="G3641" s="38" t="s">
        <v>1342</v>
      </c>
      <c r="H3641" s="3" t="s">
        <v>630</v>
      </c>
      <c r="I3641" s="4">
        <v>-22.6</v>
      </c>
      <c r="J3641" s="4">
        <v>-42.466666666666598</v>
      </c>
      <c r="K3641" s="5">
        <v>1300000</v>
      </c>
      <c r="L3641" t="s">
        <v>67</v>
      </c>
      <c r="M3641" t="s">
        <v>1339</v>
      </c>
      <c r="N3641" t="s">
        <v>628</v>
      </c>
      <c r="O3641" s="12">
        <v>2004</v>
      </c>
      <c r="P3641" s="12">
        <v>11</v>
      </c>
      <c r="Q3641" s="12">
        <v>2005</v>
      </c>
      <c r="R3641" s="12">
        <v>10</v>
      </c>
      <c r="S3641" s="7">
        <v>12</v>
      </c>
      <c r="T3641" s="7">
        <v>12</v>
      </c>
      <c r="U3641">
        <v>7</v>
      </c>
      <c r="V3641" t="s">
        <v>53</v>
      </c>
      <c r="W3641">
        <v>420</v>
      </c>
      <c r="X3641" s="5">
        <v>2</v>
      </c>
      <c r="Y3641" s="36" t="s">
        <v>48</v>
      </c>
      <c r="Z3641" t="s">
        <v>55</v>
      </c>
      <c r="AA3641" t="s">
        <v>70</v>
      </c>
      <c r="AB3641">
        <v>23</v>
      </c>
      <c r="AC3641" t="s">
        <v>1463</v>
      </c>
      <c r="AD3641" t="s">
        <v>1656</v>
      </c>
    </row>
    <row r="3642" spans="1:30" ht="15.75" customHeight="1" x14ac:dyDescent="0.3">
      <c r="A3642">
        <v>38</v>
      </c>
      <c r="B3642" t="s">
        <v>35</v>
      </c>
      <c r="C3642" t="s">
        <v>475</v>
      </c>
      <c r="D3642" t="s">
        <v>376</v>
      </c>
      <c r="E3642">
        <v>2009</v>
      </c>
      <c r="F3642" s="38" t="s">
        <v>1340</v>
      </c>
      <c r="G3642" s="38" t="s">
        <v>1342</v>
      </c>
      <c r="H3642" s="3" t="s">
        <v>630</v>
      </c>
      <c r="I3642" s="4">
        <v>-22.6</v>
      </c>
      <c r="J3642" s="4">
        <v>-42.466666666666598</v>
      </c>
      <c r="K3642" s="5">
        <v>1300000</v>
      </c>
      <c r="L3642" t="s">
        <v>67</v>
      </c>
      <c r="M3642" t="s">
        <v>1339</v>
      </c>
      <c r="N3642" t="s">
        <v>628</v>
      </c>
      <c r="O3642" s="12">
        <v>2004</v>
      </c>
      <c r="P3642" s="12">
        <v>11</v>
      </c>
      <c r="Q3642" s="12">
        <v>2005</v>
      </c>
      <c r="R3642" s="12">
        <v>10</v>
      </c>
      <c r="S3642" s="7">
        <v>12</v>
      </c>
      <c r="T3642" s="7">
        <v>12</v>
      </c>
      <c r="U3642">
        <v>7</v>
      </c>
      <c r="V3642" t="s">
        <v>53</v>
      </c>
      <c r="W3642">
        <v>420</v>
      </c>
      <c r="X3642" s="5">
        <v>2</v>
      </c>
      <c r="Y3642" s="36" t="s">
        <v>48</v>
      </c>
      <c r="Z3642" t="s">
        <v>55</v>
      </c>
      <c r="AA3642" t="s">
        <v>1053</v>
      </c>
      <c r="AB3642">
        <v>72</v>
      </c>
      <c r="AC3642" t="s">
        <v>1463</v>
      </c>
      <c r="AD3642" t="s">
        <v>1656</v>
      </c>
    </row>
    <row r="3643" spans="1:30" ht="15.75" customHeight="1" x14ac:dyDescent="0.3">
      <c r="A3643">
        <v>38</v>
      </c>
      <c r="B3643" t="s">
        <v>35</v>
      </c>
      <c r="C3643" t="s">
        <v>475</v>
      </c>
      <c r="D3643" t="s">
        <v>376</v>
      </c>
      <c r="E3643">
        <v>2009</v>
      </c>
      <c r="F3643" s="38" t="s">
        <v>1340</v>
      </c>
      <c r="G3643" s="38" t="s">
        <v>1342</v>
      </c>
      <c r="H3643" s="3" t="s">
        <v>630</v>
      </c>
      <c r="I3643" s="4">
        <v>-22.6</v>
      </c>
      <c r="J3643" s="4">
        <v>-42.466666666666598</v>
      </c>
      <c r="K3643" s="5">
        <v>1300000</v>
      </c>
      <c r="L3643" t="s">
        <v>67</v>
      </c>
      <c r="M3643" t="s">
        <v>1339</v>
      </c>
      <c r="N3643" t="s">
        <v>628</v>
      </c>
      <c r="O3643" s="12">
        <v>2004</v>
      </c>
      <c r="P3643" s="12">
        <v>11</v>
      </c>
      <c r="Q3643" s="12">
        <v>2005</v>
      </c>
      <c r="R3643" s="12">
        <v>10</v>
      </c>
      <c r="S3643" s="7">
        <v>12</v>
      </c>
      <c r="T3643" s="7">
        <v>12</v>
      </c>
      <c r="U3643">
        <v>7</v>
      </c>
      <c r="V3643" t="s">
        <v>53</v>
      </c>
      <c r="W3643">
        <v>420</v>
      </c>
      <c r="X3643" s="5">
        <v>2</v>
      </c>
      <c r="Y3643" s="36" t="s">
        <v>48</v>
      </c>
      <c r="Z3643" t="s">
        <v>55</v>
      </c>
      <c r="AA3643" t="s">
        <v>73</v>
      </c>
      <c r="AB3643">
        <v>10</v>
      </c>
      <c r="AC3643" t="s">
        <v>1463</v>
      </c>
      <c r="AD3643" t="s">
        <v>1656</v>
      </c>
    </row>
    <row r="3644" spans="1:30" ht="15.75" customHeight="1" x14ac:dyDescent="0.3">
      <c r="A3644">
        <v>38</v>
      </c>
      <c r="B3644" t="s">
        <v>35</v>
      </c>
      <c r="C3644" t="s">
        <v>475</v>
      </c>
      <c r="D3644" t="s">
        <v>376</v>
      </c>
      <c r="E3644">
        <v>2009</v>
      </c>
      <c r="F3644" s="38" t="s">
        <v>1340</v>
      </c>
      <c r="G3644" s="38" t="s">
        <v>1342</v>
      </c>
      <c r="H3644" s="3" t="s">
        <v>630</v>
      </c>
      <c r="I3644" s="4">
        <v>-22.6</v>
      </c>
      <c r="J3644" s="4">
        <v>-42.466666666666598</v>
      </c>
      <c r="K3644" s="5">
        <v>1300000</v>
      </c>
      <c r="L3644" t="s">
        <v>67</v>
      </c>
      <c r="M3644" t="s">
        <v>1339</v>
      </c>
      <c r="N3644" t="s">
        <v>628</v>
      </c>
      <c r="O3644" s="12">
        <v>2004</v>
      </c>
      <c r="P3644" s="12">
        <v>11</v>
      </c>
      <c r="Q3644" s="12">
        <v>2005</v>
      </c>
      <c r="R3644" s="12">
        <v>10</v>
      </c>
      <c r="S3644" s="7">
        <v>12</v>
      </c>
      <c r="T3644" s="7">
        <v>12</v>
      </c>
      <c r="U3644">
        <v>7</v>
      </c>
      <c r="V3644" t="s">
        <v>53</v>
      </c>
      <c r="W3644">
        <v>420</v>
      </c>
      <c r="X3644" s="5">
        <v>2</v>
      </c>
      <c r="Y3644" s="36" t="s">
        <v>48</v>
      </c>
      <c r="Z3644" t="s">
        <v>55</v>
      </c>
      <c r="AA3644" t="s">
        <v>76</v>
      </c>
      <c r="AB3644">
        <v>0</v>
      </c>
      <c r="AC3644" t="s">
        <v>1463</v>
      </c>
      <c r="AD3644" t="s">
        <v>1656</v>
      </c>
    </row>
    <row r="3645" spans="1:30" ht="15.75" customHeight="1" x14ac:dyDescent="0.3">
      <c r="A3645">
        <v>38</v>
      </c>
      <c r="B3645" t="s">
        <v>35</v>
      </c>
      <c r="C3645" t="s">
        <v>475</v>
      </c>
      <c r="D3645" t="s">
        <v>376</v>
      </c>
      <c r="E3645">
        <v>2009</v>
      </c>
      <c r="F3645" s="38" t="s">
        <v>1340</v>
      </c>
      <c r="G3645" s="38" t="s">
        <v>1342</v>
      </c>
      <c r="H3645" s="3" t="s">
        <v>630</v>
      </c>
      <c r="I3645" s="4">
        <v>-22.6</v>
      </c>
      <c r="J3645" s="4">
        <v>-42.466666666666598</v>
      </c>
      <c r="K3645" s="5">
        <v>1300000</v>
      </c>
      <c r="L3645" t="s">
        <v>67</v>
      </c>
      <c r="M3645" t="s">
        <v>1339</v>
      </c>
      <c r="N3645" t="s">
        <v>628</v>
      </c>
      <c r="O3645" s="12">
        <v>2004</v>
      </c>
      <c r="P3645" s="12">
        <v>11</v>
      </c>
      <c r="Q3645" s="12">
        <v>2005</v>
      </c>
      <c r="R3645" s="12">
        <v>10</v>
      </c>
      <c r="S3645" s="7">
        <v>12</v>
      </c>
      <c r="T3645" s="7">
        <v>12</v>
      </c>
      <c r="U3645">
        <v>7</v>
      </c>
      <c r="V3645" t="s">
        <v>53</v>
      </c>
      <c r="W3645">
        <v>420</v>
      </c>
      <c r="X3645" s="5">
        <v>2</v>
      </c>
      <c r="Y3645" s="36" t="s">
        <v>48</v>
      </c>
      <c r="Z3645" t="s">
        <v>55</v>
      </c>
      <c r="AA3645" t="s">
        <v>1073</v>
      </c>
      <c r="AB3645">
        <v>0</v>
      </c>
      <c r="AC3645" t="s">
        <v>1463</v>
      </c>
      <c r="AD3645" t="s">
        <v>1656</v>
      </c>
    </row>
    <row r="3646" spans="1:30" ht="15.75" customHeight="1" x14ac:dyDescent="0.3">
      <c r="A3646">
        <v>38</v>
      </c>
      <c r="B3646" t="s">
        <v>35</v>
      </c>
      <c r="C3646" t="s">
        <v>475</v>
      </c>
      <c r="D3646" t="s">
        <v>376</v>
      </c>
      <c r="E3646">
        <v>2009</v>
      </c>
      <c r="F3646" s="38" t="s">
        <v>1340</v>
      </c>
      <c r="G3646" s="38" t="s">
        <v>1342</v>
      </c>
      <c r="H3646" s="3" t="s">
        <v>630</v>
      </c>
      <c r="I3646" s="4">
        <v>-22.6</v>
      </c>
      <c r="J3646" s="4">
        <v>-42.466666666666598</v>
      </c>
      <c r="K3646" s="5">
        <v>1300000</v>
      </c>
      <c r="L3646" t="s">
        <v>67</v>
      </c>
      <c r="M3646" t="s">
        <v>1339</v>
      </c>
      <c r="N3646" t="s">
        <v>628</v>
      </c>
      <c r="O3646" s="12">
        <v>2004</v>
      </c>
      <c r="P3646" s="12">
        <v>11</v>
      </c>
      <c r="Q3646" s="12">
        <v>2005</v>
      </c>
      <c r="R3646" s="12">
        <v>10</v>
      </c>
      <c r="S3646" s="7">
        <v>12</v>
      </c>
      <c r="T3646" s="7">
        <v>12</v>
      </c>
      <c r="U3646">
        <v>7</v>
      </c>
      <c r="V3646" t="s">
        <v>53</v>
      </c>
      <c r="W3646">
        <v>420</v>
      </c>
      <c r="X3646" s="5">
        <v>2</v>
      </c>
      <c r="Y3646" s="36" t="s">
        <v>48</v>
      </c>
      <c r="Z3646" t="s">
        <v>90</v>
      </c>
      <c r="AA3646" t="s">
        <v>91</v>
      </c>
      <c r="AB3646">
        <v>1</v>
      </c>
      <c r="AC3646" t="s">
        <v>1463</v>
      </c>
      <c r="AD3646" t="s">
        <v>1656</v>
      </c>
    </row>
    <row r="3647" spans="1:30" ht="15.75" customHeight="1" x14ac:dyDescent="0.3">
      <c r="A3647">
        <v>38</v>
      </c>
      <c r="B3647" t="s">
        <v>35</v>
      </c>
      <c r="C3647" t="s">
        <v>475</v>
      </c>
      <c r="D3647" t="s">
        <v>376</v>
      </c>
      <c r="E3647" s="5">
        <v>2009</v>
      </c>
      <c r="F3647" s="38" t="s">
        <v>1340</v>
      </c>
      <c r="G3647" s="38" t="s">
        <v>1343</v>
      </c>
      <c r="H3647" s="42" t="s">
        <v>631</v>
      </c>
      <c r="I3647" s="4">
        <v>-22.6333333</v>
      </c>
      <c r="J3647" s="4">
        <v>-42.45</v>
      </c>
      <c r="K3647" s="5">
        <v>190000</v>
      </c>
      <c r="L3647" t="s">
        <v>67</v>
      </c>
      <c r="M3647" t="s">
        <v>1339</v>
      </c>
      <c r="N3647" t="s">
        <v>628</v>
      </c>
      <c r="O3647">
        <v>2004</v>
      </c>
      <c r="P3647">
        <v>11</v>
      </c>
      <c r="Q3647">
        <v>2005</v>
      </c>
      <c r="R3647">
        <v>10</v>
      </c>
      <c r="S3647" s="7">
        <v>12</v>
      </c>
      <c r="T3647" s="7">
        <v>12</v>
      </c>
      <c r="U3647" s="21">
        <v>7</v>
      </c>
      <c r="V3647" s="21" t="s">
        <v>53</v>
      </c>
      <c r="W3647">
        <f t="shared" ref="W3647" si="56">7*60</f>
        <v>420</v>
      </c>
      <c r="X3647" s="48">
        <v>1</v>
      </c>
      <c r="Y3647" s="36" t="s">
        <v>48</v>
      </c>
      <c r="Z3647" t="s">
        <v>83</v>
      </c>
      <c r="AA3647" t="s">
        <v>84</v>
      </c>
      <c r="AB3647">
        <v>56</v>
      </c>
      <c r="AC3647" t="s">
        <v>1463</v>
      </c>
      <c r="AD3647" t="s">
        <v>1656</v>
      </c>
    </row>
    <row r="3648" spans="1:30" ht="15.75" customHeight="1" x14ac:dyDescent="0.3">
      <c r="A3648">
        <v>38</v>
      </c>
      <c r="B3648" t="s">
        <v>35</v>
      </c>
      <c r="C3648" t="s">
        <v>475</v>
      </c>
      <c r="D3648" t="s">
        <v>376</v>
      </c>
      <c r="E3648">
        <v>2009</v>
      </c>
      <c r="F3648" s="38" t="s">
        <v>1340</v>
      </c>
      <c r="G3648" s="38" t="s">
        <v>1343</v>
      </c>
      <c r="H3648" s="3" t="s">
        <v>631</v>
      </c>
      <c r="I3648" s="4">
        <v>-22.6333333</v>
      </c>
      <c r="J3648" s="4">
        <v>-42.45</v>
      </c>
      <c r="K3648" s="5">
        <v>190000</v>
      </c>
      <c r="L3648" t="s">
        <v>67</v>
      </c>
      <c r="M3648" t="s">
        <v>1339</v>
      </c>
      <c r="N3648" t="s">
        <v>628</v>
      </c>
      <c r="O3648" s="12">
        <v>2004</v>
      </c>
      <c r="P3648" s="12">
        <v>11</v>
      </c>
      <c r="Q3648" s="12">
        <v>2005</v>
      </c>
      <c r="R3648" s="12">
        <v>10</v>
      </c>
      <c r="S3648" s="7">
        <v>12</v>
      </c>
      <c r="T3648" s="7">
        <v>12</v>
      </c>
      <c r="U3648">
        <v>7</v>
      </c>
      <c r="V3648" t="s">
        <v>53</v>
      </c>
      <c r="W3648">
        <v>420</v>
      </c>
      <c r="X3648" s="5">
        <v>1</v>
      </c>
      <c r="Y3648" s="36" t="s">
        <v>48</v>
      </c>
      <c r="Z3648" t="s">
        <v>83</v>
      </c>
      <c r="AA3648" t="s">
        <v>87</v>
      </c>
      <c r="AB3648">
        <v>34</v>
      </c>
      <c r="AC3648" t="s">
        <v>1463</v>
      </c>
      <c r="AD3648" t="s">
        <v>1656</v>
      </c>
    </row>
    <row r="3649" spans="1:30" ht="15.75" customHeight="1" x14ac:dyDescent="0.3">
      <c r="A3649">
        <v>38</v>
      </c>
      <c r="B3649" t="s">
        <v>35</v>
      </c>
      <c r="C3649" t="s">
        <v>475</v>
      </c>
      <c r="D3649" t="s">
        <v>376</v>
      </c>
      <c r="E3649">
        <v>2009</v>
      </c>
      <c r="F3649" s="38" t="s">
        <v>1340</v>
      </c>
      <c r="G3649" s="38" t="s">
        <v>1343</v>
      </c>
      <c r="H3649" s="3" t="s">
        <v>631</v>
      </c>
      <c r="I3649" s="4">
        <v>-22.6333333</v>
      </c>
      <c r="J3649" s="4">
        <v>-42.45</v>
      </c>
      <c r="K3649" s="5">
        <v>190000</v>
      </c>
      <c r="L3649" t="s">
        <v>67</v>
      </c>
      <c r="M3649" t="s">
        <v>1339</v>
      </c>
      <c r="N3649" t="s">
        <v>628</v>
      </c>
      <c r="O3649" s="12">
        <v>2004</v>
      </c>
      <c r="P3649" s="12">
        <v>11</v>
      </c>
      <c r="Q3649" s="12">
        <v>2005</v>
      </c>
      <c r="R3649" s="12">
        <v>10</v>
      </c>
      <c r="S3649" s="7">
        <v>12</v>
      </c>
      <c r="T3649" s="7">
        <v>12</v>
      </c>
      <c r="U3649">
        <v>7</v>
      </c>
      <c r="V3649" t="s">
        <v>53</v>
      </c>
      <c r="W3649">
        <v>420</v>
      </c>
      <c r="X3649" s="5">
        <v>1</v>
      </c>
      <c r="Y3649" s="36" t="s">
        <v>48</v>
      </c>
      <c r="Z3649" t="s">
        <v>55</v>
      </c>
      <c r="AA3649" t="s">
        <v>1054</v>
      </c>
      <c r="AB3649">
        <v>0</v>
      </c>
      <c r="AC3649" t="s">
        <v>1463</v>
      </c>
      <c r="AD3649" t="s">
        <v>1656</v>
      </c>
    </row>
    <row r="3650" spans="1:30" ht="15.75" customHeight="1" x14ac:dyDescent="0.3">
      <c r="A3650">
        <v>38</v>
      </c>
      <c r="B3650" t="s">
        <v>35</v>
      </c>
      <c r="C3650" t="s">
        <v>475</v>
      </c>
      <c r="D3650" t="s">
        <v>376</v>
      </c>
      <c r="E3650">
        <v>2009</v>
      </c>
      <c r="F3650" s="38" t="s">
        <v>1340</v>
      </c>
      <c r="G3650" s="38" t="s">
        <v>1343</v>
      </c>
      <c r="H3650" s="3" t="s">
        <v>631</v>
      </c>
      <c r="I3650" s="4">
        <v>-22.6333333</v>
      </c>
      <c r="J3650" s="4">
        <v>-42.45</v>
      </c>
      <c r="K3650" s="5">
        <v>190000</v>
      </c>
      <c r="L3650" t="s">
        <v>67</v>
      </c>
      <c r="M3650" t="s">
        <v>1339</v>
      </c>
      <c r="N3650" t="s">
        <v>628</v>
      </c>
      <c r="O3650" s="12">
        <v>2004</v>
      </c>
      <c r="P3650" s="12">
        <v>11</v>
      </c>
      <c r="Q3650" s="12">
        <v>2005</v>
      </c>
      <c r="R3650" s="12">
        <v>10</v>
      </c>
      <c r="S3650" s="7">
        <v>12</v>
      </c>
      <c r="T3650" s="7">
        <v>12</v>
      </c>
      <c r="U3650">
        <v>7</v>
      </c>
      <c r="V3650" t="s">
        <v>53</v>
      </c>
      <c r="W3650">
        <v>420</v>
      </c>
      <c r="X3650" s="5">
        <v>1</v>
      </c>
      <c r="Y3650" s="36" t="s">
        <v>48</v>
      </c>
      <c r="Z3650" t="s">
        <v>55</v>
      </c>
      <c r="AA3650" t="s">
        <v>56</v>
      </c>
      <c r="AB3650">
        <v>260</v>
      </c>
      <c r="AC3650" t="s">
        <v>1463</v>
      </c>
      <c r="AD3650" t="s">
        <v>1656</v>
      </c>
    </row>
    <row r="3651" spans="1:30" ht="15.75" customHeight="1" x14ac:dyDescent="0.3">
      <c r="A3651">
        <v>38</v>
      </c>
      <c r="B3651" t="s">
        <v>35</v>
      </c>
      <c r="C3651" t="s">
        <v>475</v>
      </c>
      <c r="D3651" t="s">
        <v>376</v>
      </c>
      <c r="E3651">
        <v>2009</v>
      </c>
      <c r="F3651" s="38" t="s">
        <v>1340</v>
      </c>
      <c r="G3651" s="38" t="s">
        <v>1343</v>
      </c>
      <c r="H3651" s="3" t="s">
        <v>631</v>
      </c>
      <c r="I3651" s="4">
        <v>-22.6333333</v>
      </c>
      <c r="J3651" s="4">
        <v>-42.45</v>
      </c>
      <c r="K3651" s="5">
        <v>190000</v>
      </c>
      <c r="L3651" t="s">
        <v>67</v>
      </c>
      <c r="M3651" t="s">
        <v>1339</v>
      </c>
      <c r="N3651" t="s">
        <v>628</v>
      </c>
      <c r="O3651" s="12">
        <v>2004</v>
      </c>
      <c r="P3651" s="12">
        <v>11</v>
      </c>
      <c r="Q3651" s="12">
        <v>2005</v>
      </c>
      <c r="R3651" s="12">
        <v>10</v>
      </c>
      <c r="S3651" s="7">
        <v>12</v>
      </c>
      <c r="T3651" s="7">
        <v>12</v>
      </c>
      <c r="U3651">
        <v>7</v>
      </c>
      <c r="V3651" t="s">
        <v>53</v>
      </c>
      <c r="W3651">
        <v>420</v>
      </c>
      <c r="X3651" s="5">
        <v>1</v>
      </c>
      <c r="Y3651" s="36" t="s">
        <v>48</v>
      </c>
      <c r="Z3651" t="s">
        <v>55</v>
      </c>
      <c r="AA3651" t="s">
        <v>59</v>
      </c>
      <c r="AB3651">
        <v>0</v>
      </c>
      <c r="AC3651" t="s">
        <v>1463</v>
      </c>
      <c r="AD3651" t="s">
        <v>1656</v>
      </c>
    </row>
    <row r="3652" spans="1:30" ht="15.75" customHeight="1" x14ac:dyDescent="0.3">
      <c r="A3652">
        <v>38</v>
      </c>
      <c r="B3652" t="s">
        <v>35</v>
      </c>
      <c r="C3652" t="s">
        <v>475</v>
      </c>
      <c r="D3652" t="s">
        <v>376</v>
      </c>
      <c r="E3652">
        <v>2009</v>
      </c>
      <c r="F3652" s="38" t="s">
        <v>1340</v>
      </c>
      <c r="G3652" s="38" t="s">
        <v>1343</v>
      </c>
      <c r="H3652" s="3" t="s">
        <v>631</v>
      </c>
      <c r="I3652" s="4">
        <v>-22.6333333</v>
      </c>
      <c r="J3652" s="4">
        <v>-42.45</v>
      </c>
      <c r="K3652" s="5">
        <v>190000</v>
      </c>
      <c r="L3652" t="s">
        <v>67</v>
      </c>
      <c r="M3652" t="s">
        <v>1339</v>
      </c>
      <c r="N3652" t="s">
        <v>628</v>
      </c>
      <c r="O3652" s="12">
        <v>2004</v>
      </c>
      <c r="P3652" s="12">
        <v>11</v>
      </c>
      <c r="Q3652" s="12">
        <v>2005</v>
      </c>
      <c r="R3652" s="12">
        <v>10</v>
      </c>
      <c r="S3652" s="7">
        <v>12</v>
      </c>
      <c r="T3652" s="7">
        <v>12</v>
      </c>
      <c r="U3652">
        <v>7</v>
      </c>
      <c r="V3652" t="s">
        <v>53</v>
      </c>
      <c r="W3652">
        <v>420</v>
      </c>
      <c r="X3652" s="5">
        <v>1</v>
      </c>
      <c r="Y3652" s="36" t="s">
        <v>48</v>
      </c>
      <c r="Z3652" t="s">
        <v>55</v>
      </c>
      <c r="AA3652" t="s">
        <v>62</v>
      </c>
      <c r="AB3652">
        <v>1</v>
      </c>
      <c r="AC3652" t="s">
        <v>1463</v>
      </c>
      <c r="AD3652" t="s">
        <v>1656</v>
      </c>
    </row>
    <row r="3653" spans="1:30" ht="15.75" customHeight="1" x14ac:dyDescent="0.3">
      <c r="A3653">
        <v>38</v>
      </c>
      <c r="B3653" t="s">
        <v>35</v>
      </c>
      <c r="C3653" t="s">
        <v>475</v>
      </c>
      <c r="D3653" t="s">
        <v>376</v>
      </c>
      <c r="E3653">
        <v>2009</v>
      </c>
      <c r="F3653" s="38" t="s">
        <v>1340</v>
      </c>
      <c r="G3653" s="38" t="s">
        <v>1343</v>
      </c>
      <c r="H3653" s="3" t="s">
        <v>631</v>
      </c>
      <c r="I3653" s="4">
        <v>-22.6333333</v>
      </c>
      <c r="J3653" s="4">
        <v>-42.45</v>
      </c>
      <c r="K3653" s="5">
        <v>190000</v>
      </c>
      <c r="L3653" t="s">
        <v>67</v>
      </c>
      <c r="M3653" t="s">
        <v>1339</v>
      </c>
      <c r="N3653" t="s">
        <v>628</v>
      </c>
      <c r="O3653" s="12">
        <v>2004</v>
      </c>
      <c r="P3653" s="12">
        <v>11</v>
      </c>
      <c r="Q3653" s="12">
        <v>2005</v>
      </c>
      <c r="R3653" s="12">
        <v>10</v>
      </c>
      <c r="S3653" s="7">
        <v>12</v>
      </c>
      <c r="T3653" s="7">
        <v>12</v>
      </c>
      <c r="U3653">
        <v>7</v>
      </c>
      <c r="V3653" t="s">
        <v>53</v>
      </c>
      <c r="W3653">
        <v>420</v>
      </c>
      <c r="X3653" s="5">
        <v>1</v>
      </c>
      <c r="Y3653" s="36" t="s">
        <v>48</v>
      </c>
      <c r="Z3653" t="s">
        <v>55</v>
      </c>
      <c r="AA3653" t="s">
        <v>113</v>
      </c>
      <c r="AB3653">
        <v>2</v>
      </c>
      <c r="AC3653" t="s">
        <v>1463</v>
      </c>
      <c r="AD3653" t="s">
        <v>1656</v>
      </c>
    </row>
    <row r="3654" spans="1:30" ht="15.75" customHeight="1" x14ac:dyDescent="0.3">
      <c r="A3654">
        <v>38</v>
      </c>
      <c r="B3654" t="s">
        <v>35</v>
      </c>
      <c r="C3654" t="s">
        <v>475</v>
      </c>
      <c r="D3654" t="s">
        <v>376</v>
      </c>
      <c r="E3654">
        <v>2009</v>
      </c>
      <c r="F3654" s="38" t="s">
        <v>1340</v>
      </c>
      <c r="G3654" s="38" t="s">
        <v>1343</v>
      </c>
      <c r="H3654" s="3" t="s">
        <v>631</v>
      </c>
      <c r="I3654" s="4">
        <v>-22.6333333</v>
      </c>
      <c r="J3654" s="4">
        <v>-42.45</v>
      </c>
      <c r="K3654" s="5">
        <v>190000</v>
      </c>
      <c r="L3654" t="s">
        <v>67</v>
      </c>
      <c r="M3654" t="s">
        <v>1339</v>
      </c>
      <c r="N3654" t="s">
        <v>628</v>
      </c>
      <c r="O3654" s="12">
        <v>2004</v>
      </c>
      <c r="P3654" s="12">
        <v>11</v>
      </c>
      <c r="Q3654" s="12">
        <v>2005</v>
      </c>
      <c r="R3654" s="12">
        <v>10</v>
      </c>
      <c r="S3654" s="7">
        <v>12</v>
      </c>
      <c r="T3654" s="7">
        <v>12</v>
      </c>
      <c r="U3654">
        <v>7</v>
      </c>
      <c r="V3654" t="s">
        <v>53</v>
      </c>
      <c r="W3654">
        <v>420</v>
      </c>
      <c r="X3654" s="5">
        <v>1</v>
      </c>
      <c r="Y3654" s="36" t="s">
        <v>48</v>
      </c>
      <c r="Z3654" t="s">
        <v>55</v>
      </c>
      <c r="AA3654" t="s">
        <v>655</v>
      </c>
      <c r="AB3654">
        <v>0</v>
      </c>
      <c r="AC3654" t="s">
        <v>1463</v>
      </c>
      <c r="AD3654" t="s">
        <v>1656</v>
      </c>
    </row>
    <row r="3655" spans="1:30" ht="15.75" customHeight="1" x14ac:dyDescent="0.3">
      <c r="A3655">
        <v>38</v>
      </c>
      <c r="B3655" t="s">
        <v>35</v>
      </c>
      <c r="C3655" t="s">
        <v>475</v>
      </c>
      <c r="D3655" t="s">
        <v>376</v>
      </c>
      <c r="E3655">
        <v>2009</v>
      </c>
      <c r="F3655" s="38" t="s">
        <v>1340</v>
      </c>
      <c r="G3655" s="38" t="s">
        <v>1343</v>
      </c>
      <c r="H3655" s="3" t="s">
        <v>631</v>
      </c>
      <c r="I3655" s="4">
        <v>-22.6333333</v>
      </c>
      <c r="J3655" s="4">
        <v>-42.45</v>
      </c>
      <c r="K3655" s="5">
        <v>190000</v>
      </c>
      <c r="L3655" t="s">
        <v>67</v>
      </c>
      <c r="M3655" t="s">
        <v>1339</v>
      </c>
      <c r="N3655" t="s">
        <v>628</v>
      </c>
      <c r="O3655" s="12">
        <v>2004</v>
      </c>
      <c r="P3655" s="12">
        <v>11</v>
      </c>
      <c r="Q3655" s="12">
        <v>2005</v>
      </c>
      <c r="R3655" s="12">
        <v>10</v>
      </c>
      <c r="S3655" s="7">
        <v>12</v>
      </c>
      <c r="T3655" s="7">
        <v>12</v>
      </c>
      <c r="U3655">
        <v>7</v>
      </c>
      <c r="V3655" t="s">
        <v>53</v>
      </c>
      <c r="W3655">
        <v>420</v>
      </c>
      <c r="X3655" s="5">
        <v>1</v>
      </c>
      <c r="Y3655" s="36" t="s">
        <v>48</v>
      </c>
      <c r="Z3655" t="s">
        <v>55</v>
      </c>
      <c r="AA3655" t="s">
        <v>1066</v>
      </c>
      <c r="AB3655">
        <v>0</v>
      </c>
      <c r="AC3655" t="s">
        <v>1463</v>
      </c>
      <c r="AD3655" t="s">
        <v>1656</v>
      </c>
    </row>
    <row r="3656" spans="1:30" ht="15.75" customHeight="1" x14ac:dyDescent="0.3">
      <c r="A3656">
        <v>38</v>
      </c>
      <c r="B3656" t="s">
        <v>35</v>
      </c>
      <c r="C3656" t="s">
        <v>475</v>
      </c>
      <c r="D3656" t="s">
        <v>376</v>
      </c>
      <c r="E3656">
        <v>2009</v>
      </c>
      <c r="F3656" s="38" t="s">
        <v>1340</v>
      </c>
      <c r="G3656" s="38" t="s">
        <v>1343</v>
      </c>
      <c r="H3656" s="3" t="s">
        <v>631</v>
      </c>
      <c r="I3656" s="4">
        <v>-22.6333333</v>
      </c>
      <c r="J3656" s="4">
        <v>-42.45</v>
      </c>
      <c r="K3656" s="5">
        <v>190000</v>
      </c>
      <c r="L3656" t="s">
        <v>67</v>
      </c>
      <c r="M3656" t="s">
        <v>1339</v>
      </c>
      <c r="N3656" t="s">
        <v>628</v>
      </c>
      <c r="O3656" s="12">
        <v>2004</v>
      </c>
      <c r="P3656" s="12">
        <v>11</v>
      </c>
      <c r="Q3656" s="12">
        <v>2005</v>
      </c>
      <c r="R3656" s="12">
        <v>10</v>
      </c>
      <c r="S3656" s="7">
        <v>12</v>
      </c>
      <c r="T3656" s="7">
        <v>12</v>
      </c>
      <c r="U3656">
        <v>7</v>
      </c>
      <c r="V3656" t="s">
        <v>53</v>
      </c>
      <c r="W3656">
        <v>420</v>
      </c>
      <c r="X3656" s="5">
        <v>1</v>
      </c>
      <c r="Y3656" s="36" t="s">
        <v>48</v>
      </c>
      <c r="Z3656" t="s">
        <v>55</v>
      </c>
      <c r="AA3656" t="s">
        <v>1062</v>
      </c>
      <c r="AB3656">
        <v>0</v>
      </c>
      <c r="AC3656" t="s">
        <v>1463</v>
      </c>
      <c r="AD3656" t="s">
        <v>1656</v>
      </c>
    </row>
    <row r="3657" spans="1:30" ht="15.75" customHeight="1" x14ac:dyDescent="0.3">
      <c r="A3657">
        <v>38</v>
      </c>
      <c r="B3657" t="s">
        <v>35</v>
      </c>
      <c r="C3657" t="s">
        <v>475</v>
      </c>
      <c r="D3657" t="s">
        <v>376</v>
      </c>
      <c r="E3657">
        <v>2009</v>
      </c>
      <c r="F3657" s="38" t="s">
        <v>1340</v>
      </c>
      <c r="G3657" s="38" t="s">
        <v>1343</v>
      </c>
      <c r="H3657" s="3" t="s">
        <v>631</v>
      </c>
      <c r="I3657" s="4">
        <v>-22.6333333</v>
      </c>
      <c r="J3657" s="4">
        <v>-42.45</v>
      </c>
      <c r="K3657" s="5">
        <v>190000</v>
      </c>
      <c r="L3657" t="s">
        <v>67</v>
      </c>
      <c r="M3657" t="s">
        <v>1339</v>
      </c>
      <c r="N3657" t="s">
        <v>628</v>
      </c>
      <c r="O3657" s="12">
        <v>2004</v>
      </c>
      <c r="P3657" s="12">
        <v>11</v>
      </c>
      <c r="Q3657" s="12">
        <v>2005</v>
      </c>
      <c r="R3657" s="12">
        <v>10</v>
      </c>
      <c r="S3657" s="7">
        <v>12</v>
      </c>
      <c r="T3657" s="7">
        <v>12</v>
      </c>
      <c r="U3657">
        <v>7</v>
      </c>
      <c r="V3657" t="s">
        <v>53</v>
      </c>
      <c r="W3657">
        <v>420</v>
      </c>
      <c r="X3657" s="5">
        <v>1</v>
      </c>
      <c r="Y3657" s="36" t="s">
        <v>48</v>
      </c>
      <c r="Z3657" t="s">
        <v>55</v>
      </c>
      <c r="AA3657" t="s">
        <v>114</v>
      </c>
      <c r="AB3657">
        <v>0</v>
      </c>
      <c r="AC3657" t="s">
        <v>1463</v>
      </c>
      <c r="AD3657" t="s">
        <v>1656</v>
      </c>
    </row>
    <row r="3658" spans="1:30" ht="15.75" customHeight="1" x14ac:dyDescent="0.3">
      <c r="A3658">
        <v>38</v>
      </c>
      <c r="B3658" t="s">
        <v>35</v>
      </c>
      <c r="C3658" t="s">
        <v>475</v>
      </c>
      <c r="D3658" t="s">
        <v>376</v>
      </c>
      <c r="E3658">
        <v>2009</v>
      </c>
      <c r="F3658" s="38" t="s">
        <v>1340</v>
      </c>
      <c r="G3658" s="38" t="s">
        <v>1343</v>
      </c>
      <c r="H3658" s="3" t="s">
        <v>631</v>
      </c>
      <c r="I3658" s="4">
        <v>-22.6333333</v>
      </c>
      <c r="J3658" s="4">
        <v>-42.45</v>
      </c>
      <c r="K3658" s="5">
        <v>190000</v>
      </c>
      <c r="L3658" t="s">
        <v>67</v>
      </c>
      <c r="M3658" t="s">
        <v>1339</v>
      </c>
      <c r="N3658" t="s">
        <v>628</v>
      </c>
      <c r="O3658" s="12">
        <v>2004</v>
      </c>
      <c r="P3658" s="12">
        <v>11</v>
      </c>
      <c r="Q3658" s="12">
        <v>2005</v>
      </c>
      <c r="R3658" s="12">
        <v>10</v>
      </c>
      <c r="S3658" s="7">
        <v>12</v>
      </c>
      <c r="T3658" s="7">
        <v>12</v>
      </c>
      <c r="U3658">
        <v>7</v>
      </c>
      <c r="V3658" t="s">
        <v>53</v>
      </c>
      <c r="W3658">
        <v>420</v>
      </c>
      <c r="X3658" s="5">
        <v>1</v>
      </c>
      <c r="Y3658" s="36" t="s">
        <v>48</v>
      </c>
      <c r="Z3658" t="s">
        <v>55</v>
      </c>
      <c r="AA3658" t="s">
        <v>70</v>
      </c>
      <c r="AB3658">
        <v>19</v>
      </c>
      <c r="AC3658" t="s">
        <v>1463</v>
      </c>
      <c r="AD3658" t="s">
        <v>1656</v>
      </c>
    </row>
    <row r="3659" spans="1:30" ht="15.75" customHeight="1" x14ac:dyDescent="0.3">
      <c r="A3659">
        <v>38</v>
      </c>
      <c r="B3659" t="s">
        <v>35</v>
      </c>
      <c r="C3659" t="s">
        <v>475</v>
      </c>
      <c r="D3659" t="s">
        <v>376</v>
      </c>
      <c r="E3659">
        <v>2009</v>
      </c>
      <c r="F3659" s="38" t="s">
        <v>1340</v>
      </c>
      <c r="G3659" s="38" t="s">
        <v>1343</v>
      </c>
      <c r="H3659" s="3" t="s">
        <v>631</v>
      </c>
      <c r="I3659" s="4">
        <v>-22.6333333</v>
      </c>
      <c r="J3659" s="4">
        <v>-42.45</v>
      </c>
      <c r="K3659" s="5">
        <v>190000</v>
      </c>
      <c r="L3659" t="s">
        <v>67</v>
      </c>
      <c r="M3659" t="s">
        <v>1339</v>
      </c>
      <c r="N3659" t="s">
        <v>628</v>
      </c>
      <c r="O3659" s="12">
        <v>2004</v>
      </c>
      <c r="P3659" s="12">
        <v>11</v>
      </c>
      <c r="Q3659" s="12">
        <v>2005</v>
      </c>
      <c r="R3659" s="12">
        <v>10</v>
      </c>
      <c r="S3659" s="7">
        <v>12</v>
      </c>
      <c r="T3659" s="7">
        <v>12</v>
      </c>
      <c r="U3659">
        <v>7</v>
      </c>
      <c r="V3659" t="s">
        <v>53</v>
      </c>
      <c r="W3659">
        <v>420</v>
      </c>
      <c r="X3659" s="5">
        <v>1</v>
      </c>
      <c r="Y3659" s="36" t="s">
        <v>48</v>
      </c>
      <c r="Z3659" t="s">
        <v>55</v>
      </c>
      <c r="AA3659" t="s">
        <v>1053</v>
      </c>
      <c r="AB3659">
        <v>51</v>
      </c>
      <c r="AC3659" t="s">
        <v>1463</v>
      </c>
      <c r="AD3659" t="s">
        <v>1656</v>
      </c>
    </row>
    <row r="3660" spans="1:30" ht="15.75" customHeight="1" x14ac:dyDescent="0.3">
      <c r="A3660">
        <v>38</v>
      </c>
      <c r="B3660" t="s">
        <v>35</v>
      </c>
      <c r="C3660" t="s">
        <v>475</v>
      </c>
      <c r="D3660" t="s">
        <v>376</v>
      </c>
      <c r="E3660">
        <v>2009</v>
      </c>
      <c r="F3660" s="38" t="s">
        <v>1340</v>
      </c>
      <c r="G3660" s="38" t="s">
        <v>1343</v>
      </c>
      <c r="H3660" s="3" t="s">
        <v>631</v>
      </c>
      <c r="I3660" s="4">
        <v>-22.6333333</v>
      </c>
      <c r="J3660" s="4">
        <v>-42.45</v>
      </c>
      <c r="K3660" s="5">
        <v>190000</v>
      </c>
      <c r="L3660" t="s">
        <v>67</v>
      </c>
      <c r="M3660" t="s">
        <v>1339</v>
      </c>
      <c r="N3660" t="s">
        <v>628</v>
      </c>
      <c r="O3660" s="12">
        <v>2004</v>
      </c>
      <c r="P3660" s="12">
        <v>11</v>
      </c>
      <c r="Q3660" s="12">
        <v>2005</v>
      </c>
      <c r="R3660" s="12">
        <v>10</v>
      </c>
      <c r="S3660" s="7">
        <v>12</v>
      </c>
      <c r="T3660" s="7">
        <v>12</v>
      </c>
      <c r="U3660">
        <v>7</v>
      </c>
      <c r="V3660" t="s">
        <v>53</v>
      </c>
      <c r="W3660">
        <v>420</v>
      </c>
      <c r="X3660" s="5">
        <v>1</v>
      </c>
      <c r="Y3660" s="36" t="s">
        <v>48</v>
      </c>
      <c r="Z3660" t="s">
        <v>55</v>
      </c>
      <c r="AA3660" t="s">
        <v>73</v>
      </c>
      <c r="AB3660">
        <v>5</v>
      </c>
      <c r="AC3660" t="s">
        <v>1463</v>
      </c>
      <c r="AD3660" t="s">
        <v>1656</v>
      </c>
    </row>
    <row r="3661" spans="1:30" ht="15.75" customHeight="1" x14ac:dyDescent="0.3">
      <c r="A3661">
        <v>38</v>
      </c>
      <c r="B3661" t="s">
        <v>35</v>
      </c>
      <c r="C3661" t="s">
        <v>475</v>
      </c>
      <c r="D3661" t="s">
        <v>376</v>
      </c>
      <c r="E3661">
        <v>2009</v>
      </c>
      <c r="F3661" s="38" t="s">
        <v>1340</v>
      </c>
      <c r="G3661" s="38" t="s">
        <v>1343</v>
      </c>
      <c r="H3661" s="3" t="s">
        <v>631</v>
      </c>
      <c r="I3661" s="4">
        <v>-22.6333333</v>
      </c>
      <c r="J3661" s="4">
        <v>-42.45</v>
      </c>
      <c r="K3661" s="5">
        <v>190000</v>
      </c>
      <c r="L3661" t="s">
        <v>67</v>
      </c>
      <c r="M3661" t="s">
        <v>1339</v>
      </c>
      <c r="N3661" t="s">
        <v>628</v>
      </c>
      <c r="O3661" s="12">
        <v>2004</v>
      </c>
      <c r="P3661" s="12">
        <v>11</v>
      </c>
      <c r="Q3661" s="12">
        <v>2005</v>
      </c>
      <c r="R3661" s="12">
        <v>10</v>
      </c>
      <c r="S3661" s="7">
        <v>12</v>
      </c>
      <c r="T3661" s="7">
        <v>12</v>
      </c>
      <c r="U3661">
        <v>7</v>
      </c>
      <c r="V3661" t="s">
        <v>53</v>
      </c>
      <c r="W3661">
        <v>420</v>
      </c>
      <c r="X3661" s="5">
        <v>1</v>
      </c>
      <c r="Y3661" s="36" t="s">
        <v>48</v>
      </c>
      <c r="Z3661" t="s">
        <v>55</v>
      </c>
      <c r="AA3661" t="s">
        <v>76</v>
      </c>
      <c r="AB3661">
        <v>0</v>
      </c>
      <c r="AC3661" t="s">
        <v>1463</v>
      </c>
      <c r="AD3661" t="s">
        <v>1656</v>
      </c>
    </row>
    <row r="3662" spans="1:30" ht="15.75" customHeight="1" x14ac:dyDescent="0.3">
      <c r="A3662">
        <v>38</v>
      </c>
      <c r="B3662" t="s">
        <v>35</v>
      </c>
      <c r="C3662" t="s">
        <v>475</v>
      </c>
      <c r="D3662" t="s">
        <v>376</v>
      </c>
      <c r="E3662">
        <v>2009</v>
      </c>
      <c r="F3662" s="38" t="s">
        <v>1340</v>
      </c>
      <c r="G3662" s="38" t="s">
        <v>1343</v>
      </c>
      <c r="H3662" s="3" t="s">
        <v>631</v>
      </c>
      <c r="I3662" s="4">
        <v>-22.6333333</v>
      </c>
      <c r="J3662" s="4">
        <v>-42.45</v>
      </c>
      <c r="K3662" s="5">
        <v>190000</v>
      </c>
      <c r="L3662" t="s">
        <v>67</v>
      </c>
      <c r="M3662" t="s">
        <v>1339</v>
      </c>
      <c r="N3662" t="s">
        <v>628</v>
      </c>
      <c r="O3662" s="12">
        <v>2004</v>
      </c>
      <c r="P3662" s="12">
        <v>11</v>
      </c>
      <c r="Q3662" s="12">
        <v>2005</v>
      </c>
      <c r="R3662" s="12">
        <v>10</v>
      </c>
      <c r="S3662" s="7">
        <v>12</v>
      </c>
      <c r="T3662" s="7">
        <v>12</v>
      </c>
      <c r="U3662">
        <v>7</v>
      </c>
      <c r="V3662" t="s">
        <v>53</v>
      </c>
      <c r="W3662">
        <v>420</v>
      </c>
      <c r="X3662" s="5">
        <v>1</v>
      </c>
      <c r="Y3662" s="36" t="s">
        <v>48</v>
      </c>
      <c r="Z3662" t="s">
        <v>55</v>
      </c>
      <c r="AA3662" t="s">
        <v>1073</v>
      </c>
      <c r="AB3662">
        <v>0</v>
      </c>
      <c r="AC3662" t="s">
        <v>1463</v>
      </c>
      <c r="AD3662" t="s">
        <v>1656</v>
      </c>
    </row>
    <row r="3663" spans="1:30" ht="15.75" customHeight="1" x14ac:dyDescent="0.3">
      <c r="A3663">
        <v>38</v>
      </c>
      <c r="B3663" t="s">
        <v>35</v>
      </c>
      <c r="C3663" t="s">
        <v>475</v>
      </c>
      <c r="D3663" t="s">
        <v>376</v>
      </c>
      <c r="E3663">
        <v>2009</v>
      </c>
      <c r="F3663" s="38" t="s">
        <v>1340</v>
      </c>
      <c r="G3663" s="38" t="s">
        <v>1343</v>
      </c>
      <c r="H3663" s="3" t="s">
        <v>631</v>
      </c>
      <c r="I3663" s="4">
        <v>-22.6333333</v>
      </c>
      <c r="J3663" s="4">
        <v>-42.45</v>
      </c>
      <c r="K3663" s="5">
        <v>190000</v>
      </c>
      <c r="L3663" t="s">
        <v>67</v>
      </c>
      <c r="M3663" t="s">
        <v>1339</v>
      </c>
      <c r="N3663" t="s">
        <v>628</v>
      </c>
      <c r="O3663" s="12">
        <v>2004</v>
      </c>
      <c r="P3663" s="12">
        <v>11</v>
      </c>
      <c r="Q3663" s="12">
        <v>2005</v>
      </c>
      <c r="R3663" s="12">
        <v>10</v>
      </c>
      <c r="S3663" s="7">
        <v>12</v>
      </c>
      <c r="T3663" s="7">
        <v>12</v>
      </c>
      <c r="U3663">
        <v>7</v>
      </c>
      <c r="V3663" t="s">
        <v>53</v>
      </c>
      <c r="W3663">
        <v>420</v>
      </c>
      <c r="X3663" s="5">
        <v>1</v>
      </c>
      <c r="Y3663" s="36" t="s">
        <v>48</v>
      </c>
      <c r="Z3663" t="s">
        <v>90</v>
      </c>
      <c r="AA3663" t="s">
        <v>91</v>
      </c>
      <c r="AB3663">
        <v>5</v>
      </c>
      <c r="AC3663" t="s">
        <v>1463</v>
      </c>
      <c r="AD3663" t="s">
        <v>1656</v>
      </c>
    </row>
    <row r="3664" spans="1:30" ht="15.75" customHeight="1" x14ac:dyDescent="0.3">
      <c r="A3664">
        <v>38</v>
      </c>
      <c r="B3664" t="s">
        <v>35</v>
      </c>
      <c r="C3664" t="s">
        <v>475</v>
      </c>
      <c r="D3664" t="s">
        <v>376</v>
      </c>
      <c r="E3664" s="5">
        <v>2009</v>
      </c>
      <c r="F3664" s="38" t="s">
        <v>1340</v>
      </c>
      <c r="G3664" s="38" t="s">
        <v>1344</v>
      </c>
      <c r="H3664" s="42" t="s">
        <v>632</v>
      </c>
      <c r="I3664" s="4">
        <v>-22.6166667</v>
      </c>
      <c r="J3664" s="4">
        <v>-42.45</v>
      </c>
      <c r="K3664" s="5">
        <v>210000</v>
      </c>
      <c r="L3664" t="s">
        <v>67</v>
      </c>
      <c r="M3664" t="s">
        <v>1339</v>
      </c>
      <c r="N3664" t="s">
        <v>628</v>
      </c>
      <c r="O3664">
        <v>2004</v>
      </c>
      <c r="P3664">
        <v>11</v>
      </c>
      <c r="Q3664">
        <v>2005</v>
      </c>
      <c r="R3664">
        <v>10</v>
      </c>
      <c r="S3664" s="7">
        <v>12</v>
      </c>
      <c r="T3664" s="7">
        <v>12</v>
      </c>
      <c r="U3664" s="21">
        <v>7</v>
      </c>
      <c r="V3664" s="21" t="s">
        <v>53</v>
      </c>
      <c r="W3664">
        <f t="shared" ref="W3664" si="57">7*60</f>
        <v>420</v>
      </c>
      <c r="X3664" s="48">
        <v>1</v>
      </c>
      <c r="Y3664" s="36" t="s">
        <v>48</v>
      </c>
      <c r="Z3664" t="s">
        <v>83</v>
      </c>
      <c r="AA3664" t="s">
        <v>84</v>
      </c>
      <c r="AB3664">
        <v>45</v>
      </c>
      <c r="AC3664" t="s">
        <v>1463</v>
      </c>
      <c r="AD3664" t="s">
        <v>1656</v>
      </c>
    </row>
    <row r="3665" spans="1:30" ht="15.75" customHeight="1" x14ac:dyDescent="0.3">
      <c r="A3665">
        <v>38</v>
      </c>
      <c r="B3665" t="s">
        <v>35</v>
      </c>
      <c r="C3665" t="s">
        <v>475</v>
      </c>
      <c r="D3665" t="s">
        <v>376</v>
      </c>
      <c r="E3665">
        <v>2009</v>
      </c>
      <c r="F3665" s="38" t="s">
        <v>1340</v>
      </c>
      <c r="G3665" s="38" t="s">
        <v>1344</v>
      </c>
      <c r="H3665" s="3" t="s">
        <v>632</v>
      </c>
      <c r="I3665" s="4">
        <v>-22.6166667</v>
      </c>
      <c r="J3665" s="4">
        <v>-42.45</v>
      </c>
      <c r="K3665" s="5">
        <v>210000</v>
      </c>
      <c r="L3665" t="s">
        <v>67</v>
      </c>
      <c r="M3665" t="s">
        <v>1339</v>
      </c>
      <c r="N3665" t="s">
        <v>628</v>
      </c>
      <c r="O3665" s="12">
        <v>2004</v>
      </c>
      <c r="P3665" s="12">
        <v>11</v>
      </c>
      <c r="Q3665" s="12">
        <v>2005</v>
      </c>
      <c r="R3665" s="12">
        <v>10</v>
      </c>
      <c r="S3665" s="7">
        <v>12</v>
      </c>
      <c r="T3665" s="7">
        <v>12</v>
      </c>
      <c r="U3665">
        <v>7</v>
      </c>
      <c r="V3665" t="s">
        <v>53</v>
      </c>
      <c r="W3665">
        <v>420</v>
      </c>
      <c r="X3665" s="5">
        <v>1</v>
      </c>
      <c r="Y3665" s="36" t="s">
        <v>48</v>
      </c>
      <c r="Z3665" t="s">
        <v>83</v>
      </c>
      <c r="AA3665" t="s">
        <v>87</v>
      </c>
      <c r="AB3665">
        <v>27</v>
      </c>
      <c r="AC3665" t="s">
        <v>1463</v>
      </c>
      <c r="AD3665" t="s">
        <v>1656</v>
      </c>
    </row>
    <row r="3666" spans="1:30" ht="15.75" customHeight="1" x14ac:dyDescent="0.3">
      <c r="A3666">
        <v>38</v>
      </c>
      <c r="B3666" t="s">
        <v>35</v>
      </c>
      <c r="C3666" t="s">
        <v>475</v>
      </c>
      <c r="D3666" t="s">
        <v>376</v>
      </c>
      <c r="E3666">
        <v>2009</v>
      </c>
      <c r="F3666" s="38" t="s">
        <v>1340</v>
      </c>
      <c r="G3666" s="38" t="s">
        <v>1344</v>
      </c>
      <c r="H3666" s="3" t="s">
        <v>632</v>
      </c>
      <c r="I3666" s="4">
        <v>-22.6166667</v>
      </c>
      <c r="J3666" s="4">
        <v>-42.45</v>
      </c>
      <c r="K3666" s="5">
        <v>210000</v>
      </c>
      <c r="L3666" t="s">
        <v>67</v>
      </c>
      <c r="M3666" t="s">
        <v>1339</v>
      </c>
      <c r="N3666" t="s">
        <v>628</v>
      </c>
      <c r="O3666" s="12">
        <v>2004</v>
      </c>
      <c r="P3666" s="12">
        <v>11</v>
      </c>
      <c r="Q3666" s="12">
        <v>2005</v>
      </c>
      <c r="R3666" s="12">
        <v>10</v>
      </c>
      <c r="S3666" s="7">
        <v>12</v>
      </c>
      <c r="T3666" s="7">
        <v>12</v>
      </c>
      <c r="U3666">
        <v>7</v>
      </c>
      <c r="V3666" t="s">
        <v>53</v>
      </c>
      <c r="W3666">
        <v>420</v>
      </c>
      <c r="X3666" s="5">
        <v>1</v>
      </c>
      <c r="Y3666" s="36" t="s">
        <v>48</v>
      </c>
      <c r="Z3666" t="s">
        <v>55</v>
      </c>
      <c r="AA3666" t="s">
        <v>1054</v>
      </c>
      <c r="AB3666">
        <v>0</v>
      </c>
      <c r="AC3666" t="s">
        <v>1463</v>
      </c>
      <c r="AD3666" t="s">
        <v>1656</v>
      </c>
    </row>
    <row r="3667" spans="1:30" ht="15.75" customHeight="1" x14ac:dyDescent="0.3">
      <c r="A3667">
        <v>38</v>
      </c>
      <c r="B3667" t="s">
        <v>35</v>
      </c>
      <c r="C3667" t="s">
        <v>475</v>
      </c>
      <c r="D3667" t="s">
        <v>376</v>
      </c>
      <c r="E3667">
        <v>2009</v>
      </c>
      <c r="F3667" s="38" t="s">
        <v>1340</v>
      </c>
      <c r="G3667" s="38" t="s">
        <v>1344</v>
      </c>
      <c r="H3667" s="3" t="s">
        <v>632</v>
      </c>
      <c r="I3667" s="4">
        <v>-22.6166667</v>
      </c>
      <c r="J3667" s="4">
        <v>-42.45</v>
      </c>
      <c r="K3667" s="5">
        <v>210000</v>
      </c>
      <c r="L3667" t="s">
        <v>67</v>
      </c>
      <c r="M3667" t="s">
        <v>1339</v>
      </c>
      <c r="N3667" t="s">
        <v>628</v>
      </c>
      <c r="O3667" s="12">
        <v>2004</v>
      </c>
      <c r="P3667" s="12">
        <v>11</v>
      </c>
      <c r="Q3667" s="12">
        <v>2005</v>
      </c>
      <c r="R3667" s="12">
        <v>10</v>
      </c>
      <c r="S3667" s="7">
        <v>12</v>
      </c>
      <c r="T3667" s="7">
        <v>12</v>
      </c>
      <c r="U3667">
        <v>7</v>
      </c>
      <c r="V3667" t="s">
        <v>53</v>
      </c>
      <c r="W3667">
        <v>420</v>
      </c>
      <c r="X3667" s="5">
        <v>1</v>
      </c>
      <c r="Y3667" s="36" t="s">
        <v>48</v>
      </c>
      <c r="Z3667" t="s">
        <v>55</v>
      </c>
      <c r="AA3667" t="s">
        <v>56</v>
      </c>
      <c r="AB3667">
        <v>175</v>
      </c>
      <c r="AC3667" t="s">
        <v>1463</v>
      </c>
      <c r="AD3667" t="s">
        <v>1656</v>
      </c>
    </row>
    <row r="3668" spans="1:30" ht="15.75" customHeight="1" x14ac:dyDescent="0.3">
      <c r="A3668">
        <v>38</v>
      </c>
      <c r="B3668" t="s">
        <v>35</v>
      </c>
      <c r="C3668" t="s">
        <v>475</v>
      </c>
      <c r="D3668" t="s">
        <v>376</v>
      </c>
      <c r="E3668">
        <v>2009</v>
      </c>
      <c r="F3668" s="38" t="s">
        <v>1340</v>
      </c>
      <c r="G3668" s="38" t="s">
        <v>1344</v>
      </c>
      <c r="H3668" s="3" t="s">
        <v>632</v>
      </c>
      <c r="I3668" s="4">
        <v>-22.6166667</v>
      </c>
      <c r="J3668" s="4">
        <v>-42.45</v>
      </c>
      <c r="K3668" s="5">
        <v>210000</v>
      </c>
      <c r="L3668" t="s">
        <v>67</v>
      </c>
      <c r="M3668" t="s">
        <v>1339</v>
      </c>
      <c r="N3668" t="s">
        <v>628</v>
      </c>
      <c r="O3668" s="12">
        <v>2004</v>
      </c>
      <c r="P3668" s="12">
        <v>11</v>
      </c>
      <c r="Q3668" s="12">
        <v>2005</v>
      </c>
      <c r="R3668" s="12">
        <v>10</v>
      </c>
      <c r="S3668" s="7">
        <v>12</v>
      </c>
      <c r="T3668" s="7">
        <v>12</v>
      </c>
      <c r="U3668">
        <v>7</v>
      </c>
      <c r="V3668" t="s">
        <v>53</v>
      </c>
      <c r="W3668">
        <v>420</v>
      </c>
      <c r="X3668" s="5">
        <v>1</v>
      </c>
      <c r="Y3668" s="36" t="s">
        <v>48</v>
      </c>
      <c r="Z3668" t="s">
        <v>55</v>
      </c>
      <c r="AA3668" t="s">
        <v>59</v>
      </c>
      <c r="AB3668">
        <v>0</v>
      </c>
      <c r="AC3668" t="s">
        <v>1463</v>
      </c>
      <c r="AD3668" t="s">
        <v>1656</v>
      </c>
    </row>
    <row r="3669" spans="1:30" ht="15.75" customHeight="1" x14ac:dyDescent="0.3">
      <c r="A3669">
        <v>38</v>
      </c>
      <c r="B3669" t="s">
        <v>35</v>
      </c>
      <c r="C3669" t="s">
        <v>475</v>
      </c>
      <c r="D3669" t="s">
        <v>376</v>
      </c>
      <c r="E3669">
        <v>2009</v>
      </c>
      <c r="F3669" s="38" t="s">
        <v>1340</v>
      </c>
      <c r="G3669" s="38" t="s">
        <v>1344</v>
      </c>
      <c r="H3669" s="3" t="s">
        <v>632</v>
      </c>
      <c r="I3669" s="4">
        <v>-22.6166667</v>
      </c>
      <c r="J3669" s="4">
        <v>-42.45</v>
      </c>
      <c r="K3669" s="5">
        <v>210000</v>
      </c>
      <c r="L3669" t="s">
        <v>67</v>
      </c>
      <c r="M3669" t="s">
        <v>1339</v>
      </c>
      <c r="N3669" t="s">
        <v>628</v>
      </c>
      <c r="O3669" s="12">
        <v>2004</v>
      </c>
      <c r="P3669" s="12">
        <v>11</v>
      </c>
      <c r="Q3669" s="12">
        <v>2005</v>
      </c>
      <c r="R3669" s="12">
        <v>10</v>
      </c>
      <c r="S3669" s="7">
        <v>12</v>
      </c>
      <c r="T3669" s="7">
        <v>12</v>
      </c>
      <c r="U3669">
        <v>7</v>
      </c>
      <c r="V3669" t="s">
        <v>53</v>
      </c>
      <c r="W3669">
        <v>420</v>
      </c>
      <c r="X3669" s="5">
        <v>1</v>
      </c>
      <c r="Y3669" s="36" t="s">
        <v>48</v>
      </c>
      <c r="Z3669" t="s">
        <v>55</v>
      </c>
      <c r="AA3669" t="s">
        <v>62</v>
      </c>
      <c r="AB3669">
        <v>0</v>
      </c>
      <c r="AC3669" t="s">
        <v>1463</v>
      </c>
      <c r="AD3669" t="s">
        <v>1656</v>
      </c>
    </row>
    <row r="3670" spans="1:30" ht="15.75" customHeight="1" x14ac:dyDescent="0.3">
      <c r="A3670">
        <v>38</v>
      </c>
      <c r="B3670" t="s">
        <v>35</v>
      </c>
      <c r="C3670" t="s">
        <v>475</v>
      </c>
      <c r="D3670" t="s">
        <v>376</v>
      </c>
      <c r="E3670">
        <v>2009</v>
      </c>
      <c r="F3670" s="38" t="s">
        <v>1340</v>
      </c>
      <c r="G3670" s="38" t="s">
        <v>1344</v>
      </c>
      <c r="H3670" s="3" t="s">
        <v>632</v>
      </c>
      <c r="I3670" s="4">
        <v>-22.6166667</v>
      </c>
      <c r="J3670" s="4">
        <v>-42.45</v>
      </c>
      <c r="K3670" s="5">
        <v>210000</v>
      </c>
      <c r="L3670" t="s">
        <v>67</v>
      </c>
      <c r="M3670" t="s">
        <v>1339</v>
      </c>
      <c r="N3670" t="s">
        <v>628</v>
      </c>
      <c r="O3670" s="12">
        <v>2004</v>
      </c>
      <c r="P3670" s="12">
        <v>11</v>
      </c>
      <c r="Q3670" s="12">
        <v>2005</v>
      </c>
      <c r="R3670" s="12">
        <v>10</v>
      </c>
      <c r="S3670" s="7">
        <v>12</v>
      </c>
      <c r="T3670" s="7">
        <v>12</v>
      </c>
      <c r="U3670">
        <v>7</v>
      </c>
      <c r="V3670" t="s">
        <v>53</v>
      </c>
      <c r="W3670">
        <v>420</v>
      </c>
      <c r="X3670" s="5">
        <v>1</v>
      </c>
      <c r="Y3670" s="36" t="s">
        <v>48</v>
      </c>
      <c r="Z3670" t="s">
        <v>55</v>
      </c>
      <c r="AA3670" t="s">
        <v>113</v>
      </c>
      <c r="AB3670">
        <v>1</v>
      </c>
      <c r="AC3670" t="s">
        <v>1463</v>
      </c>
      <c r="AD3670" t="s">
        <v>1656</v>
      </c>
    </row>
    <row r="3671" spans="1:30" ht="15.75" customHeight="1" x14ac:dyDescent="0.3">
      <c r="A3671">
        <v>38</v>
      </c>
      <c r="B3671" t="s">
        <v>35</v>
      </c>
      <c r="C3671" t="s">
        <v>475</v>
      </c>
      <c r="D3671" t="s">
        <v>376</v>
      </c>
      <c r="E3671">
        <v>2009</v>
      </c>
      <c r="F3671" s="38" t="s">
        <v>1340</v>
      </c>
      <c r="G3671" s="38" t="s">
        <v>1344</v>
      </c>
      <c r="H3671" s="3" t="s">
        <v>632</v>
      </c>
      <c r="I3671" s="4">
        <v>-22.6166667</v>
      </c>
      <c r="J3671" s="4">
        <v>-42.45</v>
      </c>
      <c r="K3671" s="5">
        <v>210000</v>
      </c>
      <c r="L3671" t="s">
        <v>67</v>
      </c>
      <c r="M3671" t="s">
        <v>1339</v>
      </c>
      <c r="N3671" t="s">
        <v>628</v>
      </c>
      <c r="O3671" s="12">
        <v>2004</v>
      </c>
      <c r="P3671" s="12">
        <v>11</v>
      </c>
      <c r="Q3671" s="12">
        <v>2005</v>
      </c>
      <c r="R3671" s="12">
        <v>10</v>
      </c>
      <c r="S3671" s="7">
        <v>12</v>
      </c>
      <c r="T3671" s="7">
        <v>12</v>
      </c>
      <c r="U3671">
        <v>7</v>
      </c>
      <c r="V3671" t="s">
        <v>53</v>
      </c>
      <c r="W3671">
        <v>420</v>
      </c>
      <c r="X3671" s="5">
        <v>1</v>
      </c>
      <c r="Y3671" s="36" t="s">
        <v>48</v>
      </c>
      <c r="Z3671" t="s">
        <v>55</v>
      </c>
      <c r="AA3671" t="s">
        <v>655</v>
      </c>
      <c r="AB3671">
        <v>0</v>
      </c>
      <c r="AC3671" t="s">
        <v>1463</v>
      </c>
      <c r="AD3671" t="s">
        <v>1656</v>
      </c>
    </row>
    <row r="3672" spans="1:30" ht="15.75" customHeight="1" x14ac:dyDescent="0.3">
      <c r="A3672">
        <v>38</v>
      </c>
      <c r="B3672" t="s">
        <v>35</v>
      </c>
      <c r="C3672" t="s">
        <v>475</v>
      </c>
      <c r="D3672" t="s">
        <v>376</v>
      </c>
      <c r="E3672">
        <v>2009</v>
      </c>
      <c r="F3672" s="38" t="s">
        <v>1340</v>
      </c>
      <c r="G3672" s="38" t="s">
        <v>1344</v>
      </c>
      <c r="H3672" s="3" t="s">
        <v>632</v>
      </c>
      <c r="I3672" s="4">
        <v>-22.6166667</v>
      </c>
      <c r="J3672" s="4">
        <v>-42.45</v>
      </c>
      <c r="K3672" s="5">
        <v>210000</v>
      </c>
      <c r="L3672" t="s">
        <v>67</v>
      </c>
      <c r="M3672" t="s">
        <v>1339</v>
      </c>
      <c r="N3672" t="s">
        <v>628</v>
      </c>
      <c r="O3672" s="12">
        <v>2004</v>
      </c>
      <c r="P3672" s="12">
        <v>11</v>
      </c>
      <c r="Q3672" s="12">
        <v>2005</v>
      </c>
      <c r="R3672" s="12">
        <v>10</v>
      </c>
      <c r="S3672" s="7">
        <v>12</v>
      </c>
      <c r="T3672" s="7">
        <v>12</v>
      </c>
      <c r="U3672">
        <v>7</v>
      </c>
      <c r="V3672" t="s">
        <v>53</v>
      </c>
      <c r="W3672">
        <v>420</v>
      </c>
      <c r="X3672" s="5">
        <v>1</v>
      </c>
      <c r="Y3672" s="36" t="s">
        <v>48</v>
      </c>
      <c r="Z3672" t="s">
        <v>55</v>
      </c>
      <c r="AA3672" t="s">
        <v>1066</v>
      </c>
      <c r="AB3672">
        <v>0</v>
      </c>
      <c r="AC3672" t="s">
        <v>1463</v>
      </c>
      <c r="AD3672" t="s">
        <v>1656</v>
      </c>
    </row>
    <row r="3673" spans="1:30" ht="15.75" customHeight="1" x14ac:dyDescent="0.3">
      <c r="A3673">
        <v>38</v>
      </c>
      <c r="B3673" t="s">
        <v>35</v>
      </c>
      <c r="C3673" t="s">
        <v>475</v>
      </c>
      <c r="D3673" t="s">
        <v>376</v>
      </c>
      <c r="E3673">
        <v>2009</v>
      </c>
      <c r="F3673" s="38" t="s">
        <v>1340</v>
      </c>
      <c r="G3673" s="38" t="s">
        <v>1344</v>
      </c>
      <c r="H3673" s="3" t="s">
        <v>632</v>
      </c>
      <c r="I3673" s="4">
        <v>-22.6166667</v>
      </c>
      <c r="J3673" s="4">
        <v>-42.45</v>
      </c>
      <c r="K3673" s="5">
        <v>210000</v>
      </c>
      <c r="L3673" t="s">
        <v>67</v>
      </c>
      <c r="M3673" t="s">
        <v>1339</v>
      </c>
      <c r="N3673" t="s">
        <v>628</v>
      </c>
      <c r="O3673" s="12">
        <v>2004</v>
      </c>
      <c r="P3673" s="12">
        <v>11</v>
      </c>
      <c r="Q3673" s="12">
        <v>2005</v>
      </c>
      <c r="R3673" s="12">
        <v>10</v>
      </c>
      <c r="S3673" s="7">
        <v>12</v>
      </c>
      <c r="T3673" s="7">
        <v>12</v>
      </c>
      <c r="U3673">
        <v>7</v>
      </c>
      <c r="V3673" t="s">
        <v>53</v>
      </c>
      <c r="W3673">
        <v>420</v>
      </c>
      <c r="X3673" s="5">
        <v>1</v>
      </c>
      <c r="Y3673" s="36" t="s">
        <v>48</v>
      </c>
      <c r="Z3673" t="s">
        <v>55</v>
      </c>
      <c r="AA3673" t="s">
        <v>1062</v>
      </c>
      <c r="AB3673">
        <v>0</v>
      </c>
      <c r="AC3673" t="s">
        <v>1463</v>
      </c>
      <c r="AD3673" t="s">
        <v>1656</v>
      </c>
    </row>
    <row r="3674" spans="1:30" ht="15.75" customHeight="1" x14ac:dyDescent="0.3">
      <c r="A3674">
        <v>38</v>
      </c>
      <c r="B3674" t="s">
        <v>35</v>
      </c>
      <c r="C3674" t="s">
        <v>475</v>
      </c>
      <c r="D3674" t="s">
        <v>376</v>
      </c>
      <c r="E3674">
        <v>2009</v>
      </c>
      <c r="F3674" s="38" t="s">
        <v>1340</v>
      </c>
      <c r="G3674" s="38" t="s">
        <v>1344</v>
      </c>
      <c r="H3674" s="3" t="s">
        <v>632</v>
      </c>
      <c r="I3674" s="4">
        <v>-22.6166667</v>
      </c>
      <c r="J3674" s="4">
        <v>-42.45</v>
      </c>
      <c r="K3674" s="5">
        <v>210000</v>
      </c>
      <c r="L3674" t="s">
        <v>67</v>
      </c>
      <c r="M3674" t="s">
        <v>1339</v>
      </c>
      <c r="N3674" t="s">
        <v>628</v>
      </c>
      <c r="O3674" s="12">
        <v>2004</v>
      </c>
      <c r="P3674" s="12">
        <v>11</v>
      </c>
      <c r="Q3674" s="12">
        <v>2005</v>
      </c>
      <c r="R3674" s="12">
        <v>10</v>
      </c>
      <c r="S3674" s="7">
        <v>12</v>
      </c>
      <c r="T3674" s="7">
        <v>12</v>
      </c>
      <c r="U3674">
        <v>7</v>
      </c>
      <c r="V3674" t="s">
        <v>53</v>
      </c>
      <c r="W3674">
        <v>420</v>
      </c>
      <c r="X3674" s="5">
        <v>1</v>
      </c>
      <c r="Y3674" s="36" t="s">
        <v>48</v>
      </c>
      <c r="Z3674" t="s">
        <v>55</v>
      </c>
      <c r="AA3674" t="s">
        <v>114</v>
      </c>
      <c r="AB3674">
        <v>1</v>
      </c>
      <c r="AC3674" t="s">
        <v>1463</v>
      </c>
      <c r="AD3674" t="s">
        <v>1656</v>
      </c>
    </row>
    <row r="3675" spans="1:30" ht="15.75" customHeight="1" x14ac:dyDescent="0.3">
      <c r="A3675">
        <v>38</v>
      </c>
      <c r="B3675" t="s">
        <v>35</v>
      </c>
      <c r="C3675" t="s">
        <v>475</v>
      </c>
      <c r="D3675" t="s">
        <v>376</v>
      </c>
      <c r="E3675">
        <v>2009</v>
      </c>
      <c r="F3675" s="38" t="s">
        <v>1340</v>
      </c>
      <c r="G3675" s="38" t="s">
        <v>1344</v>
      </c>
      <c r="H3675" s="3" t="s">
        <v>632</v>
      </c>
      <c r="I3675" s="4">
        <v>-22.6166667</v>
      </c>
      <c r="J3675" s="4">
        <v>-42.45</v>
      </c>
      <c r="K3675" s="5">
        <v>210000</v>
      </c>
      <c r="L3675" t="s">
        <v>67</v>
      </c>
      <c r="M3675" t="s">
        <v>1339</v>
      </c>
      <c r="N3675" t="s">
        <v>628</v>
      </c>
      <c r="O3675" s="12">
        <v>2004</v>
      </c>
      <c r="P3675" s="12">
        <v>11</v>
      </c>
      <c r="Q3675" s="12">
        <v>2005</v>
      </c>
      <c r="R3675" s="12">
        <v>10</v>
      </c>
      <c r="S3675" s="7">
        <v>12</v>
      </c>
      <c r="T3675" s="7">
        <v>12</v>
      </c>
      <c r="U3675">
        <v>7</v>
      </c>
      <c r="V3675" t="s">
        <v>53</v>
      </c>
      <c r="W3675">
        <v>420</v>
      </c>
      <c r="X3675" s="5">
        <v>1</v>
      </c>
      <c r="Y3675" s="36" t="s">
        <v>48</v>
      </c>
      <c r="Z3675" t="s">
        <v>55</v>
      </c>
      <c r="AA3675" t="s">
        <v>70</v>
      </c>
      <c r="AB3675">
        <v>6</v>
      </c>
      <c r="AC3675" t="s">
        <v>1463</v>
      </c>
      <c r="AD3675" t="s">
        <v>1656</v>
      </c>
    </row>
    <row r="3676" spans="1:30" ht="15.75" customHeight="1" x14ac:dyDescent="0.3">
      <c r="A3676">
        <v>38</v>
      </c>
      <c r="B3676" t="s">
        <v>35</v>
      </c>
      <c r="C3676" t="s">
        <v>475</v>
      </c>
      <c r="D3676" t="s">
        <v>376</v>
      </c>
      <c r="E3676">
        <v>2009</v>
      </c>
      <c r="F3676" s="38" t="s">
        <v>1340</v>
      </c>
      <c r="G3676" s="38" t="s">
        <v>1344</v>
      </c>
      <c r="H3676" s="3" t="s">
        <v>632</v>
      </c>
      <c r="I3676" s="4">
        <v>-22.6166667</v>
      </c>
      <c r="J3676" s="4">
        <v>-42.45</v>
      </c>
      <c r="K3676" s="5">
        <v>210000</v>
      </c>
      <c r="L3676" t="s">
        <v>67</v>
      </c>
      <c r="M3676" t="s">
        <v>1339</v>
      </c>
      <c r="N3676" t="s">
        <v>628</v>
      </c>
      <c r="O3676" s="12">
        <v>2004</v>
      </c>
      <c r="P3676" s="12">
        <v>11</v>
      </c>
      <c r="Q3676" s="12">
        <v>2005</v>
      </c>
      <c r="R3676" s="12">
        <v>10</v>
      </c>
      <c r="S3676" s="7">
        <v>12</v>
      </c>
      <c r="T3676" s="7">
        <v>12</v>
      </c>
      <c r="U3676">
        <v>7</v>
      </c>
      <c r="V3676" t="s">
        <v>53</v>
      </c>
      <c r="W3676">
        <v>420</v>
      </c>
      <c r="X3676" s="5">
        <v>1</v>
      </c>
      <c r="Y3676" s="36" t="s">
        <v>48</v>
      </c>
      <c r="Z3676" t="s">
        <v>55</v>
      </c>
      <c r="AA3676" t="s">
        <v>1053</v>
      </c>
      <c r="AB3676">
        <v>30</v>
      </c>
      <c r="AC3676" t="s">
        <v>1463</v>
      </c>
      <c r="AD3676" t="s">
        <v>1656</v>
      </c>
    </row>
    <row r="3677" spans="1:30" ht="15.75" customHeight="1" x14ac:dyDescent="0.3">
      <c r="A3677">
        <v>38</v>
      </c>
      <c r="B3677" t="s">
        <v>35</v>
      </c>
      <c r="C3677" t="s">
        <v>475</v>
      </c>
      <c r="D3677" t="s">
        <v>376</v>
      </c>
      <c r="E3677">
        <v>2009</v>
      </c>
      <c r="F3677" s="38" t="s">
        <v>1340</v>
      </c>
      <c r="G3677" s="38" t="s">
        <v>1344</v>
      </c>
      <c r="H3677" s="3" t="s">
        <v>632</v>
      </c>
      <c r="I3677" s="4">
        <v>-22.6166667</v>
      </c>
      <c r="J3677" s="4">
        <v>-42.45</v>
      </c>
      <c r="K3677" s="5">
        <v>210000</v>
      </c>
      <c r="L3677" t="s">
        <v>67</v>
      </c>
      <c r="M3677" t="s">
        <v>1339</v>
      </c>
      <c r="N3677" t="s">
        <v>628</v>
      </c>
      <c r="O3677" s="12">
        <v>2004</v>
      </c>
      <c r="P3677" s="12">
        <v>11</v>
      </c>
      <c r="Q3677" s="12">
        <v>2005</v>
      </c>
      <c r="R3677" s="12">
        <v>10</v>
      </c>
      <c r="S3677" s="7">
        <v>12</v>
      </c>
      <c r="T3677" s="7">
        <v>12</v>
      </c>
      <c r="U3677">
        <v>7</v>
      </c>
      <c r="V3677" t="s">
        <v>53</v>
      </c>
      <c r="W3677">
        <v>420</v>
      </c>
      <c r="X3677" s="5">
        <v>1</v>
      </c>
      <c r="Y3677" s="36" t="s">
        <v>48</v>
      </c>
      <c r="Z3677" t="s">
        <v>55</v>
      </c>
      <c r="AA3677" t="s">
        <v>73</v>
      </c>
      <c r="AB3677">
        <v>2</v>
      </c>
      <c r="AC3677" t="s">
        <v>1463</v>
      </c>
      <c r="AD3677" t="s">
        <v>1656</v>
      </c>
    </row>
    <row r="3678" spans="1:30" ht="15.75" customHeight="1" x14ac:dyDescent="0.3">
      <c r="A3678">
        <v>38</v>
      </c>
      <c r="B3678" t="s">
        <v>35</v>
      </c>
      <c r="C3678" t="s">
        <v>475</v>
      </c>
      <c r="D3678" t="s">
        <v>376</v>
      </c>
      <c r="E3678">
        <v>2009</v>
      </c>
      <c r="F3678" s="38" t="s">
        <v>1340</v>
      </c>
      <c r="G3678" s="38" t="s">
        <v>1344</v>
      </c>
      <c r="H3678" s="3" t="s">
        <v>632</v>
      </c>
      <c r="I3678" s="4">
        <v>-22.6166667</v>
      </c>
      <c r="J3678" s="4">
        <v>-42.45</v>
      </c>
      <c r="K3678" s="5">
        <v>210000</v>
      </c>
      <c r="L3678" t="s">
        <v>67</v>
      </c>
      <c r="M3678" t="s">
        <v>1339</v>
      </c>
      <c r="N3678" t="s">
        <v>628</v>
      </c>
      <c r="O3678" s="12">
        <v>2004</v>
      </c>
      <c r="P3678" s="12">
        <v>11</v>
      </c>
      <c r="Q3678" s="12">
        <v>2005</v>
      </c>
      <c r="R3678" s="12">
        <v>10</v>
      </c>
      <c r="S3678" s="7">
        <v>12</v>
      </c>
      <c r="T3678" s="7">
        <v>12</v>
      </c>
      <c r="U3678">
        <v>7</v>
      </c>
      <c r="V3678" t="s">
        <v>53</v>
      </c>
      <c r="W3678">
        <v>420</v>
      </c>
      <c r="X3678" s="5">
        <v>1</v>
      </c>
      <c r="Y3678" s="36" t="s">
        <v>48</v>
      </c>
      <c r="Z3678" t="s">
        <v>55</v>
      </c>
      <c r="AA3678" t="s">
        <v>76</v>
      </c>
      <c r="AB3678">
        <v>0</v>
      </c>
      <c r="AC3678" t="s">
        <v>1463</v>
      </c>
      <c r="AD3678" t="s">
        <v>1656</v>
      </c>
    </row>
    <row r="3679" spans="1:30" ht="15.75" customHeight="1" x14ac:dyDescent="0.3">
      <c r="A3679">
        <v>38</v>
      </c>
      <c r="B3679" t="s">
        <v>35</v>
      </c>
      <c r="C3679" t="s">
        <v>475</v>
      </c>
      <c r="D3679" t="s">
        <v>376</v>
      </c>
      <c r="E3679">
        <v>2009</v>
      </c>
      <c r="F3679" s="38" t="s">
        <v>1340</v>
      </c>
      <c r="G3679" s="38" t="s">
        <v>1344</v>
      </c>
      <c r="H3679" s="3" t="s">
        <v>632</v>
      </c>
      <c r="I3679" s="4">
        <v>-22.6166667</v>
      </c>
      <c r="J3679" s="4">
        <v>-42.45</v>
      </c>
      <c r="K3679" s="5">
        <v>210000</v>
      </c>
      <c r="L3679" t="s">
        <v>67</v>
      </c>
      <c r="M3679" t="s">
        <v>1339</v>
      </c>
      <c r="N3679" t="s">
        <v>628</v>
      </c>
      <c r="O3679" s="12">
        <v>2004</v>
      </c>
      <c r="P3679" s="12">
        <v>11</v>
      </c>
      <c r="Q3679" s="12">
        <v>2005</v>
      </c>
      <c r="R3679" s="12">
        <v>10</v>
      </c>
      <c r="S3679" s="7">
        <v>12</v>
      </c>
      <c r="T3679" s="7">
        <v>12</v>
      </c>
      <c r="U3679">
        <v>7</v>
      </c>
      <c r="V3679" t="s">
        <v>53</v>
      </c>
      <c r="W3679">
        <v>420</v>
      </c>
      <c r="X3679" s="5">
        <v>1</v>
      </c>
      <c r="Y3679" s="36" t="s">
        <v>48</v>
      </c>
      <c r="Z3679" t="s">
        <v>55</v>
      </c>
      <c r="AA3679" t="s">
        <v>1073</v>
      </c>
      <c r="AB3679">
        <v>0</v>
      </c>
      <c r="AC3679" t="s">
        <v>1463</v>
      </c>
      <c r="AD3679" t="s">
        <v>1656</v>
      </c>
    </row>
    <row r="3680" spans="1:30" ht="15.75" customHeight="1" x14ac:dyDescent="0.3">
      <c r="A3680">
        <v>38</v>
      </c>
      <c r="B3680" t="s">
        <v>35</v>
      </c>
      <c r="C3680" t="s">
        <v>475</v>
      </c>
      <c r="D3680" t="s">
        <v>376</v>
      </c>
      <c r="E3680">
        <v>2009</v>
      </c>
      <c r="F3680" s="38" t="s">
        <v>1340</v>
      </c>
      <c r="G3680" s="38" t="s">
        <v>1344</v>
      </c>
      <c r="H3680" s="3" t="s">
        <v>632</v>
      </c>
      <c r="I3680" s="4">
        <v>-22.6166667</v>
      </c>
      <c r="J3680" s="4">
        <v>-42.45</v>
      </c>
      <c r="K3680" s="5">
        <v>210000</v>
      </c>
      <c r="L3680" t="s">
        <v>67</v>
      </c>
      <c r="M3680" t="s">
        <v>1339</v>
      </c>
      <c r="N3680" t="s">
        <v>628</v>
      </c>
      <c r="O3680" s="12">
        <v>2004</v>
      </c>
      <c r="P3680" s="12">
        <v>11</v>
      </c>
      <c r="Q3680" s="12">
        <v>2005</v>
      </c>
      <c r="R3680" s="12">
        <v>10</v>
      </c>
      <c r="S3680" s="7">
        <v>12</v>
      </c>
      <c r="T3680" s="7">
        <v>12</v>
      </c>
      <c r="U3680">
        <v>7</v>
      </c>
      <c r="V3680" t="s">
        <v>53</v>
      </c>
      <c r="W3680">
        <v>420</v>
      </c>
      <c r="X3680" s="5">
        <v>1</v>
      </c>
      <c r="Y3680" s="36" t="s">
        <v>48</v>
      </c>
      <c r="Z3680" t="s">
        <v>90</v>
      </c>
      <c r="AA3680" t="s">
        <v>91</v>
      </c>
      <c r="AB3680">
        <v>0</v>
      </c>
      <c r="AC3680" t="s">
        <v>1463</v>
      </c>
      <c r="AD3680" t="s">
        <v>1656</v>
      </c>
    </row>
    <row r="3681" spans="1:30" ht="15.75" customHeight="1" x14ac:dyDescent="0.3">
      <c r="A3681">
        <v>39</v>
      </c>
      <c r="B3681" t="s">
        <v>24</v>
      </c>
      <c r="C3681" t="s">
        <v>405</v>
      </c>
      <c r="D3681" t="s">
        <v>351</v>
      </c>
      <c r="E3681">
        <v>2018</v>
      </c>
      <c r="F3681" t="s">
        <v>633</v>
      </c>
      <c r="G3681" t="s">
        <v>634</v>
      </c>
      <c r="H3681" s="3" t="s">
        <v>635</v>
      </c>
      <c r="I3681" s="8">
        <v>-22.827777999999999</v>
      </c>
      <c r="J3681" s="8">
        <v>-47.102778000000001</v>
      </c>
      <c r="K3681">
        <v>2520000</v>
      </c>
      <c r="L3681" t="s">
        <v>636</v>
      </c>
      <c r="M3681" t="s">
        <v>637</v>
      </c>
      <c r="N3681" t="s">
        <v>638</v>
      </c>
      <c r="O3681" s="12">
        <v>2015</v>
      </c>
      <c r="P3681" s="12">
        <v>2</v>
      </c>
      <c r="Q3681" s="12">
        <v>2015</v>
      </c>
      <c r="R3681" s="12">
        <v>2</v>
      </c>
      <c r="S3681" s="7">
        <f t="shared" ref="S3681:S3696" si="58">5/31</f>
        <v>0.16129032258064516</v>
      </c>
      <c r="T3681" s="7">
        <v>10</v>
      </c>
      <c r="U3681">
        <v>7</v>
      </c>
      <c r="V3681" t="s">
        <v>53</v>
      </c>
      <c r="W3681">
        <f t="shared" ref="W3681:W3696" si="59">8*60</f>
        <v>480</v>
      </c>
      <c r="X3681" s="5">
        <v>7</v>
      </c>
      <c r="Y3681" s="15" t="s">
        <v>48</v>
      </c>
      <c r="Z3681" t="s">
        <v>55</v>
      </c>
      <c r="AA3681" t="s">
        <v>56</v>
      </c>
      <c r="AB3681">
        <v>260</v>
      </c>
      <c r="AC3681" s="3" t="s">
        <v>1464</v>
      </c>
      <c r="AD3681" s="3" t="s">
        <v>1647</v>
      </c>
    </row>
    <row r="3682" spans="1:30" ht="15.75" customHeight="1" x14ac:dyDescent="0.3">
      <c r="A3682">
        <v>39</v>
      </c>
      <c r="B3682" t="s">
        <v>24</v>
      </c>
      <c r="C3682" t="s">
        <v>405</v>
      </c>
      <c r="D3682" t="s">
        <v>351</v>
      </c>
      <c r="E3682">
        <v>2018</v>
      </c>
      <c r="F3682" t="s">
        <v>633</v>
      </c>
      <c r="G3682" t="s">
        <v>634</v>
      </c>
      <c r="H3682" s="3" t="s">
        <v>635</v>
      </c>
      <c r="I3682" s="8">
        <v>-22.827777999999999</v>
      </c>
      <c r="J3682" s="8">
        <v>-47.102778000000001</v>
      </c>
      <c r="K3682">
        <v>2520000</v>
      </c>
      <c r="L3682" t="s">
        <v>636</v>
      </c>
      <c r="M3682" t="s">
        <v>637</v>
      </c>
      <c r="N3682" t="s">
        <v>638</v>
      </c>
      <c r="O3682" s="12">
        <v>2015</v>
      </c>
      <c r="P3682" s="12">
        <v>2</v>
      </c>
      <c r="Q3682" s="12">
        <v>2015</v>
      </c>
      <c r="R3682" s="12">
        <v>2</v>
      </c>
      <c r="S3682" s="7">
        <f t="shared" si="58"/>
        <v>0.16129032258064516</v>
      </c>
      <c r="T3682" s="7">
        <v>10</v>
      </c>
      <c r="U3682">
        <v>7</v>
      </c>
      <c r="V3682" t="s">
        <v>53</v>
      </c>
      <c r="W3682">
        <f t="shared" si="59"/>
        <v>480</v>
      </c>
      <c r="X3682" s="5">
        <v>7</v>
      </c>
      <c r="Y3682" s="15" t="s">
        <v>48</v>
      </c>
      <c r="Z3682" t="s">
        <v>55</v>
      </c>
      <c r="AA3682" t="s">
        <v>62</v>
      </c>
      <c r="AB3682">
        <v>3</v>
      </c>
      <c r="AC3682" s="3" t="s">
        <v>1464</v>
      </c>
      <c r="AD3682" s="3" t="s">
        <v>1647</v>
      </c>
    </row>
    <row r="3683" spans="1:30" ht="15.75" customHeight="1" x14ac:dyDescent="0.3">
      <c r="A3683">
        <v>39</v>
      </c>
      <c r="B3683" t="s">
        <v>24</v>
      </c>
      <c r="C3683" t="s">
        <v>405</v>
      </c>
      <c r="D3683" t="s">
        <v>351</v>
      </c>
      <c r="E3683">
        <v>2018</v>
      </c>
      <c r="F3683" t="s">
        <v>633</v>
      </c>
      <c r="G3683" t="s">
        <v>634</v>
      </c>
      <c r="H3683" s="3" t="s">
        <v>635</v>
      </c>
      <c r="I3683" s="8">
        <v>-22.827777999999999</v>
      </c>
      <c r="J3683" s="8">
        <v>-47.102778000000001</v>
      </c>
      <c r="K3683">
        <v>2520000</v>
      </c>
      <c r="L3683" t="s">
        <v>636</v>
      </c>
      <c r="M3683" t="s">
        <v>637</v>
      </c>
      <c r="N3683" t="s">
        <v>638</v>
      </c>
      <c r="O3683" s="12">
        <v>2015</v>
      </c>
      <c r="P3683" s="12">
        <v>2</v>
      </c>
      <c r="Q3683" s="12">
        <v>2015</v>
      </c>
      <c r="R3683" s="12">
        <v>2</v>
      </c>
      <c r="S3683" s="7">
        <f t="shared" si="58"/>
        <v>0.16129032258064516</v>
      </c>
      <c r="T3683" s="7">
        <v>10</v>
      </c>
      <c r="U3683">
        <v>7</v>
      </c>
      <c r="V3683" t="s">
        <v>53</v>
      </c>
      <c r="W3683">
        <f t="shared" si="59"/>
        <v>480</v>
      </c>
      <c r="X3683" s="5">
        <v>7</v>
      </c>
      <c r="Y3683" s="15" t="s">
        <v>48</v>
      </c>
      <c r="Z3683" t="s">
        <v>55</v>
      </c>
      <c r="AA3683" t="s">
        <v>70</v>
      </c>
      <c r="AB3683">
        <v>1</v>
      </c>
      <c r="AC3683" s="3" t="s">
        <v>1464</v>
      </c>
      <c r="AD3683" s="3" t="s">
        <v>1647</v>
      </c>
    </row>
    <row r="3684" spans="1:30" ht="15.75" customHeight="1" x14ac:dyDescent="0.3">
      <c r="A3684">
        <v>39</v>
      </c>
      <c r="B3684" t="s">
        <v>24</v>
      </c>
      <c r="C3684" t="s">
        <v>405</v>
      </c>
      <c r="D3684" t="s">
        <v>351</v>
      </c>
      <c r="E3684">
        <v>2018</v>
      </c>
      <c r="F3684" t="s">
        <v>633</v>
      </c>
      <c r="G3684" t="s">
        <v>634</v>
      </c>
      <c r="H3684" s="3" t="s">
        <v>635</v>
      </c>
      <c r="I3684" s="8">
        <v>-22.827777999999999</v>
      </c>
      <c r="J3684" s="8">
        <v>-47.102778000000001</v>
      </c>
      <c r="K3684">
        <v>2520000</v>
      </c>
      <c r="L3684" t="s">
        <v>636</v>
      </c>
      <c r="M3684" t="s">
        <v>637</v>
      </c>
      <c r="N3684" t="s">
        <v>638</v>
      </c>
      <c r="O3684" s="12">
        <v>2015</v>
      </c>
      <c r="P3684" s="12">
        <v>2</v>
      </c>
      <c r="Q3684" s="12">
        <v>2015</v>
      </c>
      <c r="R3684" s="12">
        <v>2</v>
      </c>
      <c r="S3684" s="7">
        <f t="shared" si="58"/>
        <v>0.16129032258064516</v>
      </c>
      <c r="T3684" s="7">
        <v>10</v>
      </c>
      <c r="U3684">
        <v>7</v>
      </c>
      <c r="V3684" t="s">
        <v>53</v>
      </c>
      <c r="W3684">
        <f t="shared" si="59"/>
        <v>480</v>
      </c>
      <c r="X3684" s="5">
        <v>7</v>
      </c>
      <c r="Y3684" s="15" t="s">
        <v>48</v>
      </c>
      <c r="Z3684" t="s">
        <v>55</v>
      </c>
      <c r="AA3684" t="s">
        <v>73</v>
      </c>
      <c r="AB3684">
        <v>1</v>
      </c>
      <c r="AC3684" s="3" t="s">
        <v>1464</v>
      </c>
      <c r="AD3684" s="3" t="s">
        <v>1647</v>
      </c>
    </row>
    <row r="3685" spans="1:30" ht="15.75" customHeight="1" x14ac:dyDescent="0.3">
      <c r="A3685">
        <v>39</v>
      </c>
      <c r="B3685" t="s">
        <v>24</v>
      </c>
      <c r="C3685" t="s">
        <v>405</v>
      </c>
      <c r="D3685" t="s">
        <v>351</v>
      </c>
      <c r="E3685">
        <v>2018</v>
      </c>
      <c r="F3685" t="s">
        <v>633</v>
      </c>
      <c r="G3685" t="s">
        <v>634</v>
      </c>
      <c r="H3685" s="3" t="s">
        <v>635</v>
      </c>
      <c r="I3685" s="8">
        <v>-22.827777999999999</v>
      </c>
      <c r="J3685" s="8">
        <v>-47.102778000000001</v>
      </c>
      <c r="K3685">
        <v>2520000</v>
      </c>
      <c r="L3685" t="s">
        <v>636</v>
      </c>
      <c r="M3685" t="s">
        <v>637</v>
      </c>
      <c r="N3685" t="s">
        <v>638</v>
      </c>
      <c r="O3685" s="12">
        <v>2015</v>
      </c>
      <c r="P3685" s="12">
        <v>2</v>
      </c>
      <c r="Q3685" s="12">
        <v>2015</v>
      </c>
      <c r="R3685" s="12">
        <v>2</v>
      </c>
      <c r="S3685" s="7">
        <f t="shared" si="58"/>
        <v>0.16129032258064516</v>
      </c>
      <c r="T3685" s="7">
        <v>10</v>
      </c>
      <c r="U3685">
        <v>7</v>
      </c>
      <c r="V3685" t="s">
        <v>53</v>
      </c>
      <c r="W3685">
        <f t="shared" si="59"/>
        <v>480</v>
      </c>
      <c r="X3685" s="5">
        <v>7</v>
      </c>
      <c r="Y3685" s="15" t="s">
        <v>48</v>
      </c>
      <c r="Z3685" t="s">
        <v>55</v>
      </c>
      <c r="AA3685" t="s">
        <v>876</v>
      </c>
      <c r="AB3685">
        <v>2</v>
      </c>
      <c r="AC3685" s="3" t="s">
        <v>1464</v>
      </c>
      <c r="AD3685" s="3" t="s">
        <v>1647</v>
      </c>
    </row>
    <row r="3686" spans="1:30" ht="15.75" customHeight="1" x14ac:dyDescent="0.3">
      <c r="A3686">
        <v>39</v>
      </c>
      <c r="B3686" t="s">
        <v>24</v>
      </c>
      <c r="C3686" t="s">
        <v>405</v>
      </c>
      <c r="D3686" t="s">
        <v>351</v>
      </c>
      <c r="E3686">
        <v>2018</v>
      </c>
      <c r="F3686" t="s">
        <v>633</v>
      </c>
      <c r="G3686" t="s">
        <v>634</v>
      </c>
      <c r="H3686" s="3" t="s">
        <v>635</v>
      </c>
      <c r="I3686" s="8">
        <v>-22.827777999999999</v>
      </c>
      <c r="J3686" s="8">
        <v>-47.102778000000001</v>
      </c>
      <c r="K3686">
        <v>2520000</v>
      </c>
      <c r="L3686" t="s">
        <v>636</v>
      </c>
      <c r="M3686" t="s">
        <v>637</v>
      </c>
      <c r="N3686" t="s">
        <v>638</v>
      </c>
      <c r="O3686" s="12">
        <v>2015</v>
      </c>
      <c r="P3686" s="12">
        <v>2</v>
      </c>
      <c r="Q3686" s="12">
        <v>2015</v>
      </c>
      <c r="R3686" s="12">
        <v>2</v>
      </c>
      <c r="S3686" s="7">
        <f t="shared" si="58"/>
        <v>0.16129032258064516</v>
      </c>
      <c r="T3686" s="7">
        <v>10</v>
      </c>
      <c r="U3686">
        <v>7</v>
      </c>
      <c r="V3686" t="s">
        <v>53</v>
      </c>
      <c r="W3686">
        <f t="shared" si="59"/>
        <v>480</v>
      </c>
      <c r="X3686" s="5">
        <v>7</v>
      </c>
      <c r="Y3686" s="15" t="s">
        <v>48</v>
      </c>
      <c r="Z3686" t="s">
        <v>55</v>
      </c>
      <c r="AA3686" t="s">
        <v>76</v>
      </c>
      <c r="AB3686">
        <v>0</v>
      </c>
      <c r="AC3686" s="3" t="s">
        <v>1464</v>
      </c>
      <c r="AD3686" s="3" t="s">
        <v>1647</v>
      </c>
    </row>
    <row r="3687" spans="1:30" ht="15.75" customHeight="1" x14ac:dyDescent="0.3">
      <c r="A3687">
        <v>39</v>
      </c>
      <c r="B3687" t="s">
        <v>24</v>
      </c>
      <c r="C3687" t="s">
        <v>405</v>
      </c>
      <c r="D3687" t="s">
        <v>351</v>
      </c>
      <c r="E3687">
        <v>2018</v>
      </c>
      <c r="F3687" t="s">
        <v>633</v>
      </c>
      <c r="G3687" t="s">
        <v>634</v>
      </c>
      <c r="H3687" s="3" t="s">
        <v>635</v>
      </c>
      <c r="I3687" s="8">
        <v>-22.827777999999999</v>
      </c>
      <c r="J3687" s="8">
        <v>-47.102778000000001</v>
      </c>
      <c r="K3687">
        <v>2520000</v>
      </c>
      <c r="L3687" t="s">
        <v>636</v>
      </c>
      <c r="M3687" t="s">
        <v>637</v>
      </c>
      <c r="N3687" t="s">
        <v>638</v>
      </c>
      <c r="O3687" s="12">
        <v>2015</v>
      </c>
      <c r="P3687" s="12">
        <v>2</v>
      </c>
      <c r="Q3687" s="12">
        <v>2015</v>
      </c>
      <c r="R3687" s="12">
        <v>2</v>
      </c>
      <c r="S3687" s="7">
        <f t="shared" si="58"/>
        <v>0.16129032258064516</v>
      </c>
      <c r="T3687" s="7">
        <v>10</v>
      </c>
      <c r="U3687">
        <v>7</v>
      </c>
      <c r="V3687" t="s">
        <v>53</v>
      </c>
      <c r="W3687">
        <f t="shared" si="59"/>
        <v>480</v>
      </c>
      <c r="X3687" s="5">
        <v>7</v>
      </c>
      <c r="Y3687" s="15" t="s">
        <v>48</v>
      </c>
      <c r="Z3687" t="s">
        <v>83</v>
      </c>
      <c r="AA3687" t="s">
        <v>87</v>
      </c>
      <c r="AB3687">
        <v>64</v>
      </c>
      <c r="AC3687" s="3" t="s">
        <v>1464</v>
      </c>
      <c r="AD3687" s="3" t="s">
        <v>1647</v>
      </c>
    </row>
    <row r="3688" spans="1:30" ht="15.75" customHeight="1" x14ac:dyDescent="0.3">
      <c r="A3688">
        <v>39</v>
      </c>
      <c r="B3688" t="s">
        <v>24</v>
      </c>
      <c r="C3688" t="s">
        <v>405</v>
      </c>
      <c r="D3688" t="s">
        <v>351</v>
      </c>
      <c r="E3688">
        <v>2018</v>
      </c>
      <c r="F3688" t="s">
        <v>633</v>
      </c>
      <c r="G3688" t="s">
        <v>634</v>
      </c>
      <c r="H3688" s="3" t="s">
        <v>635</v>
      </c>
      <c r="I3688" s="8">
        <v>-22.827777999999999</v>
      </c>
      <c r="J3688" s="8">
        <v>-47.102778000000001</v>
      </c>
      <c r="K3688">
        <v>2520000</v>
      </c>
      <c r="L3688" t="s">
        <v>636</v>
      </c>
      <c r="M3688" t="s">
        <v>637</v>
      </c>
      <c r="N3688" t="s">
        <v>638</v>
      </c>
      <c r="O3688" s="12">
        <v>2015</v>
      </c>
      <c r="P3688" s="12">
        <v>2</v>
      </c>
      <c r="Q3688" s="12">
        <v>2015</v>
      </c>
      <c r="R3688" s="12">
        <v>2</v>
      </c>
      <c r="S3688" s="7">
        <f t="shared" si="58"/>
        <v>0.16129032258064516</v>
      </c>
      <c r="T3688" s="7">
        <v>10</v>
      </c>
      <c r="U3688">
        <v>7</v>
      </c>
      <c r="V3688" t="s">
        <v>53</v>
      </c>
      <c r="W3688">
        <f t="shared" si="59"/>
        <v>480</v>
      </c>
      <c r="X3688" s="5">
        <v>7</v>
      </c>
      <c r="Y3688" s="15" t="s">
        <v>48</v>
      </c>
      <c r="Z3688" t="s">
        <v>90</v>
      </c>
      <c r="AA3688" t="s">
        <v>91</v>
      </c>
      <c r="AB3688">
        <v>0</v>
      </c>
      <c r="AC3688" s="3" t="s">
        <v>1464</v>
      </c>
      <c r="AD3688" s="3" t="s">
        <v>1647</v>
      </c>
    </row>
    <row r="3689" spans="1:30" ht="15.75" customHeight="1" x14ac:dyDescent="0.3">
      <c r="A3689">
        <v>39</v>
      </c>
      <c r="B3689" t="s">
        <v>24</v>
      </c>
      <c r="C3689" t="s">
        <v>405</v>
      </c>
      <c r="D3689" t="s">
        <v>351</v>
      </c>
      <c r="E3689">
        <v>2018</v>
      </c>
      <c r="F3689" t="s">
        <v>633</v>
      </c>
      <c r="G3689" t="s">
        <v>639</v>
      </c>
      <c r="H3689" s="3" t="s">
        <v>640</v>
      </c>
      <c r="I3689" s="8">
        <v>-22.827777999999999</v>
      </c>
      <c r="J3689" s="8">
        <v>-47.102778000000001</v>
      </c>
      <c r="K3689">
        <v>2520000</v>
      </c>
      <c r="L3689" t="s">
        <v>636</v>
      </c>
      <c r="M3689" t="s">
        <v>637</v>
      </c>
      <c r="N3689" t="s">
        <v>641</v>
      </c>
      <c r="O3689" s="12">
        <v>2016</v>
      </c>
      <c r="P3689" s="12">
        <v>2</v>
      </c>
      <c r="Q3689" s="12">
        <v>2016</v>
      </c>
      <c r="R3689" s="12">
        <v>2</v>
      </c>
      <c r="S3689" s="7">
        <f t="shared" si="58"/>
        <v>0.16129032258064516</v>
      </c>
      <c r="T3689" s="7">
        <v>10</v>
      </c>
      <c r="U3689">
        <v>7</v>
      </c>
      <c r="V3689" t="s">
        <v>53</v>
      </c>
      <c r="W3689">
        <f t="shared" si="59"/>
        <v>480</v>
      </c>
      <c r="X3689" s="5">
        <v>7</v>
      </c>
      <c r="Y3689" s="15" t="s">
        <v>48</v>
      </c>
      <c r="Z3689" t="s">
        <v>55</v>
      </c>
      <c r="AA3689" t="s">
        <v>56</v>
      </c>
      <c r="AB3689">
        <v>124</v>
      </c>
      <c r="AC3689" s="3" t="s">
        <v>1464</v>
      </c>
      <c r="AD3689" s="3" t="s">
        <v>1647</v>
      </c>
    </row>
    <row r="3690" spans="1:30" ht="15.75" customHeight="1" x14ac:dyDescent="0.3">
      <c r="A3690">
        <v>39</v>
      </c>
      <c r="B3690" t="s">
        <v>24</v>
      </c>
      <c r="C3690" t="s">
        <v>405</v>
      </c>
      <c r="D3690" t="s">
        <v>351</v>
      </c>
      <c r="E3690">
        <v>2018</v>
      </c>
      <c r="F3690" t="s">
        <v>633</v>
      </c>
      <c r="G3690" t="s">
        <v>639</v>
      </c>
      <c r="H3690" s="3" t="s">
        <v>640</v>
      </c>
      <c r="I3690" s="8">
        <v>-22.827777999999999</v>
      </c>
      <c r="J3690" s="8">
        <v>-47.102778000000001</v>
      </c>
      <c r="K3690">
        <v>2520000</v>
      </c>
      <c r="L3690" t="s">
        <v>636</v>
      </c>
      <c r="M3690" t="s">
        <v>637</v>
      </c>
      <c r="N3690" t="s">
        <v>641</v>
      </c>
      <c r="O3690" s="12">
        <v>2016</v>
      </c>
      <c r="P3690" s="12">
        <v>2</v>
      </c>
      <c r="Q3690" s="12">
        <v>2016</v>
      </c>
      <c r="R3690" s="12">
        <v>2</v>
      </c>
      <c r="S3690" s="7">
        <f t="shared" si="58"/>
        <v>0.16129032258064516</v>
      </c>
      <c r="T3690" s="7">
        <v>10</v>
      </c>
      <c r="U3690">
        <v>7</v>
      </c>
      <c r="V3690" t="s">
        <v>53</v>
      </c>
      <c r="W3690">
        <f t="shared" si="59"/>
        <v>480</v>
      </c>
      <c r="X3690" s="5">
        <v>7</v>
      </c>
      <c r="Y3690" s="15" t="s">
        <v>48</v>
      </c>
      <c r="Z3690" t="s">
        <v>55</v>
      </c>
      <c r="AA3690" t="s">
        <v>62</v>
      </c>
      <c r="AB3690">
        <v>0</v>
      </c>
      <c r="AC3690" s="3" t="s">
        <v>1464</v>
      </c>
      <c r="AD3690" s="3" t="s">
        <v>1647</v>
      </c>
    </row>
    <row r="3691" spans="1:30" ht="15.75" customHeight="1" x14ac:dyDescent="0.3">
      <c r="A3691">
        <v>39</v>
      </c>
      <c r="B3691" t="s">
        <v>24</v>
      </c>
      <c r="C3691" t="s">
        <v>405</v>
      </c>
      <c r="D3691" t="s">
        <v>351</v>
      </c>
      <c r="E3691">
        <v>2018</v>
      </c>
      <c r="F3691" t="s">
        <v>633</v>
      </c>
      <c r="G3691" t="s">
        <v>639</v>
      </c>
      <c r="H3691" s="3" t="s">
        <v>640</v>
      </c>
      <c r="I3691" s="8">
        <v>-22.827777999999999</v>
      </c>
      <c r="J3691" s="8">
        <v>-47.102778000000001</v>
      </c>
      <c r="K3691">
        <v>2520000</v>
      </c>
      <c r="L3691" t="s">
        <v>636</v>
      </c>
      <c r="M3691" t="s">
        <v>637</v>
      </c>
      <c r="N3691" t="s">
        <v>641</v>
      </c>
      <c r="O3691" s="12">
        <v>2016</v>
      </c>
      <c r="P3691" s="12">
        <v>2</v>
      </c>
      <c r="Q3691" s="12">
        <v>2016</v>
      </c>
      <c r="R3691" s="12">
        <v>2</v>
      </c>
      <c r="S3691" s="7">
        <f t="shared" si="58"/>
        <v>0.16129032258064516</v>
      </c>
      <c r="T3691" s="7">
        <v>10</v>
      </c>
      <c r="U3691">
        <v>7</v>
      </c>
      <c r="V3691" t="s">
        <v>53</v>
      </c>
      <c r="W3691">
        <f t="shared" si="59"/>
        <v>480</v>
      </c>
      <c r="X3691" s="5">
        <v>7</v>
      </c>
      <c r="Y3691" s="15" t="s">
        <v>48</v>
      </c>
      <c r="Z3691" t="s">
        <v>55</v>
      </c>
      <c r="AA3691" t="s">
        <v>70</v>
      </c>
      <c r="AB3691">
        <v>0</v>
      </c>
      <c r="AC3691" s="3" t="s">
        <v>1464</v>
      </c>
      <c r="AD3691" s="3" t="s">
        <v>1647</v>
      </c>
    </row>
    <row r="3692" spans="1:30" ht="15.75" customHeight="1" x14ac:dyDescent="0.3">
      <c r="A3692">
        <v>39</v>
      </c>
      <c r="B3692" t="s">
        <v>24</v>
      </c>
      <c r="C3692" t="s">
        <v>405</v>
      </c>
      <c r="D3692" t="s">
        <v>351</v>
      </c>
      <c r="E3692">
        <v>2018</v>
      </c>
      <c r="F3692" t="s">
        <v>633</v>
      </c>
      <c r="G3692" t="s">
        <v>639</v>
      </c>
      <c r="H3692" s="3" t="s">
        <v>640</v>
      </c>
      <c r="I3692" s="8">
        <v>-22.827777999999999</v>
      </c>
      <c r="J3692" s="8">
        <v>-47.102778000000001</v>
      </c>
      <c r="K3692">
        <v>2520000</v>
      </c>
      <c r="L3692" t="s">
        <v>636</v>
      </c>
      <c r="M3692" t="s">
        <v>637</v>
      </c>
      <c r="N3692" t="s">
        <v>641</v>
      </c>
      <c r="O3692" s="12">
        <v>2016</v>
      </c>
      <c r="P3692" s="12">
        <v>2</v>
      </c>
      <c r="Q3692" s="12">
        <v>2016</v>
      </c>
      <c r="R3692" s="12">
        <v>2</v>
      </c>
      <c r="S3692" s="7">
        <f t="shared" si="58"/>
        <v>0.16129032258064516</v>
      </c>
      <c r="T3692" s="7">
        <v>10</v>
      </c>
      <c r="U3692">
        <v>7</v>
      </c>
      <c r="V3692" t="s">
        <v>53</v>
      </c>
      <c r="W3692">
        <f t="shared" si="59"/>
        <v>480</v>
      </c>
      <c r="X3692" s="5">
        <v>7</v>
      </c>
      <c r="Y3692" s="15" t="s">
        <v>48</v>
      </c>
      <c r="Z3692" t="s">
        <v>55</v>
      </c>
      <c r="AA3692" t="s">
        <v>73</v>
      </c>
      <c r="AB3692">
        <v>1</v>
      </c>
      <c r="AC3692" s="3" t="s">
        <v>1464</v>
      </c>
      <c r="AD3692" s="3" t="s">
        <v>1647</v>
      </c>
    </row>
    <row r="3693" spans="1:30" ht="15.75" customHeight="1" x14ac:dyDescent="0.3">
      <c r="A3693">
        <v>39</v>
      </c>
      <c r="B3693" t="s">
        <v>24</v>
      </c>
      <c r="C3693" t="s">
        <v>405</v>
      </c>
      <c r="D3693" t="s">
        <v>351</v>
      </c>
      <c r="E3693">
        <v>2018</v>
      </c>
      <c r="F3693" t="s">
        <v>633</v>
      </c>
      <c r="G3693" t="s">
        <v>639</v>
      </c>
      <c r="H3693" s="3" t="s">
        <v>640</v>
      </c>
      <c r="I3693" s="8">
        <v>-22.827777999999999</v>
      </c>
      <c r="J3693" s="8">
        <v>-47.102778000000001</v>
      </c>
      <c r="K3693">
        <v>2520000</v>
      </c>
      <c r="L3693" t="s">
        <v>636</v>
      </c>
      <c r="M3693" t="s">
        <v>637</v>
      </c>
      <c r="N3693" t="s">
        <v>641</v>
      </c>
      <c r="O3693" s="12">
        <v>2016</v>
      </c>
      <c r="P3693" s="12">
        <v>2</v>
      </c>
      <c r="Q3693" s="12">
        <v>2016</v>
      </c>
      <c r="R3693" s="12">
        <v>2</v>
      </c>
      <c r="S3693" s="7">
        <f t="shared" si="58"/>
        <v>0.16129032258064516</v>
      </c>
      <c r="T3693" s="7">
        <v>10</v>
      </c>
      <c r="U3693">
        <v>7</v>
      </c>
      <c r="V3693" t="s">
        <v>53</v>
      </c>
      <c r="W3693">
        <f t="shared" si="59"/>
        <v>480</v>
      </c>
      <c r="X3693" s="5">
        <v>7</v>
      </c>
      <c r="Y3693" s="15" t="s">
        <v>48</v>
      </c>
      <c r="Z3693" t="s">
        <v>55</v>
      </c>
      <c r="AA3693" t="s">
        <v>876</v>
      </c>
      <c r="AB3693">
        <v>0</v>
      </c>
      <c r="AC3693" s="3" t="s">
        <v>1464</v>
      </c>
      <c r="AD3693" s="3" t="s">
        <v>1647</v>
      </c>
    </row>
    <row r="3694" spans="1:30" ht="15.75" customHeight="1" x14ac:dyDescent="0.3">
      <c r="A3694">
        <v>39</v>
      </c>
      <c r="B3694" t="s">
        <v>24</v>
      </c>
      <c r="C3694" t="s">
        <v>405</v>
      </c>
      <c r="D3694" t="s">
        <v>351</v>
      </c>
      <c r="E3694">
        <v>2018</v>
      </c>
      <c r="F3694" t="s">
        <v>633</v>
      </c>
      <c r="G3694" t="s">
        <v>639</v>
      </c>
      <c r="H3694" s="3" t="s">
        <v>640</v>
      </c>
      <c r="I3694" s="8">
        <v>-22.827777999999999</v>
      </c>
      <c r="J3694" s="8">
        <v>-47.102778000000001</v>
      </c>
      <c r="K3694">
        <v>2520000</v>
      </c>
      <c r="L3694" t="s">
        <v>636</v>
      </c>
      <c r="M3694" t="s">
        <v>637</v>
      </c>
      <c r="N3694" t="s">
        <v>641</v>
      </c>
      <c r="O3694" s="12">
        <v>2016</v>
      </c>
      <c r="P3694" s="12">
        <v>2</v>
      </c>
      <c r="Q3694" s="12">
        <v>2016</v>
      </c>
      <c r="R3694" s="12">
        <v>2</v>
      </c>
      <c r="S3694" s="7">
        <f t="shared" si="58"/>
        <v>0.16129032258064516</v>
      </c>
      <c r="T3694" s="7">
        <v>10</v>
      </c>
      <c r="U3694">
        <v>7</v>
      </c>
      <c r="V3694" t="s">
        <v>53</v>
      </c>
      <c r="W3694">
        <f t="shared" si="59"/>
        <v>480</v>
      </c>
      <c r="X3694" s="5">
        <v>7</v>
      </c>
      <c r="Y3694" s="15" t="s">
        <v>48</v>
      </c>
      <c r="Z3694" t="s">
        <v>55</v>
      </c>
      <c r="AA3694" t="s">
        <v>76</v>
      </c>
      <c r="AB3694">
        <v>1</v>
      </c>
      <c r="AC3694" s="3" t="s">
        <v>1464</v>
      </c>
      <c r="AD3694" s="3" t="s">
        <v>1647</v>
      </c>
    </row>
    <row r="3695" spans="1:30" ht="14.4" x14ac:dyDescent="0.3">
      <c r="A3695">
        <v>39</v>
      </c>
      <c r="B3695" t="s">
        <v>24</v>
      </c>
      <c r="C3695" t="s">
        <v>405</v>
      </c>
      <c r="D3695" t="s">
        <v>351</v>
      </c>
      <c r="E3695">
        <v>2018</v>
      </c>
      <c r="F3695" t="s">
        <v>633</v>
      </c>
      <c r="G3695" t="s">
        <v>639</v>
      </c>
      <c r="H3695" s="3" t="s">
        <v>640</v>
      </c>
      <c r="I3695" s="8">
        <v>-22.827777999999999</v>
      </c>
      <c r="J3695" s="8">
        <v>-47.102778000000001</v>
      </c>
      <c r="K3695">
        <v>2520000</v>
      </c>
      <c r="L3695" t="s">
        <v>636</v>
      </c>
      <c r="M3695" t="s">
        <v>637</v>
      </c>
      <c r="N3695" t="s">
        <v>641</v>
      </c>
      <c r="O3695" s="12">
        <v>2016</v>
      </c>
      <c r="P3695" s="12">
        <v>2</v>
      </c>
      <c r="Q3695" s="12">
        <v>2016</v>
      </c>
      <c r="R3695" s="12">
        <v>2</v>
      </c>
      <c r="S3695" s="7">
        <f t="shared" si="58"/>
        <v>0.16129032258064516</v>
      </c>
      <c r="T3695" s="7">
        <v>10</v>
      </c>
      <c r="U3695">
        <v>7</v>
      </c>
      <c r="V3695" t="s">
        <v>53</v>
      </c>
      <c r="W3695">
        <f t="shared" si="59"/>
        <v>480</v>
      </c>
      <c r="X3695" s="5">
        <v>7</v>
      </c>
      <c r="Y3695" s="15" t="s">
        <v>48</v>
      </c>
      <c r="Z3695" t="s">
        <v>83</v>
      </c>
      <c r="AA3695" t="s">
        <v>87</v>
      </c>
      <c r="AB3695">
        <v>22</v>
      </c>
      <c r="AC3695" s="3" t="s">
        <v>1464</v>
      </c>
      <c r="AD3695" s="3" t="s">
        <v>1647</v>
      </c>
    </row>
    <row r="3696" spans="1:30" ht="14.4" x14ac:dyDescent="0.3">
      <c r="A3696">
        <v>39</v>
      </c>
      <c r="B3696" t="s">
        <v>24</v>
      </c>
      <c r="C3696" t="s">
        <v>405</v>
      </c>
      <c r="D3696" t="s">
        <v>351</v>
      </c>
      <c r="E3696">
        <v>2018</v>
      </c>
      <c r="F3696" t="s">
        <v>633</v>
      </c>
      <c r="G3696" t="s">
        <v>639</v>
      </c>
      <c r="H3696" s="3" t="s">
        <v>640</v>
      </c>
      <c r="I3696" s="8">
        <v>-22.827777999999999</v>
      </c>
      <c r="J3696" s="8">
        <v>-47.102778000000001</v>
      </c>
      <c r="K3696">
        <v>2520000</v>
      </c>
      <c r="L3696" t="s">
        <v>636</v>
      </c>
      <c r="M3696" t="s">
        <v>637</v>
      </c>
      <c r="N3696" t="s">
        <v>641</v>
      </c>
      <c r="O3696" s="12">
        <v>2016</v>
      </c>
      <c r="P3696" s="12">
        <v>2</v>
      </c>
      <c r="Q3696" s="12">
        <v>2016</v>
      </c>
      <c r="R3696" s="12">
        <v>2</v>
      </c>
      <c r="S3696" s="7">
        <f t="shared" si="58"/>
        <v>0.16129032258064516</v>
      </c>
      <c r="T3696" s="7">
        <v>10</v>
      </c>
      <c r="U3696">
        <v>7</v>
      </c>
      <c r="V3696" t="s">
        <v>53</v>
      </c>
      <c r="W3696">
        <f t="shared" si="59"/>
        <v>480</v>
      </c>
      <c r="X3696" s="5">
        <v>7</v>
      </c>
      <c r="Y3696" s="15" t="s">
        <v>48</v>
      </c>
      <c r="Z3696" t="s">
        <v>90</v>
      </c>
      <c r="AA3696" t="s">
        <v>91</v>
      </c>
      <c r="AB3696">
        <v>1</v>
      </c>
      <c r="AC3696" s="3" t="s">
        <v>1464</v>
      </c>
      <c r="AD3696" s="3" t="s">
        <v>1647</v>
      </c>
    </row>
    <row r="3697" spans="1:30" ht="14.4" x14ac:dyDescent="0.3">
      <c r="A3697">
        <v>40</v>
      </c>
      <c r="B3697" t="s">
        <v>24</v>
      </c>
      <c r="C3697" t="s">
        <v>441</v>
      </c>
      <c r="D3697" t="s">
        <v>351</v>
      </c>
      <c r="E3697">
        <v>2014</v>
      </c>
      <c r="F3697" t="s">
        <v>642</v>
      </c>
      <c r="G3697" t="s">
        <v>643</v>
      </c>
      <c r="H3697" s="3" t="s">
        <v>644</v>
      </c>
      <c r="I3697" s="8">
        <v>-6.4769439999999996</v>
      </c>
      <c r="J3697" s="8">
        <v>-76.355000000000004</v>
      </c>
      <c r="K3697" t="s">
        <v>109</v>
      </c>
      <c r="L3697" t="s">
        <v>636</v>
      </c>
      <c r="M3697" t="s">
        <v>645</v>
      </c>
      <c r="N3697" t="s">
        <v>646</v>
      </c>
      <c r="O3697" s="12">
        <v>2012</v>
      </c>
      <c r="P3697" s="12">
        <v>7</v>
      </c>
      <c r="Q3697" s="12">
        <v>2012</v>
      </c>
      <c r="R3697" s="12">
        <v>8</v>
      </c>
      <c r="S3697" s="7">
        <f t="shared" ref="S3697:S3942" si="60">12/31</f>
        <v>0.38709677419354838</v>
      </c>
      <c r="T3697" s="7">
        <v>3</v>
      </c>
      <c r="U3697">
        <v>17</v>
      </c>
      <c r="V3697" t="s">
        <v>82</v>
      </c>
      <c r="W3697">
        <f t="shared" ref="W3697:W3942" si="61">(20/3)*60</f>
        <v>400</v>
      </c>
      <c r="X3697" s="5">
        <v>1</v>
      </c>
      <c r="Y3697" s="15" t="s">
        <v>48</v>
      </c>
      <c r="Z3697" t="s">
        <v>1131</v>
      </c>
      <c r="AA3697" t="s">
        <v>1132</v>
      </c>
      <c r="AB3697">
        <v>0</v>
      </c>
      <c r="AC3697" t="s">
        <v>1446</v>
      </c>
      <c r="AD3697" t="s">
        <v>1683</v>
      </c>
    </row>
    <row r="3698" spans="1:30" ht="14.4" x14ac:dyDescent="0.3">
      <c r="A3698">
        <v>40</v>
      </c>
      <c r="B3698" t="s">
        <v>24</v>
      </c>
      <c r="C3698" t="s">
        <v>441</v>
      </c>
      <c r="D3698" t="s">
        <v>351</v>
      </c>
      <c r="E3698">
        <v>2014</v>
      </c>
      <c r="F3698" t="s">
        <v>642</v>
      </c>
      <c r="G3698" t="s">
        <v>643</v>
      </c>
      <c r="H3698" s="3" t="s">
        <v>644</v>
      </c>
      <c r="I3698" s="8">
        <v>-6.4769439999999996</v>
      </c>
      <c r="J3698" s="8">
        <v>-76.355000000000004</v>
      </c>
      <c r="K3698" t="s">
        <v>109</v>
      </c>
      <c r="L3698" t="s">
        <v>636</v>
      </c>
      <c r="M3698" t="s">
        <v>645</v>
      </c>
      <c r="N3698" t="s">
        <v>646</v>
      </c>
      <c r="O3698" s="12">
        <v>2012</v>
      </c>
      <c r="P3698" s="12">
        <v>7</v>
      </c>
      <c r="Q3698" s="12">
        <v>2012</v>
      </c>
      <c r="R3698" s="12">
        <v>8</v>
      </c>
      <c r="S3698" s="7">
        <f t="shared" si="60"/>
        <v>0.38709677419354838</v>
      </c>
      <c r="T3698" s="7">
        <v>3</v>
      </c>
      <c r="U3698">
        <v>17</v>
      </c>
      <c r="V3698" t="s">
        <v>82</v>
      </c>
      <c r="W3698">
        <f t="shared" si="61"/>
        <v>400</v>
      </c>
      <c r="X3698" s="5">
        <v>1</v>
      </c>
      <c r="Y3698" s="15" t="s">
        <v>48</v>
      </c>
      <c r="Z3698" t="s">
        <v>49</v>
      </c>
      <c r="AA3698" t="s">
        <v>1133</v>
      </c>
      <c r="AB3698">
        <v>0</v>
      </c>
      <c r="AC3698" t="s">
        <v>1446</v>
      </c>
      <c r="AD3698" t="s">
        <v>1683</v>
      </c>
    </row>
    <row r="3699" spans="1:30" ht="14.4" x14ac:dyDescent="0.3">
      <c r="A3699">
        <v>40</v>
      </c>
      <c r="B3699" t="s">
        <v>24</v>
      </c>
      <c r="C3699" t="s">
        <v>441</v>
      </c>
      <c r="D3699" t="s">
        <v>351</v>
      </c>
      <c r="E3699">
        <v>2014</v>
      </c>
      <c r="F3699" t="s">
        <v>642</v>
      </c>
      <c r="G3699" t="s">
        <v>643</v>
      </c>
      <c r="H3699" s="3" t="s">
        <v>644</v>
      </c>
      <c r="I3699" s="8">
        <v>-6.4769439999999996</v>
      </c>
      <c r="J3699" s="8">
        <v>-76.355000000000004</v>
      </c>
      <c r="K3699" t="s">
        <v>109</v>
      </c>
      <c r="L3699" t="s">
        <v>636</v>
      </c>
      <c r="M3699" t="s">
        <v>645</v>
      </c>
      <c r="N3699" t="s">
        <v>646</v>
      </c>
      <c r="O3699" s="12">
        <v>2012</v>
      </c>
      <c r="P3699" s="12">
        <v>7</v>
      </c>
      <c r="Q3699" s="12">
        <v>2012</v>
      </c>
      <c r="R3699" s="12">
        <v>8</v>
      </c>
      <c r="S3699" s="7">
        <f t="shared" si="60"/>
        <v>0.38709677419354838</v>
      </c>
      <c r="T3699" s="7">
        <v>3</v>
      </c>
      <c r="U3699">
        <v>17</v>
      </c>
      <c r="V3699" t="s">
        <v>82</v>
      </c>
      <c r="W3699">
        <f t="shared" si="61"/>
        <v>400</v>
      </c>
      <c r="X3699" s="5">
        <v>1</v>
      </c>
      <c r="Y3699" s="15" t="s">
        <v>48</v>
      </c>
      <c r="Z3699" t="s">
        <v>49</v>
      </c>
      <c r="AA3699" t="s">
        <v>1134</v>
      </c>
      <c r="AB3699">
        <v>0</v>
      </c>
      <c r="AC3699" t="s">
        <v>1446</v>
      </c>
      <c r="AD3699" t="s">
        <v>1683</v>
      </c>
    </row>
    <row r="3700" spans="1:30" ht="14.4" x14ac:dyDescent="0.3">
      <c r="A3700">
        <v>40</v>
      </c>
      <c r="B3700" t="s">
        <v>24</v>
      </c>
      <c r="C3700" t="s">
        <v>441</v>
      </c>
      <c r="D3700" t="s">
        <v>351</v>
      </c>
      <c r="E3700">
        <v>2014</v>
      </c>
      <c r="F3700" t="s">
        <v>642</v>
      </c>
      <c r="G3700" t="s">
        <v>643</v>
      </c>
      <c r="H3700" s="3" t="s">
        <v>644</v>
      </c>
      <c r="I3700" s="8">
        <v>-6.4769439999999996</v>
      </c>
      <c r="J3700" s="8">
        <v>-76.355000000000004</v>
      </c>
      <c r="K3700" t="s">
        <v>109</v>
      </c>
      <c r="L3700" t="s">
        <v>636</v>
      </c>
      <c r="M3700" t="s">
        <v>645</v>
      </c>
      <c r="N3700" t="s">
        <v>646</v>
      </c>
      <c r="O3700" s="12">
        <v>2012</v>
      </c>
      <c r="P3700" s="12">
        <v>7</v>
      </c>
      <c r="Q3700" s="12">
        <v>2012</v>
      </c>
      <c r="R3700" s="12">
        <v>8</v>
      </c>
      <c r="S3700" s="7">
        <f t="shared" si="60"/>
        <v>0.38709677419354838</v>
      </c>
      <c r="T3700" s="7">
        <v>3</v>
      </c>
      <c r="U3700">
        <v>17</v>
      </c>
      <c r="V3700" t="s">
        <v>82</v>
      </c>
      <c r="W3700">
        <f t="shared" si="61"/>
        <v>400</v>
      </c>
      <c r="X3700" s="5">
        <v>1</v>
      </c>
      <c r="Y3700" s="15" t="s">
        <v>48</v>
      </c>
      <c r="Z3700" t="s">
        <v>49</v>
      </c>
      <c r="AA3700" t="s">
        <v>490</v>
      </c>
      <c r="AB3700">
        <v>0</v>
      </c>
      <c r="AC3700" t="s">
        <v>1446</v>
      </c>
      <c r="AD3700" t="s">
        <v>1683</v>
      </c>
    </row>
    <row r="3701" spans="1:30" ht="14.4" x14ac:dyDescent="0.3">
      <c r="A3701">
        <v>40</v>
      </c>
      <c r="B3701" t="s">
        <v>24</v>
      </c>
      <c r="C3701" t="s">
        <v>441</v>
      </c>
      <c r="D3701" t="s">
        <v>351</v>
      </c>
      <c r="E3701">
        <v>2014</v>
      </c>
      <c r="F3701" t="s">
        <v>642</v>
      </c>
      <c r="G3701" t="s">
        <v>643</v>
      </c>
      <c r="H3701" s="3" t="s">
        <v>644</v>
      </c>
      <c r="I3701" s="8">
        <v>-6.4769439999999996</v>
      </c>
      <c r="J3701" s="8">
        <v>-76.355000000000004</v>
      </c>
      <c r="K3701" t="s">
        <v>109</v>
      </c>
      <c r="L3701" t="s">
        <v>636</v>
      </c>
      <c r="M3701" t="s">
        <v>645</v>
      </c>
      <c r="N3701" t="s">
        <v>646</v>
      </c>
      <c r="O3701" s="12">
        <v>2012</v>
      </c>
      <c r="P3701" s="12">
        <v>7</v>
      </c>
      <c r="Q3701" s="12">
        <v>2012</v>
      </c>
      <c r="R3701" s="12">
        <v>8</v>
      </c>
      <c r="S3701" s="7">
        <f t="shared" si="60"/>
        <v>0.38709677419354838</v>
      </c>
      <c r="T3701" s="7">
        <v>3</v>
      </c>
      <c r="U3701">
        <v>17</v>
      </c>
      <c r="V3701" t="s">
        <v>82</v>
      </c>
      <c r="W3701">
        <f t="shared" si="61"/>
        <v>400</v>
      </c>
      <c r="X3701" s="5">
        <v>1</v>
      </c>
      <c r="Y3701" s="15" t="s">
        <v>48</v>
      </c>
      <c r="Z3701" t="s">
        <v>55</v>
      </c>
      <c r="AA3701" t="s">
        <v>1080</v>
      </c>
      <c r="AB3701">
        <v>0</v>
      </c>
      <c r="AC3701" t="s">
        <v>1446</v>
      </c>
      <c r="AD3701" t="s">
        <v>1683</v>
      </c>
    </row>
    <row r="3702" spans="1:30" ht="14.4" x14ac:dyDescent="0.3">
      <c r="A3702">
        <v>40</v>
      </c>
      <c r="B3702" t="s">
        <v>24</v>
      </c>
      <c r="C3702" t="s">
        <v>441</v>
      </c>
      <c r="D3702" t="s">
        <v>351</v>
      </c>
      <c r="E3702">
        <v>2014</v>
      </c>
      <c r="F3702" t="s">
        <v>642</v>
      </c>
      <c r="G3702" t="s">
        <v>643</v>
      </c>
      <c r="H3702" s="3" t="s">
        <v>644</v>
      </c>
      <c r="I3702" s="8">
        <v>-6.4769439999999996</v>
      </c>
      <c r="J3702" s="8">
        <v>-76.355000000000004</v>
      </c>
      <c r="K3702" t="s">
        <v>109</v>
      </c>
      <c r="L3702" t="s">
        <v>636</v>
      </c>
      <c r="M3702" t="s">
        <v>645</v>
      </c>
      <c r="N3702" t="s">
        <v>646</v>
      </c>
      <c r="O3702" s="12">
        <v>2012</v>
      </c>
      <c r="P3702" s="12">
        <v>7</v>
      </c>
      <c r="Q3702" s="12">
        <v>2012</v>
      </c>
      <c r="R3702" s="12">
        <v>8</v>
      </c>
      <c r="S3702" s="7">
        <f t="shared" si="60"/>
        <v>0.38709677419354838</v>
      </c>
      <c r="T3702" s="7">
        <v>3</v>
      </c>
      <c r="U3702">
        <v>17</v>
      </c>
      <c r="V3702" t="s">
        <v>82</v>
      </c>
      <c r="W3702">
        <f t="shared" si="61"/>
        <v>400</v>
      </c>
      <c r="X3702" s="5">
        <v>1</v>
      </c>
      <c r="Y3702" s="15" t="s">
        <v>48</v>
      </c>
      <c r="Z3702" t="s">
        <v>55</v>
      </c>
      <c r="AA3702" t="s">
        <v>859</v>
      </c>
      <c r="AB3702">
        <v>0</v>
      </c>
      <c r="AC3702" t="s">
        <v>1446</v>
      </c>
      <c r="AD3702" t="s">
        <v>1683</v>
      </c>
    </row>
    <row r="3703" spans="1:30" ht="14.4" x14ac:dyDescent="0.3">
      <c r="A3703">
        <v>40</v>
      </c>
      <c r="B3703" t="s">
        <v>24</v>
      </c>
      <c r="C3703" t="s">
        <v>441</v>
      </c>
      <c r="D3703" t="s">
        <v>351</v>
      </c>
      <c r="E3703">
        <v>2014</v>
      </c>
      <c r="F3703" t="s">
        <v>642</v>
      </c>
      <c r="G3703" t="s">
        <v>643</v>
      </c>
      <c r="H3703" s="3" t="s">
        <v>644</v>
      </c>
      <c r="I3703" s="8">
        <v>-6.4769439999999996</v>
      </c>
      <c r="J3703" s="8">
        <v>-76.355000000000004</v>
      </c>
      <c r="K3703" t="s">
        <v>109</v>
      </c>
      <c r="L3703" t="s">
        <v>636</v>
      </c>
      <c r="M3703" t="s">
        <v>645</v>
      </c>
      <c r="N3703" t="s">
        <v>646</v>
      </c>
      <c r="O3703" s="12">
        <v>2012</v>
      </c>
      <c r="P3703" s="12">
        <v>7</v>
      </c>
      <c r="Q3703" s="12">
        <v>2012</v>
      </c>
      <c r="R3703" s="12">
        <v>8</v>
      </c>
      <c r="S3703" s="7">
        <f t="shared" si="60"/>
        <v>0.38709677419354838</v>
      </c>
      <c r="T3703" s="7">
        <v>3</v>
      </c>
      <c r="U3703">
        <v>17</v>
      </c>
      <c r="V3703" t="s">
        <v>82</v>
      </c>
      <c r="W3703">
        <f t="shared" si="61"/>
        <v>400</v>
      </c>
      <c r="X3703" s="5">
        <v>1</v>
      </c>
      <c r="Y3703" s="15" t="s">
        <v>48</v>
      </c>
      <c r="Z3703" t="s">
        <v>55</v>
      </c>
      <c r="AA3703" t="s">
        <v>1054</v>
      </c>
      <c r="AB3703">
        <v>0</v>
      </c>
      <c r="AC3703" t="s">
        <v>1446</v>
      </c>
      <c r="AD3703" t="s">
        <v>1683</v>
      </c>
    </row>
    <row r="3704" spans="1:30" ht="14.4" x14ac:dyDescent="0.3">
      <c r="A3704">
        <v>40</v>
      </c>
      <c r="B3704" t="s">
        <v>24</v>
      </c>
      <c r="C3704" t="s">
        <v>441</v>
      </c>
      <c r="D3704" t="s">
        <v>351</v>
      </c>
      <c r="E3704">
        <v>2014</v>
      </c>
      <c r="F3704" t="s">
        <v>642</v>
      </c>
      <c r="G3704" t="s">
        <v>643</v>
      </c>
      <c r="H3704" s="3" t="s">
        <v>644</v>
      </c>
      <c r="I3704" s="8">
        <v>-6.4769439999999996</v>
      </c>
      <c r="J3704" s="8">
        <v>-76.355000000000004</v>
      </c>
      <c r="K3704" t="s">
        <v>109</v>
      </c>
      <c r="L3704" t="s">
        <v>636</v>
      </c>
      <c r="M3704" t="s">
        <v>645</v>
      </c>
      <c r="N3704" t="s">
        <v>646</v>
      </c>
      <c r="O3704" s="12">
        <v>2012</v>
      </c>
      <c r="P3704" s="12">
        <v>7</v>
      </c>
      <c r="Q3704" s="12">
        <v>2012</v>
      </c>
      <c r="R3704" s="12">
        <v>8</v>
      </c>
      <c r="S3704" s="7">
        <f t="shared" si="60"/>
        <v>0.38709677419354838</v>
      </c>
      <c r="T3704" s="7">
        <v>3</v>
      </c>
      <c r="U3704">
        <v>17</v>
      </c>
      <c r="V3704" t="s">
        <v>82</v>
      </c>
      <c r="W3704">
        <f t="shared" si="61"/>
        <v>400</v>
      </c>
      <c r="X3704" s="5">
        <v>1</v>
      </c>
      <c r="Y3704" s="15" t="s">
        <v>48</v>
      </c>
      <c r="Z3704" t="s">
        <v>55</v>
      </c>
      <c r="AA3704" t="s">
        <v>890</v>
      </c>
      <c r="AB3704">
        <v>1</v>
      </c>
      <c r="AC3704" t="s">
        <v>1446</v>
      </c>
      <c r="AD3704" t="s">
        <v>1683</v>
      </c>
    </row>
    <row r="3705" spans="1:30" ht="14.4" x14ac:dyDescent="0.3">
      <c r="A3705">
        <v>40</v>
      </c>
      <c r="B3705" t="s">
        <v>24</v>
      </c>
      <c r="C3705" t="s">
        <v>441</v>
      </c>
      <c r="D3705" t="s">
        <v>351</v>
      </c>
      <c r="E3705">
        <v>2014</v>
      </c>
      <c r="F3705" t="s">
        <v>642</v>
      </c>
      <c r="G3705" t="s">
        <v>643</v>
      </c>
      <c r="H3705" s="3" t="s">
        <v>644</v>
      </c>
      <c r="I3705" s="8">
        <v>-6.4769439999999996</v>
      </c>
      <c r="J3705" s="8">
        <v>-76.355000000000004</v>
      </c>
      <c r="K3705" t="s">
        <v>109</v>
      </c>
      <c r="L3705" t="s">
        <v>636</v>
      </c>
      <c r="M3705" t="s">
        <v>645</v>
      </c>
      <c r="N3705" t="s">
        <v>646</v>
      </c>
      <c r="O3705" s="12">
        <v>2012</v>
      </c>
      <c r="P3705" s="12">
        <v>7</v>
      </c>
      <c r="Q3705" s="12">
        <v>2012</v>
      </c>
      <c r="R3705" s="12">
        <v>8</v>
      </c>
      <c r="S3705" s="7">
        <f t="shared" si="60"/>
        <v>0.38709677419354838</v>
      </c>
      <c r="T3705" s="7">
        <v>3</v>
      </c>
      <c r="U3705">
        <v>17</v>
      </c>
      <c r="V3705" t="s">
        <v>82</v>
      </c>
      <c r="W3705">
        <f t="shared" si="61"/>
        <v>400</v>
      </c>
      <c r="X3705" s="5">
        <v>1</v>
      </c>
      <c r="Y3705" s="15" t="s">
        <v>48</v>
      </c>
      <c r="Z3705" t="s">
        <v>55</v>
      </c>
      <c r="AA3705" t="s">
        <v>860</v>
      </c>
      <c r="AB3705">
        <v>0</v>
      </c>
      <c r="AC3705" t="s">
        <v>1446</v>
      </c>
      <c r="AD3705" t="s">
        <v>1683</v>
      </c>
    </row>
    <row r="3706" spans="1:30" ht="14.4" x14ac:dyDescent="0.3">
      <c r="A3706">
        <v>40</v>
      </c>
      <c r="B3706" t="s">
        <v>24</v>
      </c>
      <c r="C3706" t="s">
        <v>441</v>
      </c>
      <c r="D3706" t="s">
        <v>351</v>
      </c>
      <c r="E3706">
        <v>2014</v>
      </c>
      <c r="F3706" t="s">
        <v>642</v>
      </c>
      <c r="G3706" t="s">
        <v>643</v>
      </c>
      <c r="H3706" s="3" t="s">
        <v>644</v>
      </c>
      <c r="I3706" s="8">
        <v>-6.4769439999999996</v>
      </c>
      <c r="J3706" s="8">
        <v>-76.355000000000004</v>
      </c>
      <c r="K3706" t="s">
        <v>109</v>
      </c>
      <c r="L3706" t="s">
        <v>636</v>
      </c>
      <c r="M3706" t="s">
        <v>645</v>
      </c>
      <c r="N3706" t="s">
        <v>646</v>
      </c>
      <c r="O3706" s="12">
        <v>2012</v>
      </c>
      <c r="P3706" s="12">
        <v>7</v>
      </c>
      <c r="Q3706" s="12">
        <v>2012</v>
      </c>
      <c r="R3706" s="12">
        <v>8</v>
      </c>
      <c r="S3706" s="7">
        <f t="shared" si="60"/>
        <v>0.38709677419354838</v>
      </c>
      <c r="T3706" s="7">
        <v>3</v>
      </c>
      <c r="U3706">
        <v>17</v>
      </c>
      <c r="V3706" t="s">
        <v>82</v>
      </c>
      <c r="W3706">
        <f t="shared" si="61"/>
        <v>400</v>
      </c>
      <c r="X3706" s="5">
        <v>1</v>
      </c>
      <c r="Y3706" s="15" t="s">
        <v>48</v>
      </c>
      <c r="Z3706" t="s">
        <v>55</v>
      </c>
      <c r="AA3706" t="s">
        <v>1135</v>
      </c>
      <c r="AB3706">
        <v>3</v>
      </c>
      <c r="AC3706" t="s">
        <v>1446</v>
      </c>
      <c r="AD3706" t="s">
        <v>1683</v>
      </c>
    </row>
    <row r="3707" spans="1:30" ht="14.4" x14ac:dyDescent="0.3">
      <c r="A3707">
        <v>40</v>
      </c>
      <c r="B3707" t="s">
        <v>24</v>
      </c>
      <c r="C3707" t="s">
        <v>441</v>
      </c>
      <c r="D3707" t="s">
        <v>351</v>
      </c>
      <c r="E3707">
        <v>2014</v>
      </c>
      <c r="F3707" t="s">
        <v>642</v>
      </c>
      <c r="G3707" t="s">
        <v>643</v>
      </c>
      <c r="H3707" s="3" t="s">
        <v>644</v>
      </c>
      <c r="I3707" s="8">
        <v>-6.4769439999999996</v>
      </c>
      <c r="J3707" s="8">
        <v>-76.355000000000004</v>
      </c>
      <c r="K3707" t="s">
        <v>109</v>
      </c>
      <c r="L3707" t="s">
        <v>636</v>
      </c>
      <c r="M3707" t="s">
        <v>645</v>
      </c>
      <c r="N3707" t="s">
        <v>646</v>
      </c>
      <c r="O3707" s="12">
        <v>2012</v>
      </c>
      <c r="P3707" s="12">
        <v>7</v>
      </c>
      <c r="Q3707" s="12">
        <v>2012</v>
      </c>
      <c r="R3707" s="12">
        <v>8</v>
      </c>
      <c r="S3707" s="7">
        <f t="shared" si="60"/>
        <v>0.38709677419354838</v>
      </c>
      <c r="T3707" s="7">
        <v>3</v>
      </c>
      <c r="U3707">
        <v>17</v>
      </c>
      <c r="V3707" t="s">
        <v>82</v>
      </c>
      <c r="W3707">
        <f t="shared" si="61"/>
        <v>400</v>
      </c>
      <c r="X3707" s="5">
        <v>1</v>
      </c>
      <c r="Y3707" s="15" t="s">
        <v>48</v>
      </c>
      <c r="Z3707" t="s">
        <v>55</v>
      </c>
      <c r="AA3707" t="s">
        <v>59</v>
      </c>
      <c r="AB3707">
        <v>0</v>
      </c>
      <c r="AC3707" t="s">
        <v>1446</v>
      </c>
      <c r="AD3707" t="s">
        <v>1683</v>
      </c>
    </row>
    <row r="3708" spans="1:30" ht="14.4" x14ac:dyDescent="0.3">
      <c r="A3708">
        <v>40</v>
      </c>
      <c r="B3708" t="s">
        <v>24</v>
      </c>
      <c r="C3708" t="s">
        <v>441</v>
      </c>
      <c r="D3708" t="s">
        <v>351</v>
      </c>
      <c r="E3708">
        <v>2014</v>
      </c>
      <c r="F3708" t="s">
        <v>642</v>
      </c>
      <c r="G3708" t="s">
        <v>643</v>
      </c>
      <c r="H3708" s="3" t="s">
        <v>644</v>
      </c>
      <c r="I3708" s="8">
        <v>-6.4769439999999996</v>
      </c>
      <c r="J3708" s="8">
        <v>-76.355000000000004</v>
      </c>
      <c r="K3708" t="s">
        <v>109</v>
      </c>
      <c r="L3708" t="s">
        <v>636</v>
      </c>
      <c r="M3708" t="s">
        <v>645</v>
      </c>
      <c r="N3708" t="s">
        <v>646</v>
      </c>
      <c r="O3708" s="12">
        <v>2012</v>
      </c>
      <c r="P3708" s="12">
        <v>7</v>
      </c>
      <c r="Q3708" s="12">
        <v>2012</v>
      </c>
      <c r="R3708" s="12">
        <v>8</v>
      </c>
      <c r="S3708" s="7">
        <f t="shared" si="60"/>
        <v>0.38709677419354838</v>
      </c>
      <c r="T3708" s="7">
        <v>3</v>
      </c>
      <c r="U3708">
        <v>17</v>
      </c>
      <c r="V3708" t="s">
        <v>82</v>
      </c>
      <c r="W3708">
        <f t="shared" si="61"/>
        <v>400</v>
      </c>
      <c r="X3708" s="5">
        <v>1</v>
      </c>
      <c r="Y3708" s="15" t="s">
        <v>48</v>
      </c>
      <c r="Z3708" t="s">
        <v>55</v>
      </c>
      <c r="AA3708" t="s">
        <v>1136</v>
      </c>
      <c r="AB3708">
        <v>1</v>
      </c>
      <c r="AC3708" t="s">
        <v>1446</v>
      </c>
      <c r="AD3708" t="s">
        <v>1683</v>
      </c>
    </row>
    <row r="3709" spans="1:30" ht="14.4" x14ac:dyDescent="0.3">
      <c r="A3709">
        <v>40</v>
      </c>
      <c r="B3709" t="s">
        <v>24</v>
      </c>
      <c r="C3709" t="s">
        <v>441</v>
      </c>
      <c r="D3709" t="s">
        <v>351</v>
      </c>
      <c r="E3709">
        <v>2014</v>
      </c>
      <c r="F3709" t="s">
        <v>642</v>
      </c>
      <c r="G3709" t="s">
        <v>643</v>
      </c>
      <c r="H3709" s="3" t="s">
        <v>644</v>
      </c>
      <c r="I3709" s="8">
        <v>-6.4769439999999996</v>
      </c>
      <c r="J3709" s="8">
        <v>-76.355000000000004</v>
      </c>
      <c r="K3709" t="s">
        <v>109</v>
      </c>
      <c r="L3709" t="s">
        <v>636</v>
      </c>
      <c r="M3709" t="s">
        <v>645</v>
      </c>
      <c r="N3709" t="s">
        <v>646</v>
      </c>
      <c r="O3709" s="12">
        <v>2012</v>
      </c>
      <c r="P3709" s="12">
        <v>7</v>
      </c>
      <c r="Q3709" s="12">
        <v>2012</v>
      </c>
      <c r="R3709" s="12">
        <v>8</v>
      </c>
      <c r="S3709" s="7">
        <f t="shared" si="60"/>
        <v>0.38709677419354838</v>
      </c>
      <c r="T3709" s="7">
        <v>3</v>
      </c>
      <c r="U3709">
        <v>17</v>
      </c>
      <c r="V3709" t="s">
        <v>82</v>
      </c>
      <c r="W3709">
        <f t="shared" si="61"/>
        <v>400</v>
      </c>
      <c r="X3709" s="5">
        <v>1</v>
      </c>
      <c r="Y3709" s="15" t="s">
        <v>48</v>
      </c>
      <c r="Z3709" t="s">
        <v>55</v>
      </c>
      <c r="AA3709" t="s">
        <v>1082</v>
      </c>
      <c r="AB3709">
        <v>0</v>
      </c>
      <c r="AC3709" t="s">
        <v>1446</v>
      </c>
      <c r="AD3709" t="s">
        <v>1683</v>
      </c>
    </row>
    <row r="3710" spans="1:30" ht="14.4" x14ac:dyDescent="0.3">
      <c r="A3710">
        <v>40</v>
      </c>
      <c r="B3710" t="s">
        <v>24</v>
      </c>
      <c r="C3710" t="s">
        <v>441</v>
      </c>
      <c r="D3710" t="s">
        <v>351</v>
      </c>
      <c r="E3710">
        <v>2014</v>
      </c>
      <c r="F3710" t="s">
        <v>642</v>
      </c>
      <c r="G3710" t="s">
        <v>643</v>
      </c>
      <c r="H3710" s="3" t="s">
        <v>644</v>
      </c>
      <c r="I3710" s="8">
        <v>-6.4769439999999996</v>
      </c>
      <c r="J3710" s="8">
        <v>-76.355000000000004</v>
      </c>
      <c r="K3710" t="s">
        <v>109</v>
      </c>
      <c r="L3710" t="s">
        <v>636</v>
      </c>
      <c r="M3710" t="s">
        <v>645</v>
      </c>
      <c r="N3710" t="s">
        <v>646</v>
      </c>
      <c r="O3710" s="12">
        <v>2012</v>
      </c>
      <c r="P3710" s="12">
        <v>7</v>
      </c>
      <c r="Q3710" s="12">
        <v>2012</v>
      </c>
      <c r="R3710" s="12">
        <v>8</v>
      </c>
      <c r="S3710" s="7">
        <f t="shared" si="60"/>
        <v>0.38709677419354838</v>
      </c>
      <c r="T3710" s="7">
        <v>3</v>
      </c>
      <c r="U3710">
        <v>17</v>
      </c>
      <c r="V3710" t="s">
        <v>82</v>
      </c>
      <c r="W3710">
        <f t="shared" si="61"/>
        <v>400</v>
      </c>
      <c r="X3710" s="5">
        <v>1</v>
      </c>
      <c r="Y3710" s="15" t="s">
        <v>48</v>
      </c>
      <c r="Z3710" t="s">
        <v>55</v>
      </c>
      <c r="AA3710" t="s">
        <v>655</v>
      </c>
      <c r="AB3710">
        <v>7</v>
      </c>
      <c r="AC3710" t="s">
        <v>1446</v>
      </c>
      <c r="AD3710" t="s">
        <v>1683</v>
      </c>
    </row>
    <row r="3711" spans="1:30" ht="14.4" x14ac:dyDescent="0.3">
      <c r="A3711">
        <v>40</v>
      </c>
      <c r="B3711" t="s">
        <v>24</v>
      </c>
      <c r="C3711" t="s">
        <v>441</v>
      </c>
      <c r="D3711" t="s">
        <v>351</v>
      </c>
      <c r="E3711">
        <v>2014</v>
      </c>
      <c r="F3711" t="s">
        <v>642</v>
      </c>
      <c r="G3711" t="s">
        <v>643</v>
      </c>
      <c r="H3711" s="3" t="s">
        <v>644</v>
      </c>
      <c r="I3711" s="8">
        <v>-6.4769439999999996</v>
      </c>
      <c r="J3711" s="8">
        <v>-76.355000000000004</v>
      </c>
      <c r="K3711" t="s">
        <v>109</v>
      </c>
      <c r="L3711" t="s">
        <v>636</v>
      </c>
      <c r="M3711" t="s">
        <v>645</v>
      </c>
      <c r="N3711" t="s">
        <v>646</v>
      </c>
      <c r="O3711" s="12">
        <v>2012</v>
      </c>
      <c r="P3711" s="12">
        <v>7</v>
      </c>
      <c r="Q3711" s="12">
        <v>2012</v>
      </c>
      <c r="R3711" s="12">
        <v>8</v>
      </c>
      <c r="S3711" s="7">
        <f t="shared" si="60"/>
        <v>0.38709677419354838</v>
      </c>
      <c r="T3711" s="7">
        <v>3</v>
      </c>
      <c r="U3711">
        <v>17</v>
      </c>
      <c r="V3711" t="s">
        <v>82</v>
      </c>
      <c r="W3711">
        <f t="shared" si="61"/>
        <v>400</v>
      </c>
      <c r="X3711" s="5">
        <v>1</v>
      </c>
      <c r="Y3711" s="15" t="s">
        <v>48</v>
      </c>
      <c r="Z3711" t="s">
        <v>55</v>
      </c>
      <c r="AA3711" t="s">
        <v>379</v>
      </c>
      <c r="AB3711">
        <v>0</v>
      </c>
      <c r="AC3711" t="s">
        <v>1446</v>
      </c>
      <c r="AD3711" t="s">
        <v>1683</v>
      </c>
    </row>
    <row r="3712" spans="1:30" ht="14.4" x14ac:dyDescent="0.3">
      <c r="A3712">
        <v>40</v>
      </c>
      <c r="B3712" t="s">
        <v>24</v>
      </c>
      <c r="C3712" t="s">
        <v>441</v>
      </c>
      <c r="D3712" t="s">
        <v>351</v>
      </c>
      <c r="E3712">
        <v>2014</v>
      </c>
      <c r="F3712" t="s">
        <v>642</v>
      </c>
      <c r="G3712" t="s">
        <v>643</v>
      </c>
      <c r="H3712" s="3" t="s">
        <v>644</v>
      </c>
      <c r="I3712" s="8">
        <v>-6.4769439999999996</v>
      </c>
      <c r="J3712" s="8">
        <v>-76.355000000000004</v>
      </c>
      <c r="K3712" t="s">
        <v>109</v>
      </c>
      <c r="L3712" t="s">
        <v>636</v>
      </c>
      <c r="M3712" t="s">
        <v>645</v>
      </c>
      <c r="N3712" t="s">
        <v>646</v>
      </c>
      <c r="O3712" s="12">
        <v>2012</v>
      </c>
      <c r="P3712" s="12">
        <v>7</v>
      </c>
      <c r="Q3712" s="12">
        <v>2012</v>
      </c>
      <c r="R3712" s="12">
        <v>8</v>
      </c>
      <c r="S3712" s="7">
        <f t="shared" si="60"/>
        <v>0.38709677419354838</v>
      </c>
      <c r="T3712" s="7">
        <v>3</v>
      </c>
      <c r="U3712">
        <v>17</v>
      </c>
      <c r="V3712" t="s">
        <v>82</v>
      </c>
      <c r="W3712">
        <f t="shared" si="61"/>
        <v>400</v>
      </c>
      <c r="X3712" s="5">
        <v>1</v>
      </c>
      <c r="Y3712" s="15" t="s">
        <v>48</v>
      </c>
      <c r="Z3712" t="s">
        <v>55</v>
      </c>
      <c r="AA3712" t="s">
        <v>899</v>
      </c>
      <c r="AB3712">
        <v>3</v>
      </c>
      <c r="AC3712" t="s">
        <v>1446</v>
      </c>
      <c r="AD3712" t="s">
        <v>1683</v>
      </c>
    </row>
    <row r="3713" spans="1:30" ht="14.4" x14ac:dyDescent="0.3">
      <c r="A3713">
        <v>40</v>
      </c>
      <c r="B3713" t="s">
        <v>24</v>
      </c>
      <c r="C3713" t="s">
        <v>441</v>
      </c>
      <c r="D3713" t="s">
        <v>351</v>
      </c>
      <c r="E3713">
        <v>2014</v>
      </c>
      <c r="F3713" t="s">
        <v>642</v>
      </c>
      <c r="G3713" t="s">
        <v>643</v>
      </c>
      <c r="H3713" s="3" t="s">
        <v>644</v>
      </c>
      <c r="I3713" s="8">
        <v>-6.4769439999999996</v>
      </c>
      <c r="J3713" s="8">
        <v>-76.355000000000004</v>
      </c>
      <c r="K3713" t="s">
        <v>109</v>
      </c>
      <c r="L3713" t="s">
        <v>636</v>
      </c>
      <c r="M3713" t="s">
        <v>645</v>
      </c>
      <c r="N3713" t="s">
        <v>646</v>
      </c>
      <c r="O3713" s="12">
        <v>2012</v>
      </c>
      <c r="P3713" s="12">
        <v>7</v>
      </c>
      <c r="Q3713" s="12">
        <v>2012</v>
      </c>
      <c r="R3713" s="12">
        <v>8</v>
      </c>
      <c r="S3713" s="7">
        <f t="shared" si="60"/>
        <v>0.38709677419354838</v>
      </c>
      <c r="T3713" s="7">
        <v>3</v>
      </c>
      <c r="U3713">
        <v>17</v>
      </c>
      <c r="V3713" t="s">
        <v>82</v>
      </c>
      <c r="W3713">
        <f t="shared" si="61"/>
        <v>400</v>
      </c>
      <c r="X3713" s="5">
        <v>1</v>
      </c>
      <c r="Y3713" s="15" t="s">
        <v>48</v>
      </c>
      <c r="Z3713" t="s">
        <v>55</v>
      </c>
      <c r="AA3713" t="s">
        <v>1062</v>
      </c>
      <c r="AB3713">
        <v>0</v>
      </c>
      <c r="AC3713" t="s">
        <v>1446</v>
      </c>
      <c r="AD3713" t="s">
        <v>1683</v>
      </c>
    </row>
    <row r="3714" spans="1:30" ht="14.4" x14ac:dyDescent="0.3">
      <c r="A3714">
        <v>40</v>
      </c>
      <c r="B3714" t="s">
        <v>24</v>
      </c>
      <c r="C3714" t="s">
        <v>441</v>
      </c>
      <c r="D3714" t="s">
        <v>351</v>
      </c>
      <c r="E3714">
        <v>2014</v>
      </c>
      <c r="F3714" t="s">
        <v>642</v>
      </c>
      <c r="G3714" t="s">
        <v>643</v>
      </c>
      <c r="H3714" s="3" t="s">
        <v>644</v>
      </c>
      <c r="I3714" s="8">
        <v>-6.4769439999999996</v>
      </c>
      <c r="J3714" s="8">
        <v>-76.355000000000004</v>
      </c>
      <c r="K3714" t="s">
        <v>109</v>
      </c>
      <c r="L3714" t="s">
        <v>636</v>
      </c>
      <c r="M3714" t="s">
        <v>645</v>
      </c>
      <c r="N3714" t="s">
        <v>646</v>
      </c>
      <c r="O3714" s="12">
        <v>2012</v>
      </c>
      <c r="P3714" s="12">
        <v>7</v>
      </c>
      <c r="Q3714" s="12">
        <v>2012</v>
      </c>
      <c r="R3714" s="12">
        <v>8</v>
      </c>
      <c r="S3714" s="7">
        <f t="shared" si="60"/>
        <v>0.38709677419354838</v>
      </c>
      <c r="T3714" s="7">
        <v>3</v>
      </c>
      <c r="U3714">
        <v>17</v>
      </c>
      <c r="V3714" t="s">
        <v>82</v>
      </c>
      <c r="W3714">
        <f t="shared" si="61"/>
        <v>400</v>
      </c>
      <c r="X3714" s="5">
        <v>1</v>
      </c>
      <c r="Y3714" s="15" t="s">
        <v>48</v>
      </c>
      <c r="Z3714" t="s">
        <v>55</v>
      </c>
      <c r="AA3714" t="s">
        <v>1072</v>
      </c>
      <c r="AB3714">
        <v>0</v>
      </c>
      <c r="AC3714" t="s">
        <v>1446</v>
      </c>
      <c r="AD3714" t="s">
        <v>1683</v>
      </c>
    </row>
    <row r="3715" spans="1:30" ht="14.4" x14ac:dyDescent="0.3">
      <c r="A3715">
        <v>40</v>
      </c>
      <c r="B3715" t="s">
        <v>24</v>
      </c>
      <c r="C3715" t="s">
        <v>441</v>
      </c>
      <c r="D3715" t="s">
        <v>351</v>
      </c>
      <c r="E3715">
        <v>2014</v>
      </c>
      <c r="F3715" t="s">
        <v>642</v>
      </c>
      <c r="G3715" t="s">
        <v>643</v>
      </c>
      <c r="H3715" s="3" t="s">
        <v>644</v>
      </c>
      <c r="I3715" s="8">
        <v>-6.4769439999999996</v>
      </c>
      <c r="J3715" s="8">
        <v>-76.355000000000004</v>
      </c>
      <c r="K3715" t="s">
        <v>109</v>
      </c>
      <c r="L3715" t="s">
        <v>636</v>
      </c>
      <c r="M3715" t="s">
        <v>645</v>
      </c>
      <c r="N3715" t="s">
        <v>646</v>
      </c>
      <c r="O3715" s="12">
        <v>2012</v>
      </c>
      <c r="P3715" s="12">
        <v>7</v>
      </c>
      <c r="Q3715" s="12">
        <v>2012</v>
      </c>
      <c r="R3715" s="12">
        <v>8</v>
      </c>
      <c r="S3715" s="7">
        <f t="shared" si="60"/>
        <v>0.38709677419354838</v>
      </c>
      <c r="T3715" s="7">
        <v>3</v>
      </c>
      <c r="U3715">
        <v>17</v>
      </c>
      <c r="V3715" t="s">
        <v>82</v>
      </c>
      <c r="W3715">
        <f t="shared" si="61"/>
        <v>400</v>
      </c>
      <c r="X3715" s="5">
        <v>1</v>
      </c>
      <c r="Y3715" s="15" t="s">
        <v>48</v>
      </c>
      <c r="Z3715" t="s">
        <v>55</v>
      </c>
      <c r="AA3715" t="s">
        <v>1137</v>
      </c>
      <c r="AB3715">
        <v>0</v>
      </c>
      <c r="AC3715" t="s">
        <v>1446</v>
      </c>
      <c r="AD3715" t="s">
        <v>1683</v>
      </c>
    </row>
    <row r="3716" spans="1:30" ht="14.4" x14ac:dyDescent="0.3">
      <c r="A3716">
        <v>40</v>
      </c>
      <c r="B3716" t="s">
        <v>24</v>
      </c>
      <c r="C3716" t="s">
        <v>441</v>
      </c>
      <c r="D3716" t="s">
        <v>351</v>
      </c>
      <c r="E3716">
        <v>2014</v>
      </c>
      <c r="F3716" t="s">
        <v>642</v>
      </c>
      <c r="G3716" t="s">
        <v>643</v>
      </c>
      <c r="H3716" s="3" t="s">
        <v>644</v>
      </c>
      <c r="I3716" s="8">
        <v>-6.4769439999999996</v>
      </c>
      <c r="J3716" s="8">
        <v>-76.355000000000004</v>
      </c>
      <c r="K3716" t="s">
        <v>109</v>
      </c>
      <c r="L3716" t="s">
        <v>636</v>
      </c>
      <c r="M3716" t="s">
        <v>645</v>
      </c>
      <c r="N3716" t="s">
        <v>646</v>
      </c>
      <c r="O3716" s="12">
        <v>2012</v>
      </c>
      <c r="P3716" s="12">
        <v>7</v>
      </c>
      <c r="Q3716" s="12">
        <v>2012</v>
      </c>
      <c r="R3716" s="12">
        <v>8</v>
      </c>
      <c r="S3716" s="7">
        <f t="shared" si="60"/>
        <v>0.38709677419354838</v>
      </c>
      <c r="T3716" s="7">
        <v>3</v>
      </c>
      <c r="U3716">
        <v>17</v>
      </c>
      <c r="V3716" t="s">
        <v>82</v>
      </c>
      <c r="W3716">
        <f t="shared" si="61"/>
        <v>400</v>
      </c>
      <c r="X3716" s="5">
        <v>1</v>
      </c>
      <c r="Y3716" s="15" t="s">
        <v>48</v>
      </c>
      <c r="Z3716" t="s">
        <v>55</v>
      </c>
      <c r="AA3716" t="s">
        <v>1138</v>
      </c>
      <c r="AB3716">
        <v>0</v>
      </c>
      <c r="AC3716" t="s">
        <v>1446</v>
      </c>
      <c r="AD3716" t="s">
        <v>1683</v>
      </c>
    </row>
    <row r="3717" spans="1:30" ht="14.4" x14ac:dyDescent="0.3">
      <c r="A3717">
        <v>40</v>
      </c>
      <c r="B3717" t="s">
        <v>24</v>
      </c>
      <c r="C3717" t="s">
        <v>441</v>
      </c>
      <c r="D3717" t="s">
        <v>351</v>
      </c>
      <c r="E3717">
        <v>2014</v>
      </c>
      <c r="F3717" t="s">
        <v>642</v>
      </c>
      <c r="G3717" t="s">
        <v>643</v>
      </c>
      <c r="H3717" s="3" t="s">
        <v>644</v>
      </c>
      <c r="I3717" s="8">
        <v>-6.4769439999999996</v>
      </c>
      <c r="J3717" s="8">
        <v>-76.355000000000004</v>
      </c>
      <c r="K3717" t="s">
        <v>109</v>
      </c>
      <c r="L3717" t="s">
        <v>636</v>
      </c>
      <c r="M3717" t="s">
        <v>645</v>
      </c>
      <c r="N3717" t="s">
        <v>646</v>
      </c>
      <c r="O3717" s="12">
        <v>2012</v>
      </c>
      <c r="P3717" s="12">
        <v>7</v>
      </c>
      <c r="Q3717" s="12">
        <v>2012</v>
      </c>
      <c r="R3717" s="12">
        <v>8</v>
      </c>
      <c r="S3717" s="7">
        <f t="shared" si="60"/>
        <v>0.38709677419354838</v>
      </c>
      <c r="T3717" s="7">
        <v>3</v>
      </c>
      <c r="U3717">
        <v>17</v>
      </c>
      <c r="V3717" t="s">
        <v>82</v>
      </c>
      <c r="W3717">
        <f t="shared" si="61"/>
        <v>400</v>
      </c>
      <c r="X3717" s="5">
        <v>1</v>
      </c>
      <c r="Y3717" s="15" t="s">
        <v>48</v>
      </c>
      <c r="Z3717" t="s">
        <v>55</v>
      </c>
      <c r="AA3717" t="s">
        <v>867</v>
      </c>
      <c r="AB3717">
        <v>1</v>
      </c>
      <c r="AC3717" t="s">
        <v>1446</v>
      </c>
      <c r="AD3717" t="s">
        <v>1683</v>
      </c>
    </row>
    <row r="3718" spans="1:30" ht="14.4" x14ac:dyDescent="0.3">
      <c r="A3718">
        <v>40</v>
      </c>
      <c r="B3718" t="s">
        <v>24</v>
      </c>
      <c r="C3718" t="s">
        <v>441</v>
      </c>
      <c r="D3718" t="s">
        <v>351</v>
      </c>
      <c r="E3718">
        <v>2014</v>
      </c>
      <c r="F3718" t="s">
        <v>642</v>
      </c>
      <c r="G3718" t="s">
        <v>643</v>
      </c>
      <c r="H3718" s="3" t="s">
        <v>644</v>
      </c>
      <c r="I3718" s="8">
        <v>-6.4769439999999996</v>
      </c>
      <c r="J3718" s="8">
        <v>-76.355000000000004</v>
      </c>
      <c r="K3718" t="s">
        <v>109</v>
      </c>
      <c r="L3718" t="s">
        <v>636</v>
      </c>
      <c r="M3718" t="s">
        <v>645</v>
      </c>
      <c r="N3718" t="s">
        <v>646</v>
      </c>
      <c r="O3718" s="12">
        <v>2012</v>
      </c>
      <c r="P3718" s="12">
        <v>7</v>
      </c>
      <c r="Q3718" s="12">
        <v>2012</v>
      </c>
      <c r="R3718" s="12">
        <v>8</v>
      </c>
      <c r="S3718" s="7">
        <f t="shared" si="60"/>
        <v>0.38709677419354838</v>
      </c>
      <c r="T3718" s="7">
        <v>3</v>
      </c>
      <c r="U3718">
        <v>17</v>
      </c>
      <c r="V3718" t="s">
        <v>82</v>
      </c>
      <c r="W3718">
        <f t="shared" si="61"/>
        <v>400</v>
      </c>
      <c r="X3718" s="5">
        <v>1</v>
      </c>
      <c r="Y3718" s="15" t="s">
        <v>48</v>
      </c>
      <c r="Z3718" t="s">
        <v>55</v>
      </c>
      <c r="AA3718" t="s">
        <v>1083</v>
      </c>
      <c r="AB3718">
        <v>0</v>
      </c>
      <c r="AC3718" t="s">
        <v>1446</v>
      </c>
      <c r="AD3718" t="s">
        <v>1683</v>
      </c>
    </row>
    <row r="3719" spans="1:30" ht="14.4" x14ac:dyDescent="0.3">
      <c r="A3719">
        <v>40</v>
      </c>
      <c r="B3719" t="s">
        <v>24</v>
      </c>
      <c r="C3719" t="s">
        <v>441</v>
      </c>
      <c r="D3719" t="s">
        <v>351</v>
      </c>
      <c r="E3719">
        <v>2014</v>
      </c>
      <c r="F3719" t="s">
        <v>642</v>
      </c>
      <c r="G3719" t="s">
        <v>643</v>
      </c>
      <c r="H3719" s="3" t="s">
        <v>644</v>
      </c>
      <c r="I3719" s="8">
        <v>-6.4769439999999996</v>
      </c>
      <c r="J3719" s="8">
        <v>-76.355000000000004</v>
      </c>
      <c r="K3719" t="s">
        <v>109</v>
      </c>
      <c r="L3719" t="s">
        <v>636</v>
      </c>
      <c r="M3719" t="s">
        <v>645</v>
      </c>
      <c r="N3719" t="s">
        <v>646</v>
      </c>
      <c r="O3719" s="12">
        <v>2012</v>
      </c>
      <c r="P3719" s="12">
        <v>7</v>
      </c>
      <c r="Q3719" s="12">
        <v>2012</v>
      </c>
      <c r="R3719" s="12">
        <v>8</v>
      </c>
      <c r="S3719" s="7">
        <f t="shared" si="60"/>
        <v>0.38709677419354838</v>
      </c>
      <c r="T3719" s="7">
        <v>3</v>
      </c>
      <c r="U3719">
        <v>17</v>
      </c>
      <c r="V3719" t="s">
        <v>82</v>
      </c>
      <c r="W3719">
        <f t="shared" si="61"/>
        <v>400</v>
      </c>
      <c r="X3719" s="5">
        <v>1</v>
      </c>
      <c r="Y3719" s="15" t="s">
        <v>48</v>
      </c>
      <c r="Z3719" t="s">
        <v>55</v>
      </c>
      <c r="AA3719" t="s">
        <v>1107</v>
      </c>
      <c r="AB3719">
        <v>3</v>
      </c>
      <c r="AC3719" t="s">
        <v>1446</v>
      </c>
      <c r="AD3719" t="s">
        <v>1683</v>
      </c>
    </row>
    <row r="3720" spans="1:30" ht="14.4" x14ac:dyDescent="0.3">
      <c r="A3720">
        <v>40</v>
      </c>
      <c r="B3720" t="s">
        <v>24</v>
      </c>
      <c r="C3720" t="s">
        <v>441</v>
      </c>
      <c r="D3720" t="s">
        <v>351</v>
      </c>
      <c r="E3720">
        <v>2014</v>
      </c>
      <c r="F3720" t="s">
        <v>642</v>
      </c>
      <c r="G3720" t="s">
        <v>643</v>
      </c>
      <c r="H3720" s="3" t="s">
        <v>644</v>
      </c>
      <c r="I3720" s="8">
        <v>-6.4769439999999996</v>
      </c>
      <c r="J3720" s="8">
        <v>-76.355000000000004</v>
      </c>
      <c r="K3720" t="s">
        <v>109</v>
      </c>
      <c r="L3720" t="s">
        <v>636</v>
      </c>
      <c r="M3720" t="s">
        <v>645</v>
      </c>
      <c r="N3720" t="s">
        <v>646</v>
      </c>
      <c r="O3720" s="12">
        <v>2012</v>
      </c>
      <c r="P3720" s="12">
        <v>7</v>
      </c>
      <c r="Q3720" s="12">
        <v>2012</v>
      </c>
      <c r="R3720" s="12">
        <v>8</v>
      </c>
      <c r="S3720" s="7">
        <f t="shared" si="60"/>
        <v>0.38709677419354838</v>
      </c>
      <c r="T3720" s="7">
        <v>3</v>
      </c>
      <c r="U3720">
        <v>17</v>
      </c>
      <c r="V3720" t="s">
        <v>82</v>
      </c>
      <c r="W3720">
        <f t="shared" si="61"/>
        <v>400</v>
      </c>
      <c r="X3720" s="5">
        <v>1</v>
      </c>
      <c r="Y3720" s="15" t="s">
        <v>48</v>
      </c>
      <c r="Z3720" t="s">
        <v>55</v>
      </c>
      <c r="AA3720" t="s">
        <v>1112</v>
      </c>
      <c r="AB3720">
        <v>0</v>
      </c>
      <c r="AC3720" t="s">
        <v>1446</v>
      </c>
      <c r="AD3720" t="s">
        <v>1683</v>
      </c>
    </row>
    <row r="3721" spans="1:30" ht="14.4" x14ac:dyDescent="0.3">
      <c r="A3721">
        <v>40</v>
      </c>
      <c r="B3721" t="s">
        <v>24</v>
      </c>
      <c r="C3721" t="s">
        <v>441</v>
      </c>
      <c r="D3721" t="s">
        <v>351</v>
      </c>
      <c r="E3721">
        <v>2014</v>
      </c>
      <c r="F3721" t="s">
        <v>642</v>
      </c>
      <c r="G3721" t="s">
        <v>643</v>
      </c>
      <c r="H3721" s="3" t="s">
        <v>644</v>
      </c>
      <c r="I3721" s="8">
        <v>-6.4769439999999996</v>
      </c>
      <c r="J3721" s="8">
        <v>-76.355000000000004</v>
      </c>
      <c r="K3721" t="s">
        <v>109</v>
      </c>
      <c r="L3721" t="s">
        <v>636</v>
      </c>
      <c r="M3721" t="s">
        <v>645</v>
      </c>
      <c r="N3721" t="s">
        <v>646</v>
      </c>
      <c r="O3721" s="12">
        <v>2012</v>
      </c>
      <c r="P3721" s="12">
        <v>7</v>
      </c>
      <c r="Q3721" s="12">
        <v>2012</v>
      </c>
      <c r="R3721" s="12">
        <v>8</v>
      </c>
      <c r="S3721" s="7">
        <f t="shared" si="60"/>
        <v>0.38709677419354838</v>
      </c>
      <c r="T3721" s="7">
        <v>3</v>
      </c>
      <c r="U3721">
        <v>17</v>
      </c>
      <c r="V3721" t="s">
        <v>82</v>
      </c>
      <c r="W3721">
        <f t="shared" si="61"/>
        <v>400</v>
      </c>
      <c r="X3721" s="5">
        <v>1</v>
      </c>
      <c r="Y3721" s="15" t="s">
        <v>48</v>
      </c>
      <c r="Z3721" t="s">
        <v>55</v>
      </c>
      <c r="AA3721" t="s">
        <v>889</v>
      </c>
      <c r="AB3721">
        <v>0</v>
      </c>
      <c r="AC3721" t="s">
        <v>1446</v>
      </c>
      <c r="AD3721" t="s">
        <v>1683</v>
      </c>
    </row>
    <row r="3722" spans="1:30" ht="14.4" x14ac:dyDescent="0.3">
      <c r="A3722">
        <v>40</v>
      </c>
      <c r="B3722" t="s">
        <v>24</v>
      </c>
      <c r="C3722" t="s">
        <v>441</v>
      </c>
      <c r="D3722" t="s">
        <v>351</v>
      </c>
      <c r="E3722">
        <v>2014</v>
      </c>
      <c r="F3722" t="s">
        <v>642</v>
      </c>
      <c r="G3722" t="s">
        <v>643</v>
      </c>
      <c r="H3722" s="3" t="s">
        <v>644</v>
      </c>
      <c r="I3722" s="8">
        <v>-6.4769439999999996</v>
      </c>
      <c r="J3722" s="8">
        <v>-76.355000000000004</v>
      </c>
      <c r="K3722" t="s">
        <v>109</v>
      </c>
      <c r="L3722" t="s">
        <v>636</v>
      </c>
      <c r="M3722" t="s">
        <v>645</v>
      </c>
      <c r="N3722" t="s">
        <v>646</v>
      </c>
      <c r="O3722" s="12">
        <v>2012</v>
      </c>
      <c r="P3722" s="12">
        <v>7</v>
      </c>
      <c r="Q3722" s="12">
        <v>2012</v>
      </c>
      <c r="R3722" s="12">
        <v>8</v>
      </c>
      <c r="S3722" s="7">
        <f t="shared" si="60"/>
        <v>0.38709677419354838</v>
      </c>
      <c r="T3722" s="7">
        <v>3</v>
      </c>
      <c r="U3722">
        <v>17</v>
      </c>
      <c r="V3722" t="s">
        <v>82</v>
      </c>
      <c r="W3722">
        <f t="shared" si="61"/>
        <v>400</v>
      </c>
      <c r="X3722" s="5">
        <v>1</v>
      </c>
      <c r="Y3722" s="15" t="s">
        <v>48</v>
      </c>
      <c r="Z3722" t="s">
        <v>55</v>
      </c>
      <c r="AA3722" t="s">
        <v>1139</v>
      </c>
      <c r="AB3722">
        <v>0</v>
      </c>
      <c r="AC3722" t="s">
        <v>1446</v>
      </c>
      <c r="AD3722" t="s">
        <v>1683</v>
      </c>
    </row>
    <row r="3723" spans="1:30" ht="14.4" x14ac:dyDescent="0.3">
      <c r="A3723">
        <v>40</v>
      </c>
      <c r="B3723" t="s">
        <v>24</v>
      </c>
      <c r="C3723" t="s">
        <v>441</v>
      </c>
      <c r="D3723" t="s">
        <v>351</v>
      </c>
      <c r="E3723">
        <v>2014</v>
      </c>
      <c r="F3723" t="s">
        <v>642</v>
      </c>
      <c r="G3723" t="s">
        <v>643</v>
      </c>
      <c r="H3723" s="3" t="s">
        <v>644</v>
      </c>
      <c r="I3723" s="8">
        <v>-6.4769439999999996</v>
      </c>
      <c r="J3723" s="8">
        <v>-76.355000000000004</v>
      </c>
      <c r="K3723" t="s">
        <v>109</v>
      </c>
      <c r="L3723" t="s">
        <v>636</v>
      </c>
      <c r="M3723" t="s">
        <v>645</v>
      </c>
      <c r="N3723" t="s">
        <v>646</v>
      </c>
      <c r="O3723" s="12">
        <v>2012</v>
      </c>
      <c r="P3723" s="12">
        <v>7</v>
      </c>
      <c r="Q3723" s="12">
        <v>2012</v>
      </c>
      <c r="R3723" s="12">
        <v>8</v>
      </c>
      <c r="S3723" s="7">
        <f t="shared" si="60"/>
        <v>0.38709677419354838</v>
      </c>
      <c r="T3723" s="7">
        <v>3</v>
      </c>
      <c r="U3723">
        <v>17</v>
      </c>
      <c r="V3723" t="s">
        <v>82</v>
      </c>
      <c r="W3723">
        <f t="shared" si="61"/>
        <v>400</v>
      </c>
      <c r="X3723" s="5">
        <v>1</v>
      </c>
      <c r="Y3723" s="15" t="s">
        <v>48</v>
      </c>
      <c r="Z3723" t="s">
        <v>55</v>
      </c>
      <c r="AA3723" t="s">
        <v>1140</v>
      </c>
      <c r="AB3723">
        <v>0</v>
      </c>
      <c r="AC3723" t="s">
        <v>1446</v>
      </c>
      <c r="AD3723" t="s">
        <v>1683</v>
      </c>
    </row>
    <row r="3724" spans="1:30" ht="14.4" x14ac:dyDescent="0.3">
      <c r="A3724">
        <v>40</v>
      </c>
      <c r="B3724" t="s">
        <v>24</v>
      </c>
      <c r="C3724" t="s">
        <v>441</v>
      </c>
      <c r="D3724" t="s">
        <v>351</v>
      </c>
      <c r="E3724">
        <v>2014</v>
      </c>
      <c r="F3724" t="s">
        <v>642</v>
      </c>
      <c r="G3724" t="s">
        <v>643</v>
      </c>
      <c r="H3724" s="3" t="s">
        <v>644</v>
      </c>
      <c r="I3724" s="8">
        <v>-6.4769439999999996</v>
      </c>
      <c r="J3724" s="8">
        <v>-76.355000000000004</v>
      </c>
      <c r="K3724" t="s">
        <v>109</v>
      </c>
      <c r="L3724" t="s">
        <v>636</v>
      </c>
      <c r="M3724" t="s">
        <v>645</v>
      </c>
      <c r="N3724" t="s">
        <v>646</v>
      </c>
      <c r="O3724" s="12">
        <v>2012</v>
      </c>
      <c r="P3724" s="12">
        <v>7</v>
      </c>
      <c r="Q3724" s="12">
        <v>2012</v>
      </c>
      <c r="R3724" s="12">
        <v>8</v>
      </c>
      <c r="S3724" s="7">
        <f t="shared" si="60"/>
        <v>0.38709677419354838</v>
      </c>
      <c r="T3724" s="7">
        <v>3</v>
      </c>
      <c r="U3724">
        <v>17</v>
      </c>
      <c r="V3724" t="s">
        <v>82</v>
      </c>
      <c r="W3724">
        <f t="shared" si="61"/>
        <v>400</v>
      </c>
      <c r="X3724" s="5">
        <v>1</v>
      </c>
      <c r="Y3724" s="15" t="s">
        <v>48</v>
      </c>
      <c r="Z3724" t="s">
        <v>55</v>
      </c>
      <c r="AA3724" t="s">
        <v>1113</v>
      </c>
      <c r="AB3724">
        <v>0</v>
      </c>
      <c r="AC3724" t="s">
        <v>1446</v>
      </c>
      <c r="AD3724" t="s">
        <v>1683</v>
      </c>
    </row>
    <row r="3725" spans="1:30" ht="14.4" x14ac:dyDescent="0.3">
      <c r="A3725">
        <v>40</v>
      </c>
      <c r="B3725" t="s">
        <v>24</v>
      </c>
      <c r="C3725" t="s">
        <v>441</v>
      </c>
      <c r="D3725" t="s">
        <v>351</v>
      </c>
      <c r="E3725">
        <v>2014</v>
      </c>
      <c r="F3725" t="s">
        <v>642</v>
      </c>
      <c r="G3725" t="s">
        <v>643</v>
      </c>
      <c r="H3725" s="3" t="s">
        <v>644</v>
      </c>
      <c r="I3725" s="8">
        <v>-6.4769439999999996</v>
      </c>
      <c r="J3725" s="8">
        <v>-76.355000000000004</v>
      </c>
      <c r="K3725" t="s">
        <v>109</v>
      </c>
      <c r="L3725" t="s">
        <v>636</v>
      </c>
      <c r="M3725" t="s">
        <v>645</v>
      </c>
      <c r="N3725" t="s">
        <v>646</v>
      </c>
      <c r="O3725" s="12">
        <v>2012</v>
      </c>
      <c r="P3725" s="12">
        <v>7</v>
      </c>
      <c r="Q3725" s="12">
        <v>2012</v>
      </c>
      <c r="R3725" s="12">
        <v>8</v>
      </c>
      <c r="S3725" s="7">
        <f t="shared" si="60"/>
        <v>0.38709677419354838</v>
      </c>
      <c r="T3725" s="7">
        <v>3</v>
      </c>
      <c r="U3725">
        <v>17</v>
      </c>
      <c r="V3725" t="s">
        <v>82</v>
      </c>
      <c r="W3725">
        <f t="shared" si="61"/>
        <v>400</v>
      </c>
      <c r="X3725" s="5">
        <v>1</v>
      </c>
      <c r="Y3725" s="15" t="s">
        <v>48</v>
      </c>
      <c r="Z3725" t="s">
        <v>55</v>
      </c>
      <c r="AA3725" t="s">
        <v>73</v>
      </c>
      <c r="AB3725">
        <v>2</v>
      </c>
      <c r="AC3725" t="s">
        <v>1446</v>
      </c>
      <c r="AD3725" t="s">
        <v>1683</v>
      </c>
    </row>
    <row r="3726" spans="1:30" ht="14.4" x14ac:dyDescent="0.3">
      <c r="A3726">
        <v>40</v>
      </c>
      <c r="B3726" t="s">
        <v>24</v>
      </c>
      <c r="C3726" t="s">
        <v>441</v>
      </c>
      <c r="D3726" t="s">
        <v>351</v>
      </c>
      <c r="E3726">
        <v>2014</v>
      </c>
      <c r="F3726" t="s">
        <v>642</v>
      </c>
      <c r="G3726" t="s">
        <v>643</v>
      </c>
      <c r="H3726" s="3" t="s">
        <v>644</v>
      </c>
      <c r="I3726" s="8">
        <v>-6.4769439999999996</v>
      </c>
      <c r="J3726" s="8">
        <v>-76.355000000000004</v>
      </c>
      <c r="K3726" t="s">
        <v>109</v>
      </c>
      <c r="L3726" t="s">
        <v>636</v>
      </c>
      <c r="M3726" t="s">
        <v>645</v>
      </c>
      <c r="N3726" t="s">
        <v>646</v>
      </c>
      <c r="O3726" s="12">
        <v>2012</v>
      </c>
      <c r="P3726" s="12">
        <v>7</v>
      </c>
      <c r="Q3726" s="12">
        <v>2012</v>
      </c>
      <c r="R3726" s="12">
        <v>8</v>
      </c>
      <c r="S3726" s="7">
        <f t="shared" si="60"/>
        <v>0.38709677419354838</v>
      </c>
      <c r="T3726" s="7">
        <v>3</v>
      </c>
      <c r="U3726">
        <v>17</v>
      </c>
      <c r="V3726" t="s">
        <v>82</v>
      </c>
      <c r="W3726">
        <f t="shared" si="61"/>
        <v>400</v>
      </c>
      <c r="X3726" s="5">
        <v>1</v>
      </c>
      <c r="Y3726" s="15" t="s">
        <v>48</v>
      </c>
      <c r="Z3726" t="s">
        <v>55</v>
      </c>
      <c r="AA3726" t="s">
        <v>1141</v>
      </c>
      <c r="AB3726">
        <v>0</v>
      </c>
      <c r="AC3726" t="s">
        <v>1446</v>
      </c>
      <c r="AD3726" t="s">
        <v>1683</v>
      </c>
    </row>
    <row r="3727" spans="1:30" ht="14.4" x14ac:dyDescent="0.3">
      <c r="A3727">
        <v>40</v>
      </c>
      <c r="B3727" t="s">
        <v>24</v>
      </c>
      <c r="C3727" t="s">
        <v>441</v>
      </c>
      <c r="D3727" t="s">
        <v>351</v>
      </c>
      <c r="E3727">
        <v>2014</v>
      </c>
      <c r="F3727" t="s">
        <v>642</v>
      </c>
      <c r="G3727" t="s">
        <v>643</v>
      </c>
      <c r="H3727" s="3" t="s">
        <v>644</v>
      </c>
      <c r="I3727" s="8">
        <v>-6.4769439999999996</v>
      </c>
      <c r="J3727" s="8">
        <v>-76.355000000000004</v>
      </c>
      <c r="K3727" t="s">
        <v>109</v>
      </c>
      <c r="L3727" t="s">
        <v>636</v>
      </c>
      <c r="M3727" t="s">
        <v>645</v>
      </c>
      <c r="N3727" t="s">
        <v>646</v>
      </c>
      <c r="O3727" s="12">
        <v>2012</v>
      </c>
      <c r="P3727" s="12">
        <v>7</v>
      </c>
      <c r="Q3727" s="12">
        <v>2012</v>
      </c>
      <c r="R3727" s="12">
        <v>8</v>
      </c>
      <c r="S3727" s="7">
        <f t="shared" si="60"/>
        <v>0.38709677419354838</v>
      </c>
      <c r="T3727" s="7">
        <v>3</v>
      </c>
      <c r="U3727">
        <v>17</v>
      </c>
      <c r="V3727" t="s">
        <v>82</v>
      </c>
      <c r="W3727">
        <f t="shared" si="61"/>
        <v>400</v>
      </c>
      <c r="X3727" s="5">
        <v>1</v>
      </c>
      <c r="Y3727" s="15" t="s">
        <v>48</v>
      </c>
      <c r="Z3727" t="s">
        <v>55</v>
      </c>
      <c r="AA3727" t="s">
        <v>1142</v>
      </c>
      <c r="AB3727">
        <v>0</v>
      </c>
      <c r="AC3727" t="s">
        <v>1446</v>
      </c>
      <c r="AD3727" t="s">
        <v>1683</v>
      </c>
    </row>
    <row r="3728" spans="1:30" ht="14.4" x14ac:dyDescent="0.3">
      <c r="A3728">
        <v>40</v>
      </c>
      <c r="B3728" t="s">
        <v>24</v>
      </c>
      <c r="C3728" t="s">
        <v>441</v>
      </c>
      <c r="D3728" t="s">
        <v>351</v>
      </c>
      <c r="E3728">
        <v>2014</v>
      </c>
      <c r="F3728" t="s">
        <v>642</v>
      </c>
      <c r="G3728" t="s">
        <v>643</v>
      </c>
      <c r="H3728" s="3" t="s">
        <v>644</v>
      </c>
      <c r="I3728" s="8">
        <v>-6.4769439999999996</v>
      </c>
      <c r="J3728" s="8">
        <v>-76.355000000000004</v>
      </c>
      <c r="K3728" t="s">
        <v>109</v>
      </c>
      <c r="L3728" t="s">
        <v>636</v>
      </c>
      <c r="M3728" t="s">
        <v>645</v>
      </c>
      <c r="N3728" t="s">
        <v>646</v>
      </c>
      <c r="O3728" s="12">
        <v>2012</v>
      </c>
      <c r="P3728" s="12">
        <v>7</v>
      </c>
      <c r="Q3728" s="12">
        <v>2012</v>
      </c>
      <c r="R3728" s="12">
        <v>8</v>
      </c>
      <c r="S3728" s="7">
        <f t="shared" si="60"/>
        <v>0.38709677419354838</v>
      </c>
      <c r="T3728" s="7">
        <v>3</v>
      </c>
      <c r="U3728">
        <v>17</v>
      </c>
      <c r="V3728" t="s">
        <v>82</v>
      </c>
      <c r="W3728">
        <f t="shared" si="61"/>
        <v>400</v>
      </c>
      <c r="X3728" s="5">
        <v>1</v>
      </c>
      <c r="Y3728" s="15" t="s">
        <v>48</v>
      </c>
      <c r="Z3728" t="s">
        <v>55</v>
      </c>
      <c r="AA3728" t="s">
        <v>1143</v>
      </c>
      <c r="AB3728">
        <v>0</v>
      </c>
      <c r="AC3728" t="s">
        <v>1446</v>
      </c>
      <c r="AD3728" t="s">
        <v>1683</v>
      </c>
    </row>
    <row r="3729" spans="1:30" ht="14.4" x14ac:dyDescent="0.3">
      <c r="A3729">
        <v>40</v>
      </c>
      <c r="B3729" t="s">
        <v>24</v>
      </c>
      <c r="C3729" t="s">
        <v>441</v>
      </c>
      <c r="D3729" t="s">
        <v>351</v>
      </c>
      <c r="E3729">
        <v>2014</v>
      </c>
      <c r="F3729" t="s">
        <v>642</v>
      </c>
      <c r="G3729" t="s">
        <v>643</v>
      </c>
      <c r="H3729" s="3" t="s">
        <v>644</v>
      </c>
      <c r="I3729" s="8">
        <v>-6.4769439999999996</v>
      </c>
      <c r="J3729" s="8">
        <v>-76.355000000000004</v>
      </c>
      <c r="K3729" t="s">
        <v>109</v>
      </c>
      <c r="L3729" t="s">
        <v>636</v>
      </c>
      <c r="M3729" t="s">
        <v>645</v>
      </c>
      <c r="N3729" t="s">
        <v>646</v>
      </c>
      <c r="O3729" s="12">
        <v>2012</v>
      </c>
      <c r="P3729" s="12">
        <v>7</v>
      </c>
      <c r="Q3729" s="12">
        <v>2012</v>
      </c>
      <c r="R3729" s="12">
        <v>8</v>
      </c>
      <c r="S3729" s="7">
        <f t="shared" si="60"/>
        <v>0.38709677419354838</v>
      </c>
      <c r="T3729" s="7">
        <v>3</v>
      </c>
      <c r="U3729">
        <v>17</v>
      </c>
      <c r="V3729" t="s">
        <v>82</v>
      </c>
      <c r="W3729">
        <f t="shared" si="61"/>
        <v>400</v>
      </c>
      <c r="X3729" s="5">
        <v>1</v>
      </c>
      <c r="Y3729" s="15" t="s">
        <v>48</v>
      </c>
      <c r="Z3729" t="s">
        <v>83</v>
      </c>
      <c r="AA3729" t="s">
        <v>128</v>
      </c>
      <c r="AB3729">
        <v>0</v>
      </c>
      <c r="AC3729" t="s">
        <v>1446</v>
      </c>
      <c r="AD3729" t="s">
        <v>1683</v>
      </c>
    </row>
    <row r="3730" spans="1:30" ht="14.4" x14ac:dyDescent="0.3">
      <c r="A3730">
        <v>40</v>
      </c>
      <c r="B3730" t="s">
        <v>24</v>
      </c>
      <c r="C3730" t="s">
        <v>441</v>
      </c>
      <c r="D3730" t="s">
        <v>351</v>
      </c>
      <c r="E3730">
        <v>2014</v>
      </c>
      <c r="F3730" t="s">
        <v>642</v>
      </c>
      <c r="G3730" t="s">
        <v>643</v>
      </c>
      <c r="H3730" s="3" t="s">
        <v>644</v>
      </c>
      <c r="I3730" s="8">
        <v>-6.4769439999999996</v>
      </c>
      <c r="J3730" s="8">
        <v>-76.355000000000004</v>
      </c>
      <c r="K3730" t="s">
        <v>109</v>
      </c>
      <c r="L3730" t="s">
        <v>636</v>
      </c>
      <c r="M3730" t="s">
        <v>645</v>
      </c>
      <c r="N3730" t="s">
        <v>646</v>
      </c>
      <c r="O3730" s="12">
        <v>2012</v>
      </c>
      <c r="P3730" s="12">
        <v>7</v>
      </c>
      <c r="Q3730" s="12">
        <v>2012</v>
      </c>
      <c r="R3730" s="12">
        <v>8</v>
      </c>
      <c r="S3730" s="7">
        <f t="shared" si="60"/>
        <v>0.38709677419354838</v>
      </c>
      <c r="T3730" s="7">
        <v>3</v>
      </c>
      <c r="U3730">
        <v>17</v>
      </c>
      <c r="V3730" t="s">
        <v>82</v>
      </c>
      <c r="W3730">
        <f t="shared" si="61"/>
        <v>400</v>
      </c>
      <c r="X3730" s="5">
        <v>1</v>
      </c>
      <c r="Y3730" s="15" t="s">
        <v>48</v>
      </c>
      <c r="Z3730" t="s">
        <v>83</v>
      </c>
      <c r="AA3730" t="s">
        <v>274</v>
      </c>
      <c r="AB3730">
        <v>4</v>
      </c>
      <c r="AC3730" t="s">
        <v>1446</v>
      </c>
      <c r="AD3730" t="s">
        <v>1683</v>
      </c>
    </row>
    <row r="3731" spans="1:30" ht="14.4" x14ac:dyDescent="0.3">
      <c r="A3731">
        <v>40</v>
      </c>
      <c r="B3731" t="s">
        <v>24</v>
      </c>
      <c r="C3731" t="s">
        <v>441</v>
      </c>
      <c r="D3731" t="s">
        <v>351</v>
      </c>
      <c r="E3731">
        <v>2014</v>
      </c>
      <c r="F3731" t="s">
        <v>642</v>
      </c>
      <c r="G3731" t="s">
        <v>643</v>
      </c>
      <c r="H3731" s="3" t="s">
        <v>644</v>
      </c>
      <c r="I3731" s="8">
        <v>-6.4769439999999996</v>
      </c>
      <c r="J3731" s="8">
        <v>-76.355000000000004</v>
      </c>
      <c r="K3731" t="s">
        <v>109</v>
      </c>
      <c r="L3731" t="s">
        <v>636</v>
      </c>
      <c r="M3731" t="s">
        <v>645</v>
      </c>
      <c r="N3731" t="s">
        <v>646</v>
      </c>
      <c r="O3731" s="12">
        <v>2012</v>
      </c>
      <c r="P3731" s="12">
        <v>7</v>
      </c>
      <c r="Q3731" s="12">
        <v>2012</v>
      </c>
      <c r="R3731" s="12">
        <v>8</v>
      </c>
      <c r="S3731" s="7">
        <f t="shared" si="60"/>
        <v>0.38709677419354838</v>
      </c>
      <c r="T3731" s="7">
        <v>3</v>
      </c>
      <c r="U3731">
        <v>17</v>
      </c>
      <c r="V3731" t="s">
        <v>82</v>
      </c>
      <c r="W3731">
        <f t="shared" si="61"/>
        <v>400</v>
      </c>
      <c r="X3731" s="5">
        <v>1</v>
      </c>
      <c r="Y3731" s="15" t="s">
        <v>48</v>
      </c>
      <c r="Z3731" t="s">
        <v>83</v>
      </c>
      <c r="AA3731" t="s">
        <v>911</v>
      </c>
      <c r="AB3731">
        <v>3</v>
      </c>
      <c r="AC3731" t="s">
        <v>1446</v>
      </c>
      <c r="AD3731" t="s">
        <v>1683</v>
      </c>
    </row>
    <row r="3732" spans="1:30" ht="14.4" x14ac:dyDescent="0.3">
      <c r="A3732">
        <v>40</v>
      </c>
      <c r="B3732" t="s">
        <v>24</v>
      </c>
      <c r="C3732" t="s">
        <v>441</v>
      </c>
      <c r="D3732" t="s">
        <v>351</v>
      </c>
      <c r="E3732">
        <v>2014</v>
      </c>
      <c r="F3732" t="s">
        <v>642</v>
      </c>
      <c r="G3732" t="s">
        <v>643</v>
      </c>
      <c r="H3732" s="3" t="s">
        <v>644</v>
      </c>
      <c r="I3732" s="8">
        <v>-6.4769439999999996</v>
      </c>
      <c r="J3732" s="8">
        <v>-76.355000000000004</v>
      </c>
      <c r="K3732" t="s">
        <v>109</v>
      </c>
      <c r="L3732" t="s">
        <v>636</v>
      </c>
      <c r="M3732" t="s">
        <v>645</v>
      </c>
      <c r="N3732" t="s">
        <v>646</v>
      </c>
      <c r="O3732" s="12">
        <v>2012</v>
      </c>
      <c r="P3732" s="12">
        <v>7</v>
      </c>
      <c r="Q3732" s="12">
        <v>2012</v>
      </c>
      <c r="R3732" s="12">
        <v>8</v>
      </c>
      <c r="S3732" s="7">
        <f t="shared" si="60"/>
        <v>0.38709677419354838</v>
      </c>
      <c r="T3732" s="7">
        <v>3</v>
      </c>
      <c r="U3732">
        <v>17</v>
      </c>
      <c r="V3732" t="s">
        <v>82</v>
      </c>
      <c r="W3732">
        <f t="shared" si="61"/>
        <v>400</v>
      </c>
      <c r="X3732" s="5">
        <v>1</v>
      </c>
      <c r="Y3732" s="15" t="s">
        <v>48</v>
      </c>
      <c r="Z3732" t="s">
        <v>83</v>
      </c>
      <c r="AA3732" t="s">
        <v>902</v>
      </c>
      <c r="AB3732">
        <v>0</v>
      </c>
      <c r="AC3732" t="s">
        <v>1446</v>
      </c>
      <c r="AD3732" t="s">
        <v>1683</v>
      </c>
    </row>
    <row r="3733" spans="1:30" ht="14.4" x14ac:dyDescent="0.3">
      <c r="A3733">
        <v>40</v>
      </c>
      <c r="B3733" t="s">
        <v>24</v>
      </c>
      <c r="C3733" t="s">
        <v>441</v>
      </c>
      <c r="D3733" t="s">
        <v>351</v>
      </c>
      <c r="E3733">
        <v>2014</v>
      </c>
      <c r="F3733" t="s">
        <v>642</v>
      </c>
      <c r="G3733" t="s">
        <v>643</v>
      </c>
      <c r="H3733" s="3" t="s">
        <v>644</v>
      </c>
      <c r="I3733" s="8">
        <v>-6.4769439999999996</v>
      </c>
      <c r="J3733" s="8">
        <v>-76.355000000000004</v>
      </c>
      <c r="K3733" t="s">
        <v>109</v>
      </c>
      <c r="L3733" t="s">
        <v>636</v>
      </c>
      <c r="M3733" t="s">
        <v>645</v>
      </c>
      <c r="N3733" t="s">
        <v>646</v>
      </c>
      <c r="O3733" s="12">
        <v>2012</v>
      </c>
      <c r="P3733" s="12">
        <v>7</v>
      </c>
      <c r="Q3733" s="12">
        <v>2012</v>
      </c>
      <c r="R3733" s="12">
        <v>8</v>
      </c>
      <c r="S3733" s="7">
        <f t="shared" si="60"/>
        <v>0.38709677419354838</v>
      </c>
      <c r="T3733" s="7">
        <v>3</v>
      </c>
      <c r="U3733">
        <v>17</v>
      </c>
      <c r="V3733" t="s">
        <v>82</v>
      </c>
      <c r="W3733">
        <f t="shared" si="61"/>
        <v>400</v>
      </c>
      <c r="X3733" s="5">
        <v>1</v>
      </c>
      <c r="Y3733" s="15" t="s">
        <v>48</v>
      </c>
      <c r="Z3733" t="s">
        <v>83</v>
      </c>
      <c r="AA3733" t="s">
        <v>87</v>
      </c>
      <c r="AB3733">
        <v>39</v>
      </c>
      <c r="AC3733" t="s">
        <v>1446</v>
      </c>
      <c r="AD3733" t="s">
        <v>1683</v>
      </c>
    </row>
    <row r="3734" spans="1:30" ht="14.4" x14ac:dyDescent="0.3">
      <c r="A3734">
        <v>40</v>
      </c>
      <c r="B3734" t="s">
        <v>24</v>
      </c>
      <c r="C3734" t="s">
        <v>441</v>
      </c>
      <c r="D3734" t="s">
        <v>351</v>
      </c>
      <c r="E3734">
        <v>2014</v>
      </c>
      <c r="F3734" t="s">
        <v>642</v>
      </c>
      <c r="G3734" t="s">
        <v>643</v>
      </c>
      <c r="H3734" s="3" t="s">
        <v>644</v>
      </c>
      <c r="I3734" s="8">
        <v>-6.4769439999999996</v>
      </c>
      <c r="J3734" s="8">
        <v>-76.355000000000004</v>
      </c>
      <c r="K3734" t="s">
        <v>109</v>
      </c>
      <c r="L3734" t="s">
        <v>636</v>
      </c>
      <c r="M3734" t="s">
        <v>645</v>
      </c>
      <c r="N3734" t="s">
        <v>646</v>
      </c>
      <c r="O3734" s="12">
        <v>2012</v>
      </c>
      <c r="P3734" s="12">
        <v>7</v>
      </c>
      <c r="Q3734" s="12">
        <v>2012</v>
      </c>
      <c r="R3734" s="12">
        <v>8</v>
      </c>
      <c r="S3734" s="7">
        <f t="shared" si="60"/>
        <v>0.38709677419354838</v>
      </c>
      <c r="T3734" s="7">
        <v>3</v>
      </c>
      <c r="U3734">
        <v>17</v>
      </c>
      <c r="V3734" t="s">
        <v>82</v>
      </c>
      <c r="W3734">
        <f t="shared" si="61"/>
        <v>400</v>
      </c>
      <c r="X3734" s="5">
        <v>1</v>
      </c>
      <c r="Y3734" s="15" t="s">
        <v>48</v>
      </c>
      <c r="Z3734" t="s">
        <v>83</v>
      </c>
      <c r="AA3734" t="s">
        <v>1144</v>
      </c>
      <c r="AB3734">
        <v>1</v>
      </c>
      <c r="AC3734" t="s">
        <v>1446</v>
      </c>
      <c r="AD3734" t="s">
        <v>1683</v>
      </c>
    </row>
    <row r="3735" spans="1:30" ht="14.4" x14ac:dyDescent="0.3">
      <c r="A3735">
        <v>40</v>
      </c>
      <c r="B3735" t="s">
        <v>24</v>
      </c>
      <c r="C3735" t="s">
        <v>441</v>
      </c>
      <c r="D3735" t="s">
        <v>351</v>
      </c>
      <c r="E3735">
        <v>2014</v>
      </c>
      <c r="F3735" t="s">
        <v>642</v>
      </c>
      <c r="G3735" t="s">
        <v>643</v>
      </c>
      <c r="H3735" s="3" t="s">
        <v>644</v>
      </c>
      <c r="I3735" s="8">
        <v>-6.4769439999999996</v>
      </c>
      <c r="J3735" s="8">
        <v>-76.355000000000004</v>
      </c>
      <c r="K3735" t="s">
        <v>109</v>
      </c>
      <c r="L3735" t="s">
        <v>636</v>
      </c>
      <c r="M3735" t="s">
        <v>645</v>
      </c>
      <c r="N3735" t="s">
        <v>646</v>
      </c>
      <c r="O3735" s="12">
        <v>2012</v>
      </c>
      <c r="P3735" s="12">
        <v>7</v>
      </c>
      <c r="Q3735" s="12">
        <v>2012</v>
      </c>
      <c r="R3735" s="12">
        <v>8</v>
      </c>
      <c r="S3735" s="7">
        <f t="shared" si="60"/>
        <v>0.38709677419354838</v>
      </c>
      <c r="T3735" s="7">
        <v>3</v>
      </c>
      <c r="U3735">
        <v>17</v>
      </c>
      <c r="V3735" t="s">
        <v>82</v>
      </c>
      <c r="W3735">
        <f t="shared" si="61"/>
        <v>400</v>
      </c>
      <c r="X3735" s="5">
        <v>1</v>
      </c>
      <c r="Y3735" s="15" t="s">
        <v>48</v>
      </c>
      <c r="Z3735" t="s">
        <v>83</v>
      </c>
      <c r="AA3735" t="s">
        <v>1145</v>
      </c>
      <c r="AB3735">
        <v>0</v>
      </c>
      <c r="AC3735" t="s">
        <v>1446</v>
      </c>
      <c r="AD3735" t="s">
        <v>1683</v>
      </c>
    </row>
    <row r="3736" spans="1:30" ht="14.4" x14ac:dyDescent="0.3">
      <c r="A3736">
        <v>40</v>
      </c>
      <c r="B3736" t="s">
        <v>24</v>
      </c>
      <c r="C3736" t="s">
        <v>441</v>
      </c>
      <c r="D3736" t="s">
        <v>351</v>
      </c>
      <c r="E3736">
        <v>2014</v>
      </c>
      <c r="F3736" t="s">
        <v>642</v>
      </c>
      <c r="G3736" t="s">
        <v>643</v>
      </c>
      <c r="H3736" s="3" t="s">
        <v>644</v>
      </c>
      <c r="I3736" s="8">
        <v>-6.4769439999999996</v>
      </c>
      <c r="J3736" s="8">
        <v>-76.355000000000004</v>
      </c>
      <c r="K3736" t="s">
        <v>109</v>
      </c>
      <c r="L3736" t="s">
        <v>636</v>
      </c>
      <c r="M3736" t="s">
        <v>645</v>
      </c>
      <c r="N3736" t="s">
        <v>646</v>
      </c>
      <c r="O3736" s="12">
        <v>2012</v>
      </c>
      <c r="P3736" s="12">
        <v>7</v>
      </c>
      <c r="Q3736" s="12">
        <v>2012</v>
      </c>
      <c r="R3736" s="12">
        <v>8</v>
      </c>
      <c r="S3736" s="7">
        <f t="shared" si="60"/>
        <v>0.38709677419354838</v>
      </c>
      <c r="T3736" s="7">
        <v>3</v>
      </c>
      <c r="U3736">
        <v>17</v>
      </c>
      <c r="V3736" t="s">
        <v>82</v>
      </c>
      <c r="W3736">
        <f t="shared" si="61"/>
        <v>400</v>
      </c>
      <c r="X3736" s="5">
        <v>1</v>
      </c>
      <c r="Y3736" s="15" t="s">
        <v>48</v>
      </c>
      <c r="Z3736" t="s">
        <v>90</v>
      </c>
      <c r="AA3736" t="s">
        <v>666</v>
      </c>
      <c r="AB3736">
        <v>0</v>
      </c>
      <c r="AC3736" t="s">
        <v>1446</v>
      </c>
      <c r="AD3736" t="s">
        <v>1683</v>
      </c>
    </row>
    <row r="3737" spans="1:30" ht="14.4" x14ac:dyDescent="0.3">
      <c r="A3737">
        <v>40</v>
      </c>
      <c r="B3737" t="s">
        <v>24</v>
      </c>
      <c r="C3737" t="s">
        <v>441</v>
      </c>
      <c r="D3737" t="s">
        <v>351</v>
      </c>
      <c r="E3737">
        <v>2014</v>
      </c>
      <c r="F3737" t="s">
        <v>642</v>
      </c>
      <c r="G3737" t="s">
        <v>643</v>
      </c>
      <c r="H3737" s="3" t="s">
        <v>644</v>
      </c>
      <c r="I3737" s="8">
        <v>-6.4769439999999996</v>
      </c>
      <c r="J3737" s="8">
        <v>-76.355000000000004</v>
      </c>
      <c r="K3737" t="s">
        <v>109</v>
      </c>
      <c r="L3737" t="s">
        <v>636</v>
      </c>
      <c r="M3737" t="s">
        <v>645</v>
      </c>
      <c r="N3737" t="s">
        <v>646</v>
      </c>
      <c r="O3737" s="12">
        <v>2012</v>
      </c>
      <c r="P3737" s="12">
        <v>7</v>
      </c>
      <c r="Q3737" s="12">
        <v>2012</v>
      </c>
      <c r="R3737" s="12">
        <v>8</v>
      </c>
      <c r="S3737" s="7">
        <f t="shared" si="60"/>
        <v>0.38709677419354838</v>
      </c>
      <c r="T3737" s="7">
        <v>3</v>
      </c>
      <c r="U3737">
        <v>17</v>
      </c>
      <c r="V3737" t="s">
        <v>82</v>
      </c>
      <c r="W3737">
        <f t="shared" si="61"/>
        <v>400</v>
      </c>
      <c r="X3737" s="5">
        <v>1</v>
      </c>
      <c r="Y3737" s="15" t="s">
        <v>48</v>
      </c>
      <c r="Z3737" t="s">
        <v>90</v>
      </c>
      <c r="AA3737" t="s">
        <v>91</v>
      </c>
      <c r="AB3737">
        <v>7</v>
      </c>
      <c r="AC3737" t="s">
        <v>1446</v>
      </c>
      <c r="AD3737" t="s">
        <v>1683</v>
      </c>
    </row>
    <row r="3738" spans="1:30" ht="14.4" x14ac:dyDescent="0.3">
      <c r="A3738">
        <v>40</v>
      </c>
      <c r="B3738" t="s">
        <v>24</v>
      </c>
      <c r="C3738" t="s">
        <v>441</v>
      </c>
      <c r="D3738" t="s">
        <v>351</v>
      </c>
      <c r="E3738">
        <v>2014</v>
      </c>
      <c r="F3738" t="s">
        <v>642</v>
      </c>
      <c r="G3738" t="s">
        <v>647</v>
      </c>
      <c r="H3738" s="3" t="s">
        <v>648</v>
      </c>
      <c r="I3738" s="8">
        <v>-6.4516669999999996</v>
      </c>
      <c r="J3738" s="8">
        <v>-76.346666999999997</v>
      </c>
      <c r="K3738" t="s">
        <v>109</v>
      </c>
      <c r="L3738" t="s">
        <v>110</v>
      </c>
      <c r="M3738" t="s">
        <v>110</v>
      </c>
      <c r="N3738" t="s">
        <v>646</v>
      </c>
      <c r="O3738" s="12">
        <v>2012</v>
      </c>
      <c r="P3738" s="12">
        <v>7</v>
      </c>
      <c r="Q3738" s="12">
        <v>2012</v>
      </c>
      <c r="R3738" s="12">
        <v>8</v>
      </c>
      <c r="S3738" s="7">
        <f t="shared" si="60"/>
        <v>0.38709677419354838</v>
      </c>
      <c r="T3738" s="7">
        <v>3</v>
      </c>
      <c r="U3738">
        <v>17</v>
      </c>
      <c r="V3738" t="s">
        <v>82</v>
      </c>
      <c r="W3738">
        <f t="shared" si="61"/>
        <v>400</v>
      </c>
      <c r="X3738" s="5">
        <v>1</v>
      </c>
      <c r="Y3738" s="15" t="s">
        <v>48</v>
      </c>
      <c r="Z3738" t="s">
        <v>1131</v>
      </c>
      <c r="AA3738" t="s">
        <v>1132</v>
      </c>
      <c r="AB3738">
        <v>1</v>
      </c>
      <c r="AC3738" t="s">
        <v>1446</v>
      </c>
      <c r="AD3738" t="s">
        <v>1683</v>
      </c>
    </row>
    <row r="3739" spans="1:30" ht="14.4" x14ac:dyDescent="0.3">
      <c r="A3739">
        <v>40</v>
      </c>
      <c r="B3739" t="s">
        <v>24</v>
      </c>
      <c r="C3739" t="s">
        <v>441</v>
      </c>
      <c r="D3739" t="s">
        <v>351</v>
      </c>
      <c r="E3739">
        <v>2014</v>
      </c>
      <c r="F3739" t="s">
        <v>642</v>
      </c>
      <c r="G3739" t="s">
        <v>647</v>
      </c>
      <c r="H3739" s="3" t="s">
        <v>648</v>
      </c>
      <c r="I3739" s="8">
        <v>-6.4516669999999996</v>
      </c>
      <c r="J3739" s="8">
        <v>-76.346666999999997</v>
      </c>
      <c r="K3739" t="s">
        <v>109</v>
      </c>
      <c r="L3739" t="s">
        <v>110</v>
      </c>
      <c r="M3739" t="s">
        <v>110</v>
      </c>
      <c r="N3739" t="s">
        <v>646</v>
      </c>
      <c r="O3739" s="12">
        <v>2012</v>
      </c>
      <c r="P3739" s="12">
        <v>7</v>
      </c>
      <c r="Q3739" s="12">
        <v>2012</v>
      </c>
      <c r="R3739" s="12">
        <v>8</v>
      </c>
      <c r="S3739" s="7">
        <f t="shared" si="60"/>
        <v>0.38709677419354838</v>
      </c>
      <c r="T3739" s="7">
        <v>3</v>
      </c>
      <c r="U3739">
        <v>17</v>
      </c>
      <c r="V3739" t="s">
        <v>82</v>
      </c>
      <c r="W3739">
        <f t="shared" si="61"/>
        <v>400</v>
      </c>
      <c r="X3739" s="5">
        <v>1</v>
      </c>
      <c r="Y3739" s="15" t="s">
        <v>48</v>
      </c>
      <c r="Z3739" t="s">
        <v>49</v>
      </c>
      <c r="AA3739" t="s">
        <v>1133</v>
      </c>
      <c r="AB3739">
        <v>0</v>
      </c>
      <c r="AC3739" t="s">
        <v>1446</v>
      </c>
      <c r="AD3739" t="s">
        <v>1683</v>
      </c>
    </row>
    <row r="3740" spans="1:30" ht="14.4" x14ac:dyDescent="0.3">
      <c r="A3740">
        <v>40</v>
      </c>
      <c r="B3740" t="s">
        <v>24</v>
      </c>
      <c r="C3740" t="s">
        <v>441</v>
      </c>
      <c r="D3740" t="s">
        <v>351</v>
      </c>
      <c r="E3740">
        <v>2014</v>
      </c>
      <c r="F3740" t="s">
        <v>642</v>
      </c>
      <c r="G3740" t="s">
        <v>647</v>
      </c>
      <c r="H3740" s="3" t="s">
        <v>648</v>
      </c>
      <c r="I3740" s="8">
        <v>-6.4516669999999996</v>
      </c>
      <c r="J3740" s="8">
        <v>-76.346666999999997</v>
      </c>
      <c r="K3740" t="s">
        <v>109</v>
      </c>
      <c r="L3740" t="s">
        <v>110</v>
      </c>
      <c r="M3740" t="s">
        <v>110</v>
      </c>
      <c r="N3740" t="s">
        <v>646</v>
      </c>
      <c r="O3740" s="12">
        <v>2012</v>
      </c>
      <c r="P3740" s="12">
        <v>7</v>
      </c>
      <c r="Q3740" s="12">
        <v>2012</v>
      </c>
      <c r="R3740" s="12">
        <v>8</v>
      </c>
      <c r="S3740" s="7">
        <f t="shared" si="60"/>
        <v>0.38709677419354838</v>
      </c>
      <c r="T3740" s="7">
        <v>3</v>
      </c>
      <c r="U3740">
        <v>17</v>
      </c>
      <c r="V3740" t="s">
        <v>82</v>
      </c>
      <c r="W3740">
        <f t="shared" si="61"/>
        <v>400</v>
      </c>
      <c r="X3740" s="5">
        <v>1</v>
      </c>
      <c r="Y3740" s="15" t="s">
        <v>48</v>
      </c>
      <c r="Z3740" t="s">
        <v>49</v>
      </c>
      <c r="AA3740" t="s">
        <v>1134</v>
      </c>
      <c r="AB3740">
        <v>0</v>
      </c>
      <c r="AC3740" t="s">
        <v>1446</v>
      </c>
      <c r="AD3740" t="s">
        <v>1683</v>
      </c>
    </row>
    <row r="3741" spans="1:30" ht="14.4" x14ac:dyDescent="0.3">
      <c r="A3741">
        <v>40</v>
      </c>
      <c r="B3741" t="s">
        <v>24</v>
      </c>
      <c r="C3741" t="s">
        <v>441</v>
      </c>
      <c r="D3741" t="s">
        <v>351</v>
      </c>
      <c r="E3741">
        <v>2014</v>
      </c>
      <c r="F3741" t="s">
        <v>642</v>
      </c>
      <c r="G3741" t="s">
        <v>647</v>
      </c>
      <c r="H3741" s="3" t="s">
        <v>648</v>
      </c>
      <c r="I3741" s="8">
        <v>-6.4516669999999996</v>
      </c>
      <c r="J3741" s="8">
        <v>-76.346666999999997</v>
      </c>
      <c r="K3741" t="s">
        <v>109</v>
      </c>
      <c r="L3741" t="s">
        <v>110</v>
      </c>
      <c r="M3741" t="s">
        <v>110</v>
      </c>
      <c r="N3741" t="s">
        <v>646</v>
      </c>
      <c r="O3741" s="12">
        <v>2012</v>
      </c>
      <c r="P3741" s="12">
        <v>7</v>
      </c>
      <c r="Q3741" s="12">
        <v>2012</v>
      </c>
      <c r="R3741" s="12">
        <v>8</v>
      </c>
      <c r="S3741" s="7">
        <f t="shared" si="60"/>
        <v>0.38709677419354838</v>
      </c>
      <c r="T3741" s="7">
        <v>3</v>
      </c>
      <c r="U3741">
        <v>17</v>
      </c>
      <c r="V3741" t="s">
        <v>82</v>
      </c>
      <c r="W3741">
        <f t="shared" si="61"/>
        <v>400</v>
      </c>
      <c r="X3741" s="5">
        <v>1</v>
      </c>
      <c r="Y3741" s="15" t="s">
        <v>48</v>
      </c>
      <c r="Z3741" t="s">
        <v>49</v>
      </c>
      <c r="AA3741" t="s">
        <v>490</v>
      </c>
      <c r="AB3741">
        <v>1</v>
      </c>
      <c r="AC3741" t="s">
        <v>1446</v>
      </c>
      <c r="AD3741" t="s">
        <v>1683</v>
      </c>
    </row>
    <row r="3742" spans="1:30" ht="14.4" x14ac:dyDescent="0.3">
      <c r="A3742">
        <v>40</v>
      </c>
      <c r="B3742" t="s">
        <v>24</v>
      </c>
      <c r="C3742" t="s">
        <v>441</v>
      </c>
      <c r="D3742" t="s">
        <v>351</v>
      </c>
      <c r="E3742">
        <v>2014</v>
      </c>
      <c r="F3742" t="s">
        <v>642</v>
      </c>
      <c r="G3742" t="s">
        <v>647</v>
      </c>
      <c r="H3742" s="3" t="s">
        <v>648</v>
      </c>
      <c r="I3742" s="8">
        <v>-6.4516669999999996</v>
      </c>
      <c r="J3742" s="8">
        <v>-76.346666999999997</v>
      </c>
      <c r="K3742" t="s">
        <v>109</v>
      </c>
      <c r="L3742" t="s">
        <v>110</v>
      </c>
      <c r="M3742" t="s">
        <v>110</v>
      </c>
      <c r="N3742" t="s">
        <v>646</v>
      </c>
      <c r="O3742" s="12">
        <v>2012</v>
      </c>
      <c r="P3742" s="12">
        <v>7</v>
      </c>
      <c r="Q3742" s="12">
        <v>2012</v>
      </c>
      <c r="R3742" s="12">
        <v>8</v>
      </c>
      <c r="S3742" s="7">
        <f t="shared" si="60"/>
        <v>0.38709677419354838</v>
      </c>
      <c r="T3742" s="7">
        <v>3</v>
      </c>
      <c r="U3742">
        <v>17</v>
      </c>
      <c r="V3742" t="s">
        <v>82</v>
      </c>
      <c r="W3742">
        <f t="shared" si="61"/>
        <v>400</v>
      </c>
      <c r="X3742" s="5">
        <v>1</v>
      </c>
      <c r="Y3742" s="15" t="s">
        <v>48</v>
      </c>
      <c r="Z3742" t="s">
        <v>55</v>
      </c>
      <c r="AA3742" t="s">
        <v>1080</v>
      </c>
      <c r="AB3742">
        <v>1</v>
      </c>
      <c r="AC3742" t="s">
        <v>1446</v>
      </c>
      <c r="AD3742" t="s">
        <v>1683</v>
      </c>
    </row>
    <row r="3743" spans="1:30" ht="14.4" x14ac:dyDescent="0.3">
      <c r="A3743">
        <v>40</v>
      </c>
      <c r="B3743" t="s">
        <v>24</v>
      </c>
      <c r="C3743" t="s">
        <v>441</v>
      </c>
      <c r="D3743" t="s">
        <v>351</v>
      </c>
      <c r="E3743">
        <v>2014</v>
      </c>
      <c r="F3743" t="s">
        <v>642</v>
      </c>
      <c r="G3743" t="s">
        <v>647</v>
      </c>
      <c r="H3743" s="3" t="s">
        <v>648</v>
      </c>
      <c r="I3743" s="8">
        <v>-6.4516669999999996</v>
      </c>
      <c r="J3743" s="8">
        <v>-76.346666999999997</v>
      </c>
      <c r="K3743" t="s">
        <v>109</v>
      </c>
      <c r="L3743" t="s">
        <v>110</v>
      </c>
      <c r="M3743" t="s">
        <v>110</v>
      </c>
      <c r="N3743" t="s">
        <v>646</v>
      </c>
      <c r="O3743" s="12">
        <v>2012</v>
      </c>
      <c r="P3743" s="12">
        <v>7</v>
      </c>
      <c r="Q3743" s="12">
        <v>2012</v>
      </c>
      <c r="R3743" s="12">
        <v>8</v>
      </c>
      <c r="S3743" s="7">
        <f t="shared" si="60"/>
        <v>0.38709677419354838</v>
      </c>
      <c r="T3743" s="7">
        <v>3</v>
      </c>
      <c r="U3743">
        <v>17</v>
      </c>
      <c r="V3743" t="s">
        <v>82</v>
      </c>
      <c r="W3743">
        <f t="shared" si="61"/>
        <v>400</v>
      </c>
      <c r="X3743" s="5">
        <v>1</v>
      </c>
      <c r="Y3743" s="15" t="s">
        <v>48</v>
      </c>
      <c r="Z3743" t="s">
        <v>55</v>
      </c>
      <c r="AA3743" t="s">
        <v>859</v>
      </c>
      <c r="AB3743">
        <v>3</v>
      </c>
      <c r="AC3743" t="s">
        <v>1446</v>
      </c>
      <c r="AD3743" t="s">
        <v>1683</v>
      </c>
    </row>
    <row r="3744" spans="1:30" ht="14.4" x14ac:dyDescent="0.3">
      <c r="A3744">
        <v>40</v>
      </c>
      <c r="B3744" t="s">
        <v>24</v>
      </c>
      <c r="C3744" t="s">
        <v>441</v>
      </c>
      <c r="D3744" t="s">
        <v>351</v>
      </c>
      <c r="E3744">
        <v>2014</v>
      </c>
      <c r="F3744" t="s">
        <v>642</v>
      </c>
      <c r="G3744" t="s">
        <v>647</v>
      </c>
      <c r="H3744" s="3" t="s">
        <v>648</v>
      </c>
      <c r="I3744" s="8">
        <v>-6.4516669999999996</v>
      </c>
      <c r="J3744" s="8">
        <v>-76.346666999999997</v>
      </c>
      <c r="K3744" t="s">
        <v>109</v>
      </c>
      <c r="L3744" t="s">
        <v>110</v>
      </c>
      <c r="M3744" t="s">
        <v>110</v>
      </c>
      <c r="N3744" t="s">
        <v>646</v>
      </c>
      <c r="O3744" s="12">
        <v>2012</v>
      </c>
      <c r="P3744" s="12">
        <v>7</v>
      </c>
      <c r="Q3744" s="12">
        <v>2012</v>
      </c>
      <c r="R3744" s="12">
        <v>8</v>
      </c>
      <c r="S3744" s="7">
        <f t="shared" si="60"/>
        <v>0.38709677419354838</v>
      </c>
      <c r="T3744" s="7">
        <v>3</v>
      </c>
      <c r="U3744">
        <v>17</v>
      </c>
      <c r="V3744" t="s">
        <v>82</v>
      </c>
      <c r="W3744">
        <f t="shared" si="61"/>
        <v>400</v>
      </c>
      <c r="X3744" s="5">
        <v>1</v>
      </c>
      <c r="Y3744" s="15" t="s">
        <v>48</v>
      </c>
      <c r="Z3744" t="s">
        <v>55</v>
      </c>
      <c r="AA3744" t="s">
        <v>1054</v>
      </c>
      <c r="AB3744">
        <v>0</v>
      </c>
      <c r="AC3744" t="s">
        <v>1446</v>
      </c>
      <c r="AD3744" t="s">
        <v>1683</v>
      </c>
    </row>
    <row r="3745" spans="1:30" ht="14.4" x14ac:dyDescent="0.3">
      <c r="A3745">
        <v>40</v>
      </c>
      <c r="B3745" t="s">
        <v>24</v>
      </c>
      <c r="C3745" t="s">
        <v>441</v>
      </c>
      <c r="D3745" t="s">
        <v>351</v>
      </c>
      <c r="E3745">
        <v>2014</v>
      </c>
      <c r="F3745" t="s">
        <v>642</v>
      </c>
      <c r="G3745" t="s">
        <v>647</v>
      </c>
      <c r="H3745" s="3" t="s">
        <v>648</v>
      </c>
      <c r="I3745" s="8">
        <v>-6.4516669999999996</v>
      </c>
      <c r="J3745" s="8">
        <v>-76.346666999999997</v>
      </c>
      <c r="K3745" t="s">
        <v>109</v>
      </c>
      <c r="L3745" t="s">
        <v>110</v>
      </c>
      <c r="M3745" t="s">
        <v>110</v>
      </c>
      <c r="N3745" t="s">
        <v>646</v>
      </c>
      <c r="O3745" s="12">
        <v>2012</v>
      </c>
      <c r="P3745" s="12">
        <v>7</v>
      </c>
      <c r="Q3745" s="12">
        <v>2012</v>
      </c>
      <c r="R3745" s="12">
        <v>8</v>
      </c>
      <c r="S3745" s="7">
        <f t="shared" si="60"/>
        <v>0.38709677419354838</v>
      </c>
      <c r="T3745" s="7">
        <v>3</v>
      </c>
      <c r="U3745">
        <v>17</v>
      </c>
      <c r="V3745" t="s">
        <v>82</v>
      </c>
      <c r="W3745">
        <f t="shared" si="61"/>
        <v>400</v>
      </c>
      <c r="X3745" s="5">
        <v>1</v>
      </c>
      <c r="Y3745" s="15" t="s">
        <v>48</v>
      </c>
      <c r="Z3745" t="s">
        <v>55</v>
      </c>
      <c r="AA3745" t="s">
        <v>890</v>
      </c>
      <c r="AB3745">
        <v>2</v>
      </c>
      <c r="AC3745" t="s">
        <v>1446</v>
      </c>
      <c r="AD3745" t="s">
        <v>1683</v>
      </c>
    </row>
    <row r="3746" spans="1:30" ht="14.4" x14ac:dyDescent="0.3">
      <c r="A3746">
        <v>40</v>
      </c>
      <c r="B3746" t="s">
        <v>24</v>
      </c>
      <c r="C3746" t="s">
        <v>441</v>
      </c>
      <c r="D3746" t="s">
        <v>351</v>
      </c>
      <c r="E3746">
        <v>2014</v>
      </c>
      <c r="F3746" t="s">
        <v>642</v>
      </c>
      <c r="G3746" t="s">
        <v>647</v>
      </c>
      <c r="H3746" s="3" t="s">
        <v>648</v>
      </c>
      <c r="I3746" s="8">
        <v>-6.4516669999999996</v>
      </c>
      <c r="J3746" s="8">
        <v>-76.346666999999997</v>
      </c>
      <c r="K3746" t="s">
        <v>109</v>
      </c>
      <c r="L3746" t="s">
        <v>110</v>
      </c>
      <c r="M3746" t="s">
        <v>110</v>
      </c>
      <c r="N3746" t="s">
        <v>646</v>
      </c>
      <c r="O3746" s="12">
        <v>2012</v>
      </c>
      <c r="P3746" s="12">
        <v>7</v>
      </c>
      <c r="Q3746" s="12">
        <v>2012</v>
      </c>
      <c r="R3746" s="12">
        <v>8</v>
      </c>
      <c r="S3746" s="7">
        <f t="shared" si="60"/>
        <v>0.38709677419354838</v>
      </c>
      <c r="T3746" s="7">
        <v>3</v>
      </c>
      <c r="U3746">
        <v>17</v>
      </c>
      <c r="V3746" t="s">
        <v>82</v>
      </c>
      <c r="W3746">
        <f t="shared" si="61"/>
        <v>400</v>
      </c>
      <c r="X3746" s="5">
        <v>1</v>
      </c>
      <c r="Y3746" s="15" t="s">
        <v>48</v>
      </c>
      <c r="Z3746" t="s">
        <v>55</v>
      </c>
      <c r="AA3746" t="s">
        <v>860</v>
      </c>
      <c r="AB3746">
        <v>0</v>
      </c>
      <c r="AC3746" t="s">
        <v>1446</v>
      </c>
      <c r="AD3746" t="s">
        <v>1683</v>
      </c>
    </row>
    <row r="3747" spans="1:30" ht="14.4" x14ac:dyDescent="0.3">
      <c r="A3747">
        <v>40</v>
      </c>
      <c r="B3747" t="s">
        <v>24</v>
      </c>
      <c r="C3747" t="s">
        <v>441</v>
      </c>
      <c r="D3747" t="s">
        <v>351</v>
      </c>
      <c r="E3747">
        <v>2014</v>
      </c>
      <c r="F3747" t="s">
        <v>642</v>
      </c>
      <c r="G3747" t="s">
        <v>647</v>
      </c>
      <c r="H3747" s="3" t="s">
        <v>648</v>
      </c>
      <c r="I3747" s="8">
        <v>-6.4516669999999996</v>
      </c>
      <c r="J3747" s="8">
        <v>-76.346666999999997</v>
      </c>
      <c r="K3747" t="s">
        <v>109</v>
      </c>
      <c r="L3747" t="s">
        <v>110</v>
      </c>
      <c r="M3747" t="s">
        <v>110</v>
      </c>
      <c r="N3747" t="s">
        <v>646</v>
      </c>
      <c r="O3747" s="12">
        <v>2012</v>
      </c>
      <c r="P3747" s="12">
        <v>7</v>
      </c>
      <c r="Q3747" s="12">
        <v>2012</v>
      </c>
      <c r="R3747" s="12">
        <v>8</v>
      </c>
      <c r="S3747" s="7">
        <f t="shared" si="60"/>
        <v>0.38709677419354838</v>
      </c>
      <c r="T3747" s="7">
        <v>3</v>
      </c>
      <c r="U3747">
        <v>17</v>
      </c>
      <c r="V3747" t="s">
        <v>82</v>
      </c>
      <c r="W3747">
        <f t="shared" si="61"/>
        <v>400</v>
      </c>
      <c r="X3747" s="5">
        <v>1</v>
      </c>
      <c r="Y3747" s="15" t="s">
        <v>48</v>
      </c>
      <c r="Z3747" t="s">
        <v>55</v>
      </c>
      <c r="AA3747" t="s">
        <v>1135</v>
      </c>
      <c r="AB3747">
        <v>0</v>
      </c>
      <c r="AC3747" t="s">
        <v>1446</v>
      </c>
      <c r="AD3747" t="s">
        <v>1683</v>
      </c>
    </row>
    <row r="3748" spans="1:30" ht="14.4" x14ac:dyDescent="0.3">
      <c r="A3748">
        <v>40</v>
      </c>
      <c r="B3748" t="s">
        <v>24</v>
      </c>
      <c r="C3748" t="s">
        <v>441</v>
      </c>
      <c r="D3748" t="s">
        <v>351</v>
      </c>
      <c r="E3748">
        <v>2014</v>
      </c>
      <c r="F3748" t="s">
        <v>642</v>
      </c>
      <c r="G3748" t="s">
        <v>647</v>
      </c>
      <c r="H3748" s="3" t="s">
        <v>648</v>
      </c>
      <c r="I3748" s="8">
        <v>-6.4516669999999996</v>
      </c>
      <c r="J3748" s="8">
        <v>-76.346666999999997</v>
      </c>
      <c r="K3748" t="s">
        <v>109</v>
      </c>
      <c r="L3748" t="s">
        <v>110</v>
      </c>
      <c r="M3748" t="s">
        <v>110</v>
      </c>
      <c r="N3748" t="s">
        <v>646</v>
      </c>
      <c r="O3748" s="12">
        <v>2012</v>
      </c>
      <c r="P3748" s="12">
        <v>7</v>
      </c>
      <c r="Q3748" s="12">
        <v>2012</v>
      </c>
      <c r="R3748" s="12">
        <v>8</v>
      </c>
      <c r="S3748" s="7">
        <f t="shared" si="60"/>
        <v>0.38709677419354838</v>
      </c>
      <c r="T3748" s="7">
        <v>3</v>
      </c>
      <c r="U3748">
        <v>17</v>
      </c>
      <c r="V3748" t="s">
        <v>82</v>
      </c>
      <c r="W3748">
        <f t="shared" si="61"/>
        <v>400</v>
      </c>
      <c r="X3748" s="5">
        <v>1</v>
      </c>
      <c r="Y3748" s="15" t="s">
        <v>48</v>
      </c>
      <c r="Z3748" t="s">
        <v>55</v>
      </c>
      <c r="AA3748" t="s">
        <v>59</v>
      </c>
      <c r="AB3748">
        <v>1</v>
      </c>
      <c r="AC3748" t="s">
        <v>1446</v>
      </c>
      <c r="AD3748" t="s">
        <v>1683</v>
      </c>
    </row>
    <row r="3749" spans="1:30" ht="14.4" x14ac:dyDescent="0.3">
      <c r="A3749">
        <v>40</v>
      </c>
      <c r="B3749" t="s">
        <v>24</v>
      </c>
      <c r="C3749" t="s">
        <v>441</v>
      </c>
      <c r="D3749" t="s">
        <v>351</v>
      </c>
      <c r="E3749">
        <v>2014</v>
      </c>
      <c r="F3749" t="s">
        <v>642</v>
      </c>
      <c r="G3749" t="s">
        <v>647</v>
      </c>
      <c r="H3749" s="3" t="s">
        <v>648</v>
      </c>
      <c r="I3749" s="8">
        <v>-6.4516669999999996</v>
      </c>
      <c r="J3749" s="8">
        <v>-76.346666999999997</v>
      </c>
      <c r="K3749" t="s">
        <v>109</v>
      </c>
      <c r="L3749" t="s">
        <v>110</v>
      </c>
      <c r="M3749" t="s">
        <v>110</v>
      </c>
      <c r="N3749" t="s">
        <v>646</v>
      </c>
      <c r="O3749" s="12">
        <v>2012</v>
      </c>
      <c r="P3749" s="12">
        <v>7</v>
      </c>
      <c r="Q3749" s="12">
        <v>2012</v>
      </c>
      <c r="R3749" s="12">
        <v>8</v>
      </c>
      <c r="S3749" s="7">
        <f t="shared" si="60"/>
        <v>0.38709677419354838</v>
      </c>
      <c r="T3749" s="7">
        <v>3</v>
      </c>
      <c r="U3749">
        <v>17</v>
      </c>
      <c r="V3749" t="s">
        <v>82</v>
      </c>
      <c r="W3749">
        <f t="shared" si="61"/>
        <v>400</v>
      </c>
      <c r="X3749" s="5">
        <v>1</v>
      </c>
      <c r="Y3749" s="15" t="s">
        <v>48</v>
      </c>
      <c r="Z3749" t="s">
        <v>55</v>
      </c>
      <c r="AA3749" t="s">
        <v>1136</v>
      </c>
      <c r="AB3749">
        <v>0</v>
      </c>
      <c r="AC3749" t="s">
        <v>1446</v>
      </c>
      <c r="AD3749" t="s">
        <v>1683</v>
      </c>
    </row>
    <row r="3750" spans="1:30" ht="14.4" x14ac:dyDescent="0.3">
      <c r="A3750">
        <v>40</v>
      </c>
      <c r="B3750" t="s">
        <v>24</v>
      </c>
      <c r="C3750" t="s">
        <v>441</v>
      </c>
      <c r="D3750" t="s">
        <v>351</v>
      </c>
      <c r="E3750">
        <v>2014</v>
      </c>
      <c r="F3750" t="s">
        <v>642</v>
      </c>
      <c r="G3750" t="s">
        <v>647</v>
      </c>
      <c r="H3750" s="3" t="s">
        <v>648</v>
      </c>
      <c r="I3750" s="8">
        <v>-6.4516669999999996</v>
      </c>
      <c r="J3750" s="8">
        <v>-76.346666999999997</v>
      </c>
      <c r="K3750" t="s">
        <v>109</v>
      </c>
      <c r="L3750" t="s">
        <v>110</v>
      </c>
      <c r="M3750" t="s">
        <v>110</v>
      </c>
      <c r="N3750" t="s">
        <v>646</v>
      </c>
      <c r="O3750" s="12">
        <v>2012</v>
      </c>
      <c r="P3750" s="12">
        <v>7</v>
      </c>
      <c r="Q3750" s="12">
        <v>2012</v>
      </c>
      <c r="R3750" s="12">
        <v>8</v>
      </c>
      <c r="S3750" s="7">
        <f t="shared" si="60"/>
        <v>0.38709677419354838</v>
      </c>
      <c r="T3750" s="7">
        <v>3</v>
      </c>
      <c r="U3750">
        <v>17</v>
      </c>
      <c r="V3750" t="s">
        <v>82</v>
      </c>
      <c r="W3750">
        <f t="shared" si="61"/>
        <v>400</v>
      </c>
      <c r="X3750" s="5">
        <v>1</v>
      </c>
      <c r="Y3750" s="15" t="s">
        <v>48</v>
      </c>
      <c r="Z3750" t="s">
        <v>55</v>
      </c>
      <c r="AA3750" t="s">
        <v>1082</v>
      </c>
      <c r="AB3750">
        <v>1</v>
      </c>
      <c r="AC3750" t="s">
        <v>1446</v>
      </c>
      <c r="AD3750" t="s">
        <v>1683</v>
      </c>
    </row>
    <row r="3751" spans="1:30" ht="14.4" x14ac:dyDescent="0.3">
      <c r="A3751">
        <v>40</v>
      </c>
      <c r="B3751" t="s">
        <v>24</v>
      </c>
      <c r="C3751" t="s">
        <v>441</v>
      </c>
      <c r="D3751" t="s">
        <v>351</v>
      </c>
      <c r="E3751">
        <v>2014</v>
      </c>
      <c r="F3751" t="s">
        <v>642</v>
      </c>
      <c r="G3751" t="s">
        <v>647</v>
      </c>
      <c r="H3751" s="3" t="s">
        <v>648</v>
      </c>
      <c r="I3751" s="8">
        <v>-6.4516669999999996</v>
      </c>
      <c r="J3751" s="8">
        <v>-76.346666999999997</v>
      </c>
      <c r="K3751" t="s">
        <v>109</v>
      </c>
      <c r="L3751" t="s">
        <v>110</v>
      </c>
      <c r="M3751" t="s">
        <v>110</v>
      </c>
      <c r="N3751" t="s">
        <v>646</v>
      </c>
      <c r="O3751" s="12">
        <v>2012</v>
      </c>
      <c r="P3751" s="12">
        <v>7</v>
      </c>
      <c r="Q3751" s="12">
        <v>2012</v>
      </c>
      <c r="R3751" s="12">
        <v>8</v>
      </c>
      <c r="S3751" s="7">
        <f t="shared" si="60"/>
        <v>0.38709677419354838</v>
      </c>
      <c r="T3751" s="7">
        <v>3</v>
      </c>
      <c r="U3751">
        <v>17</v>
      </c>
      <c r="V3751" t="s">
        <v>82</v>
      </c>
      <c r="W3751">
        <f t="shared" si="61"/>
        <v>400</v>
      </c>
      <c r="X3751" s="5">
        <v>1</v>
      </c>
      <c r="Y3751" s="15" t="s">
        <v>48</v>
      </c>
      <c r="Z3751" t="s">
        <v>55</v>
      </c>
      <c r="AA3751" t="s">
        <v>655</v>
      </c>
      <c r="AB3751">
        <v>20</v>
      </c>
      <c r="AC3751" t="s">
        <v>1446</v>
      </c>
      <c r="AD3751" t="s">
        <v>1683</v>
      </c>
    </row>
    <row r="3752" spans="1:30" ht="14.4" x14ac:dyDescent="0.3">
      <c r="A3752">
        <v>40</v>
      </c>
      <c r="B3752" t="s">
        <v>24</v>
      </c>
      <c r="C3752" t="s">
        <v>441</v>
      </c>
      <c r="D3752" t="s">
        <v>351</v>
      </c>
      <c r="E3752">
        <v>2014</v>
      </c>
      <c r="F3752" t="s">
        <v>642</v>
      </c>
      <c r="G3752" t="s">
        <v>647</v>
      </c>
      <c r="H3752" s="3" t="s">
        <v>648</v>
      </c>
      <c r="I3752" s="8">
        <v>-6.4516669999999996</v>
      </c>
      <c r="J3752" s="8">
        <v>-76.346666999999997</v>
      </c>
      <c r="K3752" t="s">
        <v>109</v>
      </c>
      <c r="L3752" t="s">
        <v>110</v>
      </c>
      <c r="M3752" t="s">
        <v>110</v>
      </c>
      <c r="N3752" t="s">
        <v>646</v>
      </c>
      <c r="O3752" s="12">
        <v>2012</v>
      </c>
      <c r="P3752" s="12">
        <v>7</v>
      </c>
      <c r="Q3752" s="12">
        <v>2012</v>
      </c>
      <c r="R3752" s="12">
        <v>8</v>
      </c>
      <c r="S3752" s="7">
        <f t="shared" si="60"/>
        <v>0.38709677419354838</v>
      </c>
      <c r="T3752" s="7">
        <v>3</v>
      </c>
      <c r="U3752">
        <v>17</v>
      </c>
      <c r="V3752" t="s">
        <v>82</v>
      </c>
      <c r="W3752">
        <f t="shared" si="61"/>
        <v>400</v>
      </c>
      <c r="X3752" s="5">
        <v>1</v>
      </c>
      <c r="Y3752" s="15" t="s">
        <v>48</v>
      </c>
      <c r="Z3752" t="s">
        <v>55</v>
      </c>
      <c r="AA3752" t="s">
        <v>379</v>
      </c>
      <c r="AB3752">
        <v>5</v>
      </c>
      <c r="AC3752" t="s">
        <v>1446</v>
      </c>
      <c r="AD3752" t="s">
        <v>1683</v>
      </c>
    </row>
    <row r="3753" spans="1:30" ht="14.4" x14ac:dyDescent="0.3">
      <c r="A3753">
        <v>40</v>
      </c>
      <c r="B3753" t="s">
        <v>24</v>
      </c>
      <c r="C3753" t="s">
        <v>441</v>
      </c>
      <c r="D3753" t="s">
        <v>351</v>
      </c>
      <c r="E3753">
        <v>2014</v>
      </c>
      <c r="F3753" t="s">
        <v>642</v>
      </c>
      <c r="G3753" t="s">
        <v>647</v>
      </c>
      <c r="H3753" s="3" t="s">
        <v>648</v>
      </c>
      <c r="I3753" s="8">
        <v>-6.4516669999999996</v>
      </c>
      <c r="J3753" s="8">
        <v>-76.346666999999997</v>
      </c>
      <c r="K3753" t="s">
        <v>109</v>
      </c>
      <c r="L3753" t="s">
        <v>110</v>
      </c>
      <c r="M3753" t="s">
        <v>110</v>
      </c>
      <c r="N3753" t="s">
        <v>646</v>
      </c>
      <c r="O3753" s="12">
        <v>2012</v>
      </c>
      <c r="P3753" s="12">
        <v>7</v>
      </c>
      <c r="Q3753" s="12">
        <v>2012</v>
      </c>
      <c r="R3753" s="12">
        <v>8</v>
      </c>
      <c r="S3753" s="7">
        <f t="shared" si="60"/>
        <v>0.38709677419354838</v>
      </c>
      <c r="T3753" s="7">
        <v>3</v>
      </c>
      <c r="U3753">
        <v>17</v>
      </c>
      <c r="V3753" t="s">
        <v>82</v>
      </c>
      <c r="W3753">
        <f t="shared" si="61"/>
        <v>400</v>
      </c>
      <c r="X3753" s="5">
        <v>1</v>
      </c>
      <c r="Y3753" s="15" t="s">
        <v>48</v>
      </c>
      <c r="Z3753" t="s">
        <v>55</v>
      </c>
      <c r="AA3753" t="s">
        <v>899</v>
      </c>
      <c r="AB3753">
        <v>1</v>
      </c>
      <c r="AC3753" t="s">
        <v>1446</v>
      </c>
      <c r="AD3753" t="s">
        <v>1683</v>
      </c>
    </row>
    <row r="3754" spans="1:30" ht="14.4" x14ac:dyDescent="0.3">
      <c r="A3754">
        <v>40</v>
      </c>
      <c r="B3754" t="s">
        <v>24</v>
      </c>
      <c r="C3754" t="s">
        <v>441</v>
      </c>
      <c r="D3754" t="s">
        <v>351</v>
      </c>
      <c r="E3754">
        <v>2014</v>
      </c>
      <c r="F3754" t="s">
        <v>642</v>
      </c>
      <c r="G3754" t="s">
        <v>647</v>
      </c>
      <c r="H3754" s="3" t="s">
        <v>648</v>
      </c>
      <c r="I3754" s="8">
        <v>-6.4516669999999996</v>
      </c>
      <c r="J3754" s="8">
        <v>-76.346666999999997</v>
      </c>
      <c r="K3754" t="s">
        <v>109</v>
      </c>
      <c r="L3754" t="s">
        <v>110</v>
      </c>
      <c r="M3754" t="s">
        <v>110</v>
      </c>
      <c r="N3754" t="s">
        <v>646</v>
      </c>
      <c r="O3754" s="12">
        <v>2012</v>
      </c>
      <c r="P3754" s="12">
        <v>7</v>
      </c>
      <c r="Q3754" s="12">
        <v>2012</v>
      </c>
      <c r="R3754" s="12">
        <v>8</v>
      </c>
      <c r="S3754" s="7">
        <f t="shared" si="60"/>
        <v>0.38709677419354838</v>
      </c>
      <c r="T3754" s="7">
        <v>3</v>
      </c>
      <c r="U3754">
        <v>17</v>
      </c>
      <c r="V3754" t="s">
        <v>82</v>
      </c>
      <c r="W3754">
        <f t="shared" si="61"/>
        <v>400</v>
      </c>
      <c r="X3754" s="5">
        <v>1</v>
      </c>
      <c r="Y3754" s="15" t="s">
        <v>48</v>
      </c>
      <c r="Z3754" t="s">
        <v>55</v>
      </c>
      <c r="AA3754" t="s">
        <v>1062</v>
      </c>
      <c r="AB3754">
        <v>2</v>
      </c>
      <c r="AC3754" t="s">
        <v>1446</v>
      </c>
      <c r="AD3754" t="s">
        <v>1683</v>
      </c>
    </row>
    <row r="3755" spans="1:30" ht="14.4" x14ac:dyDescent="0.3">
      <c r="A3755">
        <v>40</v>
      </c>
      <c r="B3755" t="s">
        <v>24</v>
      </c>
      <c r="C3755" t="s">
        <v>441</v>
      </c>
      <c r="D3755" t="s">
        <v>351</v>
      </c>
      <c r="E3755">
        <v>2014</v>
      </c>
      <c r="F3755" t="s">
        <v>642</v>
      </c>
      <c r="G3755" t="s">
        <v>647</v>
      </c>
      <c r="H3755" s="3" t="s">
        <v>648</v>
      </c>
      <c r="I3755" s="8">
        <v>-6.4516669999999996</v>
      </c>
      <c r="J3755" s="8">
        <v>-76.346666999999997</v>
      </c>
      <c r="K3755" t="s">
        <v>109</v>
      </c>
      <c r="L3755" t="s">
        <v>110</v>
      </c>
      <c r="M3755" t="s">
        <v>110</v>
      </c>
      <c r="N3755" t="s">
        <v>646</v>
      </c>
      <c r="O3755" s="12">
        <v>2012</v>
      </c>
      <c r="P3755" s="12">
        <v>7</v>
      </c>
      <c r="Q3755" s="12">
        <v>2012</v>
      </c>
      <c r="R3755" s="12">
        <v>8</v>
      </c>
      <c r="S3755" s="7">
        <f t="shared" si="60"/>
        <v>0.38709677419354838</v>
      </c>
      <c r="T3755" s="7">
        <v>3</v>
      </c>
      <c r="U3755">
        <v>17</v>
      </c>
      <c r="V3755" t="s">
        <v>82</v>
      </c>
      <c r="W3755">
        <f t="shared" si="61"/>
        <v>400</v>
      </c>
      <c r="X3755" s="5">
        <v>1</v>
      </c>
      <c r="Y3755" s="15" t="s">
        <v>48</v>
      </c>
      <c r="Z3755" t="s">
        <v>55</v>
      </c>
      <c r="AA3755" t="s">
        <v>1072</v>
      </c>
      <c r="AB3755">
        <v>1</v>
      </c>
      <c r="AC3755" t="s">
        <v>1446</v>
      </c>
      <c r="AD3755" t="s">
        <v>1683</v>
      </c>
    </row>
    <row r="3756" spans="1:30" ht="14.4" x14ac:dyDescent="0.3">
      <c r="A3756">
        <v>40</v>
      </c>
      <c r="B3756" t="s">
        <v>24</v>
      </c>
      <c r="C3756" t="s">
        <v>441</v>
      </c>
      <c r="D3756" t="s">
        <v>351</v>
      </c>
      <c r="E3756">
        <v>2014</v>
      </c>
      <c r="F3756" t="s">
        <v>642</v>
      </c>
      <c r="G3756" t="s">
        <v>647</v>
      </c>
      <c r="H3756" s="3" t="s">
        <v>648</v>
      </c>
      <c r="I3756" s="8">
        <v>-6.4516669999999996</v>
      </c>
      <c r="J3756" s="8">
        <v>-76.346666999999997</v>
      </c>
      <c r="K3756" t="s">
        <v>109</v>
      </c>
      <c r="L3756" t="s">
        <v>110</v>
      </c>
      <c r="M3756" t="s">
        <v>110</v>
      </c>
      <c r="N3756" t="s">
        <v>646</v>
      </c>
      <c r="O3756" s="12">
        <v>2012</v>
      </c>
      <c r="P3756" s="12">
        <v>7</v>
      </c>
      <c r="Q3756" s="12">
        <v>2012</v>
      </c>
      <c r="R3756" s="12">
        <v>8</v>
      </c>
      <c r="S3756" s="7">
        <f t="shared" si="60"/>
        <v>0.38709677419354838</v>
      </c>
      <c r="T3756" s="7">
        <v>3</v>
      </c>
      <c r="U3756">
        <v>17</v>
      </c>
      <c r="V3756" t="s">
        <v>82</v>
      </c>
      <c r="W3756">
        <f t="shared" si="61"/>
        <v>400</v>
      </c>
      <c r="X3756" s="5">
        <v>1</v>
      </c>
      <c r="Y3756" s="15" t="s">
        <v>48</v>
      </c>
      <c r="Z3756" t="s">
        <v>55</v>
      </c>
      <c r="AA3756" t="s">
        <v>1137</v>
      </c>
      <c r="AB3756">
        <v>0</v>
      </c>
      <c r="AC3756" t="s">
        <v>1446</v>
      </c>
      <c r="AD3756" t="s">
        <v>1683</v>
      </c>
    </row>
    <row r="3757" spans="1:30" ht="14.4" x14ac:dyDescent="0.3">
      <c r="A3757">
        <v>40</v>
      </c>
      <c r="B3757" t="s">
        <v>24</v>
      </c>
      <c r="C3757" t="s">
        <v>441</v>
      </c>
      <c r="D3757" t="s">
        <v>351</v>
      </c>
      <c r="E3757">
        <v>2014</v>
      </c>
      <c r="F3757" t="s">
        <v>642</v>
      </c>
      <c r="G3757" t="s">
        <v>647</v>
      </c>
      <c r="H3757" s="3" t="s">
        <v>648</v>
      </c>
      <c r="I3757" s="8">
        <v>-6.4516669999999996</v>
      </c>
      <c r="J3757" s="8">
        <v>-76.346666999999997</v>
      </c>
      <c r="K3757" t="s">
        <v>109</v>
      </c>
      <c r="L3757" t="s">
        <v>110</v>
      </c>
      <c r="M3757" t="s">
        <v>110</v>
      </c>
      <c r="N3757" t="s">
        <v>646</v>
      </c>
      <c r="O3757" s="12">
        <v>2012</v>
      </c>
      <c r="P3757" s="12">
        <v>7</v>
      </c>
      <c r="Q3757" s="12">
        <v>2012</v>
      </c>
      <c r="R3757" s="12">
        <v>8</v>
      </c>
      <c r="S3757" s="7">
        <f t="shared" si="60"/>
        <v>0.38709677419354838</v>
      </c>
      <c r="T3757" s="7">
        <v>3</v>
      </c>
      <c r="U3757">
        <v>17</v>
      </c>
      <c r="V3757" t="s">
        <v>82</v>
      </c>
      <c r="W3757">
        <f t="shared" si="61"/>
        <v>400</v>
      </c>
      <c r="X3757" s="5">
        <v>1</v>
      </c>
      <c r="Y3757" s="15" t="s">
        <v>48</v>
      </c>
      <c r="Z3757" t="s">
        <v>55</v>
      </c>
      <c r="AA3757" t="s">
        <v>1138</v>
      </c>
      <c r="AB3757">
        <v>0</v>
      </c>
      <c r="AC3757" t="s">
        <v>1446</v>
      </c>
      <c r="AD3757" t="s">
        <v>1683</v>
      </c>
    </row>
    <row r="3758" spans="1:30" ht="14.4" x14ac:dyDescent="0.3">
      <c r="A3758">
        <v>40</v>
      </c>
      <c r="B3758" t="s">
        <v>24</v>
      </c>
      <c r="C3758" t="s">
        <v>441</v>
      </c>
      <c r="D3758" t="s">
        <v>351</v>
      </c>
      <c r="E3758">
        <v>2014</v>
      </c>
      <c r="F3758" t="s">
        <v>642</v>
      </c>
      <c r="G3758" t="s">
        <v>647</v>
      </c>
      <c r="H3758" s="3" t="s">
        <v>648</v>
      </c>
      <c r="I3758" s="8">
        <v>-6.4516669999999996</v>
      </c>
      <c r="J3758" s="8">
        <v>-76.346666999999997</v>
      </c>
      <c r="K3758" t="s">
        <v>109</v>
      </c>
      <c r="L3758" t="s">
        <v>110</v>
      </c>
      <c r="M3758" t="s">
        <v>110</v>
      </c>
      <c r="N3758" t="s">
        <v>646</v>
      </c>
      <c r="O3758" s="12">
        <v>2012</v>
      </c>
      <c r="P3758" s="12">
        <v>7</v>
      </c>
      <c r="Q3758" s="12">
        <v>2012</v>
      </c>
      <c r="R3758" s="12">
        <v>8</v>
      </c>
      <c r="S3758" s="7">
        <f t="shared" si="60"/>
        <v>0.38709677419354838</v>
      </c>
      <c r="T3758" s="7">
        <v>3</v>
      </c>
      <c r="U3758">
        <v>17</v>
      </c>
      <c r="V3758" t="s">
        <v>82</v>
      </c>
      <c r="W3758">
        <f t="shared" si="61"/>
        <v>400</v>
      </c>
      <c r="X3758" s="5">
        <v>1</v>
      </c>
      <c r="Y3758" s="15" t="s">
        <v>48</v>
      </c>
      <c r="Z3758" t="s">
        <v>55</v>
      </c>
      <c r="AA3758" t="s">
        <v>867</v>
      </c>
      <c r="AB3758">
        <v>2</v>
      </c>
      <c r="AC3758" t="s">
        <v>1446</v>
      </c>
      <c r="AD3758" t="s">
        <v>1683</v>
      </c>
    </row>
    <row r="3759" spans="1:30" ht="14.4" x14ac:dyDescent="0.3">
      <c r="A3759">
        <v>40</v>
      </c>
      <c r="B3759" t="s">
        <v>24</v>
      </c>
      <c r="C3759" t="s">
        <v>441</v>
      </c>
      <c r="D3759" t="s">
        <v>351</v>
      </c>
      <c r="E3759">
        <v>2014</v>
      </c>
      <c r="F3759" t="s">
        <v>642</v>
      </c>
      <c r="G3759" t="s">
        <v>647</v>
      </c>
      <c r="H3759" s="3" t="s">
        <v>648</v>
      </c>
      <c r="I3759" s="8">
        <v>-6.4516669999999996</v>
      </c>
      <c r="J3759" s="8">
        <v>-76.346666999999997</v>
      </c>
      <c r="K3759" t="s">
        <v>109</v>
      </c>
      <c r="L3759" t="s">
        <v>110</v>
      </c>
      <c r="M3759" t="s">
        <v>110</v>
      </c>
      <c r="N3759" t="s">
        <v>646</v>
      </c>
      <c r="O3759" s="12">
        <v>2012</v>
      </c>
      <c r="P3759" s="12">
        <v>7</v>
      </c>
      <c r="Q3759" s="12">
        <v>2012</v>
      </c>
      <c r="R3759" s="12">
        <v>8</v>
      </c>
      <c r="S3759" s="7">
        <f t="shared" si="60"/>
        <v>0.38709677419354838</v>
      </c>
      <c r="T3759" s="7">
        <v>3</v>
      </c>
      <c r="U3759">
        <v>17</v>
      </c>
      <c r="V3759" t="s">
        <v>82</v>
      </c>
      <c r="W3759">
        <f t="shared" si="61"/>
        <v>400</v>
      </c>
      <c r="X3759" s="5">
        <v>1</v>
      </c>
      <c r="Y3759" s="15" t="s">
        <v>48</v>
      </c>
      <c r="Z3759" t="s">
        <v>55</v>
      </c>
      <c r="AA3759" t="s">
        <v>1083</v>
      </c>
      <c r="AB3759">
        <v>6</v>
      </c>
      <c r="AC3759" t="s">
        <v>1446</v>
      </c>
      <c r="AD3759" t="s">
        <v>1683</v>
      </c>
    </row>
    <row r="3760" spans="1:30" ht="14.4" x14ac:dyDescent="0.3">
      <c r="A3760">
        <v>40</v>
      </c>
      <c r="B3760" t="s">
        <v>24</v>
      </c>
      <c r="C3760" t="s">
        <v>441</v>
      </c>
      <c r="D3760" t="s">
        <v>351</v>
      </c>
      <c r="E3760">
        <v>2014</v>
      </c>
      <c r="F3760" t="s">
        <v>642</v>
      </c>
      <c r="G3760" t="s">
        <v>647</v>
      </c>
      <c r="H3760" s="3" t="s">
        <v>648</v>
      </c>
      <c r="I3760" s="8">
        <v>-6.4516669999999996</v>
      </c>
      <c r="J3760" s="8">
        <v>-76.346666999999997</v>
      </c>
      <c r="K3760" t="s">
        <v>109</v>
      </c>
      <c r="L3760" t="s">
        <v>110</v>
      </c>
      <c r="M3760" t="s">
        <v>110</v>
      </c>
      <c r="N3760" t="s">
        <v>646</v>
      </c>
      <c r="O3760" s="12">
        <v>2012</v>
      </c>
      <c r="P3760" s="12">
        <v>7</v>
      </c>
      <c r="Q3760" s="12">
        <v>2012</v>
      </c>
      <c r="R3760" s="12">
        <v>8</v>
      </c>
      <c r="S3760" s="7">
        <f t="shared" si="60"/>
        <v>0.38709677419354838</v>
      </c>
      <c r="T3760" s="7">
        <v>3</v>
      </c>
      <c r="U3760">
        <v>17</v>
      </c>
      <c r="V3760" t="s">
        <v>82</v>
      </c>
      <c r="W3760">
        <f t="shared" si="61"/>
        <v>400</v>
      </c>
      <c r="X3760" s="5">
        <v>1</v>
      </c>
      <c r="Y3760" s="15" t="s">
        <v>48</v>
      </c>
      <c r="Z3760" t="s">
        <v>55</v>
      </c>
      <c r="AA3760" t="s">
        <v>1107</v>
      </c>
      <c r="AB3760">
        <v>0</v>
      </c>
      <c r="AC3760" t="s">
        <v>1446</v>
      </c>
      <c r="AD3760" t="s">
        <v>1683</v>
      </c>
    </row>
    <row r="3761" spans="1:30" ht="14.4" x14ac:dyDescent="0.3">
      <c r="A3761">
        <v>40</v>
      </c>
      <c r="B3761" t="s">
        <v>24</v>
      </c>
      <c r="C3761" t="s">
        <v>441</v>
      </c>
      <c r="D3761" t="s">
        <v>351</v>
      </c>
      <c r="E3761">
        <v>2014</v>
      </c>
      <c r="F3761" t="s">
        <v>642</v>
      </c>
      <c r="G3761" t="s">
        <v>647</v>
      </c>
      <c r="H3761" s="3" t="s">
        <v>648</v>
      </c>
      <c r="I3761" s="8">
        <v>-6.4516669999999996</v>
      </c>
      <c r="J3761" s="8">
        <v>-76.346666999999997</v>
      </c>
      <c r="K3761" t="s">
        <v>109</v>
      </c>
      <c r="L3761" t="s">
        <v>110</v>
      </c>
      <c r="M3761" t="s">
        <v>110</v>
      </c>
      <c r="N3761" t="s">
        <v>646</v>
      </c>
      <c r="O3761" s="12">
        <v>2012</v>
      </c>
      <c r="P3761" s="12">
        <v>7</v>
      </c>
      <c r="Q3761" s="12">
        <v>2012</v>
      </c>
      <c r="R3761" s="12">
        <v>8</v>
      </c>
      <c r="S3761" s="7">
        <f t="shared" si="60"/>
        <v>0.38709677419354838</v>
      </c>
      <c r="T3761" s="7">
        <v>3</v>
      </c>
      <c r="U3761">
        <v>17</v>
      </c>
      <c r="V3761" t="s">
        <v>82</v>
      </c>
      <c r="W3761">
        <f t="shared" si="61"/>
        <v>400</v>
      </c>
      <c r="X3761" s="5">
        <v>1</v>
      </c>
      <c r="Y3761" s="15" t="s">
        <v>48</v>
      </c>
      <c r="Z3761" t="s">
        <v>55</v>
      </c>
      <c r="AA3761" t="s">
        <v>1112</v>
      </c>
      <c r="AB3761">
        <v>1</v>
      </c>
      <c r="AC3761" t="s">
        <v>1446</v>
      </c>
      <c r="AD3761" t="s">
        <v>1683</v>
      </c>
    </row>
    <row r="3762" spans="1:30" ht="14.4" x14ac:dyDescent="0.3">
      <c r="A3762">
        <v>40</v>
      </c>
      <c r="B3762" t="s">
        <v>24</v>
      </c>
      <c r="C3762" t="s">
        <v>441</v>
      </c>
      <c r="D3762" t="s">
        <v>351</v>
      </c>
      <c r="E3762">
        <v>2014</v>
      </c>
      <c r="F3762" t="s">
        <v>642</v>
      </c>
      <c r="G3762" t="s">
        <v>647</v>
      </c>
      <c r="H3762" s="3" t="s">
        <v>648</v>
      </c>
      <c r="I3762" s="8">
        <v>-6.4516669999999996</v>
      </c>
      <c r="J3762" s="8">
        <v>-76.346666999999997</v>
      </c>
      <c r="K3762" t="s">
        <v>109</v>
      </c>
      <c r="L3762" t="s">
        <v>110</v>
      </c>
      <c r="M3762" t="s">
        <v>110</v>
      </c>
      <c r="N3762" t="s">
        <v>646</v>
      </c>
      <c r="O3762" s="12">
        <v>2012</v>
      </c>
      <c r="P3762" s="12">
        <v>7</v>
      </c>
      <c r="Q3762" s="12">
        <v>2012</v>
      </c>
      <c r="R3762" s="12">
        <v>8</v>
      </c>
      <c r="S3762" s="7">
        <f t="shared" si="60"/>
        <v>0.38709677419354838</v>
      </c>
      <c r="T3762" s="7">
        <v>3</v>
      </c>
      <c r="U3762">
        <v>17</v>
      </c>
      <c r="V3762" t="s">
        <v>82</v>
      </c>
      <c r="W3762">
        <f t="shared" si="61"/>
        <v>400</v>
      </c>
      <c r="X3762" s="5">
        <v>1</v>
      </c>
      <c r="Y3762" s="15" t="s">
        <v>48</v>
      </c>
      <c r="Z3762" t="s">
        <v>55</v>
      </c>
      <c r="AA3762" t="s">
        <v>889</v>
      </c>
      <c r="AB3762">
        <v>11</v>
      </c>
      <c r="AC3762" t="s">
        <v>1446</v>
      </c>
      <c r="AD3762" t="s">
        <v>1683</v>
      </c>
    </row>
    <row r="3763" spans="1:30" ht="14.4" x14ac:dyDescent="0.3">
      <c r="A3763">
        <v>40</v>
      </c>
      <c r="B3763" t="s">
        <v>24</v>
      </c>
      <c r="C3763" t="s">
        <v>441</v>
      </c>
      <c r="D3763" t="s">
        <v>351</v>
      </c>
      <c r="E3763">
        <v>2014</v>
      </c>
      <c r="F3763" t="s">
        <v>642</v>
      </c>
      <c r="G3763" t="s">
        <v>647</v>
      </c>
      <c r="H3763" s="3" t="s">
        <v>648</v>
      </c>
      <c r="I3763" s="8">
        <v>-6.4516669999999996</v>
      </c>
      <c r="J3763" s="8">
        <v>-76.346666999999997</v>
      </c>
      <c r="K3763" t="s">
        <v>109</v>
      </c>
      <c r="L3763" t="s">
        <v>110</v>
      </c>
      <c r="M3763" t="s">
        <v>110</v>
      </c>
      <c r="N3763" t="s">
        <v>646</v>
      </c>
      <c r="O3763" s="12">
        <v>2012</v>
      </c>
      <c r="P3763" s="12">
        <v>7</v>
      </c>
      <c r="Q3763" s="12">
        <v>2012</v>
      </c>
      <c r="R3763" s="12">
        <v>8</v>
      </c>
      <c r="S3763" s="7">
        <f t="shared" si="60"/>
        <v>0.38709677419354838</v>
      </c>
      <c r="T3763" s="7">
        <v>3</v>
      </c>
      <c r="U3763">
        <v>17</v>
      </c>
      <c r="V3763" t="s">
        <v>82</v>
      </c>
      <c r="W3763">
        <f t="shared" si="61"/>
        <v>400</v>
      </c>
      <c r="X3763" s="5">
        <v>1</v>
      </c>
      <c r="Y3763" s="15" t="s">
        <v>48</v>
      </c>
      <c r="Z3763" t="s">
        <v>55</v>
      </c>
      <c r="AA3763" t="s">
        <v>1139</v>
      </c>
      <c r="AB3763">
        <v>0</v>
      </c>
      <c r="AC3763" t="s">
        <v>1446</v>
      </c>
      <c r="AD3763" t="s">
        <v>1683</v>
      </c>
    </row>
    <row r="3764" spans="1:30" ht="14.4" x14ac:dyDescent="0.3">
      <c r="A3764">
        <v>40</v>
      </c>
      <c r="B3764" t="s">
        <v>24</v>
      </c>
      <c r="C3764" t="s">
        <v>441</v>
      </c>
      <c r="D3764" t="s">
        <v>351</v>
      </c>
      <c r="E3764">
        <v>2014</v>
      </c>
      <c r="F3764" t="s">
        <v>642</v>
      </c>
      <c r="G3764" t="s">
        <v>647</v>
      </c>
      <c r="H3764" s="3" t="s">
        <v>648</v>
      </c>
      <c r="I3764" s="8">
        <v>-6.4516669999999996</v>
      </c>
      <c r="J3764" s="8">
        <v>-76.346666999999997</v>
      </c>
      <c r="K3764" t="s">
        <v>109</v>
      </c>
      <c r="L3764" t="s">
        <v>110</v>
      </c>
      <c r="M3764" t="s">
        <v>110</v>
      </c>
      <c r="N3764" t="s">
        <v>646</v>
      </c>
      <c r="O3764" s="12">
        <v>2012</v>
      </c>
      <c r="P3764" s="12">
        <v>7</v>
      </c>
      <c r="Q3764" s="12">
        <v>2012</v>
      </c>
      <c r="R3764" s="12">
        <v>8</v>
      </c>
      <c r="S3764" s="7">
        <f t="shared" si="60"/>
        <v>0.38709677419354838</v>
      </c>
      <c r="T3764" s="7">
        <v>3</v>
      </c>
      <c r="U3764">
        <v>17</v>
      </c>
      <c r="V3764" t="s">
        <v>82</v>
      </c>
      <c r="W3764">
        <f t="shared" si="61"/>
        <v>400</v>
      </c>
      <c r="X3764" s="5">
        <v>1</v>
      </c>
      <c r="Y3764" s="15" t="s">
        <v>48</v>
      </c>
      <c r="Z3764" t="s">
        <v>55</v>
      </c>
      <c r="AA3764" t="s">
        <v>1140</v>
      </c>
      <c r="AB3764">
        <v>0</v>
      </c>
      <c r="AC3764" t="s">
        <v>1446</v>
      </c>
      <c r="AD3764" t="s">
        <v>1683</v>
      </c>
    </row>
    <row r="3765" spans="1:30" ht="14.4" x14ac:dyDescent="0.3">
      <c r="A3765">
        <v>40</v>
      </c>
      <c r="B3765" t="s">
        <v>24</v>
      </c>
      <c r="C3765" t="s">
        <v>441</v>
      </c>
      <c r="D3765" t="s">
        <v>351</v>
      </c>
      <c r="E3765">
        <v>2014</v>
      </c>
      <c r="F3765" t="s">
        <v>642</v>
      </c>
      <c r="G3765" t="s">
        <v>647</v>
      </c>
      <c r="H3765" s="3" t="s">
        <v>648</v>
      </c>
      <c r="I3765" s="8">
        <v>-6.4516669999999996</v>
      </c>
      <c r="J3765" s="8">
        <v>-76.346666999999997</v>
      </c>
      <c r="K3765" t="s">
        <v>109</v>
      </c>
      <c r="L3765" t="s">
        <v>110</v>
      </c>
      <c r="M3765" t="s">
        <v>110</v>
      </c>
      <c r="N3765" t="s">
        <v>646</v>
      </c>
      <c r="O3765" s="12">
        <v>2012</v>
      </c>
      <c r="P3765" s="12">
        <v>7</v>
      </c>
      <c r="Q3765" s="12">
        <v>2012</v>
      </c>
      <c r="R3765" s="12">
        <v>8</v>
      </c>
      <c r="S3765" s="7">
        <f t="shared" si="60"/>
        <v>0.38709677419354838</v>
      </c>
      <c r="T3765" s="7">
        <v>3</v>
      </c>
      <c r="U3765">
        <v>17</v>
      </c>
      <c r="V3765" t="s">
        <v>82</v>
      </c>
      <c r="W3765">
        <f t="shared" si="61"/>
        <v>400</v>
      </c>
      <c r="X3765" s="5">
        <v>1</v>
      </c>
      <c r="Y3765" s="15" t="s">
        <v>48</v>
      </c>
      <c r="Z3765" t="s">
        <v>55</v>
      </c>
      <c r="AA3765" t="s">
        <v>1113</v>
      </c>
      <c r="AB3765">
        <v>2</v>
      </c>
      <c r="AC3765" t="s">
        <v>1446</v>
      </c>
      <c r="AD3765" t="s">
        <v>1683</v>
      </c>
    </row>
    <row r="3766" spans="1:30" ht="14.4" x14ac:dyDescent="0.3">
      <c r="A3766">
        <v>40</v>
      </c>
      <c r="B3766" t="s">
        <v>24</v>
      </c>
      <c r="C3766" t="s">
        <v>441</v>
      </c>
      <c r="D3766" t="s">
        <v>351</v>
      </c>
      <c r="E3766">
        <v>2014</v>
      </c>
      <c r="F3766" t="s">
        <v>642</v>
      </c>
      <c r="G3766" t="s">
        <v>647</v>
      </c>
      <c r="H3766" s="3" t="s">
        <v>648</v>
      </c>
      <c r="I3766" s="8">
        <v>-6.4516669999999996</v>
      </c>
      <c r="J3766" s="8">
        <v>-76.346666999999997</v>
      </c>
      <c r="K3766" t="s">
        <v>109</v>
      </c>
      <c r="L3766" t="s">
        <v>110</v>
      </c>
      <c r="M3766" t="s">
        <v>110</v>
      </c>
      <c r="N3766" t="s">
        <v>646</v>
      </c>
      <c r="O3766" s="12">
        <v>2012</v>
      </c>
      <c r="P3766" s="12">
        <v>7</v>
      </c>
      <c r="Q3766" s="12">
        <v>2012</v>
      </c>
      <c r="R3766" s="12">
        <v>8</v>
      </c>
      <c r="S3766" s="7">
        <f t="shared" si="60"/>
        <v>0.38709677419354838</v>
      </c>
      <c r="T3766" s="7">
        <v>3</v>
      </c>
      <c r="U3766">
        <v>17</v>
      </c>
      <c r="V3766" t="s">
        <v>82</v>
      </c>
      <c r="W3766">
        <f t="shared" si="61"/>
        <v>400</v>
      </c>
      <c r="X3766" s="5">
        <v>1</v>
      </c>
      <c r="Y3766" s="15" t="s">
        <v>48</v>
      </c>
      <c r="Z3766" t="s">
        <v>55</v>
      </c>
      <c r="AA3766" t="s">
        <v>73</v>
      </c>
      <c r="AB3766">
        <v>0</v>
      </c>
      <c r="AC3766" t="s">
        <v>1446</v>
      </c>
      <c r="AD3766" t="s">
        <v>1683</v>
      </c>
    </row>
    <row r="3767" spans="1:30" ht="14.4" x14ac:dyDescent="0.3">
      <c r="A3767">
        <v>40</v>
      </c>
      <c r="B3767" t="s">
        <v>24</v>
      </c>
      <c r="C3767" t="s">
        <v>441</v>
      </c>
      <c r="D3767" t="s">
        <v>351</v>
      </c>
      <c r="E3767">
        <v>2014</v>
      </c>
      <c r="F3767" t="s">
        <v>642</v>
      </c>
      <c r="G3767" t="s">
        <v>647</v>
      </c>
      <c r="H3767" s="3" t="s">
        <v>648</v>
      </c>
      <c r="I3767" s="8">
        <v>-6.4516669999999996</v>
      </c>
      <c r="J3767" s="8">
        <v>-76.346666999999997</v>
      </c>
      <c r="K3767" t="s">
        <v>109</v>
      </c>
      <c r="L3767" t="s">
        <v>110</v>
      </c>
      <c r="M3767" t="s">
        <v>110</v>
      </c>
      <c r="N3767" t="s">
        <v>646</v>
      </c>
      <c r="O3767" s="12">
        <v>2012</v>
      </c>
      <c r="P3767" s="12">
        <v>7</v>
      </c>
      <c r="Q3767" s="12">
        <v>2012</v>
      </c>
      <c r="R3767" s="12">
        <v>8</v>
      </c>
      <c r="S3767" s="7">
        <f t="shared" si="60"/>
        <v>0.38709677419354838</v>
      </c>
      <c r="T3767" s="7">
        <v>3</v>
      </c>
      <c r="U3767">
        <v>17</v>
      </c>
      <c r="V3767" t="s">
        <v>82</v>
      </c>
      <c r="W3767">
        <f t="shared" si="61"/>
        <v>400</v>
      </c>
      <c r="X3767" s="5">
        <v>1</v>
      </c>
      <c r="Y3767" s="15" t="s">
        <v>48</v>
      </c>
      <c r="Z3767" t="s">
        <v>55</v>
      </c>
      <c r="AA3767" t="s">
        <v>1141</v>
      </c>
      <c r="AB3767">
        <v>0</v>
      </c>
      <c r="AC3767" t="s">
        <v>1446</v>
      </c>
      <c r="AD3767" t="s">
        <v>1683</v>
      </c>
    </row>
    <row r="3768" spans="1:30" ht="14.4" x14ac:dyDescent="0.3">
      <c r="A3768">
        <v>40</v>
      </c>
      <c r="B3768" t="s">
        <v>24</v>
      </c>
      <c r="C3768" t="s">
        <v>441</v>
      </c>
      <c r="D3768" t="s">
        <v>351</v>
      </c>
      <c r="E3768">
        <v>2014</v>
      </c>
      <c r="F3768" t="s">
        <v>642</v>
      </c>
      <c r="G3768" t="s">
        <v>647</v>
      </c>
      <c r="H3768" s="3" t="s">
        <v>648</v>
      </c>
      <c r="I3768" s="8">
        <v>-6.4516669999999996</v>
      </c>
      <c r="J3768" s="8">
        <v>-76.346666999999997</v>
      </c>
      <c r="K3768" t="s">
        <v>109</v>
      </c>
      <c r="L3768" t="s">
        <v>110</v>
      </c>
      <c r="M3768" t="s">
        <v>110</v>
      </c>
      <c r="N3768" t="s">
        <v>646</v>
      </c>
      <c r="O3768" s="12">
        <v>2012</v>
      </c>
      <c r="P3768" s="12">
        <v>7</v>
      </c>
      <c r="Q3768" s="12">
        <v>2012</v>
      </c>
      <c r="R3768" s="12">
        <v>8</v>
      </c>
      <c r="S3768" s="7">
        <f t="shared" si="60"/>
        <v>0.38709677419354838</v>
      </c>
      <c r="T3768" s="7">
        <v>3</v>
      </c>
      <c r="U3768">
        <v>17</v>
      </c>
      <c r="V3768" t="s">
        <v>82</v>
      </c>
      <c r="W3768">
        <f t="shared" si="61"/>
        <v>400</v>
      </c>
      <c r="X3768" s="5">
        <v>1</v>
      </c>
      <c r="Y3768" s="15" t="s">
        <v>48</v>
      </c>
      <c r="Z3768" t="s">
        <v>55</v>
      </c>
      <c r="AA3768" t="s">
        <v>1142</v>
      </c>
      <c r="AB3768">
        <v>0</v>
      </c>
      <c r="AC3768" t="s">
        <v>1446</v>
      </c>
      <c r="AD3768" t="s">
        <v>1683</v>
      </c>
    </row>
    <row r="3769" spans="1:30" ht="14.4" x14ac:dyDescent="0.3">
      <c r="A3769">
        <v>40</v>
      </c>
      <c r="B3769" t="s">
        <v>24</v>
      </c>
      <c r="C3769" t="s">
        <v>441</v>
      </c>
      <c r="D3769" t="s">
        <v>351</v>
      </c>
      <c r="E3769">
        <v>2014</v>
      </c>
      <c r="F3769" t="s">
        <v>642</v>
      </c>
      <c r="G3769" t="s">
        <v>647</v>
      </c>
      <c r="H3769" s="3" t="s">
        <v>648</v>
      </c>
      <c r="I3769" s="8">
        <v>-6.4516669999999996</v>
      </c>
      <c r="J3769" s="8">
        <v>-76.346666999999997</v>
      </c>
      <c r="K3769" t="s">
        <v>109</v>
      </c>
      <c r="L3769" t="s">
        <v>110</v>
      </c>
      <c r="M3769" t="s">
        <v>110</v>
      </c>
      <c r="N3769" t="s">
        <v>646</v>
      </c>
      <c r="O3769" s="12">
        <v>2012</v>
      </c>
      <c r="P3769" s="12">
        <v>7</v>
      </c>
      <c r="Q3769" s="12">
        <v>2012</v>
      </c>
      <c r="R3769" s="12">
        <v>8</v>
      </c>
      <c r="S3769" s="7">
        <f t="shared" si="60"/>
        <v>0.38709677419354838</v>
      </c>
      <c r="T3769" s="7">
        <v>3</v>
      </c>
      <c r="U3769">
        <v>17</v>
      </c>
      <c r="V3769" t="s">
        <v>82</v>
      </c>
      <c r="W3769">
        <f t="shared" si="61"/>
        <v>400</v>
      </c>
      <c r="X3769" s="5">
        <v>1</v>
      </c>
      <c r="Y3769" s="15" t="s">
        <v>48</v>
      </c>
      <c r="Z3769" t="s">
        <v>55</v>
      </c>
      <c r="AA3769" t="s">
        <v>1143</v>
      </c>
      <c r="AB3769">
        <v>0</v>
      </c>
      <c r="AC3769" t="s">
        <v>1446</v>
      </c>
      <c r="AD3769" t="s">
        <v>1683</v>
      </c>
    </row>
    <row r="3770" spans="1:30" ht="14.4" x14ac:dyDescent="0.3">
      <c r="A3770">
        <v>40</v>
      </c>
      <c r="B3770" t="s">
        <v>24</v>
      </c>
      <c r="C3770" t="s">
        <v>441</v>
      </c>
      <c r="D3770" t="s">
        <v>351</v>
      </c>
      <c r="E3770">
        <v>2014</v>
      </c>
      <c r="F3770" t="s">
        <v>642</v>
      </c>
      <c r="G3770" t="s">
        <v>647</v>
      </c>
      <c r="H3770" s="3" t="s">
        <v>648</v>
      </c>
      <c r="I3770" s="8">
        <v>-6.4516669999999996</v>
      </c>
      <c r="J3770" s="8">
        <v>-76.346666999999997</v>
      </c>
      <c r="K3770" t="s">
        <v>109</v>
      </c>
      <c r="L3770" t="s">
        <v>110</v>
      </c>
      <c r="M3770" t="s">
        <v>110</v>
      </c>
      <c r="N3770" t="s">
        <v>646</v>
      </c>
      <c r="O3770" s="12">
        <v>2012</v>
      </c>
      <c r="P3770" s="12">
        <v>7</v>
      </c>
      <c r="Q3770" s="12">
        <v>2012</v>
      </c>
      <c r="R3770" s="12">
        <v>8</v>
      </c>
      <c r="S3770" s="7">
        <f t="shared" si="60"/>
        <v>0.38709677419354838</v>
      </c>
      <c r="T3770" s="7">
        <v>3</v>
      </c>
      <c r="U3770">
        <v>17</v>
      </c>
      <c r="V3770" t="s">
        <v>82</v>
      </c>
      <c r="W3770">
        <f t="shared" si="61"/>
        <v>400</v>
      </c>
      <c r="X3770" s="5">
        <v>1</v>
      </c>
      <c r="Y3770" s="15" t="s">
        <v>48</v>
      </c>
      <c r="Z3770" t="s">
        <v>83</v>
      </c>
      <c r="AA3770" t="s">
        <v>128</v>
      </c>
      <c r="AB3770">
        <v>0</v>
      </c>
      <c r="AC3770" t="s">
        <v>1446</v>
      </c>
      <c r="AD3770" t="s">
        <v>1683</v>
      </c>
    </row>
    <row r="3771" spans="1:30" ht="14.4" x14ac:dyDescent="0.3">
      <c r="A3771">
        <v>40</v>
      </c>
      <c r="B3771" t="s">
        <v>24</v>
      </c>
      <c r="C3771" t="s">
        <v>441</v>
      </c>
      <c r="D3771" t="s">
        <v>351</v>
      </c>
      <c r="E3771">
        <v>2014</v>
      </c>
      <c r="F3771" t="s">
        <v>642</v>
      </c>
      <c r="G3771" t="s">
        <v>647</v>
      </c>
      <c r="H3771" s="3" t="s">
        <v>648</v>
      </c>
      <c r="I3771" s="8">
        <v>-6.4516669999999996</v>
      </c>
      <c r="J3771" s="8">
        <v>-76.346666999999997</v>
      </c>
      <c r="K3771" t="s">
        <v>109</v>
      </c>
      <c r="L3771" t="s">
        <v>110</v>
      </c>
      <c r="M3771" t="s">
        <v>110</v>
      </c>
      <c r="N3771" t="s">
        <v>646</v>
      </c>
      <c r="O3771" s="12">
        <v>2012</v>
      </c>
      <c r="P3771" s="12">
        <v>7</v>
      </c>
      <c r="Q3771" s="12">
        <v>2012</v>
      </c>
      <c r="R3771" s="12">
        <v>8</v>
      </c>
      <c r="S3771" s="7">
        <f t="shared" si="60"/>
        <v>0.38709677419354838</v>
      </c>
      <c r="T3771" s="7">
        <v>3</v>
      </c>
      <c r="U3771">
        <v>17</v>
      </c>
      <c r="V3771" t="s">
        <v>82</v>
      </c>
      <c r="W3771">
        <f t="shared" si="61"/>
        <v>400</v>
      </c>
      <c r="X3771" s="5">
        <v>1</v>
      </c>
      <c r="Y3771" s="15" t="s">
        <v>48</v>
      </c>
      <c r="Z3771" t="s">
        <v>83</v>
      </c>
      <c r="AA3771" t="s">
        <v>274</v>
      </c>
      <c r="AB3771">
        <v>2</v>
      </c>
      <c r="AC3771" t="s">
        <v>1446</v>
      </c>
      <c r="AD3771" t="s">
        <v>1683</v>
      </c>
    </row>
    <row r="3772" spans="1:30" ht="14.4" x14ac:dyDescent="0.3">
      <c r="A3772">
        <v>40</v>
      </c>
      <c r="B3772" t="s">
        <v>24</v>
      </c>
      <c r="C3772" t="s">
        <v>441</v>
      </c>
      <c r="D3772" t="s">
        <v>351</v>
      </c>
      <c r="E3772">
        <v>2014</v>
      </c>
      <c r="F3772" t="s">
        <v>642</v>
      </c>
      <c r="G3772" t="s">
        <v>647</v>
      </c>
      <c r="H3772" s="3" t="s">
        <v>648</v>
      </c>
      <c r="I3772" s="8">
        <v>-6.4516669999999996</v>
      </c>
      <c r="J3772" s="8">
        <v>-76.346666999999997</v>
      </c>
      <c r="K3772" t="s">
        <v>109</v>
      </c>
      <c r="L3772" t="s">
        <v>110</v>
      </c>
      <c r="M3772" t="s">
        <v>110</v>
      </c>
      <c r="N3772" t="s">
        <v>646</v>
      </c>
      <c r="O3772" s="12">
        <v>2012</v>
      </c>
      <c r="P3772" s="12">
        <v>7</v>
      </c>
      <c r="Q3772" s="12">
        <v>2012</v>
      </c>
      <c r="R3772" s="12">
        <v>8</v>
      </c>
      <c r="S3772" s="7">
        <f t="shared" si="60"/>
        <v>0.38709677419354838</v>
      </c>
      <c r="T3772" s="7">
        <v>3</v>
      </c>
      <c r="U3772">
        <v>17</v>
      </c>
      <c r="V3772" t="s">
        <v>82</v>
      </c>
      <c r="W3772">
        <f t="shared" si="61"/>
        <v>400</v>
      </c>
      <c r="X3772" s="5">
        <v>1</v>
      </c>
      <c r="Y3772" s="15" t="s">
        <v>48</v>
      </c>
      <c r="Z3772" t="s">
        <v>83</v>
      </c>
      <c r="AA3772" t="s">
        <v>911</v>
      </c>
      <c r="AB3772">
        <v>5</v>
      </c>
      <c r="AC3772" t="s">
        <v>1446</v>
      </c>
      <c r="AD3772" t="s">
        <v>1683</v>
      </c>
    </row>
    <row r="3773" spans="1:30" ht="14.4" x14ac:dyDescent="0.3">
      <c r="A3773">
        <v>40</v>
      </c>
      <c r="B3773" t="s">
        <v>24</v>
      </c>
      <c r="C3773" t="s">
        <v>441</v>
      </c>
      <c r="D3773" t="s">
        <v>351</v>
      </c>
      <c r="E3773">
        <v>2014</v>
      </c>
      <c r="F3773" t="s">
        <v>642</v>
      </c>
      <c r="G3773" t="s">
        <v>647</v>
      </c>
      <c r="H3773" s="3" t="s">
        <v>648</v>
      </c>
      <c r="I3773" s="8">
        <v>-6.4516669999999996</v>
      </c>
      <c r="J3773" s="8">
        <v>-76.346666999999997</v>
      </c>
      <c r="K3773" t="s">
        <v>109</v>
      </c>
      <c r="L3773" t="s">
        <v>110</v>
      </c>
      <c r="M3773" t="s">
        <v>110</v>
      </c>
      <c r="N3773" t="s">
        <v>646</v>
      </c>
      <c r="O3773" s="12">
        <v>2012</v>
      </c>
      <c r="P3773" s="12">
        <v>7</v>
      </c>
      <c r="Q3773" s="12">
        <v>2012</v>
      </c>
      <c r="R3773" s="12">
        <v>8</v>
      </c>
      <c r="S3773" s="7">
        <f t="shared" si="60"/>
        <v>0.38709677419354838</v>
      </c>
      <c r="T3773" s="7">
        <v>3</v>
      </c>
      <c r="U3773">
        <v>17</v>
      </c>
      <c r="V3773" t="s">
        <v>82</v>
      </c>
      <c r="W3773">
        <f t="shared" si="61"/>
        <v>400</v>
      </c>
      <c r="X3773" s="5">
        <v>1</v>
      </c>
      <c r="Y3773" s="15" t="s">
        <v>48</v>
      </c>
      <c r="Z3773" t="s">
        <v>83</v>
      </c>
      <c r="AA3773" t="s">
        <v>902</v>
      </c>
      <c r="AB3773">
        <v>1</v>
      </c>
      <c r="AC3773" t="s">
        <v>1446</v>
      </c>
      <c r="AD3773" t="s">
        <v>1683</v>
      </c>
    </row>
    <row r="3774" spans="1:30" ht="14.4" x14ac:dyDescent="0.3">
      <c r="A3774">
        <v>40</v>
      </c>
      <c r="B3774" t="s">
        <v>24</v>
      </c>
      <c r="C3774" t="s">
        <v>441</v>
      </c>
      <c r="D3774" t="s">
        <v>351</v>
      </c>
      <c r="E3774">
        <v>2014</v>
      </c>
      <c r="F3774" t="s">
        <v>642</v>
      </c>
      <c r="G3774" t="s">
        <v>647</v>
      </c>
      <c r="H3774" s="3" t="s">
        <v>648</v>
      </c>
      <c r="I3774" s="8">
        <v>-6.4516669999999996</v>
      </c>
      <c r="J3774" s="8">
        <v>-76.346666999999997</v>
      </c>
      <c r="K3774" t="s">
        <v>109</v>
      </c>
      <c r="L3774" t="s">
        <v>110</v>
      </c>
      <c r="M3774" t="s">
        <v>110</v>
      </c>
      <c r="N3774" t="s">
        <v>646</v>
      </c>
      <c r="O3774" s="12">
        <v>2012</v>
      </c>
      <c r="P3774" s="12">
        <v>7</v>
      </c>
      <c r="Q3774" s="12">
        <v>2012</v>
      </c>
      <c r="R3774" s="12">
        <v>8</v>
      </c>
      <c r="S3774" s="7">
        <f t="shared" si="60"/>
        <v>0.38709677419354838</v>
      </c>
      <c r="T3774" s="7">
        <v>3</v>
      </c>
      <c r="U3774">
        <v>17</v>
      </c>
      <c r="V3774" t="s">
        <v>82</v>
      </c>
      <c r="W3774">
        <f t="shared" si="61"/>
        <v>400</v>
      </c>
      <c r="X3774" s="5">
        <v>1</v>
      </c>
      <c r="Y3774" s="15" t="s">
        <v>48</v>
      </c>
      <c r="Z3774" t="s">
        <v>83</v>
      </c>
      <c r="AA3774" t="s">
        <v>87</v>
      </c>
      <c r="AB3774">
        <v>7</v>
      </c>
      <c r="AC3774" t="s">
        <v>1446</v>
      </c>
      <c r="AD3774" t="s">
        <v>1683</v>
      </c>
    </row>
    <row r="3775" spans="1:30" ht="14.4" x14ac:dyDescent="0.3">
      <c r="A3775">
        <v>40</v>
      </c>
      <c r="B3775" t="s">
        <v>24</v>
      </c>
      <c r="C3775" t="s">
        <v>441</v>
      </c>
      <c r="D3775" t="s">
        <v>351</v>
      </c>
      <c r="E3775">
        <v>2014</v>
      </c>
      <c r="F3775" t="s">
        <v>642</v>
      </c>
      <c r="G3775" t="s">
        <v>647</v>
      </c>
      <c r="H3775" s="3" t="s">
        <v>648</v>
      </c>
      <c r="I3775" s="8">
        <v>-6.4516669999999996</v>
      </c>
      <c r="J3775" s="8">
        <v>-76.346666999999997</v>
      </c>
      <c r="K3775" t="s">
        <v>109</v>
      </c>
      <c r="L3775" t="s">
        <v>110</v>
      </c>
      <c r="M3775" t="s">
        <v>110</v>
      </c>
      <c r="N3775" t="s">
        <v>646</v>
      </c>
      <c r="O3775" s="12">
        <v>2012</v>
      </c>
      <c r="P3775" s="12">
        <v>7</v>
      </c>
      <c r="Q3775" s="12">
        <v>2012</v>
      </c>
      <c r="R3775" s="12">
        <v>8</v>
      </c>
      <c r="S3775" s="7">
        <f t="shared" si="60"/>
        <v>0.38709677419354838</v>
      </c>
      <c r="T3775" s="7">
        <v>3</v>
      </c>
      <c r="U3775">
        <v>17</v>
      </c>
      <c r="V3775" t="s">
        <v>82</v>
      </c>
      <c r="W3775">
        <f t="shared" si="61"/>
        <v>400</v>
      </c>
      <c r="X3775" s="5">
        <v>1</v>
      </c>
      <c r="Y3775" s="15" t="s">
        <v>48</v>
      </c>
      <c r="Z3775" t="s">
        <v>83</v>
      </c>
      <c r="AA3775" t="s">
        <v>1144</v>
      </c>
      <c r="AB3775">
        <v>0</v>
      </c>
      <c r="AC3775" t="s">
        <v>1446</v>
      </c>
      <c r="AD3775" t="s">
        <v>1683</v>
      </c>
    </row>
    <row r="3776" spans="1:30" ht="14.4" x14ac:dyDescent="0.3">
      <c r="A3776">
        <v>40</v>
      </c>
      <c r="B3776" t="s">
        <v>24</v>
      </c>
      <c r="C3776" t="s">
        <v>441</v>
      </c>
      <c r="D3776" t="s">
        <v>351</v>
      </c>
      <c r="E3776">
        <v>2014</v>
      </c>
      <c r="F3776" t="s">
        <v>642</v>
      </c>
      <c r="G3776" t="s">
        <v>647</v>
      </c>
      <c r="H3776" s="3" t="s">
        <v>648</v>
      </c>
      <c r="I3776" s="8">
        <v>-6.4516669999999996</v>
      </c>
      <c r="J3776" s="8">
        <v>-76.346666999999997</v>
      </c>
      <c r="K3776" t="s">
        <v>109</v>
      </c>
      <c r="L3776" t="s">
        <v>110</v>
      </c>
      <c r="M3776" t="s">
        <v>110</v>
      </c>
      <c r="N3776" t="s">
        <v>646</v>
      </c>
      <c r="O3776" s="12">
        <v>2012</v>
      </c>
      <c r="P3776" s="12">
        <v>7</v>
      </c>
      <c r="Q3776" s="12">
        <v>2012</v>
      </c>
      <c r="R3776" s="12">
        <v>8</v>
      </c>
      <c r="S3776" s="7">
        <f t="shared" si="60"/>
        <v>0.38709677419354838</v>
      </c>
      <c r="T3776" s="7">
        <v>3</v>
      </c>
      <c r="U3776">
        <v>17</v>
      </c>
      <c r="V3776" t="s">
        <v>82</v>
      </c>
      <c r="W3776">
        <f t="shared" si="61"/>
        <v>400</v>
      </c>
      <c r="X3776" s="5">
        <v>1</v>
      </c>
      <c r="Y3776" s="15" t="s">
        <v>48</v>
      </c>
      <c r="Z3776" t="s">
        <v>83</v>
      </c>
      <c r="AA3776" t="s">
        <v>1145</v>
      </c>
      <c r="AB3776">
        <v>0</v>
      </c>
      <c r="AC3776" t="s">
        <v>1446</v>
      </c>
      <c r="AD3776" t="s">
        <v>1683</v>
      </c>
    </row>
    <row r="3777" spans="1:30" ht="14.4" x14ac:dyDescent="0.3">
      <c r="A3777">
        <v>40</v>
      </c>
      <c r="B3777" t="s">
        <v>24</v>
      </c>
      <c r="C3777" t="s">
        <v>441</v>
      </c>
      <c r="D3777" t="s">
        <v>351</v>
      </c>
      <c r="E3777">
        <v>2014</v>
      </c>
      <c r="F3777" t="s">
        <v>642</v>
      </c>
      <c r="G3777" t="s">
        <v>647</v>
      </c>
      <c r="H3777" s="3" t="s">
        <v>648</v>
      </c>
      <c r="I3777" s="8">
        <v>-6.4516669999999996</v>
      </c>
      <c r="J3777" s="8">
        <v>-76.346666999999997</v>
      </c>
      <c r="K3777" t="s">
        <v>109</v>
      </c>
      <c r="L3777" t="s">
        <v>110</v>
      </c>
      <c r="M3777" t="s">
        <v>110</v>
      </c>
      <c r="N3777" t="s">
        <v>646</v>
      </c>
      <c r="O3777" s="12">
        <v>2012</v>
      </c>
      <c r="P3777" s="12">
        <v>7</v>
      </c>
      <c r="Q3777" s="12">
        <v>2012</v>
      </c>
      <c r="R3777" s="12">
        <v>8</v>
      </c>
      <c r="S3777" s="7">
        <f t="shared" si="60"/>
        <v>0.38709677419354838</v>
      </c>
      <c r="T3777" s="7">
        <v>3</v>
      </c>
      <c r="U3777">
        <v>17</v>
      </c>
      <c r="V3777" t="s">
        <v>82</v>
      </c>
      <c r="W3777">
        <f t="shared" si="61"/>
        <v>400</v>
      </c>
      <c r="X3777" s="5">
        <v>1</v>
      </c>
      <c r="Y3777" s="15" t="s">
        <v>48</v>
      </c>
      <c r="Z3777" t="s">
        <v>90</v>
      </c>
      <c r="AA3777" t="s">
        <v>666</v>
      </c>
      <c r="AB3777">
        <v>2</v>
      </c>
      <c r="AC3777" t="s">
        <v>1446</v>
      </c>
      <c r="AD3777" t="s">
        <v>1683</v>
      </c>
    </row>
    <row r="3778" spans="1:30" ht="14.4" x14ac:dyDescent="0.3">
      <c r="A3778">
        <v>40</v>
      </c>
      <c r="B3778" t="s">
        <v>24</v>
      </c>
      <c r="C3778" t="s">
        <v>441</v>
      </c>
      <c r="D3778" t="s">
        <v>351</v>
      </c>
      <c r="E3778">
        <v>2014</v>
      </c>
      <c r="F3778" t="s">
        <v>642</v>
      </c>
      <c r="G3778" t="s">
        <v>647</v>
      </c>
      <c r="H3778" s="3" t="s">
        <v>648</v>
      </c>
      <c r="I3778" s="8">
        <v>-6.4516669999999996</v>
      </c>
      <c r="J3778" s="8">
        <v>-76.346666999999997</v>
      </c>
      <c r="K3778" t="s">
        <v>109</v>
      </c>
      <c r="L3778" t="s">
        <v>110</v>
      </c>
      <c r="M3778" t="s">
        <v>110</v>
      </c>
      <c r="N3778" t="s">
        <v>646</v>
      </c>
      <c r="O3778" s="12">
        <v>2012</v>
      </c>
      <c r="P3778" s="12">
        <v>7</v>
      </c>
      <c r="Q3778" s="12">
        <v>2012</v>
      </c>
      <c r="R3778" s="12">
        <v>8</v>
      </c>
      <c r="S3778" s="7">
        <f t="shared" si="60"/>
        <v>0.38709677419354838</v>
      </c>
      <c r="T3778" s="7">
        <v>3</v>
      </c>
      <c r="U3778">
        <v>17</v>
      </c>
      <c r="V3778" t="s">
        <v>82</v>
      </c>
      <c r="W3778">
        <f t="shared" si="61"/>
        <v>400</v>
      </c>
      <c r="X3778" s="5">
        <v>1</v>
      </c>
      <c r="Y3778" s="15" t="s">
        <v>48</v>
      </c>
      <c r="Z3778" t="s">
        <v>90</v>
      </c>
      <c r="AA3778" t="s">
        <v>91</v>
      </c>
      <c r="AB3778">
        <v>1</v>
      </c>
      <c r="AC3778" t="s">
        <v>1446</v>
      </c>
      <c r="AD3778" t="s">
        <v>1683</v>
      </c>
    </row>
    <row r="3779" spans="1:30" ht="14.4" x14ac:dyDescent="0.3">
      <c r="A3779">
        <v>40</v>
      </c>
      <c r="B3779" t="s">
        <v>24</v>
      </c>
      <c r="C3779" t="s">
        <v>441</v>
      </c>
      <c r="D3779" t="s">
        <v>351</v>
      </c>
      <c r="E3779">
        <v>2014</v>
      </c>
      <c r="F3779" t="s">
        <v>642</v>
      </c>
      <c r="G3779" t="s">
        <v>649</v>
      </c>
      <c r="H3779" s="3" t="s">
        <v>650</v>
      </c>
      <c r="I3779" s="8">
        <v>-6.46</v>
      </c>
      <c r="J3779" s="8">
        <v>-76.334166999999994</v>
      </c>
      <c r="K3779" t="s">
        <v>109</v>
      </c>
      <c r="L3779" t="s">
        <v>110</v>
      </c>
      <c r="M3779" t="s">
        <v>110</v>
      </c>
      <c r="N3779" t="s">
        <v>646</v>
      </c>
      <c r="O3779" s="12">
        <v>2012</v>
      </c>
      <c r="P3779" s="12">
        <v>7</v>
      </c>
      <c r="Q3779" s="12">
        <v>2012</v>
      </c>
      <c r="R3779" s="12">
        <v>8</v>
      </c>
      <c r="S3779" s="7">
        <f t="shared" si="60"/>
        <v>0.38709677419354838</v>
      </c>
      <c r="T3779" s="7">
        <v>3</v>
      </c>
      <c r="U3779">
        <v>17</v>
      </c>
      <c r="V3779" t="s">
        <v>82</v>
      </c>
      <c r="W3779">
        <f t="shared" si="61"/>
        <v>400</v>
      </c>
      <c r="X3779" s="5">
        <v>1</v>
      </c>
      <c r="Y3779" s="15" t="s">
        <v>48</v>
      </c>
      <c r="Z3779" t="s">
        <v>1131</v>
      </c>
      <c r="AA3779" t="s">
        <v>1132</v>
      </c>
      <c r="AB3779">
        <v>5</v>
      </c>
      <c r="AC3779" t="s">
        <v>1446</v>
      </c>
      <c r="AD3779" t="s">
        <v>1683</v>
      </c>
    </row>
    <row r="3780" spans="1:30" ht="14.4" x14ac:dyDescent="0.3">
      <c r="A3780">
        <v>40</v>
      </c>
      <c r="B3780" t="s">
        <v>24</v>
      </c>
      <c r="C3780" t="s">
        <v>441</v>
      </c>
      <c r="D3780" t="s">
        <v>351</v>
      </c>
      <c r="E3780">
        <v>2014</v>
      </c>
      <c r="F3780" t="s">
        <v>642</v>
      </c>
      <c r="G3780" t="s">
        <v>649</v>
      </c>
      <c r="H3780" s="3" t="s">
        <v>650</v>
      </c>
      <c r="I3780" s="8">
        <v>-6.46</v>
      </c>
      <c r="J3780" s="8">
        <v>-76.334166999999994</v>
      </c>
      <c r="K3780" t="s">
        <v>109</v>
      </c>
      <c r="L3780" t="s">
        <v>110</v>
      </c>
      <c r="M3780" t="s">
        <v>110</v>
      </c>
      <c r="N3780" t="s">
        <v>646</v>
      </c>
      <c r="O3780" s="12">
        <v>2012</v>
      </c>
      <c r="P3780" s="12">
        <v>7</v>
      </c>
      <c r="Q3780" s="12">
        <v>2012</v>
      </c>
      <c r="R3780" s="12">
        <v>8</v>
      </c>
      <c r="S3780" s="7">
        <f t="shared" si="60"/>
        <v>0.38709677419354838</v>
      </c>
      <c r="T3780" s="7">
        <v>3</v>
      </c>
      <c r="U3780">
        <v>17</v>
      </c>
      <c r="V3780" t="s">
        <v>82</v>
      </c>
      <c r="W3780">
        <f t="shared" si="61"/>
        <v>400</v>
      </c>
      <c r="X3780" s="5">
        <v>1</v>
      </c>
      <c r="Y3780" s="15" t="s">
        <v>48</v>
      </c>
      <c r="Z3780" t="s">
        <v>49</v>
      </c>
      <c r="AA3780" t="s">
        <v>1133</v>
      </c>
      <c r="AB3780">
        <v>0</v>
      </c>
      <c r="AC3780" t="s">
        <v>1446</v>
      </c>
      <c r="AD3780" t="s">
        <v>1683</v>
      </c>
    </row>
    <row r="3781" spans="1:30" ht="14.4" x14ac:dyDescent="0.3">
      <c r="A3781">
        <v>40</v>
      </c>
      <c r="B3781" t="s">
        <v>24</v>
      </c>
      <c r="C3781" t="s">
        <v>441</v>
      </c>
      <c r="D3781" t="s">
        <v>351</v>
      </c>
      <c r="E3781">
        <v>2014</v>
      </c>
      <c r="F3781" t="s">
        <v>642</v>
      </c>
      <c r="G3781" t="s">
        <v>649</v>
      </c>
      <c r="H3781" s="3" t="s">
        <v>650</v>
      </c>
      <c r="I3781" s="8">
        <v>-6.46</v>
      </c>
      <c r="J3781" s="8">
        <v>-76.334166999999994</v>
      </c>
      <c r="K3781" t="s">
        <v>109</v>
      </c>
      <c r="L3781" t="s">
        <v>110</v>
      </c>
      <c r="M3781" t="s">
        <v>110</v>
      </c>
      <c r="N3781" t="s">
        <v>646</v>
      </c>
      <c r="O3781" s="12">
        <v>2012</v>
      </c>
      <c r="P3781" s="12">
        <v>7</v>
      </c>
      <c r="Q3781" s="12">
        <v>2012</v>
      </c>
      <c r="R3781" s="12">
        <v>8</v>
      </c>
      <c r="S3781" s="7">
        <f t="shared" si="60"/>
        <v>0.38709677419354838</v>
      </c>
      <c r="T3781" s="7">
        <v>3</v>
      </c>
      <c r="U3781">
        <v>17</v>
      </c>
      <c r="V3781" t="s">
        <v>82</v>
      </c>
      <c r="W3781">
        <f t="shared" si="61"/>
        <v>400</v>
      </c>
      <c r="X3781" s="5">
        <v>1</v>
      </c>
      <c r="Y3781" s="15" t="s">
        <v>48</v>
      </c>
      <c r="Z3781" t="s">
        <v>49</v>
      </c>
      <c r="AA3781" t="s">
        <v>1134</v>
      </c>
      <c r="AB3781">
        <v>0</v>
      </c>
      <c r="AC3781" t="s">
        <v>1446</v>
      </c>
      <c r="AD3781" t="s">
        <v>1683</v>
      </c>
    </row>
    <row r="3782" spans="1:30" ht="14.4" x14ac:dyDescent="0.3">
      <c r="A3782">
        <v>40</v>
      </c>
      <c r="B3782" t="s">
        <v>24</v>
      </c>
      <c r="C3782" t="s">
        <v>441</v>
      </c>
      <c r="D3782" t="s">
        <v>351</v>
      </c>
      <c r="E3782">
        <v>2014</v>
      </c>
      <c r="F3782" t="s">
        <v>642</v>
      </c>
      <c r="G3782" t="s">
        <v>649</v>
      </c>
      <c r="H3782" s="3" t="s">
        <v>650</v>
      </c>
      <c r="I3782" s="8">
        <v>-6.46</v>
      </c>
      <c r="J3782" s="8">
        <v>-76.334166999999994</v>
      </c>
      <c r="K3782" t="s">
        <v>109</v>
      </c>
      <c r="L3782" t="s">
        <v>110</v>
      </c>
      <c r="M3782" t="s">
        <v>110</v>
      </c>
      <c r="N3782" t="s">
        <v>646</v>
      </c>
      <c r="O3782" s="12">
        <v>2012</v>
      </c>
      <c r="P3782" s="12">
        <v>7</v>
      </c>
      <c r="Q3782" s="12">
        <v>2012</v>
      </c>
      <c r="R3782" s="12">
        <v>8</v>
      </c>
      <c r="S3782" s="7">
        <f t="shared" si="60"/>
        <v>0.38709677419354838</v>
      </c>
      <c r="T3782" s="7">
        <v>3</v>
      </c>
      <c r="U3782">
        <v>17</v>
      </c>
      <c r="V3782" t="s">
        <v>82</v>
      </c>
      <c r="W3782">
        <f t="shared" si="61"/>
        <v>400</v>
      </c>
      <c r="X3782" s="5">
        <v>1</v>
      </c>
      <c r="Y3782" s="15" t="s">
        <v>48</v>
      </c>
      <c r="Z3782" t="s">
        <v>49</v>
      </c>
      <c r="AA3782" t="s">
        <v>490</v>
      </c>
      <c r="AB3782">
        <v>0</v>
      </c>
      <c r="AC3782" t="s">
        <v>1446</v>
      </c>
      <c r="AD3782" t="s">
        <v>1683</v>
      </c>
    </row>
    <row r="3783" spans="1:30" ht="14.4" x14ac:dyDescent="0.3">
      <c r="A3783">
        <v>40</v>
      </c>
      <c r="B3783" t="s">
        <v>24</v>
      </c>
      <c r="C3783" t="s">
        <v>441</v>
      </c>
      <c r="D3783" t="s">
        <v>351</v>
      </c>
      <c r="E3783">
        <v>2014</v>
      </c>
      <c r="F3783" t="s">
        <v>642</v>
      </c>
      <c r="G3783" t="s">
        <v>649</v>
      </c>
      <c r="H3783" s="3" t="s">
        <v>650</v>
      </c>
      <c r="I3783" s="8">
        <v>-6.46</v>
      </c>
      <c r="J3783" s="8">
        <v>-76.334166999999994</v>
      </c>
      <c r="K3783" t="s">
        <v>109</v>
      </c>
      <c r="L3783" t="s">
        <v>110</v>
      </c>
      <c r="M3783" t="s">
        <v>110</v>
      </c>
      <c r="N3783" t="s">
        <v>646</v>
      </c>
      <c r="O3783" s="12">
        <v>2012</v>
      </c>
      <c r="P3783" s="12">
        <v>7</v>
      </c>
      <c r="Q3783" s="12">
        <v>2012</v>
      </c>
      <c r="R3783" s="12">
        <v>8</v>
      </c>
      <c r="S3783" s="7">
        <f t="shared" si="60"/>
        <v>0.38709677419354838</v>
      </c>
      <c r="T3783" s="7">
        <v>3</v>
      </c>
      <c r="U3783">
        <v>17</v>
      </c>
      <c r="V3783" t="s">
        <v>82</v>
      </c>
      <c r="W3783">
        <f t="shared" si="61"/>
        <v>400</v>
      </c>
      <c r="X3783" s="5">
        <v>1</v>
      </c>
      <c r="Y3783" s="15" t="s">
        <v>48</v>
      </c>
      <c r="Z3783" t="s">
        <v>55</v>
      </c>
      <c r="AA3783" t="s">
        <v>1080</v>
      </c>
      <c r="AB3783">
        <v>1</v>
      </c>
      <c r="AC3783" t="s">
        <v>1446</v>
      </c>
      <c r="AD3783" t="s">
        <v>1683</v>
      </c>
    </row>
    <row r="3784" spans="1:30" ht="14.4" x14ac:dyDescent="0.3">
      <c r="A3784">
        <v>40</v>
      </c>
      <c r="B3784" t="s">
        <v>24</v>
      </c>
      <c r="C3784" t="s">
        <v>441</v>
      </c>
      <c r="D3784" t="s">
        <v>351</v>
      </c>
      <c r="E3784">
        <v>2014</v>
      </c>
      <c r="F3784" t="s">
        <v>642</v>
      </c>
      <c r="G3784" t="s">
        <v>649</v>
      </c>
      <c r="H3784" s="3" t="s">
        <v>650</v>
      </c>
      <c r="I3784" s="8">
        <v>-6.46</v>
      </c>
      <c r="J3784" s="8">
        <v>-76.334166999999994</v>
      </c>
      <c r="K3784" t="s">
        <v>109</v>
      </c>
      <c r="L3784" t="s">
        <v>110</v>
      </c>
      <c r="M3784" t="s">
        <v>110</v>
      </c>
      <c r="N3784" t="s">
        <v>646</v>
      </c>
      <c r="O3784" s="12">
        <v>2012</v>
      </c>
      <c r="P3784" s="12">
        <v>7</v>
      </c>
      <c r="Q3784" s="12">
        <v>2012</v>
      </c>
      <c r="R3784" s="12">
        <v>8</v>
      </c>
      <c r="S3784" s="7">
        <f t="shared" si="60"/>
        <v>0.38709677419354838</v>
      </c>
      <c r="T3784" s="7">
        <v>3</v>
      </c>
      <c r="U3784">
        <v>17</v>
      </c>
      <c r="V3784" t="s">
        <v>82</v>
      </c>
      <c r="W3784">
        <f t="shared" si="61"/>
        <v>400</v>
      </c>
      <c r="X3784" s="5">
        <v>1</v>
      </c>
      <c r="Y3784" s="15" t="s">
        <v>48</v>
      </c>
      <c r="Z3784" t="s">
        <v>55</v>
      </c>
      <c r="AA3784" t="s">
        <v>859</v>
      </c>
      <c r="AB3784">
        <v>4</v>
      </c>
      <c r="AC3784" t="s">
        <v>1446</v>
      </c>
      <c r="AD3784" t="s">
        <v>1683</v>
      </c>
    </row>
    <row r="3785" spans="1:30" ht="14.4" x14ac:dyDescent="0.3">
      <c r="A3785">
        <v>40</v>
      </c>
      <c r="B3785" t="s">
        <v>24</v>
      </c>
      <c r="C3785" t="s">
        <v>441</v>
      </c>
      <c r="D3785" t="s">
        <v>351</v>
      </c>
      <c r="E3785">
        <v>2014</v>
      </c>
      <c r="F3785" t="s">
        <v>642</v>
      </c>
      <c r="G3785" t="s">
        <v>649</v>
      </c>
      <c r="H3785" s="3" t="s">
        <v>650</v>
      </c>
      <c r="I3785" s="8">
        <v>-6.46</v>
      </c>
      <c r="J3785" s="8">
        <v>-76.334166999999994</v>
      </c>
      <c r="K3785" t="s">
        <v>109</v>
      </c>
      <c r="L3785" t="s">
        <v>110</v>
      </c>
      <c r="M3785" t="s">
        <v>110</v>
      </c>
      <c r="N3785" t="s">
        <v>646</v>
      </c>
      <c r="O3785" s="12">
        <v>2012</v>
      </c>
      <c r="P3785" s="12">
        <v>7</v>
      </c>
      <c r="Q3785" s="12">
        <v>2012</v>
      </c>
      <c r="R3785" s="12">
        <v>8</v>
      </c>
      <c r="S3785" s="7">
        <f t="shared" si="60"/>
        <v>0.38709677419354838</v>
      </c>
      <c r="T3785" s="7">
        <v>3</v>
      </c>
      <c r="U3785">
        <v>17</v>
      </c>
      <c r="V3785" t="s">
        <v>82</v>
      </c>
      <c r="W3785">
        <f t="shared" si="61"/>
        <v>400</v>
      </c>
      <c r="X3785" s="5">
        <v>1</v>
      </c>
      <c r="Y3785" s="15" t="s">
        <v>48</v>
      </c>
      <c r="Z3785" t="s">
        <v>55</v>
      </c>
      <c r="AA3785" t="s">
        <v>1054</v>
      </c>
      <c r="AB3785">
        <v>0</v>
      </c>
      <c r="AC3785" t="s">
        <v>1446</v>
      </c>
      <c r="AD3785" t="s">
        <v>1683</v>
      </c>
    </row>
    <row r="3786" spans="1:30" ht="14.4" x14ac:dyDescent="0.3">
      <c r="A3786">
        <v>40</v>
      </c>
      <c r="B3786" t="s">
        <v>24</v>
      </c>
      <c r="C3786" t="s">
        <v>441</v>
      </c>
      <c r="D3786" t="s">
        <v>351</v>
      </c>
      <c r="E3786">
        <v>2014</v>
      </c>
      <c r="F3786" t="s">
        <v>642</v>
      </c>
      <c r="G3786" t="s">
        <v>649</v>
      </c>
      <c r="H3786" s="3" t="s">
        <v>650</v>
      </c>
      <c r="I3786" s="8">
        <v>-6.46</v>
      </c>
      <c r="J3786" s="8">
        <v>-76.334166999999994</v>
      </c>
      <c r="K3786" t="s">
        <v>109</v>
      </c>
      <c r="L3786" t="s">
        <v>110</v>
      </c>
      <c r="M3786" t="s">
        <v>110</v>
      </c>
      <c r="N3786" t="s">
        <v>646</v>
      </c>
      <c r="O3786" s="12">
        <v>2012</v>
      </c>
      <c r="P3786" s="12">
        <v>7</v>
      </c>
      <c r="Q3786" s="12">
        <v>2012</v>
      </c>
      <c r="R3786" s="12">
        <v>8</v>
      </c>
      <c r="S3786" s="7">
        <f t="shared" si="60"/>
        <v>0.38709677419354838</v>
      </c>
      <c r="T3786" s="7">
        <v>3</v>
      </c>
      <c r="U3786">
        <v>17</v>
      </c>
      <c r="V3786" t="s">
        <v>82</v>
      </c>
      <c r="W3786">
        <f t="shared" si="61"/>
        <v>400</v>
      </c>
      <c r="X3786" s="5">
        <v>1</v>
      </c>
      <c r="Y3786" s="15" t="s">
        <v>48</v>
      </c>
      <c r="Z3786" t="s">
        <v>55</v>
      </c>
      <c r="AA3786" t="s">
        <v>890</v>
      </c>
      <c r="AB3786">
        <v>0</v>
      </c>
      <c r="AC3786" t="s">
        <v>1446</v>
      </c>
      <c r="AD3786" t="s">
        <v>1683</v>
      </c>
    </row>
    <row r="3787" spans="1:30" ht="14.4" x14ac:dyDescent="0.3">
      <c r="A3787">
        <v>40</v>
      </c>
      <c r="B3787" t="s">
        <v>24</v>
      </c>
      <c r="C3787" t="s">
        <v>441</v>
      </c>
      <c r="D3787" t="s">
        <v>351</v>
      </c>
      <c r="E3787">
        <v>2014</v>
      </c>
      <c r="F3787" t="s">
        <v>642</v>
      </c>
      <c r="G3787" t="s">
        <v>649</v>
      </c>
      <c r="H3787" s="3" t="s">
        <v>650</v>
      </c>
      <c r="I3787" s="8">
        <v>-6.46</v>
      </c>
      <c r="J3787" s="8">
        <v>-76.334166999999994</v>
      </c>
      <c r="K3787" t="s">
        <v>109</v>
      </c>
      <c r="L3787" t="s">
        <v>110</v>
      </c>
      <c r="M3787" t="s">
        <v>110</v>
      </c>
      <c r="N3787" t="s">
        <v>646</v>
      </c>
      <c r="O3787" s="12">
        <v>2012</v>
      </c>
      <c r="P3787" s="12">
        <v>7</v>
      </c>
      <c r="Q3787" s="12">
        <v>2012</v>
      </c>
      <c r="R3787" s="12">
        <v>8</v>
      </c>
      <c r="S3787" s="7">
        <f t="shared" si="60"/>
        <v>0.38709677419354838</v>
      </c>
      <c r="T3787" s="7">
        <v>3</v>
      </c>
      <c r="U3787">
        <v>17</v>
      </c>
      <c r="V3787" t="s">
        <v>82</v>
      </c>
      <c r="W3787">
        <f t="shared" si="61"/>
        <v>400</v>
      </c>
      <c r="X3787" s="5">
        <v>1</v>
      </c>
      <c r="Y3787" s="15" t="s">
        <v>48</v>
      </c>
      <c r="Z3787" t="s">
        <v>55</v>
      </c>
      <c r="AA3787" t="s">
        <v>860</v>
      </c>
      <c r="AB3787">
        <v>0</v>
      </c>
      <c r="AC3787" t="s">
        <v>1446</v>
      </c>
      <c r="AD3787" t="s">
        <v>1683</v>
      </c>
    </row>
    <row r="3788" spans="1:30" ht="14.4" x14ac:dyDescent="0.3">
      <c r="A3788">
        <v>40</v>
      </c>
      <c r="B3788" t="s">
        <v>24</v>
      </c>
      <c r="C3788" t="s">
        <v>441</v>
      </c>
      <c r="D3788" t="s">
        <v>351</v>
      </c>
      <c r="E3788">
        <v>2014</v>
      </c>
      <c r="F3788" t="s">
        <v>642</v>
      </c>
      <c r="G3788" t="s">
        <v>649</v>
      </c>
      <c r="H3788" s="3" t="s">
        <v>650</v>
      </c>
      <c r="I3788" s="8">
        <v>-6.46</v>
      </c>
      <c r="J3788" s="8">
        <v>-76.334166999999994</v>
      </c>
      <c r="K3788" t="s">
        <v>109</v>
      </c>
      <c r="L3788" t="s">
        <v>110</v>
      </c>
      <c r="M3788" t="s">
        <v>110</v>
      </c>
      <c r="N3788" t="s">
        <v>646</v>
      </c>
      <c r="O3788" s="12">
        <v>2012</v>
      </c>
      <c r="P3788" s="12">
        <v>7</v>
      </c>
      <c r="Q3788" s="12">
        <v>2012</v>
      </c>
      <c r="R3788" s="12">
        <v>8</v>
      </c>
      <c r="S3788" s="7">
        <f t="shared" si="60"/>
        <v>0.38709677419354838</v>
      </c>
      <c r="T3788" s="7">
        <v>3</v>
      </c>
      <c r="U3788">
        <v>17</v>
      </c>
      <c r="V3788" t="s">
        <v>82</v>
      </c>
      <c r="W3788">
        <f t="shared" si="61"/>
        <v>400</v>
      </c>
      <c r="X3788" s="5">
        <v>1</v>
      </c>
      <c r="Y3788" s="15" t="s">
        <v>48</v>
      </c>
      <c r="Z3788" t="s">
        <v>55</v>
      </c>
      <c r="AA3788" t="s">
        <v>1135</v>
      </c>
      <c r="AB3788">
        <v>0</v>
      </c>
      <c r="AC3788" t="s">
        <v>1446</v>
      </c>
      <c r="AD3788" t="s">
        <v>1683</v>
      </c>
    </row>
    <row r="3789" spans="1:30" ht="14.4" x14ac:dyDescent="0.3">
      <c r="A3789">
        <v>40</v>
      </c>
      <c r="B3789" t="s">
        <v>24</v>
      </c>
      <c r="C3789" t="s">
        <v>441</v>
      </c>
      <c r="D3789" t="s">
        <v>351</v>
      </c>
      <c r="E3789">
        <v>2014</v>
      </c>
      <c r="F3789" t="s">
        <v>642</v>
      </c>
      <c r="G3789" t="s">
        <v>649</v>
      </c>
      <c r="H3789" s="3" t="s">
        <v>650</v>
      </c>
      <c r="I3789" s="8">
        <v>-6.46</v>
      </c>
      <c r="J3789" s="8">
        <v>-76.334166999999994</v>
      </c>
      <c r="K3789" t="s">
        <v>109</v>
      </c>
      <c r="L3789" t="s">
        <v>110</v>
      </c>
      <c r="M3789" t="s">
        <v>110</v>
      </c>
      <c r="N3789" t="s">
        <v>646</v>
      </c>
      <c r="O3789" s="12">
        <v>2012</v>
      </c>
      <c r="P3789" s="12">
        <v>7</v>
      </c>
      <c r="Q3789" s="12">
        <v>2012</v>
      </c>
      <c r="R3789" s="12">
        <v>8</v>
      </c>
      <c r="S3789" s="7">
        <f t="shared" si="60"/>
        <v>0.38709677419354838</v>
      </c>
      <c r="T3789" s="7">
        <v>3</v>
      </c>
      <c r="U3789">
        <v>17</v>
      </c>
      <c r="V3789" t="s">
        <v>82</v>
      </c>
      <c r="W3789">
        <f t="shared" si="61"/>
        <v>400</v>
      </c>
      <c r="X3789" s="5">
        <v>1</v>
      </c>
      <c r="Y3789" s="15" t="s">
        <v>48</v>
      </c>
      <c r="Z3789" t="s">
        <v>55</v>
      </c>
      <c r="AA3789" t="s">
        <v>59</v>
      </c>
      <c r="AB3789">
        <v>3</v>
      </c>
      <c r="AC3789" t="s">
        <v>1446</v>
      </c>
      <c r="AD3789" t="s">
        <v>1683</v>
      </c>
    </row>
    <row r="3790" spans="1:30" ht="14.4" x14ac:dyDescent="0.3">
      <c r="A3790">
        <v>40</v>
      </c>
      <c r="B3790" t="s">
        <v>24</v>
      </c>
      <c r="C3790" t="s">
        <v>441</v>
      </c>
      <c r="D3790" t="s">
        <v>351</v>
      </c>
      <c r="E3790">
        <v>2014</v>
      </c>
      <c r="F3790" t="s">
        <v>642</v>
      </c>
      <c r="G3790" t="s">
        <v>649</v>
      </c>
      <c r="H3790" s="3" t="s">
        <v>650</v>
      </c>
      <c r="I3790" s="8">
        <v>-6.46</v>
      </c>
      <c r="J3790" s="8">
        <v>-76.334166999999994</v>
      </c>
      <c r="K3790" t="s">
        <v>109</v>
      </c>
      <c r="L3790" t="s">
        <v>110</v>
      </c>
      <c r="M3790" t="s">
        <v>110</v>
      </c>
      <c r="N3790" t="s">
        <v>646</v>
      </c>
      <c r="O3790" s="12">
        <v>2012</v>
      </c>
      <c r="P3790" s="12">
        <v>7</v>
      </c>
      <c r="Q3790" s="12">
        <v>2012</v>
      </c>
      <c r="R3790" s="12">
        <v>8</v>
      </c>
      <c r="S3790" s="7">
        <f t="shared" si="60"/>
        <v>0.38709677419354838</v>
      </c>
      <c r="T3790" s="7">
        <v>3</v>
      </c>
      <c r="U3790">
        <v>17</v>
      </c>
      <c r="V3790" t="s">
        <v>82</v>
      </c>
      <c r="W3790">
        <f t="shared" si="61"/>
        <v>400</v>
      </c>
      <c r="X3790" s="5">
        <v>1</v>
      </c>
      <c r="Y3790" s="15" t="s">
        <v>48</v>
      </c>
      <c r="Z3790" t="s">
        <v>55</v>
      </c>
      <c r="AA3790" t="s">
        <v>1136</v>
      </c>
      <c r="AB3790">
        <v>0</v>
      </c>
      <c r="AC3790" t="s">
        <v>1446</v>
      </c>
      <c r="AD3790" t="s">
        <v>1683</v>
      </c>
    </row>
    <row r="3791" spans="1:30" ht="14.4" x14ac:dyDescent="0.3">
      <c r="A3791">
        <v>40</v>
      </c>
      <c r="B3791" t="s">
        <v>24</v>
      </c>
      <c r="C3791" t="s">
        <v>441</v>
      </c>
      <c r="D3791" t="s">
        <v>351</v>
      </c>
      <c r="E3791">
        <v>2014</v>
      </c>
      <c r="F3791" t="s">
        <v>642</v>
      </c>
      <c r="G3791" t="s">
        <v>649</v>
      </c>
      <c r="H3791" s="3" t="s">
        <v>650</v>
      </c>
      <c r="I3791" s="8">
        <v>-6.46</v>
      </c>
      <c r="J3791" s="8">
        <v>-76.334166999999994</v>
      </c>
      <c r="K3791" t="s">
        <v>109</v>
      </c>
      <c r="L3791" t="s">
        <v>110</v>
      </c>
      <c r="M3791" t="s">
        <v>110</v>
      </c>
      <c r="N3791" t="s">
        <v>646</v>
      </c>
      <c r="O3791" s="12">
        <v>2012</v>
      </c>
      <c r="P3791" s="12">
        <v>7</v>
      </c>
      <c r="Q3791" s="12">
        <v>2012</v>
      </c>
      <c r="R3791" s="12">
        <v>8</v>
      </c>
      <c r="S3791" s="7">
        <f t="shared" si="60"/>
        <v>0.38709677419354838</v>
      </c>
      <c r="T3791" s="7">
        <v>3</v>
      </c>
      <c r="U3791">
        <v>17</v>
      </c>
      <c r="V3791" t="s">
        <v>82</v>
      </c>
      <c r="W3791">
        <f t="shared" si="61"/>
        <v>400</v>
      </c>
      <c r="X3791" s="5">
        <v>1</v>
      </c>
      <c r="Y3791" s="15" t="s">
        <v>48</v>
      </c>
      <c r="Z3791" t="s">
        <v>55</v>
      </c>
      <c r="AA3791" t="s">
        <v>1082</v>
      </c>
      <c r="AB3791">
        <v>0</v>
      </c>
      <c r="AC3791" t="s">
        <v>1446</v>
      </c>
      <c r="AD3791" t="s">
        <v>1683</v>
      </c>
    </row>
    <row r="3792" spans="1:30" ht="14.4" x14ac:dyDescent="0.3">
      <c r="A3792">
        <v>40</v>
      </c>
      <c r="B3792" t="s">
        <v>24</v>
      </c>
      <c r="C3792" t="s">
        <v>441</v>
      </c>
      <c r="D3792" t="s">
        <v>351</v>
      </c>
      <c r="E3792">
        <v>2014</v>
      </c>
      <c r="F3792" t="s">
        <v>642</v>
      </c>
      <c r="G3792" t="s">
        <v>649</v>
      </c>
      <c r="H3792" s="3" t="s">
        <v>650</v>
      </c>
      <c r="I3792" s="8">
        <v>-6.46</v>
      </c>
      <c r="J3792" s="8">
        <v>-76.334166999999994</v>
      </c>
      <c r="K3792" t="s">
        <v>109</v>
      </c>
      <c r="L3792" t="s">
        <v>110</v>
      </c>
      <c r="M3792" t="s">
        <v>110</v>
      </c>
      <c r="N3792" t="s">
        <v>646</v>
      </c>
      <c r="O3792" s="12">
        <v>2012</v>
      </c>
      <c r="P3792" s="12">
        <v>7</v>
      </c>
      <c r="Q3792" s="12">
        <v>2012</v>
      </c>
      <c r="R3792" s="12">
        <v>8</v>
      </c>
      <c r="S3792" s="7">
        <f t="shared" si="60"/>
        <v>0.38709677419354838</v>
      </c>
      <c r="T3792" s="7">
        <v>3</v>
      </c>
      <c r="U3792">
        <v>17</v>
      </c>
      <c r="V3792" t="s">
        <v>82</v>
      </c>
      <c r="W3792">
        <f t="shared" si="61"/>
        <v>400</v>
      </c>
      <c r="X3792" s="5">
        <v>1</v>
      </c>
      <c r="Y3792" s="15" t="s">
        <v>48</v>
      </c>
      <c r="Z3792" t="s">
        <v>55</v>
      </c>
      <c r="AA3792" t="s">
        <v>655</v>
      </c>
      <c r="AB3792">
        <v>1</v>
      </c>
      <c r="AC3792" t="s">
        <v>1446</v>
      </c>
      <c r="AD3792" t="s">
        <v>1683</v>
      </c>
    </row>
    <row r="3793" spans="1:30" ht="14.4" x14ac:dyDescent="0.3">
      <c r="A3793">
        <v>40</v>
      </c>
      <c r="B3793" t="s">
        <v>24</v>
      </c>
      <c r="C3793" t="s">
        <v>441</v>
      </c>
      <c r="D3793" t="s">
        <v>351</v>
      </c>
      <c r="E3793">
        <v>2014</v>
      </c>
      <c r="F3793" t="s">
        <v>642</v>
      </c>
      <c r="G3793" t="s">
        <v>649</v>
      </c>
      <c r="H3793" s="3" t="s">
        <v>650</v>
      </c>
      <c r="I3793" s="8">
        <v>-6.46</v>
      </c>
      <c r="J3793" s="8">
        <v>-76.334166999999994</v>
      </c>
      <c r="K3793" t="s">
        <v>109</v>
      </c>
      <c r="L3793" t="s">
        <v>110</v>
      </c>
      <c r="M3793" t="s">
        <v>110</v>
      </c>
      <c r="N3793" t="s">
        <v>646</v>
      </c>
      <c r="O3793" s="12">
        <v>2012</v>
      </c>
      <c r="P3793" s="12">
        <v>7</v>
      </c>
      <c r="Q3793" s="12">
        <v>2012</v>
      </c>
      <c r="R3793" s="12">
        <v>8</v>
      </c>
      <c r="S3793" s="7">
        <f t="shared" si="60"/>
        <v>0.38709677419354838</v>
      </c>
      <c r="T3793" s="7">
        <v>3</v>
      </c>
      <c r="U3793">
        <v>17</v>
      </c>
      <c r="V3793" t="s">
        <v>82</v>
      </c>
      <c r="W3793">
        <f t="shared" si="61"/>
        <v>400</v>
      </c>
      <c r="X3793" s="5">
        <v>1</v>
      </c>
      <c r="Y3793" s="15" t="s">
        <v>48</v>
      </c>
      <c r="Z3793" t="s">
        <v>55</v>
      </c>
      <c r="AA3793" t="s">
        <v>379</v>
      </c>
      <c r="AB3793">
        <v>11</v>
      </c>
      <c r="AC3793" t="s">
        <v>1446</v>
      </c>
      <c r="AD3793" t="s">
        <v>1683</v>
      </c>
    </row>
    <row r="3794" spans="1:30" ht="14.4" x14ac:dyDescent="0.3">
      <c r="A3794">
        <v>40</v>
      </c>
      <c r="B3794" t="s">
        <v>24</v>
      </c>
      <c r="C3794" t="s">
        <v>441</v>
      </c>
      <c r="D3794" t="s">
        <v>351</v>
      </c>
      <c r="E3794">
        <v>2014</v>
      </c>
      <c r="F3794" t="s">
        <v>642</v>
      </c>
      <c r="G3794" t="s">
        <v>649</v>
      </c>
      <c r="H3794" s="3" t="s">
        <v>650</v>
      </c>
      <c r="I3794" s="8">
        <v>-6.46</v>
      </c>
      <c r="J3794" s="8">
        <v>-76.334166999999994</v>
      </c>
      <c r="K3794" t="s">
        <v>109</v>
      </c>
      <c r="L3794" t="s">
        <v>110</v>
      </c>
      <c r="M3794" t="s">
        <v>110</v>
      </c>
      <c r="N3794" t="s">
        <v>646</v>
      </c>
      <c r="O3794" s="12">
        <v>2012</v>
      </c>
      <c r="P3794" s="12">
        <v>7</v>
      </c>
      <c r="Q3794" s="12">
        <v>2012</v>
      </c>
      <c r="R3794" s="12">
        <v>8</v>
      </c>
      <c r="S3794" s="7">
        <f t="shared" si="60"/>
        <v>0.38709677419354838</v>
      </c>
      <c r="T3794" s="7">
        <v>3</v>
      </c>
      <c r="U3794">
        <v>17</v>
      </c>
      <c r="V3794" t="s">
        <v>82</v>
      </c>
      <c r="W3794">
        <f t="shared" si="61"/>
        <v>400</v>
      </c>
      <c r="X3794" s="5">
        <v>1</v>
      </c>
      <c r="Y3794" s="15" t="s">
        <v>48</v>
      </c>
      <c r="Z3794" t="s">
        <v>55</v>
      </c>
      <c r="AA3794" t="s">
        <v>899</v>
      </c>
      <c r="AB3794">
        <v>2</v>
      </c>
      <c r="AC3794" t="s">
        <v>1446</v>
      </c>
      <c r="AD3794" t="s">
        <v>1683</v>
      </c>
    </row>
    <row r="3795" spans="1:30" ht="14.4" x14ac:dyDescent="0.3">
      <c r="A3795">
        <v>40</v>
      </c>
      <c r="B3795" t="s">
        <v>24</v>
      </c>
      <c r="C3795" t="s">
        <v>441</v>
      </c>
      <c r="D3795" t="s">
        <v>351</v>
      </c>
      <c r="E3795">
        <v>2014</v>
      </c>
      <c r="F3795" t="s">
        <v>642</v>
      </c>
      <c r="G3795" t="s">
        <v>649</v>
      </c>
      <c r="H3795" s="3" t="s">
        <v>650</v>
      </c>
      <c r="I3795" s="8">
        <v>-6.46</v>
      </c>
      <c r="J3795" s="8">
        <v>-76.334166999999994</v>
      </c>
      <c r="K3795" t="s">
        <v>109</v>
      </c>
      <c r="L3795" t="s">
        <v>110</v>
      </c>
      <c r="M3795" t="s">
        <v>110</v>
      </c>
      <c r="N3795" t="s">
        <v>646</v>
      </c>
      <c r="O3795" s="12">
        <v>2012</v>
      </c>
      <c r="P3795" s="12">
        <v>7</v>
      </c>
      <c r="Q3795" s="12">
        <v>2012</v>
      </c>
      <c r="R3795" s="12">
        <v>8</v>
      </c>
      <c r="S3795" s="7">
        <f t="shared" si="60"/>
        <v>0.38709677419354838</v>
      </c>
      <c r="T3795" s="7">
        <v>3</v>
      </c>
      <c r="U3795">
        <v>17</v>
      </c>
      <c r="V3795" t="s">
        <v>82</v>
      </c>
      <c r="W3795">
        <f t="shared" si="61"/>
        <v>400</v>
      </c>
      <c r="X3795" s="5">
        <v>1</v>
      </c>
      <c r="Y3795" s="15" t="s">
        <v>48</v>
      </c>
      <c r="Z3795" t="s">
        <v>55</v>
      </c>
      <c r="AA3795" t="s">
        <v>1062</v>
      </c>
      <c r="AB3795">
        <v>0</v>
      </c>
      <c r="AC3795" t="s">
        <v>1446</v>
      </c>
      <c r="AD3795" t="s">
        <v>1683</v>
      </c>
    </row>
    <row r="3796" spans="1:30" ht="14.4" x14ac:dyDescent="0.3">
      <c r="A3796">
        <v>40</v>
      </c>
      <c r="B3796" t="s">
        <v>24</v>
      </c>
      <c r="C3796" t="s">
        <v>441</v>
      </c>
      <c r="D3796" t="s">
        <v>351</v>
      </c>
      <c r="E3796">
        <v>2014</v>
      </c>
      <c r="F3796" t="s">
        <v>642</v>
      </c>
      <c r="G3796" t="s">
        <v>649</v>
      </c>
      <c r="H3796" s="3" t="s">
        <v>650</v>
      </c>
      <c r="I3796" s="8">
        <v>-6.46</v>
      </c>
      <c r="J3796" s="8">
        <v>-76.334166999999994</v>
      </c>
      <c r="K3796" t="s">
        <v>109</v>
      </c>
      <c r="L3796" t="s">
        <v>110</v>
      </c>
      <c r="M3796" t="s">
        <v>110</v>
      </c>
      <c r="N3796" t="s">
        <v>646</v>
      </c>
      <c r="O3796" s="12">
        <v>2012</v>
      </c>
      <c r="P3796" s="12">
        <v>7</v>
      </c>
      <c r="Q3796" s="12">
        <v>2012</v>
      </c>
      <c r="R3796" s="12">
        <v>8</v>
      </c>
      <c r="S3796" s="7">
        <f t="shared" si="60"/>
        <v>0.38709677419354838</v>
      </c>
      <c r="T3796" s="7">
        <v>3</v>
      </c>
      <c r="U3796">
        <v>17</v>
      </c>
      <c r="V3796" t="s">
        <v>82</v>
      </c>
      <c r="W3796">
        <f t="shared" si="61"/>
        <v>400</v>
      </c>
      <c r="X3796" s="5">
        <v>1</v>
      </c>
      <c r="Y3796" s="15" t="s">
        <v>48</v>
      </c>
      <c r="Z3796" t="s">
        <v>55</v>
      </c>
      <c r="AA3796" t="s">
        <v>1072</v>
      </c>
      <c r="AB3796">
        <v>1</v>
      </c>
      <c r="AC3796" t="s">
        <v>1446</v>
      </c>
      <c r="AD3796" t="s">
        <v>1683</v>
      </c>
    </row>
    <row r="3797" spans="1:30" ht="14.4" x14ac:dyDescent="0.3">
      <c r="A3797">
        <v>40</v>
      </c>
      <c r="B3797" t="s">
        <v>24</v>
      </c>
      <c r="C3797" t="s">
        <v>441</v>
      </c>
      <c r="D3797" t="s">
        <v>351</v>
      </c>
      <c r="E3797">
        <v>2014</v>
      </c>
      <c r="F3797" t="s">
        <v>642</v>
      </c>
      <c r="G3797" t="s">
        <v>649</v>
      </c>
      <c r="H3797" s="3" t="s">
        <v>650</v>
      </c>
      <c r="I3797" s="8">
        <v>-6.46</v>
      </c>
      <c r="J3797" s="8">
        <v>-76.334166999999994</v>
      </c>
      <c r="K3797" t="s">
        <v>109</v>
      </c>
      <c r="L3797" t="s">
        <v>110</v>
      </c>
      <c r="M3797" t="s">
        <v>110</v>
      </c>
      <c r="N3797" t="s">
        <v>646</v>
      </c>
      <c r="O3797" s="12">
        <v>2012</v>
      </c>
      <c r="P3797" s="12">
        <v>7</v>
      </c>
      <c r="Q3797" s="12">
        <v>2012</v>
      </c>
      <c r="R3797" s="12">
        <v>8</v>
      </c>
      <c r="S3797" s="7">
        <f t="shared" si="60"/>
        <v>0.38709677419354838</v>
      </c>
      <c r="T3797" s="7">
        <v>3</v>
      </c>
      <c r="U3797">
        <v>17</v>
      </c>
      <c r="V3797" t="s">
        <v>82</v>
      </c>
      <c r="W3797">
        <f t="shared" si="61"/>
        <v>400</v>
      </c>
      <c r="X3797" s="5">
        <v>1</v>
      </c>
      <c r="Y3797" s="15" t="s">
        <v>48</v>
      </c>
      <c r="Z3797" t="s">
        <v>55</v>
      </c>
      <c r="AA3797" t="s">
        <v>1137</v>
      </c>
      <c r="AB3797">
        <v>0</v>
      </c>
      <c r="AC3797" t="s">
        <v>1446</v>
      </c>
      <c r="AD3797" t="s">
        <v>1683</v>
      </c>
    </row>
    <row r="3798" spans="1:30" ht="14.4" x14ac:dyDescent="0.3">
      <c r="A3798">
        <v>40</v>
      </c>
      <c r="B3798" t="s">
        <v>24</v>
      </c>
      <c r="C3798" t="s">
        <v>441</v>
      </c>
      <c r="D3798" t="s">
        <v>351</v>
      </c>
      <c r="E3798">
        <v>2014</v>
      </c>
      <c r="F3798" t="s">
        <v>642</v>
      </c>
      <c r="G3798" t="s">
        <v>649</v>
      </c>
      <c r="H3798" s="3" t="s">
        <v>650</v>
      </c>
      <c r="I3798" s="8">
        <v>-6.46</v>
      </c>
      <c r="J3798" s="8">
        <v>-76.334166999999994</v>
      </c>
      <c r="K3798" t="s">
        <v>109</v>
      </c>
      <c r="L3798" t="s">
        <v>110</v>
      </c>
      <c r="M3798" t="s">
        <v>110</v>
      </c>
      <c r="N3798" t="s">
        <v>646</v>
      </c>
      <c r="O3798" s="12">
        <v>2012</v>
      </c>
      <c r="P3798" s="12">
        <v>7</v>
      </c>
      <c r="Q3798" s="12">
        <v>2012</v>
      </c>
      <c r="R3798" s="12">
        <v>8</v>
      </c>
      <c r="S3798" s="7">
        <f t="shared" si="60"/>
        <v>0.38709677419354838</v>
      </c>
      <c r="T3798" s="7">
        <v>3</v>
      </c>
      <c r="U3798">
        <v>17</v>
      </c>
      <c r="V3798" t="s">
        <v>82</v>
      </c>
      <c r="W3798">
        <f t="shared" si="61"/>
        <v>400</v>
      </c>
      <c r="X3798" s="5">
        <v>1</v>
      </c>
      <c r="Y3798" s="15" t="s">
        <v>48</v>
      </c>
      <c r="Z3798" t="s">
        <v>55</v>
      </c>
      <c r="AA3798" t="s">
        <v>1138</v>
      </c>
      <c r="AB3798">
        <v>0</v>
      </c>
      <c r="AC3798" t="s">
        <v>1446</v>
      </c>
      <c r="AD3798" t="s">
        <v>1683</v>
      </c>
    </row>
    <row r="3799" spans="1:30" ht="14.4" x14ac:dyDescent="0.3">
      <c r="A3799">
        <v>40</v>
      </c>
      <c r="B3799" t="s">
        <v>24</v>
      </c>
      <c r="C3799" t="s">
        <v>441</v>
      </c>
      <c r="D3799" t="s">
        <v>351</v>
      </c>
      <c r="E3799">
        <v>2014</v>
      </c>
      <c r="F3799" t="s">
        <v>642</v>
      </c>
      <c r="G3799" t="s">
        <v>649</v>
      </c>
      <c r="H3799" s="3" t="s">
        <v>650</v>
      </c>
      <c r="I3799" s="8">
        <v>-6.46</v>
      </c>
      <c r="J3799" s="8">
        <v>-76.334166999999994</v>
      </c>
      <c r="K3799" t="s">
        <v>109</v>
      </c>
      <c r="L3799" t="s">
        <v>110</v>
      </c>
      <c r="M3799" t="s">
        <v>110</v>
      </c>
      <c r="N3799" t="s">
        <v>646</v>
      </c>
      <c r="O3799" s="12">
        <v>2012</v>
      </c>
      <c r="P3799" s="12">
        <v>7</v>
      </c>
      <c r="Q3799" s="12">
        <v>2012</v>
      </c>
      <c r="R3799" s="12">
        <v>8</v>
      </c>
      <c r="S3799" s="7">
        <f t="shared" si="60"/>
        <v>0.38709677419354838</v>
      </c>
      <c r="T3799" s="7">
        <v>3</v>
      </c>
      <c r="U3799">
        <v>17</v>
      </c>
      <c r="V3799" t="s">
        <v>82</v>
      </c>
      <c r="W3799">
        <f t="shared" si="61"/>
        <v>400</v>
      </c>
      <c r="X3799" s="5">
        <v>1</v>
      </c>
      <c r="Y3799" s="15" t="s">
        <v>48</v>
      </c>
      <c r="Z3799" t="s">
        <v>55</v>
      </c>
      <c r="AA3799" t="s">
        <v>867</v>
      </c>
      <c r="AB3799">
        <v>2</v>
      </c>
      <c r="AC3799" t="s">
        <v>1446</v>
      </c>
      <c r="AD3799" t="s">
        <v>1683</v>
      </c>
    </row>
    <row r="3800" spans="1:30" ht="14.4" x14ac:dyDescent="0.3">
      <c r="A3800">
        <v>40</v>
      </c>
      <c r="B3800" t="s">
        <v>24</v>
      </c>
      <c r="C3800" t="s">
        <v>441</v>
      </c>
      <c r="D3800" t="s">
        <v>351</v>
      </c>
      <c r="E3800">
        <v>2014</v>
      </c>
      <c r="F3800" t="s">
        <v>642</v>
      </c>
      <c r="G3800" t="s">
        <v>649</v>
      </c>
      <c r="H3800" s="3" t="s">
        <v>650</v>
      </c>
      <c r="I3800" s="8">
        <v>-6.46</v>
      </c>
      <c r="J3800" s="8">
        <v>-76.334166999999994</v>
      </c>
      <c r="K3800" t="s">
        <v>109</v>
      </c>
      <c r="L3800" t="s">
        <v>110</v>
      </c>
      <c r="M3800" t="s">
        <v>110</v>
      </c>
      <c r="N3800" t="s">
        <v>646</v>
      </c>
      <c r="O3800" s="12">
        <v>2012</v>
      </c>
      <c r="P3800" s="12">
        <v>7</v>
      </c>
      <c r="Q3800" s="12">
        <v>2012</v>
      </c>
      <c r="R3800" s="12">
        <v>8</v>
      </c>
      <c r="S3800" s="7">
        <f t="shared" si="60"/>
        <v>0.38709677419354838</v>
      </c>
      <c r="T3800" s="7">
        <v>3</v>
      </c>
      <c r="U3800">
        <v>17</v>
      </c>
      <c r="V3800" t="s">
        <v>82</v>
      </c>
      <c r="W3800">
        <f t="shared" si="61"/>
        <v>400</v>
      </c>
      <c r="X3800" s="5">
        <v>1</v>
      </c>
      <c r="Y3800" s="15" t="s">
        <v>48</v>
      </c>
      <c r="Z3800" t="s">
        <v>55</v>
      </c>
      <c r="AA3800" t="s">
        <v>1083</v>
      </c>
      <c r="AB3800">
        <v>0</v>
      </c>
      <c r="AC3800" t="s">
        <v>1446</v>
      </c>
      <c r="AD3800" t="s">
        <v>1683</v>
      </c>
    </row>
    <row r="3801" spans="1:30" ht="14.4" x14ac:dyDescent="0.3">
      <c r="A3801">
        <v>40</v>
      </c>
      <c r="B3801" t="s">
        <v>24</v>
      </c>
      <c r="C3801" t="s">
        <v>441</v>
      </c>
      <c r="D3801" t="s">
        <v>351</v>
      </c>
      <c r="E3801">
        <v>2014</v>
      </c>
      <c r="F3801" t="s">
        <v>642</v>
      </c>
      <c r="G3801" t="s">
        <v>649</v>
      </c>
      <c r="H3801" s="3" t="s">
        <v>650</v>
      </c>
      <c r="I3801" s="8">
        <v>-6.46</v>
      </c>
      <c r="J3801" s="8">
        <v>-76.334166999999994</v>
      </c>
      <c r="K3801" t="s">
        <v>109</v>
      </c>
      <c r="L3801" t="s">
        <v>110</v>
      </c>
      <c r="M3801" t="s">
        <v>110</v>
      </c>
      <c r="N3801" t="s">
        <v>646</v>
      </c>
      <c r="O3801" s="12">
        <v>2012</v>
      </c>
      <c r="P3801" s="12">
        <v>7</v>
      </c>
      <c r="Q3801" s="12">
        <v>2012</v>
      </c>
      <c r="R3801" s="12">
        <v>8</v>
      </c>
      <c r="S3801" s="7">
        <f t="shared" si="60"/>
        <v>0.38709677419354838</v>
      </c>
      <c r="T3801" s="7">
        <v>3</v>
      </c>
      <c r="U3801">
        <v>17</v>
      </c>
      <c r="V3801" t="s">
        <v>82</v>
      </c>
      <c r="W3801">
        <f t="shared" si="61"/>
        <v>400</v>
      </c>
      <c r="X3801" s="5">
        <v>1</v>
      </c>
      <c r="Y3801" s="15" t="s">
        <v>48</v>
      </c>
      <c r="Z3801" t="s">
        <v>55</v>
      </c>
      <c r="AA3801" t="s">
        <v>1107</v>
      </c>
      <c r="AB3801">
        <v>4</v>
      </c>
      <c r="AC3801" t="s">
        <v>1446</v>
      </c>
      <c r="AD3801" t="s">
        <v>1683</v>
      </c>
    </row>
    <row r="3802" spans="1:30" ht="14.4" x14ac:dyDescent="0.3">
      <c r="A3802">
        <v>40</v>
      </c>
      <c r="B3802" t="s">
        <v>24</v>
      </c>
      <c r="C3802" t="s">
        <v>441</v>
      </c>
      <c r="D3802" t="s">
        <v>351</v>
      </c>
      <c r="E3802">
        <v>2014</v>
      </c>
      <c r="F3802" t="s">
        <v>642</v>
      </c>
      <c r="G3802" t="s">
        <v>649</v>
      </c>
      <c r="H3802" s="3" t="s">
        <v>650</v>
      </c>
      <c r="I3802" s="8">
        <v>-6.46</v>
      </c>
      <c r="J3802" s="8">
        <v>-76.334166999999994</v>
      </c>
      <c r="K3802" t="s">
        <v>109</v>
      </c>
      <c r="L3802" t="s">
        <v>110</v>
      </c>
      <c r="M3802" t="s">
        <v>110</v>
      </c>
      <c r="N3802" t="s">
        <v>646</v>
      </c>
      <c r="O3802" s="12">
        <v>2012</v>
      </c>
      <c r="P3802" s="12">
        <v>7</v>
      </c>
      <c r="Q3802" s="12">
        <v>2012</v>
      </c>
      <c r="R3802" s="12">
        <v>8</v>
      </c>
      <c r="S3802" s="7">
        <f t="shared" si="60"/>
        <v>0.38709677419354838</v>
      </c>
      <c r="T3802" s="7">
        <v>3</v>
      </c>
      <c r="U3802">
        <v>17</v>
      </c>
      <c r="V3802" t="s">
        <v>82</v>
      </c>
      <c r="W3802">
        <f t="shared" si="61"/>
        <v>400</v>
      </c>
      <c r="X3802" s="5">
        <v>1</v>
      </c>
      <c r="Y3802" s="15" t="s">
        <v>48</v>
      </c>
      <c r="Z3802" t="s">
        <v>55</v>
      </c>
      <c r="AA3802" t="s">
        <v>1112</v>
      </c>
      <c r="AB3802">
        <v>1</v>
      </c>
      <c r="AC3802" t="s">
        <v>1446</v>
      </c>
      <c r="AD3802" t="s">
        <v>1683</v>
      </c>
    </row>
    <row r="3803" spans="1:30" ht="14.4" x14ac:dyDescent="0.3">
      <c r="A3803">
        <v>40</v>
      </c>
      <c r="B3803" t="s">
        <v>24</v>
      </c>
      <c r="C3803" t="s">
        <v>441</v>
      </c>
      <c r="D3803" t="s">
        <v>351</v>
      </c>
      <c r="E3803">
        <v>2014</v>
      </c>
      <c r="F3803" t="s">
        <v>642</v>
      </c>
      <c r="G3803" t="s">
        <v>649</v>
      </c>
      <c r="H3803" s="3" t="s">
        <v>650</v>
      </c>
      <c r="I3803" s="8">
        <v>-6.46</v>
      </c>
      <c r="J3803" s="8">
        <v>-76.334166999999994</v>
      </c>
      <c r="K3803" t="s">
        <v>109</v>
      </c>
      <c r="L3803" t="s">
        <v>110</v>
      </c>
      <c r="M3803" t="s">
        <v>110</v>
      </c>
      <c r="N3803" t="s">
        <v>646</v>
      </c>
      <c r="O3803" s="12">
        <v>2012</v>
      </c>
      <c r="P3803" s="12">
        <v>7</v>
      </c>
      <c r="Q3803" s="12">
        <v>2012</v>
      </c>
      <c r="R3803" s="12">
        <v>8</v>
      </c>
      <c r="S3803" s="7">
        <f t="shared" si="60"/>
        <v>0.38709677419354838</v>
      </c>
      <c r="T3803" s="7">
        <v>3</v>
      </c>
      <c r="U3803">
        <v>17</v>
      </c>
      <c r="V3803" t="s">
        <v>82</v>
      </c>
      <c r="W3803">
        <f t="shared" si="61"/>
        <v>400</v>
      </c>
      <c r="X3803" s="5">
        <v>1</v>
      </c>
      <c r="Y3803" s="15" t="s">
        <v>48</v>
      </c>
      <c r="Z3803" t="s">
        <v>55</v>
      </c>
      <c r="AA3803" t="s">
        <v>889</v>
      </c>
      <c r="AB3803">
        <v>18</v>
      </c>
      <c r="AC3803" t="s">
        <v>1446</v>
      </c>
      <c r="AD3803" t="s">
        <v>1683</v>
      </c>
    </row>
    <row r="3804" spans="1:30" ht="14.4" x14ac:dyDescent="0.3">
      <c r="A3804">
        <v>40</v>
      </c>
      <c r="B3804" t="s">
        <v>24</v>
      </c>
      <c r="C3804" t="s">
        <v>441</v>
      </c>
      <c r="D3804" t="s">
        <v>351</v>
      </c>
      <c r="E3804">
        <v>2014</v>
      </c>
      <c r="F3804" t="s">
        <v>642</v>
      </c>
      <c r="G3804" t="s">
        <v>649</v>
      </c>
      <c r="H3804" s="3" t="s">
        <v>650</v>
      </c>
      <c r="I3804" s="8">
        <v>-6.46</v>
      </c>
      <c r="J3804" s="8">
        <v>-76.334166999999994</v>
      </c>
      <c r="K3804" t="s">
        <v>109</v>
      </c>
      <c r="L3804" t="s">
        <v>110</v>
      </c>
      <c r="M3804" t="s">
        <v>110</v>
      </c>
      <c r="N3804" t="s">
        <v>646</v>
      </c>
      <c r="O3804" s="12">
        <v>2012</v>
      </c>
      <c r="P3804" s="12">
        <v>7</v>
      </c>
      <c r="Q3804" s="12">
        <v>2012</v>
      </c>
      <c r="R3804" s="12">
        <v>8</v>
      </c>
      <c r="S3804" s="7">
        <f t="shared" si="60"/>
        <v>0.38709677419354838</v>
      </c>
      <c r="T3804" s="7">
        <v>3</v>
      </c>
      <c r="U3804">
        <v>17</v>
      </c>
      <c r="V3804" t="s">
        <v>82</v>
      </c>
      <c r="W3804">
        <f t="shared" si="61"/>
        <v>400</v>
      </c>
      <c r="X3804" s="5">
        <v>1</v>
      </c>
      <c r="Y3804" s="15" t="s">
        <v>48</v>
      </c>
      <c r="Z3804" t="s">
        <v>55</v>
      </c>
      <c r="AA3804" t="s">
        <v>1139</v>
      </c>
      <c r="AB3804">
        <v>0</v>
      </c>
      <c r="AC3804" t="s">
        <v>1446</v>
      </c>
      <c r="AD3804" t="s">
        <v>1683</v>
      </c>
    </row>
    <row r="3805" spans="1:30" ht="14.4" x14ac:dyDescent="0.3">
      <c r="A3805">
        <v>40</v>
      </c>
      <c r="B3805" t="s">
        <v>24</v>
      </c>
      <c r="C3805" t="s">
        <v>441</v>
      </c>
      <c r="D3805" t="s">
        <v>351</v>
      </c>
      <c r="E3805">
        <v>2014</v>
      </c>
      <c r="F3805" t="s">
        <v>642</v>
      </c>
      <c r="G3805" t="s">
        <v>649</v>
      </c>
      <c r="H3805" s="3" t="s">
        <v>650</v>
      </c>
      <c r="I3805" s="8">
        <v>-6.46</v>
      </c>
      <c r="J3805" s="8">
        <v>-76.334166999999994</v>
      </c>
      <c r="K3805" t="s">
        <v>109</v>
      </c>
      <c r="L3805" t="s">
        <v>110</v>
      </c>
      <c r="M3805" t="s">
        <v>110</v>
      </c>
      <c r="N3805" t="s">
        <v>646</v>
      </c>
      <c r="O3805" s="12">
        <v>2012</v>
      </c>
      <c r="P3805" s="12">
        <v>7</v>
      </c>
      <c r="Q3805" s="12">
        <v>2012</v>
      </c>
      <c r="R3805" s="12">
        <v>8</v>
      </c>
      <c r="S3805" s="7">
        <f t="shared" si="60"/>
        <v>0.38709677419354838</v>
      </c>
      <c r="T3805" s="7">
        <v>3</v>
      </c>
      <c r="U3805">
        <v>17</v>
      </c>
      <c r="V3805" t="s">
        <v>82</v>
      </c>
      <c r="W3805">
        <f t="shared" si="61"/>
        <v>400</v>
      </c>
      <c r="X3805" s="5">
        <v>1</v>
      </c>
      <c r="Y3805" s="15" t="s">
        <v>48</v>
      </c>
      <c r="Z3805" t="s">
        <v>55</v>
      </c>
      <c r="AA3805" t="s">
        <v>1140</v>
      </c>
      <c r="AB3805">
        <v>0</v>
      </c>
      <c r="AC3805" t="s">
        <v>1446</v>
      </c>
      <c r="AD3805" t="s">
        <v>1683</v>
      </c>
    </row>
    <row r="3806" spans="1:30" ht="14.4" x14ac:dyDescent="0.3">
      <c r="A3806">
        <v>40</v>
      </c>
      <c r="B3806" t="s">
        <v>24</v>
      </c>
      <c r="C3806" t="s">
        <v>441</v>
      </c>
      <c r="D3806" t="s">
        <v>351</v>
      </c>
      <c r="E3806">
        <v>2014</v>
      </c>
      <c r="F3806" t="s">
        <v>642</v>
      </c>
      <c r="G3806" t="s">
        <v>649</v>
      </c>
      <c r="H3806" s="3" t="s">
        <v>650</v>
      </c>
      <c r="I3806" s="8">
        <v>-6.46</v>
      </c>
      <c r="J3806" s="8">
        <v>-76.334166999999994</v>
      </c>
      <c r="K3806" t="s">
        <v>109</v>
      </c>
      <c r="L3806" t="s">
        <v>110</v>
      </c>
      <c r="M3806" t="s">
        <v>110</v>
      </c>
      <c r="N3806" t="s">
        <v>646</v>
      </c>
      <c r="O3806" s="12">
        <v>2012</v>
      </c>
      <c r="P3806" s="12">
        <v>7</v>
      </c>
      <c r="Q3806" s="12">
        <v>2012</v>
      </c>
      <c r="R3806" s="12">
        <v>8</v>
      </c>
      <c r="S3806" s="7">
        <f t="shared" si="60"/>
        <v>0.38709677419354838</v>
      </c>
      <c r="T3806" s="7">
        <v>3</v>
      </c>
      <c r="U3806">
        <v>17</v>
      </c>
      <c r="V3806" t="s">
        <v>82</v>
      </c>
      <c r="W3806">
        <f t="shared" si="61"/>
        <v>400</v>
      </c>
      <c r="X3806" s="5">
        <v>1</v>
      </c>
      <c r="Y3806" s="15" t="s">
        <v>48</v>
      </c>
      <c r="Z3806" t="s">
        <v>55</v>
      </c>
      <c r="AA3806" t="s">
        <v>1113</v>
      </c>
      <c r="AB3806">
        <v>2</v>
      </c>
      <c r="AC3806" t="s">
        <v>1446</v>
      </c>
      <c r="AD3806" t="s">
        <v>1683</v>
      </c>
    </row>
    <row r="3807" spans="1:30" ht="14.4" x14ac:dyDescent="0.3">
      <c r="A3807">
        <v>40</v>
      </c>
      <c r="B3807" t="s">
        <v>24</v>
      </c>
      <c r="C3807" t="s">
        <v>441</v>
      </c>
      <c r="D3807" t="s">
        <v>351</v>
      </c>
      <c r="E3807">
        <v>2014</v>
      </c>
      <c r="F3807" t="s">
        <v>642</v>
      </c>
      <c r="G3807" t="s">
        <v>649</v>
      </c>
      <c r="H3807" s="3" t="s">
        <v>650</v>
      </c>
      <c r="I3807" s="8">
        <v>-6.46</v>
      </c>
      <c r="J3807" s="8">
        <v>-76.334166999999994</v>
      </c>
      <c r="K3807" t="s">
        <v>109</v>
      </c>
      <c r="L3807" t="s">
        <v>110</v>
      </c>
      <c r="M3807" t="s">
        <v>110</v>
      </c>
      <c r="N3807" t="s">
        <v>646</v>
      </c>
      <c r="O3807" s="12">
        <v>2012</v>
      </c>
      <c r="P3807" s="12">
        <v>7</v>
      </c>
      <c r="Q3807" s="12">
        <v>2012</v>
      </c>
      <c r="R3807" s="12">
        <v>8</v>
      </c>
      <c r="S3807" s="7">
        <f t="shared" si="60"/>
        <v>0.38709677419354838</v>
      </c>
      <c r="T3807" s="7">
        <v>3</v>
      </c>
      <c r="U3807">
        <v>17</v>
      </c>
      <c r="V3807" t="s">
        <v>82</v>
      </c>
      <c r="W3807">
        <f t="shared" si="61"/>
        <v>400</v>
      </c>
      <c r="X3807" s="5">
        <v>1</v>
      </c>
      <c r="Y3807" s="15" t="s">
        <v>48</v>
      </c>
      <c r="Z3807" t="s">
        <v>55</v>
      </c>
      <c r="AA3807" t="s">
        <v>73</v>
      </c>
      <c r="AB3807">
        <v>0</v>
      </c>
      <c r="AC3807" t="s">
        <v>1446</v>
      </c>
      <c r="AD3807" t="s">
        <v>1683</v>
      </c>
    </row>
    <row r="3808" spans="1:30" ht="14.4" x14ac:dyDescent="0.3">
      <c r="A3808">
        <v>40</v>
      </c>
      <c r="B3808" t="s">
        <v>24</v>
      </c>
      <c r="C3808" t="s">
        <v>441</v>
      </c>
      <c r="D3808" t="s">
        <v>351</v>
      </c>
      <c r="E3808">
        <v>2014</v>
      </c>
      <c r="F3808" t="s">
        <v>642</v>
      </c>
      <c r="G3808" t="s">
        <v>649</v>
      </c>
      <c r="H3808" s="3" t="s">
        <v>650</v>
      </c>
      <c r="I3808" s="8">
        <v>-6.46</v>
      </c>
      <c r="J3808" s="8">
        <v>-76.334166999999994</v>
      </c>
      <c r="K3808" t="s">
        <v>109</v>
      </c>
      <c r="L3808" t="s">
        <v>110</v>
      </c>
      <c r="M3808" t="s">
        <v>110</v>
      </c>
      <c r="N3808" t="s">
        <v>646</v>
      </c>
      <c r="O3808" s="12">
        <v>2012</v>
      </c>
      <c r="P3808" s="12">
        <v>7</v>
      </c>
      <c r="Q3808" s="12">
        <v>2012</v>
      </c>
      <c r="R3808" s="12">
        <v>8</v>
      </c>
      <c r="S3808" s="7">
        <f t="shared" si="60"/>
        <v>0.38709677419354838</v>
      </c>
      <c r="T3808" s="7">
        <v>3</v>
      </c>
      <c r="U3808">
        <v>17</v>
      </c>
      <c r="V3808" t="s">
        <v>82</v>
      </c>
      <c r="W3808">
        <f t="shared" si="61"/>
        <v>400</v>
      </c>
      <c r="X3808" s="5">
        <v>1</v>
      </c>
      <c r="Y3808" s="15" t="s">
        <v>48</v>
      </c>
      <c r="Z3808" t="s">
        <v>55</v>
      </c>
      <c r="AA3808" t="s">
        <v>1141</v>
      </c>
      <c r="AB3808">
        <v>0</v>
      </c>
      <c r="AC3808" t="s">
        <v>1446</v>
      </c>
      <c r="AD3808" t="s">
        <v>1683</v>
      </c>
    </row>
    <row r="3809" spans="1:30" ht="14.4" x14ac:dyDescent="0.3">
      <c r="A3809">
        <v>40</v>
      </c>
      <c r="B3809" t="s">
        <v>24</v>
      </c>
      <c r="C3809" t="s">
        <v>441</v>
      </c>
      <c r="D3809" t="s">
        <v>351</v>
      </c>
      <c r="E3809">
        <v>2014</v>
      </c>
      <c r="F3809" t="s">
        <v>642</v>
      </c>
      <c r="G3809" t="s">
        <v>649</v>
      </c>
      <c r="H3809" s="3" t="s">
        <v>650</v>
      </c>
      <c r="I3809" s="8">
        <v>-6.46</v>
      </c>
      <c r="J3809" s="8">
        <v>-76.334166999999994</v>
      </c>
      <c r="K3809" t="s">
        <v>109</v>
      </c>
      <c r="L3809" t="s">
        <v>110</v>
      </c>
      <c r="M3809" t="s">
        <v>110</v>
      </c>
      <c r="N3809" t="s">
        <v>646</v>
      </c>
      <c r="O3809" s="12">
        <v>2012</v>
      </c>
      <c r="P3809" s="12">
        <v>7</v>
      </c>
      <c r="Q3809" s="12">
        <v>2012</v>
      </c>
      <c r="R3809" s="12">
        <v>8</v>
      </c>
      <c r="S3809" s="7">
        <f t="shared" si="60"/>
        <v>0.38709677419354838</v>
      </c>
      <c r="T3809" s="7">
        <v>3</v>
      </c>
      <c r="U3809">
        <v>17</v>
      </c>
      <c r="V3809" t="s">
        <v>82</v>
      </c>
      <c r="W3809">
        <f t="shared" si="61"/>
        <v>400</v>
      </c>
      <c r="X3809" s="5">
        <v>1</v>
      </c>
      <c r="Y3809" s="15" t="s">
        <v>48</v>
      </c>
      <c r="Z3809" t="s">
        <v>55</v>
      </c>
      <c r="AA3809" t="s">
        <v>1142</v>
      </c>
      <c r="AB3809">
        <v>0</v>
      </c>
      <c r="AC3809" t="s">
        <v>1446</v>
      </c>
      <c r="AD3809" t="s">
        <v>1683</v>
      </c>
    </row>
    <row r="3810" spans="1:30" ht="14.4" x14ac:dyDescent="0.3">
      <c r="A3810">
        <v>40</v>
      </c>
      <c r="B3810" t="s">
        <v>24</v>
      </c>
      <c r="C3810" t="s">
        <v>441</v>
      </c>
      <c r="D3810" t="s">
        <v>351</v>
      </c>
      <c r="E3810">
        <v>2014</v>
      </c>
      <c r="F3810" t="s">
        <v>642</v>
      </c>
      <c r="G3810" t="s">
        <v>649</v>
      </c>
      <c r="H3810" s="3" t="s">
        <v>650</v>
      </c>
      <c r="I3810" s="8">
        <v>-6.46</v>
      </c>
      <c r="J3810" s="8">
        <v>-76.334166999999994</v>
      </c>
      <c r="K3810" t="s">
        <v>109</v>
      </c>
      <c r="L3810" t="s">
        <v>110</v>
      </c>
      <c r="M3810" t="s">
        <v>110</v>
      </c>
      <c r="N3810" t="s">
        <v>646</v>
      </c>
      <c r="O3810" s="12">
        <v>2012</v>
      </c>
      <c r="P3810" s="12">
        <v>7</v>
      </c>
      <c r="Q3810" s="12">
        <v>2012</v>
      </c>
      <c r="R3810" s="12">
        <v>8</v>
      </c>
      <c r="S3810" s="7">
        <f t="shared" si="60"/>
        <v>0.38709677419354838</v>
      </c>
      <c r="T3810" s="7">
        <v>3</v>
      </c>
      <c r="U3810">
        <v>17</v>
      </c>
      <c r="V3810" t="s">
        <v>82</v>
      </c>
      <c r="W3810">
        <f t="shared" si="61"/>
        <v>400</v>
      </c>
      <c r="X3810" s="5">
        <v>1</v>
      </c>
      <c r="Y3810" s="15" t="s">
        <v>48</v>
      </c>
      <c r="Z3810" t="s">
        <v>55</v>
      </c>
      <c r="AA3810" t="s">
        <v>1143</v>
      </c>
      <c r="AB3810">
        <v>0</v>
      </c>
      <c r="AC3810" t="s">
        <v>1446</v>
      </c>
      <c r="AD3810" t="s">
        <v>1683</v>
      </c>
    </row>
    <row r="3811" spans="1:30" ht="14.4" x14ac:dyDescent="0.3">
      <c r="A3811">
        <v>40</v>
      </c>
      <c r="B3811" t="s">
        <v>24</v>
      </c>
      <c r="C3811" t="s">
        <v>441</v>
      </c>
      <c r="D3811" t="s">
        <v>351</v>
      </c>
      <c r="E3811">
        <v>2014</v>
      </c>
      <c r="F3811" t="s">
        <v>642</v>
      </c>
      <c r="G3811" t="s">
        <v>649</v>
      </c>
      <c r="H3811" s="3" t="s">
        <v>650</v>
      </c>
      <c r="I3811" s="8">
        <v>-6.46</v>
      </c>
      <c r="J3811" s="8">
        <v>-76.334166999999994</v>
      </c>
      <c r="K3811" t="s">
        <v>109</v>
      </c>
      <c r="L3811" t="s">
        <v>110</v>
      </c>
      <c r="M3811" t="s">
        <v>110</v>
      </c>
      <c r="N3811" t="s">
        <v>646</v>
      </c>
      <c r="O3811" s="12">
        <v>2012</v>
      </c>
      <c r="P3811" s="12">
        <v>7</v>
      </c>
      <c r="Q3811" s="12">
        <v>2012</v>
      </c>
      <c r="R3811" s="12">
        <v>8</v>
      </c>
      <c r="S3811" s="7">
        <f t="shared" si="60"/>
        <v>0.38709677419354838</v>
      </c>
      <c r="T3811" s="7">
        <v>3</v>
      </c>
      <c r="U3811">
        <v>17</v>
      </c>
      <c r="V3811" t="s">
        <v>82</v>
      </c>
      <c r="W3811">
        <f t="shared" si="61"/>
        <v>400</v>
      </c>
      <c r="X3811" s="5">
        <v>1</v>
      </c>
      <c r="Y3811" s="15" t="s">
        <v>48</v>
      </c>
      <c r="Z3811" t="s">
        <v>83</v>
      </c>
      <c r="AA3811" t="s">
        <v>128</v>
      </c>
      <c r="AB3811">
        <v>1</v>
      </c>
      <c r="AC3811" t="s">
        <v>1446</v>
      </c>
      <c r="AD3811" t="s">
        <v>1683</v>
      </c>
    </row>
    <row r="3812" spans="1:30" ht="14.4" x14ac:dyDescent="0.3">
      <c r="A3812">
        <v>40</v>
      </c>
      <c r="B3812" t="s">
        <v>24</v>
      </c>
      <c r="C3812" t="s">
        <v>441</v>
      </c>
      <c r="D3812" t="s">
        <v>351</v>
      </c>
      <c r="E3812">
        <v>2014</v>
      </c>
      <c r="F3812" t="s">
        <v>642</v>
      </c>
      <c r="G3812" t="s">
        <v>649</v>
      </c>
      <c r="H3812" s="3" t="s">
        <v>650</v>
      </c>
      <c r="I3812" s="8">
        <v>-6.46</v>
      </c>
      <c r="J3812" s="8">
        <v>-76.334166999999994</v>
      </c>
      <c r="K3812" t="s">
        <v>109</v>
      </c>
      <c r="L3812" t="s">
        <v>110</v>
      </c>
      <c r="M3812" t="s">
        <v>110</v>
      </c>
      <c r="N3812" t="s">
        <v>646</v>
      </c>
      <c r="O3812" s="12">
        <v>2012</v>
      </c>
      <c r="P3812" s="12">
        <v>7</v>
      </c>
      <c r="Q3812" s="12">
        <v>2012</v>
      </c>
      <c r="R3812" s="12">
        <v>8</v>
      </c>
      <c r="S3812" s="7">
        <f t="shared" si="60"/>
        <v>0.38709677419354838</v>
      </c>
      <c r="T3812" s="7">
        <v>3</v>
      </c>
      <c r="U3812">
        <v>17</v>
      </c>
      <c r="V3812" t="s">
        <v>82</v>
      </c>
      <c r="W3812">
        <f t="shared" si="61"/>
        <v>400</v>
      </c>
      <c r="X3812" s="5">
        <v>1</v>
      </c>
      <c r="Y3812" s="15" t="s">
        <v>48</v>
      </c>
      <c r="Z3812" t="s">
        <v>83</v>
      </c>
      <c r="AA3812" t="s">
        <v>274</v>
      </c>
      <c r="AB3812">
        <v>2</v>
      </c>
      <c r="AC3812" t="s">
        <v>1446</v>
      </c>
      <c r="AD3812" t="s">
        <v>1683</v>
      </c>
    </row>
    <row r="3813" spans="1:30" ht="14.4" x14ac:dyDescent="0.3">
      <c r="A3813">
        <v>40</v>
      </c>
      <c r="B3813" t="s">
        <v>24</v>
      </c>
      <c r="C3813" t="s">
        <v>441</v>
      </c>
      <c r="D3813" t="s">
        <v>351</v>
      </c>
      <c r="E3813">
        <v>2014</v>
      </c>
      <c r="F3813" t="s">
        <v>642</v>
      </c>
      <c r="G3813" t="s">
        <v>649</v>
      </c>
      <c r="H3813" s="3" t="s">
        <v>650</v>
      </c>
      <c r="I3813" s="8">
        <v>-6.46</v>
      </c>
      <c r="J3813" s="8">
        <v>-76.334166999999994</v>
      </c>
      <c r="K3813" t="s">
        <v>109</v>
      </c>
      <c r="L3813" t="s">
        <v>110</v>
      </c>
      <c r="M3813" t="s">
        <v>110</v>
      </c>
      <c r="N3813" t="s">
        <v>646</v>
      </c>
      <c r="O3813" s="12">
        <v>2012</v>
      </c>
      <c r="P3813" s="12">
        <v>7</v>
      </c>
      <c r="Q3813" s="12">
        <v>2012</v>
      </c>
      <c r="R3813" s="12">
        <v>8</v>
      </c>
      <c r="S3813" s="7">
        <f t="shared" si="60"/>
        <v>0.38709677419354838</v>
      </c>
      <c r="T3813" s="7">
        <v>3</v>
      </c>
      <c r="U3813">
        <v>17</v>
      </c>
      <c r="V3813" t="s">
        <v>82</v>
      </c>
      <c r="W3813">
        <f t="shared" si="61"/>
        <v>400</v>
      </c>
      <c r="X3813" s="5">
        <v>1</v>
      </c>
      <c r="Y3813" s="15" t="s">
        <v>48</v>
      </c>
      <c r="Z3813" t="s">
        <v>83</v>
      </c>
      <c r="AA3813" t="s">
        <v>911</v>
      </c>
      <c r="AB3813">
        <v>4</v>
      </c>
      <c r="AC3813" t="s">
        <v>1446</v>
      </c>
      <c r="AD3813" t="s">
        <v>1683</v>
      </c>
    </row>
    <row r="3814" spans="1:30" ht="14.4" x14ac:dyDescent="0.3">
      <c r="A3814">
        <v>40</v>
      </c>
      <c r="B3814" t="s">
        <v>24</v>
      </c>
      <c r="C3814" t="s">
        <v>441</v>
      </c>
      <c r="D3814" t="s">
        <v>351</v>
      </c>
      <c r="E3814">
        <v>2014</v>
      </c>
      <c r="F3814" t="s">
        <v>642</v>
      </c>
      <c r="G3814" t="s">
        <v>649</v>
      </c>
      <c r="H3814" s="3" t="s">
        <v>650</v>
      </c>
      <c r="I3814" s="8">
        <v>-6.46</v>
      </c>
      <c r="J3814" s="8">
        <v>-76.334166999999994</v>
      </c>
      <c r="K3814" t="s">
        <v>109</v>
      </c>
      <c r="L3814" t="s">
        <v>110</v>
      </c>
      <c r="M3814" t="s">
        <v>110</v>
      </c>
      <c r="N3814" t="s">
        <v>646</v>
      </c>
      <c r="O3814" s="12">
        <v>2012</v>
      </c>
      <c r="P3814" s="12">
        <v>7</v>
      </c>
      <c r="Q3814" s="12">
        <v>2012</v>
      </c>
      <c r="R3814" s="12">
        <v>8</v>
      </c>
      <c r="S3814" s="7">
        <f t="shared" si="60"/>
        <v>0.38709677419354838</v>
      </c>
      <c r="T3814" s="7">
        <v>3</v>
      </c>
      <c r="U3814">
        <v>17</v>
      </c>
      <c r="V3814" t="s">
        <v>82</v>
      </c>
      <c r="W3814">
        <f t="shared" si="61"/>
        <v>400</v>
      </c>
      <c r="X3814" s="5">
        <v>1</v>
      </c>
      <c r="Y3814" s="15" t="s">
        <v>48</v>
      </c>
      <c r="Z3814" t="s">
        <v>83</v>
      </c>
      <c r="AA3814" t="s">
        <v>902</v>
      </c>
      <c r="AB3814">
        <v>1</v>
      </c>
      <c r="AC3814" t="s">
        <v>1446</v>
      </c>
      <c r="AD3814" t="s">
        <v>1683</v>
      </c>
    </row>
    <row r="3815" spans="1:30" ht="14.4" x14ac:dyDescent="0.3">
      <c r="A3815">
        <v>40</v>
      </c>
      <c r="B3815" t="s">
        <v>24</v>
      </c>
      <c r="C3815" t="s">
        <v>441</v>
      </c>
      <c r="D3815" t="s">
        <v>351</v>
      </c>
      <c r="E3815">
        <v>2014</v>
      </c>
      <c r="F3815" t="s">
        <v>642</v>
      </c>
      <c r="G3815" t="s">
        <v>649</v>
      </c>
      <c r="H3815" s="3" t="s">
        <v>650</v>
      </c>
      <c r="I3815" s="8">
        <v>-6.46</v>
      </c>
      <c r="J3815" s="8">
        <v>-76.334166999999994</v>
      </c>
      <c r="K3815" t="s">
        <v>109</v>
      </c>
      <c r="L3815" t="s">
        <v>110</v>
      </c>
      <c r="M3815" t="s">
        <v>110</v>
      </c>
      <c r="N3815" t="s">
        <v>646</v>
      </c>
      <c r="O3815" s="12">
        <v>2012</v>
      </c>
      <c r="P3815" s="12">
        <v>7</v>
      </c>
      <c r="Q3815" s="12">
        <v>2012</v>
      </c>
      <c r="R3815" s="12">
        <v>8</v>
      </c>
      <c r="S3815" s="7">
        <f t="shared" si="60"/>
        <v>0.38709677419354838</v>
      </c>
      <c r="T3815" s="7">
        <v>3</v>
      </c>
      <c r="U3815">
        <v>17</v>
      </c>
      <c r="V3815" t="s">
        <v>82</v>
      </c>
      <c r="W3815">
        <f t="shared" si="61"/>
        <v>400</v>
      </c>
      <c r="X3815" s="5">
        <v>1</v>
      </c>
      <c r="Y3815" s="15" t="s">
        <v>48</v>
      </c>
      <c r="Z3815" t="s">
        <v>83</v>
      </c>
      <c r="AA3815" t="s">
        <v>87</v>
      </c>
      <c r="AB3815">
        <v>6</v>
      </c>
      <c r="AC3815" t="s">
        <v>1446</v>
      </c>
      <c r="AD3815" t="s">
        <v>1683</v>
      </c>
    </row>
    <row r="3816" spans="1:30" ht="14.4" x14ac:dyDescent="0.3">
      <c r="A3816">
        <v>40</v>
      </c>
      <c r="B3816" t="s">
        <v>24</v>
      </c>
      <c r="C3816" t="s">
        <v>441</v>
      </c>
      <c r="D3816" t="s">
        <v>351</v>
      </c>
      <c r="E3816">
        <v>2014</v>
      </c>
      <c r="F3816" t="s">
        <v>642</v>
      </c>
      <c r="G3816" t="s">
        <v>649</v>
      </c>
      <c r="H3816" s="3" t="s">
        <v>650</v>
      </c>
      <c r="I3816" s="8">
        <v>-6.46</v>
      </c>
      <c r="J3816" s="8">
        <v>-76.334166999999994</v>
      </c>
      <c r="K3816" t="s">
        <v>109</v>
      </c>
      <c r="L3816" t="s">
        <v>110</v>
      </c>
      <c r="M3816" t="s">
        <v>110</v>
      </c>
      <c r="N3816" t="s">
        <v>646</v>
      </c>
      <c r="O3816" s="12">
        <v>2012</v>
      </c>
      <c r="P3816" s="12">
        <v>7</v>
      </c>
      <c r="Q3816" s="12">
        <v>2012</v>
      </c>
      <c r="R3816" s="12">
        <v>8</v>
      </c>
      <c r="S3816" s="7">
        <f t="shared" si="60"/>
        <v>0.38709677419354838</v>
      </c>
      <c r="T3816" s="7">
        <v>3</v>
      </c>
      <c r="U3816">
        <v>17</v>
      </c>
      <c r="V3816" t="s">
        <v>82</v>
      </c>
      <c r="W3816">
        <f t="shared" si="61"/>
        <v>400</v>
      </c>
      <c r="X3816" s="5">
        <v>1</v>
      </c>
      <c r="Y3816" s="15" t="s">
        <v>48</v>
      </c>
      <c r="Z3816" t="s">
        <v>83</v>
      </c>
      <c r="AA3816" t="s">
        <v>1144</v>
      </c>
      <c r="AB3816">
        <v>0</v>
      </c>
      <c r="AC3816" t="s">
        <v>1446</v>
      </c>
      <c r="AD3816" t="s">
        <v>1683</v>
      </c>
    </row>
    <row r="3817" spans="1:30" ht="14.4" x14ac:dyDescent="0.3">
      <c r="A3817">
        <v>40</v>
      </c>
      <c r="B3817" t="s">
        <v>24</v>
      </c>
      <c r="C3817" t="s">
        <v>441</v>
      </c>
      <c r="D3817" t="s">
        <v>351</v>
      </c>
      <c r="E3817">
        <v>2014</v>
      </c>
      <c r="F3817" t="s">
        <v>642</v>
      </c>
      <c r="G3817" t="s">
        <v>649</v>
      </c>
      <c r="H3817" s="3" t="s">
        <v>650</v>
      </c>
      <c r="I3817" s="8">
        <v>-6.46</v>
      </c>
      <c r="J3817" s="8">
        <v>-76.334166999999994</v>
      </c>
      <c r="K3817" t="s">
        <v>109</v>
      </c>
      <c r="L3817" t="s">
        <v>110</v>
      </c>
      <c r="M3817" t="s">
        <v>110</v>
      </c>
      <c r="N3817" t="s">
        <v>646</v>
      </c>
      <c r="O3817" s="12">
        <v>2012</v>
      </c>
      <c r="P3817" s="12">
        <v>7</v>
      </c>
      <c r="Q3817" s="12">
        <v>2012</v>
      </c>
      <c r="R3817" s="12">
        <v>8</v>
      </c>
      <c r="S3817" s="7">
        <f t="shared" si="60"/>
        <v>0.38709677419354838</v>
      </c>
      <c r="T3817" s="7">
        <v>3</v>
      </c>
      <c r="U3817">
        <v>17</v>
      </c>
      <c r="V3817" t="s">
        <v>82</v>
      </c>
      <c r="W3817">
        <f t="shared" si="61"/>
        <v>400</v>
      </c>
      <c r="X3817" s="5">
        <v>1</v>
      </c>
      <c r="Y3817" s="15" t="s">
        <v>48</v>
      </c>
      <c r="Z3817" t="s">
        <v>83</v>
      </c>
      <c r="AA3817" t="s">
        <v>1145</v>
      </c>
      <c r="AB3817">
        <v>0</v>
      </c>
      <c r="AC3817" t="s">
        <v>1446</v>
      </c>
      <c r="AD3817" t="s">
        <v>1683</v>
      </c>
    </row>
    <row r="3818" spans="1:30" ht="14.4" x14ac:dyDescent="0.3">
      <c r="A3818">
        <v>40</v>
      </c>
      <c r="B3818" t="s">
        <v>24</v>
      </c>
      <c r="C3818" t="s">
        <v>441</v>
      </c>
      <c r="D3818" t="s">
        <v>351</v>
      </c>
      <c r="E3818">
        <v>2014</v>
      </c>
      <c r="F3818" t="s">
        <v>642</v>
      </c>
      <c r="G3818" t="s">
        <v>649</v>
      </c>
      <c r="H3818" s="3" t="s">
        <v>650</v>
      </c>
      <c r="I3818" s="8">
        <v>-6.46</v>
      </c>
      <c r="J3818" s="8">
        <v>-76.334166999999994</v>
      </c>
      <c r="K3818" t="s">
        <v>109</v>
      </c>
      <c r="L3818" t="s">
        <v>110</v>
      </c>
      <c r="M3818" t="s">
        <v>110</v>
      </c>
      <c r="N3818" t="s">
        <v>646</v>
      </c>
      <c r="O3818" s="12">
        <v>2012</v>
      </c>
      <c r="P3818" s="12">
        <v>7</v>
      </c>
      <c r="Q3818" s="12">
        <v>2012</v>
      </c>
      <c r="R3818" s="12">
        <v>8</v>
      </c>
      <c r="S3818" s="7">
        <f t="shared" si="60"/>
        <v>0.38709677419354838</v>
      </c>
      <c r="T3818" s="7">
        <v>3</v>
      </c>
      <c r="U3818">
        <v>17</v>
      </c>
      <c r="V3818" t="s">
        <v>82</v>
      </c>
      <c r="W3818">
        <f t="shared" si="61"/>
        <v>400</v>
      </c>
      <c r="X3818" s="5">
        <v>1</v>
      </c>
      <c r="Y3818" s="15" t="s">
        <v>48</v>
      </c>
      <c r="Z3818" t="s">
        <v>90</v>
      </c>
      <c r="AA3818" t="s">
        <v>666</v>
      </c>
      <c r="AB3818">
        <v>2</v>
      </c>
      <c r="AC3818" t="s">
        <v>1446</v>
      </c>
      <c r="AD3818" t="s">
        <v>1683</v>
      </c>
    </row>
    <row r="3819" spans="1:30" ht="14.4" x14ac:dyDescent="0.3">
      <c r="A3819">
        <v>40</v>
      </c>
      <c r="B3819" t="s">
        <v>24</v>
      </c>
      <c r="C3819" t="s">
        <v>441</v>
      </c>
      <c r="D3819" t="s">
        <v>351</v>
      </c>
      <c r="E3819">
        <v>2014</v>
      </c>
      <c r="F3819" t="s">
        <v>642</v>
      </c>
      <c r="G3819" t="s">
        <v>649</v>
      </c>
      <c r="H3819" s="3" t="s">
        <v>650</v>
      </c>
      <c r="I3819" s="8">
        <v>-6.46</v>
      </c>
      <c r="J3819" s="8">
        <v>-76.334166999999994</v>
      </c>
      <c r="K3819" t="s">
        <v>109</v>
      </c>
      <c r="L3819" t="s">
        <v>110</v>
      </c>
      <c r="M3819" t="s">
        <v>110</v>
      </c>
      <c r="N3819" t="s">
        <v>646</v>
      </c>
      <c r="O3819" s="12">
        <v>2012</v>
      </c>
      <c r="P3819" s="12">
        <v>7</v>
      </c>
      <c r="Q3819" s="12">
        <v>2012</v>
      </c>
      <c r="R3819" s="12">
        <v>8</v>
      </c>
      <c r="S3819" s="7">
        <f t="shared" si="60"/>
        <v>0.38709677419354838</v>
      </c>
      <c r="T3819" s="7">
        <v>3</v>
      </c>
      <c r="U3819">
        <v>17</v>
      </c>
      <c r="V3819" t="s">
        <v>82</v>
      </c>
      <c r="W3819">
        <f t="shared" si="61"/>
        <v>400</v>
      </c>
      <c r="X3819" s="5">
        <v>1</v>
      </c>
      <c r="Y3819" s="15" t="s">
        <v>48</v>
      </c>
      <c r="Z3819" t="s">
        <v>90</v>
      </c>
      <c r="AA3819" t="s">
        <v>91</v>
      </c>
      <c r="AB3819">
        <v>0</v>
      </c>
      <c r="AC3819" t="s">
        <v>1446</v>
      </c>
      <c r="AD3819" t="s">
        <v>1683</v>
      </c>
    </row>
    <row r="3820" spans="1:30" ht="14.4" x14ac:dyDescent="0.3">
      <c r="A3820">
        <v>40</v>
      </c>
      <c r="B3820" t="s">
        <v>24</v>
      </c>
      <c r="C3820" t="s">
        <v>441</v>
      </c>
      <c r="D3820" t="s">
        <v>351</v>
      </c>
      <c r="E3820">
        <v>2014</v>
      </c>
      <c r="F3820" t="s">
        <v>642</v>
      </c>
      <c r="G3820" t="s">
        <v>651</v>
      </c>
      <c r="H3820" s="3" t="s">
        <v>652</v>
      </c>
      <c r="I3820" s="8">
        <v>-6.4558330000000002</v>
      </c>
      <c r="J3820" s="8">
        <v>-76.331666999999996</v>
      </c>
      <c r="K3820" t="s">
        <v>109</v>
      </c>
      <c r="L3820" t="s">
        <v>110</v>
      </c>
      <c r="M3820" t="s">
        <v>110</v>
      </c>
      <c r="N3820" t="s">
        <v>646</v>
      </c>
      <c r="O3820" s="12">
        <v>2012</v>
      </c>
      <c r="P3820" s="12">
        <v>7</v>
      </c>
      <c r="Q3820" s="12">
        <v>2012</v>
      </c>
      <c r="R3820" s="12">
        <v>8</v>
      </c>
      <c r="S3820" s="7">
        <f t="shared" si="60"/>
        <v>0.38709677419354838</v>
      </c>
      <c r="T3820" s="7">
        <v>3</v>
      </c>
      <c r="U3820">
        <v>17</v>
      </c>
      <c r="V3820" t="s">
        <v>82</v>
      </c>
      <c r="W3820">
        <f t="shared" si="61"/>
        <v>400</v>
      </c>
      <c r="X3820" s="5">
        <v>1</v>
      </c>
      <c r="Y3820" s="15" t="s">
        <v>48</v>
      </c>
      <c r="Z3820" t="s">
        <v>1131</v>
      </c>
      <c r="AA3820" t="s">
        <v>1132</v>
      </c>
      <c r="AB3820">
        <v>2</v>
      </c>
      <c r="AC3820" t="s">
        <v>1446</v>
      </c>
      <c r="AD3820" t="s">
        <v>1683</v>
      </c>
    </row>
    <row r="3821" spans="1:30" ht="14.4" x14ac:dyDescent="0.3">
      <c r="A3821">
        <v>40</v>
      </c>
      <c r="B3821" t="s">
        <v>24</v>
      </c>
      <c r="C3821" t="s">
        <v>441</v>
      </c>
      <c r="D3821" t="s">
        <v>351</v>
      </c>
      <c r="E3821">
        <v>2014</v>
      </c>
      <c r="F3821" t="s">
        <v>642</v>
      </c>
      <c r="G3821" t="s">
        <v>651</v>
      </c>
      <c r="H3821" s="3" t="s">
        <v>652</v>
      </c>
      <c r="I3821" s="8">
        <v>-6.4558330000000002</v>
      </c>
      <c r="J3821" s="8">
        <v>-76.331666999999996</v>
      </c>
      <c r="K3821" t="s">
        <v>109</v>
      </c>
      <c r="L3821" t="s">
        <v>110</v>
      </c>
      <c r="M3821" t="s">
        <v>110</v>
      </c>
      <c r="N3821" t="s">
        <v>646</v>
      </c>
      <c r="O3821" s="12">
        <v>2012</v>
      </c>
      <c r="P3821" s="12">
        <v>7</v>
      </c>
      <c r="Q3821" s="12">
        <v>2012</v>
      </c>
      <c r="R3821" s="12">
        <v>8</v>
      </c>
      <c r="S3821" s="7">
        <f t="shared" si="60"/>
        <v>0.38709677419354838</v>
      </c>
      <c r="T3821" s="7">
        <v>3</v>
      </c>
      <c r="U3821">
        <v>17</v>
      </c>
      <c r="V3821" t="s">
        <v>82</v>
      </c>
      <c r="W3821">
        <f t="shared" si="61"/>
        <v>400</v>
      </c>
      <c r="X3821" s="5">
        <v>1</v>
      </c>
      <c r="Y3821" s="15" t="s">
        <v>48</v>
      </c>
      <c r="Z3821" t="s">
        <v>49</v>
      </c>
      <c r="AA3821" t="s">
        <v>1133</v>
      </c>
      <c r="AB3821">
        <v>0</v>
      </c>
      <c r="AC3821" t="s">
        <v>1446</v>
      </c>
      <c r="AD3821" t="s">
        <v>1683</v>
      </c>
    </row>
    <row r="3822" spans="1:30" ht="14.4" x14ac:dyDescent="0.3">
      <c r="A3822">
        <v>40</v>
      </c>
      <c r="B3822" t="s">
        <v>24</v>
      </c>
      <c r="C3822" t="s">
        <v>441</v>
      </c>
      <c r="D3822" t="s">
        <v>351</v>
      </c>
      <c r="E3822">
        <v>2014</v>
      </c>
      <c r="F3822" t="s">
        <v>642</v>
      </c>
      <c r="G3822" t="s">
        <v>651</v>
      </c>
      <c r="H3822" s="3" t="s">
        <v>652</v>
      </c>
      <c r="I3822" s="8">
        <v>-6.4558330000000002</v>
      </c>
      <c r="J3822" s="8">
        <v>-76.331666999999996</v>
      </c>
      <c r="K3822" t="s">
        <v>109</v>
      </c>
      <c r="L3822" t="s">
        <v>110</v>
      </c>
      <c r="M3822" t="s">
        <v>110</v>
      </c>
      <c r="N3822" t="s">
        <v>646</v>
      </c>
      <c r="O3822" s="12">
        <v>2012</v>
      </c>
      <c r="P3822" s="12">
        <v>7</v>
      </c>
      <c r="Q3822" s="12">
        <v>2012</v>
      </c>
      <c r="R3822" s="12">
        <v>8</v>
      </c>
      <c r="S3822" s="7">
        <f t="shared" si="60"/>
        <v>0.38709677419354838</v>
      </c>
      <c r="T3822" s="7">
        <v>3</v>
      </c>
      <c r="U3822">
        <v>17</v>
      </c>
      <c r="V3822" t="s">
        <v>82</v>
      </c>
      <c r="W3822">
        <f t="shared" si="61"/>
        <v>400</v>
      </c>
      <c r="X3822" s="5">
        <v>1</v>
      </c>
      <c r="Y3822" s="15" t="s">
        <v>48</v>
      </c>
      <c r="Z3822" t="s">
        <v>49</v>
      </c>
      <c r="AA3822" t="s">
        <v>1134</v>
      </c>
      <c r="AB3822">
        <v>0</v>
      </c>
      <c r="AC3822" t="s">
        <v>1446</v>
      </c>
      <c r="AD3822" t="s">
        <v>1683</v>
      </c>
    </row>
    <row r="3823" spans="1:30" ht="14.4" x14ac:dyDescent="0.3">
      <c r="A3823">
        <v>40</v>
      </c>
      <c r="B3823" t="s">
        <v>24</v>
      </c>
      <c r="C3823" t="s">
        <v>441</v>
      </c>
      <c r="D3823" t="s">
        <v>351</v>
      </c>
      <c r="E3823">
        <v>2014</v>
      </c>
      <c r="F3823" t="s">
        <v>642</v>
      </c>
      <c r="G3823" t="s">
        <v>651</v>
      </c>
      <c r="H3823" s="3" t="s">
        <v>652</v>
      </c>
      <c r="I3823" s="8">
        <v>-6.4558330000000002</v>
      </c>
      <c r="J3823" s="8">
        <v>-76.331666999999996</v>
      </c>
      <c r="K3823" t="s">
        <v>109</v>
      </c>
      <c r="L3823" t="s">
        <v>110</v>
      </c>
      <c r="M3823" t="s">
        <v>110</v>
      </c>
      <c r="N3823" t="s">
        <v>646</v>
      </c>
      <c r="O3823" s="12">
        <v>2012</v>
      </c>
      <c r="P3823" s="12">
        <v>7</v>
      </c>
      <c r="Q3823" s="12">
        <v>2012</v>
      </c>
      <c r="R3823" s="12">
        <v>8</v>
      </c>
      <c r="S3823" s="7">
        <f t="shared" si="60"/>
        <v>0.38709677419354838</v>
      </c>
      <c r="T3823" s="7">
        <v>3</v>
      </c>
      <c r="U3823">
        <v>17</v>
      </c>
      <c r="V3823" t="s">
        <v>82</v>
      </c>
      <c r="W3823">
        <f t="shared" si="61"/>
        <v>400</v>
      </c>
      <c r="X3823" s="5">
        <v>1</v>
      </c>
      <c r="Y3823" s="15" t="s">
        <v>48</v>
      </c>
      <c r="Z3823" t="s">
        <v>49</v>
      </c>
      <c r="AA3823" t="s">
        <v>490</v>
      </c>
      <c r="AB3823">
        <v>0</v>
      </c>
      <c r="AC3823" t="s">
        <v>1446</v>
      </c>
      <c r="AD3823" t="s">
        <v>1683</v>
      </c>
    </row>
    <row r="3824" spans="1:30" ht="14.4" x14ac:dyDescent="0.3">
      <c r="A3824">
        <v>40</v>
      </c>
      <c r="B3824" t="s">
        <v>24</v>
      </c>
      <c r="C3824" t="s">
        <v>441</v>
      </c>
      <c r="D3824" t="s">
        <v>351</v>
      </c>
      <c r="E3824">
        <v>2014</v>
      </c>
      <c r="F3824" t="s">
        <v>642</v>
      </c>
      <c r="G3824" t="s">
        <v>651</v>
      </c>
      <c r="H3824" s="3" t="s">
        <v>652</v>
      </c>
      <c r="I3824" s="8">
        <v>-6.4558330000000002</v>
      </c>
      <c r="J3824" s="8">
        <v>-76.331666999999996</v>
      </c>
      <c r="K3824" t="s">
        <v>109</v>
      </c>
      <c r="L3824" t="s">
        <v>110</v>
      </c>
      <c r="M3824" t="s">
        <v>110</v>
      </c>
      <c r="N3824" t="s">
        <v>646</v>
      </c>
      <c r="O3824" s="12">
        <v>2012</v>
      </c>
      <c r="P3824" s="12">
        <v>7</v>
      </c>
      <c r="Q3824" s="12">
        <v>2012</v>
      </c>
      <c r="R3824" s="12">
        <v>8</v>
      </c>
      <c r="S3824" s="7">
        <f t="shared" si="60"/>
        <v>0.38709677419354838</v>
      </c>
      <c r="T3824" s="7">
        <v>3</v>
      </c>
      <c r="U3824">
        <v>17</v>
      </c>
      <c r="V3824" t="s">
        <v>82</v>
      </c>
      <c r="W3824">
        <f t="shared" si="61"/>
        <v>400</v>
      </c>
      <c r="X3824" s="5">
        <v>1</v>
      </c>
      <c r="Y3824" s="15" t="s">
        <v>48</v>
      </c>
      <c r="Z3824" t="s">
        <v>55</v>
      </c>
      <c r="AA3824" t="s">
        <v>1080</v>
      </c>
      <c r="AB3824">
        <v>6</v>
      </c>
      <c r="AC3824" t="s">
        <v>1446</v>
      </c>
      <c r="AD3824" t="s">
        <v>1683</v>
      </c>
    </row>
    <row r="3825" spans="1:30" ht="14.4" x14ac:dyDescent="0.3">
      <c r="A3825">
        <v>40</v>
      </c>
      <c r="B3825" t="s">
        <v>24</v>
      </c>
      <c r="C3825" t="s">
        <v>441</v>
      </c>
      <c r="D3825" t="s">
        <v>351</v>
      </c>
      <c r="E3825">
        <v>2014</v>
      </c>
      <c r="F3825" t="s">
        <v>642</v>
      </c>
      <c r="G3825" t="s">
        <v>651</v>
      </c>
      <c r="H3825" s="3" t="s">
        <v>652</v>
      </c>
      <c r="I3825" s="8">
        <v>-6.4558330000000002</v>
      </c>
      <c r="J3825" s="8">
        <v>-76.331666999999996</v>
      </c>
      <c r="K3825" t="s">
        <v>109</v>
      </c>
      <c r="L3825" t="s">
        <v>110</v>
      </c>
      <c r="M3825" t="s">
        <v>110</v>
      </c>
      <c r="N3825" t="s">
        <v>646</v>
      </c>
      <c r="O3825" s="12">
        <v>2012</v>
      </c>
      <c r="P3825" s="12">
        <v>7</v>
      </c>
      <c r="Q3825" s="12">
        <v>2012</v>
      </c>
      <c r="R3825" s="12">
        <v>8</v>
      </c>
      <c r="S3825" s="7">
        <f t="shared" si="60"/>
        <v>0.38709677419354838</v>
      </c>
      <c r="T3825" s="7">
        <v>3</v>
      </c>
      <c r="U3825">
        <v>17</v>
      </c>
      <c r="V3825" t="s">
        <v>82</v>
      </c>
      <c r="W3825">
        <f t="shared" si="61"/>
        <v>400</v>
      </c>
      <c r="X3825" s="5">
        <v>1</v>
      </c>
      <c r="Y3825" s="15" t="s">
        <v>48</v>
      </c>
      <c r="Z3825" t="s">
        <v>55</v>
      </c>
      <c r="AA3825" t="s">
        <v>859</v>
      </c>
      <c r="AB3825">
        <v>5</v>
      </c>
      <c r="AC3825" t="s">
        <v>1446</v>
      </c>
      <c r="AD3825" t="s">
        <v>1683</v>
      </c>
    </row>
    <row r="3826" spans="1:30" ht="14.4" x14ac:dyDescent="0.3">
      <c r="A3826">
        <v>40</v>
      </c>
      <c r="B3826" t="s">
        <v>24</v>
      </c>
      <c r="C3826" t="s">
        <v>441</v>
      </c>
      <c r="D3826" t="s">
        <v>351</v>
      </c>
      <c r="E3826">
        <v>2014</v>
      </c>
      <c r="F3826" t="s">
        <v>642</v>
      </c>
      <c r="G3826" t="s">
        <v>651</v>
      </c>
      <c r="H3826" s="3" t="s">
        <v>652</v>
      </c>
      <c r="I3826" s="8">
        <v>-6.4558330000000002</v>
      </c>
      <c r="J3826" s="8">
        <v>-76.331666999999996</v>
      </c>
      <c r="K3826" t="s">
        <v>109</v>
      </c>
      <c r="L3826" t="s">
        <v>110</v>
      </c>
      <c r="M3826" t="s">
        <v>110</v>
      </c>
      <c r="N3826" t="s">
        <v>646</v>
      </c>
      <c r="O3826" s="12">
        <v>2012</v>
      </c>
      <c r="P3826" s="12">
        <v>7</v>
      </c>
      <c r="Q3826" s="12">
        <v>2012</v>
      </c>
      <c r="R3826" s="12">
        <v>8</v>
      </c>
      <c r="S3826" s="7">
        <f t="shared" si="60"/>
        <v>0.38709677419354838</v>
      </c>
      <c r="T3826" s="7">
        <v>3</v>
      </c>
      <c r="U3826">
        <v>17</v>
      </c>
      <c r="V3826" t="s">
        <v>82</v>
      </c>
      <c r="W3826">
        <f t="shared" si="61"/>
        <v>400</v>
      </c>
      <c r="X3826" s="5">
        <v>1</v>
      </c>
      <c r="Y3826" s="15" t="s">
        <v>48</v>
      </c>
      <c r="Z3826" t="s">
        <v>55</v>
      </c>
      <c r="AA3826" t="s">
        <v>1054</v>
      </c>
      <c r="AB3826">
        <v>1</v>
      </c>
      <c r="AC3826" t="s">
        <v>1446</v>
      </c>
      <c r="AD3826" t="s">
        <v>1683</v>
      </c>
    </row>
    <row r="3827" spans="1:30" ht="14.4" x14ac:dyDescent="0.3">
      <c r="A3827">
        <v>40</v>
      </c>
      <c r="B3827" t="s">
        <v>24</v>
      </c>
      <c r="C3827" t="s">
        <v>441</v>
      </c>
      <c r="D3827" t="s">
        <v>351</v>
      </c>
      <c r="E3827">
        <v>2014</v>
      </c>
      <c r="F3827" t="s">
        <v>642</v>
      </c>
      <c r="G3827" t="s">
        <v>651</v>
      </c>
      <c r="H3827" s="3" t="s">
        <v>652</v>
      </c>
      <c r="I3827" s="8">
        <v>-6.4558330000000002</v>
      </c>
      <c r="J3827" s="8">
        <v>-76.331666999999996</v>
      </c>
      <c r="K3827" t="s">
        <v>109</v>
      </c>
      <c r="L3827" t="s">
        <v>110</v>
      </c>
      <c r="M3827" t="s">
        <v>110</v>
      </c>
      <c r="N3827" t="s">
        <v>646</v>
      </c>
      <c r="O3827" s="12">
        <v>2012</v>
      </c>
      <c r="P3827" s="12">
        <v>7</v>
      </c>
      <c r="Q3827" s="12">
        <v>2012</v>
      </c>
      <c r="R3827" s="12">
        <v>8</v>
      </c>
      <c r="S3827" s="7">
        <f t="shared" si="60"/>
        <v>0.38709677419354838</v>
      </c>
      <c r="T3827" s="7">
        <v>3</v>
      </c>
      <c r="U3827">
        <v>17</v>
      </c>
      <c r="V3827" t="s">
        <v>82</v>
      </c>
      <c r="W3827">
        <f t="shared" si="61"/>
        <v>400</v>
      </c>
      <c r="X3827" s="5">
        <v>1</v>
      </c>
      <c r="Y3827" s="15" t="s">
        <v>48</v>
      </c>
      <c r="Z3827" t="s">
        <v>55</v>
      </c>
      <c r="AA3827" t="s">
        <v>890</v>
      </c>
      <c r="AB3827">
        <v>4</v>
      </c>
      <c r="AC3827" t="s">
        <v>1446</v>
      </c>
      <c r="AD3827" t="s">
        <v>1683</v>
      </c>
    </row>
    <row r="3828" spans="1:30" ht="14.4" x14ac:dyDescent="0.3">
      <c r="A3828">
        <v>40</v>
      </c>
      <c r="B3828" t="s">
        <v>24</v>
      </c>
      <c r="C3828" t="s">
        <v>441</v>
      </c>
      <c r="D3828" t="s">
        <v>351</v>
      </c>
      <c r="E3828">
        <v>2014</v>
      </c>
      <c r="F3828" t="s">
        <v>642</v>
      </c>
      <c r="G3828" t="s">
        <v>651</v>
      </c>
      <c r="H3828" s="3" t="s">
        <v>652</v>
      </c>
      <c r="I3828" s="8">
        <v>-6.4558330000000002</v>
      </c>
      <c r="J3828" s="8">
        <v>-76.331666999999996</v>
      </c>
      <c r="K3828" t="s">
        <v>109</v>
      </c>
      <c r="L3828" t="s">
        <v>110</v>
      </c>
      <c r="M3828" t="s">
        <v>110</v>
      </c>
      <c r="N3828" t="s">
        <v>646</v>
      </c>
      <c r="O3828" s="12">
        <v>2012</v>
      </c>
      <c r="P3828" s="12">
        <v>7</v>
      </c>
      <c r="Q3828" s="12">
        <v>2012</v>
      </c>
      <c r="R3828" s="12">
        <v>8</v>
      </c>
      <c r="S3828" s="7">
        <f t="shared" si="60"/>
        <v>0.38709677419354838</v>
      </c>
      <c r="T3828" s="7">
        <v>3</v>
      </c>
      <c r="U3828">
        <v>17</v>
      </c>
      <c r="V3828" t="s">
        <v>82</v>
      </c>
      <c r="W3828">
        <f t="shared" si="61"/>
        <v>400</v>
      </c>
      <c r="X3828" s="5">
        <v>1</v>
      </c>
      <c r="Y3828" s="15" t="s">
        <v>48</v>
      </c>
      <c r="Z3828" t="s">
        <v>55</v>
      </c>
      <c r="AA3828" t="s">
        <v>860</v>
      </c>
      <c r="AB3828">
        <v>2</v>
      </c>
      <c r="AC3828" t="s">
        <v>1446</v>
      </c>
      <c r="AD3828" t="s">
        <v>1683</v>
      </c>
    </row>
    <row r="3829" spans="1:30" ht="14.4" x14ac:dyDescent="0.3">
      <c r="A3829">
        <v>40</v>
      </c>
      <c r="B3829" t="s">
        <v>24</v>
      </c>
      <c r="C3829" t="s">
        <v>441</v>
      </c>
      <c r="D3829" t="s">
        <v>351</v>
      </c>
      <c r="E3829">
        <v>2014</v>
      </c>
      <c r="F3829" t="s">
        <v>642</v>
      </c>
      <c r="G3829" t="s">
        <v>651</v>
      </c>
      <c r="H3829" s="3" t="s">
        <v>652</v>
      </c>
      <c r="I3829" s="8">
        <v>-6.4558330000000002</v>
      </c>
      <c r="J3829" s="8">
        <v>-76.331666999999996</v>
      </c>
      <c r="K3829" t="s">
        <v>109</v>
      </c>
      <c r="L3829" t="s">
        <v>110</v>
      </c>
      <c r="M3829" t="s">
        <v>110</v>
      </c>
      <c r="N3829" t="s">
        <v>646</v>
      </c>
      <c r="O3829" s="12">
        <v>2012</v>
      </c>
      <c r="P3829" s="12">
        <v>7</v>
      </c>
      <c r="Q3829" s="12">
        <v>2012</v>
      </c>
      <c r="R3829" s="12">
        <v>8</v>
      </c>
      <c r="S3829" s="7">
        <f t="shared" si="60"/>
        <v>0.38709677419354838</v>
      </c>
      <c r="T3829" s="7">
        <v>3</v>
      </c>
      <c r="U3829">
        <v>17</v>
      </c>
      <c r="V3829" t="s">
        <v>82</v>
      </c>
      <c r="W3829">
        <f t="shared" si="61"/>
        <v>400</v>
      </c>
      <c r="X3829" s="5">
        <v>1</v>
      </c>
      <c r="Y3829" s="15" t="s">
        <v>48</v>
      </c>
      <c r="Z3829" t="s">
        <v>55</v>
      </c>
      <c r="AA3829" t="s">
        <v>1135</v>
      </c>
      <c r="AB3829">
        <v>0</v>
      </c>
      <c r="AC3829" t="s">
        <v>1446</v>
      </c>
      <c r="AD3829" t="s">
        <v>1683</v>
      </c>
    </row>
    <row r="3830" spans="1:30" ht="14.4" x14ac:dyDescent="0.3">
      <c r="A3830">
        <v>40</v>
      </c>
      <c r="B3830" t="s">
        <v>24</v>
      </c>
      <c r="C3830" t="s">
        <v>441</v>
      </c>
      <c r="D3830" t="s">
        <v>351</v>
      </c>
      <c r="E3830">
        <v>2014</v>
      </c>
      <c r="F3830" t="s">
        <v>642</v>
      </c>
      <c r="G3830" t="s">
        <v>651</v>
      </c>
      <c r="H3830" s="3" t="s">
        <v>652</v>
      </c>
      <c r="I3830" s="8">
        <v>-6.4558330000000002</v>
      </c>
      <c r="J3830" s="8">
        <v>-76.331666999999996</v>
      </c>
      <c r="K3830" t="s">
        <v>109</v>
      </c>
      <c r="L3830" t="s">
        <v>110</v>
      </c>
      <c r="M3830" t="s">
        <v>110</v>
      </c>
      <c r="N3830" t="s">
        <v>646</v>
      </c>
      <c r="O3830" s="12">
        <v>2012</v>
      </c>
      <c r="P3830" s="12">
        <v>7</v>
      </c>
      <c r="Q3830" s="12">
        <v>2012</v>
      </c>
      <c r="R3830" s="12">
        <v>8</v>
      </c>
      <c r="S3830" s="7">
        <f t="shared" si="60"/>
        <v>0.38709677419354838</v>
      </c>
      <c r="T3830" s="7">
        <v>3</v>
      </c>
      <c r="U3830">
        <v>17</v>
      </c>
      <c r="V3830" t="s">
        <v>82</v>
      </c>
      <c r="W3830">
        <f t="shared" si="61"/>
        <v>400</v>
      </c>
      <c r="X3830" s="5">
        <v>1</v>
      </c>
      <c r="Y3830" s="15" t="s">
        <v>48</v>
      </c>
      <c r="Z3830" t="s">
        <v>55</v>
      </c>
      <c r="AA3830" t="s">
        <v>59</v>
      </c>
      <c r="AB3830">
        <v>3</v>
      </c>
      <c r="AC3830" t="s">
        <v>1446</v>
      </c>
      <c r="AD3830" t="s">
        <v>1683</v>
      </c>
    </row>
    <row r="3831" spans="1:30" ht="14.4" x14ac:dyDescent="0.3">
      <c r="A3831">
        <v>40</v>
      </c>
      <c r="B3831" t="s">
        <v>24</v>
      </c>
      <c r="C3831" t="s">
        <v>441</v>
      </c>
      <c r="D3831" t="s">
        <v>351</v>
      </c>
      <c r="E3831">
        <v>2014</v>
      </c>
      <c r="F3831" t="s">
        <v>642</v>
      </c>
      <c r="G3831" t="s">
        <v>651</v>
      </c>
      <c r="H3831" s="3" t="s">
        <v>652</v>
      </c>
      <c r="I3831" s="8">
        <v>-6.4558330000000002</v>
      </c>
      <c r="J3831" s="8">
        <v>-76.331666999999996</v>
      </c>
      <c r="K3831" t="s">
        <v>109</v>
      </c>
      <c r="L3831" t="s">
        <v>110</v>
      </c>
      <c r="M3831" t="s">
        <v>110</v>
      </c>
      <c r="N3831" t="s">
        <v>646</v>
      </c>
      <c r="O3831" s="12">
        <v>2012</v>
      </c>
      <c r="P3831" s="12">
        <v>7</v>
      </c>
      <c r="Q3831" s="12">
        <v>2012</v>
      </c>
      <c r="R3831" s="12">
        <v>8</v>
      </c>
      <c r="S3831" s="7">
        <f t="shared" si="60"/>
        <v>0.38709677419354838</v>
      </c>
      <c r="T3831" s="7">
        <v>3</v>
      </c>
      <c r="U3831">
        <v>17</v>
      </c>
      <c r="V3831" t="s">
        <v>82</v>
      </c>
      <c r="W3831">
        <f t="shared" si="61"/>
        <v>400</v>
      </c>
      <c r="X3831" s="5">
        <v>1</v>
      </c>
      <c r="Y3831" s="15" t="s">
        <v>48</v>
      </c>
      <c r="Z3831" t="s">
        <v>55</v>
      </c>
      <c r="AA3831" t="s">
        <v>1136</v>
      </c>
      <c r="AB3831">
        <v>0</v>
      </c>
      <c r="AC3831" t="s">
        <v>1446</v>
      </c>
      <c r="AD3831" t="s">
        <v>1683</v>
      </c>
    </row>
    <row r="3832" spans="1:30" ht="14.4" x14ac:dyDescent="0.3">
      <c r="A3832">
        <v>40</v>
      </c>
      <c r="B3832" t="s">
        <v>24</v>
      </c>
      <c r="C3832" t="s">
        <v>441</v>
      </c>
      <c r="D3832" t="s">
        <v>351</v>
      </c>
      <c r="E3832">
        <v>2014</v>
      </c>
      <c r="F3832" t="s">
        <v>642</v>
      </c>
      <c r="G3832" t="s">
        <v>651</v>
      </c>
      <c r="H3832" s="3" t="s">
        <v>652</v>
      </c>
      <c r="I3832" s="8">
        <v>-6.4558330000000002</v>
      </c>
      <c r="J3832" s="8">
        <v>-76.331666999999996</v>
      </c>
      <c r="K3832" t="s">
        <v>109</v>
      </c>
      <c r="L3832" t="s">
        <v>110</v>
      </c>
      <c r="M3832" t="s">
        <v>110</v>
      </c>
      <c r="N3832" t="s">
        <v>646</v>
      </c>
      <c r="O3832" s="12">
        <v>2012</v>
      </c>
      <c r="P3832" s="12">
        <v>7</v>
      </c>
      <c r="Q3832" s="12">
        <v>2012</v>
      </c>
      <c r="R3832" s="12">
        <v>8</v>
      </c>
      <c r="S3832" s="7">
        <f t="shared" si="60"/>
        <v>0.38709677419354838</v>
      </c>
      <c r="T3832" s="7">
        <v>3</v>
      </c>
      <c r="U3832">
        <v>17</v>
      </c>
      <c r="V3832" t="s">
        <v>82</v>
      </c>
      <c r="W3832">
        <f t="shared" si="61"/>
        <v>400</v>
      </c>
      <c r="X3832" s="5">
        <v>1</v>
      </c>
      <c r="Y3832" s="15" t="s">
        <v>48</v>
      </c>
      <c r="Z3832" t="s">
        <v>55</v>
      </c>
      <c r="AA3832" t="s">
        <v>1082</v>
      </c>
      <c r="AB3832">
        <v>0</v>
      </c>
      <c r="AC3832" t="s">
        <v>1446</v>
      </c>
      <c r="AD3832" t="s">
        <v>1683</v>
      </c>
    </row>
    <row r="3833" spans="1:30" ht="14.4" x14ac:dyDescent="0.3">
      <c r="A3833">
        <v>40</v>
      </c>
      <c r="B3833" t="s">
        <v>24</v>
      </c>
      <c r="C3833" t="s">
        <v>441</v>
      </c>
      <c r="D3833" t="s">
        <v>351</v>
      </c>
      <c r="E3833">
        <v>2014</v>
      </c>
      <c r="F3833" t="s">
        <v>642</v>
      </c>
      <c r="G3833" t="s">
        <v>651</v>
      </c>
      <c r="H3833" s="3" t="s">
        <v>652</v>
      </c>
      <c r="I3833" s="8">
        <v>-6.4558330000000002</v>
      </c>
      <c r="J3833" s="8">
        <v>-76.331666999999996</v>
      </c>
      <c r="K3833" t="s">
        <v>109</v>
      </c>
      <c r="L3833" t="s">
        <v>110</v>
      </c>
      <c r="M3833" t="s">
        <v>110</v>
      </c>
      <c r="N3833" t="s">
        <v>646</v>
      </c>
      <c r="O3833" s="12">
        <v>2012</v>
      </c>
      <c r="P3833" s="12">
        <v>7</v>
      </c>
      <c r="Q3833" s="12">
        <v>2012</v>
      </c>
      <c r="R3833" s="12">
        <v>8</v>
      </c>
      <c r="S3833" s="7">
        <f t="shared" si="60"/>
        <v>0.38709677419354838</v>
      </c>
      <c r="T3833" s="7">
        <v>3</v>
      </c>
      <c r="U3833">
        <v>17</v>
      </c>
      <c r="V3833" t="s">
        <v>82</v>
      </c>
      <c r="W3833">
        <f t="shared" si="61"/>
        <v>400</v>
      </c>
      <c r="X3833" s="5">
        <v>1</v>
      </c>
      <c r="Y3833" s="15" t="s">
        <v>48</v>
      </c>
      <c r="Z3833" t="s">
        <v>55</v>
      </c>
      <c r="AA3833" t="s">
        <v>655</v>
      </c>
      <c r="AB3833">
        <v>1</v>
      </c>
      <c r="AC3833" t="s">
        <v>1446</v>
      </c>
      <c r="AD3833" t="s">
        <v>1683</v>
      </c>
    </row>
    <row r="3834" spans="1:30" ht="14.4" x14ac:dyDescent="0.3">
      <c r="A3834">
        <v>40</v>
      </c>
      <c r="B3834" t="s">
        <v>24</v>
      </c>
      <c r="C3834" t="s">
        <v>441</v>
      </c>
      <c r="D3834" t="s">
        <v>351</v>
      </c>
      <c r="E3834">
        <v>2014</v>
      </c>
      <c r="F3834" t="s">
        <v>642</v>
      </c>
      <c r="G3834" t="s">
        <v>651</v>
      </c>
      <c r="H3834" s="3" t="s">
        <v>652</v>
      </c>
      <c r="I3834" s="8">
        <v>-6.4558330000000002</v>
      </c>
      <c r="J3834" s="8">
        <v>-76.331666999999996</v>
      </c>
      <c r="K3834" t="s">
        <v>109</v>
      </c>
      <c r="L3834" t="s">
        <v>110</v>
      </c>
      <c r="M3834" t="s">
        <v>110</v>
      </c>
      <c r="N3834" t="s">
        <v>646</v>
      </c>
      <c r="O3834" s="12">
        <v>2012</v>
      </c>
      <c r="P3834" s="12">
        <v>7</v>
      </c>
      <c r="Q3834" s="12">
        <v>2012</v>
      </c>
      <c r="R3834" s="12">
        <v>8</v>
      </c>
      <c r="S3834" s="7">
        <f t="shared" si="60"/>
        <v>0.38709677419354838</v>
      </c>
      <c r="T3834" s="7">
        <v>3</v>
      </c>
      <c r="U3834">
        <v>17</v>
      </c>
      <c r="V3834" t="s">
        <v>82</v>
      </c>
      <c r="W3834">
        <f t="shared" si="61"/>
        <v>400</v>
      </c>
      <c r="X3834" s="5">
        <v>1</v>
      </c>
      <c r="Y3834" s="15" t="s">
        <v>48</v>
      </c>
      <c r="Z3834" t="s">
        <v>55</v>
      </c>
      <c r="AA3834" t="s">
        <v>379</v>
      </c>
      <c r="AB3834">
        <v>26</v>
      </c>
      <c r="AC3834" t="s">
        <v>1446</v>
      </c>
      <c r="AD3834" t="s">
        <v>1683</v>
      </c>
    </row>
    <row r="3835" spans="1:30" ht="14.4" x14ac:dyDescent="0.3">
      <c r="A3835">
        <v>40</v>
      </c>
      <c r="B3835" t="s">
        <v>24</v>
      </c>
      <c r="C3835" t="s">
        <v>441</v>
      </c>
      <c r="D3835" t="s">
        <v>351</v>
      </c>
      <c r="E3835">
        <v>2014</v>
      </c>
      <c r="F3835" t="s">
        <v>642</v>
      </c>
      <c r="G3835" t="s">
        <v>651</v>
      </c>
      <c r="H3835" s="3" t="s">
        <v>652</v>
      </c>
      <c r="I3835" s="8">
        <v>-6.4558330000000002</v>
      </c>
      <c r="J3835" s="8">
        <v>-76.331666999999996</v>
      </c>
      <c r="K3835" t="s">
        <v>109</v>
      </c>
      <c r="L3835" t="s">
        <v>110</v>
      </c>
      <c r="M3835" t="s">
        <v>110</v>
      </c>
      <c r="N3835" t="s">
        <v>646</v>
      </c>
      <c r="O3835" s="12">
        <v>2012</v>
      </c>
      <c r="P3835" s="12">
        <v>7</v>
      </c>
      <c r="Q3835" s="12">
        <v>2012</v>
      </c>
      <c r="R3835" s="12">
        <v>8</v>
      </c>
      <c r="S3835" s="7">
        <f t="shared" si="60"/>
        <v>0.38709677419354838</v>
      </c>
      <c r="T3835" s="7">
        <v>3</v>
      </c>
      <c r="U3835">
        <v>17</v>
      </c>
      <c r="V3835" t="s">
        <v>82</v>
      </c>
      <c r="W3835">
        <f t="shared" si="61"/>
        <v>400</v>
      </c>
      <c r="X3835" s="5">
        <v>1</v>
      </c>
      <c r="Y3835" s="15" t="s">
        <v>48</v>
      </c>
      <c r="Z3835" t="s">
        <v>55</v>
      </c>
      <c r="AA3835" t="s">
        <v>899</v>
      </c>
      <c r="AB3835">
        <v>1</v>
      </c>
      <c r="AC3835" t="s">
        <v>1446</v>
      </c>
      <c r="AD3835" t="s">
        <v>1683</v>
      </c>
    </row>
    <row r="3836" spans="1:30" ht="14.4" x14ac:dyDescent="0.3">
      <c r="A3836">
        <v>40</v>
      </c>
      <c r="B3836" t="s">
        <v>24</v>
      </c>
      <c r="C3836" t="s">
        <v>441</v>
      </c>
      <c r="D3836" t="s">
        <v>351</v>
      </c>
      <c r="E3836">
        <v>2014</v>
      </c>
      <c r="F3836" t="s">
        <v>642</v>
      </c>
      <c r="G3836" t="s">
        <v>651</v>
      </c>
      <c r="H3836" s="3" t="s">
        <v>652</v>
      </c>
      <c r="I3836" s="8">
        <v>-6.4558330000000002</v>
      </c>
      <c r="J3836" s="8">
        <v>-76.331666999999996</v>
      </c>
      <c r="K3836" t="s">
        <v>109</v>
      </c>
      <c r="L3836" t="s">
        <v>110</v>
      </c>
      <c r="M3836" t="s">
        <v>110</v>
      </c>
      <c r="N3836" t="s">
        <v>646</v>
      </c>
      <c r="O3836" s="12">
        <v>2012</v>
      </c>
      <c r="P3836" s="12">
        <v>7</v>
      </c>
      <c r="Q3836" s="12">
        <v>2012</v>
      </c>
      <c r="R3836" s="12">
        <v>8</v>
      </c>
      <c r="S3836" s="7">
        <f t="shared" si="60"/>
        <v>0.38709677419354838</v>
      </c>
      <c r="T3836" s="7">
        <v>3</v>
      </c>
      <c r="U3836">
        <v>17</v>
      </c>
      <c r="V3836" t="s">
        <v>82</v>
      </c>
      <c r="W3836">
        <f t="shared" si="61"/>
        <v>400</v>
      </c>
      <c r="X3836" s="5">
        <v>1</v>
      </c>
      <c r="Y3836" s="15" t="s">
        <v>48</v>
      </c>
      <c r="Z3836" t="s">
        <v>55</v>
      </c>
      <c r="AA3836" t="s">
        <v>1062</v>
      </c>
      <c r="AB3836">
        <v>2</v>
      </c>
      <c r="AC3836" t="s">
        <v>1446</v>
      </c>
      <c r="AD3836" t="s">
        <v>1683</v>
      </c>
    </row>
    <row r="3837" spans="1:30" ht="14.4" x14ac:dyDescent="0.3">
      <c r="A3837">
        <v>40</v>
      </c>
      <c r="B3837" t="s">
        <v>24</v>
      </c>
      <c r="C3837" t="s">
        <v>441</v>
      </c>
      <c r="D3837" t="s">
        <v>351</v>
      </c>
      <c r="E3837">
        <v>2014</v>
      </c>
      <c r="F3837" t="s">
        <v>642</v>
      </c>
      <c r="G3837" t="s">
        <v>651</v>
      </c>
      <c r="H3837" s="3" t="s">
        <v>652</v>
      </c>
      <c r="I3837" s="8">
        <v>-6.4558330000000002</v>
      </c>
      <c r="J3837" s="8">
        <v>-76.331666999999996</v>
      </c>
      <c r="K3837" t="s">
        <v>109</v>
      </c>
      <c r="L3837" t="s">
        <v>110</v>
      </c>
      <c r="M3837" t="s">
        <v>110</v>
      </c>
      <c r="N3837" t="s">
        <v>646</v>
      </c>
      <c r="O3837" s="12">
        <v>2012</v>
      </c>
      <c r="P3837" s="12">
        <v>7</v>
      </c>
      <c r="Q3837" s="12">
        <v>2012</v>
      </c>
      <c r="R3837" s="12">
        <v>8</v>
      </c>
      <c r="S3837" s="7">
        <f t="shared" si="60"/>
        <v>0.38709677419354838</v>
      </c>
      <c r="T3837" s="7">
        <v>3</v>
      </c>
      <c r="U3837">
        <v>17</v>
      </c>
      <c r="V3837" t="s">
        <v>82</v>
      </c>
      <c r="W3837">
        <f t="shared" si="61"/>
        <v>400</v>
      </c>
      <c r="X3837" s="5">
        <v>1</v>
      </c>
      <c r="Y3837" s="15" t="s">
        <v>48</v>
      </c>
      <c r="Z3837" t="s">
        <v>55</v>
      </c>
      <c r="AA3837" t="s">
        <v>1072</v>
      </c>
      <c r="AB3837">
        <v>0</v>
      </c>
      <c r="AC3837" t="s">
        <v>1446</v>
      </c>
      <c r="AD3837" t="s">
        <v>1683</v>
      </c>
    </row>
    <row r="3838" spans="1:30" ht="14.4" x14ac:dyDescent="0.3">
      <c r="A3838">
        <v>40</v>
      </c>
      <c r="B3838" t="s">
        <v>24</v>
      </c>
      <c r="C3838" t="s">
        <v>441</v>
      </c>
      <c r="D3838" t="s">
        <v>351</v>
      </c>
      <c r="E3838">
        <v>2014</v>
      </c>
      <c r="F3838" t="s">
        <v>642</v>
      </c>
      <c r="G3838" t="s">
        <v>651</v>
      </c>
      <c r="H3838" s="3" t="s">
        <v>652</v>
      </c>
      <c r="I3838" s="8">
        <v>-6.4558330000000002</v>
      </c>
      <c r="J3838" s="8">
        <v>-76.331666999999996</v>
      </c>
      <c r="K3838" t="s">
        <v>109</v>
      </c>
      <c r="L3838" t="s">
        <v>110</v>
      </c>
      <c r="M3838" t="s">
        <v>110</v>
      </c>
      <c r="N3838" t="s">
        <v>646</v>
      </c>
      <c r="O3838" s="12">
        <v>2012</v>
      </c>
      <c r="P3838" s="12">
        <v>7</v>
      </c>
      <c r="Q3838" s="12">
        <v>2012</v>
      </c>
      <c r="R3838" s="12">
        <v>8</v>
      </c>
      <c r="S3838" s="7">
        <f t="shared" si="60"/>
        <v>0.38709677419354838</v>
      </c>
      <c r="T3838" s="7">
        <v>3</v>
      </c>
      <c r="U3838">
        <v>17</v>
      </c>
      <c r="V3838" t="s">
        <v>82</v>
      </c>
      <c r="W3838">
        <f t="shared" si="61"/>
        <v>400</v>
      </c>
      <c r="X3838" s="5">
        <v>1</v>
      </c>
      <c r="Y3838" s="15" t="s">
        <v>48</v>
      </c>
      <c r="Z3838" t="s">
        <v>55</v>
      </c>
      <c r="AA3838" t="s">
        <v>1137</v>
      </c>
      <c r="AB3838">
        <v>0</v>
      </c>
      <c r="AC3838" t="s">
        <v>1446</v>
      </c>
      <c r="AD3838" t="s">
        <v>1683</v>
      </c>
    </row>
    <row r="3839" spans="1:30" ht="14.4" x14ac:dyDescent="0.3">
      <c r="A3839">
        <v>40</v>
      </c>
      <c r="B3839" t="s">
        <v>24</v>
      </c>
      <c r="C3839" t="s">
        <v>441</v>
      </c>
      <c r="D3839" t="s">
        <v>351</v>
      </c>
      <c r="E3839">
        <v>2014</v>
      </c>
      <c r="F3839" t="s">
        <v>642</v>
      </c>
      <c r="G3839" t="s">
        <v>651</v>
      </c>
      <c r="H3839" s="3" t="s">
        <v>652</v>
      </c>
      <c r="I3839" s="8">
        <v>-6.4558330000000002</v>
      </c>
      <c r="J3839" s="8">
        <v>-76.331666999999996</v>
      </c>
      <c r="K3839" t="s">
        <v>109</v>
      </c>
      <c r="L3839" t="s">
        <v>110</v>
      </c>
      <c r="M3839" t="s">
        <v>110</v>
      </c>
      <c r="N3839" t="s">
        <v>646</v>
      </c>
      <c r="O3839" s="12">
        <v>2012</v>
      </c>
      <c r="P3839" s="12">
        <v>7</v>
      </c>
      <c r="Q3839" s="12">
        <v>2012</v>
      </c>
      <c r="R3839" s="12">
        <v>8</v>
      </c>
      <c r="S3839" s="7">
        <f t="shared" si="60"/>
        <v>0.38709677419354838</v>
      </c>
      <c r="T3839" s="7">
        <v>3</v>
      </c>
      <c r="U3839">
        <v>17</v>
      </c>
      <c r="V3839" t="s">
        <v>82</v>
      </c>
      <c r="W3839">
        <f t="shared" si="61"/>
        <v>400</v>
      </c>
      <c r="X3839" s="5">
        <v>1</v>
      </c>
      <c r="Y3839" s="15" t="s">
        <v>48</v>
      </c>
      <c r="Z3839" t="s">
        <v>55</v>
      </c>
      <c r="AA3839" t="s">
        <v>1138</v>
      </c>
      <c r="AB3839">
        <v>0</v>
      </c>
      <c r="AC3839" t="s">
        <v>1446</v>
      </c>
      <c r="AD3839" t="s">
        <v>1683</v>
      </c>
    </row>
    <row r="3840" spans="1:30" ht="14.4" x14ac:dyDescent="0.3">
      <c r="A3840">
        <v>40</v>
      </c>
      <c r="B3840" t="s">
        <v>24</v>
      </c>
      <c r="C3840" t="s">
        <v>441</v>
      </c>
      <c r="D3840" t="s">
        <v>351</v>
      </c>
      <c r="E3840">
        <v>2014</v>
      </c>
      <c r="F3840" t="s">
        <v>642</v>
      </c>
      <c r="G3840" t="s">
        <v>651</v>
      </c>
      <c r="H3840" s="3" t="s">
        <v>652</v>
      </c>
      <c r="I3840" s="8">
        <v>-6.4558330000000002</v>
      </c>
      <c r="J3840" s="8">
        <v>-76.331666999999996</v>
      </c>
      <c r="K3840" t="s">
        <v>109</v>
      </c>
      <c r="L3840" t="s">
        <v>110</v>
      </c>
      <c r="M3840" t="s">
        <v>110</v>
      </c>
      <c r="N3840" t="s">
        <v>646</v>
      </c>
      <c r="O3840" s="12">
        <v>2012</v>
      </c>
      <c r="P3840" s="12">
        <v>7</v>
      </c>
      <c r="Q3840" s="12">
        <v>2012</v>
      </c>
      <c r="R3840" s="12">
        <v>8</v>
      </c>
      <c r="S3840" s="7">
        <f t="shared" si="60"/>
        <v>0.38709677419354838</v>
      </c>
      <c r="T3840" s="7">
        <v>3</v>
      </c>
      <c r="U3840">
        <v>17</v>
      </c>
      <c r="V3840" t="s">
        <v>82</v>
      </c>
      <c r="W3840">
        <f t="shared" si="61"/>
        <v>400</v>
      </c>
      <c r="X3840" s="5">
        <v>1</v>
      </c>
      <c r="Y3840" s="15" t="s">
        <v>48</v>
      </c>
      <c r="Z3840" t="s">
        <v>55</v>
      </c>
      <c r="AA3840" t="s">
        <v>867</v>
      </c>
      <c r="AB3840">
        <v>4</v>
      </c>
      <c r="AC3840" t="s">
        <v>1446</v>
      </c>
      <c r="AD3840" t="s">
        <v>1683</v>
      </c>
    </row>
    <row r="3841" spans="1:30" ht="14.4" x14ac:dyDescent="0.3">
      <c r="A3841">
        <v>40</v>
      </c>
      <c r="B3841" t="s">
        <v>24</v>
      </c>
      <c r="C3841" t="s">
        <v>441</v>
      </c>
      <c r="D3841" t="s">
        <v>351</v>
      </c>
      <c r="E3841">
        <v>2014</v>
      </c>
      <c r="F3841" t="s">
        <v>642</v>
      </c>
      <c r="G3841" t="s">
        <v>651</v>
      </c>
      <c r="H3841" s="3" t="s">
        <v>652</v>
      </c>
      <c r="I3841" s="8">
        <v>-6.4558330000000002</v>
      </c>
      <c r="J3841" s="8">
        <v>-76.331666999999996</v>
      </c>
      <c r="K3841" t="s">
        <v>109</v>
      </c>
      <c r="L3841" t="s">
        <v>110</v>
      </c>
      <c r="M3841" t="s">
        <v>110</v>
      </c>
      <c r="N3841" t="s">
        <v>646</v>
      </c>
      <c r="O3841" s="12">
        <v>2012</v>
      </c>
      <c r="P3841" s="12">
        <v>7</v>
      </c>
      <c r="Q3841" s="12">
        <v>2012</v>
      </c>
      <c r="R3841" s="12">
        <v>8</v>
      </c>
      <c r="S3841" s="7">
        <f t="shared" si="60"/>
        <v>0.38709677419354838</v>
      </c>
      <c r="T3841" s="7">
        <v>3</v>
      </c>
      <c r="U3841">
        <v>17</v>
      </c>
      <c r="V3841" t="s">
        <v>82</v>
      </c>
      <c r="W3841">
        <f t="shared" si="61"/>
        <v>400</v>
      </c>
      <c r="X3841" s="5">
        <v>1</v>
      </c>
      <c r="Y3841" s="15" t="s">
        <v>48</v>
      </c>
      <c r="Z3841" t="s">
        <v>55</v>
      </c>
      <c r="AA3841" t="s">
        <v>1083</v>
      </c>
      <c r="AB3841">
        <v>2</v>
      </c>
      <c r="AC3841" t="s">
        <v>1446</v>
      </c>
      <c r="AD3841" t="s">
        <v>1683</v>
      </c>
    </row>
    <row r="3842" spans="1:30" ht="14.4" x14ac:dyDescent="0.3">
      <c r="A3842">
        <v>40</v>
      </c>
      <c r="B3842" t="s">
        <v>24</v>
      </c>
      <c r="C3842" t="s">
        <v>441</v>
      </c>
      <c r="D3842" t="s">
        <v>351</v>
      </c>
      <c r="E3842">
        <v>2014</v>
      </c>
      <c r="F3842" t="s">
        <v>642</v>
      </c>
      <c r="G3842" t="s">
        <v>651</v>
      </c>
      <c r="H3842" s="3" t="s">
        <v>652</v>
      </c>
      <c r="I3842" s="8">
        <v>-6.4558330000000002</v>
      </c>
      <c r="J3842" s="8">
        <v>-76.331666999999996</v>
      </c>
      <c r="K3842" t="s">
        <v>109</v>
      </c>
      <c r="L3842" t="s">
        <v>110</v>
      </c>
      <c r="M3842" t="s">
        <v>110</v>
      </c>
      <c r="N3842" t="s">
        <v>646</v>
      </c>
      <c r="O3842" s="12">
        <v>2012</v>
      </c>
      <c r="P3842" s="12">
        <v>7</v>
      </c>
      <c r="Q3842" s="12">
        <v>2012</v>
      </c>
      <c r="R3842" s="12">
        <v>8</v>
      </c>
      <c r="S3842" s="7">
        <f t="shared" si="60"/>
        <v>0.38709677419354838</v>
      </c>
      <c r="T3842" s="7">
        <v>3</v>
      </c>
      <c r="U3842">
        <v>17</v>
      </c>
      <c r="V3842" t="s">
        <v>82</v>
      </c>
      <c r="W3842">
        <f t="shared" si="61"/>
        <v>400</v>
      </c>
      <c r="X3842" s="5">
        <v>1</v>
      </c>
      <c r="Y3842" s="15" t="s">
        <v>48</v>
      </c>
      <c r="Z3842" t="s">
        <v>55</v>
      </c>
      <c r="AA3842" t="s">
        <v>1107</v>
      </c>
      <c r="AB3842">
        <v>0</v>
      </c>
      <c r="AC3842" t="s">
        <v>1446</v>
      </c>
      <c r="AD3842" t="s">
        <v>1683</v>
      </c>
    </row>
    <row r="3843" spans="1:30" ht="14.4" x14ac:dyDescent="0.3">
      <c r="A3843">
        <v>40</v>
      </c>
      <c r="B3843" t="s">
        <v>24</v>
      </c>
      <c r="C3843" t="s">
        <v>441</v>
      </c>
      <c r="D3843" t="s">
        <v>351</v>
      </c>
      <c r="E3843">
        <v>2014</v>
      </c>
      <c r="F3843" t="s">
        <v>642</v>
      </c>
      <c r="G3843" t="s">
        <v>651</v>
      </c>
      <c r="H3843" s="3" t="s">
        <v>652</v>
      </c>
      <c r="I3843" s="8">
        <v>-6.4558330000000002</v>
      </c>
      <c r="J3843" s="8">
        <v>-76.331666999999996</v>
      </c>
      <c r="K3843" t="s">
        <v>109</v>
      </c>
      <c r="L3843" t="s">
        <v>110</v>
      </c>
      <c r="M3843" t="s">
        <v>110</v>
      </c>
      <c r="N3843" t="s">
        <v>646</v>
      </c>
      <c r="O3843" s="12">
        <v>2012</v>
      </c>
      <c r="P3843" s="12">
        <v>7</v>
      </c>
      <c r="Q3843" s="12">
        <v>2012</v>
      </c>
      <c r="R3843" s="12">
        <v>8</v>
      </c>
      <c r="S3843" s="7">
        <f t="shared" si="60"/>
        <v>0.38709677419354838</v>
      </c>
      <c r="T3843" s="7">
        <v>3</v>
      </c>
      <c r="U3843">
        <v>17</v>
      </c>
      <c r="V3843" t="s">
        <v>82</v>
      </c>
      <c r="W3843">
        <f t="shared" si="61"/>
        <v>400</v>
      </c>
      <c r="X3843" s="5">
        <v>1</v>
      </c>
      <c r="Y3843" s="15" t="s">
        <v>48</v>
      </c>
      <c r="Z3843" t="s">
        <v>55</v>
      </c>
      <c r="AA3843" t="s">
        <v>1112</v>
      </c>
      <c r="AB3843">
        <v>1</v>
      </c>
      <c r="AC3843" t="s">
        <v>1446</v>
      </c>
      <c r="AD3843" t="s">
        <v>1683</v>
      </c>
    </row>
    <row r="3844" spans="1:30" ht="14.4" x14ac:dyDescent="0.3">
      <c r="A3844">
        <v>40</v>
      </c>
      <c r="B3844" t="s">
        <v>24</v>
      </c>
      <c r="C3844" t="s">
        <v>441</v>
      </c>
      <c r="D3844" t="s">
        <v>351</v>
      </c>
      <c r="E3844">
        <v>2014</v>
      </c>
      <c r="F3844" t="s">
        <v>642</v>
      </c>
      <c r="G3844" t="s">
        <v>651</v>
      </c>
      <c r="H3844" s="3" t="s">
        <v>652</v>
      </c>
      <c r="I3844" s="8">
        <v>-6.4558330000000002</v>
      </c>
      <c r="J3844" s="8">
        <v>-76.331666999999996</v>
      </c>
      <c r="K3844" t="s">
        <v>109</v>
      </c>
      <c r="L3844" t="s">
        <v>110</v>
      </c>
      <c r="M3844" t="s">
        <v>110</v>
      </c>
      <c r="N3844" t="s">
        <v>646</v>
      </c>
      <c r="O3844" s="12">
        <v>2012</v>
      </c>
      <c r="P3844" s="12">
        <v>7</v>
      </c>
      <c r="Q3844" s="12">
        <v>2012</v>
      </c>
      <c r="R3844" s="12">
        <v>8</v>
      </c>
      <c r="S3844" s="7">
        <f t="shared" si="60"/>
        <v>0.38709677419354838</v>
      </c>
      <c r="T3844" s="7">
        <v>3</v>
      </c>
      <c r="U3844">
        <v>17</v>
      </c>
      <c r="V3844" t="s">
        <v>82</v>
      </c>
      <c r="W3844">
        <f t="shared" si="61"/>
        <v>400</v>
      </c>
      <c r="X3844" s="5">
        <v>1</v>
      </c>
      <c r="Y3844" s="15" t="s">
        <v>48</v>
      </c>
      <c r="Z3844" t="s">
        <v>55</v>
      </c>
      <c r="AA3844" t="s">
        <v>889</v>
      </c>
      <c r="AB3844">
        <v>3</v>
      </c>
      <c r="AC3844" t="s">
        <v>1446</v>
      </c>
      <c r="AD3844" t="s">
        <v>1683</v>
      </c>
    </row>
    <row r="3845" spans="1:30" ht="14.4" x14ac:dyDescent="0.3">
      <c r="A3845">
        <v>40</v>
      </c>
      <c r="B3845" t="s">
        <v>24</v>
      </c>
      <c r="C3845" t="s">
        <v>441</v>
      </c>
      <c r="D3845" t="s">
        <v>351</v>
      </c>
      <c r="E3845">
        <v>2014</v>
      </c>
      <c r="F3845" t="s">
        <v>642</v>
      </c>
      <c r="G3845" t="s">
        <v>651</v>
      </c>
      <c r="H3845" s="3" t="s">
        <v>652</v>
      </c>
      <c r="I3845" s="8">
        <v>-6.4558330000000002</v>
      </c>
      <c r="J3845" s="8">
        <v>-76.331666999999996</v>
      </c>
      <c r="K3845" t="s">
        <v>109</v>
      </c>
      <c r="L3845" t="s">
        <v>110</v>
      </c>
      <c r="M3845" t="s">
        <v>110</v>
      </c>
      <c r="N3845" t="s">
        <v>646</v>
      </c>
      <c r="O3845" s="12">
        <v>2012</v>
      </c>
      <c r="P3845" s="12">
        <v>7</v>
      </c>
      <c r="Q3845" s="12">
        <v>2012</v>
      </c>
      <c r="R3845" s="12">
        <v>8</v>
      </c>
      <c r="S3845" s="7">
        <f t="shared" si="60"/>
        <v>0.38709677419354838</v>
      </c>
      <c r="T3845" s="7">
        <v>3</v>
      </c>
      <c r="U3845">
        <v>17</v>
      </c>
      <c r="V3845" t="s">
        <v>82</v>
      </c>
      <c r="W3845">
        <f t="shared" si="61"/>
        <v>400</v>
      </c>
      <c r="X3845" s="5">
        <v>1</v>
      </c>
      <c r="Y3845" s="15" t="s">
        <v>48</v>
      </c>
      <c r="Z3845" t="s">
        <v>55</v>
      </c>
      <c r="AA3845" t="s">
        <v>1139</v>
      </c>
      <c r="AB3845">
        <v>0</v>
      </c>
      <c r="AC3845" t="s">
        <v>1446</v>
      </c>
      <c r="AD3845" t="s">
        <v>1683</v>
      </c>
    </row>
    <row r="3846" spans="1:30" ht="14.4" x14ac:dyDescent="0.3">
      <c r="A3846">
        <v>40</v>
      </c>
      <c r="B3846" t="s">
        <v>24</v>
      </c>
      <c r="C3846" t="s">
        <v>441</v>
      </c>
      <c r="D3846" t="s">
        <v>351</v>
      </c>
      <c r="E3846">
        <v>2014</v>
      </c>
      <c r="F3846" t="s">
        <v>642</v>
      </c>
      <c r="G3846" t="s">
        <v>651</v>
      </c>
      <c r="H3846" s="3" t="s">
        <v>652</v>
      </c>
      <c r="I3846" s="8">
        <v>-6.4558330000000002</v>
      </c>
      <c r="J3846" s="8">
        <v>-76.331666999999996</v>
      </c>
      <c r="K3846" t="s">
        <v>109</v>
      </c>
      <c r="L3846" t="s">
        <v>110</v>
      </c>
      <c r="M3846" t="s">
        <v>110</v>
      </c>
      <c r="N3846" t="s">
        <v>646</v>
      </c>
      <c r="O3846" s="12">
        <v>2012</v>
      </c>
      <c r="P3846" s="12">
        <v>7</v>
      </c>
      <c r="Q3846" s="12">
        <v>2012</v>
      </c>
      <c r="R3846" s="12">
        <v>8</v>
      </c>
      <c r="S3846" s="7">
        <f t="shared" si="60"/>
        <v>0.38709677419354838</v>
      </c>
      <c r="T3846" s="7">
        <v>3</v>
      </c>
      <c r="U3846">
        <v>17</v>
      </c>
      <c r="V3846" t="s">
        <v>82</v>
      </c>
      <c r="W3846">
        <f t="shared" si="61"/>
        <v>400</v>
      </c>
      <c r="X3846" s="5">
        <v>1</v>
      </c>
      <c r="Y3846" s="15" t="s">
        <v>48</v>
      </c>
      <c r="Z3846" t="s">
        <v>55</v>
      </c>
      <c r="AA3846" t="s">
        <v>1140</v>
      </c>
      <c r="AB3846">
        <v>0</v>
      </c>
      <c r="AC3846" t="s">
        <v>1446</v>
      </c>
      <c r="AD3846" t="s">
        <v>1683</v>
      </c>
    </row>
    <row r="3847" spans="1:30" ht="14.4" x14ac:dyDescent="0.3">
      <c r="A3847">
        <v>40</v>
      </c>
      <c r="B3847" t="s">
        <v>24</v>
      </c>
      <c r="C3847" t="s">
        <v>441</v>
      </c>
      <c r="D3847" t="s">
        <v>351</v>
      </c>
      <c r="E3847">
        <v>2014</v>
      </c>
      <c r="F3847" t="s">
        <v>642</v>
      </c>
      <c r="G3847" t="s">
        <v>651</v>
      </c>
      <c r="H3847" s="3" t="s">
        <v>652</v>
      </c>
      <c r="I3847" s="8">
        <v>-6.4558330000000002</v>
      </c>
      <c r="J3847" s="8">
        <v>-76.331666999999996</v>
      </c>
      <c r="K3847" t="s">
        <v>109</v>
      </c>
      <c r="L3847" t="s">
        <v>110</v>
      </c>
      <c r="M3847" t="s">
        <v>110</v>
      </c>
      <c r="N3847" t="s">
        <v>646</v>
      </c>
      <c r="O3847" s="12">
        <v>2012</v>
      </c>
      <c r="P3847" s="12">
        <v>7</v>
      </c>
      <c r="Q3847" s="12">
        <v>2012</v>
      </c>
      <c r="R3847" s="12">
        <v>8</v>
      </c>
      <c r="S3847" s="7">
        <f t="shared" si="60"/>
        <v>0.38709677419354838</v>
      </c>
      <c r="T3847" s="7">
        <v>3</v>
      </c>
      <c r="U3847">
        <v>17</v>
      </c>
      <c r="V3847" t="s">
        <v>82</v>
      </c>
      <c r="W3847">
        <f t="shared" si="61"/>
        <v>400</v>
      </c>
      <c r="X3847" s="5">
        <v>1</v>
      </c>
      <c r="Y3847" s="15" t="s">
        <v>48</v>
      </c>
      <c r="Z3847" t="s">
        <v>55</v>
      </c>
      <c r="AA3847" t="s">
        <v>1113</v>
      </c>
      <c r="AB3847">
        <v>2</v>
      </c>
      <c r="AC3847" t="s">
        <v>1446</v>
      </c>
      <c r="AD3847" t="s">
        <v>1683</v>
      </c>
    </row>
    <row r="3848" spans="1:30" ht="14.4" x14ac:dyDescent="0.3">
      <c r="A3848">
        <v>40</v>
      </c>
      <c r="B3848" t="s">
        <v>24</v>
      </c>
      <c r="C3848" t="s">
        <v>441</v>
      </c>
      <c r="D3848" t="s">
        <v>351</v>
      </c>
      <c r="E3848">
        <v>2014</v>
      </c>
      <c r="F3848" t="s">
        <v>642</v>
      </c>
      <c r="G3848" t="s">
        <v>651</v>
      </c>
      <c r="H3848" s="3" t="s">
        <v>652</v>
      </c>
      <c r="I3848" s="8">
        <v>-6.4558330000000002</v>
      </c>
      <c r="J3848" s="8">
        <v>-76.331666999999996</v>
      </c>
      <c r="K3848" t="s">
        <v>109</v>
      </c>
      <c r="L3848" t="s">
        <v>110</v>
      </c>
      <c r="M3848" t="s">
        <v>110</v>
      </c>
      <c r="N3848" t="s">
        <v>646</v>
      </c>
      <c r="O3848" s="12">
        <v>2012</v>
      </c>
      <c r="P3848" s="12">
        <v>7</v>
      </c>
      <c r="Q3848" s="12">
        <v>2012</v>
      </c>
      <c r="R3848" s="12">
        <v>8</v>
      </c>
      <c r="S3848" s="7">
        <f t="shared" si="60"/>
        <v>0.38709677419354838</v>
      </c>
      <c r="T3848" s="7">
        <v>3</v>
      </c>
      <c r="U3848">
        <v>17</v>
      </c>
      <c r="V3848" t="s">
        <v>82</v>
      </c>
      <c r="W3848">
        <f t="shared" si="61"/>
        <v>400</v>
      </c>
      <c r="X3848" s="5">
        <v>1</v>
      </c>
      <c r="Y3848" s="15" t="s">
        <v>48</v>
      </c>
      <c r="Z3848" t="s">
        <v>55</v>
      </c>
      <c r="AA3848" t="s">
        <v>73</v>
      </c>
      <c r="AB3848">
        <v>5</v>
      </c>
      <c r="AC3848" t="s">
        <v>1446</v>
      </c>
      <c r="AD3848" t="s">
        <v>1683</v>
      </c>
    </row>
    <row r="3849" spans="1:30" ht="14.4" x14ac:dyDescent="0.3">
      <c r="A3849">
        <v>40</v>
      </c>
      <c r="B3849" t="s">
        <v>24</v>
      </c>
      <c r="C3849" t="s">
        <v>441</v>
      </c>
      <c r="D3849" t="s">
        <v>351</v>
      </c>
      <c r="E3849">
        <v>2014</v>
      </c>
      <c r="F3849" t="s">
        <v>642</v>
      </c>
      <c r="G3849" t="s">
        <v>651</v>
      </c>
      <c r="H3849" s="3" t="s">
        <v>652</v>
      </c>
      <c r="I3849" s="8">
        <v>-6.4558330000000002</v>
      </c>
      <c r="J3849" s="8">
        <v>-76.331666999999996</v>
      </c>
      <c r="K3849" t="s">
        <v>109</v>
      </c>
      <c r="L3849" t="s">
        <v>110</v>
      </c>
      <c r="M3849" t="s">
        <v>110</v>
      </c>
      <c r="N3849" t="s">
        <v>646</v>
      </c>
      <c r="O3849" s="12">
        <v>2012</v>
      </c>
      <c r="P3849" s="12">
        <v>7</v>
      </c>
      <c r="Q3849" s="12">
        <v>2012</v>
      </c>
      <c r="R3849" s="12">
        <v>8</v>
      </c>
      <c r="S3849" s="7">
        <f t="shared" si="60"/>
        <v>0.38709677419354838</v>
      </c>
      <c r="T3849" s="7">
        <v>3</v>
      </c>
      <c r="U3849">
        <v>17</v>
      </c>
      <c r="V3849" t="s">
        <v>82</v>
      </c>
      <c r="W3849">
        <f t="shared" si="61"/>
        <v>400</v>
      </c>
      <c r="X3849" s="5">
        <v>1</v>
      </c>
      <c r="Y3849" s="15" t="s">
        <v>48</v>
      </c>
      <c r="Z3849" t="s">
        <v>55</v>
      </c>
      <c r="AA3849" t="s">
        <v>1141</v>
      </c>
      <c r="AB3849">
        <v>0</v>
      </c>
      <c r="AC3849" t="s">
        <v>1446</v>
      </c>
      <c r="AD3849" t="s">
        <v>1683</v>
      </c>
    </row>
    <row r="3850" spans="1:30" ht="14.4" x14ac:dyDescent="0.3">
      <c r="A3850">
        <v>40</v>
      </c>
      <c r="B3850" t="s">
        <v>24</v>
      </c>
      <c r="C3850" t="s">
        <v>441</v>
      </c>
      <c r="D3850" t="s">
        <v>351</v>
      </c>
      <c r="E3850">
        <v>2014</v>
      </c>
      <c r="F3850" t="s">
        <v>642</v>
      </c>
      <c r="G3850" t="s">
        <v>651</v>
      </c>
      <c r="H3850" s="3" t="s">
        <v>652</v>
      </c>
      <c r="I3850" s="8">
        <v>-6.4558330000000002</v>
      </c>
      <c r="J3850" s="8">
        <v>-76.331666999999996</v>
      </c>
      <c r="K3850" t="s">
        <v>109</v>
      </c>
      <c r="L3850" t="s">
        <v>110</v>
      </c>
      <c r="M3850" t="s">
        <v>110</v>
      </c>
      <c r="N3850" t="s">
        <v>646</v>
      </c>
      <c r="O3850" s="12">
        <v>2012</v>
      </c>
      <c r="P3850" s="12">
        <v>7</v>
      </c>
      <c r="Q3850" s="12">
        <v>2012</v>
      </c>
      <c r="R3850" s="12">
        <v>8</v>
      </c>
      <c r="S3850" s="7">
        <f t="shared" si="60"/>
        <v>0.38709677419354838</v>
      </c>
      <c r="T3850" s="7">
        <v>3</v>
      </c>
      <c r="U3850">
        <v>17</v>
      </c>
      <c r="V3850" t="s">
        <v>82</v>
      </c>
      <c r="W3850">
        <f t="shared" si="61"/>
        <v>400</v>
      </c>
      <c r="X3850" s="5">
        <v>1</v>
      </c>
      <c r="Y3850" s="15" t="s">
        <v>48</v>
      </c>
      <c r="Z3850" t="s">
        <v>55</v>
      </c>
      <c r="AA3850" t="s">
        <v>1142</v>
      </c>
      <c r="AB3850">
        <v>0</v>
      </c>
      <c r="AC3850" t="s">
        <v>1446</v>
      </c>
      <c r="AD3850" t="s">
        <v>1683</v>
      </c>
    </row>
    <row r="3851" spans="1:30" ht="14.4" x14ac:dyDescent="0.3">
      <c r="A3851">
        <v>40</v>
      </c>
      <c r="B3851" t="s">
        <v>24</v>
      </c>
      <c r="C3851" t="s">
        <v>441</v>
      </c>
      <c r="D3851" t="s">
        <v>351</v>
      </c>
      <c r="E3851">
        <v>2014</v>
      </c>
      <c r="F3851" t="s">
        <v>642</v>
      </c>
      <c r="G3851" t="s">
        <v>651</v>
      </c>
      <c r="H3851" s="3" t="s">
        <v>652</v>
      </c>
      <c r="I3851" s="8">
        <v>-6.4558330000000002</v>
      </c>
      <c r="J3851" s="8">
        <v>-76.331666999999996</v>
      </c>
      <c r="K3851" t="s">
        <v>109</v>
      </c>
      <c r="L3851" t="s">
        <v>110</v>
      </c>
      <c r="M3851" t="s">
        <v>110</v>
      </c>
      <c r="N3851" t="s">
        <v>646</v>
      </c>
      <c r="O3851" s="12">
        <v>2012</v>
      </c>
      <c r="P3851" s="12">
        <v>7</v>
      </c>
      <c r="Q3851" s="12">
        <v>2012</v>
      </c>
      <c r="R3851" s="12">
        <v>8</v>
      </c>
      <c r="S3851" s="7">
        <f t="shared" si="60"/>
        <v>0.38709677419354838</v>
      </c>
      <c r="T3851" s="7">
        <v>3</v>
      </c>
      <c r="U3851">
        <v>17</v>
      </c>
      <c r="V3851" t="s">
        <v>82</v>
      </c>
      <c r="W3851">
        <f t="shared" si="61"/>
        <v>400</v>
      </c>
      <c r="X3851" s="5">
        <v>1</v>
      </c>
      <c r="Y3851" s="15" t="s">
        <v>48</v>
      </c>
      <c r="Z3851" t="s">
        <v>55</v>
      </c>
      <c r="AA3851" t="s">
        <v>1143</v>
      </c>
      <c r="AB3851">
        <v>0</v>
      </c>
      <c r="AC3851" t="s">
        <v>1446</v>
      </c>
      <c r="AD3851" t="s">
        <v>1683</v>
      </c>
    </row>
    <row r="3852" spans="1:30" ht="14.4" x14ac:dyDescent="0.3">
      <c r="A3852">
        <v>40</v>
      </c>
      <c r="B3852" t="s">
        <v>24</v>
      </c>
      <c r="C3852" t="s">
        <v>441</v>
      </c>
      <c r="D3852" t="s">
        <v>351</v>
      </c>
      <c r="E3852">
        <v>2014</v>
      </c>
      <c r="F3852" t="s">
        <v>642</v>
      </c>
      <c r="G3852" t="s">
        <v>651</v>
      </c>
      <c r="H3852" s="3" t="s">
        <v>652</v>
      </c>
      <c r="I3852" s="8">
        <v>-6.4558330000000002</v>
      </c>
      <c r="J3852" s="8">
        <v>-76.331666999999996</v>
      </c>
      <c r="K3852" t="s">
        <v>109</v>
      </c>
      <c r="L3852" t="s">
        <v>110</v>
      </c>
      <c r="M3852" t="s">
        <v>110</v>
      </c>
      <c r="N3852" t="s">
        <v>646</v>
      </c>
      <c r="O3852" s="12">
        <v>2012</v>
      </c>
      <c r="P3852" s="12">
        <v>7</v>
      </c>
      <c r="Q3852" s="12">
        <v>2012</v>
      </c>
      <c r="R3852" s="12">
        <v>8</v>
      </c>
      <c r="S3852" s="7">
        <f t="shared" si="60"/>
        <v>0.38709677419354838</v>
      </c>
      <c r="T3852" s="7">
        <v>3</v>
      </c>
      <c r="U3852">
        <v>17</v>
      </c>
      <c r="V3852" t="s">
        <v>82</v>
      </c>
      <c r="W3852">
        <f t="shared" si="61"/>
        <v>400</v>
      </c>
      <c r="X3852" s="5">
        <v>1</v>
      </c>
      <c r="Y3852" s="15" t="s">
        <v>48</v>
      </c>
      <c r="Z3852" t="s">
        <v>83</v>
      </c>
      <c r="AA3852" t="s">
        <v>128</v>
      </c>
      <c r="AB3852">
        <v>3</v>
      </c>
      <c r="AC3852" t="s">
        <v>1446</v>
      </c>
      <c r="AD3852" t="s">
        <v>1683</v>
      </c>
    </row>
    <row r="3853" spans="1:30" ht="14.4" x14ac:dyDescent="0.3">
      <c r="A3853">
        <v>40</v>
      </c>
      <c r="B3853" t="s">
        <v>24</v>
      </c>
      <c r="C3853" t="s">
        <v>441</v>
      </c>
      <c r="D3853" t="s">
        <v>351</v>
      </c>
      <c r="E3853">
        <v>2014</v>
      </c>
      <c r="F3853" t="s">
        <v>642</v>
      </c>
      <c r="G3853" t="s">
        <v>651</v>
      </c>
      <c r="H3853" s="3" t="s">
        <v>652</v>
      </c>
      <c r="I3853" s="8">
        <v>-6.4558330000000002</v>
      </c>
      <c r="J3853" s="8">
        <v>-76.331666999999996</v>
      </c>
      <c r="K3853" t="s">
        <v>109</v>
      </c>
      <c r="L3853" t="s">
        <v>110</v>
      </c>
      <c r="M3853" t="s">
        <v>110</v>
      </c>
      <c r="N3853" t="s">
        <v>646</v>
      </c>
      <c r="O3853" s="12">
        <v>2012</v>
      </c>
      <c r="P3853" s="12">
        <v>7</v>
      </c>
      <c r="Q3853" s="12">
        <v>2012</v>
      </c>
      <c r="R3853" s="12">
        <v>8</v>
      </c>
      <c r="S3853" s="7">
        <f t="shared" si="60"/>
        <v>0.38709677419354838</v>
      </c>
      <c r="T3853" s="7">
        <v>3</v>
      </c>
      <c r="U3853">
        <v>17</v>
      </c>
      <c r="V3853" t="s">
        <v>82</v>
      </c>
      <c r="W3853">
        <f t="shared" si="61"/>
        <v>400</v>
      </c>
      <c r="X3853" s="5">
        <v>1</v>
      </c>
      <c r="Y3853" s="15" t="s">
        <v>48</v>
      </c>
      <c r="Z3853" t="s">
        <v>83</v>
      </c>
      <c r="AA3853" t="s">
        <v>274</v>
      </c>
      <c r="AB3853">
        <v>1</v>
      </c>
      <c r="AC3853" t="s">
        <v>1446</v>
      </c>
      <c r="AD3853" t="s">
        <v>1683</v>
      </c>
    </row>
    <row r="3854" spans="1:30" ht="14.4" x14ac:dyDescent="0.3">
      <c r="A3854">
        <v>40</v>
      </c>
      <c r="B3854" t="s">
        <v>24</v>
      </c>
      <c r="C3854" t="s">
        <v>441</v>
      </c>
      <c r="D3854" t="s">
        <v>351</v>
      </c>
      <c r="E3854">
        <v>2014</v>
      </c>
      <c r="F3854" t="s">
        <v>642</v>
      </c>
      <c r="G3854" t="s">
        <v>651</v>
      </c>
      <c r="H3854" s="3" t="s">
        <v>652</v>
      </c>
      <c r="I3854" s="8">
        <v>-6.4558330000000002</v>
      </c>
      <c r="J3854" s="8">
        <v>-76.331666999999996</v>
      </c>
      <c r="K3854" t="s">
        <v>109</v>
      </c>
      <c r="L3854" t="s">
        <v>110</v>
      </c>
      <c r="M3854" t="s">
        <v>110</v>
      </c>
      <c r="N3854" t="s">
        <v>646</v>
      </c>
      <c r="O3854" s="12">
        <v>2012</v>
      </c>
      <c r="P3854" s="12">
        <v>7</v>
      </c>
      <c r="Q3854" s="12">
        <v>2012</v>
      </c>
      <c r="R3854" s="12">
        <v>8</v>
      </c>
      <c r="S3854" s="7">
        <f t="shared" si="60"/>
        <v>0.38709677419354838</v>
      </c>
      <c r="T3854" s="7">
        <v>3</v>
      </c>
      <c r="U3854">
        <v>17</v>
      </c>
      <c r="V3854" t="s">
        <v>82</v>
      </c>
      <c r="W3854">
        <f t="shared" si="61"/>
        <v>400</v>
      </c>
      <c r="X3854" s="5">
        <v>1</v>
      </c>
      <c r="Y3854" s="15" t="s">
        <v>48</v>
      </c>
      <c r="Z3854" t="s">
        <v>83</v>
      </c>
      <c r="AA3854" t="s">
        <v>911</v>
      </c>
      <c r="AB3854">
        <v>2</v>
      </c>
      <c r="AC3854" t="s">
        <v>1446</v>
      </c>
      <c r="AD3854" t="s">
        <v>1683</v>
      </c>
    </row>
    <row r="3855" spans="1:30" ht="14.4" x14ac:dyDescent="0.3">
      <c r="A3855">
        <v>40</v>
      </c>
      <c r="B3855" t="s">
        <v>24</v>
      </c>
      <c r="C3855" t="s">
        <v>441</v>
      </c>
      <c r="D3855" t="s">
        <v>351</v>
      </c>
      <c r="E3855">
        <v>2014</v>
      </c>
      <c r="F3855" t="s">
        <v>642</v>
      </c>
      <c r="G3855" t="s">
        <v>651</v>
      </c>
      <c r="H3855" s="3" t="s">
        <v>652</v>
      </c>
      <c r="I3855" s="8">
        <v>-6.4558330000000002</v>
      </c>
      <c r="J3855" s="8">
        <v>-76.331666999999996</v>
      </c>
      <c r="K3855" t="s">
        <v>109</v>
      </c>
      <c r="L3855" t="s">
        <v>110</v>
      </c>
      <c r="M3855" t="s">
        <v>110</v>
      </c>
      <c r="N3855" t="s">
        <v>646</v>
      </c>
      <c r="O3855" s="12">
        <v>2012</v>
      </c>
      <c r="P3855" s="12">
        <v>7</v>
      </c>
      <c r="Q3855" s="12">
        <v>2012</v>
      </c>
      <c r="R3855" s="12">
        <v>8</v>
      </c>
      <c r="S3855" s="7">
        <f t="shared" si="60"/>
        <v>0.38709677419354838</v>
      </c>
      <c r="T3855" s="7">
        <v>3</v>
      </c>
      <c r="U3855">
        <v>17</v>
      </c>
      <c r="V3855" t="s">
        <v>82</v>
      </c>
      <c r="W3855">
        <f t="shared" si="61"/>
        <v>400</v>
      </c>
      <c r="X3855" s="5">
        <v>1</v>
      </c>
      <c r="Y3855" s="15" t="s">
        <v>48</v>
      </c>
      <c r="Z3855" t="s">
        <v>83</v>
      </c>
      <c r="AA3855" t="s">
        <v>902</v>
      </c>
      <c r="AB3855">
        <v>0</v>
      </c>
      <c r="AC3855" t="s">
        <v>1446</v>
      </c>
      <c r="AD3855" t="s">
        <v>1683</v>
      </c>
    </row>
    <row r="3856" spans="1:30" ht="14.4" x14ac:dyDescent="0.3">
      <c r="A3856">
        <v>40</v>
      </c>
      <c r="B3856" t="s">
        <v>24</v>
      </c>
      <c r="C3856" t="s">
        <v>441</v>
      </c>
      <c r="D3856" t="s">
        <v>351</v>
      </c>
      <c r="E3856">
        <v>2014</v>
      </c>
      <c r="F3856" t="s">
        <v>642</v>
      </c>
      <c r="G3856" t="s">
        <v>651</v>
      </c>
      <c r="H3856" s="3" t="s">
        <v>652</v>
      </c>
      <c r="I3856" s="8">
        <v>-6.4558330000000002</v>
      </c>
      <c r="J3856" s="8">
        <v>-76.331666999999996</v>
      </c>
      <c r="K3856" t="s">
        <v>109</v>
      </c>
      <c r="L3856" t="s">
        <v>110</v>
      </c>
      <c r="M3856" t="s">
        <v>110</v>
      </c>
      <c r="N3856" t="s">
        <v>646</v>
      </c>
      <c r="O3856" s="12">
        <v>2012</v>
      </c>
      <c r="P3856" s="12">
        <v>7</v>
      </c>
      <c r="Q3856" s="12">
        <v>2012</v>
      </c>
      <c r="R3856" s="12">
        <v>8</v>
      </c>
      <c r="S3856" s="7">
        <f t="shared" si="60"/>
        <v>0.38709677419354838</v>
      </c>
      <c r="T3856" s="7">
        <v>3</v>
      </c>
      <c r="U3856">
        <v>17</v>
      </c>
      <c r="V3856" t="s">
        <v>82</v>
      </c>
      <c r="W3856">
        <f t="shared" si="61"/>
        <v>400</v>
      </c>
      <c r="X3856" s="5">
        <v>1</v>
      </c>
      <c r="Y3856" s="15" t="s">
        <v>48</v>
      </c>
      <c r="Z3856" t="s">
        <v>83</v>
      </c>
      <c r="AA3856" t="s">
        <v>87</v>
      </c>
      <c r="AB3856">
        <v>19</v>
      </c>
      <c r="AC3856" t="s">
        <v>1446</v>
      </c>
      <c r="AD3856" t="s">
        <v>1683</v>
      </c>
    </row>
    <row r="3857" spans="1:30" ht="14.4" x14ac:dyDescent="0.3">
      <c r="A3857">
        <v>40</v>
      </c>
      <c r="B3857" t="s">
        <v>24</v>
      </c>
      <c r="C3857" t="s">
        <v>441</v>
      </c>
      <c r="D3857" t="s">
        <v>351</v>
      </c>
      <c r="E3857">
        <v>2014</v>
      </c>
      <c r="F3857" t="s">
        <v>642</v>
      </c>
      <c r="G3857" t="s">
        <v>651</v>
      </c>
      <c r="H3857" s="3" t="s">
        <v>652</v>
      </c>
      <c r="I3857" s="8">
        <v>-6.4558330000000002</v>
      </c>
      <c r="J3857" s="8">
        <v>-76.331666999999996</v>
      </c>
      <c r="K3857" t="s">
        <v>109</v>
      </c>
      <c r="L3857" t="s">
        <v>110</v>
      </c>
      <c r="M3857" t="s">
        <v>110</v>
      </c>
      <c r="N3857" t="s">
        <v>646</v>
      </c>
      <c r="O3857" s="12">
        <v>2012</v>
      </c>
      <c r="P3857" s="12">
        <v>7</v>
      </c>
      <c r="Q3857" s="12">
        <v>2012</v>
      </c>
      <c r="R3857" s="12">
        <v>8</v>
      </c>
      <c r="S3857" s="7">
        <f t="shared" si="60"/>
        <v>0.38709677419354838</v>
      </c>
      <c r="T3857" s="7">
        <v>3</v>
      </c>
      <c r="U3857">
        <v>17</v>
      </c>
      <c r="V3857" t="s">
        <v>82</v>
      </c>
      <c r="W3857">
        <f t="shared" si="61"/>
        <v>400</v>
      </c>
      <c r="X3857" s="5">
        <v>1</v>
      </c>
      <c r="Y3857" s="15" t="s">
        <v>48</v>
      </c>
      <c r="Z3857" t="s">
        <v>83</v>
      </c>
      <c r="AA3857" t="s">
        <v>1144</v>
      </c>
      <c r="AB3857">
        <v>0</v>
      </c>
      <c r="AC3857" t="s">
        <v>1446</v>
      </c>
      <c r="AD3857" t="s">
        <v>1683</v>
      </c>
    </row>
    <row r="3858" spans="1:30" ht="14.4" x14ac:dyDescent="0.3">
      <c r="A3858">
        <v>40</v>
      </c>
      <c r="B3858" t="s">
        <v>24</v>
      </c>
      <c r="C3858" t="s">
        <v>441</v>
      </c>
      <c r="D3858" t="s">
        <v>351</v>
      </c>
      <c r="E3858">
        <v>2014</v>
      </c>
      <c r="F3858" t="s">
        <v>642</v>
      </c>
      <c r="G3858" t="s">
        <v>651</v>
      </c>
      <c r="H3858" s="3" t="s">
        <v>652</v>
      </c>
      <c r="I3858" s="8">
        <v>-6.4558330000000002</v>
      </c>
      <c r="J3858" s="8">
        <v>-76.331666999999996</v>
      </c>
      <c r="K3858" t="s">
        <v>109</v>
      </c>
      <c r="L3858" t="s">
        <v>110</v>
      </c>
      <c r="M3858" t="s">
        <v>110</v>
      </c>
      <c r="N3858" t="s">
        <v>646</v>
      </c>
      <c r="O3858" s="12">
        <v>2012</v>
      </c>
      <c r="P3858" s="12">
        <v>7</v>
      </c>
      <c r="Q3858" s="12">
        <v>2012</v>
      </c>
      <c r="R3858" s="12">
        <v>8</v>
      </c>
      <c r="S3858" s="7">
        <f t="shared" si="60"/>
        <v>0.38709677419354838</v>
      </c>
      <c r="T3858" s="7">
        <v>3</v>
      </c>
      <c r="U3858">
        <v>17</v>
      </c>
      <c r="V3858" t="s">
        <v>82</v>
      </c>
      <c r="W3858">
        <f t="shared" si="61"/>
        <v>400</v>
      </c>
      <c r="X3858" s="5">
        <v>1</v>
      </c>
      <c r="Y3858" s="15" t="s">
        <v>48</v>
      </c>
      <c r="Z3858" t="s">
        <v>83</v>
      </c>
      <c r="AA3858" t="s">
        <v>1145</v>
      </c>
      <c r="AB3858">
        <v>0</v>
      </c>
      <c r="AC3858" t="s">
        <v>1446</v>
      </c>
      <c r="AD3858" t="s">
        <v>1683</v>
      </c>
    </row>
    <row r="3859" spans="1:30" ht="14.4" x14ac:dyDescent="0.3">
      <c r="A3859">
        <v>40</v>
      </c>
      <c r="B3859" t="s">
        <v>24</v>
      </c>
      <c r="C3859" t="s">
        <v>441</v>
      </c>
      <c r="D3859" t="s">
        <v>351</v>
      </c>
      <c r="E3859">
        <v>2014</v>
      </c>
      <c r="F3859" t="s">
        <v>642</v>
      </c>
      <c r="G3859" t="s">
        <v>651</v>
      </c>
      <c r="H3859" s="3" t="s">
        <v>652</v>
      </c>
      <c r="I3859" s="8">
        <v>-6.4558330000000002</v>
      </c>
      <c r="J3859" s="8">
        <v>-76.331666999999996</v>
      </c>
      <c r="K3859" t="s">
        <v>109</v>
      </c>
      <c r="L3859" t="s">
        <v>110</v>
      </c>
      <c r="M3859" t="s">
        <v>110</v>
      </c>
      <c r="N3859" t="s">
        <v>646</v>
      </c>
      <c r="O3859" s="12">
        <v>2012</v>
      </c>
      <c r="P3859" s="12">
        <v>7</v>
      </c>
      <c r="Q3859" s="12">
        <v>2012</v>
      </c>
      <c r="R3859" s="12">
        <v>8</v>
      </c>
      <c r="S3859" s="7">
        <f t="shared" si="60"/>
        <v>0.38709677419354838</v>
      </c>
      <c r="T3859" s="7">
        <v>3</v>
      </c>
      <c r="U3859">
        <v>17</v>
      </c>
      <c r="V3859" t="s">
        <v>82</v>
      </c>
      <c r="W3859">
        <f t="shared" si="61"/>
        <v>400</v>
      </c>
      <c r="X3859" s="5">
        <v>1</v>
      </c>
      <c r="Y3859" s="15" t="s">
        <v>48</v>
      </c>
      <c r="Z3859" t="s">
        <v>90</v>
      </c>
      <c r="AA3859" t="s">
        <v>666</v>
      </c>
      <c r="AB3859">
        <v>0</v>
      </c>
      <c r="AC3859" t="s">
        <v>1446</v>
      </c>
      <c r="AD3859" t="s">
        <v>1683</v>
      </c>
    </row>
    <row r="3860" spans="1:30" ht="14.4" x14ac:dyDescent="0.3">
      <c r="A3860">
        <v>40</v>
      </c>
      <c r="B3860" t="s">
        <v>24</v>
      </c>
      <c r="C3860" t="s">
        <v>441</v>
      </c>
      <c r="D3860" t="s">
        <v>351</v>
      </c>
      <c r="E3860">
        <v>2014</v>
      </c>
      <c r="F3860" t="s">
        <v>642</v>
      </c>
      <c r="G3860" t="s">
        <v>651</v>
      </c>
      <c r="H3860" s="3" t="s">
        <v>652</v>
      </c>
      <c r="I3860" s="8">
        <v>-6.4558330000000002</v>
      </c>
      <c r="J3860" s="8">
        <v>-76.331666999999996</v>
      </c>
      <c r="K3860" t="s">
        <v>109</v>
      </c>
      <c r="L3860" t="s">
        <v>110</v>
      </c>
      <c r="M3860" t="s">
        <v>110</v>
      </c>
      <c r="N3860" t="s">
        <v>646</v>
      </c>
      <c r="O3860" s="12">
        <v>2012</v>
      </c>
      <c r="P3860" s="12">
        <v>7</v>
      </c>
      <c r="Q3860" s="12">
        <v>2012</v>
      </c>
      <c r="R3860" s="12">
        <v>8</v>
      </c>
      <c r="S3860" s="7">
        <f t="shared" si="60"/>
        <v>0.38709677419354838</v>
      </c>
      <c r="T3860" s="7">
        <v>3</v>
      </c>
      <c r="U3860">
        <v>17</v>
      </c>
      <c r="V3860" t="s">
        <v>82</v>
      </c>
      <c r="W3860">
        <f t="shared" si="61"/>
        <v>400</v>
      </c>
      <c r="X3860" s="5">
        <v>1</v>
      </c>
      <c r="Y3860" s="15" t="s">
        <v>48</v>
      </c>
      <c r="Z3860" t="s">
        <v>90</v>
      </c>
      <c r="AA3860" t="s">
        <v>91</v>
      </c>
      <c r="AB3860">
        <v>0</v>
      </c>
      <c r="AC3860" t="s">
        <v>1446</v>
      </c>
      <c r="AD3860" t="s">
        <v>1683</v>
      </c>
    </row>
    <row r="3861" spans="1:30" ht="14.4" x14ac:dyDescent="0.3">
      <c r="A3861">
        <v>40</v>
      </c>
      <c r="B3861" t="s">
        <v>24</v>
      </c>
      <c r="C3861" t="s">
        <v>441</v>
      </c>
      <c r="D3861" t="s">
        <v>351</v>
      </c>
      <c r="E3861">
        <v>2014</v>
      </c>
      <c r="F3861" t="s">
        <v>642</v>
      </c>
      <c r="G3861" t="s">
        <v>653</v>
      </c>
      <c r="H3861" s="3" t="s">
        <v>654</v>
      </c>
      <c r="I3861" s="8">
        <v>-6.4644440000000003</v>
      </c>
      <c r="J3861" s="8">
        <v>-76.288055999999997</v>
      </c>
      <c r="K3861" t="s">
        <v>109</v>
      </c>
      <c r="L3861" t="s">
        <v>110</v>
      </c>
      <c r="M3861" t="s">
        <v>558</v>
      </c>
      <c r="N3861" t="s">
        <v>646</v>
      </c>
      <c r="O3861" s="12">
        <v>2012</v>
      </c>
      <c r="P3861" s="12">
        <v>7</v>
      </c>
      <c r="Q3861" s="12">
        <v>2012</v>
      </c>
      <c r="R3861" s="12">
        <v>8</v>
      </c>
      <c r="S3861" s="7">
        <f t="shared" si="60"/>
        <v>0.38709677419354838</v>
      </c>
      <c r="T3861" s="7">
        <v>3</v>
      </c>
      <c r="U3861">
        <v>17</v>
      </c>
      <c r="V3861" t="s">
        <v>82</v>
      </c>
      <c r="W3861">
        <f t="shared" si="61"/>
        <v>400</v>
      </c>
      <c r="X3861" s="5">
        <v>1</v>
      </c>
      <c r="Y3861" s="15" t="s">
        <v>48</v>
      </c>
      <c r="Z3861" t="s">
        <v>1131</v>
      </c>
      <c r="AA3861" t="s">
        <v>1132</v>
      </c>
      <c r="AB3861">
        <v>2</v>
      </c>
      <c r="AC3861" t="s">
        <v>1446</v>
      </c>
      <c r="AD3861" t="s">
        <v>1683</v>
      </c>
    </row>
    <row r="3862" spans="1:30" ht="14.4" x14ac:dyDescent="0.3">
      <c r="A3862">
        <v>40</v>
      </c>
      <c r="B3862" t="s">
        <v>24</v>
      </c>
      <c r="C3862" t="s">
        <v>441</v>
      </c>
      <c r="D3862" t="s">
        <v>351</v>
      </c>
      <c r="E3862">
        <v>2014</v>
      </c>
      <c r="F3862" t="s">
        <v>642</v>
      </c>
      <c r="G3862" t="s">
        <v>653</v>
      </c>
      <c r="H3862" s="3" t="s">
        <v>654</v>
      </c>
      <c r="I3862" s="8">
        <v>-6.4644440000000003</v>
      </c>
      <c r="J3862" s="8">
        <v>-76.288055999999997</v>
      </c>
      <c r="K3862" t="s">
        <v>109</v>
      </c>
      <c r="L3862" t="s">
        <v>110</v>
      </c>
      <c r="M3862" t="s">
        <v>558</v>
      </c>
      <c r="N3862" t="s">
        <v>646</v>
      </c>
      <c r="O3862" s="12">
        <v>2012</v>
      </c>
      <c r="P3862" s="12">
        <v>7</v>
      </c>
      <c r="Q3862" s="12">
        <v>2012</v>
      </c>
      <c r="R3862" s="12">
        <v>8</v>
      </c>
      <c r="S3862" s="7">
        <f t="shared" si="60"/>
        <v>0.38709677419354838</v>
      </c>
      <c r="T3862" s="7">
        <v>3</v>
      </c>
      <c r="U3862">
        <v>17</v>
      </c>
      <c r="V3862" t="s">
        <v>82</v>
      </c>
      <c r="W3862">
        <f t="shared" si="61"/>
        <v>400</v>
      </c>
      <c r="X3862" s="5">
        <v>1</v>
      </c>
      <c r="Y3862" s="15" t="s">
        <v>48</v>
      </c>
      <c r="Z3862" t="s">
        <v>49</v>
      </c>
      <c r="AA3862" t="s">
        <v>1133</v>
      </c>
      <c r="AB3862">
        <v>0</v>
      </c>
      <c r="AC3862" t="s">
        <v>1446</v>
      </c>
      <c r="AD3862" t="s">
        <v>1683</v>
      </c>
    </row>
    <row r="3863" spans="1:30" ht="14.4" x14ac:dyDescent="0.3">
      <c r="A3863">
        <v>40</v>
      </c>
      <c r="B3863" t="s">
        <v>24</v>
      </c>
      <c r="C3863" t="s">
        <v>441</v>
      </c>
      <c r="D3863" t="s">
        <v>351</v>
      </c>
      <c r="E3863">
        <v>2014</v>
      </c>
      <c r="F3863" t="s">
        <v>642</v>
      </c>
      <c r="G3863" t="s">
        <v>653</v>
      </c>
      <c r="H3863" s="3" t="s">
        <v>654</v>
      </c>
      <c r="I3863" s="8">
        <v>-6.4644440000000003</v>
      </c>
      <c r="J3863" s="8">
        <v>-76.288055999999997</v>
      </c>
      <c r="K3863" t="s">
        <v>109</v>
      </c>
      <c r="L3863" t="s">
        <v>110</v>
      </c>
      <c r="M3863" t="s">
        <v>558</v>
      </c>
      <c r="N3863" t="s">
        <v>646</v>
      </c>
      <c r="O3863" s="12">
        <v>2012</v>
      </c>
      <c r="P3863" s="12">
        <v>7</v>
      </c>
      <c r="Q3863" s="12">
        <v>2012</v>
      </c>
      <c r="R3863" s="12">
        <v>8</v>
      </c>
      <c r="S3863" s="7">
        <f t="shared" si="60"/>
        <v>0.38709677419354838</v>
      </c>
      <c r="T3863" s="7">
        <v>3</v>
      </c>
      <c r="U3863">
        <v>17</v>
      </c>
      <c r="V3863" t="s">
        <v>82</v>
      </c>
      <c r="W3863">
        <f t="shared" si="61"/>
        <v>400</v>
      </c>
      <c r="X3863" s="5">
        <v>1</v>
      </c>
      <c r="Y3863" s="15" t="s">
        <v>48</v>
      </c>
      <c r="Z3863" t="s">
        <v>49</v>
      </c>
      <c r="AA3863" t="s">
        <v>1134</v>
      </c>
      <c r="AB3863">
        <v>7</v>
      </c>
      <c r="AC3863" t="s">
        <v>1446</v>
      </c>
      <c r="AD3863" t="s">
        <v>1683</v>
      </c>
    </row>
    <row r="3864" spans="1:30" ht="14.4" x14ac:dyDescent="0.3">
      <c r="A3864">
        <v>40</v>
      </c>
      <c r="B3864" t="s">
        <v>24</v>
      </c>
      <c r="C3864" t="s">
        <v>441</v>
      </c>
      <c r="D3864" t="s">
        <v>351</v>
      </c>
      <c r="E3864">
        <v>2014</v>
      </c>
      <c r="F3864" t="s">
        <v>642</v>
      </c>
      <c r="G3864" t="s">
        <v>653</v>
      </c>
      <c r="H3864" s="3" t="s">
        <v>654</v>
      </c>
      <c r="I3864" s="8">
        <v>-6.4644440000000003</v>
      </c>
      <c r="J3864" s="8">
        <v>-76.288055999999997</v>
      </c>
      <c r="K3864" t="s">
        <v>109</v>
      </c>
      <c r="L3864" t="s">
        <v>110</v>
      </c>
      <c r="M3864" t="s">
        <v>558</v>
      </c>
      <c r="N3864" t="s">
        <v>646</v>
      </c>
      <c r="O3864" s="12">
        <v>2012</v>
      </c>
      <c r="P3864" s="12">
        <v>7</v>
      </c>
      <c r="Q3864" s="12">
        <v>2012</v>
      </c>
      <c r="R3864" s="12">
        <v>8</v>
      </c>
      <c r="S3864" s="7">
        <f t="shared" si="60"/>
        <v>0.38709677419354838</v>
      </c>
      <c r="T3864" s="7">
        <v>3</v>
      </c>
      <c r="U3864">
        <v>17</v>
      </c>
      <c r="V3864" t="s">
        <v>82</v>
      </c>
      <c r="W3864">
        <f t="shared" si="61"/>
        <v>400</v>
      </c>
      <c r="X3864" s="5">
        <v>1</v>
      </c>
      <c r="Y3864" s="15" t="s">
        <v>48</v>
      </c>
      <c r="Z3864" t="s">
        <v>49</v>
      </c>
      <c r="AA3864" t="s">
        <v>490</v>
      </c>
      <c r="AB3864">
        <v>0</v>
      </c>
      <c r="AC3864" t="s">
        <v>1446</v>
      </c>
      <c r="AD3864" t="s">
        <v>1683</v>
      </c>
    </row>
    <row r="3865" spans="1:30" ht="14.4" x14ac:dyDescent="0.3">
      <c r="A3865">
        <v>40</v>
      </c>
      <c r="B3865" t="s">
        <v>24</v>
      </c>
      <c r="C3865" t="s">
        <v>441</v>
      </c>
      <c r="D3865" t="s">
        <v>351</v>
      </c>
      <c r="E3865">
        <v>2014</v>
      </c>
      <c r="F3865" t="s">
        <v>642</v>
      </c>
      <c r="G3865" t="s">
        <v>653</v>
      </c>
      <c r="H3865" s="3" t="s">
        <v>654</v>
      </c>
      <c r="I3865" s="8">
        <v>-6.4644440000000003</v>
      </c>
      <c r="J3865" s="8">
        <v>-76.288055999999997</v>
      </c>
      <c r="K3865" t="s">
        <v>109</v>
      </c>
      <c r="L3865" t="s">
        <v>110</v>
      </c>
      <c r="M3865" t="s">
        <v>558</v>
      </c>
      <c r="N3865" t="s">
        <v>646</v>
      </c>
      <c r="O3865" s="12">
        <v>2012</v>
      </c>
      <c r="P3865" s="12">
        <v>7</v>
      </c>
      <c r="Q3865" s="12">
        <v>2012</v>
      </c>
      <c r="R3865" s="12">
        <v>8</v>
      </c>
      <c r="S3865" s="7">
        <f t="shared" si="60"/>
        <v>0.38709677419354838</v>
      </c>
      <c r="T3865" s="7">
        <v>3</v>
      </c>
      <c r="U3865">
        <v>17</v>
      </c>
      <c r="V3865" t="s">
        <v>82</v>
      </c>
      <c r="W3865">
        <f t="shared" si="61"/>
        <v>400</v>
      </c>
      <c r="X3865" s="5">
        <v>1</v>
      </c>
      <c r="Y3865" s="15" t="s">
        <v>48</v>
      </c>
      <c r="Z3865" t="s">
        <v>55</v>
      </c>
      <c r="AA3865" t="s">
        <v>1080</v>
      </c>
      <c r="AB3865">
        <v>2</v>
      </c>
      <c r="AC3865" t="s">
        <v>1446</v>
      </c>
      <c r="AD3865" t="s">
        <v>1683</v>
      </c>
    </row>
    <row r="3866" spans="1:30" ht="14.4" x14ac:dyDescent="0.3">
      <c r="A3866">
        <v>40</v>
      </c>
      <c r="B3866" t="s">
        <v>24</v>
      </c>
      <c r="C3866" t="s">
        <v>441</v>
      </c>
      <c r="D3866" t="s">
        <v>351</v>
      </c>
      <c r="E3866">
        <v>2014</v>
      </c>
      <c r="F3866" t="s">
        <v>642</v>
      </c>
      <c r="G3866" t="s">
        <v>653</v>
      </c>
      <c r="H3866" s="3" t="s">
        <v>654</v>
      </c>
      <c r="I3866" s="8">
        <v>-6.4644440000000003</v>
      </c>
      <c r="J3866" s="8">
        <v>-76.288055999999997</v>
      </c>
      <c r="K3866" t="s">
        <v>109</v>
      </c>
      <c r="L3866" t="s">
        <v>110</v>
      </c>
      <c r="M3866" t="s">
        <v>558</v>
      </c>
      <c r="N3866" t="s">
        <v>646</v>
      </c>
      <c r="O3866" s="12">
        <v>2012</v>
      </c>
      <c r="P3866" s="12">
        <v>7</v>
      </c>
      <c r="Q3866" s="12">
        <v>2012</v>
      </c>
      <c r="R3866" s="12">
        <v>8</v>
      </c>
      <c r="S3866" s="7">
        <f t="shared" si="60"/>
        <v>0.38709677419354838</v>
      </c>
      <c r="T3866" s="7">
        <v>3</v>
      </c>
      <c r="U3866">
        <v>17</v>
      </c>
      <c r="V3866" t="s">
        <v>82</v>
      </c>
      <c r="W3866">
        <f t="shared" si="61"/>
        <v>400</v>
      </c>
      <c r="X3866" s="5">
        <v>1</v>
      </c>
      <c r="Y3866" s="15" t="s">
        <v>48</v>
      </c>
      <c r="Z3866" t="s">
        <v>55</v>
      </c>
      <c r="AA3866" t="s">
        <v>859</v>
      </c>
      <c r="AB3866">
        <v>17</v>
      </c>
      <c r="AC3866" t="s">
        <v>1446</v>
      </c>
      <c r="AD3866" t="s">
        <v>1683</v>
      </c>
    </row>
    <row r="3867" spans="1:30" ht="14.4" x14ac:dyDescent="0.3">
      <c r="A3867">
        <v>40</v>
      </c>
      <c r="B3867" t="s">
        <v>24</v>
      </c>
      <c r="C3867" t="s">
        <v>441</v>
      </c>
      <c r="D3867" t="s">
        <v>351</v>
      </c>
      <c r="E3867">
        <v>2014</v>
      </c>
      <c r="F3867" t="s">
        <v>642</v>
      </c>
      <c r="G3867" t="s">
        <v>653</v>
      </c>
      <c r="H3867" s="3" t="s">
        <v>654</v>
      </c>
      <c r="I3867" s="8">
        <v>-6.4644440000000003</v>
      </c>
      <c r="J3867" s="8">
        <v>-76.288055999999997</v>
      </c>
      <c r="K3867" t="s">
        <v>109</v>
      </c>
      <c r="L3867" t="s">
        <v>110</v>
      </c>
      <c r="M3867" t="s">
        <v>558</v>
      </c>
      <c r="N3867" t="s">
        <v>646</v>
      </c>
      <c r="O3867" s="12">
        <v>2012</v>
      </c>
      <c r="P3867" s="12">
        <v>7</v>
      </c>
      <c r="Q3867" s="12">
        <v>2012</v>
      </c>
      <c r="R3867" s="12">
        <v>8</v>
      </c>
      <c r="S3867" s="7">
        <f t="shared" si="60"/>
        <v>0.38709677419354838</v>
      </c>
      <c r="T3867" s="7">
        <v>3</v>
      </c>
      <c r="U3867">
        <v>17</v>
      </c>
      <c r="V3867" t="s">
        <v>82</v>
      </c>
      <c r="W3867">
        <f t="shared" si="61"/>
        <v>400</v>
      </c>
      <c r="X3867" s="5">
        <v>1</v>
      </c>
      <c r="Y3867" s="15" t="s">
        <v>48</v>
      </c>
      <c r="Z3867" t="s">
        <v>55</v>
      </c>
      <c r="AA3867" t="s">
        <v>1054</v>
      </c>
      <c r="AB3867">
        <v>1</v>
      </c>
      <c r="AC3867" t="s">
        <v>1446</v>
      </c>
      <c r="AD3867" t="s">
        <v>1683</v>
      </c>
    </row>
    <row r="3868" spans="1:30" ht="14.4" x14ac:dyDescent="0.3">
      <c r="A3868">
        <v>40</v>
      </c>
      <c r="B3868" t="s">
        <v>24</v>
      </c>
      <c r="C3868" t="s">
        <v>441</v>
      </c>
      <c r="D3868" t="s">
        <v>351</v>
      </c>
      <c r="E3868">
        <v>2014</v>
      </c>
      <c r="F3868" t="s">
        <v>642</v>
      </c>
      <c r="G3868" t="s">
        <v>653</v>
      </c>
      <c r="H3868" s="3" t="s">
        <v>654</v>
      </c>
      <c r="I3868" s="8">
        <v>-6.4644440000000003</v>
      </c>
      <c r="J3868" s="8">
        <v>-76.288055999999997</v>
      </c>
      <c r="K3868" t="s">
        <v>109</v>
      </c>
      <c r="L3868" t="s">
        <v>110</v>
      </c>
      <c r="M3868" t="s">
        <v>558</v>
      </c>
      <c r="N3868" t="s">
        <v>646</v>
      </c>
      <c r="O3868" s="12">
        <v>2012</v>
      </c>
      <c r="P3868" s="12">
        <v>7</v>
      </c>
      <c r="Q3868" s="12">
        <v>2012</v>
      </c>
      <c r="R3868" s="12">
        <v>8</v>
      </c>
      <c r="S3868" s="7">
        <f t="shared" si="60"/>
        <v>0.38709677419354838</v>
      </c>
      <c r="T3868" s="7">
        <v>3</v>
      </c>
      <c r="U3868">
        <v>17</v>
      </c>
      <c r="V3868" t="s">
        <v>82</v>
      </c>
      <c r="W3868">
        <f t="shared" si="61"/>
        <v>400</v>
      </c>
      <c r="X3868" s="5">
        <v>1</v>
      </c>
      <c r="Y3868" s="15" t="s">
        <v>48</v>
      </c>
      <c r="Z3868" t="s">
        <v>55</v>
      </c>
      <c r="AA3868" t="s">
        <v>890</v>
      </c>
      <c r="AB3868">
        <v>0</v>
      </c>
      <c r="AC3868" t="s">
        <v>1446</v>
      </c>
      <c r="AD3868" t="s">
        <v>1683</v>
      </c>
    </row>
    <row r="3869" spans="1:30" ht="14.4" x14ac:dyDescent="0.3">
      <c r="A3869">
        <v>40</v>
      </c>
      <c r="B3869" t="s">
        <v>24</v>
      </c>
      <c r="C3869" t="s">
        <v>441</v>
      </c>
      <c r="D3869" t="s">
        <v>351</v>
      </c>
      <c r="E3869">
        <v>2014</v>
      </c>
      <c r="F3869" t="s">
        <v>642</v>
      </c>
      <c r="G3869" t="s">
        <v>653</v>
      </c>
      <c r="H3869" s="3" t="s">
        <v>654</v>
      </c>
      <c r="I3869" s="8">
        <v>-6.4644440000000003</v>
      </c>
      <c r="J3869" s="8">
        <v>-76.288055999999997</v>
      </c>
      <c r="K3869" t="s">
        <v>109</v>
      </c>
      <c r="L3869" t="s">
        <v>110</v>
      </c>
      <c r="M3869" t="s">
        <v>558</v>
      </c>
      <c r="N3869" t="s">
        <v>646</v>
      </c>
      <c r="O3869" s="12">
        <v>2012</v>
      </c>
      <c r="P3869" s="12">
        <v>7</v>
      </c>
      <c r="Q3869" s="12">
        <v>2012</v>
      </c>
      <c r="R3869" s="12">
        <v>8</v>
      </c>
      <c r="S3869" s="7">
        <f t="shared" si="60"/>
        <v>0.38709677419354838</v>
      </c>
      <c r="T3869" s="7">
        <v>3</v>
      </c>
      <c r="U3869">
        <v>17</v>
      </c>
      <c r="V3869" t="s">
        <v>82</v>
      </c>
      <c r="W3869">
        <f t="shared" si="61"/>
        <v>400</v>
      </c>
      <c r="X3869" s="5">
        <v>1</v>
      </c>
      <c r="Y3869" s="15" t="s">
        <v>48</v>
      </c>
      <c r="Z3869" t="s">
        <v>55</v>
      </c>
      <c r="AA3869" t="s">
        <v>860</v>
      </c>
      <c r="AB3869">
        <v>3</v>
      </c>
      <c r="AC3869" t="s">
        <v>1446</v>
      </c>
      <c r="AD3869" t="s">
        <v>1683</v>
      </c>
    </row>
    <row r="3870" spans="1:30" ht="14.4" x14ac:dyDescent="0.3">
      <c r="A3870">
        <v>40</v>
      </c>
      <c r="B3870" t="s">
        <v>24</v>
      </c>
      <c r="C3870" t="s">
        <v>441</v>
      </c>
      <c r="D3870" t="s">
        <v>351</v>
      </c>
      <c r="E3870">
        <v>2014</v>
      </c>
      <c r="F3870" t="s">
        <v>642</v>
      </c>
      <c r="G3870" t="s">
        <v>653</v>
      </c>
      <c r="H3870" s="3" t="s">
        <v>654</v>
      </c>
      <c r="I3870" s="8">
        <v>-6.4644440000000003</v>
      </c>
      <c r="J3870" s="8">
        <v>-76.288055999999997</v>
      </c>
      <c r="K3870" t="s">
        <v>109</v>
      </c>
      <c r="L3870" t="s">
        <v>110</v>
      </c>
      <c r="M3870" t="s">
        <v>558</v>
      </c>
      <c r="N3870" t="s">
        <v>646</v>
      </c>
      <c r="O3870" s="12">
        <v>2012</v>
      </c>
      <c r="P3870" s="12">
        <v>7</v>
      </c>
      <c r="Q3870" s="12">
        <v>2012</v>
      </c>
      <c r="R3870" s="12">
        <v>8</v>
      </c>
      <c r="S3870" s="7">
        <f t="shared" si="60"/>
        <v>0.38709677419354838</v>
      </c>
      <c r="T3870" s="7">
        <v>3</v>
      </c>
      <c r="U3870">
        <v>17</v>
      </c>
      <c r="V3870" t="s">
        <v>82</v>
      </c>
      <c r="W3870">
        <f t="shared" si="61"/>
        <v>400</v>
      </c>
      <c r="X3870" s="5">
        <v>1</v>
      </c>
      <c r="Y3870" s="15" t="s">
        <v>48</v>
      </c>
      <c r="Z3870" t="s">
        <v>55</v>
      </c>
      <c r="AA3870" t="s">
        <v>1135</v>
      </c>
      <c r="AB3870">
        <v>0</v>
      </c>
      <c r="AC3870" t="s">
        <v>1446</v>
      </c>
      <c r="AD3870" t="s">
        <v>1683</v>
      </c>
    </row>
    <row r="3871" spans="1:30" ht="14.4" x14ac:dyDescent="0.3">
      <c r="A3871">
        <v>40</v>
      </c>
      <c r="B3871" t="s">
        <v>24</v>
      </c>
      <c r="C3871" t="s">
        <v>441</v>
      </c>
      <c r="D3871" t="s">
        <v>351</v>
      </c>
      <c r="E3871">
        <v>2014</v>
      </c>
      <c r="F3871" t="s">
        <v>642</v>
      </c>
      <c r="G3871" t="s">
        <v>653</v>
      </c>
      <c r="H3871" s="3" t="s">
        <v>654</v>
      </c>
      <c r="I3871" s="8">
        <v>-6.4644440000000003</v>
      </c>
      <c r="J3871" s="8">
        <v>-76.288055999999997</v>
      </c>
      <c r="K3871" t="s">
        <v>109</v>
      </c>
      <c r="L3871" t="s">
        <v>110</v>
      </c>
      <c r="M3871" t="s">
        <v>558</v>
      </c>
      <c r="N3871" t="s">
        <v>646</v>
      </c>
      <c r="O3871" s="12">
        <v>2012</v>
      </c>
      <c r="P3871" s="12">
        <v>7</v>
      </c>
      <c r="Q3871" s="12">
        <v>2012</v>
      </c>
      <c r="R3871" s="12">
        <v>8</v>
      </c>
      <c r="S3871" s="7">
        <f t="shared" si="60"/>
        <v>0.38709677419354838</v>
      </c>
      <c r="T3871" s="7">
        <v>3</v>
      </c>
      <c r="U3871">
        <v>17</v>
      </c>
      <c r="V3871" t="s">
        <v>82</v>
      </c>
      <c r="W3871">
        <f t="shared" si="61"/>
        <v>400</v>
      </c>
      <c r="X3871" s="5">
        <v>1</v>
      </c>
      <c r="Y3871" s="15" t="s">
        <v>48</v>
      </c>
      <c r="Z3871" t="s">
        <v>55</v>
      </c>
      <c r="AA3871" t="s">
        <v>59</v>
      </c>
      <c r="AB3871">
        <v>4</v>
      </c>
      <c r="AC3871" t="s">
        <v>1446</v>
      </c>
      <c r="AD3871" t="s">
        <v>1683</v>
      </c>
    </row>
    <row r="3872" spans="1:30" ht="14.4" x14ac:dyDescent="0.3">
      <c r="A3872">
        <v>40</v>
      </c>
      <c r="B3872" t="s">
        <v>24</v>
      </c>
      <c r="C3872" t="s">
        <v>441</v>
      </c>
      <c r="D3872" t="s">
        <v>351</v>
      </c>
      <c r="E3872">
        <v>2014</v>
      </c>
      <c r="F3872" t="s">
        <v>642</v>
      </c>
      <c r="G3872" t="s">
        <v>653</v>
      </c>
      <c r="H3872" s="3" t="s">
        <v>654</v>
      </c>
      <c r="I3872" s="8">
        <v>-6.4644440000000003</v>
      </c>
      <c r="J3872" s="8">
        <v>-76.288055999999997</v>
      </c>
      <c r="K3872" t="s">
        <v>109</v>
      </c>
      <c r="L3872" t="s">
        <v>110</v>
      </c>
      <c r="M3872" t="s">
        <v>558</v>
      </c>
      <c r="N3872" t="s">
        <v>646</v>
      </c>
      <c r="O3872" s="12">
        <v>2012</v>
      </c>
      <c r="P3872" s="12">
        <v>7</v>
      </c>
      <c r="Q3872" s="12">
        <v>2012</v>
      </c>
      <c r="R3872" s="12">
        <v>8</v>
      </c>
      <c r="S3872" s="7">
        <f t="shared" si="60"/>
        <v>0.38709677419354838</v>
      </c>
      <c r="T3872" s="7">
        <v>3</v>
      </c>
      <c r="U3872">
        <v>17</v>
      </c>
      <c r="V3872" t="s">
        <v>82</v>
      </c>
      <c r="W3872">
        <f t="shared" si="61"/>
        <v>400</v>
      </c>
      <c r="X3872" s="5">
        <v>1</v>
      </c>
      <c r="Y3872" s="15" t="s">
        <v>48</v>
      </c>
      <c r="Z3872" t="s">
        <v>55</v>
      </c>
      <c r="AA3872" t="s">
        <v>1136</v>
      </c>
      <c r="AB3872">
        <v>0</v>
      </c>
      <c r="AC3872" t="s">
        <v>1446</v>
      </c>
      <c r="AD3872" t="s">
        <v>1683</v>
      </c>
    </row>
    <row r="3873" spans="1:30" ht="14.4" x14ac:dyDescent="0.3">
      <c r="A3873">
        <v>40</v>
      </c>
      <c r="B3873" t="s">
        <v>24</v>
      </c>
      <c r="C3873" t="s">
        <v>441</v>
      </c>
      <c r="D3873" t="s">
        <v>351</v>
      </c>
      <c r="E3873">
        <v>2014</v>
      </c>
      <c r="F3873" t="s">
        <v>642</v>
      </c>
      <c r="G3873" t="s">
        <v>653</v>
      </c>
      <c r="H3873" s="3" t="s">
        <v>654</v>
      </c>
      <c r="I3873" s="8">
        <v>-6.4644440000000003</v>
      </c>
      <c r="J3873" s="8">
        <v>-76.288055999999997</v>
      </c>
      <c r="K3873" t="s">
        <v>109</v>
      </c>
      <c r="L3873" t="s">
        <v>110</v>
      </c>
      <c r="M3873" t="s">
        <v>558</v>
      </c>
      <c r="N3873" t="s">
        <v>646</v>
      </c>
      <c r="O3873" s="12">
        <v>2012</v>
      </c>
      <c r="P3873" s="12">
        <v>7</v>
      </c>
      <c r="Q3873" s="12">
        <v>2012</v>
      </c>
      <c r="R3873" s="12">
        <v>8</v>
      </c>
      <c r="S3873" s="7">
        <f t="shared" si="60"/>
        <v>0.38709677419354838</v>
      </c>
      <c r="T3873" s="7">
        <v>3</v>
      </c>
      <c r="U3873">
        <v>17</v>
      </c>
      <c r="V3873" t="s">
        <v>82</v>
      </c>
      <c r="W3873">
        <f t="shared" si="61"/>
        <v>400</v>
      </c>
      <c r="X3873" s="5">
        <v>1</v>
      </c>
      <c r="Y3873" s="15" t="s">
        <v>48</v>
      </c>
      <c r="Z3873" t="s">
        <v>55</v>
      </c>
      <c r="AA3873" t="s">
        <v>1082</v>
      </c>
      <c r="AB3873">
        <v>0</v>
      </c>
      <c r="AC3873" t="s">
        <v>1446</v>
      </c>
      <c r="AD3873" t="s">
        <v>1683</v>
      </c>
    </row>
    <row r="3874" spans="1:30" ht="14.4" x14ac:dyDescent="0.3">
      <c r="A3874">
        <v>40</v>
      </c>
      <c r="B3874" t="s">
        <v>24</v>
      </c>
      <c r="C3874" t="s">
        <v>441</v>
      </c>
      <c r="D3874" t="s">
        <v>351</v>
      </c>
      <c r="E3874">
        <v>2014</v>
      </c>
      <c r="F3874" t="s">
        <v>642</v>
      </c>
      <c r="G3874" t="s">
        <v>653</v>
      </c>
      <c r="H3874" s="3" t="s">
        <v>654</v>
      </c>
      <c r="I3874" s="8">
        <v>-6.4644440000000003</v>
      </c>
      <c r="J3874" s="8">
        <v>-76.288055999999997</v>
      </c>
      <c r="K3874" t="s">
        <v>109</v>
      </c>
      <c r="L3874" t="s">
        <v>110</v>
      </c>
      <c r="M3874" t="s">
        <v>558</v>
      </c>
      <c r="N3874" t="s">
        <v>646</v>
      </c>
      <c r="O3874" s="12">
        <v>2012</v>
      </c>
      <c r="P3874" s="12">
        <v>7</v>
      </c>
      <c r="Q3874" s="12">
        <v>2012</v>
      </c>
      <c r="R3874" s="12">
        <v>8</v>
      </c>
      <c r="S3874" s="7">
        <f t="shared" si="60"/>
        <v>0.38709677419354838</v>
      </c>
      <c r="T3874" s="7">
        <v>3</v>
      </c>
      <c r="U3874">
        <v>17</v>
      </c>
      <c r="V3874" t="s">
        <v>82</v>
      </c>
      <c r="W3874">
        <f t="shared" si="61"/>
        <v>400</v>
      </c>
      <c r="X3874" s="5">
        <v>1</v>
      </c>
      <c r="Y3874" s="15" t="s">
        <v>48</v>
      </c>
      <c r="Z3874" t="s">
        <v>55</v>
      </c>
      <c r="AA3874" t="s">
        <v>655</v>
      </c>
      <c r="AB3874">
        <v>12</v>
      </c>
      <c r="AC3874" t="s">
        <v>1446</v>
      </c>
      <c r="AD3874" t="s">
        <v>1683</v>
      </c>
    </row>
    <row r="3875" spans="1:30" ht="14.4" x14ac:dyDescent="0.3">
      <c r="A3875">
        <v>40</v>
      </c>
      <c r="B3875" t="s">
        <v>24</v>
      </c>
      <c r="C3875" t="s">
        <v>441</v>
      </c>
      <c r="D3875" t="s">
        <v>351</v>
      </c>
      <c r="E3875">
        <v>2014</v>
      </c>
      <c r="F3875" t="s">
        <v>642</v>
      </c>
      <c r="G3875" t="s">
        <v>653</v>
      </c>
      <c r="H3875" s="3" t="s">
        <v>654</v>
      </c>
      <c r="I3875" s="8">
        <v>-6.4644440000000003</v>
      </c>
      <c r="J3875" s="8">
        <v>-76.288055999999997</v>
      </c>
      <c r="K3875" t="s">
        <v>109</v>
      </c>
      <c r="L3875" t="s">
        <v>110</v>
      </c>
      <c r="M3875" t="s">
        <v>558</v>
      </c>
      <c r="N3875" t="s">
        <v>646</v>
      </c>
      <c r="O3875" s="12">
        <v>2012</v>
      </c>
      <c r="P3875" s="12">
        <v>7</v>
      </c>
      <c r="Q3875" s="12">
        <v>2012</v>
      </c>
      <c r="R3875" s="12">
        <v>8</v>
      </c>
      <c r="S3875" s="7">
        <f t="shared" si="60"/>
        <v>0.38709677419354838</v>
      </c>
      <c r="T3875" s="7">
        <v>3</v>
      </c>
      <c r="U3875">
        <v>17</v>
      </c>
      <c r="V3875" t="s">
        <v>82</v>
      </c>
      <c r="W3875">
        <f t="shared" si="61"/>
        <v>400</v>
      </c>
      <c r="X3875" s="5">
        <v>1</v>
      </c>
      <c r="Y3875" s="15" t="s">
        <v>48</v>
      </c>
      <c r="Z3875" t="s">
        <v>55</v>
      </c>
      <c r="AA3875" t="s">
        <v>379</v>
      </c>
      <c r="AB3875">
        <v>7</v>
      </c>
      <c r="AC3875" t="s">
        <v>1446</v>
      </c>
      <c r="AD3875" t="s">
        <v>1683</v>
      </c>
    </row>
    <row r="3876" spans="1:30" ht="14.4" x14ac:dyDescent="0.3">
      <c r="A3876">
        <v>40</v>
      </c>
      <c r="B3876" t="s">
        <v>24</v>
      </c>
      <c r="C3876" t="s">
        <v>441</v>
      </c>
      <c r="D3876" t="s">
        <v>351</v>
      </c>
      <c r="E3876">
        <v>2014</v>
      </c>
      <c r="F3876" t="s">
        <v>642</v>
      </c>
      <c r="G3876" t="s">
        <v>653</v>
      </c>
      <c r="H3876" s="3" t="s">
        <v>654</v>
      </c>
      <c r="I3876" s="8">
        <v>-6.4644440000000003</v>
      </c>
      <c r="J3876" s="8">
        <v>-76.288055999999997</v>
      </c>
      <c r="K3876" t="s">
        <v>109</v>
      </c>
      <c r="L3876" t="s">
        <v>110</v>
      </c>
      <c r="M3876" t="s">
        <v>558</v>
      </c>
      <c r="N3876" t="s">
        <v>646</v>
      </c>
      <c r="O3876" s="12">
        <v>2012</v>
      </c>
      <c r="P3876" s="12">
        <v>7</v>
      </c>
      <c r="Q3876" s="12">
        <v>2012</v>
      </c>
      <c r="R3876" s="12">
        <v>8</v>
      </c>
      <c r="S3876" s="7">
        <f t="shared" si="60"/>
        <v>0.38709677419354838</v>
      </c>
      <c r="T3876" s="7">
        <v>3</v>
      </c>
      <c r="U3876">
        <v>17</v>
      </c>
      <c r="V3876" t="s">
        <v>82</v>
      </c>
      <c r="W3876">
        <f t="shared" si="61"/>
        <v>400</v>
      </c>
      <c r="X3876" s="5">
        <v>1</v>
      </c>
      <c r="Y3876" s="15" t="s">
        <v>48</v>
      </c>
      <c r="Z3876" t="s">
        <v>55</v>
      </c>
      <c r="AA3876" t="s">
        <v>899</v>
      </c>
      <c r="AB3876">
        <v>1</v>
      </c>
      <c r="AC3876" t="s">
        <v>1446</v>
      </c>
      <c r="AD3876" t="s">
        <v>1683</v>
      </c>
    </row>
    <row r="3877" spans="1:30" ht="14.4" x14ac:dyDescent="0.3">
      <c r="A3877">
        <v>40</v>
      </c>
      <c r="B3877" t="s">
        <v>24</v>
      </c>
      <c r="C3877" t="s">
        <v>441</v>
      </c>
      <c r="D3877" t="s">
        <v>351</v>
      </c>
      <c r="E3877">
        <v>2014</v>
      </c>
      <c r="F3877" t="s">
        <v>642</v>
      </c>
      <c r="G3877" t="s">
        <v>653</v>
      </c>
      <c r="H3877" s="3" t="s">
        <v>654</v>
      </c>
      <c r="I3877" s="8">
        <v>-6.4644440000000003</v>
      </c>
      <c r="J3877" s="8">
        <v>-76.288055999999997</v>
      </c>
      <c r="K3877" t="s">
        <v>109</v>
      </c>
      <c r="L3877" t="s">
        <v>110</v>
      </c>
      <c r="M3877" t="s">
        <v>558</v>
      </c>
      <c r="N3877" t="s">
        <v>646</v>
      </c>
      <c r="O3877" s="12">
        <v>2012</v>
      </c>
      <c r="P3877" s="12">
        <v>7</v>
      </c>
      <c r="Q3877" s="12">
        <v>2012</v>
      </c>
      <c r="R3877" s="12">
        <v>8</v>
      </c>
      <c r="S3877" s="7">
        <f t="shared" si="60"/>
        <v>0.38709677419354838</v>
      </c>
      <c r="T3877" s="7">
        <v>3</v>
      </c>
      <c r="U3877">
        <v>17</v>
      </c>
      <c r="V3877" t="s">
        <v>82</v>
      </c>
      <c r="W3877">
        <f t="shared" si="61"/>
        <v>400</v>
      </c>
      <c r="X3877" s="5">
        <v>1</v>
      </c>
      <c r="Y3877" s="15" t="s">
        <v>48</v>
      </c>
      <c r="Z3877" t="s">
        <v>55</v>
      </c>
      <c r="AA3877" t="s">
        <v>1062</v>
      </c>
      <c r="AB3877">
        <v>10</v>
      </c>
      <c r="AC3877" t="s">
        <v>1446</v>
      </c>
      <c r="AD3877" t="s">
        <v>1683</v>
      </c>
    </row>
    <row r="3878" spans="1:30" ht="14.4" x14ac:dyDescent="0.3">
      <c r="A3878">
        <v>40</v>
      </c>
      <c r="B3878" t="s">
        <v>24</v>
      </c>
      <c r="C3878" t="s">
        <v>441</v>
      </c>
      <c r="D3878" t="s">
        <v>351</v>
      </c>
      <c r="E3878">
        <v>2014</v>
      </c>
      <c r="F3878" t="s">
        <v>642</v>
      </c>
      <c r="G3878" t="s">
        <v>653</v>
      </c>
      <c r="H3878" s="3" t="s">
        <v>654</v>
      </c>
      <c r="I3878" s="8">
        <v>-6.4644440000000003</v>
      </c>
      <c r="J3878" s="8">
        <v>-76.288055999999997</v>
      </c>
      <c r="K3878" t="s">
        <v>109</v>
      </c>
      <c r="L3878" t="s">
        <v>110</v>
      </c>
      <c r="M3878" t="s">
        <v>558</v>
      </c>
      <c r="N3878" t="s">
        <v>646</v>
      </c>
      <c r="O3878" s="12">
        <v>2012</v>
      </c>
      <c r="P3878" s="12">
        <v>7</v>
      </c>
      <c r="Q3878" s="12">
        <v>2012</v>
      </c>
      <c r="R3878" s="12">
        <v>8</v>
      </c>
      <c r="S3878" s="7">
        <f t="shared" si="60"/>
        <v>0.38709677419354838</v>
      </c>
      <c r="T3878" s="7">
        <v>3</v>
      </c>
      <c r="U3878">
        <v>17</v>
      </c>
      <c r="V3878" t="s">
        <v>82</v>
      </c>
      <c r="W3878">
        <f t="shared" si="61"/>
        <v>400</v>
      </c>
      <c r="X3878" s="5">
        <v>1</v>
      </c>
      <c r="Y3878" s="15" t="s">
        <v>48</v>
      </c>
      <c r="Z3878" t="s">
        <v>55</v>
      </c>
      <c r="AA3878" t="s">
        <v>1072</v>
      </c>
      <c r="AB3878">
        <v>0</v>
      </c>
      <c r="AC3878" t="s">
        <v>1446</v>
      </c>
      <c r="AD3878" t="s">
        <v>1683</v>
      </c>
    </row>
    <row r="3879" spans="1:30" ht="14.4" x14ac:dyDescent="0.3">
      <c r="A3879">
        <v>40</v>
      </c>
      <c r="B3879" t="s">
        <v>24</v>
      </c>
      <c r="C3879" t="s">
        <v>441</v>
      </c>
      <c r="D3879" t="s">
        <v>351</v>
      </c>
      <c r="E3879">
        <v>2014</v>
      </c>
      <c r="F3879" t="s">
        <v>642</v>
      </c>
      <c r="G3879" t="s">
        <v>653</v>
      </c>
      <c r="H3879" s="3" t="s">
        <v>654</v>
      </c>
      <c r="I3879" s="8">
        <v>-6.4644440000000003</v>
      </c>
      <c r="J3879" s="8">
        <v>-76.288055999999997</v>
      </c>
      <c r="K3879" t="s">
        <v>109</v>
      </c>
      <c r="L3879" t="s">
        <v>110</v>
      </c>
      <c r="M3879" t="s">
        <v>558</v>
      </c>
      <c r="N3879" t="s">
        <v>646</v>
      </c>
      <c r="O3879" s="12">
        <v>2012</v>
      </c>
      <c r="P3879" s="12">
        <v>7</v>
      </c>
      <c r="Q3879" s="12">
        <v>2012</v>
      </c>
      <c r="R3879" s="12">
        <v>8</v>
      </c>
      <c r="S3879" s="7">
        <f t="shared" si="60"/>
        <v>0.38709677419354838</v>
      </c>
      <c r="T3879" s="7">
        <v>3</v>
      </c>
      <c r="U3879">
        <v>17</v>
      </c>
      <c r="V3879" t="s">
        <v>82</v>
      </c>
      <c r="W3879">
        <f t="shared" si="61"/>
        <v>400</v>
      </c>
      <c r="X3879" s="5">
        <v>1</v>
      </c>
      <c r="Y3879" s="15" t="s">
        <v>48</v>
      </c>
      <c r="Z3879" t="s">
        <v>55</v>
      </c>
      <c r="AA3879" t="s">
        <v>1137</v>
      </c>
      <c r="AB3879">
        <v>1</v>
      </c>
      <c r="AC3879" t="s">
        <v>1446</v>
      </c>
      <c r="AD3879" t="s">
        <v>1683</v>
      </c>
    </row>
    <row r="3880" spans="1:30" ht="14.4" x14ac:dyDescent="0.3">
      <c r="A3880">
        <v>40</v>
      </c>
      <c r="B3880" t="s">
        <v>24</v>
      </c>
      <c r="C3880" t="s">
        <v>441</v>
      </c>
      <c r="D3880" t="s">
        <v>351</v>
      </c>
      <c r="E3880">
        <v>2014</v>
      </c>
      <c r="F3880" t="s">
        <v>642</v>
      </c>
      <c r="G3880" t="s">
        <v>653</v>
      </c>
      <c r="H3880" s="3" t="s">
        <v>654</v>
      </c>
      <c r="I3880" s="8">
        <v>-6.4644440000000003</v>
      </c>
      <c r="J3880" s="8">
        <v>-76.288055999999997</v>
      </c>
      <c r="K3880" t="s">
        <v>109</v>
      </c>
      <c r="L3880" t="s">
        <v>110</v>
      </c>
      <c r="M3880" t="s">
        <v>558</v>
      </c>
      <c r="N3880" t="s">
        <v>646</v>
      </c>
      <c r="O3880" s="12">
        <v>2012</v>
      </c>
      <c r="P3880" s="12">
        <v>7</v>
      </c>
      <c r="Q3880" s="12">
        <v>2012</v>
      </c>
      <c r="R3880" s="12">
        <v>8</v>
      </c>
      <c r="S3880" s="7">
        <f t="shared" si="60"/>
        <v>0.38709677419354838</v>
      </c>
      <c r="T3880" s="7">
        <v>3</v>
      </c>
      <c r="U3880">
        <v>17</v>
      </c>
      <c r="V3880" t="s">
        <v>82</v>
      </c>
      <c r="W3880">
        <f t="shared" si="61"/>
        <v>400</v>
      </c>
      <c r="X3880" s="5">
        <v>1</v>
      </c>
      <c r="Y3880" s="15" t="s">
        <v>48</v>
      </c>
      <c r="Z3880" t="s">
        <v>55</v>
      </c>
      <c r="AA3880" t="s">
        <v>1138</v>
      </c>
      <c r="AB3880">
        <v>2</v>
      </c>
      <c r="AC3880" t="s">
        <v>1446</v>
      </c>
      <c r="AD3880" t="s">
        <v>1683</v>
      </c>
    </row>
    <row r="3881" spans="1:30" ht="14.4" x14ac:dyDescent="0.3">
      <c r="A3881">
        <v>40</v>
      </c>
      <c r="B3881" t="s">
        <v>24</v>
      </c>
      <c r="C3881" t="s">
        <v>441</v>
      </c>
      <c r="D3881" t="s">
        <v>351</v>
      </c>
      <c r="E3881">
        <v>2014</v>
      </c>
      <c r="F3881" t="s">
        <v>642</v>
      </c>
      <c r="G3881" t="s">
        <v>653</v>
      </c>
      <c r="H3881" s="3" t="s">
        <v>654</v>
      </c>
      <c r="I3881" s="8">
        <v>-6.4644440000000003</v>
      </c>
      <c r="J3881" s="8">
        <v>-76.288055999999997</v>
      </c>
      <c r="K3881" t="s">
        <v>109</v>
      </c>
      <c r="L3881" t="s">
        <v>110</v>
      </c>
      <c r="M3881" t="s">
        <v>558</v>
      </c>
      <c r="N3881" t="s">
        <v>646</v>
      </c>
      <c r="O3881" s="12">
        <v>2012</v>
      </c>
      <c r="P3881" s="12">
        <v>7</v>
      </c>
      <c r="Q3881" s="12">
        <v>2012</v>
      </c>
      <c r="R3881" s="12">
        <v>8</v>
      </c>
      <c r="S3881" s="7">
        <f t="shared" si="60"/>
        <v>0.38709677419354838</v>
      </c>
      <c r="T3881" s="7">
        <v>3</v>
      </c>
      <c r="U3881">
        <v>17</v>
      </c>
      <c r="V3881" t="s">
        <v>82</v>
      </c>
      <c r="W3881">
        <f t="shared" si="61"/>
        <v>400</v>
      </c>
      <c r="X3881" s="5">
        <v>1</v>
      </c>
      <c r="Y3881" s="15" t="s">
        <v>48</v>
      </c>
      <c r="Z3881" t="s">
        <v>55</v>
      </c>
      <c r="AA3881" t="s">
        <v>867</v>
      </c>
      <c r="AB3881">
        <v>0</v>
      </c>
      <c r="AC3881" t="s">
        <v>1446</v>
      </c>
      <c r="AD3881" t="s">
        <v>1683</v>
      </c>
    </row>
    <row r="3882" spans="1:30" ht="14.4" x14ac:dyDescent="0.3">
      <c r="A3882">
        <v>40</v>
      </c>
      <c r="B3882" t="s">
        <v>24</v>
      </c>
      <c r="C3882" t="s">
        <v>441</v>
      </c>
      <c r="D3882" t="s">
        <v>351</v>
      </c>
      <c r="E3882">
        <v>2014</v>
      </c>
      <c r="F3882" t="s">
        <v>642</v>
      </c>
      <c r="G3882" t="s">
        <v>653</v>
      </c>
      <c r="H3882" s="3" t="s">
        <v>654</v>
      </c>
      <c r="I3882" s="8">
        <v>-6.4644440000000003</v>
      </c>
      <c r="J3882" s="8">
        <v>-76.288055999999997</v>
      </c>
      <c r="K3882" t="s">
        <v>109</v>
      </c>
      <c r="L3882" t="s">
        <v>110</v>
      </c>
      <c r="M3882" t="s">
        <v>558</v>
      </c>
      <c r="N3882" t="s">
        <v>646</v>
      </c>
      <c r="O3882" s="12">
        <v>2012</v>
      </c>
      <c r="P3882" s="12">
        <v>7</v>
      </c>
      <c r="Q3882" s="12">
        <v>2012</v>
      </c>
      <c r="R3882" s="12">
        <v>8</v>
      </c>
      <c r="S3882" s="7">
        <f t="shared" si="60"/>
        <v>0.38709677419354838</v>
      </c>
      <c r="T3882" s="7">
        <v>3</v>
      </c>
      <c r="U3882">
        <v>17</v>
      </c>
      <c r="V3882" t="s">
        <v>82</v>
      </c>
      <c r="W3882">
        <f t="shared" si="61"/>
        <v>400</v>
      </c>
      <c r="X3882" s="5">
        <v>1</v>
      </c>
      <c r="Y3882" s="15" t="s">
        <v>48</v>
      </c>
      <c r="Z3882" t="s">
        <v>55</v>
      </c>
      <c r="AA3882" t="s">
        <v>1083</v>
      </c>
      <c r="AB3882">
        <v>3</v>
      </c>
      <c r="AC3882" t="s">
        <v>1446</v>
      </c>
      <c r="AD3882" t="s">
        <v>1683</v>
      </c>
    </row>
    <row r="3883" spans="1:30" ht="14.4" x14ac:dyDescent="0.3">
      <c r="A3883">
        <v>40</v>
      </c>
      <c r="B3883" t="s">
        <v>24</v>
      </c>
      <c r="C3883" t="s">
        <v>441</v>
      </c>
      <c r="D3883" t="s">
        <v>351</v>
      </c>
      <c r="E3883">
        <v>2014</v>
      </c>
      <c r="F3883" t="s">
        <v>642</v>
      </c>
      <c r="G3883" t="s">
        <v>653</v>
      </c>
      <c r="H3883" s="3" t="s">
        <v>654</v>
      </c>
      <c r="I3883" s="8">
        <v>-6.4644440000000003</v>
      </c>
      <c r="J3883" s="8">
        <v>-76.288055999999997</v>
      </c>
      <c r="K3883" t="s">
        <v>109</v>
      </c>
      <c r="L3883" t="s">
        <v>110</v>
      </c>
      <c r="M3883" t="s">
        <v>558</v>
      </c>
      <c r="N3883" t="s">
        <v>646</v>
      </c>
      <c r="O3883" s="12">
        <v>2012</v>
      </c>
      <c r="P3883" s="12">
        <v>7</v>
      </c>
      <c r="Q3883" s="12">
        <v>2012</v>
      </c>
      <c r="R3883" s="12">
        <v>8</v>
      </c>
      <c r="S3883" s="7">
        <f t="shared" si="60"/>
        <v>0.38709677419354838</v>
      </c>
      <c r="T3883" s="7">
        <v>3</v>
      </c>
      <c r="U3883">
        <v>17</v>
      </c>
      <c r="V3883" t="s">
        <v>82</v>
      </c>
      <c r="W3883">
        <f t="shared" si="61"/>
        <v>400</v>
      </c>
      <c r="X3883" s="5">
        <v>1</v>
      </c>
      <c r="Y3883" s="15" t="s">
        <v>48</v>
      </c>
      <c r="Z3883" t="s">
        <v>55</v>
      </c>
      <c r="AA3883" t="s">
        <v>1107</v>
      </c>
      <c r="AB3883">
        <v>1</v>
      </c>
      <c r="AC3883" t="s">
        <v>1446</v>
      </c>
      <c r="AD3883" t="s">
        <v>1683</v>
      </c>
    </row>
    <row r="3884" spans="1:30" ht="14.4" x14ac:dyDescent="0.3">
      <c r="A3884">
        <v>40</v>
      </c>
      <c r="B3884" t="s">
        <v>24</v>
      </c>
      <c r="C3884" t="s">
        <v>441</v>
      </c>
      <c r="D3884" t="s">
        <v>351</v>
      </c>
      <c r="E3884">
        <v>2014</v>
      </c>
      <c r="F3884" t="s">
        <v>642</v>
      </c>
      <c r="G3884" t="s">
        <v>653</v>
      </c>
      <c r="H3884" s="3" t="s">
        <v>654</v>
      </c>
      <c r="I3884" s="8">
        <v>-6.4644440000000003</v>
      </c>
      <c r="J3884" s="8">
        <v>-76.288055999999997</v>
      </c>
      <c r="K3884" t="s">
        <v>109</v>
      </c>
      <c r="L3884" t="s">
        <v>110</v>
      </c>
      <c r="M3884" t="s">
        <v>558</v>
      </c>
      <c r="N3884" t="s">
        <v>646</v>
      </c>
      <c r="O3884" s="12">
        <v>2012</v>
      </c>
      <c r="P3884" s="12">
        <v>7</v>
      </c>
      <c r="Q3884" s="12">
        <v>2012</v>
      </c>
      <c r="R3884" s="12">
        <v>8</v>
      </c>
      <c r="S3884" s="7">
        <f t="shared" si="60"/>
        <v>0.38709677419354838</v>
      </c>
      <c r="T3884" s="7">
        <v>3</v>
      </c>
      <c r="U3884">
        <v>17</v>
      </c>
      <c r="V3884" t="s">
        <v>82</v>
      </c>
      <c r="W3884">
        <f t="shared" si="61"/>
        <v>400</v>
      </c>
      <c r="X3884" s="5">
        <v>1</v>
      </c>
      <c r="Y3884" s="15" t="s">
        <v>48</v>
      </c>
      <c r="Z3884" t="s">
        <v>55</v>
      </c>
      <c r="AA3884" t="s">
        <v>1112</v>
      </c>
      <c r="AB3884">
        <v>0</v>
      </c>
      <c r="AC3884" t="s">
        <v>1446</v>
      </c>
      <c r="AD3884" t="s">
        <v>1683</v>
      </c>
    </row>
    <row r="3885" spans="1:30" ht="14.4" x14ac:dyDescent="0.3">
      <c r="A3885">
        <v>40</v>
      </c>
      <c r="B3885" t="s">
        <v>24</v>
      </c>
      <c r="C3885" t="s">
        <v>441</v>
      </c>
      <c r="D3885" t="s">
        <v>351</v>
      </c>
      <c r="E3885">
        <v>2014</v>
      </c>
      <c r="F3885" t="s">
        <v>642</v>
      </c>
      <c r="G3885" t="s">
        <v>653</v>
      </c>
      <c r="H3885" s="3" t="s">
        <v>654</v>
      </c>
      <c r="I3885" s="8">
        <v>-6.4644440000000003</v>
      </c>
      <c r="J3885" s="8">
        <v>-76.288055999999997</v>
      </c>
      <c r="K3885" t="s">
        <v>109</v>
      </c>
      <c r="L3885" t="s">
        <v>110</v>
      </c>
      <c r="M3885" t="s">
        <v>558</v>
      </c>
      <c r="N3885" t="s">
        <v>646</v>
      </c>
      <c r="O3885" s="12">
        <v>2012</v>
      </c>
      <c r="P3885" s="12">
        <v>7</v>
      </c>
      <c r="Q3885" s="12">
        <v>2012</v>
      </c>
      <c r="R3885" s="12">
        <v>8</v>
      </c>
      <c r="S3885" s="7">
        <f t="shared" si="60"/>
        <v>0.38709677419354838</v>
      </c>
      <c r="T3885" s="7">
        <v>3</v>
      </c>
      <c r="U3885">
        <v>17</v>
      </c>
      <c r="V3885" t="s">
        <v>82</v>
      </c>
      <c r="W3885">
        <f t="shared" si="61"/>
        <v>400</v>
      </c>
      <c r="X3885" s="5">
        <v>1</v>
      </c>
      <c r="Y3885" s="15" t="s">
        <v>48</v>
      </c>
      <c r="Z3885" t="s">
        <v>55</v>
      </c>
      <c r="AA3885" t="s">
        <v>889</v>
      </c>
      <c r="AB3885">
        <v>14</v>
      </c>
      <c r="AC3885" t="s">
        <v>1446</v>
      </c>
      <c r="AD3885" t="s">
        <v>1683</v>
      </c>
    </row>
    <row r="3886" spans="1:30" ht="14.4" x14ac:dyDescent="0.3">
      <c r="A3886">
        <v>40</v>
      </c>
      <c r="B3886" t="s">
        <v>24</v>
      </c>
      <c r="C3886" t="s">
        <v>441</v>
      </c>
      <c r="D3886" t="s">
        <v>351</v>
      </c>
      <c r="E3886">
        <v>2014</v>
      </c>
      <c r="F3886" t="s">
        <v>642</v>
      </c>
      <c r="G3886" t="s">
        <v>653</v>
      </c>
      <c r="H3886" s="3" t="s">
        <v>654</v>
      </c>
      <c r="I3886" s="8">
        <v>-6.4644440000000003</v>
      </c>
      <c r="J3886" s="8">
        <v>-76.288055999999997</v>
      </c>
      <c r="K3886" t="s">
        <v>109</v>
      </c>
      <c r="L3886" t="s">
        <v>110</v>
      </c>
      <c r="M3886" t="s">
        <v>558</v>
      </c>
      <c r="N3886" t="s">
        <v>646</v>
      </c>
      <c r="O3886" s="12">
        <v>2012</v>
      </c>
      <c r="P3886" s="12">
        <v>7</v>
      </c>
      <c r="Q3886" s="12">
        <v>2012</v>
      </c>
      <c r="R3886" s="12">
        <v>8</v>
      </c>
      <c r="S3886" s="7">
        <f t="shared" si="60"/>
        <v>0.38709677419354838</v>
      </c>
      <c r="T3886" s="7">
        <v>3</v>
      </c>
      <c r="U3886">
        <v>17</v>
      </c>
      <c r="V3886" t="s">
        <v>82</v>
      </c>
      <c r="W3886">
        <f t="shared" si="61"/>
        <v>400</v>
      </c>
      <c r="X3886" s="5">
        <v>1</v>
      </c>
      <c r="Y3886" s="15" t="s">
        <v>48</v>
      </c>
      <c r="Z3886" t="s">
        <v>55</v>
      </c>
      <c r="AA3886" t="s">
        <v>1139</v>
      </c>
      <c r="AB3886">
        <v>1</v>
      </c>
      <c r="AC3886" t="s">
        <v>1446</v>
      </c>
      <c r="AD3886" t="s">
        <v>1683</v>
      </c>
    </row>
    <row r="3887" spans="1:30" ht="14.4" x14ac:dyDescent="0.3">
      <c r="A3887">
        <v>40</v>
      </c>
      <c r="B3887" t="s">
        <v>24</v>
      </c>
      <c r="C3887" t="s">
        <v>441</v>
      </c>
      <c r="D3887" t="s">
        <v>351</v>
      </c>
      <c r="E3887">
        <v>2014</v>
      </c>
      <c r="F3887" t="s">
        <v>642</v>
      </c>
      <c r="G3887" t="s">
        <v>653</v>
      </c>
      <c r="H3887" s="3" t="s">
        <v>654</v>
      </c>
      <c r="I3887" s="8">
        <v>-6.4644440000000003</v>
      </c>
      <c r="J3887" s="8">
        <v>-76.288055999999997</v>
      </c>
      <c r="K3887" t="s">
        <v>109</v>
      </c>
      <c r="L3887" t="s">
        <v>110</v>
      </c>
      <c r="M3887" t="s">
        <v>558</v>
      </c>
      <c r="N3887" t="s">
        <v>646</v>
      </c>
      <c r="O3887" s="12">
        <v>2012</v>
      </c>
      <c r="P3887" s="12">
        <v>7</v>
      </c>
      <c r="Q3887" s="12">
        <v>2012</v>
      </c>
      <c r="R3887" s="12">
        <v>8</v>
      </c>
      <c r="S3887" s="7">
        <f t="shared" si="60"/>
        <v>0.38709677419354838</v>
      </c>
      <c r="T3887" s="7">
        <v>3</v>
      </c>
      <c r="U3887">
        <v>17</v>
      </c>
      <c r="V3887" t="s">
        <v>82</v>
      </c>
      <c r="W3887">
        <f t="shared" si="61"/>
        <v>400</v>
      </c>
      <c r="X3887" s="5">
        <v>1</v>
      </c>
      <c r="Y3887" s="15" t="s">
        <v>48</v>
      </c>
      <c r="Z3887" t="s">
        <v>55</v>
      </c>
      <c r="AA3887" t="s">
        <v>1140</v>
      </c>
      <c r="AB3887">
        <v>2</v>
      </c>
      <c r="AC3887" t="s">
        <v>1446</v>
      </c>
      <c r="AD3887" t="s">
        <v>1683</v>
      </c>
    </row>
    <row r="3888" spans="1:30" ht="14.4" x14ac:dyDescent="0.3">
      <c r="A3888">
        <v>40</v>
      </c>
      <c r="B3888" t="s">
        <v>24</v>
      </c>
      <c r="C3888" t="s">
        <v>441</v>
      </c>
      <c r="D3888" t="s">
        <v>351</v>
      </c>
      <c r="E3888">
        <v>2014</v>
      </c>
      <c r="F3888" t="s">
        <v>642</v>
      </c>
      <c r="G3888" t="s">
        <v>653</v>
      </c>
      <c r="H3888" s="3" t="s">
        <v>654</v>
      </c>
      <c r="I3888" s="8">
        <v>-6.4644440000000003</v>
      </c>
      <c r="J3888" s="8">
        <v>-76.288055999999997</v>
      </c>
      <c r="K3888" t="s">
        <v>109</v>
      </c>
      <c r="L3888" t="s">
        <v>110</v>
      </c>
      <c r="M3888" t="s">
        <v>558</v>
      </c>
      <c r="N3888" t="s">
        <v>646</v>
      </c>
      <c r="O3888" s="12">
        <v>2012</v>
      </c>
      <c r="P3888" s="12">
        <v>7</v>
      </c>
      <c r="Q3888" s="12">
        <v>2012</v>
      </c>
      <c r="R3888" s="12">
        <v>8</v>
      </c>
      <c r="S3888" s="7">
        <f t="shared" si="60"/>
        <v>0.38709677419354838</v>
      </c>
      <c r="T3888" s="7">
        <v>3</v>
      </c>
      <c r="U3888">
        <v>17</v>
      </c>
      <c r="V3888" t="s">
        <v>82</v>
      </c>
      <c r="W3888">
        <f t="shared" si="61"/>
        <v>400</v>
      </c>
      <c r="X3888" s="5">
        <v>1</v>
      </c>
      <c r="Y3888" s="15" t="s">
        <v>48</v>
      </c>
      <c r="Z3888" t="s">
        <v>55</v>
      </c>
      <c r="AA3888" t="s">
        <v>1113</v>
      </c>
      <c r="AB3888">
        <v>0</v>
      </c>
      <c r="AC3888" t="s">
        <v>1446</v>
      </c>
      <c r="AD3888" t="s">
        <v>1683</v>
      </c>
    </row>
    <row r="3889" spans="1:30" ht="14.4" x14ac:dyDescent="0.3">
      <c r="A3889">
        <v>40</v>
      </c>
      <c r="B3889" t="s">
        <v>24</v>
      </c>
      <c r="C3889" t="s">
        <v>441</v>
      </c>
      <c r="D3889" t="s">
        <v>351</v>
      </c>
      <c r="E3889">
        <v>2014</v>
      </c>
      <c r="F3889" t="s">
        <v>642</v>
      </c>
      <c r="G3889" t="s">
        <v>653</v>
      </c>
      <c r="H3889" s="3" t="s">
        <v>654</v>
      </c>
      <c r="I3889" s="8">
        <v>-6.4644440000000003</v>
      </c>
      <c r="J3889" s="8">
        <v>-76.288055999999997</v>
      </c>
      <c r="K3889" t="s">
        <v>109</v>
      </c>
      <c r="L3889" t="s">
        <v>110</v>
      </c>
      <c r="M3889" t="s">
        <v>558</v>
      </c>
      <c r="N3889" t="s">
        <v>646</v>
      </c>
      <c r="O3889" s="12">
        <v>2012</v>
      </c>
      <c r="P3889" s="12">
        <v>7</v>
      </c>
      <c r="Q3889" s="12">
        <v>2012</v>
      </c>
      <c r="R3889" s="12">
        <v>8</v>
      </c>
      <c r="S3889" s="7">
        <f t="shared" si="60"/>
        <v>0.38709677419354838</v>
      </c>
      <c r="T3889" s="7">
        <v>3</v>
      </c>
      <c r="U3889">
        <v>17</v>
      </c>
      <c r="V3889" t="s">
        <v>82</v>
      </c>
      <c r="W3889">
        <f t="shared" si="61"/>
        <v>400</v>
      </c>
      <c r="X3889" s="5">
        <v>1</v>
      </c>
      <c r="Y3889" s="15" t="s">
        <v>48</v>
      </c>
      <c r="Z3889" t="s">
        <v>55</v>
      </c>
      <c r="AA3889" t="s">
        <v>73</v>
      </c>
      <c r="AB3889">
        <v>5</v>
      </c>
      <c r="AC3889" t="s">
        <v>1446</v>
      </c>
      <c r="AD3889" t="s">
        <v>1683</v>
      </c>
    </row>
    <row r="3890" spans="1:30" ht="14.4" x14ac:dyDescent="0.3">
      <c r="A3890">
        <v>40</v>
      </c>
      <c r="B3890" t="s">
        <v>24</v>
      </c>
      <c r="C3890" t="s">
        <v>441</v>
      </c>
      <c r="D3890" t="s">
        <v>351</v>
      </c>
      <c r="E3890">
        <v>2014</v>
      </c>
      <c r="F3890" t="s">
        <v>642</v>
      </c>
      <c r="G3890" t="s">
        <v>653</v>
      </c>
      <c r="H3890" s="3" t="s">
        <v>654</v>
      </c>
      <c r="I3890" s="8">
        <v>-6.4644440000000003</v>
      </c>
      <c r="J3890" s="8">
        <v>-76.288055999999997</v>
      </c>
      <c r="K3890" t="s">
        <v>109</v>
      </c>
      <c r="L3890" t="s">
        <v>110</v>
      </c>
      <c r="M3890" t="s">
        <v>558</v>
      </c>
      <c r="N3890" t="s">
        <v>646</v>
      </c>
      <c r="O3890" s="12">
        <v>2012</v>
      </c>
      <c r="P3890" s="12">
        <v>7</v>
      </c>
      <c r="Q3890" s="12">
        <v>2012</v>
      </c>
      <c r="R3890" s="12">
        <v>8</v>
      </c>
      <c r="S3890" s="7">
        <f t="shared" si="60"/>
        <v>0.38709677419354838</v>
      </c>
      <c r="T3890" s="7">
        <v>3</v>
      </c>
      <c r="U3890">
        <v>17</v>
      </c>
      <c r="V3890" t="s">
        <v>82</v>
      </c>
      <c r="W3890">
        <f t="shared" si="61"/>
        <v>400</v>
      </c>
      <c r="X3890" s="5">
        <v>1</v>
      </c>
      <c r="Y3890" s="15" t="s">
        <v>48</v>
      </c>
      <c r="Z3890" t="s">
        <v>55</v>
      </c>
      <c r="AA3890" t="s">
        <v>1141</v>
      </c>
      <c r="AB3890">
        <v>0</v>
      </c>
      <c r="AC3890" t="s">
        <v>1446</v>
      </c>
      <c r="AD3890" t="s">
        <v>1683</v>
      </c>
    </row>
    <row r="3891" spans="1:30" ht="14.4" x14ac:dyDescent="0.3">
      <c r="A3891">
        <v>40</v>
      </c>
      <c r="B3891" t="s">
        <v>24</v>
      </c>
      <c r="C3891" t="s">
        <v>441</v>
      </c>
      <c r="D3891" t="s">
        <v>351</v>
      </c>
      <c r="E3891">
        <v>2014</v>
      </c>
      <c r="F3891" t="s">
        <v>642</v>
      </c>
      <c r="G3891" t="s">
        <v>653</v>
      </c>
      <c r="H3891" s="3" t="s">
        <v>654</v>
      </c>
      <c r="I3891" s="8">
        <v>-6.4644440000000003</v>
      </c>
      <c r="J3891" s="8">
        <v>-76.288055999999997</v>
      </c>
      <c r="K3891" t="s">
        <v>109</v>
      </c>
      <c r="L3891" t="s">
        <v>110</v>
      </c>
      <c r="M3891" t="s">
        <v>558</v>
      </c>
      <c r="N3891" t="s">
        <v>646</v>
      </c>
      <c r="O3891" s="12">
        <v>2012</v>
      </c>
      <c r="P3891" s="12">
        <v>7</v>
      </c>
      <c r="Q3891" s="12">
        <v>2012</v>
      </c>
      <c r="R3891" s="12">
        <v>8</v>
      </c>
      <c r="S3891" s="7">
        <f t="shared" si="60"/>
        <v>0.38709677419354838</v>
      </c>
      <c r="T3891" s="7">
        <v>3</v>
      </c>
      <c r="U3891">
        <v>17</v>
      </c>
      <c r="V3891" t="s">
        <v>82</v>
      </c>
      <c r="W3891">
        <f t="shared" si="61"/>
        <v>400</v>
      </c>
      <c r="X3891" s="5">
        <v>1</v>
      </c>
      <c r="Y3891" s="15" t="s">
        <v>48</v>
      </c>
      <c r="Z3891" t="s">
        <v>55</v>
      </c>
      <c r="AA3891" t="s">
        <v>1142</v>
      </c>
      <c r="AB3891">
        <v>13</v>
      </c>
      <c r="AC3891" t="s">
        <v>1446</v>
      </c>
      <c r="AD3891" t="s">
        <v>1683</v>
      </c>
    </row>
    <row r="3892" spans="1:30" ht="14.4" x14ac:dyDescent="0.3">
      <c r="A3892">
        <v>40</v>
      </c>
      <c r="B3892" t="s">
        <v>24</v>
      </c>
      <c r="C3892" t="s">
        <v>441</v>
      </c>
      <c r="D3892" t="s">
        <v>351</v>
      </c>
      <c r="E3892">
        <v>2014</v>
      </c>
      <c r="F3892" t="s">
        <v>642</v>
      </c>
      <c r="G3892" t="s">
        <v>653</v>
      </c>
      <c r="H3892" s="3" t="s">
        <v>654</v>
      </c>
      <c r="I3892" s="8">
        <v>-6.4644440000000003</v>
      </c>
      <c r="J3892" s="8">
        <v>-76.288055999999997</v>
      </c>
      <c r="K3892" t="s">
        <v>109</v>
      </c>
      <c r="L3892" t="s">
        <v>110</v>
      </c>
      <c r="M3892" t="s">
        <v>558</v>
      </c>
      <c r="N3892" t="s">
        <v>646</v>
      </c>
      <c r="O3892" s="12">
        <v>2012</v>
      </c>
      <c r="P3892" s="12">
        <v>7</v>
      </c>
      <c r="Q3892" s="12">
        <v>2012</v>
      </c>
      <c r="R3892" s="12">
        <v>8</v>
      </c>
      <c r="S3892" s="7">
        <f t="shared" si="60"/>
        <v>0.38709677419354838</v>
      </c>
      <c r="T3892" s="7">
        <v>3</v>
      </c>
      <c r="U3892">
        <v>17</v>
      </c>
      <c r="V3892" t="s">
        <v>82</v>
      </c>
      <c r="W3892">
        <f t="shared" si="61"/>
        <v>400</v>
      </c>
      <c r="X3892" s="5">
        <v>1</v>
      </c>
      <c r="Y3892" s="15" t="s">
        <v>48</v>
      </c>
      <c r="Z3892" t="s">
        <v>55</v>
      </c>
      <c r="AA3892" t="s">
        <v>1143</v>
      </c>
      <c r="AB3892">
        <v>0</v>
      </c>
      <c r="AC3892" t="s">
        <v>1446</v>
      </c>
      <c r="AD3892" t="s">
        <v>1683</v>
      </c>
    </row>
    <row r="3893" spans="1:30" ht="14.4" x14ac:dyDescent="0.3">
      <c r="A3893">
        <v>40</v>
      </c>
      <c r="B3893" t="s">
        <v>24</v>
      </c>
      <c r="C3893" t="s">
        <v>441</v>
      </c>
      <c r="D3893" t="s">
        <v>351</v>
      </c>
      <c r="E3893">
        <v>2014</v>
      </c>
      <c r="F3893" t="s">
        <v>642</v>
      </c>
      <c r="G3893" t="s">
        <v>653</v>
      </c>
      <c r="H3893" s="3" t="s">
        <v>654</v>
      </c>
      <c r="I3893" s="8">
        <v>-6.4644440000000003</v>
      </c>
      <c r="J3893" s="8">
        <v>-76.288055999999997</v>
      </c>
      <c r="K3893" t="s">
        <v>109</v>
      </c>
      <c r="L3893" t="s">
        <v>110</v>
      </c>
      <c r="M3893" t="s">
        <v>558</v>
      </c>
      <c r="N3893" t="s">
        <v>646</v>
      </c>
      <c r="O3893" s="12">
        <v>2012</v>
      </c>
      <c r="P3893" s="12">
        <v>7</v>
      </c>
      <c r="Q3893" s="12">
        <v>2012</v>
      </c>
      <c r="R3893" s="12">
        <v>8</v>
      </c>
      <c r="S3893" s="7">
        <f t="shared" si="60"/>
        <v>0.38709677419354838</v>
      </c>
      <c r="T3893" s="7">
        <v>3</v>
      </c>
      <c r="U3893">
        <v>17</v>
      </c>
      <c r="V3893" t="s">
        <v>82</v>
      </c>
      <c r="W3893">
        <f t="shared" si="61"/>
        <v>400</v>
      </c>
      <c r="X3893" s="5">
        <v>1</v>
      </c>
      <c r="Y3893" s="15" t="s">
        <v>48</v>
      </c>
      <c r="Z3893" t="s">
        <v>83</v>
      </c>
      <c r="AA3893" t="s">
        <v>128</v>
      </c>
      <c r="AB3893">
        <v>1</v>
      </c>
      <c r="AC3893" t="s">
        <v>1446</v>
      </c>
      <c r="AD3893" t="s">
        <v>1683</v>
      </c>
    </row>
    <row r="3894" spans="1:30" ht="14.4" x14ac:dyDescent="0.3">
      <c r="A3894">
        <v>40</v>
      </c>
      <c r="B3894" t="s">
        <v>24</v>
      </c>
      <c r="C3894" t="s">
        <v>441</v>
      </c>
      <c r="D3894" t="s">
        <v>351</v>
      </c>
      <c r="E3894">
        <v>2014</v>
      </c>
      <c r="F3894" t="s">
        <v>642</v>
      </c>
      <c r="G3894" t="s">
        <v>653</v>
      </c>
      <c r="H3894" s="3" t="s">
        <v>654</v>
      </c>
      <c r="I3894" s="8">
        <v>-6.4644440000000003</v>
      </c>
      <c r="J3894" s="8">
        <v>-76.288055999999997</v>
      </c>
      <c r="K3894" t="s">
        <v>109</v>
      </c>
      <c r="L3894" t="s">
        <v>110</v>
      </c>
      <c r="M3894" t="s">
        <v>558</v>
      </c>
      <c r="N3894" t="s">
        <v>646</v>
      </c>
      <c r="O3894" s="12">
        <v>2012</v>
      </c>
      <c r="P3894" s="12">
        <v>7</v>
      </c>
      <c r="Q3894" s="12">
        <v>2012</v>
      </c>
      <c r="R3894" s="12">
        <v>8</v>
      </c>
      <c r="S3894" s="7">
        <f t="shared" si="60"/>
        <v>0.38709677419354838</v>
      </c>
      <c r="T3894" s="7">
        <v>3</v>
      </c>
      <c r="U3894">
        <v>17</v>
      </c>
      <c r="V3894" t="s">
        <v>82</v>
      </c>
      <c r="W3894">
        <f t="shared" si="61"/>
        <v>400</v>
      </c>
      <c r="X3894" s="5">
        <v>1</v>
      </c>
      <c r="Y3894" s="15" t="s">
        <v>48</v>
      </c>
      <c r="Z3894" t="s">
        <v>83</v>
      </c>
      <c r="AA3894" t="s">
        <v>274</v>
      </c>
      <c r="AB3894">
        <v>19</v>
      </c>
      <c r="AC3894" t="s">
        <v>1446</v>
      </c>
      <c r="AD3894" t="s">
        <v>1683</v>
      </c>
    </row>
    <row r="3895" spans="1:30" ht="14.4" x14ac:dyDescent="0.3">
      <c r="A3895">
        <v>40</v>
      </c>
      <c r="B3895" t="s">
        <v>24</v>
      </c>
      <c r="C3895" t="s">
        <v>441</v>
      </c>
      <c r="D3895" t="s">
        <v>351</v>
      </c>
      <c r="E3895">
        <v>2014</v>
      </c>
      <c r="F3895" t="s">
        <v>642</v>
      </c>
      <c r="G3895" t="s">
        <v>653</v>
      </c>
      <c r="H3895" s="3" t="s">
        <v>654</v>
      </c>
      <c r="I3895" s="8">
        <v>-6.4644440000000003</v>
      </c>
      <c r="J3895" s="8">
        <v>-76.288055999999997</v>
      </c>
      <c r="K3895" t="s">
        <v>109</v>
      </c>
      <c r="L3895" t="s">
        <v>110</v>
      </c>
      <c r="M3895" t="s">
        <v>558</v>
      </c>
      <c r="N3895" t="s">
        <v>646</v>
      </c>
      <c r="O3895" s="12">
        <v>2012</v>
      </c>
      <c r="P3895" s="12">
        <v>7</v>
      </c>
      <c r="Q3895" s="12">
        <v>2012</v>
      </c>
      <c r="R3895" s="12">
        <v>8</v>
      </c>
      <c r="S3895" s="7">
        <f t="shared" si="60"/>
        <v>0.38709677419354838</v>
      </c>
      <c r="T3895" s="7">
        <v>3</v>
      </c>
      <c r="U3895">
        <v>17</v>
      </c>
      <c r="V3895" t="s">
        <v>82</v>
      </c>
      <c r="W3895">
        <f t="shared" si="61"/>
        <v>400</v>
      </c>
      <c r="X3895" s="5">
        <v>1</v>
      </c>
      <c r="Y3895" s="15" t="s">
        <v>48</v>
      </c>
      <c r="Z3895" t="s">
        <v>83</v>
      </c>
      <c r="AA3895" t="s">
        <v>911</v>
      </c>
      <c r="AB3895">
        <v>10</v>
      </c>
      <c r="AC3895" t="s">
        <v>1446</v>
      </c>
      <c r="AD3895" t="s">
        <v>1683</v>
      </c>
    </row>
    <row r="3896" spans="1:30" ht="14.4" x14ac:dyDescent="0.3">
      <c r="A3896">
        <v>40</v>
      </c>
      <c r="B3896" t="s">
        <v>24</v>
      </c>
      <c r="C3896" t="s">
        <v>441</v>
      </c>
      <c r="D3896" t="s">
        <v>351</v>
      </c>
      <c r="E3896">
        <v>2014</v>
      </c>
      <c r="F3896" t="s">
        <v>642</v>
      </c>
      <c r="G3896" t="s">
        <v>653</v>
      </c>
      <c r="H3896" s="3" t="s">
        <v>654</v>
      </c>
      <c r="I3896" s="8">
        <v>-6.4644440000000003</v>
      </c>
      <c r="J3896" s="8">
        <v>-76.288055999999997</v>
      </c>
      <c r="K3896" t="s">
        <v>109</v>
      </c>
      <c r="L3896" t="s">
        <v>110</v>
      </c>
      <c r="M3896" t="s">
        <v>558</v>
      </c>
      <c r="N3896" t="s">
        <v>646</v>
      </c>
      <c r="O3896" s="12">
        <v>2012</v>
      </c>
      <c r="P3896" s="12">
        <v>7</v>
      </c>
      <c r="Q3896" s="12">
        <v>2012</v>
      </c>
      <c r="R3896" s="12">
        <v>8</v>
      </c>
      <c r="S3896" s="7">
        <f t="shared" si="60"/>
        <v>0.38709677419354838</v>
      </c>
      <c r="T3896" s="7">
        <v>3</v>
      </c>
      <c r="U3896">
        <v>17</v>
      </c>
      <c r="V3896" t="s">
        <v>82</v>
      </c>
      <c r="W3896">
        <f t="shared" si="61"/>
        <v>400</v>
      </c>
      <c r="X3896" s="5">
        <v>1</v>
      </c>
      <c r="Y3896" s="15" t="s">
        <v>48</v>
      </c>
      <c r="Z3896" t="s">
        <v>83</v>
      </c>
      <c r="AA3896" t="s">
        <v>902</v>
      </c>
      <c r="AB3896">
        <v>0</v>
      </c>
      <c r="AC3896" t="s">
        <v>1446</v>
      </c>
      <c r="AD3896" t="s">
        <v>1683</v>
      </c>
    </row>
    <row r="3897" spans="1:30" ht="14.4" x14ac:dyDescent="0.3">
      <c r="A3897">
        <v>40</v>
      </c>
      <c r="B3897" t="s">
        <v>24</v>
      </c>
      <c r="C3897" t="s">
        <v>441</v>
      </c>
      <c r="D3897" t="s">
        <v>351</v>
      </c>
      <c r="E3897">
        <v>2014</v>
      </c>
      <c r="F3897" t="s">
        <v>642</v>
      </c>
      <c r="G3897" t="s">
        <v>653</v>
      </c>
      <c r="H3897" s="3" t="s">
        <v>654</v>
      </c>
      <c r="I3897" s="8">
        <v>-6.4644440000000003</v>
      </c>
      <c r="J3897" s="8">
        <v>-76.288055999999997</v>
      </c>
      <c r="K3897" t="s">
        <v>109</v>
      </c>
      <c r="L3897" t="s">
        <v>110</v>
      </c>
      <c r="M3897" t="s">
        <v>558</v>
      </c>
      <c r="N3897" t="s">
        <v>646</v>
      </c>
      <c r="O3897" s="12">
        <v>2012</v>
      </c>
      <c r="P3897" s="12">
        <v>7</v>
      </c>
      <c r="Q3897" s="12">
        <v>2012</v>
      </c>
      <c r="R3897" s="12">
        <v>8</v>
      </c>
      <c r="S3897" s="7">
        <f t="shared" si="60"/>
        <v>0.38709677419354838</v>
      </c>
      <c r="T3897" s="7">
        <v>3</v>
      </c>
      <c r="U3897">
        <v>17</v>
      </c>
      <c r="V3897" t="s">
        <v>82</v>
      </c>
      <c r="W3897">
        <f t="shared" si="61"/>
        <v>400</v>
      </c>
      <c r="X3897" s="5">
        <v>1</v>
      </c>
      <c r="Y3897" s="15" t="s">
        <v>48</v>
      </c>
      <c r="Z3897" t="s">
        <v>83</v>
      </c>
      <c r="AA3897" t="s">
        <v>87</v>
      </c>
      <c r="AB3897">
        <v>16</v>
      </c>
      <c r="AC3897" t="s">
        <v>1446</v>
      </c>
      <c r="AD3897" t="s">
        <v>1683</v>
      </c>
    </row>
    <row r="3898" spans="1:30" ht="14.4" x14ac:dyDescent="0.3">
      <c r="A3898">
        <v>40</v>
      </c>
      <c r="B3898" t="s">
        <v>24</v>
      </c>
      <c r="C3898" t="s">
        <v>441</v>
      </c>
      <c r="D3898" t="s">
        <v>351</v>
      </c>
      <c r="E3898">
        <v>2014</v>
      </c>
      <c r="F3898" t="s">
        <v>642</v>
      </c>
      <c r="G3898" t="s">
        <v>653</v>
      </c>
      <c r="H3898" s="3" t="s">
        <v>654</v>
      </c>
      <c r="I3898" s="8">
        <v>-6.4644440000000003</v>
      </c>
      <c r="J3898" s="8">
        <v>-76.288055999999997</v>
      </c>
      <c r="K3898" t="s">
        <v>109</v>
      </c>
      <c r="L3898" t="s">
        <v>110</v>
      </c>
      <c r="M3898" t="s">
        <v>558</v>
      </c>
      <c r="N3898" t="s">
        <v>646</v>
      </c>
      <c r="O3898" s="12">
        <v>2012</v>
      </c>
      <c r="P3898" s="12">
        <v>7</v>
      </c>
      <c r="Q3898" s="12">
        <v>2012</v>
      </c>
      <c r="R3898" s="12">
        <v>8</v>
      </c>
      <c r="S3898" s="7">
        <f t="shared" si="60"/>
        <v>0.38709677419354838</v>
      </c>
      <c r="T3898" s="7">
        <v>3</v>
      </c>
      <c r="U3898">
        <v>17</v>
      </c>
      <c r="V3898" t="s">
        <v>82</v>
      </c>
      <c r="W3898">
        <f t="shared" si="61"/>
        <v>400</v>
      </c>
      <c r="X3898" s="5">
        <v>1</v>
      </c>
      <c r="Y3898" s="15" t="s">
        <v>48</v>
      </c>
      <c r="Z3898" t="s">
        <v>83</v>
      </c>
      <c r="AA3898" t="s">
        <v>1144</v>
      </c>
      <c r="AB3898">
        <v>4</v>
      </c>
      <c r="AC3898" t="s">
        <v>1446</v>
      </c>
      <c r="AD3898" t="s">
        <v>1683</v>
      </c>
    </row>
    <row r="3899" spans="1:30" ht="14.4" x14ac:dyDescent="0.3">
      <c r="A3899">
        <v>40</v>
      </c>
      <c r="B3899" t="s">
        <v>24</v>
      </c>
      <c r="C3899" t="s">
        <v>441</v>
      </c>
      <c r="D3899" t="s">
        <v>351</v>
      </c>
      <c r="E3899">
        <v>2014</v>
      </c>
      <c r="F3899" t="s">
        <v>642</v>
      </c>
      <c r="G3899" t="s">
        <v>653</v>
      </c>
      <c r="H3899" s="3" t="s">
        <v>654</v>
      </c>
      <c r="I3899" s="8">
        <v>-6.4644440000000003</v>
      </c>
      <c r="J3899" s="8">
        <v>-76.288055999999997</v>
      </c>
      <c r="K3899" t="s">
        <v>109</v>
      </c>
      <c r="L3899" t="s">
        <v>110</v>
      </c>
      <c r="M3899" t="s">
        <v>558</v>
      </c>
      <c r="N3899" t="s">
        <v>646</v>
      </c>
      <c r="O3899" s="12">
        <v>2012</v>
      </c>
      <c r="P3899" s="12">
        <v>7</v>
      </c>
      <c r="Q3899" s="12">
        <v>2012</v>
      </c>
      <c r="R3899" s="12">
        <v>8</v>
      </c>
      <c r="S3899" s="7">
        <f t="shared" si="60"/>
        <v>0.38709677419354838</v>
      </c>
      <c r="T3899" s="7">
        <v>3</v>
      </c>
      <c r="U3899">
        <v>17</v>
      </c>
      <c r="V3899" t="s">
        <v>82</v>
      </c>
      <c r="W3899">
        <f t="shared" si="61"/>
        <v>400</v>
      </c>
      <c r="X3899" s="5">
        <v>1</v>
      </c>
      <c r="Y3899" s="15" t="s">
        <v>48</v>
      </c>
      <c r="Z3899" t="s">
        <v>83</v>
      </c>
      <c r="AA3899" t="s">
        <v>1145</v>
      </c>
      <c r="AB3899">
        <v>2</v>
      </c>
      <c r="AC3899" t="s">
        <v>1446</v>
      </c>
      <c r="AD3899" t="s">
        <v>1683</v>
      </c>
    </row>
    <row r="3900" spans="1:30" ht="14.4" x14ac:dyDescent="0.3">
      <c r="A3900">
        <v>40</v>
      </c>
      <c r="B3900" t="s">
        <v>24</v>
      </c>
      <c r="C3900" t="s">
        <v>441</v>
      </c>
      <c r="D3900" t="s">
        <v>351</v>
      </c>
      <c r="E3900">
        <v>2014</v>
      </c>
      <c r="F3900" t="s">
        <v>642</v>
      </c>
      <c r="G3900" t="s">
        <v>653</v>
      </c>
      <c r="H3900" s="3" t="s">
        <v>654</v>
      </c>
      <c r="I3900" s="8">
        <v>-6.4644440000000003</v>
      </c>
      <c r="J3900" s="8">
        <v>-76.288055999999997</v>
      </c>
      <c r="K3900" t="s">
        <v>109</v>
      </c>
      <c r="L3900" t="s">
        <v>110</v>
      </c>
      <c r="M3900" t="s">
        <v>558</v>
      </c>
      <c r="N3900" t="s">
        <v>646</v>
      </c>
      <c r="O3900" s="12">
        <v>2012</v>
      </c>
      <c r="P3900" s="12">
        <v>7</v>
      </c>
      <c r="Q3900" s="12">
        <v>2012</v>
      </c>
      <c r="R3900" s="12">
        <v>8</v>
      </c>
      <c r="S3900" s="7">
        <f t="shared" si="60"/>
        <v>0.38709677419354838</v>
      </c>
      <c r="T3900" s="7">
        <v>3</v>
      </c>
      <c r="U3900">
        <v>17</v>
      </c>
      <c r="V3900" t="s">
        <v>82</v>
      </c>
      <c r="W3900">
        <f t="shared" si="61"/>
        <v>400</v>
      </c>
      <c r="X3900" s="5">
        <v>1</v>
      </c>
      <c r="Y3900" s="15" t="s">
        <v>48</v>
      </c>
      <c r="Z3900" t="s">
        <v>90</v>
      </c>
      <c r="AA3900" t="s">
        <v>666</v>
      </c>
      <c r="AB3900">
        <v>2</v>
      </c>
      <c r="AC3900" t="s">
        <v>1446</v>
      </c>
      <c r="AD3900" t="s">
        <v>1683</v>
      </c>
    </row>
    <row r="3901" spans="1:30" ht="14.4" x14ac:dyDescent="0.3">
      <c r="A3901">
        <v>40</v>
      </c>
      <c r="B3901" t="s">
        <v>24</v>
      </c>
      <c r="C3901" t="s">
        <v>441</v>
      </c>
      <c r="D3901" t="s">
        <v>351</v>
      </c>
      <c r="E3901">
        <v>2014</v>
      </c>
      <c r="F3901" t="s">
        <v>642</v>
      </c>
      <c r="G3901" t="s">
        <v>653</v>
      </c>
      <c r="H3901" s="3" t="s">
        <v>654</v>
      </c>
      <c r="I3901" s="8">
        <v>-6.4644440000000003</v>
      </c>
      <c r="J3901" s="8">
        <v>-76.288055999999997</v>
      </c>
      <c r="K3901" t="s">
        <v>109</v>
      </c>
      <c r="L3901" t="s">
        <v>110</v>
      </c>
      <c r="M3901" t="s">
        <v>558</v>
      </c>
      <c r="N3901" t="s">
        <v>646</v>
      </c>
      <c r="O3901" s="12">
        <v>2012</v>
      </c>
      <c r="P3901" s="12">
        <v>7</v>
      </c>
      <c r="Q3901" s="12">
        <v>2012</v>
      </c>
      <c r="R3901" s="12">
        <v>8</v>
      </c>
      <c r="S3901" s="7">
        <f t="shared" si="60"/>
        <v>0.38709677419354838</v>
      </c>
      <c r="T3901" s="7">
        <v>3</v>
      </c>
      <c r="U3901">
        <v>17</v>
      </c>
      <c r="V3901" t="s">
        <v>82</v>
      </c>
      <c r="W3901">
        <f t="shared" si="61"/>
        <v>400</v>
      </c>
      <c r="X3901" s="5">
        <v>1</v>
      </c>
      <c r="Y3901" s="15" t="s">
        <v>48</v>
      </c>
      <c r="Z3901" t="s">
        <v>90</v>
      </c>
      <c r="AA3901" t="s">
        <v>91</v>
      </c>
      <c r="AB3901">
        <v>0</v>
      </c>
      <c r="AC3901" t="s">
        <v>1446</v>
      </c>
      <c r="AD3901" t="s">
        <v>1683</v>
      </c>
    </row>
    <row r="3902" spans="1:30" ht="14.4" x14ac:dyDescent="0.3">
      <c r="A3902">
        <v>40</v>
      </c>
      <c r="B3902" t="s">
        <v>24</v>
      </c>
      <c r="C3902" t="s">
        <v>441</v>
      </c>
      <c r="D3902" t="s">
        <v>351</v>
      </c>
      <c r="E3902">
        <v>2014</v>
      </c>
      <c r="F3902" t="s">
        <v>642</v>
      </c>
      <c r="G3902" t="s">
        <v>656</v>
      </c>
      <c r="H3902" s="3" t="s">
        <v>657</v>
      </c>
      <c r="I3902" s="8">
        <v>-6.4625000000000004</v>
      </c>
      <c r="J3902" s="8">
        <v>-76.288888999999998</v>
      </c>
      <c r="K3902" t="s">
        <v>109</v>
      </c>
      <c r="L3902" t="s">
        <v>110</v>
      </c>
      <c r="M3902" t="s">
        <v>110</v>
      </c>
      <c r="N3902" t="s">
        <v>646</v>
      </c>
      <c r="O3902" s="12">
        <v>2012</v>
      </c>
      <c r="P3902" s="12">
        <v>7</v>
      </c>
      <c r="Q3902" s="12">
        <v>2012</v>
      </c>
      <c r="R3902" s="12">
        <v>8</v>
      </c>
      <c r="S3902" s="7">
        <f t="shared" si="60"/>
        <v>0.38709677419354838</v>
      </c>
      <c r="T3902" s="7">
        <v>3</v>
      </c>
      <c r="U3902">
        <v>17</v>
      </c>
      <c r="V3902" t="s">
        <v>82</v>
      </c>
      <c r="W3902">
        <f t="shared" si="61"/>
        <v>400</v>
      </c>
      <c r="X3902" s="5">
        <v>1</v>
      </c>
      <c r="Y3902" s="15" t="s">
        <v>48</v>
      </c>
      <c r="Z3902" t="s">
        <v>1131</v>
      </c>
      <c r="AA3902" t="s">
        <v>1132</v>
      </c>
      <c r="AB3902">
        <v>1</v>
      </c>
      <c r="AC3902" t="s">
        <v>1446</v>
      </c>
      <c r="AD3902" t="s">
        <v>1683</v>
      </c>
    </row>
    <row r="3903" spans="1:30" ht="14.4" x14ac:dyDescent="0.3">
      <c r="A3903">
        <v>40</v>
      </c>
      <c r="B3903" t="s">
        <v>24</v>
      </c>
      <c r="C3903" t="s">
        <v>441</v>
      </c>
      <c r="D3903" t="s">
        <v>351</v>
      </c>
      <c r="E3903">
        <v>2014</v>
      </c>
      <c r="F3903" t="s">
        <v>642</v>
      </c>
      <c r="G3903" t="s">
        <v>656</v>
      </c>
      <c r="H3903" s="3" t="s">
        <v>657</v>
      </c>
      <c r="I3903" s="8">
        <v>-6.4625000000000004</v>
      </c>
      <c r="J3903" s="8">
        <v>-76.288888999999998</v>
      </c>
      <c r="K3903" t="s">
        <v>109</v>
      </c>
      <c r="L3903" t="s">
        <v>110</v>
      </c>
      <c r="M3903" t="s">
        <v>110</v>
      </c>
      <c r="N3903" t="s">
        <v>646</v>
      </c>
      <c r="O3903" s="12">
        <v>2012</v>
      </c>
      <c r="P3903" s="12">
        <v>7</v>
      </c>
      <c r="Q3903" s="12">
        <v>2012</v>
      </c>
      <c r="R3903" s="12">
        <v>8</v>
      </c>
      <c r="S3903" s="7">
        <f t="shared" si="60"/>
        <v>0.38709677419354838</v>
      </c>
      <c r="T3903" s="7">
        <v>3</v>
      </c>
      <c r="U3903">
        <v>17</v>
      </c>
      <c r="V3903" t="s">
        <v>82</v>
      </c>
      <c r="W3903">
        <f t="shared" si="61"/>
        <v>400</v>
      </c>
      <c r="X3903" s="5">
        <v>1</v>
      </c>
      <c r="Y3903" s="15" t="s">
        <v>48</v>
      </c>
      <c r="Z3903" t="s">
        <v>49</v>
      </c>
      <c r="AA3903" t="s">
        <v>1133</v>
      </c>
      <c r="AB3903">
        <v>1</v>
      </c>
      <c r="AC3903" t="s">
        <v>1446</v>
      </c>
      <c r="AD3903" t="s">
        <v>1683</v>
      </c>
    </row>
    <row r="3904" spans="1:30" ht="14.4" x14ac:dyDescent="0.3">
      <c r="A3904">
        <v>40</v>
      </c>
      <c r="B3904" t="s">
        <v>24</v>
      </c>
      <c r="C3904" t="s">
        <v>441</v>
      </c>
      <c r="D3904" t="s">
        <v>351</v>
      </c>
      <c r="E3904">
        <v>2014</v>
      </c>
      <c r="F3904" t="s">
        <v>642</v>
      </c>
      <c r="G3904" t="s">
        <v>656</v>
      </c>
      <c r="H3904" s="3" t="s">
        <v>657</v>
      </c>
      <c r="I3904" s="8">
        <v>-6.4625000000000004</v>
      </c>
      <c r="J3904" s="8">
        <v>-76.288888999999998</v>
      </c>
      <c r="K3904" t="s">
        <v>109</v>
      </c>
      <c r="L3904" t="s">
        <v>110</v>
      </c>
      <c r="M3904" t="s">
        <v>110</v>
      </c>
      <c r="N3904" t="s">
        <v>646</v>
      </c>
      <c r="O3904" s="12">
        <v>2012</v>
      </c>
      <c r="P3904" s="12">
        <v>7</v>
      </c>
      <c r="Q3904" s="12">
        <v>2012</v>
      </c>
      <c r="R3904" s="12">
        <v>8</v>
      </c>
      <c r="S3904" s="7">
        <f t="shared" si="60"/>
        <v>0.38709677419354838</v>
      </c>
      <c r="T3904" s="7">
        <v>3</v>
      </c>
      <c r="U3904">
        <v>17</v>
      </c>
      <c r="V3904" t="s">
        <v>82</v>
      </c>
      <c r="W3904">
        <f t="shared" si="61"/>
        <v>400</v>
      </c>
      <c r="X3904" s="5">
        <v>1</v>
      </c>
      <c r="Y3904" s="15" t="s">
        <v>48</v>
      </c>
      <c r="Z3904" t="s">
        <v>49</v>
      </c>
      <c r="AA3904" t="s">
        <v>1134</v>
      </c>
      <c r="AB3904">
        <v>8</v>
      </c>
      <c r="AC3904" t="s">
        <v>1446</v>
      </c>
      <c r="AD3904" t="s">
        <v>1683</v>
      </c>
    </row>
    <row r="3905" spans="1:30" ht="14.4" x14ac:dyDescent="0.3">
      <c r="A3905">
        <v>40</v>
      </c>
      <c r="B3905" t="s">
        <v>24</v>
      </c>
      <c r="C3905" t="s">
        <v>441</v>
      </c>
      <c r="D3905" t="s">
        <v>351</v>
      </c>
      <c r="E3905">
        <v>2014</v>
      </c>
      <c r="F3905" t="s">
        <v>642</v>
      </c>
      <c r="G3905" t="s">
        <v>656</v>
      </c>
      <c r="H3905" s="3" t="s">
        <v>657</v>
      </c>
      <c r="I3905" s="8">
        <v>-6.4625000000000004</v>
      </c>
      <c r="J3905" s="8">
        <v>-76.288888999999998</v>
      </c>
      <c r="K3905" t="s">
        <v>109</v>
      </c>
      <c r="L3905" t="s">
        <v>110</v>
      </c>
      <c r="M3905" t="s">
        <v>110</v>
      </c>
      <c r="N3905" t="s">
        <v>646</v>
      </c>
      <c r="O3905" s="12">
        <v>2012</v>
      </c>
      <c r="P3905" s="12">
        <v>7</v>
      </c>
      <c r="Q3905" s="12">
        <v>2012</v>
      </c>
      <c r="R3905" s="12">
        <v>8</v>
      </c>
      <c r="S3905" s="7">
        <f t="shared" si="60"/>
        <v>0.38709677419354838</v>
      </c>
      <c r="T3905" s="7">
        <v>3</v>
      </c>
      <c r="U3905">
        <v>17</v>
      </c>
      <c r="V3905" t="s">
        <v>82</v>
      </c>
      <c r="W3905">
        <f t="shared" si="61"/>
        <v>400</v>
      </c>
      <c r="X3905" s="5">
        <v>1</v>
      </c>
      <c r="Y3905" s="15" t="s">
        <v>48</v>
      </c>
      <c r="Z3905" t="s">
        <v>49</v>
      </c>
      <c r="AA3905" t="s">
        <v>490</v>
      </c>
      <c r="AB3905">
        <v>0</v>
      </c>
      <c r="AC3905" t="s">
        <v>1446</v>
      </c>
      <c r="AD3905" t="s">
        <v>1683</v>
      </c>
    </row>
    <row r="3906" spans="1:30" ht="14.4" x14ac:dyDescent="0.3">
      <c r="A3906">
        <v>40</v>
      </c>
      <c r="B3906" t="s">
        <v>24</v>
      </c>
      <c r="C3906" t="s">
        <v>441</v>
      </c>
      <c r="D3906" t="s">
        <v>351</v>
      </c>
      <c r="E3906">
        <v>2014</v>
      </c>
      <c r="F3906" t="s">
        <v>642</v>
      </c>
      <c r="G3906" t="s">
        <v>656</v>
      </c>
      <c r="H3906" s="3" t="s">
        <v>657</v>
      </c>
      <c r="I3906" s="8">
        <v>-6.4625000000000004</v>
      </c>
      <c r="J3906" s="8">
        <v>-76.288888999999998</v>
      </c>
      <c r="K3906" t="s">
        <v>109</v>
      </c>
      <c r="L3906" t="s">
        <v>110</v>
      </c>
      <c r="M3906" t="s">
        <v>110</v>
      </c>
      <c r="N3906" t="s">
        <v>646</v>
      </c>
      <c r="O3906" s="12">
        <v>2012</v>
      </c>
      <c r="P3906" s="12">
        <v>7</v>
      </c>
      <c r="Q3906" s="12">
        <v>2012</v>
      </c>
      <c r="R3906" s="12">
        <v>8</v>
      </c>
      <c r="S3906" s="7">
        <f t="shared" si="60"/>
        <v>0.38709677419354838</v>
      </c>
      <c r="T3906" s="7">
        <v>3</v>
      </c>
      <c r="U3906">
        <v>17</v>
      </c>
      <c r="V3906" t="s">
        <v>82</v>
      </c>
      <c r="W3906">
        <f t="shared" si="61"/>
        <v>400</v>
      </c>
      <c r="X3906" s="5">
        <v>1</v>
      </c>
      <c r="Y3906" s="15" t="s">
        <v>48</v>
      </c>
      <c r="Z3906" t="s">
        <v>55</v>
      </c>
      <c r="AA3906" t="s">
        <v>1080</v>
      </c>
      <c r="AB3906">
        <v>0</v>
      </c>
      <c r="AC3906" t="s">
        <v>1446</v>
      </c>
      <c r="AD3906" t="s">
        <v>1683</v>
      </c>
    </row>
    <row r="3907" spans="1:30" ht="14.4" x14ac:dyDescent="0.3">
      <c r="A3907">
        <v>40</v>
      </c>
      <c r="B3907" t="s">
        <v>24</v>
      </c>
      <c r="C3907" t="s">
        <v>441</v>
      </c>
      <c r="D3907" t="s">
        <v>351</v>
      </c>
      <c r="E3907">
        <v>2014</v>
      </c>
      <c r="F3907" t="s">
        <v>642</v>
      </c>
      <c r="G3907" t="s">
        <v>656</v>
      </c>
      <c r="H3907" s="3" t="s">
        <v>657</v>
      </c>
      <c r="I3907" s="8">
        <v>-6.4625000000000004</v>
      </c>
      <c r="J3907" s="8">
        <v>-76.288888999999998</v>
      </c>
      <c r="K3907" t="s">
        <v>109</v>
      </c>
      <c r="L3907" t="s">
        <v>110</v>
      </c>
      <c r="M3907" t="s">
        <v>110</v>
      </c>
      <c r="N3907" t="s">
        <v>646</v>
      </c>
      <c r="O3907" s="12">
        <v>2012</v>
      </c>
      <c r="P3907" s="12">
        <v>7</v>
      </c>
      <c r="Q3907" s="12">
        <v>2012</v>
      </c>
      <c r="R3907" s="12">
        <v>8</v>
      </c>
      <c r="S3907" s="7">
        <f t="shared" si="60"/>
        <v>0.38709677419354838</v>
      </c>
      <c r="T3907" s="7">
        <v>3</v>
      </c>
      <c r="U3907">
        <v>17</v>
      </c>
      <c r="V3907" t="s">
        <v>82</v>
      </c>
      <c r="W3907">
        <f t="shared" si="61"/>
        <v>400</v>
      </c>
      <c r="X3907" s="5">
        <v>1</v>
      </c>
      <c r="Y3907" s="15" t="s">
        <v>48</v>
      </c>
      <c r="Z3907" t="s">
        <v>55</v>
      </c>
      <c r="AA3907" t="s">
        <v>859</v>
      </c>
      <c r="AB3907">
        <v>5</v>
      </c>
      <c r="AC3907" t="s">
        <v>1446</v>
      </c>
      <c r="AD3907" t="s">
        <v>1683</v>
      </c>
    </row>
    <row r="3908" spans="1:30" ht="14.4" x14ac:dyDescent="0.3">
      <c r="A3908">
        <v>40</v>
      </c>
      <c r="B3908" t="s">
        <v>24</v>
      </c>
      <c r="C3908" t="s">
        <v>441</v>
      </c>
      <c r="D3908" t="s">
        <v>351</v>
      </c>
      <c r="E3908">
        <v>2014</v>
      </c>
      <c r="F3908" t="s">
        <v>642</v>
      </c>
      <c r="G3908" t="s">
        <v>656</v>
      </c>
      <c r="H3908" s="3" t="s">
        <v>657</v>
      </c>
      <c r="I3908" s="8">
        <v>-6.4625000000000004</v>
      </c>
      <c r="J3908" s="8">
        <v>-76.288888999999998</v>
      </c>
      <c r="K3908" t="s">
        <v>109</v>
      </c>
      <c r="L3908" t="s">
        <v>110</v>
      </c>
      <c r="M3908" t="s">
        <v>110</v>
      </c>
      <c r="N3908" t="s">
        <v>646</v>
      </c>
      <c r="O3908" s="12">
        <v>2012</v>
      </c>
      <c r="P3908" s="12">
        <v>7</v>
      </c>
      <c r="Q3908" s="12">
        <v>2012</v>
      </c>
      <c r="R3908" s="12">
        <v>8</v>
      </c>
      <c r="S3908" s="7">
        <f t="shared" si="60"/>
        <v>0.38709677419354838</v>
      </c>
      <c r="T3908" s="7">
        <v>3</v>
      </c>
      <c r="U3908">
        <v>17</v>
      </c>
      <c r="V3908" t="s">
        <v>82</v>
      </c>
      <c r="W3908">
        <f t="shared" si="61"/>
        <v>400</v>
      </c>
      <c r="X3908" s="5">
        <v>1</v>
      </c>
      <c r="Y3908" s="15" t="s">
        <v>48</v>
      </c>
      <c r="Z3908" t="s">
        <v>55</v>
      </c>
      <c r="AA3908" t="s">
        <v>1054</v>
      </c>
      <c r="AB3908">
        <v>2</v>
      </c>
      <c r="AC3908" t="s">
        <v>1446</v>
      </c>
      <c r="AD3908" t="s">
        <v>1683</v>
      </c>
    </row>
    <row r="3909" spans="1:30" ht="14.4" x14ac:dyDescent="0.3">
      <c r="A3909">
        <v>40</v>
      </c>
      <c r="B3909" t="s">
        <v>24</v>
      </c>
      <c r="C3909" t="s">
        <v>441</v>
      </c>
      <c r="D3909" t="s">
        <v>351</v>
      </c>
      <c r="E3909">
        <v>2014</v>
      </c>
      <c r="F3909" t="s">
        <v>642</v>
      </c>
      <c r="G3909" t="s">
        <v>656</v>
      </c>
      <c r="H3909" s="3" t="s">
        <v>657</v>
      </c>
      <c r="I3909" s="8">
        <v>-6.4625000000000004</v>
      </c>
      <c r="J3909" s="8">
        <v>-76.288888999999998</v>
      </c>
      <c r="K3909" t="s">
        <v>109</v>
      </c>
      <c r="L3909" t="s">
        <v>110</v>
      </c>
      <c r="M3909" t="s">
        <v>110</v>
      </c>
      <c r="N3909" t="s">
        <v>646</v>
      </c>
      <c r="O3909" s="12">
        <v>2012</v>
      </c>
      <c r="P3909" s="12">
        <v>7</v>
      </c>
      <c r="Q3909" s="12">
        <v>2012</v>
      </c>
      <c r="R3909" s="12">
        <v>8</v>
      </c>
      <c r="S3909" s="7">
        <f t="shared" si="60"/>
        <v>0.38709677419354838</v>
      </c>
      <c r="T3909" s="7">
        <v>3</v>
      </c>
      <c r="U3909">
        <v>17</v>
      </c>
      <c r="V3909" t="s">
        <v>82</v>
      </c>
      <c r="W3909">
        <f t="shared" si="61"/>
        <v>400</v>
      </c>
      <c r="X3909" s="5">
        <v>1</v>
      </c>
      <c r="Y3909" s="15" t="s">
        <v>48</v>
      </c>
      <c r="Z3909" t="s">
        <v>55</v>
      </c>
      <c r="AA3909" t="s">
        <v>890</v>
      </c>
      <c r="AB3909">
        <v>0</v>
      </c>
      <c r="AC3909" t="s">
        <v>1446</v>
      </c>
      <c r="AD3909" t="s">
        <v>1683</v>
      </c>
    </row>
    <row r="3910" spans="1:30" ht="14.4" x14ac:dyDescent="0.3">
      <c r="A3910">
        <v>40</v>
      </c>
      <c r="B3910" t="s">
        <v>24</v>
      </c>
      <c r="C3910" t="s">
        <v>441</v>
      </c>
      <c r="D3910" t="s">
        <v>351</v>
      </c>
      <c r="E3910">
        <v>2014</v>
      </c>
      <c r="F3910" t="s">
        <v>642</v>
      </c>
      <c r="G3910" t="s">
        <v>656</v>
      </c>
      <c r="H3910" s="3" t="s">
        <v>657</v>
      </c>
      <c r="I3910" s="8">
        <v>-6.4625000000000004</v>
      </c>
      <c r="J3910" s="8">
        <v>-76.288888999999998</v>
      </c>
      <c r="K3910" t="s">
        <v>109</v>
      </c>
      <c r="L3910" t="s">
        <v>110</v>
      </c>
      <c r="M3910" t="s">
        <v>110</v>
      </c>
      <c r="N3910" t="s">
        <v>646</v>
      </c>
      <c r="O3910" s="12">
        <v>2012</v>
      </c>
      <c r="P3910" s="12">
        <v>7</v>
      </c>
      <c r="Q3910" s="12">
        <v>2012</v>
      </c>
      <c r="R3910" s="12">
        <v>8</v>
      </c>
      <c r="S3910" s="7">
        <f t="shared" si="60"/>
        <v>0.38709677419354838</v>
      </c>
      <c r="T3910" s="7">
        <v>3</v>
      </c>
      <c r="U3910">
        <v>17</v>
      </c>
      <c r="V3910" t="s">
        <v>82</v>
      </c>
      <c r="W3910">
        <f t="shared" si="61"/>
        <v>400</v>
      </c>
      <c r="X3910" s="5">
        <v>1</v>
      </c>
      <c r="Y3910" s="15" t="s">
        <v>48</v>
      </c>
      <c r="Z3910" t="s">
        <v>55</v>
      </c>
      <c r="AA3910" t="s">
        <v>860</v>
      </c>
      <c r="AB3910">
        <v>2</v>
      </c>
      <c r="AC3910" t="s">
        <v>1446</v>
      </c>
      <c r="AD3910" t="s">
        <v>1683</v>
      </c>
    </row>
    <row r="3911" spans="1:30" ht="14.4" x14ac:dyDescent="0.3">
      <c r="A3911">
        <v>40</v>
      </c>
      <c r="B3911" t="s">
        <v>24</v>
      </c>
      <c r="C3911" t="s">
        <v>441</v>
      </c>
      <c r="D3911" t="s">
        <v>351</v>
      </c>
      <c r="E3911">
        <v>2014</v>
      </c>
      <c r="F3911" t="s">
        <v>642</v>
      </c>
      <c r="G3911" t="s">
        <v>656</v>
      </c>
      <c r="H3911" s="3" t="s">
        <v>657</v>
      </c>
      <c r="I3911" s="8">
        <v>-6.4625000000000004</v>
      </c>
      <c r="J3911" s="8">
        <v>-76.288888999999998</v>
      </c>
      <c r="K3911" t="s">
        <v>109</v>
      </c>
      <c r="L3911" t="s">
        <v>110</v>
      </c>
      <c r="M3911" t="s">
        <v>110</v>
      </c>
      <c r="N3911" t="s">
        <v>646</v>
      </c>
      <c r="O3911" s="12">
        <v>2012</v>
      </c>
      <c r="P3911" s="12">
        <v>7</v>
      </c>
      <c r="Q3911" s="12">
        <v>2012</v>
      </c>
      <c r="R3911" s="12">
        <v>8</v>
      </c>
      <c r="S3911" s="7">
        <f t="shared" si="60"/>
        <v>0.38709677419354838</v>
      </c>
      <c r="T3911" s="7">
        <v>3</v>
      </c>
      <c r="U3911">
        <v>17</v>
      </c>
      <c r="V3911" t="s">
        <v>82</v>
      </c>
      <c r="W3911">
        <f t="shared" si="61"/>
        <v>400</v>
      </c>
      <c r="X3911" s="5">
        <v>1</v>
      </c>
      <c r="Y3911" s="15" t="s">
        <v>48</v>
      </c>
      <c r="Z3911" t="s">
        <v>55</v>
      </c>
      <c r="AA3911" t="s">
        <v>1135</v>
      </c>
      <c r="AB3911">
        <v>0</v>
      </c>
      <c r="AC3911" t="s">
        <v>1446</v>
      </c>
      <c r="AD3911" t="s">
        <v>1683</v>
      </c>
    </row>
    <row r="3912" spans="1:30" ht="14.4" x14ac:dyDescent="0.3">
      <c r="A3912">
        <v>40</v>
      </c>
      <c r="B3912" t="s">
        <v>24</v>
      </c>
      <c r="C3912" t="s">
        <v>441</v>
      </c>
      <c r="D3912" t="s">
        <v>351</v>
      </c>
      <c r="E3912">
        <v>2014</v>
      </c>
      <c r="F3912" t="s">
        <v>642</v>
      </c>
      <c r="G3912" t="s">
        <v>656</v>
      </c>
      <c r="H3912" s="3" t="s">
        <v>657</v>
      </c>
      <c r="I3912" s="8">
        <v>-6.4625000000000004</v>
      </c>
      <c r="J3912" s="8">
        <v>-76.288888999999998</v>
      </c>
      <c r="K3912" t="s">
        <v>109</v>
      </c>
      <c r="L3912" t="s">
        <v>110</v>
      </c>
      <c r="M3912" t="s">
        <v>110</v>
      </c>
      <c r="N3912" t="s">
        <v>646</v>
      </c>
      <c r="O3912" s="12">
        <v>2012</v>
      </c>
      <c r="P3912" s="12">
        <v>7</v>
      </c>
      <c r="Q3912" s="12">
        <v>2012</v>
      </c>
      <c r="R3912" s="12">
        <v>8</v>
      </c>
      <c r="S3912" s="7">
        <f t="shared" si="60"/>
        <v>0.38709677419354838</v>
      </c>
      <c r="T3912" s="7">
        <v>3</v>
      </c>
      <c r="U3912">
        <v>17</v>
      </c>
      <c r="V3912" t="s">
        <v>82</v>
      </c>
      <c r="W3912">
        <f t="shared" si="61"/>
        <v>400</v>
      </c>
      <c r="X3912" s="5">
        <v>1</v>
      </c>
      <c r="Y3912" s="15" t="s">
        <v>48</v>
      </c>
      <c r="Z3912" t="s">
        <v>55</v>
      </c>
      <c r="AA3912" t="s">
        <v>59</v>
      </c>
      <c r="AB3912">
        <v>0</v>
      </c>
      <c r="AC3912" t="s">
        <v>1446</v>
      </c>
      <c r="AD3912" t="s">
        <v>1683</v>
      </c>
    </row>
    <row r="3913" spans="1:30" ht="14.4" x14ac:dyDescent="0.3">
      <c r="A3913">
        <v>40</v>
      </c>
      <c r="B3913" t="s">
        <v>24</v>
      </c>
      <c r="C3913" t="s">
        <v>441</v>
      </c>
      <c r="D3913" t="s">
        <v>351</v>
      </c>
      <c r="E3913">
        <v>2014</v>
      </c>
      <c r="F3913" t="s">
        <v>642</v>
      </c>
      <c r="G3913" t="s">
        <v>656</v>
      </c>
      <c r="H3913" s="3" t="s">
        <v>657</v>
      </c>
      <c r="I3913" s="8">
        <v>-6.4625000000000004</v>
      </c>
      <c r="J3913" s="8">
        <v>-76.288888999999998</v>
      </c>
      <c r="K3913" t="s">
        <v>109</v>
      </c>
      <c r="L3913" t="s">
        <v>110</v>
      </c>
      <c r="M3913" t="s">
        <v>110</v>
      </c>
      <c r="N3913" t="s">
        <v>646</v>
      </c>
      <c r="O3913" s="12">
        <v>2012</v>
      </c>
      <c r="P3913" s="12">
        <v>7</v>
      </c>
      <c r="Q3913" s="12">
        <v>2012</v>
      </c>
      <c r="R3913" s="12">
        <v>8</v>
      </c>
      <c r="S3913" s="7">
        <f t="shared" si="60"/>
        <v>0.38709677419354838</v>
      </c>
      <c r="T3913" s="7">
        <v>3</v>
      </c>
      <c r="U3913">
        <v>17</v>
      </c>
      <c r="V3913" t="s">
        <v>82</v>
      </c>
      <c r="W3913">
        <f t="shared" si="61"/>
        <v>400</v>
      </c>
      <c r="X3913" s="5">
        <v>1</v>
      </c>
      <c r="Y3913" s="15" t="s">
        <v>48</v>
      </c>
      <c r="Z3913" t="s">
        <v>55</v>
      </c>
      <c r="AA3913" t="s">
        <v>1136</v>
      </c>
      <c r="AB3913">
        <v>0</v>
      </c>
      <c r="AC3913" t="s">
        <v>1446</v>
      </c>
      <c r="AD3913" t="s">
        <v>1683</v>
      </c>
    </row>
    <row r="3914" spans="1:30" ht="14.4" x14ac:dyDescent="0.3">
      <c r="A3914">
        <v>40</v>
      </c>
      <c r="B3914" t="s">
        <v>24</v>
      </c>
      <c r="C3914" t="s">
        <v>441</v>
      </c>
      <c r="D3914" t="s">
        <v>351</v>
      </c>
      <c r="E3914">
        <v>2014</v>
      </c>
      <c r="F3914" t="s">
        <v>642</v>
      </c>
      <c r="G3914" t="s">
        <v>656</v>
      </c>
      <c r="H3914" s="3" t="s">
        <v>657</v>
      </c>
      <c r="I3914" s="8">
        <v>-6.4625000000000004</v>
      </c>
      <c r="J3914" s="8">
        <v>-76.288888999999998</v>
      </c>
      <c r="K3914" t="s">
        <v>109</v>
      </c>
      <c r="L3914" t="s">
        <v>110</v>
      </c>
      <c r="M3914" t="s">
        <v>110</v>
      </c>
      <c r="N3914" t="s">
        <v>646</v>
      </c>
      <c r="O3914" s="12">
        <v>2012</v>
      </c>
      <c r="P3914" s="12">
        <v>7</v>
      </c>
      <c r="Q3914" s="12">
        <v>2012</v>
      </c>
      <c r="R3914" s="12">
        <v>8</v>
      </c>
      <c r="S3914" s="7">
        <f t="shared" si="60"/>
        <v>0.38709677419354838</v>
      </c>
      <c r="T3914" s="7">
        <v>3</v>
      </c>
      <c r="U3914">
        <v>17</v>
      </c>
      <c r="V3914" t="s">
        <v>82</v>
      </c>
      <c r="W3914">
        <f t="shared" si="61"/>
        <v>400</v>
      </c>
      <c r="X3914" s="5">
        <v>1</v>
      </c>
      <c r="Y3914" s="15" t="s">
        <v>48</v>
      </c>
      <c r="Z3914" t="s">
        <v>55</v>
      </c>
      <c r="AA3914" t="s">
        <v>1082</v>
      </c>
      <c r="AB3914">
        <v>0</v>
      </c>
      <c r="AC3914" t="s">
        <v>1446</v>
      </c>
      <c r="AD3914" t="s">
        <v>1683</v>
      </c>
    </row>
    <row r="3915" spans="1:30" ht="14.4" x14ac:dyDescent="0.3">
      <c r="A3915">
        <v>40</v>
      </c>
      <c r="B3915" t="s">
        <v>24</v>
      </c>
      <c r="C3915" t="s">
        <v>441</v>
      </c>
      <c r="D3915" t="s">
        <v>351</v>
      </c>
      <c r="E3915">
        <v>2014</v>
      </c>
      <c r="F3915" t="s">
        <v>642</v>
      </c>
      <c r="G3915" t="s">
        <v>656</v>
      </c>
      <c r="H3915" s="3" t="s">
        <v>657</v>
      </c>
      <c r="I3915" s="8">
        <v>-6.4625000000000004</v>
      </c>
      <c r="J3915" s="8">
        <v>-76.288888999999998</v>
      </c>
      <c r="K3915" t="s">
        <v>109</v>
      </c>
      <c r="L3915" t="s">
        <v>110</v>
      </c>
      <c r="M3915" t="s">
        <v>110</v>
      </c>
      <c r="N3915" t="s">
        <v>646</v>
      </c>
      <c r="O3915" s="12">
        <v>2012</v>
      </c>
      <c r="P3915" s="12">
        <v>7</v>
      </c>
      <c r="Q3915" s="12">
        <v>2012</v>
      </c>
      <c r="R3915" s="12">
        <v>8</v>
      </c>
      <c r="S3915" s="7">
        <f t="shared" si="60"/>
        <v>0.38709677419354838</v>
      </c>
      <c r="T3915" s="7">
        <v>3</v>
      </c>
      <c r="U3915">
        <v>17</v>
      </c>
      <c r="V3915" t="s">
        <v>82</v>
      </c>
      <c r="W3915">
        <f t="shared" si="61"/>
        <v>400</v>
      </c>
      <c r="X3915" s="5">
        <v>1</v>
      </c>
      <c r="Y3915" s="15" t="s">
        <v>48</v>
      </c>
      <c r="Z3915" t="s">
        <v>55</v>
      </c>
      <c r="AA3915" t="s">
        <v>655</v>
      </c>
      <c r="AB3915">
        <v>0</v>
      </c>
      <c r="AC3915" t="s">
        <v>1446</v>
      </c>
      <c r="AD3915" t="s">
        <v>1683</v>
      </c>
    </row>
    <row r="3916" spans="1:30" ht="14.4" x14ac:dyDescent="0.3">
      <c r="A3916">
        <v>40</v>
      </c>
      <c r="B3916" t="s">
        <v>24</v>
      </c>
      <c r="C3916" t="s">
        <v>441</v>
      </c>
      <c r="D3916" t="s">
        <v>351</v>
      </c>
      <c r="E3916">
        <v>2014</v>
      </c>
      <c r="F3916" t="s">
        <v>642</v>
      </c>
      <c r="G3916" t="s">
        <v>656</v>
      </c>
      <c r="H3916" s="3" t="s">
        <v>657</v>
      </c>
      <c r="I3916" s="8">
        <v>-6.4625000000000004</v>
      </c>
      <c r="J3916" s="8">
        <v>-76.288888999999998</v>
      </c>
      <c r="K3916" t="s">
        <v>109</v>
      </c>
      <c r="L3916" t="s">
        <v>110</v>
      </c>
      <c r="M3916" t="s">
        <v>110</v>
      </c>
      <c r="N3916" t="s">
        <v>646</v>
      </c>
      <c r="O3916" s="12">
        <v>2012</v>
      </c>
      <c r="P3916" s="12">
        <v>7</v>
      </c>
      <c r="Q3916" s="12">
        <v>2012</v>
      </c>
      <c r="R3916" s="12">
        <v>8</v>
      </c>
      <c r="S3916" s="7">
        <f t="shared" si="60"/>
        <v>0.38709677419354838</v>
      </c>
      <c r="T3916" s="7">
        <v>3</v>
      </c>
      <c r="U3916">
        <v>17</v>
      </c>
      <c r="V3916" t="s">
        <v>82</v>
      </c>
      <c r="W3916">
        <f t="shared" si="61"/>
        <v>400</v>
      </c>
      <c r="X3916" s="5">
        <v>1</v>
      </c>
      <c r="Y3916" s="15" t="s">
        <v>48</v>
      </c>
      <c r="Z3916" t="s">
        <v>55</v>
      </c>
      <c r="AA3916" t="s">
        <v>379</v>
      </c>
      <c r="AB3916">
        <v>25</v>
      </c>
      <c r="AC3916" t="s">
        <v>1446</v>
      </c>
      <c r="AD3916" t="s">
        <v>1683</v>
      </c>
    </row>
    <row r="3917" spans="1:30" ht="14.4" x14ac:dyDescent="0.3">
      <c r="A3917">
        <v>40</v>
      </c>
      <c r="B3917" t="s">
        <v>24</v>
      </c>
      <c r="C3917" t="s">
        <v>441</v>
      </c>
      <c r="D3917" t="s">
        <v>351</v>
      </c>
      <c r="E3917">
        <v>2014</v>
      </c>
      <c r="F3917" t="s">
        <v>642</v>
      </c>
      <c r="G3917" t="s">
        <v>656</v>
      </c>
      <c r="H3917" s="3" t="s">
        <v>657</v>
      </c>
      <c r="I3917" s="8">
        <v>-6.4625000000000004</v>
      </c>
      <c r="J3917" s="8">
        <v>-76.288888999999998</v>
      </c>
      <c r="K3917" t="s">
        <v>109</v>
      </c>
      <c r="L3917" t="s">
        <v>110</v>
      </c>
      <c r="M3917" t="s">
        <v>110</v>
      </c>
      <c r="N3917" t="s">
        <v>646</v>
      </c>
      <c r="O3917" s="12">
        <v>2012</v>
      </c>
      <c r="P3917" s="12">
        <v>7</v>
      </c>
      <c r="Q3917" s="12">
        <v>2012</v>
      </c>
      <c r="R3917" s="12">
        <v>8</v>
      </c>
      <c r="S3917" s="7">
        <f t="shared" si="60"/>
        <v>0.38709677419354838</v>
      </c>
      <c r="T3917" s="7">
        <v>3</v>
      </c>
      <c r="U3917">
        <v>17</v>
      </c>
      <c r="V3917" t="s">
        <v>82</v>
      </c>
      <c r="W3917">
        <f t="shared" si="61"/>
        <v>400</v>
      </c>
      <c r="X3917" s="5">
        <v>1</v>
      </c>
      <c r="Y3917" s="15" t="s">
        <v>48</v>
      </c>
      <c r="Z3917" t="s">
        <v>55</v>
      </c>
      <c r="AA3917" t="s">
        <v>899</v>
      </c>
      <c r="AB3917">
        <v>1</v>
      </c>
      <c r="AC3917" t="s">
        <v>1446</v>
      </c>
      <c r="AD3917" t="s">
        <v>1683</v>
      </c>
    </row>
    <row r="3918" spans="1:30" ht="14.4" x14ac:dyDescent="0.3">
      <c r="A3918">
        <v>40</v>
      </c>
      <c r="B3918" t="s">
        <v>24</v>
      </c>
      <c r="C3918" t="s">
        <v>441</v>
      </c>
      <c r="D3918" t="s">
        <v>351</v>
      </c>
      <c r="E3918">
        <v>2014</v>
      </c>
      <c r="F3918" t="s">
        <v>642</v>
      </c>
      <c r="G3918" t="s">
        <v>656</v>
      </c>
      <c r="H3918" s="3" t="s">
        <v>657</v>
      </c>
      <c r="I3918" s="8">
        <v>-6.4625000000000004</v>
      </c>
      <c r="J3918" s="8">
        <v>-76.288888999999998</v>
      </c>
      <c r="K3918" t="s">
        <v>109</v>
      </c>
      <c r="L3918" t="s">
        <v>110</v>
      </c>
      <c r="M3918" t="s">
        <v>110</v>
      </c>
      <c r="N3918" t="s">
        <v>646</v>
      </c>
      <c r="O3918" s="12">
        <v>2012</v>
      </c>
      <c r="P3918" s="12">
        <v>7</v>
      </c>
      <c r="Q3918" s="12">
        <v>2012</v>
      </c>
      <c r="R3918" s="12">
        <v>8</v>
      </c>
      <c r="S3918" s="7">
        <f t="shared" si="60"/>
        <v>0.38709677419354838</v>
      </c>
      <c r="T3918" s="7">
        <v>3</v>
      </c>
      <c r="U3918">
        <v>17</v>
      </c>
      <c r="V3918" t="s">
        <v>82</v>
      </c>
      <c r="W3918">
        <f t="shared" si="61"/>
        <v>400</v>
      </c>
      <c r="X3918" s="5">
        <v>1</v>
      </c>
      <c r="Y3918" s="15" t="s">
        <v>48</v>
      </c>
      <c r="Z3918" t="s">
        <v>55</v>
      </c>
      <c r="AA3918" t="s">
        <v>1062</v>
      </c>
      <c r="AB3918">
        <v>4</v>
      </c>
      <c r="AC3918" t="s">
        <v>1446</v>
      </c>
      <c r="AD3918" t="s">
        <v>1683</v>
      </c>
    </row>
    <row r="3919" spans="1:30" ht="14.4" x14ac:dyDescent="0.3">
      <c r="A3919">
        <v>40</v>
      </c>
      <c r="B3919" t="s">
        <v>24</v>
      </c>
      <c r="C3919" t="s">
        <v>441</v>
      </c>
      <c r="D3919" t="s">
        <v>351</v>
      </c>
      <c r="E3919">
        <v>2014</v>
      </c>
      <c r="F3919" t="s">
        <v>642</v>
      </c>
      <c r="G3919" t="s">
        <v>656</v>
      </c>
      <c r="H3919" s="3" t="s">
        <v>657</v>
      </c>
      <c r="I3919" s="8">
        <v>-6.4625000000000004</v>
      </c>
      <c r="J3919" s="8">
        <v>-76.288888999999998</v>
      </c>
      <c r="K3919" t="s">
        <v>109</v>
      </c>
      <c r="L3919" t="s">
        <v>110</v>
      </c>
      <c r="M3919" t="s">
        <v>110</v>
      </c>
      <c r="N3919" t="s">
        <v>646</v>
      </c>
      <c r="O3919" s="12">
        <v>2012</v>
      </c>
      <c r="P3919" s="12">
        <v>7</v>
      </c>
      <c r="Q3919" s="12">
        <v>2012</v>
      </c>
      <c r="R3919" s="12">
        <v>8</v>
      </c>
      <c r="S3919" s="7">
        <f t="shared" si="60"/>
        <v>0.38709677419354838</v>
      </c>
      <c r="T3919" s="7">
        <v>3</v>
      </c>
      <c r="U3919">
        <v>17</v>
      </c>
      <c r="V3919" t="s">
        <v>82</v>
      </c>
      <c r="W3919">
        <f t="shared" si="61"/>
        <v>400</v>
      </c>
      <c r="X3919" s="5">
        <v>1</v>
      </c>
      <c r="Y3919" s="15" t="s">
        <v>48</v>
      </c>
      <c r="Z3919" t="s">
        <v>55</v>
      </c>
      <c r="AA3919" t="s">
        <v>1072</v>
      </c>
      <c r="AB3919">
        <v>2</v>
      </c>
      <c r="AC3919" t="s">
        <v>1446</v>
      </c>
      <c r="AD3919" t="s">
        <v>1683</v>
      </c>
    </row>
    <row r="3920" spans="1:30" ht="14.4" x14ac:dyDescent="0.3">
      <c r="A3920">
        <v>40</v>
      </c>
      <c r="B3920" t="s">
        <v>24</v>
      </c>
      <c r="C3920" t="s">
        <v>441</v>
      </c>
      <c r="D3920" t="s">
        <v>351</v>
      </c>
      <c r="E3920">
        <v>2014</v>
      </c>
      <c r="F3920" t="s">
        <v>642</v>
      </c>
      <c r="G3920" t="s">
        <v>656</v>
      </c>
      <c r="H3920" s="3" t="s">
        <v>657</v>
      </c>
      <c r="I3920" s="8">
        <v>-6.4625000000000004</v>
      </c>
      <c r="J3920" s="8">
        <v>-76.288888999999998</v>
      </c>
      <c r="K3920" t="s">
        <v>109</v>
      </c>
      <c r="L3920" t="s">
        <v>110</v>
      </c>
      <c r="M3920" t="s">
        <v>110</v>
      </c>
      <c r="N3920" t="s">
        <v>646</v>
      </c>
      <c r="O3920" s="12">
        <v>2012</v>
      </c>
      <c r="P3920" s="12">
        <v>7</v>
      </c>
      <c r="Q3920" s="12">
        <v>2012</v>
      </c>
      <c r="R3920" s="12">
        <v>8</v>
      </c>
      <c r="S3920" s="7">
        <f t="shared" si="60"/>
        <v>0.38709677419354838</v>
      </c>
      <c r="T3920" s="7">
        <v>3</v>
      </c>
      <c r="U3920">
        <v>17</v>
      </c>
      <c r="V3920" t="s">
        <v>82</v>
      </c>
      <c r="W3920">
        <f t="shared" si="61"/>
        <v>400</v>
      </c>
      <c r="X3920" s="5">
        <v>1</v>
      </c>
      <c r="Y3920" s="15" t="s">
        <v>48</v>
      </c>
      <c r="Z3920" t="s">
        <v>55</v>
      </c>
      <c r="AA3920" t="s">
        <v>1137</v>
      </c>
      <c r="AB3920">
        <v>0</v>
      </c>
      <c r="AC3920" t="s">
        <v>1446</v>
      </c>
      <c r="AD3920" t="s">
        <v>1683</v>
      </c>
    </row>
    <row r="3921" spans="1:30" ht="14.4" x14ac:dyDescent="0.3">
      <c r="A3921">
        <v>40</v>
      </c>
      <c r="B3921" t="s">
        <v>24</v>
      </c>
      <c r="C3921" t="s">
        <v>441</v>
      </c>
      <c r="D3921" t="s">
        <v>351</v>
      </c>
      <c r="E3921">
        <v>2014</v>
      </c>
      <c r="F3921" t="s">
        <v>642</v>
      </c>
      <c r="G3921" t="s">
        <v>656</v>
      </c>
      <c r="H3921" s="3" t="s">
        <v>657</v>
      </c>
      <c r="I3921" s="8">
        <v>-6.4625000000000004</v>
      </c>
      <c r="J3921" s="8">
        <v>-76.288888999999998</v>
      </c>
      <c r="K3921" t="s">
        <v>109</v>
      </c>
      <c r="L3921" t="s">
        <v>110</v>
      </c>
      <c r="M3921" t="s">
        <v>110</v>
      </c>
      <c r="N3921" t="s">
        <v>646</v>
      </c>
      <c r="O3921" s="12">
        <v>2012</v>
      </c>
      <c r="P3921" s="12">
        <v>7</v>
      </c>
      <c r="Q3921" s="12">
        <v>2012</v>
      </c>
      <c r="R3921" s="12">
        <v>8</v>
      </c>
      <c r="S3921" s="7">
        <f t="shared" si="60"/>
        <v>0.38709677419354838</v>
      </c>
      <c r="T3921" s="7">
        <v>3</v>
      </c>
      <c r="U3921">
        <v>17</v>
      </c>
      <c r="V3921" t="s">
        <v>82</v>
      </c>
      <c r="W3921">
        <f t="shared" si="61"/>
        <v>400</v>
      </c>
      <c r="X3921" s="5">
        <v>1</v>
      </c>
      <c r="Y3921" s="15" t="s">
        <v>48</v>
      </c>
      <c r="Z3921" t="s">
        <v>55</v>
      </c>
      <c r="AA3921" t="s">
        <v>1138</v>
      </c>
      <c r="AB3921">
        <v>0</v>
      </c>
      <c r="AC3921" t="s">
        <v>1446</v>
      </c>
      <c r="AD3921" t="s">
        <v>1683</v>
      </c>
    </row>
    <row r="3922" spans="1:30" ht="14.4" x14ac:dyDescent="0.3">
      <c r="A3922">
        <v>40</v>
      </c>
      <c r="B3922" t="s">
        <v>24</v>
      </c>
      <c r="C3922" t="s">
        <v>441</v>
      </c>
      <c r="D3922" t="s">
        <v>351</v>
      </c>
      <c r="E3922">
        <v>2014</v>
      </c>
      <c r="F3922" t="s">
        <v>642</v>
      </c>
      <c r="G3922" t="s">
        <v>656</v>
      </c>
      <c r="H3922" s="3" t="s">
        <v>657</v>
      </c>
      <c r="I3922" s="8">
        <v>-6.4625000000000004</v>
      </c>
      <c r="J3922" s="8">
        <v>-76.288888999999998</v>
      </c>
      <c r="K3922" t="s">
        <v>109</v>
      </c>
      <c r="L3922" t="s">
        <v>110</v>
      </c>
      <c r="M3922" t="s">
        <v>110</v>
      </c>
      <c r="N3922" t="s">
        <v>646</v>
      </c>
      <c r="O3922" s="12">
        <v>2012</v>
      </c>
      <c r="P3922" s="12">
        <v>7</v>
      </c>
      <c r="Q3922" s="12">
        <v>2012</v>
      </c>
      <c r="R3922" s="12">
        <v>8</v>
      </c>
      <c r="S3922" s="7">
        <f t="shared" si="60"/>
        <v>0.38709677419354838</v>
      </c>
      <c r="T3922" s="7">
        <v>3</v>
      </c>
      <c r="U3922">
        <v>17</v>
      </c>
      <c r="V3922" t="s">
        <v>82</v>
      </c>
      <c r="W3922">
        <f t="shared" si="61"/>
        <v>400</v>
      </c>
      <c r="X3922" s="5">
        <v>1</v>
      </c>
      <c r="Y3922" s="15" t="s">
        <v>48</v>
      </c>
      <c r="Z3922" t="s">
        <v>55</v>
      </c>
      <c r="AA3922" t="s">
        <v>867</v>
      </c>
      <c r="AB3922">
        <v>0</v>
      </c>
      <c r="AC3922" t="s">
        <v>1446</v>
      </c>
      <c r="AD3922" t="s">
        <v>1683</v>
      </c>
    </row>
    <row r="3923" spans="1:30" ht="14.4" x14ac:dyDescent="0.3">
      <c r="A3923">
        <v>40</v>
      </c>
      <c r="B3923" t="s">
        <v>24</v>
      </c>
      <c r="C3923" t="s">
        <v>441</v>
      </c>
      <c r="D3923" t="s">
        <v>351</v>
      </c>
      <c r="E3923">
        <v>2014</v>
      </c>
      <c r="F3923" t="s">
        <v>642</v>
      </c>
      <c r="G3923" t="s">
        <v>656</v>
      </c>
      <c r="H3923" s="3" t="s">
        <v>657</v>
      </c>
      <c r="I3923" s="8">
        <v>-6.4625000000000004</v>
      </c>
      <c r="J3923" s="8">
        <v>-76.288888999999998</v>
      </c>
      <c r="K3923" t="s">
        <v>109</v>
      </c>
      <c r="L3923" t="s">
        <v>110</v>
      </c>
      <c r="M3923" t="s">
        <v>110</v>
      </c>
      <c r="N3923" t="s">
        <v>646</v>
      </c>
      <c r="O3923" s="12">
        <v>2012</v>
      </c>
      <c r="P3923" s="12">
        <v>7</v>
      </c>
      <c r="Q3923" s="12">
        <v>2012</v>
      </c>
      <c r="R3923" s="12">
        <v>8</v>
      </c>
      <c r="S3923" s="7">
        <f t="shared" si="60"/>
        <v>0.38709677419354838</v>
      </c>
      <c r="T3923" s="7">
        <v>3</v>
      </c>
      <c r="U3923">
        <v>17</v>
      </c>
      <c r="V3923" t="s">
        <v>82</v>
      </c>
      <c r="W3923">
        <f t="shared" si="61"/>
        <v>400</v>
      </c>
      <c r="X3923" s="5">
        <v>1</v>
      </c>
      <c r="Y3923" s="15" t="s">
        <v>48</v>
      </c>
      <c r="Z3923" t="s">
        <v>55</v>
      </c>
      <c r="AA3923" t="s">
        <v>1083</v>
      </c>
      <c r="AB3923">
        <v>7</v>
      </c>
      <c r="AC3923" t="s">
        <v>1446</v>
      </c>
      <c r="AD3923" t="s">
        <v>1683</v>
      </c>
    </row>
    <row r="3924" spans="1:30" ht="14.4" x14ac:dyDescent="0.3">
      <c r="A3924">
        <v>40</v>
      </c>
      <c r="B3924" t="s">
        <v>24</v>
      </c>
      <c r="C3924" t="s">
        <v>441</v>
      </c>
      <c r="D3924" t="s">
        <v>351</v>
      </c>
      <c r="E3924">
        <v>2014</v>
      </c>
      <c r="F3924" t="s">
        <v>642</v>
      </c>
      <c r="G3924" t="s">
        <v>656</v>
      </c>
      <c r="H3924" s="3" t="s">
        <v>657</v>
      </c>
      <c r="I3924" s="8">
        <v>-6.4625000000000004</v>
      </c>
      <c r="J3924" s="8">
        <v>-76.288888999999998</v>
      </c>
      <c r="K3924" t="s">
        <v>109</v>
      </c>
      <c r="L3924" t="s">
        <v>110</v>
      </c>
      <c r="M3924" t="s">
        <v>110</v>
      </c>
      <c r="N3924" t="s">
        <v>646</v>
      </c>
      <c r="O3924" s="12">
        <v>2012</v>
      </c>
      <c r="P3924" s="12">
        <v>7</v>
      </c>
      <c r="Q3924" s="12">
        <v>2012</v>
      </c>
      <c r="R3924" s="12">
        <v>8</v>
      </c>
      <c r="S3924" s="7">
        <f t="shared" si="60"/>
        <v>0.38709677419354838</v>
      </c>
      <c r="T3924" s="7">
        <v>3</v>
      </c>
      <c r="U3924">
        <v>17</v>
      </c>
      <c r="V3924" t="s">
        <v>82</v>
      </c>
      <c r="W3924">
        <f t="shared" si="61"/>
        <v>400</v>
      </c>
      <c r="X3924" s="5">
        <v>1</v>
      </c>
      <c r="Y3924" s="15" t="s">
        <v>48</v>
      </c>
      <c r="Z3924" t="s">
        <v>55</v>
      </c>
      <c r="AA3924" t="s">
        <v>1107</v>
      </c>
      <c r="AB3924">
        <v>0</v>
      </c>
      <c r="AC3924" t="s">
        <v>1446</v>
      </c>
      <c r="AD3924" t="s">
        <v>1683</v>
      </c>
    </row>
    <row r="3925" spans="1:30" ht="14.4" x14ac:dyDescent="0.3">
      <c r="A3925">
        <v>40</v>
      </c>
      <c r="B3925" t="s">
        <v>24</v>
      </c>
      <c r="C3925" t="s">
        <v>441</v>
      </c>
      <c r="D3925" t="s">
        <v>351</v>
      </c>
      <c r="E3925">
        <v>2014</v>
      </c>
      <c r="F3925" t="s">
        <v>642</v>
      </c>
      <c r="G3925" t="s">
        <v>656</v>
      </c>
      <c r="H3925" s="3" t="s">
        <v>657</v>
      </c>
      <c r="I3925" s="8">
        <v>-6.4625000000000004</v>
      </c>
      <c r="J3925" s="8">
        <v>-76.288888999999998</v>
      </c>
      <c r="K3925" t="s">
        <v>109</v>
      </c>
      <c r="L3925" t="s">
        <v>110</v>
      </c>
      <c r="M3925" t="s">
        <v>110</v>
      </c>
      <c r="N3925" t="s">
        <v>646</v>
      </c>
      <c r="O3925" s="12">
        <v>2012</v>
      </c>
      <c r="P3925" s="12">
        <v>7</v>
      </c>
      <c r="Q3925" s="12">
        <v>2012</v>
      </c>
      <c r="R3925" s="12">
        <v>8</v>
      </c>
      <c r="S3925" s="7">
        <f t="shared" si="60"/>
        <v>0.38709677419354838</v>
      </c>
      <c r="T3925" s="7">
        <v>3</v>
      </c>
      <c r="U3925">
        <v>17</v>
      </c>
      <c r="V3925" t="s">
        <v>82</v>
      </c>
      <c r="W3925">
        <f t="shared" si="61"/>
        <v>400</v>
      </c>
      <c r="X3925" s="5">
        <v>1</v>
      </c>
      <c r="Y3925" s="15" t="s">
        <v>48</v>
      </c>
      <c r="Z3925" t="s">
        <v>55</v>
      </c>
      <c r="AA3925" t="s">
        <v>1112</v>
      </c>
      <c r="AB3925">
        <v>11</v>
      </c>
      <c r="AC3925" t="s">
        <v>1446</v>
      </c>
      <c r="AD3925" t="s">
        <v>1683</v>
      </c>
    </row>
    <row r="3926" spans="1:30" ht="14.4" x14ac:dyDescent="0.3">
      <c r="A3926">
        <v>40</v>
      </c>
      <c r="B3926" t="s">
        <v>24</v>
      </c>
      <c r="C3926" t="s">
        <v>441</v>
      </c>
      <c r="D3926" t="s">
        <v>351</v>
      </c>
      <c r="E3926">
        <v>2014</v>
      </c>
      <c r="F3926" t="s">
        <v>642</v>
      </c>
      <c r="G3926" t="s">
        <v>656</v>
      </c>
      <c r="H3926" s="3" t="s">
        <v>657</v>
      </c>
      <c r="I3926" s="8">
        <v>-6.4625000000000004</v>
      </c>
      <c r="J3926" s="8">
        <v>-76.288888999999998</v>
      </c>
      <c r="K3926" t="s">
        <v>109</v>
      </c>
      <c r="L3926" t="s">
        <v>110</v>
      </c>
      <c r="M3926" t="s">
        <v>110</v>
      </c>
      <c r="N3926" t="s">
        <v>646</v>
      </c>
      <c r="O3926" s="12">
        <v>2012</v>
      </c>
      <c r="P3926" s="12">
        <v>7</v>
      </c>
      <c r="Q3926" s="12">
        <v>2012</v>
      </c>
      <c r="R3926" s="12">
        <v>8</v>
      </c>
      <c r="S3926" s="7">
        <f t="shared" si="60"/>
        <v>0.38709677419354838</v>
      </c>
      <c r="T3926" s="7">
        <v>3</v>
      </c>
      <c r="U3926">
        <v>17</v>
      </c>
      <c r="V3926" t="s">
        <v>82</v>
      </c>
      <c r="W3926">
        <f t="shared" si="61"/>
        <v>400</v>
      </c>
      <c r="X3926" s="5">
        <v>1</v>
      </c>
      <c r="Y3926" s="15" t="s">
        <v>48</v>
      </c>
      <c r="Z3926" t="s">
        <v>55</v>
      </c>
      <c r="AA3926" t="s">
        <v>889</v>
      </c>
      <c r="AB3926">
        <v>38</v>
      </c>
      <c r="AC3926" t="s">
        <v>1446</v>
      </c>
      <c r="AD3926" t="s">
        <v>1683</v>
      </c>
    </row>
    <row r="3927" spans="1:30" ht="14.4" x14ac:dyDescent="0.3">
      <c r="A3927">
        <v>40</v>
      </c>
      <c r="B3927" t="s">
        <v>24</v>
      </c>
      <c r="C3927" t="s">
        <v>441</v>
      </c>
      <c r="D3927" t="s">
        <v>351</v>
      </c>
      <c r="E3927">
        <v>2014</v>
      </c>
      <c r="F3927" t="s">
        <v>642</v>
      </c>
      <c r="G3927" t="s">
        <v>656</v>
      </c>
      <c r="H3927" s="3" t="s">
        <v>657</v>
      </c>
      <c r="I3927" s="8">
        <v>-6.4625000000000004</v>
      </c>
      <c r="J3927" s="8">
        <v>-76.288888999999998</v>
      </c>
      <c r="K3927" t="s">
        <v>109</v>
      </c>
      <c r="L3927" t="s">
        <v>110</v>
      </c>
      <c r="M3927" t="s">
        <v>110</v>
      </c>
      <c r="N3927" t="s">
        <v>646</v>
      </c>
      <c r="O3927" s="12">
        <v>2012</v>
      </c>
      <c r="P3927" s="12">
        <v>7</v>
      </c>
      <c r="Q3927" s="12">
        <v>2012</v>
      </c>
      <c r="R3927" s="12">
        <v>8</v>
      </c>
      <c r="S3927" s="7">
        <f t="shared" si="60"/>
        <v>0.38709677419354838</v>
      </c>
      <c r="T3927" s="7">
        <v>3</v>
      </c>
      <c r="U3927">
        <v>17</v>
      </c>
      <c r="V3927" t="s">
        <v>82</v>
      </c>
      <c r="W3927">
        <f t="shared" si="61"/>
        <v>400</v>
      </c>
      <c r="X3927" s="5">
        <v>1</v>
      </c>
      <c r="Y3927" s="15" t="s">
        <v>48</v>
      </c>
      <c r="Z3927" t="s">
        <v>55</v>
      </c>
      <c r="AA3927" t="s">
        <v>1139</v>
      </c>
      <c r="AB3927">
        <v>0</v>
      </c>
      <c r="AC3927" t="s">
        <v>1446</v>
      </c>
      <c r="AD3927" t="s">
        <v>1683</v>
      </c>
    </row>
    <row r="3928" spans="1:30" ht="14.4" x14ac:dyDescent="0.3">
      <c r="A3928">
        <v>40</v>
      </c>
      <c r="B3928" t="s">
        <v>24</v>
      </c>
      <c r="C3928" t="s">
        <v>441</v>
      </c>
      <c r="D3928" t="s">
        <v>351</v>
      </c>
      <c r="E3928">
        <v>2014</v>
      </c>
      <c r="F3928" t="s">
        <v>642</v>
      </c>
      <c r="G3928" t="s">
        <v>656</v>
      </c>
      <c r="H3928" s="3" t="s">
        <v>657</v>
      </c>
      <c r="I3928" s="8">
        <v>-6.4625000000000004</v>
      </c>
      <c r="J3928" s="8">
        <v>-76.288888999999998</v>
      </c>
      <c r="K3928" t="s">
        <v>109</v>
      </c>
      <c r="L3928" t="s">
        <v>110</v>
      </c>
      <c r="M3928" t="s">
        <v>110</v>
      </c>
      <c r="N3928" t="s">
        <v>646</v>
      </c>
      <c r="O3928" s="12">
        <v>2012</v>
      </c>
      <c r="P3928" s="12">
        <v>7</v>
      </c>
      <c r="Q3928" s="12">
        <v>2012</v>
      </c>
      <c r="R3928" s="12">
        <v>8</v>
      </c>
      <c r="S3928" s="7">
        <f t="shared" si="60"/>
        <v>0.38709677419354838</v>
      </c>
      <c r="T3928" s="7">
        <v>3</v>
      </c>
      <c r="U3928">
        <v>17</v>
      </c>
      <c r="V3928" t="s">
        <v>82</v>
      </c>
      <c r="W3928">
        <f t="shared" si="61"/>
        <v>400</v>
      </c>
      <c r="X3928" s="5">
        <v>1</v>
      </c>
      <c r="Y3928" s="15" t="s">
        <v>48</v>
      </c>
      <c r="Z3928" t="s">
        <v>55</v>
      </c>
      <c r="AA3928" t="s">
        <v>1140</v>
      </c>
      <c r="AB3928">
        <v>15</v>
      </c>
      <c r="AC3928" t="s">
        <v>1446</v>
      </c>
      <c r="AD3928" t="s">
        <v>1683</v>
      </c>
    </row>
    <row r="3929" spans="1:30" ht="14.4" x14ac:dyDescent="0.3">
      <c r="A3929">
        <v>40</v>
      </c>
      <c r="B3929" t="s">
        <v>24</v>
      </c>
      <c r="C3929" t="s">
        <v>441</v>
      </c>
      <c r="D3929" t="s">
        <v>351</v>
      </c>
      <c r="E3929">
        <v>2014</v>
      </c>
      <c r="F3929" t="s">
        <v>642</v>
      </c>
      <c r="G3929" t="s">
        <v>656</v>
      </c>
      <c r="H3929" s="3" t="s">
        <v>657</v>
      </c>
      <c r="I3929" s="8">
        <v>-6.4625000000000004</v>
      </c>
      <c r="J3929" s="8">
        <v>-76.288888999999998</v>
      </c>
      <c r="K3929" t="s">
        <v>109</v>
      </c>
      <c r="L3929" t="s">
        <v>110</v>
      </c>
      <c r="M3929" t="s">
        <v>110</v>
      </c>
      <c r="N3929" t="s">
        <v>646</v>
      </c>
      <c r="O3929" s="12">
        <v>2012</v>
      </c>
      <c r="P3929" s="12">
        <v>7</v>
      </c>
      <c r="Q3929" s="12">
        <v>2012</v>
      </c>
      <c r="R3929" s="12">
        <v>8</v>
      </c>
      <c r="S3929" s="7">
        <f t="shared" si="60"/>
        <v>0.38709677419354838</v>
      </c>
      <c r="T3929" s="7">
        <v>3</v>
      </c>
      <c r="U3929">
        <v>17</v>
      </c>
      <c r="V3929" t="s">
        <v>82</v>
      </c>
      <c r="W3929">
        <f t="shared" si="61"/>
        <v>400</v>
      </c>
      <c r="X3929" s="5">
        <v>1</v>
      </c>
      <c r="Y3929" s="15" t="s">
        <v>48</v>
      </c>
      <c r="Z3929" t="s">
        <v>55</v>
      </c>
      <c r="AA3929" t="s">
        <v>1113</v>
      </c>
      <c r="AB3929">
        <v>0</v>
      </c>
      <c r="AC3929" t="s">
        <v>1446</v>
      </c>
      <c r="AD3929" t="s">
        <v>1683</v>
      </c>
    </row>
    <row r="3930" spans="1:30" ht="14.4" x14ac:dyDescent="0.3">
      <c r="A3930">
        <v>40</v>
      </c>
      <c r="B3930" t="s">
        <v>24</v>
      </c>
      <c r="C3930" t="s">
        <v>441</v>
      </c>
      <c r="D3930" t="s">
        <v>351</v>
      </c>
      <c r="E3930">
        <v>2014</v>
      </c>
      <c r="F3930" t="s">
        <v>642</v>
      </c>
      <c r="G3930" t="s">
        <v>656</v>
      </c>
      <c r="H3930" s="3" t="s">
        <v>657</v>
      </c>
      <c r="I3930" s="8">
        <v>-6.4625000000000004</v>
      </c>
      <c r="J3930" s="8">
        <v>-76.288888999999998</v>
      </c>
      <c r="K3930" t="s">
        <v>109</v>
      </c>
      <c r="L3930" t="s">
        <v>110</v>
      </c>
      <c r="M3930" t="s">
        <v>110</v>
      </c>
      <c r="N3930" t="s">
        <v>646</v>
      </c>
      <c r="O3930" s="12">
        <v>2012</v>
      </c>
      <c r="P3930" s="12">
        <v>7</v>
      </c>
      <c r="Q3930" s="12">
        <v>2012</v>
      </c>
      <c r="R3930" s="12">
        <v>8</v>
      </c>
      <c r="S3930" s="7">
        <f t="shared" si="60"/>
        <v>0.38709677419354838</v>
      </c>
      <c r="T3930" s="7">
        <v>3</v>
      </c>
      <c r="U3930">
        <v>17</v>
      </c>
      <c r="V3930" t="s">
        <v>82</v>
      </c>
      <c r="W3930">
        <f t="shared" si="61"/>
        <v>400</v>
      </c>
      <c r="X3930" s="5">
        <v>1</v>
      </c>
      <c r="Y3930" s="15" t="s">
        <v>48</v>
      </c>
      <c r="Z3930" t="s">
        <v>55</v>
      </c>
      <c r="AA3930" t="s">
        <v>73</v>
      </c>
      <c r="AB3930">
        <v>1</v>
      </c>
      <c r="AC3930" t="s">
        <v>1446</v>
      </c>
      <c r="AD3930" t="s">
        <v>1683</v>
      </c>
    </row>
    <row r="3931" spans="1:30" ht="14.4" x14ac:dyDescent="0.3">
      <c r="A3931">
        <v>40</v>
      </c>
      <c r="B3931" t="s">
        <v>24</v>
      </c>
      <c r="C3931" t="s">
        <v>441</v>
      </c>
      <c r="D3931" t="s">
        <v>351</v>
      </c>
      <c r="E3931">
        <v>2014</v>
      </c>
      <c r="F3931" t="s">
        <v>642</v>
      </c>
      <c r="G3931" t="s">
        <v>656</v>
      </c>
      <c r="H3931" s="3" t="s">
        <v>657</v>
      </c>
      <c r="I3931" s="8">
        <v>-6.4625000000000004</v>
      </c>
      <c r="J3931" s="8">
        <v>-76.288888999999998</v>
      </c>
      <c r="K3931" t="s">
        <v>109</v>
      </c>
      <c r="L3931" t="s">
        <v>110</v>
      </c>
      <c r="M3931" t="s">
        <v>110</v>
      </c>
      <c r="N3931" t="s">
        <v>646</v>
      </c>
      <c r="O3931" s="12">
        <v>2012</v>
      </c>
      <c r="P3931" s="12">
        <v>7</v>
      </c>
      <c r="Q3931" s="12">
        <v>2012</v>
      </c>
      <c r="R3931" s="12">
        <v>8</v>
      </c>
      <c r="S3931" s="7">
        <f t="shared" si="60"/>
        <v>0.38709677419354838</v>
      </c>
      <c r="T3931" s="7">
        <v>3</v>
      </c>
      <c r="U3931">
        <v>17</v>
      </c>
      <c r="V3931" t="s">
        <v>82</v>
      </c>
      <c r="W3931">
        <f t="shared" si="61"/>
        <v>400</v>
      </c>
      <c r="X3931" s="5">
        <v>1</v>
      </c>
      <c r="Y3931" s="15" t="s">
        <v>48</v>
      </c>
      <c r="Z3931" t="s">
        <v>55</v>
      </c>
      <c r="AA3931" t="s">
        <v>1141</v>
      </c>
      <c r="AB3931">
        <v>1</v>
      </c>
      <c r="AC3931" t="s">
        <v>1446</v>
      </c>
      <c r="AD3931" t="s">
        <v>1683</v>
      </c>
    </row>
    <row r="3932" spans="1:30" ht="14.4" x14ac:dyDescent="0.3">
      <c r="A3932">
        <v>40</v>
      </c>
      <c r="B3932" t="s">
        <v>24</v>
      </c>
      <c r="C3932" t="s">
        <v>441</v>
      </c>
      <c r="D3932" t="s">
        <v>351</v>
      </c>
      <c r="E3932">
        <v>2014</v>
      </c>
      <c r="F3932" t="s">
        <v>642</v>
      </c>
      <c r="G3932" t="s">
        <v>656</v>
      </c>
      <c r="H3932" s="3" t="s">
        <v>657</v>
      </c>
      <c r="I3932" s="8">
        <v>-6.4625000000000004</v>
      </c>
      <c r="J3932" s="8">
        <v>-76.288888999999998</v>
      </c>
      <c r="K3932" t="s">
        <v>109</v>
      </c>
      <c r="L3932" t="s">
        <v>110</v>
      </c>
      <c r="M3932" t="s">
        <v>110</v>
      </c>
      <c r="N3932" t="s">
        <v>646</v>
      </c>
      <c r="O3932" s="12">
        <v>2012</v>
      </c>
      <c r="P3932" s="12">
        <v>7</v>
      </c>
      <c r="Q3932" s="12">
        <v>2012</v>
      </c>
      <c r="R3932" s="12">
        <v>8</v>
      </c>
      <c r="S3932" s="7">
        <f t="shared" si="60"/>
        <v>0.38709677419354838</v>
      </c>
      <c r="T3932" s="7">
        <v>3</v>
      </c>
      <c r="U3932">
        <v>17</v>
      </c>
      <c r="V3932" t="s">
        <v>82</v>
      </c>
      <c r="W3932">
        <f t="shared" si="61"/>
        <v>400</v>
      </c>
      <c r="X3932" s="5">
        <v>1</v>
      </c>
      <c r="Y3932" s="15" t="s">
        <v>48</v>
      </c>
      <c r="Z3932" t="s">
        <v>55</v>
      </c>
      <c r="AA3932" t="s">
        <v>1142</v>
      </c>
      <c r="AB3932">
        <v>11</v>
      </c>
      <c r="AC3932" t="s">
        <v>1446</v>
      </c>
      <c r="AD3932" t="s">
        <v>1683</v>
      </c>
    </row>
    <row r="3933" spans="1:30" ht="14.4" x14ac:dyDescent="0.3">
      <c r="A3933">
        <v>40</v>
      </c>
      <c r="B3933" t="s">
        <v>24</v>
      </c>
      <c r="C3933" t="s">
        <v>441</v>
      </c>
      <c r="D3933" t="s">
        <v>351</v>
      </c>
      <c r="E3933">
        <v>2014</v>
      </c>
      <c r="F3933" t="s">
        <v>642</v>
      </c>
      <c r="G3933" t="s">
        <v>656</v>
      </c>
      <c r="H3933" s="3" t="s">
        <v>657</v>
      </c>
      <c r="I3933" s="8">
        <v>-6.4625000000000004</v>
      </c>
      <c r="J3933" s="8">
        <v>-76.288888999999998</v>
      </c>
      <c r="K3933" t="s">
        <v>109</v>
      </c>
      <c r="L3933" t="s">
        <v>110</v>
      </c>
      <c r="M3933" t="s">
        <v>110</v>
      </c>
      <c r="N3933" t="s">
        <v>646</v>
      </c>
      <c r="O3933" s="12">
        <v>2012</v>
      </c>
      <c r="P3933" s="12">
        <v>7</v>
      </c>
      <c r="Q3933" s="12">
        <v>2012</v>
      </c>
      <c r="R3933" s="12">
        <v>8</v>
      </c>
      <c r="S3933" s="7">
        <f t="shared" si="60"/>
        <v>0.38709677419354838</v>
      </c>
      <c r="T3933" s="7">
        <v>3</v>
      </c>
      <c r="U3933">
        <v>17</v>
      </c>
      <c r="V3933" t="s">
        <v>82</v>
      </c>
      <c r="W3933">
        <f t="shared" si="61"/>
        <v>400</v>
      </c>
      <c r="X3933" s="5">
        <v>1</v>
      </c>
      <c r="Y3933" s="15" t="s">
        <v>48</v>
      </c>
      <c r="Z3933" t="s">
        <v>55</v>
      </c>
      <c r="AA3933" t="s">
        <v>1143</v>
      </c>
      <c r="AB3933">
        <v>1</v>
      </c>
      <c r="AC3933" t="s">
        <v>1446</v>
      </c>
      <c r="AD3933" t="s">
        <v>1683</v>
      </c>
    </row>
    <row r="3934" spans="1:30" ht="14.4" x14ac:dyDescent="0.3">
      <c r="A3934">
        <v>40</v>
      </c>
      <c r="B3934" t="s">
        <v>24</v>
      </c>
      <c r="C3934" t="s">
        <v>441</v>
      </c>
      <c r="D3934" t="s">
        <v>351</v>
      </c>
      <c r="E3934">
        <v>2014</v>
      </c>
      <c r="F3934" t="s">
        <v>642</v>
      </c>
      <c r="G3934" t="s">
        <v>656</v>
      </c>
      <c r="H3934" s="3" t="s">
        <v>657</v>
      </c>
      <c r="I3934" s="8">
        <v>-6.4625000000000004</v>
      </c>
      <c r="J3934" s="8">
        <v>-76.288888999999998</v>
      </c>
      <c r="K3934" t="s">
        <v>109</v>
      </c>
      <c r="L3934" t="s">
        <v>110</v>
      </c>
      <c r="M3934" t="s">
        <v>110</v>
      </c>
      <c r="N3934" t="s">
        <v>646</v>
      </c>
      <c r="O3934" s="12">
        <v>2012</v>
      </c>
      <c r="P3934" s="12">
        <v>7</v>
      </c>
      <c r="Q3934" s="12">
        <v>2012</v>
      </c>
      <c r="R3934" s="12">
        <v>8</v>
      </c>
      <c r="S3934" s="7">
        <f t="shared" si="60"/>
        <v>0.38709677419354838</v>
      </c>
      <c r="T3934" s="7">
        <v>3</v>
      </c>
      <c r="U3934">
        <v>17</v>
      </c>
      <c r="V3934" t="s">
        <v>82</v>
      </c>
      <c r="W3934">
        <f t="shared" si="61"/>
        <v>400</v>
      </c>
      <c r="X3934" s="5">
        <v>1</v>
      </c>
      <c r="Y3934" s="15" t="s">
        <v>48</v>
      </c>
      <c r="Z3934" t="s">
        <v>83</v>
      </c>
      <c r="AA3934" t="s">
        <v>128</v>
      </c>
      <c r="AB3934">
        <v>1</v>
      </c>
      <c r="AC3934" t="s">
        <v>1446</v>
      </c>
      <c r="AD3934" t="s">
        <v>1683</v>
      </c>
    </row>
    <row r="3935" spans="1:30" ht="14.4" x14ac:dyDescent="0.3">
      <c r="A3935">
        <v>40</v>
      </c>
      <c r="B3935" t="s">
        <v>24</v>
      </c>
      <c r="C3935" t="s">
        <v>441</v>
      </c>
      <c r="D3935" t="s">
        <v>351</v>
      </c>
      <c r="E3935">
        <v>2014</v>
      </c>
      <c r="F3935" t="s">
        <v>642</v>
      </c>
      <c r="G3935" t="s">
        <v>656</v>
      </c>
      <c r="H3935" s="3" t="s">
        <v>657</v>
      </c>
      <c r="I3935" s="8">
        <v>-6.4625000000000004</v>
      </c>
      <c r="J3935" s="8">
        <v>-76.288888999999998</v>
      </c>
      <c r="K3935" t="s">
        <v>109</v>
      </c>
      <c r="L3935" t="s">
        <v>110</v>
      </c>
      <c r="M3935" t="s">
        <v>110</v>
      </c>
      <c r="N3935" t="s">
        <v>646</v>
      </c>
      <c r="O3935" s="12">
        <v>2012</v>
      </c>
      <c r="P3935" s="12">
        <v>7</v>
      </c>
      <c r="Q3935" s="12">
        <v>2012</v>
      </c>
      <c r="R3935" s="12">
        <v>8</v>
      </c>
      <c r="S3935" s="7">
        <f t="shared" si="60"/>
        <v>0.38709677419354838</v>
      </c>
      <c r="T3935" s="7">
        <v>3</v>
      </c>
      <c r="U3935">
        <v>17</v>
      </c>
      <c r="V3935" t="s">
        <v>82</v>
      </c>
      <c r="W3935">
        <f t="shared" si="61"/>
        <v>400</v>
      </c>
      <c r="X3935" s="5">
        <v>1</v>
      </c>
      <c r="Y3935" s="15" t="s">
        <v>48</v>
      </c>
      <c r="Z3935" t="s">
        <v>83</v>
      </c>
      <c r="AA3935" t="s">
        <v>274</v>
      </c>
      <c r="AB3935">
        <v>4</v>
      </c>
      <c r="AC3935" t="s">
        <v>1446</v>
      </c>
      <c r="AD3935" t="s">
        <v>1683</v>
      </c>
    </row>
    <row r="3936" spans="1:30" ht="14.4" x14ac:dyDescent="0.3">
      <c r="A3936">
        <v>40</v>
      </c>
      <c r="B3936" t="s">
        <v>24</v>
      </c>
      <c r="C3936" t="s">
        <v>441</v>
      </c>
      <c r="D3936" t="s">
        <v>351</v>
      </c>
      <c r="E3936">
        <v>2014</v>
      </c>
      <c r="F3936" t="s">
        <v>642</v>
      </c>
      <c r="G3936" t="s">
        <v>656</v>
      </c>
      <c r="H3936" s="3" t="s">
        <v>657</v>
      </c>
      <c r="I3936" s="8">
        <v>-6.4625000000000004</v>
      </c>
      <c r="J3936" s="8">
        <v>-76.288888999999998</v>
      </c>
      <c r="K3936" t="s">
        <v>109</v>
      </c>
      <c r="L3936" t="s">
        <v>110</v>
      </c>
      <c r="M3936" t="s">
        <v>110</v>
      </c>
      <c r="N3936" t="s">
        <v>646</v>
      </c>
      <c r="O3936" s="12">
        <v>2012</v>
      </c>
      <c r="P3936" s="12">
        <v>7</v>
      </c>
      <c r="Q3936" s="12">
        <v>2012</v>
      </c>
      <c r="R3936" s="12">
        <v>8</v>
      </c>
      <c r="S3936" s="7">
        <f t="shared" si="60"/>
        <v>0.38709677419354838</v>
      </c>
      <c r="T3936" s="7">
        <v>3</v>
      </c>
      <c r="U3936">
        <v>17</v>
      </c>
      <c r="V3936" t="s">
        <v>82</v>
      </c>
      <c r="W3936">
        <f t="shared" si="61"/>
        <v>400</v>
      </c>
      <c r="X3936" s="5">
        <v>1</v>
      </c>
      <c r="Y3936" s="15" t="s">
        <v>48</v>
      </c>
      <c r="Z3936" t="s">
        <v>83</v>
      </c>
      <c r="AA3936" t="s">
        <v>911</v>
      </c>
      <c r="AB3936">
        <v>10</v>
      </c>
      <c r="AC3936" t="s">
        <v>1446</v>
      </c>
      <c r="AD3936" t="s">
        <v>1683</v>
      </c>
    </row>
    <row r="3937" spans="1:30" ht="14.4" x14ac:dyDescent="0.3">
      <c r="A3937">
        <v>40</v>
      </c>
      <c r="B3937" t="s">
        <v>24</v>
      </c>
      <c r="C3937" t="s">
        <v>441</v>
      </c>
      <c r="D3937" t="s">
        <v>351</v>
      </c>
      <c r="E3937">
        <v>2014</v>
      </c>
      <c r="F3937" t="s">
        <v>642</v>
      </c>
      <c r="G3937" t="s">
        <v>656</v>
      </c>
      <c r="H3937" s="3" t="s">
        <v>657</v>
      </c>
      <c r="I3937" s="8">
        <v>-6.4625000000000004</v>
      </c>
      <c r="J3937" s="8">
        <v>-76.288888999999998</v>
      </c>
      <c r="K3937" t="s">
        <v>109</v>
      </c>
      <c r="L3937" t="s">
        <v>110</v>
      </c>
      <c r="M3937" t="s">
        <v>110</v>
      </c>
      <c r="N3937" t="s">
        <v>646</v>
      </c>
      <c r="O3937" s="12">
        <v>2012</v>
      </c>
      <c r="P3937" s="12">
        <v>7</v>
      </c>
      <c r="Q3937" s="12">
        <v>2012</v>
      </c>
      <c r="R3937" s="12">
        <v>8</v>
      </c>
      <c r="S3937" s="7">
        <f t="shared" si="60"/>
        <v>0.38709677419354838</v>
      </c>
      <c r="T3937" s="7">
        <v>3</v>
      </c>
      <c r="U3937">
        <v>17</v>
      </c>
      <c r="V3937" t="s">
        <v>82</v>
      </c>
      <c r="W3937">
        <f t="shared" si="61"/>
        <v>400</v>
      </c>
      <c r="X3937" s="5">
        <v>1</v>
      </c>
      <c r="Y3937" s="15" t="s">
        <v>48</v>
      </c>
      <c r="Z3937" t="s">
        <v>83</v>
      </c>
      <c r="AA3937" t="s">
        <v>902</v>
      </c>
      <c r="AB3937">
        <v>0</v>
      </c>
      <c r="AC3937" t="s">
        <v>1446</v>
      </c>
      <c r="AD3937" t="s">
        <v>1683</v>
      </c>
    </row>
    <row r="3938" spans="1:30" ht="14.4" x14ac:dyDescent="0.3">
      <c r="A3938">
        <v>40</v>
      </c>
      <c r="B3938" t="s">
        <v>24</v>
      </c>
      <c r="C3938" t="s">
        <v>441</v>
      </c>
      <c r="D3938" t="s">
        <v>351</v>
      </c>
      <c r="E3938">
        <v>2014</v>
      </c>
      <c r="F3938" t="s">
        <v>642</v>
      </c>
      <c r="G3938" t="s">
        <v>656</v>
      </c>
      <c r="H3938" s="3" t="s">
        <v>657</v>
      </c>
      <c r="I3938" s="8">
        <v>-6.4625000000000004</v>
      </c>
      <c r="J3938" s="8">
        <v>-76.288888999999998</v>
      </c>
      <c r="K3938" t="s">
        <v>109</v>
      </c>
      <c r="L3938" t="s">
        <v>110</v>
      </c>
      <c r="M3938" t="s">
        <v>110</v>
      </c>
      <c r="N3938" t="s">
        <v>646</v>
      </c>
      <c r="O3938" s="12">
        <v>2012</v>
      </c>
      <c r="P3938" s="12">
        <v>7</v>
      </c>
      <c r="Q3938" s="12">
        <v>2012</v>
      </c>
      <c r="R3938" s="12">
        <v>8</v>
      </c>
      <c r="S3938" s="7">
        <f t="shared" si="60"/>
        <v>0.38709677419354838</v>
      </c>
      <c r="T3938" s="7">
        <v>3</v>
      </c>
      <c r="U3938">
        <v>17</v>
      </c>
      <c r="V3938" t="s">
        <v>82</v>
      </c>
      <c r="W3938">
        <f t="shared" si="61"/>
        <v>400</v>
      </c>
      <c r="X3938" s="5">
        <v>1</v>
      </c>
      <c r="Y3938" s="15" t="s">
        <v>48</v>
      </c>
      <c r="Z3938" t="s">
        <v>83</v>
      </c>
      <c r="AA3938" t="s">
        <v>87</v>
      </c>
      <c r="AB3938">
        <v>20</v>
      </c>
      <c r="AC3938" t="s">
        <v>1446</v>
      </c>
      <c r="AD3938" t="s">
        <v>1683</v>
      </c>
    </row>
    <row r="3939" spans="1:30" ht="14.4" x14ac:dyDescent="0.3">
      <c r="A3939">
        <v>40</v>
      </c>
      <c r="B3939" t="s">
        <v>24</v>
      </c>
      <c r="C3939" t="s">
        <v>441</v>
      </c>
      <c r="D3939" t="s">
        <v>351</v>
      </c>
      <c r="E3939">
        <v>2014</v>
      </c>
      <c r="F3939" t="s">
        <v>642</v>
      </c>
      <c r="G3939" t="s">
        <v>656</v>
      </c>
      <c r="H3939" s="3" t="s">
        <v>657</v>
      </c>
      <c r="I3939" s="8">
        <v>-6.4625000000000004</v>
      </c>
      <c r="J3939" s="8">
        <v>-76.288888999999998</v>
      </c>
      <c r="K3939" t="s">
        <v>109</v>
      </c>
      <c r="L3939" t="s">
        <v>110</v>
      </c>
      <c r="M3939" t="s">
        <v>110</v>
      </c>
      <c r="N3939" t="s">
        <v>646</v>
      </c>
      <c r="O3939" s="12">
        <v>2012</v>
      </c>
      <c r="P3939" s="12">
        <v>7</v>
      </c>
      <c r="Q3939" s="12">
        <v>2012</v>
      </c>
      <c r="R3939" s="12">
        <v>8</v>
      </c>
      <c r="S3939" s="7">
        <f t="shared" si="60"/>
        <v>0.38709677419354838</v>
      </c>
      <c r="T3939" s="7">
        <v>3</v>
      </c>
      <c r="U3939">
        <v>17</v>
      </c>
      <c r="V3939" t="s">
        <v>82</v>
      </c>
      <c r="W3939">
        <f t="shared" si="61"/>
        <v>400</v>
      </c>
      <c r="X3939" s="5">
        <v>1</v>
      </c>
      <c r="Y3939" s="15" t="s">
        <v>48</v>
      </c>
      <c r="Z3939" t="s">
        <v>83</v>
      </c>
      <c r="AA3939" t="s">
        <v>1144</v>
      </c>
      <c r="AB3939">
        <v>5</v>
      </c>
      <c r="AC3939" t="s">
        <v>1446</v>
      </c>
      <c r="AD3939" t="s">
        <v>1683</v>
      </c>
    </row>
    <row r="3940" spans="1:30" ht="14.4" x14ac:dyDescent="0.3">
      <c r="A3940">
        <v>40</v>
      </c>
      <c r="B3940" t="s">
        <v>24</v>
      </c>
      <c r="C3940" t="s">
        <v>441</v>
      </c>
      <c r="D3940" t="s">
        <v>351</v>
      </c>
      <c r="E3940">
        <v>2014</v>
      </c>
      <c r="F3940" t="s">
        <v>642</v>
      </c>
      <c r="G3940" t="s">
        <v>656</v>
      </c>
      <c r="H3940" s="3" t="s">
        <v>657</v>
      </c>
      <c r="I3940" s="8">
        <v>-6.4625000000000004</v>
      </c>
      <c r="J3940" s="8">
        <v>-76.288888999999998</v>
      </c>
      <c r="K3940" t="s">
        <v>109</v>
      </c>
      <c r="L3940" t="s">
        <v>110</v>
      </c>
      <c r="M3940" t="s">
        <v>110</v>
      </c>
      <c r="N3940" t="s">
        <v>646</v>
      </c>
      <c r="O3940" s="12">
        <v>2012</v>
      </c>
      <c r="P3940" s="12">
        <v>7</v>
      </c>
      <c r="Q3940" s="12">
        <v>2012</v>
      </c>
      <c r="R3940" s="12">
        <v>8</v>
      </c>
      <c r="S3940" s="7">
        <f t="shared" si="60"/>
        <v>0.38709677419354838</v>
      </c>
      <c r="T3940" s="7">
        <v>3</v>
      </c>
      <c r="U3940">
        <v>17</v>
      </c>
      <c r="V3940" t="s">
        <v>82</v>
      </c>
      <c r="W3940">
        <f t="shared" si="61"/>
        <v>400</v>
      </c>
      <c r="X3940" s="5">
        <v>1</v>
      </c>
      <c r="Y3940" s="15" t="s">
        <v>48</v>
      </c>
      <c r="Z3940" t="s">
        <v>83</v>
      </c>
      <c r="AA3940" t="s">
        <v>1145</v>
      </c>
      <c r="AB3940">
        <v>1</v>
      </c>
      <c r="AC3940" t="s">
        <v>1446</v>
      </c>
      <c r="AD3940" t="s">
        <v>1683</v>
      </c>
    </row>
    <row r="3941" spans="1:30" ht="14.4" x14ac:dyDescent="0.3">
      <c r="A3941">
        <v>40</v>
      </c>
      <c r="B3941" t="s">
        <v>24</v>
      </c>
      <c r="C3941" t="s">
        <v>441</v>
      </c>
      <c r="D3941" t="s">
        <v>351</v>
      </c>
      <c r="E3941">
        <v>2014</v>
      </c>
      <c r="F3941" t="s">
        <v>642</v>
      </c>
      <c r="G3941" t="s">
        <v>656</v>
      </c>
      <c r="H3941" s="3" t="s">
        <v>657</v>
      </c>
      <c r="I3941" s="8">
        <v>-6.4625000000000004</v>
      </c>
      <c r="J3941" s="8">
        <v>-76.288888999999998</v>
      </c>
      <c r="K3941" t="s">
        <v>109</v>
      </c>
      <c r="L3941" t="s">
        <v>110</v>
      </c>
      <c r="M3941" t="s">
        <v>110</v>
      </c>
      <c r="N3941" t="s">
        <v>646</v>
      </c>
      <c r="O3941" s="12">
        <v>2012</v>
      </c>
      <c r="P3941" s="12">
        <v>7</v>
      </c>
      <c r="Q3941" s="12">
        <v>2012</v>
      </c>
      <c r="R3941" s="12">
        <v>8</v>
      </c>
      <c r="S3941" s="7">
        <f t="shared" si="60"/>
        <v>0.38709677419354838</v>
      </c>
      <c r="T3941" s="7">
        <v>3</v>
      </c>
      <c r="U3941">
        <v>17</v>
      </c>
      <c r="V3941" t="s">
        <v>82</v>
      </c>
      <c r="W3941">
        <f t="shared" si="61"/>
        <v>400</v>
      </c>
      <c r="X3941" s="5">
        <v>1</v>
      </c>
      <c r="Y3941" s="15" t="s">
        <v>48</v>
      </c>
      <c r="Z3941" t="s">
        <v>90</v>
      </c>
      <c r="AA3941" t="s">
        <v>666</v>
      </c>
      <c r="AB3941">
        <v>0</v>
      </c>
      <c r="AC3941" t="s">
        <v>1446</v>
      </c>
      <c r="AD3941" t="s">
        <v>1683</v>
      </c>
    </row>
    <row r="3942" spans="1:30" ht="14.4" x14ac:dyDescent="0.3">
      <c r="A3942">
        <v>40</v>
      </c>
      <c r="B3942" t="s">
        <v>24</v>
      </c>
      <c r="C3942" t="s">
        <v>441</v>
      </c>
      <c r="D3942" t="s">
        <v>351</v>
      </c>
      <c r="E3942">
        <v>2014</v>
      </c>
      <c r="F3942" t="s">
        <v>642</v>
      </c>
      <c r="G3942" t="s">
        <v>656</v>
      </c>
      <c r="H3942" s="3" t="s">
        <v>657</v>
      </c>
      <c r="I3942" s="8">
        <v>-6.4625000000000004</v>
      </c>
      <c r="J3942" s="8">
        <v>-76.288888999999998</v>
      </c>
      <c r="K3942" t="s">
        <v>109</v>
      </c>
      <c r="L3942" t="s">
        <v>110</v>
      </c>
      <c r="M3942" t="s">
        <v>110</v>
      </c>
      <c r="N3942" t="s">
        <v>646</v>
      </c>
      <c r="O3942" s="12">
        <v>2012</v>
      </c>
      <c r="P3942" s="12">
        <v>7</v>
      </c>
      <c r="Q3942" s="12">
        <v>2012</v>
      </c>
      <c r="R3942" s="12">
        <v>8</v>
      </c>
      <c r="S3942" s="7">
        <f t="shared" si="60"/>
        <v>0.38709677419354838</v>
      </c>
      <c r="T3942" s="7">
        <v>3</v>
      </c>
      <c r="U3942">
        <v>17</v>
      </c>
      <c r="V3942" t="s">
        <v>82</v>
      </c>
      <c r="W3942">
        <f t="shared" si="61"/>
        <v>400</v>
      </c>
      <c r="X3942" s="5">
        <v>1</v>
      </c>
      <c r="Y3942" s="15" t="s">
        <v>48</v>
      </c>
      <c r="Z3942" t="s">
        <v>90</v>
      </c>
      <c r="AA3942" t="s">
        <v>91</v>
      </c>
      <c r="AB3942">
        <v>0</v>
      </c>
      <c r="AC3942" t="s">
        <v>1446</v>
      </c>
      <c r="AD3942" t="s">
        <v>1683</v>
      </c>
    </row>
    <row r="3943" spans="1:30" ht="14.4" x14ac:dyDescent="0.3">
      <c r="A3943">
        <v>41</v>
      </c>
      <c r="B3943" t="s">
        <v>24</v>
      </c>
      <c r="C3943" t="s">
        <v>498</v>
      </c>
      <c r="D3943" t="s">
        <v>351</v>
      </c>
      <c r="E3943">
        <v>2014</v>
      </c>
      <c r="F3943" t="s">
        <v>658</v>
      </c>
      <c r="G3943" t="s">
        <v>659</v>
      </c>
      <c r="H3943" s="3" t="s">
        <v>660</v>
      </c>
      <c r="I3943" s="8">
        <v>-8.875</v>
      </c>
      <c r="J3943" s="8">
        <v>-64.053055999999998</v>
      </c>
      <c r="K3943" t="s">
        <v>109</v>
      </c>
      <c r="L3943" t="s">
        <v>67</v>
      </c>
      <c r="M3943" t="s">
        <v>661</v>
      </c>
      <c r="N3943" t="s">
        <v>662</v>
      </c>
      <c r="O3943" s="12">
        <v>2011</v>
      </c>
      <c r="P3943" s="12">
        <v>11</v>
      </c>
      <c r="Q3943" s="12">
        <v>2012</v>
      </c>
      <c r="R3943" s="12">
        <v>1</v>
      </c>
      <c r="S3943">
        <v>3</v>
      </c>
      <c r="T3943" s="7">
        <v>26</v>
      </c>
      <c r="U3943">
        <v>5</v>
      </c>
      <c r="V3943" t="s">
        <v>53</v>
      </c>
      <c r="W3943">
        <f t="shared" ref="W3943:W4087" si="62">9*60</f>
        <v>540</v>
      </c>
      <c r="X3943" s="5">
        <v>5</v>
      </c>
      <c r="Y3943" s="15" t="s">
        <v>1076</v>
      </c>
      <c r="Z3943" t="s">
        <v>1131</v>
      </c>
      <c r="AA3943" t="s">
        <v>1132</v>
      </c>
      <c r="AB3943">
        <v>1</v>
      </c>
      <c r="AC3943" s="68" t="s">
        <v>1465</v>
      </c>
      <c r="AD3943" s="68" t="s">
        <v>1685</v>
      </c>
    </row>
    <row r="3944" spans="1:30" ht="14.4" x14ac:dyDescent="0.3">
      <c r="A3944">
        <v>41</v>
      </c>
      <c r="B3944" t="s">
        <v>24</v>
      </c>
      <c r="C3944" t="s">
        <v>498</v>
      </c>
      <c r="D3944" t="s">
        <v>351</v>
      </c>
      <c r="E3944">
        <v>2014</v>
      </c>
      <c r="F3944" t="s">
        <v>658</v>
      </c>
      <c r="G3944" t="s">
        <v>659</v>
      </c>
      <c r="H3944" s="3" t="s">
        <v>660</v>
      </c>
      <c r="I3944" s="8">
        <v>-8.875</v>
      </c>
      <c r="J3944" s="8">
        <v>-64.053055999999998</v>
      </c>
      <c r="K3944" t="s">
        <v>109</v>
      </c>
      <c r="L3944" t="s">
        <v>67</v>
      </c>
      <c r="M3944" t="s">
        <v>661</v>
      </c>
      <c r="N3944" t="s">
        <v>662</v>
      </c>
      <c r="O3944" s="12">
        <v>2011</v>
      </c>
      <c r="P3944" s="12">
        <v>11</v>
      </c>
      <c r="Q3944" s="12">
        <v>2012</v>
      </c>
      <c r="R3944" s="12">
        <v>1</v>
      </c>
      <c r="S3944">
        <v>3</v>
      </c>
      <c r="T3944" s="7">
        <v>26</v>
      </c>
      <c r="U3944">
        <v>5</v>
      </c>
      <c r="V3944" t="s">
        <v>53</v>
      </c>
      <c r="W3944">
        <f t="shared" si="62"/>
        <v>540</v>
      </c>
      <c r="X3944" s="5">
        <v>5</v>
      </c>
      <c r="Y3944" s="15" t="s">
        <v>1076</v>
      </c>
      <c r="Z3944" t="s">
        <v>49</v>
      </c>
      <c r="AA3944" t="s">
        <v>483</v>
      </c>
      <c r="AB3944">
        <v>0</v>
      </c>
      <c r="AC3944" s="68" t="s">
        <v>1465</v>
      </c>
      <c r="AD3944" s="68" t="s">
        <v>1685</v>
      </c>
    </row>
    <row r="3945" spans="1:30" ht="14.4" x14ac:dyDescent="0.3">
      <c r="A3945">
        <v>41</v>
      </c>
      <c r="B3945" t="s">
        <v>24</v>
      </c>
      <c r="C3945" t="s">
        <v>498</v>
      </c>
      <c r="D3945" t="s">
        <v>351</v>
      </c>
      <c r="E3945">
        <v>2014</v>
      </c>
      <c r="F3945" t="s">
        <v>658</v>
      </c>
      <c r="G3945" t="s">
        <v>659</v>
      </c>
      <c r="H3945" s="3" t="s">
        <v>660</v>
      </c>
      <c r="I3945" s="8">
        <v>-8.875</v>
      </c>
      <c r="J3945" s="8">
        <v>-64.053055999999998</v>
      </c>
      <c r="K3945" t="s">
        <v>109</v>
      </c>
      <c r="L3945" t="s">
        <v>67</v>
      </c>
      <c r="M3945" t="s">
        <v>661</v>
      </c>
      <c r="N3945" t="s">
        <v>662</v>
      </c>
      <c r="O3945" s="12">
        <v>2011</v>
      </c>
      <c r="P3945" s="12">
        <v>11</v>
      </c>
      <c r="Q3945" s="12">
        <v>2012</v>
      </c>
      <c r="R3945" s="12">
        <v>1</v>
      </c>
      <c r="S3945">
        <v>3</v>
      </c>
      <c r="T3945" s="7">
        <v>26</v>
      </c>
      <c r="U3945">
        <v>5</v>
      </c>
      <c r="V3945" t="s">
        <v>53</v>
      </c>
      <c r="W3945">
        <f t="shared" si="62"/>
        <v>540</v>
      </c>
      <c r="X3945" s="5">
        <v>5</v>
      </c>
      <c r="Y3945" s="15" t="s">
        <v>1076</v>
      </c>
      <c r="Z3945" t="s">
        <v>49</v>
      </c>
      <c r="AA3945" t="s">
        <v>1079</v>
      </c>
      <c r="AB3945">
        <v>0</v>
      </c>
      <c r="AC3945" s="68" t="s">
        <v>1465</v>
      </c>
      <c r="AD3945" s="68" t="s">
        <v>1685</v>
      </c>
    </row>
    <row r="3946" spans="1:30" ht="14.4" x14ac:dyDescent="0.3">
      <c r="A3946">
        <v>41</v>
      </c>
      <c r="B3946" t="s">
        <v>24</v>
      </c>
      <c r="C3946" t="s">
        <v>498</v>
      </c>
      <c r="D3946" t="s">
        <v>351</v>
      </c>
      <c r="E3946">
        <v>2014</v>
      </c>
      <c r="F3946" t="s">
        <v>658</v>
      </c>
      <c r="G3946" t="s">
        <v>659</v>
      </c>
      <c r="H3946" s="3" t="s">
        <v>660</v>
      </c>
      <c r="I3946" s="8">
        <v>-8.875</v>
      </c>
      <c r="J3946" s="8">
        <v>-64.053055999999998</v>
      </c>
      <c r="K3946" t="s">
        <v>109</v>
      </c>
      <c r="L3946" t="s">
        <v>67</v>
      </c>
      <c r="M3946" t="s">
        <v>661</v>
      </c>
      <c r="N3946" t="s">
        <v>662</v>
      </c>
      <c r="O3946" s="12">
        <v>2011</v>
      </c>
      <c r="P3946" s="12">
        <v>11</v>
      </c>
      <c r="Q3946" s="12">
        <v>2012</v>
      </c>
      <c r="R3946" s="12">
        <v>1</v>
      </c>
      <c r="S3946">
        <v>3</v>
      </c>
      <c r="T3946" s="7">
        <v>26</v>
      </c>
      <c r="U3946">
        <v>5</v>
      </c>
      <c r="V3946" t="s">
        <v>53</v>
      </c>
      <c r="W3946">
        <f t="shared" si="62"/>
        <v>540</v>
      </c>
      <c r="X3946" s="5">
        <v>5</v>
      </c>
      <c r="Y3946" s="15" t="s">
        <v>1076</v>
      </c>
      <c r="Z3946" t="s">
        <v>55</v>
      </c>
      <c r="AA3946" t="s">
        <v>859</v>
      </c>
      <c r="AB3946">
        <v>0</v>
      </c>
      <c r="AC3946" s="68" t="s">
        <v>1465</v>
      </c>
      <c r="AD3946" s="68" t="s">
        <v>1685</v>
      </c>
    </row>
    <row r="3947" spans="1:30" ht="14.4" x14ac:dyDescent="0.3">
      <c r="A3947">
        <v>41</v>
      </c>
      <c r="B3947" t="s">
        <v>24</v>
      </c>
      <c r="C3947" t="s">
        <v>498</v>
      </c>
      <c r="D3947" t="s">
        <v>351</v>
      </c>
      <c r="E3947">
        <v>2014</v>
      </c>
      <c r="F3947" t="s">
        <v>658</v>
      </c>
      <c r="G3947" t="s">
        <v>659</v>
      </c>
      <c r="H3947" s="3" t="s">
        <v>660</v>
      </c>
      <c r="I3947" s="8">
        <v>-8.875</v>
      </c>
      <c r="J3947" s="8">
        <v>-64.053055999999998</v>
      </c>
      <c r="K3947" t="s">
        <v>109</v>
      </c>
      <c r="L3947" t="s">
        <v>67</v>
      </c>
      <c r="M3947" t="s">
        <v>661</v>
      </c>
      <c r="N3947" t="s">
        <v>662</v>
      </c>
      <c r="O3947" s="12">
        <v>2011</v>
      </c>
      <c r="P3947" s="12">
        <v>11</v>
      </c>
      <c r="Q3947" s="12">
        <v>2012</v>
      </c>
      <c r="R3947" s="12">
        <v>1</v>
      </c>
      <c r="S3947">
        <v>3</v>
      </c>
      <c r="T3947" s="7">
        <v>26</v>
      </c>
      <c r="U3947">
        <v>5</v>
      </c>
      <c r="V3947" t="s">
        <v>53</v>
      </c>
      <c r="W3947">
        <f t="shared" si="62"/>
        <v>540</v>
      </c>
      <c r="X3947" s="5">
        <v>5</v>
      </c>
      <c r="Y3947" s="15" t="s">
        <v>1076</v>
      </c>
      <c r="Z3947" t="s">
        <v>55</v>
      </c>
      <c r="AA3947" t="s">
        <v>1054</v>
      </c>
      <c r="AB3947">
        <v>0</v>
      </c>
      <c r="AC3947" s="68" t="s">
        <v>1465</v>
      </c>
      <c r="AD3947" s="68" t="s">
        <v>1685</v>
      </c>
    </row>
    <row r="3948" spans="1:30" ht="14.4" x14ac:dyDescent="0.3">
      <c r="A3948">
        <v>41</v>
      </c>
      <c r="B3948" t="s">
        <v>24</v>
      </c>
      <c r="C3948" t="s">
        <v>498</v>
      </c>
      <c r="D3948" t="s">
        <v>351</v>
      </c>
      <c r="E3948">
        <v>2014</v>
      </c>
      <c r="F3948" t="s">
        <v>658</v>
      </c>
      <c r="G3948" t="s">
        <v>659</v>
      </c>
      <c r="H3948" s="3" t="s">
        <v>660</v>
      </c>
      <c r="I3948" s="8">
        <v>-8.875</v>
      </c>
      <c r="J3948" s="8">
        <v>-64.053055999999998</v>
      </c>
      <c r="K3948" t="s">
        <v>109</v>
      </c>
      <c r="L3948" t="s">
        <v>67</v>
      </c>
      <c r="M3948" t="s">
        <v>661</v>
      </c>
      <c r="N3948" t="s">
        <v>662</v>
      </c>
      <c r="O3948" s="12">
        <v>2011</v>
      </c>
      <c r="P3948" s="12">
        <v>11</v>
      </c>
      <c r="Q3948" s="12">
        <v>2012</v>
      </c>
      <c r="R3948" s="12">
        <v>1</v>
      </c>
      <c r="S3948">
        <v>3</v>
      </c>
      <c r="T3948" s="7">
        <v>26</v>
      </c>
      <c r="U3948">
        <v>5</v>
      </c>
      <c r="V3948" t="s">
        <v>53</v>
      </c>
      <c r="W3948">
        <f t="shared" si="62"/>
        <v>540</v>
      </c>
      <c r="X3948" s="5">
        <v>5</v>
      </c>
      <c r="Y3948" s="15" t="s">
        <v>1076</v>
      </c>
      <c r="Z3948" t="s">
        <v>55</v>
      </c>
      <c r="AA3948" t="s">
        <v>860</v>
      </c>
      <c r="AB3948">
        <v>0</v>
      </c>
      <c r="AC3948" s="68" t="s">
        <v>1465</v>
      </c>
      <c r="AD3948" s="68" t="s">
        <v>1685</v>
      </c>
    </row>
    <row r="3949" spans="1:30" ht="14.4" x14ac:dyDescent="0.3">
      <c r="A3949">
        <v>41</v>
      </c>
      <c r="B3949" t="s">
        <v>24</v>
      </c>
      <c r="C3949" t="s">
        <v>498</v>
      </c>
      <c r="D3949" t="s">
        <v>351</v>
      </c>
      <c r="E3949">
        <v>2014</v>
      </c>
      <c r="F3949" t="s">
        <v>658</v>
      </c>
      <c r="G3949" t="s">
        <v>659</v>
      </c>
      <c r="H3949" s="3" t="s">
        <v>660</v>
      </c>
      <c r="I3949" s="8">
        <v>-8.875</v>
      </c>
      <c r="J3949" s="8">
        <v>-64.053055999999998</v>
      </c>
      <c r="K3949" t="s">
        <v>109</v>
      </c>
      <c r="L3949" t="s">
        <v>67</v>
      </c>
      <c r="M3949" t="s">
        <v>661</v>
      </c>
      <c r="N3949" t="s">
        <v>662</v>
      </c>
      <c r="O3949" s="12">
        <v>2011</v>
      </c>
      <c r="P3949" s="12">
        <v>11</v>
      </c>
      <c r="Q3949" s="12">
        <v>2012</v>
      </c>
      <c r="R3949" s="12">
        <v>1</v>
      </c>
      <c r="S3949">
        <v>3</v>
      </c>
      <c r="T3949" s="7">
        <v>26</v>
      </c>
      <c r="U3949">
        <v>5</v>
      </c>
      <c r="V3949" t="s">
        <v>53</v>
      </c>
      <c r="W3949">
        <f t="shared" si="62"/>
        <v>540</v>
      </c>
      <c r="X3949" s="5">
        <v>5</v>
      </c>
      <c r="Y3949" s="15" t="s">
        <v>1076</v>
      </c>
      <c r="Z3949" t="s">
        <v>55</v>
      </c>
      <c r="AA3949" t="s">
        <v>861</v>
      </c>
      <c r="AB3949">
        <v>0</v>
      </c>
      <c r="AC3949" s="68" t="s">
        <v>1465</v>
      </c>
      <c r="AD3949" s="68" t="s">
        <v>1685</v>
      </c>
    </row>
    <row r="3950" spans="1:30" ht="14.4" x14ac:dyDescent="0.3">
      <c r="A3950">
        <v>41</v>
      </c>
      <c r="B3950" t="s">
        <v>24</v>
      </c>
      <c r="C3950" t="s">
        <v>498</v>
      </c>
      <c r="D3950" t="s">
        <v>351</v>
      </c>
      <c r="E3950">
        <v>2014</v>
      </c>
      <c r="F3950" t="s">
        <v>658</v>
      </c>
      <c r="G3950" t="s">
        <v>659</v>
      </c>
      <c r="H3950" s="3" t="s">
        <v>660</v>
      </c>
      <c r="I3950" s="8">
        <v>-8.875</v>
      </c>
      <c r="J3950" s="8">
        <v>-64.053055999999998</v>
      </c>
      <c r="K3950" t="s">
        <v>109</v>
      </c>
      <c r="L3950" t="s">
        <v>67</v>
      </c>
      <c r="M3950" t="s">
        <v>661</v>
      </c>
      <c r="N3950" t="s">
        <v>662</v>
      </c>
      <c r="O3950" s="12">
        <v>2011</v>
      </c>
      <c r="P3950" s="12">
        <v>11</v>
      </c>
      <c r="Q3950" s="12">
        <v>2012</v>
      </c>
      <c r="R3950" s="12">
        <v>1</v>
      </c>
      <c r="S3950">
        <v>3</v>
      </c>
      <c r="T3950" s="7">
        <v>26</v>
      </c>
      <c r="U3950">
        <v>5</v>
      </c>
      <c r="V3950" t="s">
        <v>53</v>
      </c>
      <c r="W3950">
        <f t="shared" si="62"/>
        <v>540</v>
      </c>
      <c r="X3950" s="5">
        <v>5</v>
      </c>
      <c r="Y3950" s="15" t="s">
        <v>1076</v>
      </c>
      <c r="Z3950" t="s">
        <v>55</v>
      </c>
      <c r="AA3950" t="s">
        <v>59</v>
      </c>
      <c r="AB3950">
        <v>0</v>
      </c>
      <c r="AC3950" s="68" t="s">
        <v>1465</v>
      </c>
      <c r="AD3950" s="68" t="s">
        <v>1685</v>
      </c>
    </row>
    <row r="3951" spans="1:30" ht="14.4" x14ac:dyDescent="0.3">
      <c r="A3951">
        <v>41</v>
      </c>
      <c r="B3951" t="s">
        <v>24</v>
      </c>
      <c r="C3951" t="s">
        <v>498</v>
      </c>
      <c r="D3951" t="s">
        <v>351</v>
      </c>
      <c r="E3951">
        <v>2014</v>
      </c>
      <c r="F3951" t="s">
        <v>658</v>
      </c>
      <c r="G3951" t="s">
        <v>659</v>
      </c>
      <c r="H3951" s="3" t="s">
        <v>660</v>
      </c>
      <c r="I3951" s="8">
        <v>-8.875</v>
      </c>
      <c r="J3951" s="8">
        <v>-64.053055999999998</v>
      </c>
      <c r="K3951" t="s">
        <v>109</v>
      </c>
      <c r="L3951" t="s">
        <v>67</v>
      </c>
      <c r="M3951" t="s">
        <v>661</v>
      </c>
      <c r="N3951" t="s">
        <v>662</v>
      </c>
      <c r="O3951" s="12">
        <v>2011</v>
      </c>
      <c r="P3951" s="12">
        <v>11</v>
      </c>
      <c r="Q3951" s="12">
        <v>2012</v>
      </c>
      <c r="R3951" s="12">
        <v>1</v>
      </c>
      <c r="S3951">
        <v>3</v>
      </c>
      <c r="T3951" s="7">
        <v>26</v>
      </c>
      <c r="U3951">
        <v>5</v>
      </c>
      <c r="V3951" t="s">
        <v>53</v>
      </c>
      <c r="W3951">
        <f t="shared" si="62"/>
        <v>540</v>
      </c>
      <c r="X3951" s="5">
        <v>5</v>
      </c>
      <c r="Y3951" s="15" t="s">
        <v>1076</v>
      </c>
      <c r="Z3951" t="s">
        <v>55</v>
      </c>
      <c r="AA3951" t="s">
        <v>867</v>
      </c>
      <c r="AB3951">
        <v>0</v>
      </c>
      <c r="AC3951" s="68" t="s">
        <v>1465</v>
      </c>
      <c r="AD3951" s="68" t="s">
        <v>1685</v>
      </c>
    </row>
    <row r="3952" spans="1:30" ht="14.4" x14ac:dyDescent="0.3">
      <c r="A3952">
        <v>41</v>
      </c>
      <c r="B3952" t="s">
        <v>24</v>
      </c>
      <c r="C3952" t="s">
        <v>498</v>
      </c>
      <c r="D3952" t="s">
        <v>351</v>
      </c>
      <c r="E3952">
        <v>2014</v>
      </c>
      <c r="F3952" t="s">
        <v>658</v>
      </c>
      <c r="G3952" t="s">
        <v>659</v>
      </c>
      <c r="H3952" s="3" t="s">
        <v>660</v>
      </c>
      <c r="I3952" s="8">
        <v>-8.875</v>
      </c>
      <c r="J3952" s="8">
        <v>-64.053055999999998</v>
      </c>
      <c r="K3952" t="s">
        <v>109</v>
      </c>
      <c r="L3952" t="s">
        <v>67</v>
      </c>
      <c r="M3952" t="s">
        <v>661</v>
      </c>
      <c r="N3952" t="s">
        <v>662</v>
      </c>
      <c r="O3952" s="12">
        <v>2011</v>
      </c>
      <c r="P3952" s="12">
        <v>11</v>
      </c>
      <c r="Q3952" s="12">
        <v>2012</v>
      </c>
      <c r="R3952" s="12">
        <v>1</v>
      </c>
      <c r="S3952">
        <v>3</v>
      </c>
      <c r="T3952" s="7">
        <v>26</v>
      </c>
      <c r="U3952">
        <v>5</v>
      </c>
      <c r="V3952" t="s">
        <v>53</v>
      </c>
      <c r="W3952">
        <f t="shared" si="62"/>
        <v>540</v>
      </c>
      <c r="X3952" s="5">
        <v>5</v>
      </c>
      <c r="Y3952" s="15" t="s">
        <v>1076</v>
      </c>
      <c r="Z3952" t="s">
        <v>55</v>
      </c>
      <c r="AA3952" t="s">
        <v>1083</v>
      </c>
      <c r="AB3952">
        <v>0</v>
      </c>
      <c r="AC3952" s="68" t="s">
        <v>1465</v>
      </c>
      <c r="AD3952" s="68" t="s">
        <v>1685</v>
      </c>
    </row>
    <row r="3953" spans="1:30" ht="14.4" x14ac:dyDescent="0.3">
      <c r="A3953">
        <v>41</v>
      </c>
      <c r="B3953" t="s">
        <v>24</v>
      </c>
      <c r="C3953" t="s">
        <v>498</v>
      </c>
      <c r="D3953" t="s">
        <v>351</v>
      </c>
      <c r="E3953">
        <v>2014</v>
      </c>
      <c r="F3953" t="s">
        <v>658</v>
      </c>
      <c r="G3953" t="s">
        <v>659</v>
      </c>
      <c r="H3953" s="3" t="s">
        <v>660</v>
      </c>
      <c r="I3953" s="8">
        <v>-8.875</v>
      </c>
      <c r="J3953" s="8">
        <v>-64.053055999999998</v>
      </c>
      <c r="K3953" t="s">
        <v>109</v>
      </c>
      <c r="L3953" t="s">
        <v>67</v>
      </c>
      <c r="M3953" t="s">
        <v>661</v>
      </c>
      <c r="N3953" t="s">
        <v>662</v>
      </c>
      <c r="O3953" s="12">
        <v>2011</v>
      </c>
      <c r="P3953" s="12">
        <v>11</v>
      </c>
      <c r="Q3953" s="12">
        <v>2012</v>
      </c>
      <c r="R3953" s="12">
        <v>1</v>
      </c>
      <c r="S3953">
        <v>3</v>
      </c>
      <c r="T3953" s="7">
        <v>26</v>
      </c>
      <c r="U3953">
        <v>5</v>
      </c>
      <c r="V3953" t="s">
        <v>53</v>
      </c>
      <c r="W3953">
        <f t="shared" si="62"/>
        <v>540</v>
      </c>
      <c r="X3953" s="5">
        <v>5</v>
      </c>
      <c r="Y3953" s="15" t="s">
        <v>1076</v>
      </c>
      <c r="Z3953" t="s">
        <v>55</v>
      </c>
      <c r="AA3953" t="s">
        <v>524</v>
      </c>
      <c r="AB3953">
        <v>0</v>
      </c>
      <c r="AC3953" s="68" t="s">
        <v>1465</v>
      </c>
      <c r="AD3953" s="68" t="s">
        <v>1685</v>
      </c>
    </row>
    <row r="3954" spans="1:30" ht="14.4" x14ac:dyDescent="0.3">
      <c r="A3954">
        <v>41</v>
      </c>
      <c r="B3954" t="s">
        <v>24</v>
      </c>
      <c r="C3954" t="s">
        <v>498</v>
      </c>
      <c r="D3954" t="s">
        <v>351</v>
      </c>
      <c r="E3954">
        <v>2014</v>
      </c>
      <c r="F3954" t="s">
        <v>658</v>
      </c>
      <c r="G3954" t="s">
        <v>659</v>
      </c>
      <c r="H3954" s="3" t="s">
        <v>660</v>
      </c>
      <c r="I3954" s="8">
        <v>-8.875</v>
      </c>
      <c r="J3954" s="8">
        <v>-64.053055999999998</v>
      </c>
      <c r="K3954" t="s">
        <v>109</v>
      </c>
      <c r="L3954" t="s">
        <v>67</v>
      </c>
      <c r="M3954" t="s">
        <v>661</v>
      </c>
      <c r="N3954" t="s">
        <v>662</v>
      </c>
      <c r="O3954" s="12">
        <v>2011</v>
      </c>
      <c r="P3954" s="12">
        <v>11</v>
      </c>
      <c r="Q3954" s="12">
        <v>2012</v>
      </c>
      <c r="R3954" s="12">
        <v>1</v>
      </c>
      <c r="S3954">
        <v>3</v>
      </c>
      <c r="T3954" s="7">
        <v>26</v>
      </c>
      <c r="U3954">
        <v>5</v>
      </c>
      <c r="V3954" t="s">
        <v>53</v>
      </c>
      <c r="W3954">
        <f t="shared" si="62"/>
        <v>540</v>
      </c>
      <c r="X3954" s="5">
        <v>5</v>
      </c>
      <c r="Y3954" s="15" t="s">
        <v>1076</v>
      </c>
      <c r="Z3954" t="s">
        <v>55</v>
      </c>
      <c r="AA3954" t="s">
        <v>1107</v>
      </c>
      <c r="AB3954">
        <v>0</v>
      </c>
      <c r="AC3954" s="68" t="s">
        <v>1465</v>
      </c>
      <c r="AD3954" s="68" t="s">
        <v>1685</v>
      </c>
    </row>
    <row r="3955" spans="1:30" ht="14.4" x14ac:dyDescent="0.3">
      <c r="A3955">
        <v>41</v>
      </c>
      <c r="B3955" t="s">
        <v>24</v>
      </c>
      <c r="C3955" t="s">
        <v>498</v>
      </c>
      <c r="D3955" t="s">
        <v>351</v>
      </c>
      <c r="E3955">
        <v>2014</v>
      </c>
      <c r="F3955" t="s">
        <v>658</v>
      </c>
      <c r="G3955" t="s">
        <v>659</v>
      </c>
      <c r="H3955" s="3" t="s">
        <v>660</v>
      </c>
      <c r="I3955" s="8">
        <v>-8.875</v>
      </c>
      <c r="J3955" s="8">
        <v>-64.053055999999998</v>
      </c>
      <c r="K3955" t="s">
        <v>109</v>
      </c>
      <c r="L3955" t="s">
        <v>67</v>
      </c>
      <c r="M3955" t="s">
        <v>661</v>
      </c>
      <c r="N3955" t="s">
        <v>662</v>
      </c>
      <c r="O3955" s="12">
        <v>2011</v>
      </c>
      <c r="P3955" s="12">
        <v>11</v>
      </c>
      <c r="Q3955" s="12">
        <v>2012</v>
      </c>
      <c r="R3955" s="12">
        <v>1</v>
      </c>
      <c r="S3955">
        <v>3</v>
      </c>
      <c r="T3955" s="7">
        <v>26</v>
      </c>
      <c r="U3955">
        <v>5</v>
      </c>
      <c r="V3955" t="s">
        <v>53</v>
      </c>
      <c r="W3955">
        <f t="shared" si="62"/>
        <v>540</v>
      </c>
      <c r="X3955" s="5">
        <v>5</v>
      </c>
      <c r="Y3955" s="15" t="s">
        <v>1076</v>
      </c>
      <c r="Z3955" t="s">
        <v>55</v>
      </c>
      <c r="AA3955" t="s">
        <v>73</v>
      </c>
      <c r="AB3955">
        <v>0</v>
      </c>
      <c r="AC3955" s="68" t="s">
        <v>1465</v>
      </c>
      <c r="AD3955" s="68" t="s">
        <v>1685</v>
      </c>
    </row>
    <row r="3956" spans="1:30" ht="14.4" x14ac:dyDescent="0.3">
      <c r="A3956">
        <v>41</v>
      </c>
      <c r="B3956" t="s">
        <v>24</v>
      </c>
      <c r="C3956" t="s">
        <v>498</v>
      </c>
      <c r="D3956" t="s">
        <v>351</v>
      </c>
      <c r="E3956">
        <v>2014</v>
      </c>
      <c r="F3956" t="s">
        <v>658</v>
      </c>
      <c r="G3956" t="s">
        <v>659</v>
      </c>
      <c r="H3956" s="3" t="s">
        <v>660</v>
      </c>
      <c r="I3956" s="8">
        <v>-8.875</v>
      </c>
      <c r="J3956" s="8">
        <v>-64.053055999999998</v>
      </c>
      <c r="K3956" t="s">
        <v>109</v>
      </c>
      <c r="L3956" t="s">
        <v>67</v>
      </c>
      <c r="M3956" t="s">
        <v>661</v>
      </c>
      <c r="N3956" t="s">
        <v>662</v>
      </c>
      <c r="O3956" s="12">
        <v>2011</v>
      </c>
      <c r="P3956" s="12">
        <v>11</v>
      </c>
      <c r="Q3956" s="12">
        <v>2012</v>
      </c>
      <c r="R3956" s="12">
        <v>1</v>
      </c>
      <c r="S3956">
        <v>3</v>
      </c>
      <c r="T3956" s="7">
        <v>26</v>
      </c>
      <c r="U3956">
        <v>5</v>
      </c>
      <c r="V3956" t="s">
        <v>53</v>
      </c>
      <c r="W3956">
        <f t="shared" si="62"/>
        <v>540</v>
      </c>
      <c r="X3956" s="5">
        <v>5</v>
      </c>
      <c r="Y3956" s="15" t="s">
        <v>1076</v>
      </c>
      <c r="Z3956" t="s">
        <v>55</v>
      </c>
      <c r="AA3956" t="s">
        <v>876</v>
      </c>
      <c r="AB3956">
        <v>0</v>
      </c>
      <c r="AC3956" s="68" t="s">
        <v>1465</v>
      </c>
      <c r="AD3956" s="68" t="s">
        <v>1685</v>
      </c>
    </row>
    <row r="3957" spans="1:30" ht="14.4" x14ac:dyDescent="0.3">
      <c r="A3957">
        <v>41</v>
      </c>
      <c r="B3957" t="s">
        <v>24</v>
      </c>
      <c r="C3957" t="s">
        <v>498</v>
      </c>
      <c r="D3957" t="s">
        <v>351</v>
      </c>
      <c r="E3957">
        <v>2014</v>
      </c>
      <c r="F3957" t="s">
        <v>658</v>
      </c>
      <c r="G3957" t="s">
        <v>659</v>
      </c>
      <c r="H3957" s="3" t="s">
        <v>660</v>
      </c>
      <c r="I3957" s="8">
        <v>-8.875</v>
      </c>
      <c r="J3957" s="8">
        <v>-64.053055999999998</v>
      </c>
      <c r="K3957" t="s">
        <v>109</v>
      </c>
      <c r="L3957" t="s">
        <v>67</v>
      </c>
      <c r="M3957" t="s">
        <v>661</v>
      </c>
      <c r="N3957" t="s">
        <v>662</v>
      </c>
      <c r="O3957" s="12">
        <v>2011</v>
      </c>
      <c r="P3957" s="12">
        <v>11</v>
      </c>
      <c r="Q3957" s="12">
        <v>2012</v>
      </c>
      <c r="R3957" s="12">
        <v>1</v>
      </c>
      <c r="S3957">
        <v>3</v>
      </c>
      <c r="T3957" s="7">
        <v>26</v>
      </c>
      <c r="U3957">
        <v>5</v>
      </c>
      <c r="V3957" t="s">
        <v>53</v>
      </c>
      <c r="W3957">
        <f t="shared" si="62"/>
        <v>540</v>
      </c>
      <c r="X3957" s="5">
        <v>5</v>
      </c>
      <c r="Y3957" s="15" t="s">
        <v>1076</v>
      </c>
      <c r="Z3957" t="s">
        <v>55</v>
      </c>
      <c r="AA3957" t="s">
        <v>655</v>
      </c>
      <c r="AB3957">
        <v>3</v>
      </c>
      <c r="AC3957" s="68" t="s">
        <v>1465</v>
      </c>
      <c r="AD3957" s="68" t="s">
        <v>1685</v>
      </c>
    </row>
    <row r="3958" spans="1:30" ht="14.4" x14ac:dyDescent="0.3">
      <c r="A3958">
        <v>41</v>
      </c>
      <c r="B3958" t="s">
        <v>24</v>
      </c>
      <c r="C3958" t="s">
        <v>498</v>
      </c>
      <c r="D3958" t="s">
        <v>351</v>
      </c>
      <c r="E3958">
        <v>2014</v>
      </c>
      <c r="F3958" t="s">
        <v>658</v>
      </c>
      <c r="G3958" t="s">
        <v>659</v>
      </c>
      <c r="H3958" s="3" t="s">
        <v>660</v>
      </c>
      <c r="I3958" s="8">
        <v>-8.875</v>
      </c>
      <c r="J3958" s="8">
        <v>-64.053055999999998</v>
      </c>
      <c r="K3958" t="s">
        <v>109</v>
      </c>
      <c r="L3958" t="s">
        <v>67</v>
      </c>
      <c r="M3958" t="s">
        <v>661</v>
      </c>
      <c r="N3958" t="s">
        <v>662</v>
      </c>
      <c r="O3958" s="12">
        <v>2011</v>
      </c>
      <c r="P3958" s="12">
        <v>11</v>
      </c>
      <c r="Q3958" s="12">
        <v>2012</v>
      </c>
      <c r="R3958" s="12">
        <v>1</v>
      </c>
      <c r="S3958">
        <v>3</v>
      </c>
      <c r="T3958" s="7">
        <v>26</v>
      </c>
      <c r="U3958">
        <v>5</v>
      </c>
      <c r="V3958" t="s">
        <v>53</v>
      </c>
      <c r="W3958">
        <f t="shared" si="62"/>
        <v>540</v>
      </c>
      <c r="X3958" s="5">
        <v>5</v>
      </c>
      <c r="Y3958" s="15" t="s">
        <v>1076</v>
      </c>
      <c r="Z3958" t="s">
        <v>55</v>
      </c>
      <c r="AA3958" t="s">
        <v>889</v>
      </c>
      <c r="AB3958">
        <v>1</v>
      </c>
      <c r="AC3958" s="68" t="s">
        <v>1465</v>
      </c>
      <c r="AD3958" s="68" t="s">
        <v>1685</v>
      </c>
    </row>
    <row r="3959" spans="1:30" ht="14.4" x14ac:dyDescent="0.3">
      <c r="A3959">
        <v>41</v>
      </c>
      <c r="B3959" t="s">
        <v>24</v>
      </c>
      <c r="C3959" t="s">
        <v>498</v>
      </c>
      <c r="D3959" t="s">
        <v>351</v>
      </c>
      <c r="E3959">
        <v>2014</v>
      </c>
      <c r="F3959" t="s">
        <v>658</v>
      </c>
      <c r="G3959" t="s">
        <v>659</v>
      </c>
      <c r="H3959" s="3" t="s">
        <v>660</v>
      </c>
      <c r="I3959" s="8">
        <v>-8.875</v>
      </c>
      <c r="J3959" s="8">
        <v>-64.053055999999998</v>
      </c>
      <c r="K3959" t="s">
        <v>109</v>
      </c>
      <c r="L3959" t="s">
        <v>67</v>
      </c>
      <c r="M3959" t="s">
        <v>661</v>
      </c>
      <c r="N3959" t="s">
        <v>662</v>
      </c>
      <c r="O3959" s="12">
        <v>2011</v>
      </c>
      <c r="P3959" s="12">
        <v>11</v>
      </c>
      <c r="Q3959" s="12">
        <v>2012</v>
      </c>
      <c r="R3959" s="12">
        <v>1</v>
      </c>
      <c r="S3959">
        <v>3</v>
      </c>
      <c r="T3959" s="7">
        <v>26</v>
      </c>
      <c r="U3959">
        <v>5</v>
      </c>
      <c r="V3959" t="s">
        <v>53</v>
      </c>
      <c r="W3959">
        <f t="shared" si="62"/>
        <v>540</v>
      </c>
      <c r="X3959" s="5">
        <v>5</v>
      </c>
      <c r="Y3959" s="15" t="s">
        <v>1076</v>
      </c>
      <c r="Z3959" t="s">
        <v>55</v>
      </c>
      <c r="AA3959" t="s">
        <v>890</v>
      </c>
      <c r="AB3959">
        <v>1</v>
      </c>
      <c r="AC3959" s="68" t="s">
        <v>1465</v>
      </c>
      <c r="AD3959" s="68" t="s">
        <v>1685</v>
      </c>
    </row>
    <row r="3960" spans="1:30" ht="14.4" x14ac:dyDescent="0.3">
      <c r="A3960">
        <v>41</v>
      </c>
      <c r="B3960" t="s">
        <v>24</v>
      </c>
      <c r="C3960" t="s">
        <v>498</v>
      </c>
      <c r="D3960" t="s">
        <v>351</v>
      </c>
      <c r="E3960">
        <v>2014</v>
      </c>
      <c r="F3960" t="s">
        <v>658</v>
      </c>
      <c r="G3960" t="s">
        <v>659</v>
      </c>
      <c r="H3960" s="3" t="s">
        <v>660</v>
      </c>
      <c r="I3960" s="8">
        <v>-8.875</v>
      </c>
      <c r="J3960" s="8">
        <v>-64.053055999999998</v>
      </c>
      <c r="K3960" t="s">
        <v>109</v>
      </c>
      <c r="L3960" t="s">
        <v>67</v>
      </c>
      <c r="M3960" t="s">
        <v>661</v>
      </c>
      <c r="N3960" t="s">
        <v>662</v>
      </c>
      <c r="O3960" s="12">
        <v>2011</v>
      </c>
      <c r="P3960" s="12">
        <v>11</v>
      </c>
      <c r="Q3960" s="12">
        <v>2012</v>
      </c>
      <c r="R3960" s="12">
        <v>1</v>
      </c>
      <c r="S3960">
        <v>3</v>
      </c>
      <c r="T3960" s="7">
        <v>26</v>
      </c>
      <c r="U3960">
        <v>5</v>
      </c>
      <c r="V3960" t="s">
        <v>53</v>
      </c>
      <c r="W3960">
        <f t="shared" si="62"/>
        <v>540</v>
      </c>
      <c r="X3960" s="5">
        <v>5</v>
      </c>
      <c r="Y3960" s="15" t="s">
        <v>1076</v>
      </c>
      <c r="Z3960" t="s">
        <v>55</v>
      </c>
      <c r="AA3960" t="s">
        <v>1146</v>
      </c>
      <c r="AB3960">
        <v>0</v>
      </c>
      <c r="AC3960" s="68" t="s">
        <v>1465</v>
      </c>
      <c r="AD3960" s="68" t="s">
        <v>1685</v>
      </c>
    </row>
    <row r="3961" spans="1:30" ht="14.4" x14ac:dyDescent="0.3">
      <c r="A3961">
        <v>41</v>
      </c>
      <c r="B3961" t="s">
        <v>24</v>
      </c>
      <c r="C3961" t="s">
        <v>498</v>
      </c>
      <c r="D3961" t="s">
        <v>351</v>
      </c>
      <c r="E3961">
        <v>2014</v>
      </c>
      <c r="F3961" t="s">
        <v>658</v>
      </c>
      <c r="G3961" t="s">
        <v>659</v>
      </c>
      <c r="H3961" s="3" t="s">
        <v>660</v>
      </c>
      <c r="I3961" s="8">
        <v>-8.875</v>
      </c>
      <c r="J3961" s="8">
        <v>-64.053055999999998</v>
      </c>
      <c r="K3961" t="s">
        <v>109</v>
      </c>
      <c r="L3961" t="s">
        <v>67</v>
      </c>
      <c r="M3961" t="s">
        <v>661</v>
      </c>
      <c r="N3961" t="s">
        <v>662</v>
      </c>
      <c r="O3961" s="12">
        <v>2011</v>
      </c>
      <c r="P3961" s="12">
        <v>11</v>
      </c>
      <c r="Q3961" s="12">
        <v>2012</v>
      </c>
      <c r="R3961" s="12">
        <v>1</v>
      </c>
      <c r="S3961">
        <v>3</v>
      </c>
      <c r="T3961" s="7">
        <v>26</v>
      </c>
      <c r="U3961">
        <v>5</v>
      </c>
      <c r="V3961" t="s">
        <v>53</v>
      </c>
      <c r="W3961">
        <f t="shared" si="62"/>
        <v>540</v>
      </c>
      <c r="X3961" s="5">
        <v>5</v>
      </c>
      <c r="Y3961" s="15" t="s">
        <v>1076</v>
      </c>
      <c r="Z3961" t="s">
        <v>55</v>
      </c>
      <c r="AA3961" t="s">
        <v>1147</v>
      </c>
      <c r="AB3961">
        <v>0</v>
      </c>
      <c r="AC3961" s="68" t="s">
        <v>1465</v>
      </c>
      <c r="AD3961" s="68" t="s">
        <v>1685</v>
      </c>
    </row>
    <row r="3962" spans="1:30" ht="14.4" x14ac:dyDescent="0.3">
      <c r="A3962">
        <v>41</v>
      </c>
      <c r="B3962" t="s">
        <v>24</v>
      </c>
      <c r="C3962" t="s">
        <v>498</v>
      </c>
      <c r="D3962" t="s">
        <v>351</v>
      </c>
      <c r="E3962">
        <v>2014</v>
      </c>
      <c r="F3962" t="s">
        <v>658</v>
      </c>
      <c r="G3962" t="s">
        <v>659</v>
      </c>
      <c r="H3962" s="3" t="s">
        <v>660</v>
      </c>
      <c r="I3962" s="8">
        <v>-8.875</v>
      </c>
      <c r="J3962" s="8">
        <v>-64.053055999999998</v>
      </c>
      <c r="K3962" t="s">
        <v>109</v>
      </c>
      <c r="L3962" t="s">
        <v>67</v>
      </c>
      <c r="M3962" t="s">
        <v>661</v>
      </c>
      <c r="N3962" t="s">
        <v>662</v>
      </c>
      <c r="O3962" s="12">
        <v>2011</v>
      </c>
      <c r="P3962" s="12">
        <v>11</v>
      </c>
      <c r="Q3962" s="12">
        <v>2012</v>
      </c>
      <c r="R3962" s="12">
        <v>1</v>
      </c>
      <c r="S3962">
        <v>3</v>
      </c>
      <c r="T3962" s="7">
        <v>26</v>
      </c>
      <c r="U3962">
        <v>5</v>
      </c>
      <c r="V3962" t="s">
        <v>53</v>
      </c>
      <c r="W3962">
        <f t="shared" si="62"/>
        <v>540</v>
      </c>
      <c r="X3962" s="5">
        <v>5</v>
      </c>
      <c r="Y3962" s="15" t="s">
        <v>1076</v>
      </c>
      <c r="Z3962" t="s">
        <v>55</v>
      </c>
      <c r="AA3962" t="s">
        <v>1108</v>
      </c>
      <c r="AB3962">
        <v>0</v>
      </c>
      <c r="AC3962" s="68" t="s">
        <v>1465</v>
      </c>
      <c r="AD3962" s="68" t="s">
        <v>1685</v>
      </c>
    </row>
    <row r="3963" spans="1:30" ht="14.4" x14ac:dyDescent="0.3">
      <c r="A3963">
        <v>41</v>
      </c>
      <c r="B3963" t="s">
        <v>24</v>
      </c>
      <c r="C3963" t="s">
        <v>498</v>
      </c>
      <c r="D3963" t="s">
        <v>351</v>
      </c>
      <c r="E3963">
        <v>2014</v>
      </c>
      <c r="F3963" t="s">
        <v>658</v>
      </c>
      <c r="G3963" t="s">
        <v>659</v>
      </c>
      <c r="H3963" s="3" t="s">
        <v>660</v>
      </c>
      <c r="I3963" s="8">
        <v>-8.875</v>
      </c>
      <c r="J3963" s="8">
        <v>-64.053055999999998</v>
      </c>
      <c r="K3963" t="s">
        <v>109</v>
      </c>
      <c r="L3963" t="s">
        <v>67</v>
      </c>
      <c r="M3963" t="s">
        <v>661</v>
      </c>
      <c r="N3963" t="s">
        <v>662</v>
      </c>
      <c r="O3963" s="12">
        <v>2011</v>
      </c>
      <c r="P3963" s="12">
        <v>11</v>
      </c>
      <c r="Q3963" s="12">
        <v>2012</v>
      </c>
      <c r="R3963" s="12">
        <v>1</v>
      </c>
      <c r="S3963">
        <v>3</v>
      </c>
      <c r="T3963" s="7">
        <v>26</v>
      </c>
      <c r="U3963">
        <v>5</v>
      </c>
      <c r="V3963" t="s">
        <v>53</v>
      </c>
      <c r="W3963">
        <f t="shared" si="62"/>
        <v>540</v>
      </c>
      <c r="X3963" s="5">
        <v>5</v>
      </c>
      <c r="Y3963" s="15" t="s">
        <v>1076</v>
      </c>
      <c r="Z3963" t="s">
        <v>55</v>
      </c>
      <c r="AA3963" t="s">
        <v>899</v>
      </c>
      <c r="AB3963">
        <v>0</v>
      </c>
      <c r="AC3963" s="68" t="s">
        <v>1465</v>
      </c>
      <c r="AD3963" s="68" t="s">
        <v>1685</v>
      </c>
    </row>
    <row r="3964" spans="1:30" ht="14.4" x14ac:dyDescent="0.3">
      <c r="A3964">
        <v>41</v>
      </c>
      <c r="B3964" t="s">
        <v>24</v>
      </c>
      <c r="C3964" t="s">
        <v>498</v>
      </c>
      <c r="D3964" t="s">
        <v>351</v>
      </c>
      <c r="E3964">
        <v>2014</v>
      </c>
      <c r="F3964" t="s">
        <v>658</v>
      </c>
      <c r="G3964" t="s">
        <v>659</v>
      </c>
      <c r="H3964" s="3" t="s">
        <v>660</v>
      </c>
      <c r="I3964" s="8">
        <v>-8.875</v>
      </c>
      <c r="J3964" s="8">
        <v>-64.053055999999998</v>
      </c>
      <c r="K3964" t="s">
        <v>109</v>
      </c>
      <c r="L3964" t="s">
        <v>67</v>
      </c>
      <c r="M3964" t="s">
        <v>661</v>
      </c>
      <c r="N3964" t="s">
        <v>662</v>
      </c>
      <c r="O3964" s="12">
        <v>2011</v>
      </c>
      <c r="P3964" s="12">
        <v>11</v>
      </c>
      <c r="Q3964" s="12">
        <v>2012</v>
      </c>
      <c r="R3964" s="12">
        <v>1</v>
      </c>
      <c r="S3964">
        <v>3</v>
      </c>
      <c r="T3964" s="7">
        <v>26</v>
      </c>
      <c r="U3964">
        <v>5</v>
      </c>
      <c r="V3964" t="s">
        <v>53</v>
      </c>
      <c r="W3964">
        <f t="shared" si="62"/>
        <v>540</v>
      </c>
      <c r="X3964" s="5">
        <v>5</v>
      </c>
      <c r="Y3964" s="15" t="s">
        <v>1076</v>
      </c>
      <c r="Z3964" t="s">
        <v>83</v>
      </c>
      <c r="AA3964" t="s">
        <v>84</v>
      </c>
      <c r="AB3964">
        <v>0</v>
      </c>
      <c r="AC3964" s="68" t="s">
        <v>1465</v>
      </c>
      <c r="AD3964" s="68" t="s">
        <v>1685</v>
      </c>
    </row>
    <row r="3965" spans="1:30" ht="14.4" x14ac:dyDescent="0.3">
      <c r="A3965">
        <v>41</v>
      </c>
      <c r="B3965" t="s">
        <v>24</v>
      </c>
      <c r="C3965" t="s">
        <v>498</v>
      </c>
      <c r="D3965" t="s">
        <v>351</v>
      </c>
      <c r="E3965">
        <v>2014</v>
      </c>
      <c r="F3965" t="s">
        <v>658</v>
      </c>
      <c r="G3965" t="s">
        <v>659</v>
      </c>
      <c r="H3965" s="3" t="s">
        <v>660</v>
      </c>
      <c r="I3965" s="8">
        <v>-8.875</v>
      </c>
      <c r="J3965" s="8">
        <v>-64.053055999999998</v>
      </c>
      <c r="K3965" t="s">
        <v>109</v>
      </c>
      <c r="L3965" t="s">
        <v>67</v>
      </c>
      <c r="M3965" t="s">
        <v>661</v>
      </c>
      <c r="N3965" t="s">
        <v>662</v>
      </c>
      <c r="O3965" s="12">
        <v>2011</v>
      </c>
      <c r="P3965" s="12">
        <v>11</v>
      </c>
      <c r="Q3965" s="12">
        <v>2012</v>
      </c>
      <c r="R3965" s="12">
        <v>1</v>
      </c>
      <c r="S3965">
        <v>3</v>
      </c>
      <c r="T3965" s="7">
        <v>26</v>
      </c>
      <c r="U3965">
        <v>5</v>
      </c>
      <c r="V3965" t="s">
        <v>53</v>
      </c>
      <c r="W3965">
        <f t="shared" si="62"/>
        <v>540</v>
      </c>
      <c r="X3965" s="5">
        <v>5</v>
      </c>
      <c r="Y3965" s="15" t="s">
        <v>1076</v>
      </c>
      <c r="Z3965" t="s">
        <v>83</v>
      </c>
      <c r="AA3965" t="s">
        <v>274</v>
      </c>
      <c r="AB3965">
        <v>1</v>
      </c>
      <c r="AC3965" s="68" t="s">
        <v>1465</v>
      </c>
      <c r="AD3965" s="68" t="s">
        <v>1685</v>
      </c>
    </row>
    <row r="3966" spans="1:30" ht="14.4" x14ac:dyDescent="0.3">
      <c r="A3966">
        <v>41</v>
      </c>
      <c r="B3966" t="s">
        <v>24</v>
      </c>
      <c r="C3966" t="s">
        <v>498</v>
      </c>
      <c r="D3966" t="s">
        <v>351</v>
      </c>
      <c r="E3966">
        <v>2014</v>
      </c>
      <c r="F3966" t="s">
        <v>658</v>
      </c>
      <c r="G3966" t="s">
        <v>659</v>
      </c>
      <c r="H3966" s="3" t="s">
        <v>660</v>
      </c>
      <c r="I3966" s="8">
        <v>-8.875</v>
      </c>
      <c r="J3966" s="8">
        <v>-64.053055999999998</v>
      </c>
      <c r="K3966" t="s">
        <v>109</v>
      </c>
      <c r="L3966" t="s">
        <v>67</v>
      </c>
      <c r="M3966" t="s">
        <v>661</v>
      </c>
      <c r="N3966" t="s">
        <v>662</v>
      </c>
      <c r="O3966" s="12">
        <v>2011</v>
      </c>
      <c r="P3966" s="12">
        <v>11</v>
      </c>
      <c r="Q3966" s="12">
        <v>2012</v>
      </c>
      <c r="R3966" s="12">
        <v>1</v>
      </c>
      <c r="S3966">
        <v>3</v>
      </c>
      <c r="T3966" s="7">
        <v>26</v>
      </c>
      <c r="U3966">
        <v>5</v>
      </c>
      <c r="V3966" t="s">
        <v>53</v>
      </c>
      <c r="W3966">
        <f t="shared" si="62"/>
        <v>540</v>
      </c>
      <c r="X3966" s="5">
        <v>5</v>
      </c>
      <c r="Y3966" s="15" t="s">
        <v>1076</v>
      </c>
      <c r="Z3966" t="s">
        <v>83</v>
      </c>
      <c r="AA3966" t="s">
        <v>902</v>
      </c>
      <c r="AB3966">
        <v>0</v>
      </c>
      <c r="AC3966" s="68" t="s">
        <v>1465</v>
      </c>
      <c r="AD3966" s="68" t="s">
        <v>1685</v>
      </c>
    </row>
    <row r="3967" spans="1:30" ht="14.4" x14ac:dyDescent="0.3">
      <c r="A3967">
        <v>41</v>
      </c>
      <c r="B3967" t="s">
        <v>24</v>
      </c>
      <c r="C3967" t="s">
        <v>498</v>
      </c>
      <c r="D3967" t="s">
        <v>351</v>
      </c>
      <c r="E3967">
        <v>2014</v>
      </c>
      <c r="F3967" t="s">
        <v>658</v>
      </c>
      <c r="G3967" t="s">
        <v>659</v>
      </c>
      <c r="H3967" s="3" t="s">
        <v>660</v>
      </c>
      <c r="I3967" s="8">
        <v>-8.875</v>
      </c>
      <c r="J3967" s="8">
        <v>-64.053055999999998</v>
      </c>
      <c r="K3967" t="s">
        <v>109</v>
      </c>
      <c r="L3967" t="s">
        <v>67</v>
      </c>
      <c r="M3967" t="s">
        <v>661</v>
      </c>
      <c r="N3967" t="s">
        <v>662</v>
      </c>
      <c r="O3967" s="12">
        <v>2011</v>
      </c>
      <c r="P3967" s="12">
        <v>11</v>
      </c>
      <c r="Q3967" s="12">
        <v>2012</v>
      </c>
      <c r="R3967" s="12">
        <v>1</v>
      </c>
      <c r="S3967">
        <v>3</v>
      </c>
      <c r="T3967" s="7">
        <v>26</v>
      </c>
      <c r="U3967">
        <v>5</v>
      </c>
      <c r="V3967" t="s">
        <v>53</v>
      </c>
      <c r="W3967">
        <f t="shared" si="62"/>
        <v>540</v>
      </c>
      <c r="X3967" s="5">
        <v>5</v>
      </c>
      <c r="Y3967" s="15" t="s">
        <v>1076</v>
      </c>
      <c r="Z3967" t="s">
        <v>83</v>
      </c>
      <c r="AA3967" t="s">
        <v>87</v>
      </c>
      <c r="AB3967">
        <v>0</v>
      </c>
      <c r="AC3967" s="68" t="s">
        <v>1465</v>
      </c>
      <c r="AD3967" s="68" t="s">
        <v>1685</v>
      </c>
    </row>
    <row r="3968" spans="1:30" ht="14.4" x14ac:dyDescent="0.3">
      <c r="A3968">
        <v>41</v>
      </c>
      <c r="B3968" t="s">
        <v>24</v>
      </c>
      <c r="C3968" t="s">
        <v>498</v>
      </c>
      <c r="D3968" t="s">
        <v>351</v>
      </c>
      <c r="E3968">
        <v>2014</v>
      </c>
      <c r="F3968" t="s">
        <v>658</v>
      </c>
      <c r="G3968" t="s">
        <v>659</v>
      </c>
      <c r="H3968" s="3" t="s">
        <v>660</v>
      </c>
      <c r="I3968" s="8">
        <v>-8.875</v>
      </c>
      <c r="J3968" s="8">
        <v>-64.053055999999998</v>
      </c>
      <c r="K3968" t="s">
        <v>109</v>
      </c>
      <c r="L3968" t="s">
        <v>67</v>
      </c>
      <c r="M3968" t="s">
        <v>661</v>
      </c>
      <c r="N3968" t="s">
        <v>662</v>
      </c>
      <c r="O3968" s="12">
        <v>2011</v>
      </c>
      <c r="P3968" s="12">
        <v>11</v>
      </c>
      <c r="Q3968" s="12">
        <v>2012</v>
      </c>
      <c r="R3968" s="12">
        <v>1</v>
      </c>
      <c r="S3968">
        <v>3</v>
      </c>
      <c r="T3968" s="7">
        <v>26</v>
      </c>
      <c r="U3968">
        <v>5</v>
      </c>
      <c r="V3968" t="s">
        <v>53</v>
      </c>
      <c r="W3968">
        <f t="shared" si="62"/>
        <v>540</v>
      </c>
      <c r="X3968" s="5">
        <v>5</v>
      </c>
      <c r="Y3968" s="15" t="s">
        <v>1076</v>
      </c>
      <c r="Z3968" t="s">
        <v>83</v>
      </c>
      <c r="AA3968" t="s">
        <v>128</v>
      </c>
      <c r="AB3968">
        <v>1</v>
      </c>
      <c r="AC3968" s="68" t="s">
        <v>1465</v>
      </c>
      <c r="AD3968" s="68" t="s">
        <v>1685</v>
      </c>
    </row>
    <row r="3969" spans="1:30" ht="14.4" x14ac:dyDescent="0.3">
      <c r="A3969">
        <v>41</v>
      </c>
      <c r="B3969" t="s">
        <v>24</v>
      </c>
      <c r="C3969" t="s">
        <v>498</v>
      </c>
      <c r="D3969" t="s">
        <v>351</v>
      </c>
      <c r="E3969">
        <v>2014</v>
      </c>
      <c r="F3969" t="s">
        <v>658</v>
      </c>
      <c r="G3969" t="s">
        <v>659</v>
      </c>
      <c r="H3969" s="3" t="s">
        <v>660</v>
      </c>
      <c r="I3969" s="8">
        <v>-8.875</v>
      </c>
      <c r="J3969" s="8">
        <v>-64.053055999999998</v>
      </c>
      <c r="K3969" t="s">
        <v>109</v>
      </c>
      <c r="L3969" t="s">
        <v>67</v>
      </c>
      <c r="M3969" t="s">
        <v>661</v>
      </c>
      <c r="N3969" t="s">
        <v>662</v>
      </c>
      <c r="O3969" s="12">
        <v>2011</v>
      </c>
      <c r="P3969" s="12">
        <v>11</v>
      </c>
      <c r="Q3969" s="12">
        <v>2012</v>
      </c>
      <c r="R3969" s="12">
        <v>1</v>
      </c>
      <c r="S3969">
        <v>3</v>
      </c>
      <c r="T3969" s="7">
        <v>26</v>
      </c>
      <c r="U3969">
        <v>5</v>
      </c>
      <c r="V3969" t="s">
        <v>53</v>
      </c>
      <c r="W3969">
        <f t="shared" si="62"/>
        <v>540</v>
      </c>
      <c r="X3969" s="5">
        <v>5</v>
      </c>
      <c r="Y3969" s="15" t="s">
        <v>1076</v>
      </c>
      <c r="Z3969" t="s">
        <v>83</v>
      </c>
      <c r="AA3969" t="s">
        <v>911</v>
      </c>
      <c r="AB3969">
        <v>8</v>
      </c>
      <c r="AC3969" s="68" t="s">
        <v>1465</v>
      </c>
      <c r="AD3969" s="68" t="s">
        <v>1685</v>
      </c>
    </row>
    <row r="3970" spans="1:30" ht="14.4" x14ac:dyDescent="0.3">
      <c r="A3970">
        <v>41</v>
      </c>
      <c r="B3970" t="s">
        <v>24</v>
      </c>
      <c r="C3970" t="s">
        <v>498</v>
      </c>
      <c r="D3970" t="s">
        <v>351</v>
      </c>
      <c r="E3970">
        <v>2014</v>
      </c>
      <c r="F3970" t="s">
        <v>658</v>
      </c>
      <c r="G3970" t="s">
        <v>659</v>
      </c>
      <c r="H3970" s="3" t="s">
        <v>660</v>
      </c>
      <c r="I3970" s="8">
        <v>-8.875</v>
      </c>
      <c r="J3970" s="8">
        <v>-64.053055999999998</v>
      </c>
      <c r="K3970" t="s">
        <v>109</v>
      </c>
      <c r="L3970" t="s">
        <v>67</v>
      </c>
      <c r="M3970" t="s">
        <v>661</v>
      </c>
      <c r="N3970" t="s">
        <v>662</v>
      </c>
      <c r="O3970" s="12">
        <v>2011</v>
      </c>
      <c r="P3970" s="12">
        <v>11</v>
      </c>
      <c r="Q3970" s="12">
        <v>2012</v>
      </c>
      <c r="R3970" s="12">
        <v>1</v>
      </c>
      <c r="S3970">
        <v>3</v>
      </c>
      <c r="T3970" s="7">
        <v>26</v>
      </c>
      <c r="U3970">
        <v>5</v>
      </c>
      <c r="V3970" t="s">
        <v>53</v>
      </c>
      <c r="W3970">
        <f t="shared" si="62"/>
        <v>540</v>
      </c>
      <c r="X3970" s="5">
        <v>5</v>
      </c>
      <c r="Y3970" s="15" t="s">
        <v>1076</v>
      </c>
      <c r="Z3970" t="s">
        <v>90</v>
      </c>
      <c r="AA3970" t="s">
        <v>666</v>
      </c>
      <c r="AB3970">
        <v>3</v>
      </c>
      <c r="AC3970" s="68" t="s">
        <v>1465</v>
      </c>
      <c r="AD3970" s="68" t="s">
        <v>1685</v>
      </c>
    </row>
    <row r="3971" spans="1:30" ht="14.4" x14ac:dyDescent="0.3">
      <c r="A3971">
        <v>41</v>
      </c>
      <c r="B3971" t="s">
        <v>24</v>
      </c>
      <c r="C3971" t="s">
        <v>498</v>
      </c>
      <c r="D3971" t="s">
        <v>351</v>
      </c>
      <c r="E3971">
        <v>2014</v>
      </c>
      <c r="F3971" t="s">
        <v>658</v>
      </c>
      <c r="G3971" t="s">
        <v>659</v>
      </c>
      <c r="H3971" s="3" t="s">
        <v>660</v>
      </c>
      <c r="I3971" s="8">
        <v>-8.875</v>
      </c>
      <c r="J3971" s="8">
        <v>-64.053055999999998</v>
      </c>
      <c r="K3971" t="s">
        <v>109</v>
      </c>
      <c r="L3971" t="s">
        <v>67</v>
      </c>
      <c r="M3971" t="s">
        <v>661</v>
      </c>
      <c r="N3971" t="s">
        <v>662</v>
      </c>
      <c r="O3971" s="12">
        <v>2011</v>
      </c>
      <c r="P3971" s="12">
        <v>11</v>
      </c>
      <c r="Q3971" s="12">
        <v>2012</v>
      </c>
      <c r="R3971" s="12">
        <v>1</v>
      </c>
      <c r="S3971">
        <v>3</v>
      </c>
      <c r="T3971" s="7">
        <v>26</v>
      </c>
      <c r="U3971">
        <v>5</v>
      </c>
      <c r="V3971" t="s">
        <v>53</v>
      </c>
      <c r="W3971">
        <f t="shared" si="62"/>
        <v>540</v>
      </c>
      <c r="X3971" s="5">
        <v>5</v>
      </c>
      <c r="Y3971" s="15" t="s">
        <v>1076</v>
      </c>
      <c r="Z3971" t="s">
        <v>90</v>
      </c>
      <c r="AA3971" t="s">
        <v>91</v>
      </c>
      <c r="AB3971">
        <v>2</v>
      </c>
      <c r="AC3971" s="68" t="s">
        <v>1465</v>
      </c>
      <c r="AD3971" s="68" t="s">
        <v>1685</v>
      </c>
    </row>
    <row r="3972" spans="1:30" ht="14.4" x14ac:dyDescent="0.3">
      <c r="A3972">
        <v>41</v>
      </c>
      <c r="B3972" t="s">
        <v>24</v>
      </c>
      <c r="C3972" t="s">
        <v>498</v>
      </c>
      <c r="D3972" t="s">
        <v>351</v>
      </c>
      <c r="E3972">
        <v>2014</v>
      </c>
      <c r="F3972" t="s">
        <v>658</v>
      </c>
      <c r="G3972" t="s">
        <v>659</v>
      </c>
      <c r="H3972" s="3" t="s">
        <v>660</v>
      </c>
      <c r="I3972" s="8">
        <v>-8.875</v>
      </c>
      <c r="J3972" s="8">
        <v>-64.053055999999998</v>
      </c>
      <c r="K3972" t="s">
        <v>109</v>
      </c>
      <c r="L3972" t="s">
        <v>67</v>
      </c>
      <c r="M3972" t="s">
        <v>661</v>
      </c>
      <c r="N3972" t="s">
        <v>662</v>
      </c>
      <c r="O3972" s="12">
        <v>2011</v>
      </c>
      <c r="P3972" s="12">
        <v>11</v>
      </c>
      <c r="Q3972" s="12">
        <v>2012</v>
      </c>
      <c r="R3972" s="12">
        <v>1</v>
      </c>
      <c r="S3972">
        <v>3</v>
      </c>
      <c r="T3972" s="7">
        <v>26</v>
      </c>
      <c r="U3972">
        <v>5</v>
      </c>
      <c r="V3972" t="s">
        <v>53</v>
      </c>
      <c r="W3972">
        <f t="shared" si="62"/>
        <v>540</v>
      </c>
      <c r="X3972" s="5">
        <v>5</v>
      </c>
      <c r="Y3972" s="15" t="s">
        <v>1070</v>
      </c>
      <c r="Z3972" t="s">
        <v>1131</v>
      </c>
      <c r="AA3972" t="s">
        <v>1132</v>
      </c>
      <c r="AB3972">
        <v>0</v>
      </c>
      <c r="AC3972" s="68" t="s">
        <v>1465</v>
      </c>
      <c r="AD3972" s="68" t="s">
        <v>1685</v>
      </c>
    </row>
    <row r="3973" spans="1:30" ht="14.4" x14ac:dyDescent="0.3">
      <c r="A3973">
        <v>41</v>
      </c>
      <c r="B3973" t="s">
        <v>24</v>
      </c>
      <c r="C3973" t="s">
        <v>498</v>
      </c>
      <c r="D3973" t="s">
        <v>351</v>
      </c>
      <c r="E3973">
        <v>2014</v>
      </c>
      <c r="F3973" t="s">
        <v>658</v>
      </c>
      <c r="G3973" t="s">
        <v>659</v>
      </c>
      <c r="H3973" s="3" t="s">
        <v>660</v>
      </c>
      <c r="I3973" s="8">
        <v>-8.875</v>
      </c>
      <c r="J3973" s="8">
        <v>-64.053055999999998</v>
      </c>
      <c r="K3973" t="s">
        <v>109</v>
      </c>
      <c r="L3973" t="s">
        <v>67</v>
      </c>
      <c r="M3973" t="s">
        <v>661</v>
      </c>
      <c r="N3973" t="s">
        <v>662</v>
      </c>
      <c r="O3973" s="12">
        <v>2011</v>
      </c>
      <c r="P3973" s="12">
        <v>11</v>
      </c>
      <c r="Q3973" s="12">
        <v>2012</v>
      </c>
      <c r="R3973" s="12">
        <v>1</v>
      </c>
      <c r="S3973">
        <v>3</v>
      </c>
      <c r="T3973" s="7">
        <v>26</v>
      </c>
      <c r="U3973">
        <v>5</v>
      </c>
      <c r="V3973" t="s">
        <v>53</v>
      </c>
      <c r="W3973">
        <f t="shared" si="62"/>
        <v>540</v>
      </c>
      <c r="X3973" s="5">
        <v>5</v>
      </c>
      <c r="Y3973" s="15" t="s">
        <v>1070</v>
      </c>
      <c r="Z3973" t="s">
        <v>49</v>
      </c>
      <c r="AA3973" t="s">
        <v>483</v>
      </c>
      <c r="AB3973">
        <v>0</v>
      </c>
      <c r="AC3973" s="68" t="s">
        <v>1465</v>
      </c>
      <c r="AD3973" s="68" t="s">
        <v>1685</v>
      </c>
    </row>
    <row r="3974" spans="1:30" ht="14.4" x14ac:dyDescent="0.3">
      <c r="A3974">
        <v>41</v>
      </c>
      <c r="B3974" t="s">
        <v>24</v>
      </c>
      <c r="C3974" t="s">
        <v>498</v>
      </c>
      <c r="D3974" t="s">
        <v>351</v>
      </c>
      <c r="E3974">
        <v>2014</v>
      </c>
      <c r="F3974" t="s">
        <v>658</v>
      </c>
      <c r="G3974" t="s">
        <v>659</v>
      </c>
      <c r="H3974" s="3" t="s">
        <v>660</v>
      </c>
      <c r="I3974" s="8">
        <v>-8.875</v>
      </c>
      <c r="J3974" s="8">
        <v>-64.053055999999998</v>
      </c>
      <c r="K3974" t="s">
        <v>109</v>
      </c>
      <c r="L3974" t="s">
        <v>67</v>
      </c>
      <c r="M3974" t="s">
        <v>661</v>
      </c>
      <c r="N3974" t="s">
        <v>662</v>
      </c>
      <c r="O3974" s="12">
        <v>2011</v>
      </c>
      <c r="P3974" s="12">
        <v>11</v>
      </c>
      <c r="Q3974" s="12">
        <v>2012</v>
      </c>
      <c r="R3974" s="12">
        <v>1</v>
      </c>
      <c r="S3974">
        <v>3</v>
      </c>
      <c r="T3974" s="7">
        <v>26</v>
      </c>
      <c r="U3974">
        <v>5</v>
      </c>
      <c r="V3974" t="s">
        <v>53</v>
      </c>
      <c r="W3974">
        <f t="shared" si="62"/>
        <v>540</v>
      </c>
      <c r="X3974" s="5">
        <v>5</v>
      </c>
      <c r="Y3974" s="15" t="s">
        <v>1070</v>
      </c>
      <c r="Z3974" t="s">
        <v>49</v>
      </c>
      <c r="AA3974" t="s">
        <v>1079</v>
      </c>
      <c r="AB3974">
        <v>0</v>
      </c>
      <c r="AC3974" s="68" t="s">
        <v>1465</v>
      </c>
      <c r="AD3974" s="68" t="s">
        <v>1685</v>
      </c>
    </row>
    <row r="3975" spans="1:30" ht="14.4" x14ac:dyDescent="0.3">
      <c r="A3975">
        <v>41</v>
      </c>
      <c r="B3975" t="s">
        <v>24</v>
      </c>
      <c r="C3975" t="s">
        <v>498</v>
      </c>
      <c r="D3975" t="s">
        <v>351</v>
      </c>
      <c r="E3975">
        <v>2014</v>
      </c>
      <c r="F3975" t="s">
        <v>658</v>
      </c>
      <c r="G3975" t="s">
        <v>659</v>
      </c>
      <c r="H3975" s="3" t="s">
        <v>660</v>
      </c>
      <c r="I3975" s="8">
        <v>-8.875</v>
      </c>
      <c r="J3975" s="8">
        <v>-64.053055999999998</v>
      </c>
      <c r="K3975" t="s">
        <v>109</v>
      </c>
      <c r="L3975" t="s">
        <v>67</v>
      </c>
      <c r="M3975" t="s">
        <v>661</v>
      </c>
      <c r="N3975" t="s">
        <v>662</v>
      </c>
      <c r="O3975" s="12">
        <v>2011</v>
      </c>
      <c r="P3975" s="12">
        <v>11</v>
      </c>
      <c r="Q3975" s="12">
        <v>2012</v>
      </c>
      <c r="R3975" s="12">
        <v>1</v>
      </c>
      <c r="S3975">
        <v>3</v>
      </c>
      <c r="T3975" s="7">
        <v>26</v>
      </c>
      <c r="U3975">
        <v>5</v>
      </c>
      <c r="V3975" t="s">
        <v>53</v>
      </c>
      <c r="W3975">
        <f t="shared" si="62"/>
        <v>540</v>
      </c>
      <c r="X3975" s="5">
        <v>5</v>
      </c>
      <c r="Y3975" s="15" t="s">
        <v>1070</v>
      </c>
      <c r="Z3975" t="s">
        <v>55</v>
      </c>
      <c r="AA3975" t="s">
        <v>859</v>
      </c>
      <c r="AB3975">
        <v>0</v>
      </c>
      <c r="AC3975" s="68" t="s">
        <v>1465</v>
      </c>
      <c r="AD3975" s="68" t="s">
        <v>1685</v>
      </c>
    </row>
    <row r="3976" spans="1:30" ht="14.4" x14ac:dyDescent="0.3">
      <c r="A3976">
        <v>41</v>
      </c>
      <c r="B3976" t="s">
        <v>24</v>
      </c>
      <c r="C3976" t="s">
        <v>498</v>
      </c>
      <c r="D3976" t="s">
        <v>351</v>
      </c>
      <c r="E3976">
        <v>2014</v>
      </c>
      <c r="F3976" t="s">
        <v>658</v>
      </c>
      <c r="G3976" t="s">
        <v>659</v>
      </c>
      <c r="H3976" s="3" t="s">
        <v>660</v>
      </c>
      <c r="I3976" s="8">
        <v>-8.875</v>
      </c>
      <c r="J3976" s="8">
        <v>-64.053055999999998</v>
      </c>
      <c r="K3976" t="s">
        <v>109</v>
      </c>
      <c r="L3976" t="s">
        <v>67</v>
      </c>
      <c r="M3976" t="s">
        <v>661</v>
      </c>
      <c r="N3976" t="s">
        <v>662</v>
      </c>
      <c r="O3976" s="12">
        <v>2011</v>
      </c>
      <c r="P3976" s="12">
        <v>11</v>
      </c>
      <c r="Q3976" s="12">
        <v>2012</v>
      </c>
      <c r="R3976" s="12">
        <v>1</v>
      </c>
      <c r="S3976">
        <v>3</v>
      </c>
      <c r="T3976" s="7">
        <v>26</v>
      </c>
      <c r="U3976">
        <v>5</v>
      </c>
      <c r="V3976" t="s">
        <v>53</v>
      </c>
      <c r="W3976">
        <f t="shared" si="62"/>
        <v>540</v>
      </c>
      <c r="X3976" s="5">
        <v>5</v>
      </c>
      <c r="Y3976" s="15" t="s">
        <v>1070</v>
      </c>
      <c r="Z3976" t="s">
        <v>55</v>
      </c>
      <c r="AA3976" t="s">
        <v>1054</v>
      </c>
      <c r="AB3976">
        <v>0</v>
      </c>
      <c r="AC3976" s="68" t="s">
        <v>1465</v>
      </c>
      <c r="AD3976" s="68" t="s">
        <v>1685</v>
      </c>
    </row>
    <row r="3977" spans="1:30" ht="14.4" x14ac:dyDescent="0.3">
      <c r="A3977">
        <v>41</v>
      </c>
      <c r="B3977" t="s">
        <v>24</v>
      </c>
      <c r="C3977" t="s">
        <v>498</v>
      </c>
      <c r="D3977" t="s">
        <v>351</v>
      </c>
      <c r="E3977">
        <v>2014</v>
      </c>
      <c r="F3977" t="s">
        <v>658</v>
      </c>
      <c r="G3977" t="s">
        <v>659</v>
      </c>
      <c r="H3977" s="3" t="s">
        <v>660</v>
      </c>
      <c r="I3977" s="8">
        <v>-8.875</v>
      </c>
      <c r="J3977" s="8">
        <v>-64.053055999999998</v>
      </c>
      <c r="K3977" t="s">
        <v>109</v>
      </c>
      <c r="L3977" t="s">
        <v>67</v>
      </c>
      <c r="M3977" t="s">
        <v>661</v>
      </c>
      <c r="N3977" t="s">
        <v>662</v>
      </c>
      <c r="O3977" s="12">
        <v>2011</v>
      </c>
      <c r="P3977" s="12">
        <v>11</v>
      </c>
      <c r="Q3977" s="12">
        <v>2012</v>
      </c>
      <c r="R3977" s="12">
        <v>1</v>
      </c>
      <c r="S3977">
        <v>3</v>
      </c>
      <c r="T3977" s="7">
        <v>26</v>
      </c>
      <c r="U3977">
        <v>5</v>
      </c>
      <c r="V3977" t="s">
        <v>53</v>
      </c>
      <c r="W3977">
        <f t="shared" si="62"/>
        <v>540</v>
      </c>
      <c r="X3977" s="5">
        <v>5</v>
      </c>
      <c r="Y3977" s="15" t="s">
        <v>1070</v>
      </c>
      <c r="Z3977" t="s">
        <v>55</v>
      </c>
      <c r="AA3977" t="s">
        <v>860</v>
      </c>
      <c r="AB3977">
        <v>1</v>
      </c>
      <c r="AC3977" s="68" t="s">
        <v>1465</v>
      </c>
      <c r="AD3977" s="68" t="s">
        <v>1685</v>
      </c>
    </row>
    <row r="3978" spans="1:30" ht="14.4" x14ac:dyDescent="0.3">
      <c r="A3978">
        <v>41</v>
      </c>
      <c r="B3978" t="s">
        <v>24</v>
      </c>
      <c r="C3978" t="s">
        <v>498</v>
      </c>
      <c r="D3978" t="s">
        <v>351</v>
      </c>
      <c r="E3978">
        <v>2014</v>
      </c>
      <c r="F3978" t="s">
        <v>658</v>
      </c>
      <c r="G3978" t="s">
        <v>659</v>
      </c>
      <c r="H3978" s="3" t="s">
        <v>660</v>
      </c>
      <c r="I3978" s="8">
        <v>-8.875</v>
      </c>
      <c r="J3978" s="8">
        <v>-64.053055999999998</v>
      </c>
      <c r="K3978" t="s">
        <v>109</v>
      </c>
      <c r="L3978" t="s">
        <v>67</v>
      </c>
      <c r="M3978" t="s">
        <v>661</v>
      </c>
      <c r="N3978" t="s">
        <v>662</v>
      </c>
      <c r="O3978" s="12">
        <v>2011</v>
      </c>
      <c r="P3978" s="12">
        <v>11</v>
      </c>
      <c r="Q3978" s="12">
        <v>2012</v>
      </c>
      <c r="R3978" s="12">
        <v>1</v>
      </c>
      <c r="S3978">
        <v>3</v>
      </c>
      <c r="T3978" s="7">
        <v>26</v>
      </c>
      <c r="U3978">
        <v>5</v>
      </c>
      <c r="V3978" t="s">
        <v>53</v>
      </c>
      <c r="W3978">
        <f t="shared" si="62"/>
        <v>540</v>
      </c>
      <c r="X3978" s="5">
        <v>5</v>
      </c>
      <c r="Y3978" s="15" t="s">
        <v>1070</v>
      </c>
      <c r="Z3978" t="s">
        <v>55</v>
      </c>
      <c r="AA3978" t="s">
        <v>861</v>
      </c>
      <c r="AB3978">
        <v>0</v>
      </c>
      <c r="AC3978" s="68" t="s">
        <v>1465</v>
      </c>
      <c r="AD3978" s="68" t="s">
        <v>1685</v>
      </c>
    </row>
    <row r="3979" spans="1:30" ht="14.4" x14ac:dyDescent="0.3">
      <c r="A3979">
        <v>41</v>
      </c>
      <c r="B3979" t="s">
        <v>24</v>
      </c>
      <c r="C3979" t="s">
        <v>498</v>
      </c>
      <c r="D3979" t="s">
        <v>351</v>
      </c>
      <c r="E3979">
        <v>2014</v>
      </c>
      <c r="F3979" t="s">
        <v>658</v>
      </c>
      <c r="G3979" t="s">
        <v>659</v>
      </c>
      <c r="H3979" s="3" t="s">
        <v>660</v>
      </c>
      <c r="I3979" s="8">
        <v>-8.875</v>
      </c>
      <c r="J3979" s="8">
        <v>-64.053055999999998</v>
      </c>
      <c r="K3979" t="s">
        <v>109</v>
      </c>
      <c r="L3979" t="s">
        <v>67</v>
      </c>
      <c r="M3979" t="s">
        <v>661</v>
      </c>
      <c r="N3979" t="s">
        <v>662</v>
      </c>
      <c r="O3979" s="12">
        <v>2011</v>
      </c>
      <c r="P3979" s="12">
        <v>11</v>
      </c>
      <c r="Q3979" s="12">
        <v>2012</v>
      </c>
      <c r="R3979" s="12">
        <v>1</v>
      </c>
      <c r="S3979">
        <v>3</v>
      </c>
      <c r="T3979" s="7">
        <v>26</v>
      </c>
      <c r="U3979">
        <v>5</v>
      </c>
      <c r="V3979" t="s">
        <v>53</v>
      </c>
      <c r="W3979">
        <f t="shared" si="62"/>
        <v>540</v>
      </c>
      <c r="X3979" s="5">
        <v>5</v>
      </c>
      <c r="Y3979" s="15" t="s">
        <v>1070</v>
      </c>
      <c r="Z3979" t="s">
        <v>55</v>
      </c>
      <c r="AA3979" t="s">
        <v>59</v>
      </c>
      <c r="AB3979">
        <v>1</v>
      </c>
      <c r="AC3979" s="68" t="s">
        <v>1465</v>
      </c>
      <c r="AD3979" s="68" t="s">
        <v>1685</v>
      </c>
    </row>
    <row r="3980" spans="1:30" ht="14.4" x14ac:dyDescent="0.3">
      <c r="A3980">
        <v>41</v>
      </c>
      <c r="B3980" t="s">
        <v>24</v>
      </c>
      <c r="C3980" t="s">
        <v>498</v>
      </c>
      <c r="D3980" t="s">
        <v>351</v>
      </c>
      <c r="E3980">
        <v>2014</v>
      </c>
      <c r="F3980" t="s">
        <v>658</v>
      </c>
      <c r="G3980" t="s">
        <v>659</v>
      </c>
      <c r="H3980" s="3" t="s">
        <v>660</v>
      </c>
      <c r="I3980" s="8">
        <v>-8.875</v>
      </c>
      <c r="J3980" s="8">
        <v>-64.053055999999998</v>
      </c>
      <c r="K3980" t="s">
        <v>109</v>
      </c>
      <c r="L3980" t="s">
        <v>67</v>
      </c>
      <c r="M3980" t="s">
        <v>661</v>
      </c>
      <c r="N3980" t="s">
        <v>662</v>
      </c>
      <c r="O3980" s="12">
        <v>2011</v>
      </c>
      <c r="P3980" s="12">
        <v>11</v>
      </c>
      <c r="Q3980" s="12">
        <v>2012</v>
      </c>
      <c r="R3980" s="12">
        <v>1</v>
      </c>
      <c r="S3980">
        <v>3</v>
      </c>
      <c r="T3980" s="7">
        <v>26</v>
      </c>
      <c r="U3980">
        <v>5</v>
      </c>
      <c r="V3980" t="s">
        <v>53</v>
      </c>
      <c r="W3980">
        <f t="shared" si="62"/>
        <v>540</v>
      </c>
      <c r="X3980" s="5">
        <v>5</v>
      </c>
      <c r="Y3980" s="15" t="s">
        <v>1070</v>
      </c>
      <c r="Z3980" t="s">
        <v>55</v>
      </c>
      <c r="AA3980" t="s">
        <v>867</v>
      </c>
      <c r="AB3980">
        <v>0</v>
      </c>
      <c r="AC3980" s="68" t="s">
        <v>1465</v>
      </c>
      <c r="AD3980" s="68" t="s">
        <v>1685</v>
      </c>
    </row>
    <row r="3981" spans="1:30" ht="14.4" x14ac:dyDescent="0.3">
      <c r="A3981">
        <v>41</v>
      </c>
      <c r="B3981" t="s">
        <v>24</v>
      </c>
      <c r="C3981" t="s">
        <v>498</v>
      </c>
      <c r="D3981" t="s">
        <v>351</v>
      </c>
      <c r="E3981">
        <v>2014</v>
      </c>
      <c r="F3981" t="s">
        <v>658</v>
      </c>
      <c r="G3981" t="s">
        <v>659</v>
      </c>
      <c r="H3981" s="3" t="s">
        <v>660</v>
      </c>
      <c r="I3981" s="8">
        <v>-8.875</v>
      </c>
      <c r="J3981" s="8">
        <v>-64.053055999999998</v>
      </c>
      <c r="K3981" t="s">
        <v>109</v>
      </c>
      <c r="L3981" t="s">
        <v>67</v>
      </c>
      <c r="M3981" t="s">
        <v>661</v>
      </c>
      <c r="N3981" t="s">
        <v>662</v>
      </c>
      <c r="O3981" s="12">
        <v>2011</v>
      </c>
      <c r="P3981" s="12">
        <v>11</v>
      </c>
      <c r="Q3981" s="12">
        <v>2012</v>
      </c>
      <c r="R3981" s="12">
        <v>1</v>
      </c>
      <c r="S3981">
        <v>3</v>
      </c>
      <c r="T3981" s="7">
        <v>26</v>
      </c>
      <c r="U3981">
        <v>5</v>
      </c>
      <c r="V3981" t="s">
        <v>53</v>
      </c>
      <c r="W3981">
        <f t="shared" si="62"/>
        <v>540</v>
      </c>
      <c r="X3981" s="5">
        <v>5</v>
      </c>
      <c r="Y3981" s="15" t="s">
        <v>1070</v>
      </c>
      <c r="Z3981" t="s">
        <v>55</v>
      </c>
      <c r="AA3981" t="s">
        <v>1083</v>
      </c>
      <c r="AB3981">
        <v>0</v>
      </c>
      <c r="AC3981" s="68" t="s">
        <v>1465</v>
      </c>
      <c r="AD3981" s="68" t="s">
        <v>1685</v>
      </c>
    </row>
    <row r="3982" spans="1:30" ht="14.4" x14ac:dyDescent="0.3">
      <c r="A3982">
        <v>41</v>
      </c>
      <c r="B3982" t="s">
        <v>24</v>
      </c>
      <c r="C3982" t="s">
        <v>498</v>
      </c>
      <c r="D3982" t="s">
        <v>351</v>
      </c>
      <c r="E3982">
        <v>2014</v>
      </c>
      <c r="F3982" t="s">
        <v>658</v>
      </c>
      <c r="G3982" t="s">
        <v>659</v>
      </c>
      <c r="H3982" s="3" t="s">
        <v>660</v>
      </c>
      <c r="I3982" s="8">
        <v>-8.875</v>
      </c>
      <c r="J3982" s="8">
        <v>-64.053055999999998</v>
      </c>
      <c r="K3982" t="s">
        <v>109</v>
      </c>
      <c r="L3982" t="s">
        <v>67</v>
      </c>
      <c r="M3982" t="s">
        <v>661</v>
      </c>
      <c r="N3982" t="s">
        <v>662</v>
      </c>
      <c r="O3982" s="12">
        <v>2011</v>
      </c>
      <c r="P3982" s="12">
        <v>11</v>
      </c>
      <c r="Q3982" s="12">
        <v>2012</v>
      </c>
      <c r="R3982" s="12">
        <v>1</v>
      </c>
      <c r="S3982">
        <v>3</v>
      </c>
      <c r="T3982" s="7">
        <v>26</v>
      </c>
      <c r="U3982">
        <v>5</v>
      </c>
      <c r="V3982" t="s">
        <v>53</v>
      </c>
      <c r="W3982">
        <f t="shared" si="62"/>
        <v>540</v>
      </c>
      <c r="X3982" s="5">
        <v>5</v>
      </c>
      <c r="Y3982" s="15" t="s">
        <v>1070</v>
      </c>
      <c r="Z3982" t="s">
        <v>55</v>
      </c>
      <c r="AA3982" t="s">
        <v>524</v>
      </c>
      <c r="AB3982">
        <v>1</v>
      </c>
      <c r="AC3982" s="68" t="s">
        <v>1465</v>
      </c>
      <c r="AD3982" s="68" t="s">
        <v>1685</v>
      </c>
    </row>
    <row r="3983" spans="1:30" ht="14.4" x14ac:dyDescent="0.3">
      <c r="A3983">
        <v>41</v>
      </c>
      <c r="B3983" t="s">
        <v>24</v>
      </c>
      <c r="C3983" t="s">
        <v>498</v>
      </c>
      <c r="D3983" t="s">
        <v>351</v>
      </c>
      <c r="E3983">
        <v>2014</v>
      </c>
      <c r="F3983" t="s">
        <v>658</v>
      </c>
      <c r="G3983" t="s">
        <v>659</v>
      </c>
      <c r="H3983" s="3" t="s">
        <v>660</v>
      </c>
      <c r="I3983" s="8">
        <v>-8.875</v>
      </c>
      <c r="J3983" s="8">
        <v>-64.053055999999998</v>
      </c>
      <c r="K3983" t="s">
        <v>109</v>
      </c>
      <c r="L3983" t="s">
        <v>67</v>
      </c>
      <c r="M3983" t="s">
        <v>661</v>
      </c>
      <c r="N3983" t="s">
        <v>662</v>
      </c>
      <c r="O3983" s="12">
        <v>2011</v>
      </c>
      <c r="P3983" s="12">
        <v>11</v>
      </c>
      <c r="Q3983" s="12">
        <v>2012</v>
      </c>
      <c r="R3983" s="12">
        <v>1</v>
      </c>
      <c r="S3983">
        <v>3</v>
      </c>
      <c r="T3983" s="7">
        <v>26</v>
      </c>
      <c r="U3983">
        <v>5</v>
      </c>
      <c r="V3983" t="s">
        <v>53</v>
      </c>
      <c r="W3983">
        <f t="shared" si="62"/>
        <v>540</v>
      </c>
      <c r="X3983" s="5">
        <v>5</v>
      </c>
      <c r="Y3983" s="15" t="s">
        <v>1070</v>
      </c>
      <c r="Z3983" t="s">
        <v>55</v>
      </c>
      <c r="AA3983" t="s">
        <v>1107</v>
      </c>
      <c r="AB3983">
        <v>5</v>
      </c>
      <c r="AC3983" s="68" t="s">
        <v>1465</v>
      </c>
      <c r="AD3983" s="68" t="s">
        <v>1685</v>
      </c>
    </row>
    <row r="3984" spans="1:30" ht="14.4" x14ac:dyDescent="0.3">
      <c r="A3984">
        <v>41</v>
      </c>
      <c r="B3984" t="s">
        <v>24</v>
      </c>
      <c r="C3984" t="s">
        <v>498</v>
      </c>
      <c r="D3984" t="s">
        <v>351</v>
      </c>
      <c r="E3984">
        <v>2014</v>
      </c>
      <c r="F3984" t="s">
        <v>658</v>
      </c>
      <c r="G3984" t="s">
        <v>659</v>
      </c>
      <c r="H3984" s="3" t="s">
        <v>660</v>
      </c>
      <c r="I3984" s="8">
        <v>-8.875</v>
      </c>
      <c r="J3984" s="8">
        <v>-64.053055999999998</v>
      </c>
      <c r="K3984" t="s">
        <v>109</v>
      </c>
      <c r="L3984" t="s">
        <v>67</v>
      </c>
      <c r="M3984" t="s">
        <v>661</v>
      </c>
      <c r="N3984" t="s">
        <v>662</v>
      </c>
      <c r="O3984" s="12">
        <v>2011</v>
      </c>
      <c r="P3984" s="12">
        <v>11</v>
      </c>
      <c r="Q3984" s="12">
        <v>2012</v>
      </c>
      <c r="R3984" s="12">
        <v>1</v>
      </c>
      <c r="S3984">
        <v>3</v>
      </c>
      <c r="T3984" s="7">
        <v>26</v>
      </c>
      <c r="U3984">
        <v>5</v>
      </c>
      <c r="V3984" t="s">
        <v>53</v>
      </c>
      <c r="W3984">
        <f t="shared" si="62"/>
        <v>540</v>
      </c>
      <c r="X3984" s="5">
        <v>5</v>
      </c>
      <c r="Y3984" s="15" t="s">
        <v>1070</v>
      </c>
      <c r="Z3984" t="s">
        <v>55</v>
      </c>
      <c r="AA3984" t="s">
        <v>73</v>
      </c>
      <c r="AB3984">
        <v>12</v>
      </c>
      <c r="AC3984" s="68" t="s">
        <v>1465</v>
      </c>
      <c r="AD3984" s="68" t="s">
        <v>1685</v>
      </c>
    </row>
    <row r="3985" spans="1:30" ht="14.4" x14ac:dyDescent="0.3">
      <c r="A3985">
        <v>41</v>
      </c>
      <c r="B3985" t="s">
        <v>24</v>
      </c>
      <c r="C3985" t="s">
        <v>498</v>
      </c>
      <c r="D3985" t="s">
        <v>351</v>
      </c>
      <c r="E3985">
        <v>2014</v>
      </c>
      <c r="F3985" t="s">
        <v>658</v>
      </c>
      <c r="G3985" t="s">
        <v>659</v>
      </c>
      <c r="H3985" s="3" t="s">
        <v>660</v>
      </c>
      <c r="I3985" s="8">
        <v>-8.875</v>
      </c>
      <c r="J3985" s="8">
        <v>-64.053055999999998</v>
      </c>
      <c r="K3985" t="s">
        <v>109</v>
      </c>
      <c r="L3985" t="s">
        <v>67</v>
      </c>
      <c r="M3985" t="s">
        <v>661</v>
      </c>
      <c r="N3985" t="s">
        <v>662</v>
      </c>
      <c r="O3985" s="12">
        <v>2011</v>
      </c>
      <c r="P3985" s="12">
        <v>11</v>
      </c>
      <c r="Q3985" s="12">
        <v>2012</v>
      </c>
      <c r="R3985" s="12">
        <v>1</v>
      </c>
      <c r="S3985">
        <v>3</v>
      </c>
      <c r="T3985" s="7">
        <v>26</v>
      </c>
      <c r="U3985">
        <v>5</v>
      </c>
      <c r="V3985" t="s">
        <v>53</v>
      </c>
      <c r="W3985">
        <f t="shared" si="62"/>
        <v>540</v>
      </c>
      <c r="X3985" s="5">
        <v>5</v>
      </c>
      <c r="Y3985" s="15" t="s">
        <v>1070</v>
      </c>
      <c r="Z3985" t="s">
        <v>55</v>
      </c>
      <c r="AA3985" t="s">
        <v>876</v>
      </c>
      <c r="AB3985">
        <v>1</v>
      </c>
      <c r="AC3985" s="68" t="s">
        <v>1465</v>
      </c>
      <c r="AD3985" s="68" t="s">
        <v>1685</v>
      </c>
    </row>
    <row r="3986" spans="1:30" ht="14.4" x14ac:dyDescent="0.3">
      <c r="A3986">
        <v>41</v>
      </c>
      <c r="B3986" t="s">
        <v>24</v>
      </c>
      <c r="C3986" t="s">
        <v>498</v>
      </c>
      <c r="D3986" t="s">
        <v>351</v>
      </c>
      <c r="E3986">
        <v>2014</v>
      </c>
      <c r="F3986" t="s">
        <v>658</v>
      </c>
      <c r="G3986" t="s">
        <v>659</v>
      </c>
      <c r="H3986" s="3" t="s">
        <v>660</v>
      </c>
      <c r="I3986" s="8">
        <v>-8.875</v>
      </c>
      <c r="J3986" s="8">
        <v>-64.053055999999998</v>
      </c>
      <c r="K3986" t="s">
        <v>109</v>
      </c>
      <c r="L3986" t="s">
        <v>67</v>
      </c>
      <c r="M3986" t="s">
        <v>661</v>
      </c>
      <c r="N3986" t="s">
        <v>662</v>
      </c>
      <c r="O3986" s="12">
        <v>2011</v>
      </c>
      <c r="P3986" s="12">
        <v>11</v>
      </c>
      <c r="Q3986" s="12">
        <v>2012</v>
      </c>
      <c r="R3986" s="12">
        <v>1</v>
      </c>
      <c r="S3986">
        <v>3</v>
      </c>
      <c r="T3986" s="7">
        <v>26</v>
      </c>
      <c r="U3986">
        <v>5</v>
      </c>
      <c r="V3986" t="s">
        <v>53</v>
      </c>
      <c r="W3986">
        <f t="shared" si="62"/>
        <v>540</v>
      </c>
      <c r="X3986" s="5">
        <v>5</v>
      </c>
      <c r="Y3986" s="15" t="s">
        <v>1070</v>
      </c>
      <c r="Z3986" t="s">
        <v>55</v>
      </c>
      <c r="AA3986" t="s">
        <v>655</v>
      </c>
      <c r="AB3986">
        <v>3</v>
      </c>
      <c r="AC3986" s="68" t="s">
        <v>1465</v>
      </c>
      <c r="AD3986" s="68" t="s">
        <v>1685</v>
      </c>
    </row>
    <row r="3987" spans="1:30" ht="14.4" x14ac:dyDescent="0.3">
      <c r="A3987">
        <v>41</v>
      </c>
      <c r="B3987" t="s">
        <v>24</v>
      </c>
      <c r="C3987" t="s">
        <v>498</v>
      </c>
      <c r="D3987" t="s">
        <v>351</v>
      </c>
      <c r="E3987">
        <v>2014</v>
      </c>
      <c r="F3987" t="s">
        <v>658</v>
      </c>
      <c r="G3987" t="s">
        <v>659</v>
      </c>
      <c r="H3987" s="3" t="s">
        <v>660</v>
      </c>
      <c r="I3987" s="8">
        <v>-8.875</v>
      </c>
      <c r="J3987" s="8">
        <v>-64.053055999999998</v>
      </c>
      <c r="K3987" t="s">
        <v>109</v>
      </c>
      <c r="L3987" t="s">
        <v>67</v>
      </c>
      <c r="M3987" t="s">
        <v>661</v>
      </c>
      <c r="N3987" t="s">
        <v>662</v>
      </c>
      <c r="O3987" s="12">
        <v>2011</v>
      </c>
      <c r="P3987" s="12">
        <v>11</v>
      </c>
      <c r="Q3987" s="12">
        <v>2012</v>
      </c>
      <c r="R3987" s="12">
        <v>1</v>
      </c>
      <c r="S3987">
        <v>3</v>
      </c>
      <c r="T3987" s="7">
        <v>26</v>
      </c>
      <c r="U3987">
        <v>5</v>
      </c>
      <c r="V3987" t="s">
        <v>53</v>
      </c>
      <c r="W3987">
        <f t="shared" si="62"/>
        <v>540</v>
      </c>
      <c r="X3987" s="5">
        <v>5</v>
      </c>
      <c r="Y3987" s="15" t="s">
        <v>1070</v>
      </c>
      <c r="Z3987" t="s">
        <v>55</v>
      </c>
      <c r="AA3987" t="s">
        <v>889</v>
      </c>
      <c r="AB3987">
        <v>0</v>
      </c>
      <c r="AC3987" s="68" t="s">
        <v>1465</v>
      </c>
      <c r="AD3987" s="68" t="s">
        <v>1685</v>
      </c>
    </row>
    <row r="3988" spans="1:30" ht="14.4" x14ac:dyDescent="0.3">
      <c r="A3988">
        <v>41</v>
      </c>
      <c r="B3988" t="s">
        <v>24</v>
      </c>
      <c r="C3988" t="s">
        <v>498</v>
      </c>
      <c r="D3988" t="s">
        <v>351</v>
      </c>
      <c r="E3988">
        <v>2014</v>
      </c>
      <c r="F3988" t="s">
        <v>658</v>
      </c>
      <c r="G3988" t="s">
        <v>659</v>
      </c>
      <c r="H3988" s="3" t="s">
        <v>660</v>
      </c>
      <c r="I3988" s="8">
        <v>-8.875</v>
      </c>
      <c r="J3988" s="8">
        <v>-64.053055999999998</v>
      </c>
      <c r="K3988" t="s">
        <v>109</v>
      </c>
      <c r="L3988" t="s">
        <v>67</v>
      </c>
      <c r="M3988" t="s">
        <v>661</v>
      </c>
      <c r="N3988" t="s">
        <v>662</v>
      </c>
      <c r="O3988" s="12">
        <v>2011</v>
      </c>
      <c r="P3988" s="12">
        <v>11</v>
      </c>
      <c r="Q3988" s="12">
        <v>2012</v>
      </c>
      <c r="R3988" s="12">
        <v>1</v>
      </c>
      <c r="S3988">
        <v>3</v>
      </c>
      <c r="T3988" s="7">
        <v>26</v>
      </c>
      <c r="U3988">
        <v>5</v>
      </c>
      <c r="V3988" t="s">
        <v>53</v>
      </c>
      <c r="W3988">
        <f t="shared" si="62"/>
        <v>540</v>
      </c>
      <c r="X3988" s="5">
        <v>5</v>
      </c>
      <c r="Y3988" s="15" t="s">
        <v>1070</v>
      </c>
      <c r="Z3988" t="s">
        <v>55</v>
      </c>
      <c r="AA3988" t="s">
        <v>890</v>
      </c>
      <c r="AB3988">
        <v>0</v>
      </c>
      <c r="AC3988" s="68" t="s">
        <v>1465</v>
      </c>
      <c r="AD3988" s="68" t="s">
        <v>1685</v>
      </c>
    </row>
    <row r="3989" spans="1:30" ht="14.4" x14ac:dyDescent="0.3">
      <c r="A3989">
        <v>41</v>
      </c>
      <c r="B3989" t="s">
        <v>24</v>
      </c>
      <c r="C3989" t="s">
        <v>498</v>
      </c>
      <c r="D3989" t="s">
        <v>351</v>
      </c>
      <c r="E3989">
        <v>2014</v>
      </c>
      <c r="F3989" t="s">
        <v>658</v>
      </c>
      <c r="G3989" t="s">
        <v>659</v>
      </c>
      <c r="H3989" s="3" t="s">
        <v>660</v>
      </c>
      <c r="I3989" s="8">
        <v>-8.875</v>
      </c>
      <c r="J3989" s="8">
        <v>-64.053055999999998</v>
      </c>
      <c r="K3989" t="s">
        <v>109</v>
      </c>
      <c r="L3989" t="s">
        <v>67</v>
      </c>
      <c r="M3989" t="s">
        <v>661</v>
      </c>
      <c r="N3989" t="s">
        <v>662</v>
      </c>
      <c r="O3989" s="12">
        <v>2011</v>
      </c>
      <c r="P3989" s="12">
        <v>11</v>
      </c>
      <c r="Q3989" s="12">
        <v>2012</v>
      </c>
      <c r="R3989" s="12">
        <v>1</v>
      </c>
      <c r="S3989">
        <v>3</v>
      </c>
      <c r="T3989" s="7">
        <v>26</v>
      </c>
      <c r="U3989">
        <v>5</v>
      </c>
      <c r="V3989" t="s">
        <v>53</v>
      </c>
      <c r="W3989">
        <f t="shared" si="62"/>
        <v>540</v>
      </c>
      <c r="X3989" s="5">
        <v>5</v>
      </c>
      <c r="Y3989" s="15" t="s">
        <v>1070</v>
      </c>
      <c r="Z3989" t="s">
        <v>55</v>
      </c>
      <c r="AA3989" t="s">
        <v>1146</v>
      </c>
      <c r="AB3989">
        <v>0</v>
      </c>
      <c r="AC3989" s="68" t="s">
        <v>1465</v>
      </c>
      <c r="AD3989" s="68" t="s">
        <v>1685</v>
      </c>
    </row>
    <row r="3990" spans="1:30" ht="14.4" x14ac:dyDescent="0.3">
      <c r="A3990">
        <v>41</v>
      </c>
      <c r="B3990" t="s">
        <v>24</v>
      </c>
      <c r="C3990" t="s">
        <v>498</v>
      </c>
      <c r="D3990" t="s">
        <v>351</v>
      </c>
      <c r="E3990">
        <v>2014</v>
      </c>
      <c r="F3990" t="s">
        <v>658</v>
      </c>
      <c r="G3990" t="s">
        <v>659</v>
      </c>
      <c r="H3990" s="3" t="s">
        <v>660</v>
      </c>
      <c r="I3990" s="8">
        <v>-8.875</v>
      </c>
      <c r="J3990" s="8">
        <v>-64.053055999999998</v>
      </c>
      <c r="K3990" t="s">
        <v>109</v>
      </c>
      <c r="L3990" t="s">
        <v>67</v>
      </c>
      <c r="M3990" t="s">
        <v>661</v>
      </c>
      <c r="N3990" t="s">
        <v>662</v>
      </c>
      <c r="O3990" s="12">
        <v>2011</v>
      </c>
      <c r="P3990" s="12">
        <v>11</v>
      </c>
      <c r="Q3990" s="12">
        <v>2012</v>
      </c>
      <c r="R3990" s="12">
        <v>1</v>
      </c>
      <c r="S3990">
        <v>3</v>
      </c>
      <c r="T3990" s="7">
        <v>26</v>
      </c>
      <c r="U3990">
        <v>5</v>
      </c>
      <c r="V3990" t="s">
        <v>53</v>
      </c>
      <c r="W3990">
        <f t="shared" si="62"/>
        <v>540</v>
      </c>
      <c r="X3990" s="5">
        <v>5</v>
      </c>
      <c r="Y3990" s="15" t="s">
        <v>1070</v>
      </c>
      <c r="Z3990" t="s">
        <v>55</v>
      </c>
      <c r="AA3990" t="s">
        <v>1147</v>
      </c>
      <c r="AB3990">
        <v>0</v>
      </c>
      <c r="AC3990" s="68" t="s">
        <v>1465</v>
      </c>
      <c r="AD3990" s="68" t="s">
        <v>1685</v>
      </c>
    </row>
    <row r="3991" spans="1:30" ht="14.4" x14ac:dyDescent="0.3">
      <c r="A3991">
        <v>41</v>
      </c>
      <c r="B3991" t="s">
        <v>24</v>
      </c>
      <c r="C3991" t="s">
        <v>498</v>
      </c>
      <c r="D3991" t="s">
        <v>351</v>
      </c>
      <c r="E3991">
        <v>2014</v>
      </c>
      <c r="F3991" t="s">
        <v>658</v>
      </c>
      <c r="G3991" t="s">
        <v>659</v>
      </c>
      <c r="H3991" s="3" t="s">
        <v>660</v>
      </c>
      <c r="I3991" s="8">
        <v>-8.875</v>
      </c>
      <c r="J3991" s="8">
        <v>-64.053055999999998</v>
      </c>
      <c r="K3991" t="s">
        <v>109</v>
      </c>
      <c r="L3991" t="s">
        <v>67</v>
      </c>
      <c r="M3991" t="s">
        <v>661</v>
      </c>
      <c r="N3991" t="s">
        <v>662</v>
      </c>
      <c r="O3991" s="12">
        <v>2011</v>
      </c>
      <c r="P3991" s="12">
        <v>11</v>
      </c>
      <c r="Q3991" s="12">
        <v>2012</v>
      </c>
      <c r="R3991" s="12">
        <v>1</v>
      </c>
      <c r="S3991">
        <v>3</v>
      </c>
      <c r="T3991" s="7">
        <v>26</v>
      </c>
      <c r="U3991">
        <v>5</v>
      </c>
      <c r="V3991" t="s">
        <v>53</v>
      </c>
      <c r="W3991">
        <f t="shared" si="62"/>
        <v>540</v>
      </c>
      <c r="X3991" s="5">
        <v>5</v>
      </c>
      <c r="Y3991" s="15" t="s">
        <v>1070</v>
      </c>
      <c r="Z3991" t="s">
        <v>55</v>
      </c>
      <c r="AA3991" t="s">
        <v>1108</v>
      </c>
      <c r="AB3991">
        <v>0</v>
      </c>
      <c r="AC3991" s="68" t="s">
        <v>1465</v>
      </c>
      <c r="AD3991" s="68" t="s">
        <v>1685</v>
      </c>
    </row>
    <row r="3992" spans="1:30" ht="14.4" x14ac:dyDescent="0.3">
      <c r="A3992">
        <v>41</v>
      </c>
      <c r="B3992" t="s">
        <v>24</v>
      </c>
      <c r="C3992" t="s">
        <v>498</v>
      </c>
      <c r="D3992" t="s">
        <v>351</v>
      </c>
      <c r="E3992">
        <v>2014</v>
      </c>
      <c r="F3992" t="s">
        <v>658</v>
      </c>
      <c r="G3992" t="s">
        <v>659</v>
      </c>
      <c r="H3992" s="3" t="s">
        <v>660</v>
      </c>
      <c r="I3992" s="8">
        <v>-8.875</v>
      </c>
      <c r="J3992" s="8">
        <v>-64.053055999999998</v>
      </c>
      <c r="K3992" t="s">
        <v>109</v>
      </c>
      <c r="L3992" t="s">
        <v>67</v>
      </c>
      <c r="M3992" t="s">
        <v>661</v>
      </c>
      <c r="N3992" t="s">
        <v>662</v>
      </c>
      <c r="O3992" s="12">
        <v>2011</v>
      </c>
      <c r="P3992" s="12">
        <v>11</v>
      </c>
      <c r="Q3992" s="12">
        <v>2012</v>
      </c>
      <c r="R3992" s="12">
        <v>1</v>
      </c>
      <c r="S3992">
        <v>3</v>
      </c>
      <c r="T3992" s="7">
        <v>26</v>
      </c>
      <c r="U3992">
        <v>5</v>
      </c>
      <c r="V3992" t="s">
        <v>53</v>
      </c>
      <c r="W3992">
        <f t="shared" si="62"/>
        <v>540</v>
      </c>
      <c r="X3992" s="5">
        <v>5</v>
      </c>
      <c r="Y3992" s="15" t="s">
        <v>1070</v>
      </c>
      <c r="Z3992" t="s">
        <v>55</v>
      </c>
      <c r="AA3992" t="s">
        <v>899</v>
      </c>
      <c r="AB3992">
        <v>0</v>
      </c>
      <c r="AC3992" s="68" t="s">
        <v>1465</v>
      </c>
      <c r="AD3992" s="68" t="s">
        <v>1685</v>
      </c>
    </row>
    <row r="3993" spans="1:30" ht="14.4" x14ac:dyDescent="0.3">
      <c r="A3993">
        <v>41</v>
      </c>
      <c r="B3993" t="s">
        <v>24</v>
      </c>
      <c r="C3993" t="s">
        <v>498</v>
      </c>
      <c r="D3993" t="s">
        <v>351</v>
      </c>
      <c r="E3993">
        <v>2014</v>
      </c>
      <c r="F3993" t="s">
        <v>658</v>
      </c>
      <c r="G3993" t="s">
        <v>659</v>
      </c>
      <c r="H3993" s="3" t="s">
        <v>660</v>
      </c>
      <c r="I3993" s="8">
        <v>-8.875</v>
      </c>
      <c r="J3993" s="8">
        <v>-64.053055999999998</v>
      </c>
      <c r="K3993" t="s">
        <v>109</v>
      </c>
      <c r="L3993" t="s">
        <v>67</v>
      </c>
      <c r="M3993" t="s">
        <v>661</v>
      </c>
      <c r="N3993" t="s">
        <v>662</v>
      </c>
      <c r="O3993" s="12">
        <v>2011</v>
      </c>
      <c r="P3993" s="12">
        <v>11</v>
      </c>
      <c r="Q3993" s="12">
        <v>2012</v>
      </c>
      <c r="R3993" s="12">
        <v>1</v>
      </c>
      <c r="S3993">
        <v>3</v>
      </c>
      <c r="T3993" s="7">
        <v>26</v>
      </c>
      <c r="U3993">
        <v>5</v>
      </c>
      <c r="V3993" t="s">
        <v>53</v>
      </c>
      <c r="W3993">
        <f t="shared" si="62"/>
        <v>540</v>
      </c>
      <c r="X3993" s="5">
        <v>5</v>
      </c>
      <c r="Y3993" s="15" t="s">
        <v>1070</v>
      </c>
      <c r="Z3993" t="s">
        <v>83</v>
      </c>
      <c r="AA3993" t="s">
        <v>84</v>
      </c>
      <c r="AB3993">
        <v>3</v>
      </c>
      <c r="AC3993" s="68" t="s">
        <v>1465</v>
      </c>
      <c r="AD3993" s="68" t="s">
        <v>1685</v>
      </c>
    </row>
    <row r="3994" spans="1:30" ht="14.4" x14ac:dyDescent="0.3">
      <c r="A3994">
        <v>41</v>
      </c>
      <c r="B3994" t="s">
        <v>24</v>
      </c>
      <c r="C3994" t="s">
        <v>498</v>
      </c>
      <c r="D3994" t="s">
        <v>351</v>
      </c>
      <c r="E3994">
        <v>2014</v>
      </c>
      <c r="F3994" t="s">
        <v>658</v>
      </c>
      <c r="G3994" t="s">
        <v>659</v>
      </c>
      <c r="H3994" s="3" t="s">
        <v>660</v>
      </c>
      <c r="I3994" s="8">
        <v>-8.875</v>
      </c>
      <c r="J3994" s="8">
        <v>-64.053055999999998</v>
      </c>
      <c r="K3994" t="s">
        <v>109</v>
      </c>
      <c r="L3994" t="s">
        <v>67</v>
      </c>
      <c r="M3994" t="s">
        <v>661</v>
      </c>
      <c r="N3994" t="s">
        <v>662</v>
      </c>
      <c r="O3994" s="12">
        <v>2011</v>
      </c>
      <c r="P3994" s="12">
        <v>11</v>
      </c>
      <c r="Q3994" s="12">
        <v>2012</v>
      </c>
      <c r="R3994" s="12">
        <v>1</v>
      </c>
      <c r="S3994">
        <v>3</v>
      </c>
      <c r="T3994" s="7">
        <v>26</v>
      </c>
      <c r="U3994">
        <v>5</v>
      </c>
      <c r="V3994" t="s">
        <v>53</v>
      </c>
      <c r="W3994">
        <f t="shared" si="62"/>
        <v>540</v>
      </c>
      <c r="X3994" s="5">
        <v>5</v>
      </c>
      <c r="Y3994" s="15" t="s">
        <v>1070</v>
      </c>
      <c r="Z3994" t="s">
        <v>83</v>
      </c>
      <c r="AA3994" t="s">
        <v>274</v>
      </c>
      <c r="AB3994">
        <v>0</v>
      </c>
      <c r="AC3994" s="68" t="s">
        <v>1465</v>
      </c>
      <c r="AD3994" s="68" t="s">
        <v>1685</v>
      </c>
    </row>
    <row r="3995" spans="1:30" ht="14.4" x14ac:dyDescent="0.3">
      <c r="A3995">
        <v>41</v>
      </c>
      <c r="B3995" t="s">
        <v>24</v>
      </c>
      <c r="C3995" t="s">
        <v>498</v>
      </c>
      <c r="D3995" t="s">
        <v>351</v>
      </c>
      <c r="E3995">
        <v>2014</v>
      </c>
      <c r="F3995" t="s">
        <v>658</v>
      </c>
      <c r="G3995" t="s">
        <v>659</v>
      </c>
      <c r="H3995" s="3" t="s">
        <v>660</v>
      </c>
      <c r="I3995" s="8">
        <v>-8.875</v>
      </c>
      <c r="J3995" s="8">
        <v>-64.053055999999998</v>
      </c>
      <c r="K3995" t="s">
        <v>109</v>
      </c>
      <c r="L3995" t="s">
        <v>67</v>
      </c>
      <c r="M3995" t="s">
        <v>661</v>
      </c>
      <c r="N3995" t="s">
        <v>662</v>
      </c>
      <c r="O3995" s="12">
        <v>2011</v>
      </c>
      <c r="P3995" s="12">
        <v>11</v>
      </c>
      <c r="Q3995" s="12">
        <v>2012</v>
      </c>
      <c r="R3995" s="12">
        <v>1</v>
      </c>
      <c r="S3995">
        <v>3</v>
      </c>
      <c r="T3995" s="7">
        <v>26</v>
      </c>
      <c r="U3995">
        <v>5</v>
      </c>
      <c r="V3995" t="s">
        <v>53</v>
      </c>
      <c r="W3995">
        <f t="shared" si="62"/>
        <v>540</v>
      </c>
      <c r="X3995" s="5">
        <v>5</v>
      </c>
      <c r="Y3995" s="15" t="s">
        <v>1070</v>
      </c>
      <c r="Z3995" t="s">
        <v>83</v>
      </c>
      <c r="AA3995" t="s">
        <v>902</v>
      </c>
      <c r="AB3995">
        <v>1</v>
      </c>
      <c r="AC3995" s="68" t="s">
        <v>1465</v>
      </c>
      <c r="AD3995" s="68" t="s">
        <v>1685</v>
      </c>
    </row>
    <row r="3996" spans="1:30" ht="14.4" x14ac:dyDescent="0.3">
      <c r="A3996">
        <v>41</v>
      </c>
      <c r="B3996" t="s">
        <v>24</v>
      </c>
      <c r="C3996" t="s">
        <v>498</v>
      </c>
      <c r="D3996" t="s">
        <v>351</v>
      </c>
      <c r="E3996">
        <v>2014</v>
      </c>
      <c r="F3996" t="s">
        <v>658</v>
      </c>
      <c r="G3996" t="s">
        <v>659</v>
      </c>
      <c r="H3996" s="3" t="s">
        <v>660</v>
      </c>
      <c r="I3996" s="8">
        <v>-8.875</v>
      </c>
      <c r="J3996" s="8">
        <v>-64.053055999999998</v>
      </c>
      <c r="K3996" t="s">
        <v>109</v>
      </c>
      <c r="L3996" t="s">
        <v>67</v>
      </c>
      <c r="M3996" t="s">
        <v>661</v>
      </c>
      <c r="N3996" t="s">
        <v>662</v>
      </c>
      <c r="O3996" s="12">
        <v>2011</v>
      </c>
      <c r="P3996" s="12">
        <v>11</v>
      </c>
      <c r="Q3996" s="12">
        <v>2012</v>
      </c>
      <c r="R3996" s="12">
        <v>1</v>
      </c>
      <c r="S3996">
        <v>3</v>
      </c>
      <c r="T3996" s="7">
        <v>26</v>
      </c>
      <c r="U3996">
        <v>5</v>
      </c>
      <c r="V3996" t="s">
        <v>53</v>
      </c>
      <c r="W3996">
        <f t="shared" si="62"/>
        <v>540</v>
      </c>
      <c r="X3996" s="5">
        <v>5</v>
      </c>
      <c r="Y3996" s="15" t="s">
        <v>1070</v>
      </c>
      <c r="Z3996" t="s">
        <v>83</v>
      </c>
      <c r="AA3996" t="s">
        <v>87</v>
      </c>
      <c r="AB3996">
        <v>93</v>
      </c>
      <c r="AC3996" s="68" t="s">
        <v>1465</v>
      </c>
      <c r="AD3996" s="68" t="s">
        <v>1685</v>
      </c>
    </row>
    <row r="3997" spans="1:30" ht="14.4" x14ac:dyDescent="0.3">
      <c r="A3997">
        <v>41</v>
      </c>
      <c r="B3997" t="s">
        <v>24</v>
      </c>
      <c r="C3997" t="s">
        <v>498</v>
      </c>
      <c r="D3997" t="s">
        <v>351</v>
      </c>
      <c r="E3997">
        <v>2014</v>
      </c>
      <c r="F3997" t="s">
        <v>658</v>
      </c>
      <c r="G3997" t="s">
        <v>659</v>
      </c>
      <c r="H3997" s="3" t="s">
        <v>660</v>
      </c>
      <c r="I3997" s="8">
        <v>-8.875</v>
      </c>
      <c r="J3997" s="8">
        <v>-64.053055999999998</v>
      </c>
      <c r="K3997" t="s">
        <v>109</v>
      </c>
      <c r="L3997" t="s">
        <v>67</v>
      </c>
      <c r="M3997" t="s">
        <v>661</v>
      </c>
      <c r="N3997" t="s">
        <v>662</v>
      </c>
      <c r="O3997" s="12">
        <v>2011</v>
      </c>
      <c r="P3997" s="12">
        <v>11</v>
      </c>
      <c r="Q3997" s="12">
        <v>2012</v>
      </c>
      <c r="R3997" s="12">
        <v>1</v>
      </c>
      <c r="S3997">
        <v>3</v>
      </c>
      <c r="T3997" s="7">
        <v>26</v>
      </c>
      <c r="U3997">
        <v>5</v>
      </c>
      <c r="V3997" t="s">
        <v>53</v>
      </c>
      <c r="W3997">
        <f t="shared" si="62"/>
        <v>540</v>
      </c>
      <c r="X3997" s="5">
        <v>5</v>
      </c>
      <c r="Y3997" s="15" t="s">
        <v>1070</v>
      </c>
      <c r="Z3997" t="s">
        <v>83</v>
      </c>
      <c r="AA3997" t="s">
        <v>128</v>
      </c>
      <c r="AB3997">
        <v>0</v>
      </c>
      <c r="AC3997" s="68" t="s">
        <v>1465</v>
      </c>
      <c r="AD3997" s="68" t="s">
        <v>1685</v>
      </c>
    </row>
    <row r="3998" spans="1:30" ht="14.4" x14ac:dyDescent="0.3">
      <c r="A3998">
        <v>41</v>
      </c>
      <c r="B3998" t="s">
        <v>24</v>
      </c>
      <c r="C3998" t="s">
        <v>498</v>
      </c>
      <c r="D3998" t="s">
        <v>351</v>
      </c>
      <c r="E3998">
        <v>2014</v>
      </c>
      <c r="F3998" t="s">
        <v>658</v>
      </c>
      <c r="G3998" t="s">
        <v>659</v>
      </c>
      <c r="H3998" s="3" t="s">
        <v>660</v>
      </c>
      <c r="I3998" s="8">
        <v>-8.875</v>
      </c>
      <c r="J3998" s="8">
        <v>-64.053055999999998</v>
      </c>
      <c r="K3998" t="s">
        <v>109</v>
      </c>
      <c r="L3998" t="s">
        <v>67</v>
      </c>
      <c r="M3998" t="s">
        <v>661</v>
      </c>
      <c r="N3998" t="s">
        <v>662</v>
      </c>
      <c r="O3998" s="12">
        <v>2011</v>
      </c>
      <c r="P3998" s="12">
        <v>11</v>
      </c>
      <c r="Q3998" s="12">
        <v>2012</v>
      </c>
      <c r="R3998" s="12">
        <v>1</v>
      </c>
      <c r="S3998">
        <v>3</v>
      </c>
      <c r="T3998" s="7">
        <v>26</v>
      </c>
      <c r="U3998">
        <v>5</v>
      </c>
      <c r="V3998" t="s">
        <v>53</v>
      </c>
      <c r="W3998">
        <f t="shared" si="62"/>
        <v>540</v>
      </c>
      <c r="X3998" s="5">
        <v>5</v>
      </c>
      <c r="Y3998" s="15" t="s">
        <v>1070</v>
      </c>
      <c r="Z3998" t="s">
        <v>83</v>
      </c>
      <c r="AA3998" t="s">
        <v>911</v>
      </c>
      <c r="AB3998">
        <v>44</v>
      </c>
      <c r="AC3998" s="68" t="s">
        <v>1465</v>
      </c>
      <c r="AD3998" s="68" t="s">
        <v>1685</v>
      </c>
    </row>
    <row r="3999" spans="1:30" ht="14.4" x14ac:dyDescent="0.3">
      <c r="A3999">
        <v>41</v>
      </c>
      <c r="B3999" t="s">
        <v>24</v>
      </c>
      <c r="C3999" t="s">
        <v>498</v>
      </c>
      <c r="D3999" t="s">
        <v>351</v>
      </c>
      <c r="E3999">
        <v>2014</v>
      </c>
      <c r="F3999" t="s">
        <v>658</v>
      </c>
      <c r="G3999" t="s">
        <v>659</v>
      </c>
      <c r="H3999" s="3" t="s">
        <v>660</v>
      </c>
      <c r="I3999" s="8">
        <v>-8.875</v>
      </c>
      <c r="J3999" s="8">
        <v>-64.053055999999998</v>
      </c>
      <c r="K3999" t="s">
        <v>109</v>
      </c>
      <c r="L3999" t="s">
        <v>67</v>
      </c>
      <c r="M3999" t="s">
        <v>661</v>
      </c>
      <c r="N3999" t="s">
        <v>662</v>
      </c>
      <c r="O3999" s="12">
        <v>2011</v>
      </c>
      <c r="P3999" s="12">
        <v>11</v>
      </c>
      <c r="Q3999" s="12">
        <v>2012</v>
      </c>
      <c r="R3999" s="12">
        <v>1</v>
      </c>
      <c r="S3999">
        <v>3</v>
      </c>
      <c r="T3999" s="7">
        <v>26</v>
      </c>
      <c r="U3999">
        <v>5</v>
      </c>
      <c r="V3999" t="s">
        <v>53</v>
      </c>
      <c r="W3999">
        <f t="shared" si="62"/>
        <v>540</v>
      </c>
      <c r="X3999" s="5">
        <v>5</v>
      </c>
      <c r="Y3999" s="15" t="s">
        <v>1070</v>
      </c>
      <c r="Z3999" t="s">
        <v>90</v>
      </c>
      <c r="AA3999" t="s">
        <v>666</v>
      </c>
      <c r="AB3999">
        <v>3</v>
      </c>
      <c r="AC3999" s="68" t="s">
        <v>1465</v>
      </c>
      <c r="AD3999" s="68" t="s">
        <v>1685</v>
      </c>
    </row>
    <row r="4000" spans="1:30" ht="14.4" x14ac:dyDescent="0.3">
      <c r="A4000">
        <v>41</v>
      </c>
      <c r="B4000" t="s">
        <v>24</v>
      </c>
      <c r="C4000" t="s">
        <v>498</v>
      </c>
      <c r="D4000" t="s">
        <v>351</v>
      </c>
      <c r="E4000">
        <v>2014</v>
      </c>
      <c r="F4000" t="s">
        <v>658</v>
      </c>
      <c r="G4000" t="s">
        <v>659</v>
      </c>
      <c r="H4000" s="3" t="s">
        <v>660</v>
      </c>
      <c r="I4000" s="8">
        <v>-8.875</v>
      </c>
      <c r="J4000" s="8">
        <v>-64.053055999999998</v>
      </c>
      <c r="K4000" t="s">
        <v>109</v>
      </c>
      <c r="L4000" t="s">
        <v>67</v>
      </c>
      <c r="M4000" t="s">
        <v>661</v>
      </c>
      <c r="N4000" t="s">
        <v>662</v>
      </c>
      <c r="O4000" s="12">
        <v>2011</v>
      </c>
      <c r="P4000" s="12">
        <v>11</v>
      </c>
      <c r="Q4000" s="12">
        <v>2012</v>
      </c>
      <c r="R4000" s="12">
        <v>1</v>
      </c>
      <c r="S4000">
        <v>3</v>
      </c>
      <c r="T4000" s="7">
        <v>26</v>
      </c>
      <c r="U4000">
        <v>5</v>
      </c>
      <c r="V4000" t="s">
        <v>53</v>
      </c>
      <c r="W4000">
        <f t="shared" si="62"/>
        <v>540</v>
      </c>
      <c r="X4000" s="5">
        <v>5</v>
      </c>
      <c r="Y4000" s="15" t="s">
        <v>1070</v>
      </c>
      <c r="Z4000" t="s">
        <v>90</v>
      </c>
      <c r="AA4000" t="s">
        <v>91</v>
      </c>
      <c r="AB4000">
        <v>19</v>
      </c>
      <c r="AC4000" s="68" t="s">
        <v>1465</v>
      </c>
      <c r="AD4000" s="68" t="s">
        <v>1685</v>
      </c>
    </row>
    <row r="4001" spans="1:30" ht="14.4" x14ac:dyDescent="0.3">
      <c r="A4001">
        <v>41</v>
      </c>
      <c r="B4001" t="s">
        <v>24</v>
      </c>
      <c r="C4001" t="s">
        <v>498</v>
      </c>
      <c r="D4001" t="s">
        <v>351</v>
      </c>
      <c r="E4001">
        <v>2014</v>
      </c>
      <c r="F4001" t="s">
        <v>658</v>
      </c>
      <c r="G4001" t="s">
        <v>659</v>
      </c>
      <c r="H4001" s="3" t="s">
        <v>660</v>
      </c>
      <c r="I4001" s="8">
        <v>-8.875</v>
      </c>
      <c r="J4001" s="8">
        <v>-64.053055999999998</v>
      </c>
      <c r="K4001" t="s">
        <v>109</v>
      </c>
      <c r="L4001" t="s">
        <v>67</v>
      </c>
      <c r="M4001" t="s">
        <v>661</v>
      </c>
      <c r="N4001" t="s">
        <v>662</v>
      </c>
      <c r="O4001" s="12">
        <v>2011</v>
      </c>
      <c r="P4001" s="12">
        <v>11</v>
      </c>
      <c r="Q4001" s="12">
        <v>2012</v>
      </c>
      <c r="R4001" s="12">
        <v>1</v>
      </c>
      <c r="S4001">
        <v>3</v>
      </c>
      <c r="T4001" s="7">
        <v>26</v>
      </c>
      <c r="U4001">
        <v>5</v>
      </c>
      <c r="V4001" t="s">
        <v>53</v>
      </c>
      <c r="W4001">
        <f t="shared" si="62"/>
        <v>540</v>
      </c>
      <c r="X4001" s="5">
        <v>5</v>
      </c>
      <c r="Y4001" s="15" t="s">
        <v>20</v>
      </c>
      <c r="Z4001" t="s">
        <v>1131</v>
      </c>
      <c r="AA4001" t="s">
        <v>1132</v>
      </c>
      <c r="AB4001">
        <v>1</v>
      </c>
      <c r="AC4001" s="68" t="s">
        <v>1465</v>
      </c>
      <c r="AD4001" s="68" t="s">
        <v>1685</v>
      </c>
    </row>
    <row r="4002" spans="1:30" ht="14.4" x14ac:dyDescent="0.3">
      <c r="A4002">
        <v>41</v>
      </c>
      <c r="B4002" t="s">
        <v>24</v>
      </c>
      <c r="C4002" t="s">
        <v>498</v>
      </c>
      <c r="D4002" t="s">
        <v>351</v>
      </c>
      <c r="E4002">
        <v>2014</v>
      </c>
      <c r="F4002" t="s">
        <v>658</v>
      </c>
      <c r="G4002" t="s">
        <v>659</v>
      </c>
      <c r="H4002" s="3" t="s">
        <v>660</v>
      </c>
      <c r="I4002" s="8">
        <v>-8.875</v>
      </c>
      <c r="J4002" s="8">
        <v>-64.053055999999998</v>
      </c>
      <c r="K4002" t="s">
        <v>109</v>
      </c>
      <c r="L4002" t="s">
        <v>67</v>
      </c>
      <c r="M4002" t="s">
        <v>661</v>
      </c>
      <c r="N4002" t="s">
        <v>662</v>
      </c>
      <c r="O4002" s="12">
        <v>2011</v>
      </c>
      <c r="P4002" s="12">
        <v>11</v>
      </c>
      <c r="Q4002" s="12">
        <v>2012</v>
      </c>
      <c r="R4002" s="12">
        <v>1</v>
      </c>
      <c r="S4002">
        <v>3</v>
      </c>
      <c r="T4002" s="7">
        <v>26</v>
      </c>
      <c r="U4002">
        <v>5</v>
      </c>
      <c r="V4002" t="s">
        <v>53</v>
      </c>
      <c r="W4002">
        <f t="shared" si="62"/>
        <v>540</v>
      </c>
      <c r="X4002" s="5">
        <v>5</v>
      </c>
      <c r="Y4002" s="15" t="s">
        <v>20</v>
      </c>
      <c r="Z4002" t="s">
        <v>49</v>
      </c>
      <c r="AA4002" t="s">
        <v>483</v>
      </c>
      <c r="AB4002">
        <v>1</v>
      </c>
      <c r="AC4002" s="68" t="s">
        <v>1465</v>
      </c>
      <c r="AD4002" s="68" t="s">
        <v>1685</v>
      </c>
    </row>
    <row r="4003" spans="1:30" ht="14.4" x14ac:dyDescent="0.3">
      <c r="A4003">
        <v>41</v>
      </c>
      <c r="B4003" t="s">
        <v>24</v>
      </c>
      <c r="C4003" t="s">
        <v>498</v>
      </c>
      <c r="D4003" t="s">
        <v>351</v>
      </c>
      <c r="E4003">
        <v>2014</v>
      </c>
      <c r="F4003" t="s">
        <v>658</v>
      </c>
      <c r="G4003" t="s">
        <v>659</v>
      </c>
      <c r="H4003" s="3" t="s">
        <v>660</v>
      </c>
      <c r="I4003" s="8">
        <v>-8.875</v>
      </c>
      <c r="J4003" s="8">
        <v>-64.053055999999998</v>
      </c>
      <c r="K4003" t="s">
        <v>109</v>
      </c>
      <c r="L4003" t="s">
        <v>67</v>
      </c>
      <c r="M4003" t="s">
        <v>661</v>
      </c>
      <c r="N4003" t="s">
        <v>662</v>
      </c>
      <c r="O4003" s="12">
        <v>2011</v>
      </c>
      <c r="P4003" s="12">
        <v>11</v>
      </c>
      <c r="Q4003" s="12">
        <v>2012</v>
      </c>
      <c r="R4003" s="12">
        <v>1</v>
      </c>
      <c r="S4003">
        <v>3</v>
      </c>
      <c r="T4003" s="7">
        <v>26</v>
      </c>
      <c r="U4003">
        <v>5</v>
      </c>
      <c r="V4003" t="s">
        <v>53</v>
      </c>
      <c r="W4003">
        <f t="shared" si="62"/>
        <v>540</v>
      </c>
      <c r="X4003" s="5">
        <v>5</v>
      </c>
      <c r="Y4003" s="15" t="s">
        <v>20</v>
      </c>
      <c r="Z4003" t="s">
        <v>49</v>
      </c>
      <c r="AA4003" t="s">
        <v>1079</v>
      </c>
      <c r="AB4003">
        <v>0</v>
      </c>
      <c r="AC4003" s="68" t="s">
        <v>1465</v>
      </c>
      <c r="AD4003" s="68" t="s">
        <v>1685</v>
      </c>
    </row>
    <row r="4004" spans="1:30" ht="14.4" x14ac:dyDescent="0.3">
      <c r="A4004">
        <v>41</v>
      </c>
      <c r="B4004" t="s">
        <v>24</v>
      </c>
      <c r="C4004" t="s">
        <v>498</v>
      </c>
      <c r="D4004" t="s">
        <v>351</v>
      </c>
      <c r="E4004">
        <v>2014</v>
      </c>
      <c r="F4004" t="s">
        <v>658</v>
      </c>
      <c r="G4004" t="s">
        <v>659</v>
      </c>
      <c r="H4004" s="3" t="s">
        <v>660</v>
      </c>
      <c r="I4004" s="8">
        <v>-8.875</v>
      </c>
      <c r="J4004" s="8">
        <v>-64.053055999999998</v>
      </c>
      <c r="K4004" t="s">
        <v>109</v>
      </c>
      <c r="L4004" t="s">
        <v>67</v>
      </c>
      <c r="M4004" t="s">
        <v>661</v>
      </c>
      <c r="N4004" t="s">
        <v>662</v>
      </c>
      <c r="O4004" s="12">
        <v>2011</v>
      </c>
      <c r="P4004" s="12">
        <v>11</v>
      </c>
      <c r="Q4004" s="12">
        <v>2012</v>
      </c>
      <c r="R4004" s="12">
        <v>1</v>
      </c>
      <c r="S4004">
        <v>3</v>
      </c>
      <c r="T4004" s="7">
        <v>26</v>
      </c>
      <c r="U4004">
        <v>5</v>
      </c>
      <c r="V4004" t="s">
        <v>53</v>
      </c>
      <c r="W4004">
        <f t="shared" si="62"/>
        <v>540</v>
      </c>
      <c r="X4004" s="5">
        <v>5</v>
      </c>
      <c r="Y4004" s="15" t="s">
        <v>20</v>
      </c>
      <c r="Z4004" t="s">
        <v>55</v>
      </c>
      <c r="AA4004" t="s">
        <v>859</v>
      </c>
      <c r="AB4004">
        <v>1</v>
      </c>
      <c r="AC4004" s="68" t="s">
        <v>1465</v>
      </c>
      <c r="AD4004" s="68" t="s">
        <v>1685</v>
      </c>
    </row>
    <row r="4005" spans="1:30" ht="14.4" x14ac:dyDescent="0.3">
      <c r="A4005">
        <v>41</v>
      </c>
      <c r="B4005" t="s">
        <v>24</v>
      </c>
      <c r="C4005" t="s">
        <v>498</v>
      </c>
      <c r="D4005" t="s">
        <v>351</v>
      </c>
      <c r="E4005">
        <v>2014</v>
      </c>
      <c r="F4005" t="s">
        <v>658</v>
      </c>
      <c r="G4005" t="s">
        <v>659</v>
      </c>
      <c r="H4005" s="3" t="s">
        <v>660</v>
      </c>
      <c r="I4005" s="8">
        <v>-8.875</v>
      </c>
      <c r="J4005" s="8">
        <v>-64.053055999999998</v>
      </c>
      <c r="K4005" t="s">
        <v>109</v>
      </c>
      <c r="L4005" t="s">
        <v>67</v>
      </c>
      <c r="M4005" t="s">
        <v>661</v>
      </c>
      <c r="N4005" t="s">
        <v>662</v>
      </c>
      <c r="O4005" s="12">
        <v>2011</v>
      </c>
      <c r="P4005" s="12">
        <v>11</v>
      </c>
      <c r="Q4005" s="12">
        <v>2012</v>
      </c>
      <c r="R4005" s="12">
        <v>1</v>
      </c>
      <c r="S4005">
        <v>3</v>
      </c>
      <c r="T4005" s="7">
        <v>26</v>
      </c>
      <c r="U4005">
        <v>5</v>
      </c>
      <c r="V4005" t="s">
        <v>53</v>
      </c>
      <c r="W4005">
        <f t="shared" si="62"/>
        <v>540</v>
      </c>
      <c r="X4005" s="5">
        <v>5</v>
      </c>
      <c r="Y4005" s="15" t="s">
        <v>20</v>
      </c>
      <c r="Z4005" t="s">
        <v>55</v>
      </c>
      <c r="AA4005" t="s">
        <v>1054</v>
      </c>
      <c r="AB4005">
        <v>2</v>
      </c>
      <c r="AC4005" s="68" t="s">
        <v>1465</v>
      </c>
      <c r="AD4005" s="68" t="s">
        <v>1685</v>
      </c>
    </row>
    <row r="4006" spans="1:30" ht="14.4" x14ac:dyDescent="0.3">
      <c r="A4006">
        <v>41</v>
      </c>
      <c r="B4006" t="s">
        <v>24</v>
      </c>
      <c r="C4006" t="s">
        <v>498</v>
      </c>
      <c r="D4006" t="s">
        <v>351</v>
      </c>
      <c r="E4006">
        <v>2014</v>
      </c>
      <c r="F4006" t="s">
        <v>658</v>
      </c>
      <c r="G4006" t="s">
        <v>659</v>
      </c>
      <c r="H4006" s="3" t="s">
        <v>660</v>
      </c>
      <c r="I4006" s="8">
        <v>-8.875</v>
      </c>
      <c r="J4006" s="8">
        <v>-64.053055999999998</v>
      </c>
      <c r="K4006" t="s">
        <v>109</v>
      </c>
      <c r="L4006" t="s">
        <v>67</v>
      </c>
      <c r="M4006" t="s">
        <v>661</v>
      </c>
      <c r="N4006" t="s">
        <v>662</v>
      </c>
      <c r="O4006" s="12">
        <v>2011</v>
      </c>
      <c r="P4006" s="12">
        <v>11</v>
      </c>
      <c r="Q4006" s="12">
        <v>2012</v>
      </c>
      <c r="R4006" s="12">
        <v>1</v>
      </c>
      <c r="S4006">
        <v>3</v>
      </c>
      <c r="T4006" s="7">
        <v>26</v>
      </c>
      <c r="U4006">
        <v>5</v>
      </c>
      <c r="V4006" t="s">
        <v>53</v>
      </c>
      <c r="W4006">
        <f t="shared" si="62"/>
        <v>540</v>
      </c>
      <c r="X4006" s="5">
        <v>5</v>
      </c>
      <c r="Y4006" s="15" t="s">
        <v>20</v>
      </c>
      <c r="Z4006" t="s">
        <v>55</v>
      </c>
      <c r="AA4006" t="s">
        <v>860</v>
      </c>
      <c r="AB4006">
        <v>3</v>
      </c>
      <c r="AC4006" s="68" t="s">
        <v>1465</v>
      </c>
      <c r="AD4006" s="68" t="s">
        <v>1685</v>
      </c>
    </row>
    <row r="4007" spans="1:30" ht="14.4" x14ac:dyDescent="0.3">
      <c r="A4007">
        <v>41</v>
      </c>
      <c r="B4007" t="s">
        <v>24</v>
      </c>
      <c r="C4007" t="s">
        <v>498</v>
      </c>
      <c r="D4007" t="s">
        <v>351</v>
      </c>
      <c r="E4007">
        <v>2014</v>
      </c>
      <c r="F4007" t="s">
        <v>658</v>
      </c>
      <c r="G4007" t="s">
        <v>659</v>
      </c>
      <c r="H4007" s="3" t="s">
        <v>660</v>
      </c>
      <c r="I4007" s="8">
        <v>-8.875</v>
      </c>
      <c r="J4007" s="8">
        <v>-64.053055999999998</v>
      </c>
      <c r="K4007" t="s">
        <v>109</v>
      </c>
      <c r="L4007" t="s">
        <v>67</v>
      </c>
      <c r="M4007" t="s">
        <v>661</v>
      </c>
      <c r="N4007" t="s">
        <v>662</v>
      </c>
      <c r="O4007" s="12">
        <v>2011</v>
      </c>
      <c r="P4007" s="12">
        <v>11</v>
      </c>
      <c r="Q4007" s="12">
        <v>2012</v>
      </c>
      <c r="R4007" s="12">
        <v>1</v>
      </c>
      <c r="S4007">
        <v>3</v>
      </c>
      <c r="T4007" s="7">
        <v>26</v>
      </c>
      <c r="U4007">
        <v>5</v>
      </c>
      <c r="V4007" t="s">
        <v>53</v>
      </c>
      <c r="W4007">
        <f t="shared" si="62"/>
        <v>540</v>
      </c>
      <c r="X4007" s="5">
        <v>5</v>
      </c>
      <c r="Y4007" s="15" t="s">
        <v>20</v>
      </c>
      <c r="Z4007" t="s">
        <v>55</v>
      </c>
      <c r="AA4007" t="s">
        <v>861</v>
      </c>
      <c r="AB4007">
        <v>0</v>
      </c>
      <c r="AC4007" s="68" t="s">
        <v>1465</v>
      </c>
      <c r="AD4007" s="68" t="s">
        <v>1685</v>
      </c>
    </row>
    <row r="4008" spans="1:30" ht="14.4" x14ac:dyDescent="0.3">
      <c r="A4008">
        <v>41</v>
      </c>
      <c r="B4008" t="s">
        <v>24</v>
      </c>
      <c r="C4008" t="s">
        <v>498</v>
      </c>
      <c r="D4008" t="s">
        <v>351</v>
      </c>
      <c r="E4008">
        <v>2014</v>
      </c>
      <c r="F4008" t="s">
        <v>658</v>
      </c>
      <c r="G4008" t="s">
        <v>659</v>
      </c>
      <c r="H4008" s="3" t="s">
        <v>660</v>
      </c>
      <c r="I4008" s="8">
        <v>-8.875</v>
      </c>
      <c r="J4008" s="8">
        <v>-64.053055999999998</v>
      </c>
      <c r="K4008" t="s">
        <v>109</v>
      </c>
      <c r="L4008" t="s">
        <v>67</v>
      </c>
      <c r="M4008" t="s">
        <v>661</v>
      </c>
      <c r="N4008" t="s">
        <v>662</v>
      </c>
      <c r="O4008" s="12">
        <v>2011</v>
      </c>
      <c r="P4008" s="12">
        <v>11</v>
      </c>
      <c r="Q4008" s="12">
        <v>2012</v>
      </c>
      <c r="R4008" s="12">
        <v>1</v>
      </c>
      <c r="S4008">
        <v>3</v>
      </c>
      <c r="T4008" s="7">
        <v>26</v>
      </c>
      <c r="U4008">
        <v>5</v>
      </c>
      <c r="V4008" t="s">
        <v>53</v>
      </c>
      <c r="W4008">
        <f t="shared" si="62"/>
        <v>540</v>
      </c>
      <c r="X4008" s="5">
        <v>5</v>
      </c>
      <c r="Y4008" s="15" t="s">
        <v>20</v>
      </c>
      <c r="Z4008" t="s">
        <v>55</v>
      </c>
      <c r="AA4008" t="s">
        <v>59</v>
      </c>
      <c r="AB4008">
        <v>0</v>
      </c>
      <c r="AC4008" s="68" t="s">
        <v>1465</v>
      </c>
      <c r="AD4008" s="68" t="s">
        <v>1685</v>
      </c>
    </row>
    <row r="4009" spans="1:30" ht="14.4" x14ac:dyDescent="0.3">
      <c r="A4009">
        <v>41</v>
      </c>
      <c r="B4009" t="s">
        <v>24</v>
      </c>
      <c r="C4009" t="s">
        <v>498</v>
      </c>
      <c r="D4009" t="s">
        <v>351</v>
      </c>
      <c r="E4009">
        <v>2014</v>
      </c>
      <c r="F4009" t="s">
        <v>658</v>
      </c>
      <c r="G4009" t="s">
        <v>659</v>
      </c>
      <c r="H4009" s="3" t="s">
        <v>660</v>
      </c>
      <c r="I4009" s="8">
        <v>-8.875</v>
      </c>
      <c r="J4009" s="8">
        <v>-64.053055999999998</v>
      </c>
      <c r="K4009" t="s">
        <v>109</v>
      </c>
      <c r="L4009" t="s">
        <v>67</v>
      </c>
      <c r="M4009" t="s">
        <v>661</v>
      </c>
      <c r="N4009" t="s">
        <v>662</v>
      </c>
      <c r="O4009" s="12">
        <v>2011</v>
      </c>
      <c r="P4009" s="12">
        <v>11</v>
      </c>
      <c r="Q4009" s="12">
        <v>2012</v>
      </c>
      <c r="R4009" s="12">
        <v>1</v>
      </c>
      <c r="S4009">
        <v>3</v>
      </c>
      <c r="T4009" s="7">
        <v>26</v>
      </c>
      <c r="U4009">
        <v>5</v>
      </c>
      <c r="V4009" t="s">
        <v>53</v>
      </c>
      <c r="W4009">
        <f t="shared" si="62"/>
        <v>540</v>
      </c>
      <c r="X4009" s="5">
        <v>5</v>
      </c>
      <c r="Y4009" s="15" t="s">
        <v>20</v>
      </c>
      <c r="Z4009" t="s">
        <v>55</v>
      </c>
      <c r="AA4009" t="s">
        <v>867</v>
      </c>
      <c r="AB4009">
        <v>2</v>
      </c>
      <c r="AC4009" s="68" t="s">
        <v>1465</v>
      </c>
      <c r="AD4009" s="68" t="s">
        <v>1685</v>
      </c>
    </row>
    <row r="4010" spans="1:30" ht="14.4" x14ac:dyDescent="0.3">
      <c r="A4010">
        <v>41</v>
      </c>
      <c r="B4010" t="s">
        <v>24</v>
      </c>
      <c r="C4010" t="s">
        <v>498</v>
      </c>
      <c r="D4010" t="s">
        <v>351</v>
      </c>
      <c r="E4010">
        <v>2014</v>
      </c>
      <c r="F4010" t="s">
        <v>658</v>
      </c>
      <c r="G4010" t="s">
        <v>659</v>
      </c>
      <c r="H4010" s="3" t="s">
        <v>660</v>
      </c>
      <c r="I4010" s="8">
        <v>-8.875</v>
      </c>
      <c r="J4010" s="8">
        <v>-64.053055999999998</v>
      </c>
      <c r="K4010" t="s">
        <v>109</v>
      </c>
      <c r="L4010" t="s">
        <v>67</v>
      </c>
      <c r="M4010" t="s">
        <v>661</v>
      </c>
      <c r="N4010" t="s">
        <v>662</v>
      </c>
      <c r="O4010" s="12">
        <v>2011</v>
      </c>
      <c r="P4010" s="12">
        <v>11</v>
      </c>
      <c r="Q4010" s="12">
        <v>2012</v>
      </c>
      <c r="R4010" s="12">
        <v>1</v>
      </c>
      <c r="S4010">
        <v>3</v>
      </c>
      <c r="T4010" s="7">
        <v>26</v>
      </c>
      <c r="U4010">
        <v>5</v>
      </c>
      <c r="V4010" t="s">
        <v>53</v>
      </c>
      <c r="W4010">
        <f t="shared" si="62"/>
        <v>540</v>
      </c>
      <c r="X4010" s="5">
        <v>5</v>
      </c>
      <c r="Y4010" s="15" t="s">
        <v>20</v>
      </c>
      <c r="Z4010" t="s">
        <v>55</v>
      </c>
      <c r="AA4010" t="s">
        <v>1083</v>
      </c>
      <c r="AB4010">
        <v>0</v>
      </c>
      <c r="AC4010" s="68" t="s">
        <v>1465</v>
      </c>
      <c r="AD4010" s="68" t="s">
        <v>1685</v>
      </c>
    </row>
    <row r="4011" spans="1:30" ht="14.4" x14ac:dyDescent="0.3">
      <c r="A4011">
        <v>41</v>
      </c>
      <c r="B4011" t="s">
        <v>24</v>
      </c>
      <c r="C4011" t="s">
        <v>498</v>
      </c>
      <c r="D4011" t="s">
        <v>351</v>
      </c>
      <c r="E4011">
        <v>2014</v>
      </c>
      <c r="F4011" t="s">
        <v>658</v>
      </c>
      <c r="G4011" t="s">
        <v>659</v>
      </c>
      <c r="H4011" s="3" t="s">
        <v>660</v>
      </c>
      <c r="I4011" s="8">
        <v>-8.875</v>
      </c>
      <c r="J4011" s="8">
        <v>-64.053055999999998</v>
      </c>
      <c r="K4011" t="s">
        <v>109</v>
      </c>
      <c r="L4011" t="s">
        <v>67</v>
      </c>
      <c r="M4011" t="s">
        <v>661</v>
      </c>
      <c r="N4011" t="s">
        <v>662</v>
      </c>
      <c r="O4011" s="12">
        <v>2011</v>
      </c>
      <c r="P4011" s="12">
        <v>11</v>
      </c>
      <c r="Q4011" s="12">
        <v>2012</v>
      </c>
      <c r="R4011" s="12">
        <v>1</v>
      </c>
      <c r="S4011">
        <v>3</v>
      </c>
      <c r="T4011" s="7">
        <v>26</v>
      </c>
      <c r="U4011">
        <v>5</v>
      </c>
      <c r="V4011" t="s">
        <v>53</v>
      </c>
      <c r="W4011">
        <f t="shared" si="62"/>
        <v>540</v>
      </c>
      <c r="X4011" s="5">
        <v>5</v>
      </c>
      <c r="Y4011" s="15" t="s">
        <v>20</v>
      </c>
      <c r="Z4011" t="s">
        <v>55</v>
      </c>
      <c r="AA4011" t="s">
        <v>524</v>
      </c>
      <c r="AB4011">
        <v>0</v>
      </c>
      <c r="AC4011" s="68" t="s">
        <v>1465</v>
      </c>
      <c r="AD4011" s="68" t="s">
        <v>1685</v>
      </c>
    </row>
    <row r="4012" spans="1:30" ht="14.4" x14ac:dyDescent="0.3">
      <c r="A4012">
        <v>41</v>
      </c>
      <c r="B4012" t="s">
        <v>24</v>
      </c>
      <c r="C4012" t="s">
        <v>498</v>
      </c>
      <c r="D4012" t="s">
        <v>351</v>
      </c>
      <c r="E4012">
        <v>2014</v>
      </c>
      <c r="F4012" t="s">
        <v>658</v>
      </c>
      <c r="G4012" t="s">
        <v>659</v>
      </c>
      <c r="H4012" s="3" t="s">
        <v>660</v>
      </c>
      <c r="I4012" s="8">
        <v>-8.875</v>
      </c>
      <c r="J4012" s="8">
        <v>-64.053055999999998</v>
      </c>
      <c r="K4012" t="s">
        <v>109</v>
      </c>
      <c r="L4012" t="s">
        <v>67</v>
      </c>
      <c r="M4012" t="s">
        <v>661</v>
      </c>
      <c r="N4012" t="s">
        <v>662</v>
      </c>
      <c r="O4012" s="12">
        <v>2011</v>
      </c>
      <c r="P4012" s="12">
        <v>11</v>
      </c>
      <c r="Q4012" s="12">
        <v>2012</v>
      </c>
      <c r="R4012" s="12">
        <v>1</v>
      </c>
      <c r="S4012">
        <v>3</v>
      </c>
      <c r="T4012" s="7">
        <v>26</v>
      </c>
      <c r="U4012">
        <v>5</v>
      </c>
      <c r="V4012" t="s">
        <v>53</v>
      </c>
      <c r="W4012">
        <f t="shared" si="62"/>
        <v>540</v>
      </c>
      <c r="X4012" s="5">
        <v>5</v>
      </c>
      <c r="Y4012" s="15" t="s">
        <v>20</v>
      </c>
      <c r="Z4012" t="s">
        <v>55</v>
      </c>
      <c r="AA4012" t="s">
        <v>1107</v>
      </c>
      <c r="AB4012">
        <v>1</v>
      </c>
      <c r="AC4012" s="68" t="s">
        <v>1465</v>
      </c>
      <c r="AD4012" s="68" t="s">
        <v>1685</v>
      </c>
    </row>
    <row r="4013" spans="1:30" ht="14.4" x14ac:dyDescent="0.3">
      <c r="A4013">
        <v>41</v>
      </c>
      <c r="B4013" t="s">
        <v>24</v>
      </c>
      <c r="C4013" t="s">
        <v>498</v>
      </c>
      <c r="D4013" t="s">
        <v>351</v>
      </c>
      <c r="E4013">
        <v>2014</v>
      </c>
      <c r="F4013" t="s">
        <v>658</v>
      </c>
      <c r="G4013" t="s">
        <v>659</v>
      </c>
      <c r="H4013" s="3" t="s">
        <v>660</v>
      </c>
      <c r="I4013" s="8">
        <v>-8.875</v>
      </c>
      <c r="J4013" s="8">
        <v>-64.053055999999998</v>
      </c>
      <c r="K4013" t="s">
        <v>109</v>
      </c>
      <c r="L4013" t="s">
        <v>67</v>
      </c>
      <c r="M4013" t="s">
        <v>661</v>
      </c>
      <c r="N4013" t="s">
        <v>662</v>
      </c>
      <c r="O4013" s="12">
        <v>2011</v>
      </c>
      <c r="P4013" s="12">
        <v>11</v>
      </c>
      <c r="Q4013" s="12">
        <v>2012</v>
      </c>
      <c r="R4013" s="12">
        <v>1</v>
      </c>
      <c r="S4013">
        <v>3</v>
      </c>
      <c r="T4013" s="7">
        <v>26</v>
      </c>
      <c r="U4013">
        <v>5</v>
      </c>
      <c r="V4013" t="s">
        <v>53</v>
      </c>
      <c r="W4013">
        <f t="shared" si="62"/>
        <v>540</v>
      </c>
      <c r="X4013" s="5">
        <v>5</v>
      </c>
      <c r="Y4013" s="15" t="s">
        <v>20</v>
      </c>
      <c r="Z4013" t="s">
        <v>55</v>
      </c>
      <c r="AA4013" t="s">
        <v>73</v>
      </c>
      <c r="AB4013">
        <v>2</v>
      </c>
      <c r="AC4013" s="68" t="s">
        <v>1465</v>
      </c>
      <c r="AD4013" s="68" t="s">
        <v>1685</v>
      </c>
    </row>
    <row r="4014" spans="1:30" ht="14.4" x14ac:dyDescent="0.3">
      <c r="A4014">
        <v>41</v>
      </c>
      <c r="B4014" t="s">
        <v>24</v>
      </c>
      <c r="C4014" t="s">
        <v>498</v>
      </c>
      <c r="D4014" t="s">
        <v>351</v>
      </c>
      <c r="E4014">
        <v>2014</v>
      </c>
      <c r="F4014" t="s">
        <v>658</v>
      </c>
      <c r="G4014" t="s">
        <v>659</v>
      </c>
      <c r="H4014" s="3" t="s">
        <v>660</v>
      </c>
      <c r="I4014" s="8">
        <v>-8.875</v>
      </c>
      <c r="J4014" s="8">
        <v>-64.053055999999998</v>
      </c>
      <c r="K4014" t="s">
        <v>109</v>
      </c>
      <c r="L4014" t="s">
        <v>67</v>
      </c>
      <c r="M4014" t="s">
        <v>661</v>
      </c>
      <c r="N4014" t="s">
        <v>662</v>
      </c>
      <c r="O4014" s="12">
        <v>2011</v>
      </c>
      <c r="P4014" s="12">
        <v>11</v>
      </c>
      <c r="Q4014" s="12">
        <v>2012</v>
      </c>
      <c r="R4014" s="12">
        <v>1</v>
      </c>
      <c r="S4014">
        <v>3</v>
      </c>
      <c r="T4014" s="7">
        <v>26</v>
      </c>
      <c r="U4014">
        <v>5</v>
      </c>
      <c r="V4014" t="s">
        <v>53</v>
      </c>
      <c r="W4014">
        <f t="shared" si="62"/>
        <v>540</v>
      </c>
      <c r="X4014" s="5">
        <v>5</v>
      </c>
      <c r="Y4014" s="15" t="s">
        <v>20</v>
      </c>
      <c r="Z4014" t="s">
        <v>55</v>
      </c>
      <c r="AA4014" t="s">
        <v>876</v>
      </c>
      <c r="AB4014">
        <v>0</v>
      </c>
      <c r="AC4014" s="68" t="s">
        <v>1465</v>
      </c>
      <c r="AD4014" s="68" t="s">
        <v>1685</v>
      </c>
    </row>
    <row r="4015" spans="1:30" ht="14.4" x14ac:dyDescent="0.3">
      <c r="A4015">
        <v>41</v>
      </c>
      <c r="B4015" t="s">
        <v>24</v>
      </c>
      <c r="C4015" t="s">
        <v>498</v>
      </c>
      <c r="D4015" t="s">
        <v>351</v>
      </c>
      <c r="E4015">
        <v>2014</v>
      </c>
      <c r="F4015" t="s">
        <v>658</v>
      </c>
      <c r="G4015" t="s">
        <v>659</v>
      </c>
      <c r="H4015" s="3" t="s">
        <v>660</v>
      </c>
      <c r="I4015" s="8">
        <v>-8.875</v>
      </c>
      <c r="J4015" s="8">
        <v>-64.053055999999998</v>
      </c>
      <c r="K4015" t="s">
        <v>109</v>
      </c>
      <c r="L4015" t="s">
        <v>67</v>
      </c>
      <c r="M4015" t="s">
        <v>661</v>
      </c>
      <c r="N4015" t="s">
        <v>662</v>
      </c>
      <c r="O4015" s="12">
        <v>2011</v>
      </c>
      <c r="P4015" s="12">
        <v>11</v>
      </c>
      <c r="Q4015" s="12">
        <v>2012</v>
      </c>
      <c r="R4015" s="12">
        <v>1</v>
      </c>
      <c r="S4015">
        <v>3</v>
      </c>
      <c r="T4015" s="7">
        <v>26</v>
      </c>
      <c r="U4015">
        <v>5</v>
      </c>
      <c r="V4015" t="s">
        <v>53</v>
      </c>
      <c r="W4015">
        <f t="shared" si="62"/>
        <v>540</v>
      </c>
      <c r="X4015" s="5">
        <v>5</v>
      </c>
      <c r="Y4015" s="15" t="s">
        <v>20</v>
      </c>
      <c r="Z4015" t="s">
        <v>55</v>
      </c>
      <c r="AA4015" t="s">
        <v>655</v>
      </c>
      <c r="AB4015">
        <v>1</v>
      </c>
      <c r="AC4015" s="68" t="s">
        <v>1465</v>
      </c>
      <c r="AD4015" s="68" t="s">
        <v>1685</v>
      </c>
    </row>
    <row r="4016" spans="1:30" ht="14.4" x14ac:dyDescent="0.3">
      <c r="A4016">
        <v>41</v>
      </c>
      <c r="B4016" t="s">
        <v>24</v>
      </c>
      <c r="C4016" t="s">
        <v>498</v>
      </c>
      <c r="D4016" t="s">
        <v>351</v>
      </c>
      <c r="E4016">
        <v>2014</v>
      </c>
      <c r="F4016" t="s">
        <v>658</v>
      </c>
      <c r="G4016" t="s">
        <v>659</v>
      </c>
      <c r="H4016" s="3" t="s">
        <v>660</v>
      </c>
      <c r="I4016" s="8">
        <v>-8.875</v>
      </c>
      <c r="J4016" s="8">
        <v>-64.053055999999998</v>
      </c>
      <c r="K4016" t="s">
        <v>109</v>
      </c>
      <c r="L4016" t="s">
        <v>67</v>
      </c>
      <c r="M4016" t="s">
        <v>661</v>
      </c>
      <c r="N4016" t="s">
        <v>662</v>
      </c>
      <c r="O4016" s="12">
        <v>2011</v>
      </c>
      <c r="P4016" s="12">
        <v>11</v>
      </c>
      <c r="Q4016" s="12">
        <v>2012</v>
      </c>
      <c r="R4016" s="12">
        <v>1</v>
      </c>
      <c r="S4016">
        <v>3</v>
      </c>
      <c r="T4016" s="7">
        <v>26</v>
      </c>
      <c r="U4016">
        <v>5</v>
      </c>
      <c r="V4016" t="s">
        <v>53</v>
      </c>
      <c r="W4016">
        <f t="shared" si="62"/>
        <v>540</v>
      </c>
      <c r="X4016" s="5">
        <v>5</v>
      </c>
      <c r="Y4016" s="15" t="s">
        <v>20</v>
      </c>
      <c r="Z4016" t="s">
        <v>55</v>
      </c>
      <c r="AA4016" t="s">
        <v>889</v>
      </c>
      <c r="AB4016">
        <v>1</v>
      </c>
      <c r="AC4016" s="68" t="s">
        <v>1465</v>
      </c>
      <c r="AD4016" s="68" t="s">
        <v>1685</v>
      </c>
    </row>
    <row r="4017" spans="1:30" ht="14.4" x14ac:dyDescent="0.3">
      <c r="A4017">
        <v>41</v>
      </c>
      <c r="B4017" t="s">
        <v>24</v>
      </c>
      <c r="C4017" t="s">
        <v>498</v>
      </c>
      <c r="D4017" t="s">
        <v>351</v>
      </c>
      <c r="E4017">
        <v>2014</v>
      </c>
      <c r="F4017" t="s">
        <v>658</v>
      </c>
      <c r="G4017" t="s">
        <v>659</v>
      </c>
      <c r="H4017" s="3" t="s">
        <v>660</v>
      </c>
      <c r="I4017" s="8">
        <v>-8.875</v>
      </c>
      <c r="J4017" s="8">
        <v>-64.053055999999998</v>
      </c>
      <c r="K4017" t="s">
        <v>109</v>
      </c>
      <c r="L4017" t="s">
        <v>67</v>
      </c>
      <c r="M4017" t="s">
        <v>661</v>
      </c>
      <c r="N4017" t="s">
        <v>662</v>
      </c>
      <c r="O4017" s="12">
        <v>2011</v>
      </c>
      <c r="P4017" s="12">
        <v>11</v>
      </c>
      <c r="Q4017" s="12">
        <v>2012</v>
      </c>
      <c r="R4017" s="12">
        <v>1</v>
      </c>
      <c r="S4017">
        <v>3</v>
      </c>
      <c r="T4017" s="7">
        <v>26</v>
      </c>
      <c r="U4017">
        <v>5</v>
      </c>
      <c r="V4017" t="s">
        <v>53</v>
      </c>
      <c r="W4017">
        <f t="shared" si="62"/>
        <v>540</v>
      </c>
      <c r="X4017" s="5">
        <v>5</v>
      </c>
      <c r="Y4017" s="15" t="s">
        <v>20</v>
      </c>
      <c r="Z4017" t="s">
        <v>55</v>
      </c>
      <c r="AA4017" t="s">
        <v>890</v>
      </c>
      <c r="AB4017">
        <v>2</v>
      </c>
      <c r="AC4017" s="68" t="s">
        <v>1465</v>
      </c>
      <c r="AD4017" s="68" t="s">
        <v>1685</v>
      </c>
    </row>
    <row r="4018" spans="1:30" ht="14.4" x14ac:dyDescent="0.3">
      <c r="A4018">
        <v>41</v>
      </c>
      <c r="B4018" t="s">
        <v>24</v>
      </c>
      <c r="C4018" t="s">
        <v>498</v>
      </c>
      <c r="D4018" t="s">
        <v>351</v>
      </c>
      <c r="E4018">
        <v>2014</v>
      </c>
      <c r="F4018" t="s">
        <v>658</v>
      </c>
      <c r="G4018" t="s">
        <v>659</v>
      </c>
      <c r="H4018" s="3" t="s">
        <v>660</v>
      </c>
      <c r="I4018" s="8">
        <v>-8.875</v>
      </c>
      <c r="J4018" s="8">
        <v>-64.053055999999998</v>
      </c>
      <c r="K4018" t="s">
        <v>109</v>
      </c>
      <c r="L4018" t="s">
        <v>67</v>
      </c>
      <c r="M4018" t="s">
        <v>661</v>
      </c>
      <c r="N4018" t="s">
        <v>662</v>
      </c>
      <c r="O4018" s="12">
        <v>2011</v>
      </c>
      <c r="P4018" s="12">
        <v>11</v>
      </c>
      <c r="Q4018" s="12">
        <v>2012</v>
      </c>
      <c r="R4018" s="12">
        <v>1</v>
      </c>
      <c r="S4018">
        <v>3</v>
      </c>
      <c r="T4018" s="7">
        <v>26</v>
      </c>
      <c r="U4018">
        <v>5</v>
      </c>
      <c r="V4018" t="s">
        <v>53</v>
      </c>
      <c r="W4018">
        <f t="shared" si="62"/>
        <v>540</v>
      </c>
      <c r="X4018" s="5">
        <v>5</v>
      </c>
      <c r="Y4018" s="15" t="s">
        <v>20</v>
      </c>
      <c r="Z4018" t="s">
        <v>55</v>
      </c>
      <c r="AA4018" t="s">
        <v>1146</v>
      </c>
      <c r="AB4018">
        <v>0</v>
      </c>
      <c r="AC4018" s="68" t="s">
        <v>1465</v>
      </c>
      <c r="AD4018" s="68" t="s">
        <v>1685</v>
      </c>
    </row>
    <row r="4019" spans="1:30" ht="14.4" x14ac:dyDescent="0.3">
      <c r="A4019">
        <v>41</v>
      </c>
      <c r="B4019" t="s">
        <v>24</v>
      </c>
      <c r="C4019" t="s">
        <v>498</v>
      </c>
      <c r="D4019" t="s">
        <v>351</v>
      </c>
      <c r="E4019">
        <v>2014</v>
      </c>
      <c r="F4019" t="s">
        <v>658</v>
      </c>
      <c r="G4019" t="s">
        <v>659</v>
      </c>
      <c r="H4019" s="3" t="s">
        <v>660</v>
      </c>
      <c r="I4019" s="8">
        <v>-8.875</v>
      </c>
      <c r="J4019" s="8">
        <v>-64.053055999999998</v>
      </c>
      <c r="K4019" t="s">
        <v>109</v>
      </c>
      <c r="L4019" t="s">
        <v>67</v>
      </c>
      <c r="M4019" t="s">
        <v>661</v>
      </c>
      <c r="N4019" t="s">
        <v>662</v>
      </c>
      <c r="O4019" s="12">
        <v>2011</v>
      </c>
      <c r="P4019" s="12">
        <v>11</v>
      </c>
      <c r="Q4019" s="12">
        <v>2012</v>
      </c>
      <c r="R4019" s="12">
        <v>1</v>
      </c>
      <c r="S4019">
        <v>3</v>
      </c>
      <c r="T4019" s="7">
        <v>26</v>
      </c>
      <c r="U4019">
        <v>5</v>
      </c>
      <c r="V4019" t="s">
        <v>53</v>
      </c>
      <c r="W4019">
        <f t="shared" si="62"/>
        <v>540</v>
      </c>
      <c r="X4019" s="5">
        <v>5</v>
      </c>
      <c r="Y4019" s="15" t="s">
        <v>20</v>
      </c>
      <c r="Z4019" t="s">
        <v>55</v>
      </c>
      <c r="AA4019" t="s">
        <v>1147</v>
      </c>
      <c r="AB4019">
        <v>1</v>
      </c>
      <c r="AC4019" s="68" t="s">
        <v>1465</v>
      </c>
      <c r="AD4019" s="68" t="s">
        <v>1685</v>
      </c>
    </row>
    <row r="4020" spans="1:30" ht="14.4" x14ac:dyDescent="0.3">
      <c r="A4020">
        <v>41</v>
      </c>
      <c r="B4020" t="s">
        <v>24</v>
      </c>
      <c r="C4020" t="s">
        <v>498</v>
      </c>
      <c r="D4020" t="s">
        <v>351</v>
      </c>
      <c r="E4020">
        <v>2014</v>
      </c>
      <c r="F4020" t="s">
        <v>658</v>
      </c>
      <c r="G4020" t="s">
        <v>659</v>
      </c>
      <c r="H4020" s="3" t="s">
        <v>660</v>
      </c>
      <c r="I4020" s="8">
        <v>-8.875</v>
      </c>
      <c r="J4020" s="8">
        <v>-64.053055999999998</v>
      </c>
      <c r="K4020" t="s">
        <v>109</v>
      </c>
      <c r="L4020" t="s">
        <v>67</v>
      </c>
      <c r="M4020" t="s">
        <v>661</v>
      </c>
      <c r="N4020" t="s">
        <v>662</v>
      </c>
      <c r="O4020" s="12">
        <v>2011</v>
      </c>
      <c r="P4020" s="12">
        <v>11</v>
      </c>
      <c r="Q4020" s="12">
        <v>2012</v>
      </c>
      <c r="R4020" s="12">
        <v>1</v>
      </c>
      <c r="S4020">
        <v>3</v>
      </c>
      <c r="T4020" s="7">
        <v>26</v>
      </c>
      <c r="U4020">
        <v>5</v>
      </c>
      <c r="V4020" t="s">
        <v>53</v>
      </c>
      <c r="W4020">
        <f t="shared" si="62"/>
        <v>540</v>
      </c>
      <c r="X4020" s="5">
        <v>5</v>
      </c>
      <c r="Y4020" s="15" t="s">
        <v>20</v>
      </c>
      <c r="Z4020" t="s">
        <v>55</v>
      </c>
      <c r="AA4020" t="s">
        <v>1108</v>
      </c>
      <c r="AB4020">
        <v>0</v>
      </c>
      <c r="AC4020" s="68" t="s">
        <v>1465</v>
      </c>
      <c r="AD4020" s="68" t="s">
        <v>1685</v>
      </c>
    </row>
    <row r="4021" spans="1:30" ht="14.4" x14ac:dyDescent="0.3">
      <c r="A4021">
        <v>41</v>
      </c>
      <c r="B4021" t="s">
        <v>24</v>
      </c>
      <c r="C4021" t="s">
        <v>498</v>
      </c>
      <c r="D4021" t="s">
        <v>351</v>
      </c>
      <c r="E4021">
        <v>2014</v>
      </c>
      <c r="F4021" t="s">
        <v>658</v>
      </c>
      <c r="G4021" t="s">
        <v>659</v>
      </c>
      <c r="H4021" s="3" t="s">
        <v>660</v>
      </c>
      <c r="I4021" s="8">
        <v>-8.875</v>
      </c>
      <c r="J4021" s="8">
        <v>-64.053055999999998</v>
      </c>
      <c r="K4021" t="s">
        <v>109</v>
      </c>
      <c r="L4021" t="s">
        <v>67</v>
      </c>
      <c r="M4021" t="s">
        <v>661</v>
      </c>
      <c r="N4021" t="s">
        <v>662</v>
      </c>
      <c r="O4021" s="12">
        <v>2011</v>
      </c>
      <c r="P4021" s="12">
        <v>11</v>
      </c>
      <c r="Q4021" s="12">
        <v>2012</v>
      </c>
      <c r="R4021" s="12">
        <v>1</v>
      </c>
      <c r="S4021">
        <v>3</v>
      </c>
      <c r="T4021" s="7">
        <v>26</v>
      </c>
      <c r="U4021">
        <v>5</v>
      </c>
      <c r="V4021" t="s">
        <v>53</v>
      </c>
      <c r="W4021">
        <f t="shared" si="62"/>
        <v>540</v>
      </c>
      <c r="X4021" s="5">
        <v>5</v>
      </c>
      <c r="Y4021" s="15" t="s">
        <v>20</v>
      </c>
      <c r="Z4021" t="s">
        <v>55</v>
      </c>
      <c r="AA4021" t="s">
        <v>899</v>
      </c>
      <c r="AB4021">
        <v>0</v>
      </c>
      <c r="AC4021" s="68" t="s">
        <v>1465</v>
      </c>
      <c r="AD4021" s="68" t="s">
        <v>1685</v>
      </c>
    </row>
    <row r="4022" spans="1:30" ht="14.4" x14ac:dyDescent="0.3">
      <c r="A4022">
        <v>41</v>
      </c>
      <c r="B4022" t="s">
        <v>24</v>
      </c>
      <c r="C4022" t="s">
        <v>498</v>
      </c>
      <c r="D4022" t="s">
        <v>351</v>
      </c>
      <c r="E4022">
        <v>2014</v>
      </c>
      <c r="F4022" t="s">
        <v>658</v>
      </c>
      <c r="G4022" t="s">
        <v>659</v>
      </c>
      <c r="H4022" s="3" t="s">
        <v>660</v>
      </c>
      <c r="I4022" s="8">
        <v>-8.875</v>
      </c>
      <c r="J4022" s="8">
        <v>-64.053055999999998</v>
      </c>
      <c r="K4022" t="s">
        <v>109</v>
      </c>
      <c r="L4022" t="s">
        <v>67</v>
      </c>
      <c r="M4022" t="s">
        <v>661</v>
      </c>
      <c r="N4022" t="s">
        <v>662</v>
      </c>
      <c r="O4022" s="12">
        <v>2011</v>
      </c>
      <c r="P4022" s="12">
        <v>11</v>
      </c>
      <c r="Q4022" s="12">
        <v>2012</v>
      </c>
      <c r="R4022" s="12">
        <v>1</v>
      </c>
      <c r="S4022">
        <v>3</v>
      </c>
      <c r="T4022" s="7">
        <v>26</v>
      </c>
      <c r="U4022">
        <v>5</v>
      </c>
      <c r="V4022" t="s">
        <v>53</v>
      </c>
      <c r="W4022">
        <f t="shared" si="62"/>
        <v>540</v>
      </c>
      <c r="X4022" s="5">
        <v>5</v>
      </c>
      <c r="Y4022" s="15" t="s">
        <v>20</v>
      </c>
      <c r="Z4022" t="s">
        <v>83</v>
      </c>
      <c r="AA4022" t="s">
        <v>84</v>
      </c>
      <c r="AB4022">
        <v>5</v>
      </c>
      <c r="AC4022" s="68" t="s">
        <v>1465</v>
      </c>
      <c r="AD4022" s="68" t="s">
        <v>1685</v>
      </c>
    </row>
    <row r="4023" spans="1:30" ht="14.4" x14ac:dyDescent="0.3">
      <c r="A4023">
        <v>41</v>
      </c>
      <c r="B4023" t="s">
        <v>24</v>
      </c>
      <c r="C4023" t="s">
        <v>498</v>
      </c>
      <c r="D4023" t="s">
        <v>351</v>
      </c>
      <c r="E4023">
        <v>2014</v>
      </c>
      <c r="F4023" t="s">
        <v>658</v>
      </c>
      <c r="G4023" t="s">
        <v>659</v>
      </c>
      <c r="H4023" s="3" t="s">
        <v>660</v>
      </c>
      <c r="I4023" s="8">
        <v>-8.875</v>
      </c>
      <c r="J4023" s="8">
        <v>-64.053055999999998</v>
      </c>
      <c r="K4023" t="s">
        <v>109</v>
      </c>
      <c r="L4023" t="s">
        <v>67</v>
      </c>
      <c r="M4023" t="s">
        <v>661</v>
      </c>
      <c r="N4023" t="s">
        <v>662</v>
      </c>
      <c r="O4023" s="12">
        <v>2011</v>
      </c>
      <c r="P4023" s="12">
        <v>11</v>
      </c>
      <c r="Q4023" s="12">
        <v>2012</v>
      </c>
      <c r="R4023" s="12">
        <v>1</v>
      </c>
      <c r="S4023">
        <v>3</v>
      </c>
      <c r="T4023" s="7">
        <v>26</v>
      </c>
      <c r="U4023">
        <v>5</v>
      </c>
      <c r="V4023" t="s">
        <v>53</v>
      </c>
      <c r="W4023">
        <f t="shared" si="62"/>
        <v>540</v>
      </c>
      <c r="X4023" s="5">
        <v>5</v>
      </c>
      <c r="Y4023" s="15" t="s">
        <v>20</v>
      </c>
      <c r="Z4023" t="s">
        <v>83</v>
      </c>
      <c r="AA4023" t="s">
        <v>274</v>
      </c>
      <c r="AB4023">
        <v>4</v>
      </c>
      <c r="AC4023" s="68" t="s">
        <v>1465</v>
      </c>
      <c r="AD4023" s="68" t="s">
        <v>1685</v>
      </c>
    </row>
    <row r="4024" spans="1:30" ht="14.4" x14ac:dyDescent="0.3">
      <c r="A4024">
        <v>41</v>
      </c>
      <c r="B4024" t="s">
        <v>24</v>
      </c>
      <c r="C4024" t="s">
        <v>498</v>
      </c>
      <c r="D4024" t="s">
        <v>351</v>
      </c>
      <c r="E4024">
        <v>2014</v>
      </c>
      <c r="F4024" t="s">
        <v>658</v>
      </c>
      <c r="G4024" t="s">
        <v>659</v>
      </c>
      <c r="H4024" s="3" t="s">
        <v>660</v>
      </c>
      <c r="I4024" s="8">
        <v>-8.875</v>
      </c>
      <c r="J4024" s="8">
        <v>-64.053055999999998</v>
      </c>
      <c r="K4024" t="s">
        <v>109</v>
      </c>
      <c r="L4024" t="s">
        <v>67</v>
      </c>
      <c r="M4024" t="s">
        <v>661</v>
      </c>
      <c r="N4024" t="s">
        <v>662</v>
      </c>
      <c r="O4024" s="12">
        <v>2011</v>
      </c>
      <c r="P4024" s="12">
        <v>11</v>
      </c>
      <c r="Q4024" s="12">
        <v>2012</v>
      </c>
      <c r="R4024" s="12">
        <v>1</v>
      </c>
      <c r="S4024">
        <v>3</v>
      </c>
      <c r="T4024" s="7">
        <v>26</v>
      </c>
      <c r="U4024">
        <v>5</v>
      </c>
      <c r="V4024" t="s">
        <v>53</v>
      </c>
      <c r="W4024">
        <f t="shared" si="62"/>
        <v>540</v>
      </c>
      <c r="X4024" s="5">
        <v>5</v>
      </c>
      <c r="Y4024" s="15" t="s">
        <v>20</v>
      </c>
      <c r="Z4024" t="s">
        <v>83</v>
      </c>
      <c r="AA4024" t="s">
        <v>902</v>
      </c>
      <c r="AB4024">
        <v>2</v>
      </c>
      <c r="AC4024" s="68" t="s">
        <v>1465</v>
      </c>
      <c r="AD4024" s="68" t="s">
        <v>1685</v>
      </c>
    </row>
    <row r="4025" spans="1:30" ht="14.4" x14ac:dyDescent="0.3">
      <c r="A4025">
        <v>41</v>
      </c>
      <c r="B4025" t="s">
        <v>24</v>
      </c>
      <c r="C4025" t="s">
        <v>498</v>
      </c>
      <c r="D4025" t="s">
        <v>351</v>
      </c>
      <c r="E4025">
        <v>2014</v>
      </c>
      <c r="F4025" t="s">
        <v>658</v>
      </c>
      <c r="G4025" t="s">
        <v>659</v>
      </c>
      <c r="H4025" s="3" t="s">
        <v>660</v>
      </c>
      <c r="I4025" s="8">
        <v>-8.875</v>
      </c>
      <c r="J4025" s="8">
        <v>-64.053055999999998</v>
      </c>
      <c r="K4025" t="s">
        <v>109</v>
      </c>
      <c r="L4025" t="s">
        <v>67</v>
      </c>
      <c r="M4025" t="s">
        <v>661</v>
      </c>
      <c r="N4025" t="s">
        <v>662</v>
      </c>
      <c r="O4025" s="12">
        <v>2011</v>
      </c>
      <c r="P4025" s="12">
        <v>11</v>
      </c>
      <c r="Q4025" s="12">
        <v>2012</v>
      </c>
      <c r="R4025" s="12">
        <v>1</v>
      </c>
      <c r="S4025">
        <v>3</v>
      </c>
      <c r="T4025" s="7">
        <v>26</v>
      </c>
      <c r="U4025">
        <v>5</v>
      </c>
      <c r="V4025" t="s">
        <v>53</v>
      </c>
      <c r="W4025">
        <f t="shared" si="62"/>
        <v>540</v>
      </c>
      <c r="X4025" s="5">
        <v>5</v>
      </c>
      <c r="Y4025" s="15" t="s">
        <v>20</v>
      </c>
      <c r="Z4025" t="s">
        <v>83</v>
      </c>
      <c r="AA4025" t="s">
        <v>87</v>
      </c>
      <c r="AB4025">
        <v>0</v>
      </c>
      <c r="AC4025" s="68" t="s">
        <v>1465</v>
      </c>
      <c r="AD4025" s="68" t="s">
        <v>1685</v>
      </c>
    </row>
    <row r="4026" spans="1:30" ht="14.4" x14ac:dyDescent="0.3">
      <c r="A4026">
        <v>41</v>
      </c>
      <c r="B4026" t="s">
        <v>24</v>
      </c>
      <c r="C4026" t="s">
        <v>498</v>
      </c>
      <c r="D4026" t="s">
        <v>351</v>
      </c>
      <c r="E4026">
        <v>2014</v>
      </c>
      <c r="F4026" t="s">
        <v>658</v>
      </c>
      <c r="G4026" t="s">
        <v>659</v>
      </c>
      <c r="H4026" s="3" t="s">
        <v>660</v>
      </c>
      <c r="I4026" s="8">
        <v>-8.875</v>
      </c>
      <c r="J4026" s="8">
        <v>-64.053055999999998</v>
      </c>
      <c r="K4026" t="s">
        <v>109</v>
      </c>
      <c r="L4026" t="s">
        <v>67</v>
      </c>
      <c r="M4026" t="s">
        <v>661</v>
      </c>
      <c r="N4026" t="s">
        <v>662</v>
      </c>
      <c r="O4026" s="12">
        <v>2011</v>
      </c>
      <c r="P4026" s="12">
        <v>11</v>
      </c>
      <c r="Q4026" s="12">
        <v>2012</v>
      </c>
      <c r="R4026" s="12">
        <v>1</v>
      </c>
      <c r="S4026">
        <v>3</v>
      </c>
      <c r="T4026" s="7">
        <v>26</v>
      </c>
      <c r="U4026">
        <v>5</v>
      </c>
      <c r="V4026" t="s">
        <v>53</v>
      </c>
      <c r="W4026">
        <f t="shared" si="62"/>
        <v>540</v>
      </c>
      <c r="X4026" s="5">
        <v>5</v>
      </c>
      <c r="Y4026" s="15" t="s">
        <v>20</v>
      </c>
      <c r="Z4026" t="s">
        <v>83</v>
      </c>
      <c r="AA4026" t="s">
        <v>128</v>
      </c>
      <c r="AB4026">
        <v>0</v>
      </c>
      <c r="AC4026" s="68" t="s">
        <v>1465</v>
      </c>
      <c r="AD4026" s="68" t="s">
        <v>1685</v>
      </c>
    </row>
    <row r="4027" spans="1:30" ht="14.4" x14ac:dyDescent="0.3">
      <c r="A4027">
        <v>41</v>
      </c>
      <c r="B4027" t="s">
        <v>24</v>
      </c>
      <c r="C4027" t="s">
        <v>498</v>
      </c>
      <c r="D4027" t="s">
        <v>351</v>
      </c>
      <c r="E4027">
        <v>2014</v>
      </c>
      <c r="F4027" t="s">
        <v>658</v>
      </c>
      <c r="G4027" t="s">
        <v>659</v>
      </c>
      <c r="H4027" s="3" t="s">
        <v>660</v>
      </c>
      <c r="I4027" s="8">
        <v>-8.875</v>
      </c>
      <c r="J4027" s="8">
        <v>-64.053055999999998</v>
      </c>
      <c r="K4027" t="s">
        <v>109</v>
      </c>
      <c r="L4027" t="s">
        <v>67</v>
      </c>
      <c r="M4027" t="s">
        <v>661</v>
      </c>
      <c r="N4027" t="s">
        <v>662</v>
      </c>
      <c r="O4027" s="12">
        <v>2011</v>
      </c>
      <c r="P4027" s="12">
        <v>11</v>
      </c>
      <c r="Q4027" s="12">
        <v>2012</v>
      </c>
      <c r="R4027" s="12">
        <v>1</v>
      </c>
      <c r="S4027">
        <v>3</v>
      </c>
      <c r="T4027" s="7">
        <v>26</v>
      </c>
      <c r="U4027">
        <v>5</v>
      </c>
      <c r="V4027" t="s">
        <v>53</v>
      </c>
      <c r="W4027">
        <f t="shared" si="62"/>
        <v>540</v>
      </c>
      <c r="X4027" s="5">
        <v>5</v>
      </c>
      <c r="Y4027" s="15" t="s">
        <v>20</v>
      </c>
      <c r="Z4027" t="s">
        <v>83</v>
      </c>
      <c r="AA4027" t="s">
        <v>911</v>
      </c>
      <c r="AB4027">
        <v>1</v>
      </c>
      <c r="AC4027" s="68" t="s">
        <v>1465</v>
      </c>
      <c r="AD4027" s="68" t="s">
        <v>1685</v>
      </c>
    </row>
    <row r="4028" spans="1:30" ht="14.4" x14ac:dyDescent="0.3">
      <c r="A4028">
        <v>41</v>
      </c>
      <c r="B4028" t="s">
        <v>24</v>
      </c>
      <c r="C4028" t="s">
        <v>498</v>
      </c>
      <c r="D4028" t="s">
        <v>351</v>
      </c>
      <c r="E4028">
        <v>2014</v>
      </c>
      <c r="F4028" t="s">
        <v>658</v>
      </c>
      <c r="G4028" t="s">
        <v>659</v>
      </c>
      <c r="H4028" s="3" t="s">
        <v>660</v>
      </c>
      <c r="I4028" s="8">
        <v>-8.875</v>
      </c>
      <c r="J4028" s="8">
        <v>-64.053055999999998</v>
      </c>
      <c r="K4028" t="s">
        <v>109</v>
      </c>
      <c r="L4028" t="s">
        <v>67</v>
      </c>
      <c r="M4028" t="s">
        <v>661</v>
      </c>
      <c r="N4028" t="s">
        <v>662</v>
      </c>
      <c r="O4028" s="12">
        <v>2011</v>
      </c>
      <c r="P4028" s="12">
        <v>11</v>
      </c>
      <c r="Q4028" s="12">
        <v>2012</v>
      </c>
      <c r="R4028" s="12">
        <v>1</v>
      </c>
      <c r="S4028">
        <v>3</v>
      </c>
      <c r="T4028" s="7">
        <v>26</v>
      </c>
      <c r="U4028">
        <v>5</v>
      </c>
      <c r="V4028" t="s">
        <v>53</v>
      </c>
      <c r="W4028">
        <f t="shared" si="62"/>
        <v>540</v>
      </c>
      <c r="X4028" s="5">
        <v>5</v>
      </c>
      <c r="Y4028" s="15" t="s">
        <v>20</v>
      </c>
      <c r="Z4028" t="s">
        <v>90</v>
      </c>
      <c r="AA4028" t="s">
        <v>666</v>
      </c>
      <c r="AB4028">
        <v>0</v>
      </c>
      <c r="AC4028" s="68" t="s">
        <v>1465</v>
      </c>
      <c r="AD4028" s="68" t="s">
        <v>1685</v>
      </c>
    </row>
    <row r="4029" spans="1:30" ht="14.4" x14ac:dyDescent="0.3">
      <c r="A4029">
        <v>41</v>
      </c>
      <c r="B4029" t="s">
        <v>24</v>
      </c>
      <c r="C4029" t="s">
        <v>498</v>
      </c>
      <c r="D4029" t="s">
        <v>351</v>
      </c>
      <c r="E4029">
        <v>2014</v>
      </c>
      <c r="F4029" t="s">
        <v>658</v>
      </c>
      <c r="G4029" t="s">
        <v>659</v>
      </c>
      <c r="H4029" s="3" t="s">
        <v>660</v>
      </c>
      <c r="I4029" s="8">
        <v>-8.875</v>
      </c>
      <c r="J4029" s="8">
        <v>-64.053055999999998</v>
      </c>
      <c r="K4029" t="s">
        <v>109</v>
      </c>
      <c r="L4029" t="s">
        <v>67</v>
      </c>
      <c r="M4029" t="s">
        <v>661</v>
      </c>
      <c r="N4029" t="s">
        <v>662</v>
      </c>
      <c r="O4029" s="12">
        <v>2011</v>
      </c>
      <c r="P4029" s="12">
        <v>11</v>
      </c>
      <c r="Q4029" s="12">
        <v>2012</v>
      </c>
      <c r="R4029" s="12">
        <v>1</v>
      </c>
      <c r="S4029">
        <v>3</v>
      </c>
      <c r="T4029" s="7">
        <v>26</v>
      </c>
      <c r="U4029">
        <v>5</v>
      </c>
      <c r="V4029" t="s">
        <v>53</v>
      </c>
      <c r="W4029">
        <f t="shared" si="62"/>
        <v>540</v>
      </c>
      <c r="X4029" s="5">
        <v>5</v>
      </c>
      <c r="Y4029" s="15" t="s">
        <v>20</v>
      </c>
      <c r="Z4029" t="s">
        <v>90</v>
      </c>
      <c r="AA4029" t="s">
        <v>91</v>
      </c>
      <c r="AB4029">
        <v>1</v>
      </c>
      <c r="AC4029" s="68" t="s">
        <v>1465</v>
      </c>
      <c r="AD4029" s="68" t="s">
        <v>1685</v>
      </c>
    </row>
    <row r="4030" spans="1:30" ht="14.4" x14ac:dyDescent="0.3">
      <c r="A4030">
        <v>41</v>
      </c>
      <c r="B4030" t="s">
        <v>24</v>
      </c>
      <c r="C4030" t="s">
        <v>498</v>
      </c>
      <c r="D4030" t="s">
        <v>351</v>
      </c>
      <c r="E4030">
        <v>2014</v>
      </c>
      <c r="F4030" t="s">
        <v>658</v>
      </c>
      <c r="G4030" t="s">
        <v>659</v>
      </c>
      <c r="H4030" s="3" t="s">
        <v>660</v>
      </c>
      <c r="I4030" s="8">
        <v>-8.875</v>
      </c>
      <c r="J4030" s="8">
        <v>-64.053055999999998</v>
      </c>
      <c r="K4030" t="s">
        <v>109</v>
      </c>
      <c r="L4030" t="s">
        <v>67</v>
      </c>
      <c r="M4030" t="s">
        <v>661</v>
      </c>
      <c r="N4030" t="s">
        <v>662</v>
      </c>
      <c r="O4030" s="12">
        <v>2011</v>
      </c>
      <c r="P4030" s="12">
        <v>11</v>
      </c>
      <c r="Q4030" s="12">
        <v>2012</v>
      </c>
      <c r="R4030" s="12">
        <v>1</v>
      </c>
      <c r="S4030">
        <v>3</v>
      </c>
      <c r="T4030" s="7">
        <v>26</v>
      </c>
      <c r="U4030">
        <v>5</v>
      </c>
      <c r="V4030" t="s">
        <v>53</v>
      </c>
      <c r="W4030">
        <f t="shared" si="62"/>
        <v>540</v>
      </c>
      <c r="X4030" s="5">
        <v>5</v>
      </c>
      <c r="Y4030" s="15" t="s">
        <v>603</v>
      </c>
      <c r="Z4030" t="s">
        <v>1131</v>
      </c>
      <c r="AA4030" t="s">
        <v>1132</v>
      </c>
      <c r="AB4030">
        <v>0</v>
      </c>
      <c r="AC4030" s="68" t="s">
        <v>1465</v>
      </c>
      <c r="AD4030" s="68" t="s">
        <v>1685</v>
      </c>
    </row>
    <row r="4031" spans="1:30" ht="14.4" x14ac:dyDescent="0.3">
      <c r="A4031">
        <v>41</v>
      </c>
      <c r="B4031" t="s">
        <v>24</v>
      </c>
      <c r="C4031" t="s">
        <v>498</v>
      </c>
      <c r="D4031" t="s">
        <v>351</v>
      </c>
      <c r="E4031">
        <v>2014</v>
      </c>
      <c r="F4031" t="s">
        <v>658</v>
      </c>
      <c r="G4031" t="s">
        <v>659</v>
      </c>
      <c r="H4031" s="3" t="s">
        <v>660</v>
      </c>
      <c r="I4031" s="8">
        <v>-8.875</v>
      </c>
      <c r="J4031" s="8">
        <v>-64.053055999999998</v>
      </c>
      <c r="K4031" t="s">
        <v>109</v>
      </c>
      <c r="L4031" t="s">
        <v>67</v>
      </c>
      <c r="M4031" t="s">
        <v>661</v>
      </c>
      <c r="N4031" t="s">
        <v>662</v>
      </c>
      <c r="O4031" s="12">
        <v>2011</v>
      </c>
      <c r="P4031" s="12">
        <v>11</v>
      </c>
      <c r="Q4031" s="12">
        <v>2012</v>
      </c>
      <c r="R4031" s="12">
        <v>1</v>
      </c>
      <c r="S4031">
        <v>3</v>
      </c>
      <c r="T4031" s="7">
        <v>26</v>
      </c>
      <c r="U4031">
        <v>5</v>
      </c>
      <c r="V4031" t="s">
        <v>53</v>
      </c>
      <c r="W4031">
        <f t="shared" si="62"/>
        <v>540</v>
      </c>
      <c r="X4031" s="5">
        <v>5</v>
      </c>
      <c r="Y4031" s="15" t="s">
        <v>603</v>
      </c>
      <c r="Z4031" t="s">
        <v>49</v>
      </c>
      <c r="AA4031" t="s">
        <v>483</v>
      </c>
      <c r="AB4031">
        <v>0</v>
      </c>
      <c r="AC4031" s="68" t="s">
        <v>1465</v>
      </c>
      <c r="AD4031" s="68" t="s">
        <v>1685</v>
      </c>
    </row>
    <row r="4032" spans="1:30" ht="14.4" x14ac:dyDescent="0.3">
      <c r="A4032">
        <v>41</v>
      </c>
      <c r="B4032" t="s">
        <v>24</v>
      </c>
      <c r="C4032" t="s">
        <v>498</v>
      </c>
      <c r="D4032" t="s">
        <v>351</v>
      </c>
      <c r="E4032">
        <v>2014</v>
      </c>
      <c r="F4032" t="s">
        <v>658</v>
      </c>
      <c r="G4032" t="s">
        <v>659</v>
      </c>
      <c r="H4032" s="3" t="s">
        <v>660</v>
      </c>
      <c r="I4032" s="8">
        <v>-8.875</v>
      </c>
      <c r="J4032" s="8">
        <v>-64.053055999999998</v>
      </c>
      <c r="K4032" t="s">
        <v>109</v>
      </c>
      <c r="L4032" t="s">
        <v>67</v>
      </c>
      <c r="M4032" t="s">
        <v>661</v>
      </c>
      <c r="N4032" t="s">
        <v>662</v>
      </c>
      <c r="O4032" s="12">
        <v>2011</v>
      </c>
      <c r="P4032" s="12">
        <v>11</v>
      </c>
      <c r="Q4032" s="12">
        <v>2012</v>
      </c>
      <c r="R4032" s="12">
        <v>1</v>
      </c>
      <c r="S4032">
        <v>3</v>
      </c>
      <c r="T4032" s="7">
        <v>26</v>
      </c>
      <c r="U4032">
        <v>5</v>
      </c>
      <c r="V4032" t="s">
        <v>53</v>
      </c>
      <c r="W4032">
        <f t="shared" si="62"/>
        <v>540</v>
      </c>
      <c r="X4032" s="5">
        <v>5</v>
      </c>
      <c r="Y4032" s="15" t="s">
        <v>603</v>
      </c>
      <c r="Z4032" t="s">
        <v>49</v>
      </c>
      <c r="AA4032" t="s">
        <v>1079</v>
      </c>
      <c r="AB4032">
        <v>4</v>
      </c>
      <c r="AC4032" s="68" t="s">
        <v>1465</v>
      </c>
      <c r="AD4032" s="68" t="s">
        <v>1685</v>
      </c>
    </row>
    <row r="4033" spans="1:30" ht="14.4" x14ac:dyDescent="0.3">
      <c r="A4033">
        <v>41</v>
      </c>
      <c r="B4033" t="s">
        <v>24</v>
      </c>
      <c r="C4033" t="s">
        <v>498</v>
      </c>
      <c r="D4033" t="s">
        <v>351</v>
      </c>
      <c r="E4033">
        <v>2014</v>
      </c>
      <c r="F4033" t="s">
        <v>658</v>
      </c>
      <c r="G4033" t="s">
        <v>659</v>
      </c>
      <c r="H4033" s="3" t="s">
        <v>660</v>
      </c>
      <c r="I4033" s="8">
        <v>-8.875</v>
      </c>
      <c r="J4033" s="8">
        <v>-64.053055999999998</v>
      </c>
      <c r="K4033" t="s">
        <v>109</v>
      </c>
      <c r="L4033" t="s">
        <v>67</v>
      </c>
      <c r="M4033" t="s">
        <v>661</v>
      </c>
      <c r="N4033" t="s">
        <v>662</v>
      </c>
      <c r="O4033" s="12">
        <v>2011</v>
      </c>
      <c r="P4033" s="12">
        <v>11</v>
      </c>
      <c r="Q4033" s="12">
        <v>2012</v>
      </c>
      <c r="R4033" s="12">
        <v>1</v>
      </c>
      <c r="S4033">
        <v>3</v>
      </c>
      <c r="T4033" s="7">
        <v>26</v>
      </c>
      <c r="U4033">
        <v>5</v>
      </c>
      <c r="V4033" t="s">
        <v>53</v>
      </c>
      <c r="W4033">
        <f t="shared" si="62"/>
        <v>540</v>
      </c>
      <c r="X4033" s="5">
        <v>5</v>
      </c>
      <c r="Y4033" s="15" t="s">
        <v>603</v>
      </c>
      <c r="Z4033" t="s">
        <v>55</v>
      </c>
      <c r="AA4033" t="s">
        <v>859</v>
      </c>
      <c r="AB4033">
        <v>0</v>
      </c>
      <c r="AC4033" s="68" t="s">
        <v>1465</v>
      </c>
      <c r="AD4033" s="68" t="s">
        <v>1685</v>
      </c>
    </row>
    <row r="4034" spans="1:30" ht="14.4" x14ac:dyDescent="0.3">
      <c r="A4034">
        <v>41</v>
      </c>
      <c r="B4034" t="s">
        <v>24</v>
      </c>
      <c r="C4034" t="s">
        <v>498</v>
      </c>
      <c r="D4034" t="s">
        <v>351</v>
      </c>
      <c r="E4034">
        <v>2014</v>
      </c>
      <c r="F4034" t="s">
        <v>658</v>
      </c>
      <c r="G4034" t="s">
        <v>659</v>
      </c>
      <c r="H4034" s="3" t="s">
        <v>660</v>
      </c>
      <c r="I4034" s="8">
        <v>-8.875</v>
      </c>
      <c r="J4034" s="8">
        <v>-64.053055999999998</v>
      </c>
      <c r="K4034" t="s">
        <v>109</v>
      </c>
      <c r="L4034" t="s">
        <v>67</v>
      </c>
      <c r="M4034" t="s">
        <v>661</v>
      </c>
      <c r="N4034" t="s">
        <v>662</v>
      </c>
      <c r="O4034" s="12">
        <v>2011</v>
      </c>
      <c r="P4034" s="12">
        <v>11</v>
      </c>
      <c r="Q4034" s="12">
        <v>2012</v>
      </c>
      <c r="R4034" s="12">
        <v>1</v>
      </c>
      <c r="S4034">
        <v>3</v>
      </c>
      <c r="T4034" s="7">
        <v>26</v>
      </c>
      <c r="U4034">
        <v>5</v>
      </c>
      <c r="V4034" t="s">
        <v>53</v>
      </c>
      <c r="W4034">
        <f t="shared" si="62"/>
        <v>540</v>
      </c>
      <c r="X4034" s="5">
        <v>5</v>
      </c>
      <c r="Y4034" s="15" t="s">
        <v>603</v>
      </c>
      <c r="Z4034" t="s">
        <v>55</v>
      </c>
      <c r="AA4034" t="s">
        <v>1054</v>
      </c>
      <c r="AB4034">
        <v>0</v>
      </c>
      <c r="AC4034" s="68" t="s">
        <v>1465</v>
      </c>
      <c r="AD4034" s="68" t="s">
        <v>1685</v>
      </c>
    </row>
    <row r="4035" spans="1:30" ht="14.4" x14ac:dyDescent="0.3">
      <c r="A4035">
        <v>41</v>
      </c>
      <c r="B4035" t="s">
        <v>24</v>
      </c>
      <c r="C4035" t="s">
        <v>498</v>
      </c>
      <c r="D4035" t="s">
        <v>351</v>
      </c>
      <c r="E4035">
        <v>2014</v>
      </c>
      <c r="F4035" t="s">
        <v>658</v>
      </c>
      <c r="G4035" t="s">
        <v>659</v>
      </c>
      <c r="H4035" s="3" t="s">
        <v>660</v>
      </c>
      <c r="I4035" s="8">
        <v>-8.875</v>
      </c>
      <c r="J4035" s="8">
        <v>-64.053055999999998</v>
      </c>
      <c r="K4035" t="s">
        <v>109</v>
      </c>
      <c r="L4035" t="s">
        <v>67</v>
      </c>
      <c r="M4035" t="s">
        <v>661</v>
      </c>
      <c r="N4035" t="s">
        <v>662</v>
      </c>
      <c r="O4035" s="12">
        <v>2011</v>
      </c>
      <c r="P4035" s="12">
        <v>11</v>
      </c>
      <c r="Q4035" s="12">
        <v>2012</v>
      </c>
      <c r="R4035" s="12">
        <v>1</v>
      </c>
      <c r="S4035">
        <v>3</v>
      </c>
      <c r="T4035" s="7">
        <v>26</v>
      </c>
      <c r="U4035">
        <v>5</v>
      </c>
      <c r="V4035" t="s">
        <v>53</v>
      </c>
      <c r="W4035">
        <f t="shared" si="62"/>
        <v>540</v>
      </c>
      <c r="X4035" s="5">
        <v>5</v>
      </c>
      <c r="Y4035" s="15" t="s">
        <v>603</v>
      </c>
      <c r="Z4035" t="s">
        <v>55</v>
      </c>
      <c r="AA4035" t="s">
        <v>860</v>
      </c>
      <c r="AB4035">
        <v>0</v>
      </c>
      <c r="AC4035" s="68" t="s">
        <v>1465</v>
      </c>
      <c r="AD4035" s="68" t="s">
        <v>1685</v>
      </c>
    </row>
    <row r="4036" spans="1:30" ht="14.4" x14ac:dyDescent="0.3">
      <c r="A4036">
        <v>41</v>
      </c>
      <c r="B4036" t="s">
        <v>24</v>
      </c>
      <c r="C4036" t="s">
        <v>498</v>
      </c>
      <c r="D4036" t="s">
        <v>351</v>
      </c>
      <c r="E4036">
        <v>2014</v>
      </c>
      <c r="F4036" t="s">
        <v>658</v>
      </c>
      <c r="G4036" t="s">
        <v>659</v>
      </c>
      <c r="H4036" s="3" t="s">
        <v>660</v>
      </c>
      <c r="I4036" s="8">
        <v>-8.875</v>
      </c>
      <c r="J4036" s="8">
        <v>-64.053055999999998</v>
      </c>
      <c r="K4036" t="s">
        <v>109</v>
      </c>
      <c r="L4036" t="s">
        <v>67</v>
      </c>
      <c r="M4036" t="s">
        <v>661</v>
      </c>
      <c r="N4036" t="s">
        <v>662</v>
      </c>
      <c r="O4036" s="12">
        <v>2011</v>
      </c>
      <c r="P4036" s="12">
        <v>11</v>
      </c>
      <c r="Q4036" s="12">
        <v>2012</v>
      </c>
      <c r="R4036" s="12">
        <v>1</v>
      </c>
      <c r="S4036">
        <v>3</v>
      </c>
      <c r="T4036" s="7">
        <v>26</v>
      </c>
      <c r="U4036">
        <v>5</v>
      </c>
      <c r="V4036" t="s">
        <v>53</v>
      </c>
      <c r="W4036">
        <f t="shared" si="62"/>
        <v>540</v>
      </c>
      <c r="X4036" s="5">
        <v>5</v>
      </c>
      <c r="Y4036" s="15" t="s">
        <v>603</v>
      </c>
      <c r="Z4036" t="s">
        <v>55</v>
      </c>
      <c r="AA4036" t="s">
        <v>861</v>
      </c>
      <c r="AB4036">
        <v>1</v>
      </c>
      <c r="AC4036" s="68" t="s">
        <v>1465</v>
      </c>
      <c r="AD4036" s="68" t="s">
        <v>1685</v>
      </c>
    </row>
    <row r="4037" spans="1:30" ht="14.4" x14ac:dyDescent="0.3">
      <c r="A4037">
        <v>41</v>
      </c>
      <c r="B4037" t="s">
        <v>24</v>
      </c>
      <c r="C4037" t="s">
        <v>498</v>
      </c>
      <c r="D4037" t="s">
        <v>351</v>
      </c>
      <c r="E4037">
        <v>2014</v>
      </c>
      <c r="F4037" t="s">
        <v>658</v>
      </c>
      <c r="G4037" t="s">
        <v>659</v>
      </c>
      <c r="H4037" s="3" t="s">
        <v>660</v>
      </c>
      <c r="I4037" s="8">
        <v>-8.875</v>
      </c>
      <c r="J4037" s="8">
        <v>-64.053055999999998</v>
      </c>
      <c r="K4037" t="s">
        <v>109</v>
      </c>
      <c r="L4037" t="s">
        <v>67</v>
      </c>
      <c r="M4037" t="s">
        <v>661</v>
      </c>
      <c r="N4037" t="s">
        <v>662</v>
      </c>
      <c r="O4037" s="12">
        <v>2011</v>
      </c>
      <c r="P4037" s="12">
        <v>11</v>
      </c>
      <c r="Q4037" s="12">
        <v>2012</v>
      </c>
      <c r="R4037" s="12">
        <v>1</v>
      </c>
      <c r="S4037">
        <v>3</v>
      </c>
      <c r="T4037" s="7">
        <v>26</v>
      </c>
      <c r="U4037">
        <v>5</v>
      </c>
      <c r="V4037" t="s">
        <v>53</v>
      </c>
      <c r="W4037">
        <f t="shared" si="62"/>
        <v>540</v>
      </c>
      <c r="X4037" s="5">
        <v>5</v>
      </c>
      <c r="Y4037" s="15" t="s">
        <v>603</v>
      </c>
      <c r="Z4037" t="s">
        <v>55</v>
      </c>
      <c r="AA4037" t="s">
        <v>59</v>
      </c>
      <c r="AB4037">
        <v>0</v>
      </c>
      <c r="AC4037" s="68" t="s">
        <v>1465</v>
      </c>
      <c r="AD4037" s="68" t="s">
        <v>1685</v>
      </c>
    </row>
    <row r="4038" spans="1:30" ht="14.4" x14ac:dyDescent="0.3">
      <c r="A4038">
        <v>41</v>
      </c>
      <c r="B4038" t="s">
        <v>24</v>
      </c>
      <c r="C4038" t="s">
        <v>498</v>
      </c>
      <c r="D4038" t="s">
        <v>351</v>
      </c>
      <c r="E4038">
        <v>2014</v>
      </c>
      <c r="F4038" t="s">
        <v>658</v>
      </c>
      <c r="G4038" t="s">
        <v>659</v>
      </c>
      <c r="H4038" s="3" t="s">
        <v>660</v>
      </c>
      <c r="I4038" s="8">
        <v>-8.875</v>
      </c>
      <c r="J4038" s="8">
        <v>-64.053055999999998</v>
      </c>
      <c r="K4038" t="s">
        <v>109</v>
      </c>
      <c r="L4038" t="s">
        <v>67</v>
      </c>
      <c r="M4038" t="s">
        <v>661</v>
      </c>
      <c r="N4038" t="s">
        <v>662</v>
      </c>
      <c r="O4038" s="12">
        <v>2011</v>
      </c>
      <c r="P4038" s="12">
        <v>11</v>
      </c>
      <c r="Q4038" s="12">
        <v>2012</v>
      </c>
      <c r="R4038" s="12">
        <v>1</v>
      </c>
      <c r="S4038">
        <v>3</v>
      </c>
      <c r="T4038" s="7">
        <v>26</v>
      </c>
      <c r="U4038">
        <v>5</v>
      </c>
      <c r="V4038" t="s">
        <v>53</v>
      </c>
      <c r="W4038">
        <f t="shared" si="62"/>
        <v>540</v>
      </c>
      <c r="X4038" s="5">
        <v>5</v>
      </c>
      <c r="Y4038" s="15" t="s">
        <v>603</v>
      </c>
      <c r="Z4038" t="s">
        <v>55</v>
      </c>
      <c r="AA4038" t="s">
        <v>867</v>
      </c>
      <c r="AB4038">
        <v>0</v>
      </c>
      <c r="AC4038" s="68" t="s">
        <v>1465</v>
      </c>
      <c r="AD4038" s="68" t="s">
        <v>1685</v>
      </c>
    </row>
    <row r="4039" spans="1:30" ht="14.4" x14ac:dyDescent="0.3">
      <c r="A4039">
        <v>41</v>
      </c>
      <c r="B4039" t="s">
        <v>24</v>
      </c>
      <c r="C4039" t="s">
        <v>498</v>
      </c>
      <c r="D4039" t="s">
        <v>351</v>
      </c>
      <c r="E4039">
        <v>2014</v>
      </c>
      <c r="F4039" t="s">
        <v>658</v>
      </c>
      <c r="G4039" t="s">
        <v>659</v>
      </c>
      <c r="H4039" s="3" t="s">
        <v>660</v>
      </c>
      <c r="I4039" s="8">
        <v>-8.875</v>
      </c>
      <c r="J4039" s="8">
        <v>-64.053055999999998</v>
      </c>
      <c r="K4039" t="s">
        <v>109</v>
      </c>
      <c r="L4039" t="s">
        <v>67</v>
      </c>
      <c r="M4039" t="s">
        <v>661</v>
      </c>
      <c r="N4039" t="s">
        <v>662</v>
      </c>
      <c r="O4039" s="12">
        <v>2011</v>
      </c>
      <c r="P4039" s="12">
        <v>11</v>
      </c>
      <c r="Q4039" s="12">
        <v>2012</v>
      </c>
      <c r="R4039" s="12">
        <v>1</v>
      </c>
      <c r="S4039">
        <v>3</v>
      </c>
      <c r="T4039" s="7">
        <v>26</v>
      </c>
      <c r="U4039">
        <v>5</v>
      </c>
      <c r="V4039" t="s">
        <v>53</v>
      </c>
      <c r="W4039">
        <f t="shared" si="62"/>
        <v>540</v>
      </c>
      <c r="X4039" s="5">
        <v>5</v>
      </c>
      <c r="Y4039" s="15" t="s">
        <v>603</v>
      </c>
      <c r="Z4039" t="s">
        <v>55</v>
      </c>
      <c r="AA4039" t="s">
        <v>1083</v>
      </c>
      <c r="AB4039">
        <v>6</v>
      </c>
      <c r="AC4039" s="68" t="s">
        <v>1465</v>
      </c>
      <c r="AD4039" s="68" t="s">
        <v>1685</v>
      </c>
    </row>
    <row r="4040" spans="1:30" ht="14.4" x14ac:dyDescent="0.3">
      <c r="A4040">
        <v>41</v>
      </c>
      <c r="B4040" t="s">
        <v>24</v>
      </c>
      <c r="C4040" t="s">
        <v>498</v>
      </c>
      <c r="D4040" t="s">
        <v>351</v>
      </c>
      <c r="E4040">
        <v>2014</v>
      </c>
      <c r="F4040" t="s">
        <v>658</v>
      </c>
      <c r="G4040" t="s">
        <v>659</v>
      </c>
      <c r="H4040" s="3" t="s">
        <v>660</v>
      </c>
      <c r="I4040" s="8">
        <v>-8.875</v>
      </c>
      <c r="J4040" s="8">
        <v>-64.053055999999998</v>
      </c>
      <c r="K4040" t="s">
        <v>109</v>
      </c>
      <c r="L4040" t="s">
        <v>67</v>
      </c>
      <c r="M4040" t="s">
        <v>661</v>
      </c>
      <c r="N4040" t="s">
        <v>662</v>
      </c>
      <c r="O4040" s="12">
        <v>2011</v>
      </c>
      <c r="P4040" s="12">
        <v>11</v>
      </c>
      <c r="Q4040" s="12">
        <v>2012</v>
      </c>
      <c r="R4040" s="12">
        <v>1</v>
      </c>
      <c r="S4040">
        <v>3</v>
      </c>
      <c r="T4040" s="7">
        <v>26</v>
      </c>
      <c r="U4040">
        <v>5</v>
      </c>
      <c r="V4040" t="s">
        <v>53</v>
      </c>
      <c r="W4040">
        <f t="shared" si="62"/>
        <v>540</v>
      </c>
      <c r="X4040" s="5">
        <v>5</v>
      </c>
      <c r="Y4040" s="15" t="s">
        <v>603</v>
      </c>
      <c r="Z4040" t="s">
        <v>55</v>
      </c>
      <c r="AA4040" t="s">
        <v>524</v>
      </c>
      <c r="AB4040">
        <v>0</v>
      </c>
      <c r="AC4040" s="68" t="s">
        <v>1465</v>
      </c>
      <c r="AD4040" s="68" t="s">
        <v>1685</v>
      </c>
    </row>
    <row r="4041" spans="1:30" ht="14.4" x14ac:dyDescent="0.3">
      <c r="A4041">
        <v>41</v>
      </c>
      <c r="B4041" t="s">
        <v>24</v>
      </c>
      <c r="C4041" t="s">
        <v>498</v>
      </c>
      <c r="D4041" t="s">
        <v>351</v>
      </c>
      <c r="E4041">
        <v>2014</v>
      </c>
      <c r="F4041" t="s">
        <v>658</v>
      </c>
      <c r="G4041" t="s">
        <v>659</v>
      </c>
      <c r="H4041" s="3" t="s">
        <v>660</v>
      </c>
      <c r="I4041" s="8">
        <v>-8.875</v>
      </c>
      <c r="J4041" s="8">
        <v>-64.053055999999998</v>
      </c>
      <c r="K4041" t="s">
        <v>109</v>
      </c>
      <c r="L4041" t="s">
        <v>67</v>
      </c>
      <c r="M4041" t="s">
        <v>661</v>
      </c>
      <c r="N4041" t="s">
        <v>662</v>
      </c>
      <c r="O4041" s="12">
        <v>2011</v>
      </c>
      <c r="P4041" s="12">
        <v>11</v>
      </c>
      <c r="Q4041" s="12">
        <v>2012</v>
      </c>
      <c r="R4041" s="12">
        <v>1</v>
      </c>
      <c r="S4041">
        <v>3</v>
      </c>
      <c r="T4041" s="7">
        <v>26</v>
      </c>
      <c r="U4041">
        <v>5</v>
      </c>
      <c r="V4041" t="s">
        <v>53</v>
      </c>
      <c r="W4041">
        <f t="shared" si="62"/>
        <v>540</v>
      </c>
      <c r="X4041" s="5">
        <v>5</v>
      </c>
      <c r="Y4041" s="15" t="s">
        <v>603</v>
      </c>
      <c r="Z4041" t="s">
        <v>55</v>
      </c>
      <c r="AA4041" t="s">
        <v>1107</v>
      </c>
      <c r="AB4041">
        <v>0</v>
      </c>
      <c r="AC4041" s="68" t="s">
        <v>1465</v>
      </c>
      <c r="AD4041" s="68" t="s">
        <v>1685</v>
      </c>
    </row>
    <row r="4042" spans="1:30" ht="14.4" x14ac:dyDescent="0.3">
      <c r="A4042">
        <v>41</v>
      </c>
      <c r="B4042" t="s">
        <v>24</v>
      </c>
      <c r="C4042" t="s">
        <v>498</v>
      </c>
      <c r="D4042" t="s">
        <v>351</v>
      </c>
      <c r="E4042">
        <v>2014</v>
      </c>
      <c r="F4042" t="s">
        <v>658</v>
      </c>
      <c r="G4042" t="s">
        <v>659</v>
      </c>
      <c r="H4042" s="3" t="s">
        <v>660</v>
      </c>
      <c r="I4042" s="8">
        <v>-8.875</v>
      </c>
      <c r="J4042" s="8">
        <v>-64.053055999999998</v>
      </c>
      <c r="K4042" t="s">
        <v>109</v>
      </c>
      <c r="L4042" t="s">
        <v>67</v>
      </c>
      <c r="M4042" t="s">
        <v>661</v>
      </c>
      <c r="N4042" t="s">
        <v>662</v>
      </c>
      <c r="O4042" s="12">
        <v>2011</v>
      </c>
      <c r="P4042" s="12">
        <v>11</v>
      </c>
      <c r="Q4042" s="12">
        <v>2012</v>
      </c>
      <c r="R4042" s="12">
        <v>1</v>
      </c>
      <c r="S4042">
        <v>3</v>
      </c>
      <c r="T4042" s="7">
        <v>26</v>
      </c>
      <c r="U4042">
        <v>5</v>
      </c>
      <c r="V4042" t="s">
        <v>53</v>
      </c>
      <c r="W4042">
        <f t="shared" si="62"/>
        <v>540</v>
      </c>
      <c r="X4042" s="5">
        <v>5</v>
      </c>
      <c r="Y4042" s="15" t="s">
        <v>603</v>
      </c>
      <c r="Z4042" t="s">
        <v>55</v>
      </c>
      <c r="AA4042" t="s">
        <v>73</v>
      </c>
      <c r="AB4042">
        <v>0</v>
      </c>
      <c r="AC4042" s="68" t="s">
        <v>1465</v>
      </c>
      <c r="AD4042" s="68" t="s">
        <v>1685</v>
      </c>
    </row>
    <row r="4043" spans="1:30" ht="14.4" x14ac:dyDescent="0.3">
      <c r="A4043">
        <v>41</v>
      </c>
      <c r="B4043" t="s">
        <v>24</v>
      </c>
      <c r="C4043" t="s">
        <v>498</v>
      </c>
      <c r="D4043" t="s">
        <v>351</v>
      </c>
      <c r="E4043">
        <v>2014</v>
      </c>
      <c r="F4043" t="s">
        <v>658</v>
      </c>
      <c r="G4043" t="s">
        <v>659</v>
      </c>
      <c r="H4043" s="3" t="s">
        <v>660</v>
      </c>
      <c r="I4043" s="8">
        <v>-8.875</v>
      </c>
      <c r="J4043" s="8">
        <v>-64.053055999999998</v>
      </c>
      <c r="K4043" t="s">
        <v>109</v>
      </c>
      <c r="L4043" t="s">
        <v>67</v>
      </c>
      <c r="M4043" t="s">
        <v>661</v>
      </c>
      <c r="N4043" t="s">
        <v>662</v>
      </c>
      <c r="O4043" s="12">
        <v>2011</v>
      </c>
      <c r="P4043" s="12">
        <v>11</v>
      </c>
      <c r="Q4043" s="12">
        <v>2012</v>
      </c>
      <c r="R4043" s="12">
        <v>1</v>
      </c>
      <c r="S4043">
        <v>3</v>
      </c>
      <c r="T4043" s="7">
        <v>26</v>
      </c>
      <c r="U4043">
        <v>5</v>
      </c>
      <c r="V4043" t="s">
        <v>53</v>
      </c>
      <c r="W4043">
        <f t="shared" si="62"/>
        <v>540</v>
      </c>
      <c r="X4043" s="5">
        <v>5</v>
      </c>
      <c r="Y4043" s="15" t="s">
        <v>603</v>
      </c>
      <c r="Z4043" t="s">
        <v>55</v>
      </c>
      <c r="AA4043" t="s">
        <v>876</v>
      </c>
      <c r="AB4043">
        <v>0</v>
      </c>
      <c r="AC4043" s="68" t="s">
        <v>1465</v>
      </c>
      <c r="AD4043" s="68" t="s">
        <v>1685</v>
      </c>
    </row>
    <row r="4044" spans="1:30" ht="14.4" x14ac:dyDescent="0.3">
      <c r="A4044">
        <v>41</v>
      </c>
      <c r="B4044" t="s">
        <v>24</v>
      </c>
      <c r="C4044" t="s">
        <v>498</v>
      </c>
      <c r="D4044" t="s">
        <v>351</v>
      </c>
      <c r="E4044">
        <v>2014</v>
      </c>
      <c r="F4044" t="s">
        <v>658</v>
      </c>
      <c r="G4044" t="s">
        <v>659</v>
      </c>
      <c r="H4044" s="3" t="s">
        <v>660</v>
      </c>
      <c r="I4044" s="8">
        <v>-8.875</v>
      </c>
      <c r="J4044" s="8">
        <v>-64.053055999999998</v>
      </c>
      <c r="K4044" t="s">
        <v>109</v>
      </c>
      <c r="L4044" t="s">
        <v>67</v>
      </c>
      <c r="M4044" t="s">
        <v>661</v>
      </c>
      <c r="N4044" t="s">
        <v>662</v>
      </c>
      <c r="O4044" s="12">
        <v>2011</v>
      </c>
      <c r="P4044" s="12">
        <v>11</v>
      </c>
      <c r="Q4044" s="12">
        <v>2012</v>
      </c>
      <c r="R4044" s="12">
        <v>1</v>
      </c>
      <c r="S4044">
        <v>3</v>
      </c>
      <c r="T4044" s="7">
        <v>26</v>
      </c>
      <c r="U4044">
        <v>5</v>
      </c>
      <c r="V4044" t="s">
        <v>53</v>
      </c>
      <c r="W4044">
        <f t="shared" si="62"/>
        <v>540</v>
      </c>
      <c r="X4044" s="5">
        <v>5</v>
      </c>
      <c r="Y4044" s="15" t="s">
        <v>603</v>
      </c>
      <c r="Z4044" t="s">
        <v>55</v>
      </c>
      <c r="AA4044" t="s">
        <v>655</v>
      </c>
      <c r="AB4044">
        <v>32</v>
      </c>
      <c r="AC4044" s="68" t="s">
        <v>1465</v>
      </c>
      <c r="AD4044" s="68" t="s">
        <v>1685</v>
      </c>
    </row>
    <row r="4045" spans="1:30" ht="14.4" x14ac:dyDescent="0.3">
      <c r="A4045">
        <v>41</v>
      </c>
      <c r="B4045" t="s">
        <v>24</v>
      </c>
      <c r="C4045" t="s">
        <v>498</v>
      </c>
      <c r="D4045" t="s">
        <v>351</v>
      </c>
      <c r="E4045">
        <v>2014</v>
      </c>
      <c r="F4045" t="s">
        <v>658</v>
      </c>
      <c r="G4045" t="s">
        <v>659</v>
      </c>
      <c r="H4045" s="3" t="s">
        <v>660</v>
      </c>
      <c r="I4045" s="8">
        <v>-8.875</v>
      </c>
      <c r="J4045" s="8">
        <v>-64.053055999999998</v>
      </c>
      <c r="K4045" t="s">
        <v>109</v>
      </c>
      <c r="L4045" t="s">
        <v>67</v>
      </c>
      <c r="M4045" t="s">
        <v>661</v>
      </c>
      <c r="N4045" t="s">
        <v>662</v>
      </c>
      <c r="O4045" s="12">
        <v>2011</v>
      </c>
      <c r="P4045" s="12">
        <v>11</v>
      </c>
      <c r="Q4045" s="12">
        <v>2012</v>
      </c>
      <c r="R4045" s="12">
        <v>1</v>
      </c>
      <c r="S4045">
        <v>3</v>
      </c>
      <c r="T4045" s="7">
        <v>26</v>
      </c>
      <c r="U4045">
        <v>5</v>
      </c>
      <c r="V4045" t="s">
        <v>53</v>
      </c>
      <c r="W4045">
        <f t="shared" si="62"/>
        <v>540</v>
      </c>
      <c r="X4045" s="5">
        <v>5</v>
      </c>
      <c r="Y4045" s="15" t="s">
        <v>603</v>
      </c>
      <c r="Z4045" t="s">
        <v>55</v>
      </c>
      <c r="AA4045" t="s">
        <v>889</v>
      </c>
      <c r="AB4045">
        <v>1</v>
      </c>
      <c r="AC4045" s="68" t="s">
        <v>1465</v>
      </c>
      <c r="AD4045" s="68" t="s">
        <v>1685</v>
      </c>
    </row>
    <row r="4046" spans="1:30" ht="14.4" x14ac:dyDescent="0.3">
      <c r="A4046">
        <v>41</v>
      </c>
      <c r="B4046" t="s">
        <v>24</v>
      </c>
      <c r="C4046" t="s">
        <v>498</v>
      </c>
      <c r="D4046" t="s">
        <v>351</v>
      </c>
      <c r="E4046">
        <v>2014</v>
      </c>
      <c r="F4046" t="s">
        <v>658</v>
      </c>
      <c r="G4046" t="s">
        <v>659</v>
      </c>
      <c r="H4046" s="3" t="s">
        <v>660</v>
      </c>
      <c r="I4046" s="8">
        <v>-8.875</v>
      </c>
      <c r="J4046" s="8">
        <v>-64.053055999999998</v>
      </c>
      <c r="K4046" t="s">
        <v>109</v>
      </c>
      <c r="L4046" t="s">
        <v>67</v>
      </c>
      <c r="M4046" t="s">
        <v>661</v>
      </c>
      <c r="N4046" t="s">
        <v>662</v>
      </c>
      <c r="O4046" s="12">
        <v>2011</v>
      </c>
      <c r="P4046" s="12">
        <v>11</v>
      </c>
      <c r="Q4046" s="12">
        <v>2012</v>
      </c>
      <c r="R4046" s="12">
        <v>1</v>
      </c>
      <c r="S4046">
        <v>3</v>
      </c>
      <c r="T4046" s="7">
        <v>26</v>
      </c>
      <c r="U4046">
        <v>5</v>
      </c>
      <c r="V4046" t="s">
        <v>53</v>
      </c>
      <c r="W4046">
        <f t="shared" si="62"/>
        <v>540</v>
      </c>
      <c r="X4046" s="5">
        <v>5</v>
      </c>
      <c r="Y4046" s="15" t="s">
        <v>603</v>
      </c>
      <c r="Z4046" t="s">
        <v>55</v>
      </c>
      <c r="AA4046" t="s">
        <v>890</v>
      </c>
      <c r="AB4046">
        <v>0</v>
      </c>
      <c r="AC4046" s="68" t="s">
        <v>1465</v>
      </c>
      <c r="AD4046" s="68" t="s">
        <v>1685</v>
      </c>
    </row>
    <row r="4047" spans="1:30" ht="14.4" x14ac:dyDescent="0.3">
      <c r="A4047">
        <v>41</v>
      </c>
      <c r="B4047" t="s">
        <v>24</v>
      </c>
      <c r="C4047" t="s">
        <v>498</v>
      </c>
      <c r="D4047" t="s">
        <v>351</v>
      </c>
      <c r="E4047">
        <v>2014</v>
      </c>
      <c r="F4047" t="s">
        <v>658</v>
      </c>
      <c r="G4047" t="s">
        <v>659</v>
      </c>
      <c r="H4047" s="3" t="s">
        <v>660</v>
      </c>
      <c r="I4047" s="8">
        <v>-8.875</v>
      </c>
      <c r="J4047" s="8">
        <v>-64.053055999999998</v>
      </c>
      <c r="K4047" t="s">
        <v>109</v>
      </c>
      <c r="L4047" t="s">
        <v>67</v>
      </c>
      <c r="M4047" t="s">
        <v>661</v>
      </c>
      <c r="N4047" t="s">
        <v>662</v>
      </c>
      <c r="O4047" s="12">
        <v>2011</v>
      </c>
      <c r="P4047" s="12">
        <v>11</v>
      </c>
      <c r="Q4047" s="12">
        <v>2012</v>
      </c>
      <c r="R4047" s="12">
        <v>1</v>
      </c>
      <c r="S4047">
        <v>3</v>
      </c>
      <c r="T4047" s="7">
        <v>26</v>
      </c>
      <c r="U4047">
        <v>5</v>
      </c>
      <c r="V4047" t="s">
        <v>53</v>
      </c>
      <c r="W4047">
        <f t="shared" si="62"/>
        <v>540</v>
      </c>
      <c r="X4047" s="5">
        <v>5</v>
      </c>
      <c r="Y4047" s="15" t="s">
        <v>603</v>
      </c>
      <c r="Z4047" t="s">
        <v>55</v>
      </c>
      <c r="AA4047" t="s">
        <v>1146</v>
      </c>
      <c r="AB4047">
        <v>0</v>
      </c>
      <c r="AC4047" s="68" t="s">
        <v>1465</v>
      </c>
      <c r="AD4047" s="68" t="s">
        <v>1685</v>
      </c>
    </row>
    <row r="4048" spans="1:30" ht="14.4" x14ac:dyDescent="0.3">
      <c r="A4048">
        <v>41</v>
      </c>
      <c r="B4048" t="s">
        <v>24</v>
      </c>
      <c r="C4048" t="s">
        <v>498</v>
      </c>
      <c r="D4048" t="s">
        <v>351</v>
      </c>
      <c r="E4048">
        <v>2014</v>
      </c>
      <c r="F4048" t="s">
        <v>658</v>
      </c>
      <c r="G4048" t="s">
        <v>659</v>
      </c>
      <c r="H4048" s="3" t="s">
        <v>660</v>
      </c>
      <c r="I4048" s="8">
        <v>-8.875</v>
      </c>
      <c r="J4048" s="8">
        <v>-64.053055999999998</v>
      </c>
      <c r="K4048" t="s">
        <v>109</v>
      </c>
      <c r="L4048" t="s">
        <v>67</v>
      </c>
      <c r="M4048" t="s">
        <v>661</v>
      </c>
      <c r="N4048" t="s">
        <v>662</v>
      </c>
      <c r="O4048" s="12">
        <v>2011</v>
      </c>
      <c r="P4048" s="12">
        <v>11</v>
      </c>
      <c r="Q4048" s="12">
        <v>2012</v>
      </c>
      <c r="R4048" s="12">
        <v>1</v>
      </c>
      <c r="S4048">
        <v>3</v>
      </c>
      <c r="T4048" s="7">
        <v>26</v>
      </c>
      <c r="U4048">
        <v>5</v>
      </c>
      <c r="V4048" t="s">
        <v>53</v>
      </c>
      <c r="W4048">
        <f t="shared" si="62"/>
        <v>540</v>
      </c>
      <c r="X4048" s="5">
        <v>5</v>
      </c>
      <c r="Y4048" s="15" t="s">
        <v>603</v>
      </c>
      <c r="Z4048" t="s">
        <v>55</v>
      </c>
      <c r="AA4048" t="s">
        <v>1147</v>
      </c>
      <c r="AB4048">
        <v>0</v>
      </c>
      <c r="AC4048" s="68" t="s">
        <v>1465</v>
      </c>
      <c r="AD4048" s="68" t="s">
        <v>1685</v>
      </c>
    </row>
    <row r="4049" spans="1:30" ht="14.4" x14ac:dyDescent="0.3">
      <c r="A4049">
        <v>41</v>
      </c>
      <c r="B4049" t="s">
        <v>24</v>
      </c>
      <c r="C4049" t="s">
        <v>498</v>
      </c>
      <c r="D4049" t="s">
        <v>351</v>
      </c>
      <c r="E4049">
        <v>2014</v>
      </c>
      <c r="F4049" t="s">
        <v>658</v>
      </c>
      <c r="G4049" t="s">
        <v>659</v>
      </c>
      <c r="H4049" s="3" t="s">
        <v>660</v>
      </c>
      <c r="I4049" s="8">
        <v>-8.875</v>
      </c>
      <c r="J4049" s="8">
        <v>-64.053055999999998</v>
      </c>
      <c r="K4049" t="s">
        <v>109</v>
      </c>
      <c r="L4049" t="s">
        <v>67</v>
      </c>
      <c r="M4049" t="s">
        <v>661</v>
      </c>
      <c r="N4049" t="s">
        <v>662</v>
      </c>
      <c r="O4049" s="12">
        <v>2011</v>
      </c>
      <c r="P4049" s="12">
        <v>11</v>
      </c>
      <c r="Q4049" s="12">
        <v>2012</v>
      </c>
      <c r="R4049" s="12">
        <v>1</v>
      </c>
      <c r="S4049">
        <v>3</v>
      </c>
      <c r="T4049" s="7">
        <v>26</v>
      </c>
      <c r="U4049">
        <v>5</v>
      </c>
      <c r="V4049" t="s">
        <v>53</v>
      </c>
      <c r="W4049">
        <f t="shared" si="62"/>
        <v>540</v>
      </c>
      <c r="X4049" s="5">
        <v>5</v>
      </c>
      <c r="Y4049" s="15" t="s">
        <v>603</v>
      </c>
      <c r="Z4049" t="s">
        <v>55</v>
      </c>
      <c r="AA4049" t="s">
        <v>1108</v>
      </c>
      <c r="AB4049">
        <v>0</v>
      </c>
      <c r="AC4049" s="68" t="s">
        <v>1465</v>
      </c>
      <c r="AD4049" s="68" t="s">
        <v>1685</v>
      </c>
    </row>
    <row r="4050" spans="1:30" ht="14.4" x14ac:dyDescent="0.3">
      <c r="A4050">
        <v>41</v>
      </c>
      <c r="B4050" t="s">
        <v>24</v>
      </c>
      <c r="C4050" t="s">
        <v>498</v>
      </c>
      <c r="D4050" t="s">
        <v>351</v>
      </c>
      <c r="E4050">
        <v>2014</v>
      </c>
      <c r="F4050" t="s">
        <v>658</v>
      </c>
      <c r="G4050" t="s">
        <v>659</v>
      </c>
      <c r="H4050" s="3" t="s">
        <v>660</v>
      </c>
      <c r="I4050" s="8">
        <v>-8.875</v>
      </c>
      <c r="J4050" s="8">
        <v>-64.053055999999998</v>
      </c>
      <c r="K4050" t="s">
        <v>109</v>
      </c>
      <c r="L4050" t="s">
        <v>67</v>
      </c>
      <c r="M4050" t="s">
        <v>661</v>
      </c>
      <c r="N4050" t="s">
        <v>662</v>
      </c>
      <c r="O4050" s="12">
        <v>2011</v>
      </c>
      <c r="P4050" s="12">
        <v>11</v>
      </c>
      <c r="Q4050" s="12">
        <v>2012</v>
      </c>
      <c r="R4050" s="12">
        <v>1</v>
      </c>
      <c r="S4050">
        <v>3</v>
      </c>
      <c r="T4050" s="7">
        <v>26</v>
      </c>
      <c r="U4050">
        <v>5</v>
      </c>
      <c r="V4050" t="s">
        <v>53</v>
      </c>
      <c r="W4050">
        <f t="shared" si="62"/>
        <v>540</v>
      </c>
      <c r="X4050" s="5">
        <v>5</v>
      </c>
      <c r="Y4050" s="15" t="s">
        <v>603</v>
      </c>
      <c r="Z4050" t="s">
        <v>55</v>
      </c>
      <c r="AA4050" t="s">
        <v>899</v>
      </c>
      <c r="AB4050">
        <v>1</v>
      </c>
      <c r="AC4050" s="68" t="s">
        <v>1465</v>
      </c>
      <c r="AD4050" s="68" t="s">
        <v>1685</v>
      </c>
    </row>
    <row r="4051" spans="1:30" ht="14.4" x14ac:dyDescent="0.3">
      <c r="A4051">
        <v>41</v>
      </c>
      <c r="B4051" t="s">
        <v>24</v>
      </c>
      <c r="C4051" t="s">
        <v>498</v>
      </c>
      <c r="D4051" t="s">
        <v>351</v>
      </c>
      <c r="E4051">
        <v>2014</v>
      </c>
      <c r="F4051" t="s">
        <v>658</v>
      </c>
      <c r="G4051" t="s">
        <v>659</v>
      </c>
      <c r="H4051" s="3" t="s">
        <v>660</v>
      </c>
      <c r="I4051" s="8">
        <v>-8.875</v>
      </c>
      <c r="J4051" s="8">
        <v>-64.053055999999998</v>
      </c>
      <c r="K4051" t="s">
        <v>109</v>
      </c>
      <c r="L4051" t="s">
        <v>67</v>
      </c>
      <c r="M4051" t="s">
        <v>661</v>
      </c>
      <c r="N4051" t="s">
        <v>662</v>
      </c>
      <c r="O4051" s="12">
        <v>2011</v>
      </c>
      <c r="P4051" s="12">
        <v>11</v>
      </c>
      <c r="Q4051" s="12">
        <v>2012</v>
      </c>
      <c r="R4051" s="12">
        <v>1</v>
      </c>
      <c r="S4051">
        <v>3</v>
      </c>
      <c r="T4051" s="7">
        <v>26</v>
      </c>
      <c r="U4051">
        <v>5</v>
      </c>
      <c r="V4051" t="s">
        <v>53</v>
      </c>
      <c r="W4051">
        <f t="shared" si="62"/>
        <v>540</v>
      </c>
      <c r="X4051" s="5">
        <v>5</v>
      </c>
      <c r="Y4051" s="15" t="s">
        <v>603</v>
      </c>
      <c r="Z4051" t="s">
        <v>83</v>
      </c>
      <c r="AA4051" t="s">
        <v>84</v>
      </c>
      <c r="AB4051">
        <v>1</v>
      </c>
      <c r="AC4051" s="68" t="s">
        <v>1465</v>
      </c>
      <c r="AD4051" s="68" t="s">
        <v>1685</v>
      </c>
    </row>
    <row r="4052" spans="1:30" ht="14.4" x14ac:dyDescent="0.3">
      <c r="A4052">
        <v>41</v>
      </c>
      <c r="B4052" t="s">
        <v>24</v>
      </c>
      <c r="C4052" t="s">
        <v>498</v>
      </c>
      <c r="D4052" t="s">
        <v>351</v>
      </c>
      <c r="E4052">
        <v>2014</v>
      </c>
      <c r="F4052" t="s">
        <v>658</v>
      </c>
      <c r="G4052" t="s">
        <v>659</v>
      </c>
      <c r="H4052" s="3" t="s">
        <v>660</v>
      </c>
      <c r="I4052" s="8">
        <v>-8.875</v>
      </c>
      <c r="J4052" s="8">
        <v>-64.053055999999998</v>
      </c>
      <c r="K4052" t="s">
        <v>109</v>
      </c>
      <c r="L4052" t="s">
        <v>67</v>
      </c>
      <c r="M4052" t="s">
        <v>661</v>
      </c>
      <c r="N4052" t="s">
        <v>662</v>
      </c>
      <c r="O4052" s="12">
        <v>2011</v>
      </c>
      <c r="P4052" s="12">
        <v>11</v>
      </c>
      <c r="Q4052" s="12">
        <v>2012</v>
      </c>
      <c r="R4052" s="12">
        <v>1</v>
      </c>
      <c r="S4052">
        <v>3</v>
      </c>
      <c r="T4052" s="7">
        <v>26</v>
      </c>
      <c r="U4052">
        <v>5</v>
      </c>
      <c r="V4052" t="s">
        <v>53</v>
      </c>
      <c r="W4052">
        <f t="shared" si="62"/>
        <v>540</v>
      </c>
      <c r="X4052" s="5">
        <v>5</v>
      </c>
      <c r="Y4052" s="15" t="s">
        <v>603</v>
      </c>
      <c r="Z4052" t="s">
        <v>83</v>
      </c>
      <c r="AA4052" t="s">
        <v>274</v>
      </c>
      <c r="AB4052">
        <v>0</v>
      </c>
      <c r="AC4052" s="68" t="s">
        <v>1465</v>
      </c>
      <c r="AD4052" s="68" t="s">
        <v>1685</v>
      </c>
    </row>
    <row r="4053" spans="1:30" ht="14.4" x14ac:dyDescent="0.3">
      <c r="A4053">
        <v>41</v>
      </c>
      <c r="B4053" t="s">
        <v>24</v>
      </c>
      <c r="C4053" t="s">
        <v>498</v>
      </c>
      <c r="D4053" t="s">
        <v>351</v>
      </c>
      <c r="E4053">
        <v>2014</v>
      </c>
      <c r="F4053" t="s">
        <v>658</v>
      </c>
      <c r="G4053" t="s">
        <v>659</v>
      </c>
      <c r="H4053" s="3" t="s">
        <v>660</v>
      </c>
      <c r="I4053" s="8">
        <v>-8.875</v>
      </c>
      <c r="J4053" s="8">
        <v>-64.053055999999998</v>
      </c>
      <c r="K4053" t="s">
        <v>109</v>
      </c>
      <c r="L4053" t="s">
        <v>67</v>
      </c>
      <c r="M4053" t="s">
        <v>661</v>
      </c>
      <c r="N4053" t="s">
        <v>662</v>
      </c>
      <c r="O4053" s="12">
        <v>2011</v>
      </c>
      <c r="P4053" s="12">
        <v>11</v>
      </c>
      <c r="Q4053" s="12">
        <v>2012</v>
      </c>
      <c r="R4053" s="12">
        <v>1</v>
      </c>
      <c r="S4053">
        <v>3</v>
      </c>
      <c r="T4053" s="7">
        <v>26</v>
      </c>
      <c r="U4053">
        <v>5</v>
      </c>
      <c r="V4053" t="s">
        <v>53</v>
      </c>
      <c r="W4053">
        <f t="shared" si="62"/>
        <v>540</v>
      </c>
      <c r="X4053" s="5">
        <v>5</v>
      </c>
      <c r="Y4053" s="15" t="s">
        <v>603</v>
      </c>
      <c r="Z4053" t="s">
        <v>83</v>
      </c>
      <c r="AA4053" t="s">
        <v>902</v>
      </c>
      <c r="AB4053">
        <v>5</v>
      </c>
      <c r="AC4053" s="68" t="s">
        <v>1465</v>
      </c>
      <c r="AD4053" s="68" t="s">
        <v>1685</v>
      </c>
    </row>
    <row r="4054" spans="1:30" ht="14.4" x14ac:dyDescent="0.3">
      <c r="A4054">
        <v>41</v>
      </c>
      <c r="B4054" t="s">
        <v>24</v>
      </c>
      <c r="C4054" t="s">
        <v>498</v>
      </c>
      <c r="D4054" t="s">
        <v>351</v>
      </c>
      <c r="E4054">
        <v>2014</v>
      </c>
      <c r="F4054" t="s">
        <v>658</v>
      </c>
      <c r="G4054" t="s">
        <v>659</v>
      </c>
      <c r="H4054" s="3" t="s">
        <v>660</v>
      </c>
      <c r="I4054" s="8">
        <v>-8.875</v>
      </c>
      <c r="J4054" s="8">
        <v>-64.053055999999998</v>
      </c>
      <c r="K4054" t="s">
        <v>109</v>
      </c>
      <c r="L4054" t="s">
        <v>67</v>
      </c>
      <c r="M4054" t="s">
        <v>661</v>
      </c>
      <c r="N4054" t="s">
        <v>662</v>
      </c>
      <c r="O4054" s="12">
        <v>2011</v>
      </c>
      <c r="P4054" s="12">
        <v>11</v>
      </c>
      <c r="Q4054" s="12">
        <v>2012</v>
      </c>
      <c r="R4054" s="12">
        <v>1</v>
      </c>
      <c r="S4054">
        <v>3</v>
      </c>
      <c r="T4054" s="7">
        <v>26</v>
      </c>
      <c r="U4054">
        <v>5</v>
      </c>
      <c r="V4054" t="s">
        <v>53</v>
      </c>
      <c r="W4054">
        <f t="shared" si="62"/>
        <v>540</v>
      </c>
      <c r="X4054" s="5">
        <v>5</v>
      </c>
      <c r="Y4054" s="15" t="s">
        <v>603</v>
      </c>
      <c r="Z4054" t="s">
        <v>83</v>
      </c>
      <c r="AA4054" t="s">
        <v>87</v>
      </c>
      <c r="AB4054">
        <v>2</v>
      </c>
      <c r="AC4054" s="68" t="s">
        <v>1465</v>
      </c>
      <c r="AD4054" s="68" t="s">
        <v>1685</v>
      </c>
    </row>
    <row r="4055" spans="1:30" ht="14.4" x14ac:dyDescent="0.3">
      <c r="A4055">
        <v>41</v>
      </c>
      <c r="B4055" t="s">
        <v>24</v>
      </c>
      <c r="C4055" t="s">
        <v>498</v>
      </c>
      <c r="D4055" t="s">
        <v>351</v>
      </c>
      <c r="E4055">
        <v>2014</v>
      </c>
      <c r="F4055" t="s">
        <v>658</v>
      </c>
      <c r="G4055" t="s">
        <v>659</v>
      </c>
      <c r="H4055" s="3" t="s">
        <v>660</v>
      </c>
      <c r="I4055" s="8">
        <v>-8.875</v>
      </c>
      <c r="J4055" s="8">
        <v>-64.053055999999998</v>
      </c>
      <c r="K4055" t="s">
        <v>109</v>
      </c>
      <c r="L4055" t="s">
        <v>67</v>
      </c>
      <c r="M4055" t="s">
        <v>661</v>
      </c>
      <c r="N4055" t="s">
        <v>662</v>
      </c>
      <c r="O4055" s="12">
        <v>2011</v>
      </c>
      <c r="P4055" s="12">
        <v>11</v>
      </c>
      <c r="Q4055" s="12">
        <v>2012</v>
      </c>
      <c r="R4055" s="12">
        <v>1</v>
      </c>
      <c r="S4055">
        <v>3</v>
      </c>
      <c r="T4055" s="7">
        <v>26</v>
      </c>
      <c r="U4055">
        <v>5</v>
      </c>
      <c r="V4055" t="s">
        <v>53</v>
      </c>
      <c r="W4055">
        <f t="shared" si="62"/>
        <v>540</v>
      </c>
      <c r="X4055" s="5">
        <v>5</v>
      </c>
      <c r="Y4055" s="15" t="s">
        <v>603</v>
      </c>
      <c r="Z4055" t="s">
        <v>83</v>
      </c>
      <c r="AA4055" t="s">
        <v>128</v>
      </c>
      <c r="AB4055">
        <v>12</v>
      </c>
      <c r="AC4055" s="68" t="s">
        <v>1465</v>
      </c>
      <c r="AD4055" s="68" t="s">
        <v>1685</v>
      </c>
    </row>
    <row r="4056" spans="1:30" ht="14.4" x14ac:dyDescent="0.3">
      <c r="A4056">
        <v>41</v>
      </c>
      <c r="B4056" t="s">
        <v>24</v>
      </c>
      <c r="C4056" t="s">
        <v>498</v>
      </c>
      <c r="D4056" t="s">
        <v>351</v>
      </c>
      <c r="E4056">
        <v>2014</v>
      </c>
      <c r="F4056" t="s">
        <v>658</v>
      </c>
      <c r="G4056" t="s">
        <v>659</v>
      </c>
      <c r="H4056" s="3" t="s">
        <v>660</v>
      </c>
      <c r="I4056" s="8">
        <v>-8.875</v>
      </c>
      <c r="J4056" s="8">
        <v>-64.053055999999998</v>
      </c>
      <c r="K4056" t="s">
        <v>109</v>
      </c>
      <c r="L4056" t="s">
        <v>67</v>
      </c>
      <c r="M4056" t="s">
        <v>661</v>
      </c>
      <c r="N4056" t="s">
        <v>662</v>
      </c>
      <c r="O4056" s="12">
        <v>2011</v>
      </c>
      <c r="P4056" s="12">
        <v>11</v>
      </c>
      <c r="Q4056" s="12">
        <v>2012</v>
      </c>
      <c r="R4056" s="12">
        <v>1</v>
      </c>
      <c r="S4056">
        <v>3</v>
      </c>
      <c r="T4056" s="7">
        <v>26</v>
      </c>
      <c r="U4056">
        <v>5</v>
      </c>
      <c r="V4056" t="s">
        <v>53</v>
      </c>
      <c r="W4056">
        <f t="shared" si="62"/>
        <v>540</v>
      </c>
      <c r="X4056" s="5">
        <v>5</v>
      </c>
      <c r="Y4056" s="15" t="s">
        <v>603</v>
      </c>
      <c r="Z4056" t="s">
        <v>83</v>
      </c>
      <c r="AA4056" t="s">
        <v>911</v>
      </c>
      <c r="AB4056">
        <v>44</v>
      </c>
      <c r="AC4056" s="68" t="s">
        <v>1465</v>
      </c>
      <c r="AD4056" s="68" t="s">
        <v>1685</v>
      </c>
    </row>
    <row r="4057" spans="1:30" ht="14.4" x14ac:dyDescent="0.3">
      <c r="A4057">
        <v>41</v>
      </c>
      <c r="B4057" t="s">
        <v>24</v>
      </c>
      <c r="C4057" t="s">
        <v>498</v>
      </c>
      <c r="D4057" t="s">
        <v>351</v>
      </c>
      <c r="E4057">
        <v>2014</v>
      </c>
      <c r="F4057" t="s">
        <v>658</v>
      </c>
      <c r="G4057" t="s">
        <v>659</v>
      </c>
      <c r="H4057" s="3" t="s">
        <v>660</v>
      </c>
      <c r="I4057" s="8">
        <v>-8.875</v>
      </c>
      <c r="J4057" s="8">
        <v>-64.053055999999998</v>
      </c>
      <c r="K4057" t="s">
        <v>109</v>
      </c>
      <c r="L4057" t="s">
        <v>67</v>
      </c>
      <c r="M4057" t="s">
        <v>661</v>
      </c>
      <c r="N4057" t="s">
        <v>662</v>
      </c>
      <c r="O4057" s="12">
        <v>2011</v>
      </c>
      <c r="P4057" s="12">
        <v>11</v>
      </c>
      <c r="Q4057" s="12">
        <v>2012</v>
      </c>
      <c r="R4057" s="12">
        <v>1</v>
      </c>
      <c r="S4057">
        <v>3</v>
      </c>
      <c r="T4057" s="7">
        <v>26</v>
      </c>
      <c r="U4057">
        <v>5</v>
      </c>
      <c r="V4057" t="s">
        <v>53</v>
      </c>
      <c r="W4057">
        <f t="shared" si="62"/>
        <v>540</v>
      </c>
      <c r="X4057" s="5">
        <v>5</v>
      </c>
      <c r="Y4057" s="15" t="s">
        <v>603</v>
      </c>
      <c r="Z4057" t="s">
        <v>90</v>
      </c>
      <c r="AA4057" t="s">
        <v>666</v>
      </c>
      <c r="AB4057">
        <v>1</v>
      </c>
      <c r="AC4057" s="68" t="s">
        <v>1465</v>
      </c>
      <c r="AD4057" s="68" t="s">
        <v>1685</v>
      </c>
    </row>
    <row r="4058" spans="1:30" ht="14.4" x14ac:dyDescent="0.3">
      <c r="A4058">
        <v>41</v>
      </c>
      <c r="B4058" t="s">
        <v>24</v>
      </c>
      <c r="C4058" t="s">
        <v>498</v>
      </c>
      <c r="D4058" t="s">
        <v>351</v>
      </c>
      <c r="E4058">
        <v>2014</v>
      </c>
      <c r="F4058" t="s">
        <v>658</v>
      </c>
      <c r="G4058" t="s">
        <v>659</v>
      </c>
      <c r="H4058" s="3" t="s">
        <v>660</v>
      </c>
      <c r="I4058" s="8">
        <v>-8.875</v>
      </c>
      <c r="J4058" s="8">
        <v>-64.053055999999998</v>
      </c>
      <c r="K4058" t="s">
        <v>109</v>
      </c>
      <c r="L4058" t="s">
        <v>67</v>
      </c>
      <c r="M4058" t="s">
        <v>661</v>
      </c>
      <c r="N4058" t="s">
        <v>662</v>
      </c>
      <c r="O4058" s="12">
        <v>2011</v>
      </c>
      <c r="P4058" s="12">
        <v>11</v>
      </c>
      <c r="Q4058" s="12">
        <v>2012</v>
      </c>
      <c r="R4058" s="12">
        <v>1</v>
      </c>
      <c r="S4058">
        <v>3</v>
      </c>
      <c r="T4058" s="7">
        <v>26</v>
      </c>
      <c r="U4058">
        <v>5</v>
      </c>
      <c r="V4058" t="s">
        <v>53</v>
      </c>
      <c r="W4058">
        <f t="shared" si="62"/>
        <v>540</v>
      </c>
      <c r="X4058" s="5">
        <v>5</v>
      </c>
      <c r="Y4058" s="15" t="s">
        <v>603</v>
      </c>
      <c r="Z4058" t="s">
        <v>90</v>
      </c>
      <c r="AA4058" t="s">
        <v>91</v>
      </c>
      <c r="AB4058">
        <v>2</v>
      </c>
      <c r="AC4058" s="68" t="s">
        <v>1465</v>
      </c>
      <c r="AD4058" s="68" t="s">
        <v>1685</v>
      </c>
    </row>
    <row r="4059" spans="1:30" ht="14.4" x14ac:dyDescent="0.3">
      <c r="A4059">
        <v>41</v>
      </c>
      <c r="B4059" t="s">
        <v>24</v>
      </c>
      <c r="C4059" t="s">
        <v>498</v>
      </c>
      <c r="D4059" t="s">
        <v>351</v>
      </c>
      <c r="E4059">
        <v>2014</v>
      </c>
      <c r="F4059" t="s">
        <v>658</v>
      </c>
      <c r="G4059" t="s">
        <v>659</v>
      </c>
      <c r="H4059" s="3" t="s">
        <v>660</v>
      </c>
      <c r="I4059" s="8">
        <v>-8.875</v>
      </c>
      <c r="J4059" s="8">
        <v>-64.053055999999998</v>
      </c>
      <c r="K4059" t="s">
        <v>109</v>
      </c>
      <c r="L4059" t="s">
        <v>67</v>
      </c>
      <c r="M4059" t="s">
        <v>661</v>
      </c>
      <c r="N4059" t="s">
        <v>662</v>
      </c>
      <c r="O4059" s="12">
        <v>2011</v>
      </c>
      <c r="P4059" s="12">
        <v>11</v>
      </c>
      <c r="Q4059" s="12">
        <v>2012</v>
      </c>
      <c r="R4059" s="12">
        <v>1</v>
      </c>
      <c r="S4059">
        <v>3</v>
      </c>
      <c r="T4059" s="7">
        <v>26</v>
      </c>
      <c r="U4059">
        <v>5</v>
      </c>
      <c r="V4059" t="s">
        <v>53</v>
      </c>
      <c r="W4059">
        <f t="shared" si="62"/>
        <v>540</v>
      </c>
      <c r="X4059" s="5">
        <v>5</v>
      </c>
      <c r="Y4059" s="15" t="s">
        <v>21</v>
      </c>
      <c r="Z4059" t="s">
        <v>1131</v>
      </c>
      <c r="AA4059" t="s">
        <v>1132</v>
      </c>
      <c r="AB4059">
        <v>0</v>
      </c>
      <c r="AC4059" s="68" t="s">
        <v>1465</v>
      </c>
      <c r="AD4059" s="68" t="s">
        <v>1685</v>
      </c>
    </row>
    <row r="4060" spans="1:30" ht="14.4" x14ac:dyDescent="0.3">
      <c r="A4060">
        <v>41</v>
      </c>
      <c r="B4060" t="s">
        <v>24</v>
      </c>
      <c r="C4060" t="s">
        <v>498</v>
      </c>
      <c r="D4060" t="s">
        <v>351</v>
      </c>
      <c r="E4060">
        <v>2014</v>
      </c>
      <c r="F4060" t="s">
        <v>658</v>
      </c>
      <c r="G4060" t="s">
        <v>659</v>
      </c>
      <c r="H4060" s="3" t="s">
        <v>660</v>
      </c>
      <c r="I4060" s="8">
        <v>-8.875</v>
      </c>
      <c r="J4060" s="8">
        <v>-64.053055999999998</v>
      </c>
      <c r="K4060" t="s">
        <v>109</v>
      </c>
      <c r="L4060" t="s">
        <v>67</v>
      </c>
      <c r="M4060" t="s">
        <v>661</v>
      </c>
      <c r="N4060" t="s">
        <v>662</v>
      </c>
      <c r="O4060" s="12">
        <v>2011</v>
      </c>
      <c r="P4060" s="12">
        <v>11</v>
      </c>
      <c r="Q4060" s="12">
        <v>2012</v>
      </c>
      <c r="R4060" s="12">
        <v>1</v>
      </c>
      <c r="S4060">
        <v>3</v>
      </c>
      <c r="T4060" s="7">
        <v>26</v>
      </c>
      <c r="U4060">
        <v>5</v>
      </c>
      <c r="V4060" t="s">
        <v>53</v>
      </c>
      <c r="W4060">
        <f t="shared" si="62"/>
        <v>540</v>
      </c>
      <c r="X4060" s="5">
        <v>5</v>
      </c>
      <c r="Y4060" s="15" t="s">
        <v>21</v>
      </c>
      <c r="Z4060" t="s">
        <v>49</v>
      </c>
      <c r="AA4060" t="s">
        <v>483</v>
      </c>
      <c r="AB4060">
        <v>0</v>
      </c>
      <c r="AC4060" s="68" t="s">
        <v>1465</v>
      </c>
      <c r="AD4060" s="68" t="s">
        <v>1685</v>
      </c>
    </row>
    <row r="4061" spans="1:30" ht="14.4" x14ac:dyDescent="0.3">
      <c r="A4061">
        <v>41</v>
      </c>
      <c r="B4061" t="s">
        <v>24</v>
      </c>
      <c r="C4061" t="s">
        <v>498</v>
      </c>
      <c r="D4061" t="s">
        <v>351</v>
      </c>
      <c r="E4061">
        <v>2014</v>
      </c>
      <c r="F4061" t="s">
        <v>658</v>
      </c>
      <c r="G4061" t="s">
        <v>659</v>
      </c>
      <c r="H4061" s="3" t="s">
        <v>660</v>
      </c>
      <c r="I4061" s="8">
        <v>-8.875</v>
      </c>
      <c r="J4061" s="8">
        <v>-64.053055999999998</v>
      </c>
      <c r="K4061" t="s">
        <v>109</v>
      </c>
      <c r="L4061" t="s">
        <v>67</v>
      </c>
      <c r="M4061" t="s">
        <v>661</v>
      </c>
      <c r="N4061" t="s">
        <v>662</v>
      </c>
      <c r="O4061" s="12">
        <v>2011</v>
      </c>
      <c r="P4061" s="12">
        <v>11</v>
      </c>
      <c r="Q4061" s="12">
        <v>2012</v>
      </c>
      <c r="R4061" s="12">
        <v>1</v>
      </c>
      <c r="S4061">
        <v>3</v>
      </c>
      <c r="T4061" s="7">
        <v>26</v>
      </c>
      <c r="U4061">
        <v>5</v>
      </c>
      <c r="V4061" t="s">
        <v>53</v>
      </c>
      <c r="W4061">
        <f t="shared" si="62"/>
        <v>540</v>
      </c>
      <c r="X4061" s="5">
        <v>5</v>
      </c>
      <c r="Y4061" s="15" t="s">
        <v>21</v>
      </c>
      <c r="Z4061" t="s">
        <v>49</v>
      </c>
      <c r="AA4061" t="s">
        <v>1079</v>
      </c>
      <c r="AB4061">
        <v>0</v>
      </c>
      <c r="AC4061" s="68" t="s">
        <v>1465</v>
      </c>
      <c r="AD4061" s="68" t="s">
        <v>1685</v>
      </c>
    </row>
    <row r="4062" spans="1:30" ht="14.4" x14ac:dyDescent="0.3">
      <c r="A4062">
        <v>41</v>
      </c>
      <c r="B4062" t="s">
        <v>24</v>
      </c>
      <c r="C4062" t="s">
        <v>498</v>
      </c>
      <c r="D4062" t="s">
        <v>351</v>
      </c>
      <c r="E4062">
        <v>2014</v>
      </c>
      <c r="F4062" t="s">
        <v>658</v>
      </c>
      <c r="G4062" t="s">
        <v>659</v>
      </c>
      <c r="H4062" s="3" t="s">
        <v>660</v>
      </c>
      <c r="I4062" s="8">
        <v>-8.875</v>
      </c>
      <c r="J4062" s="8">
        <v>-64.053055999999998</v>
      </c>
      <c r="K4062" t="s">
        <v>109</v>
      </c>
      <c r="L4062" t="s">
        <v>67</v>
      </c>
      <c r="M4062" t="s">
        <v>661</v>
      </c>
      <c r="N4062" t="s">
        <v>662</v>
      </c>
      <c r="O4062" s="12">
        <v>2011</v>
      </c>
      <c r="P4062" s="12">
        <v>11</v>
      </c>
      <c r="Q4062" s="12">
        <v>2012</v>
      </c>
      <c r="R4062" s="12">
        <v>1</v>
      </c>
      <c r="S4062">
        <v>3</v>
      </c>
      <c r="T4062" s="7">
        <v>26</v>
      </c>
      <c r="U4062">
        <v>5</v>
      </c>
      <c r="V4062" t="s">
        <v>53</v>
      </c>
      <c r="W4062">
        <f t="shared" si="62"/>
        <v>540</v>
      </c>
      <c r="X4062" s="5">
        <v>5</v>
      </c>
      <c r="Y4062" s="15" t="s">
        <v>21</v>
      </c>
      <c r="Z4062" t="s">
        <v>55</v>
      </c>
      <c r="AA4062" t="s">
        <v>859</v>
      </c>
      <c r="AB4062">
        <v>0</v>
      </c>
      <c r="AC4062" s="68" t="s">
        <v>1465</v>
      </c>
      <c r="AD4062" s="68" t="s">
        <v>1685</v>
      </c>
    </row>
    <row r="4063" spans="1:30" ht="14.4" x14ac:dyDescent="0.3">
      <c r="A4063">
        <v>41</v>
      </c>
      <c r="B4063" t="s">
        <v>24</v>
      </c>
      <c r="C4063" t="s">
        <v>498</v>
      </c>
      <c r="D4063" t="s">
        <v>351</v>
      </c>
      <c r="E4063">
        <v>2014</v>
      </c>
      <c r="F4063" t="s">
        <v>658</v>
      </c>
      <c r="G4063" t="s">
        <v>659</v>
      </c>
      <c r="H4063" s="3" t="s">
        <v>660</v>
      </c>
      <c r="I4063" s="8">
        <v>-8.875</v>
      </c>
      <c r="J4063" s="8">
        <v>-64.053055999999998</v>
      </c>
      <c r="K4063" t="s">
        <v>109</v>
      </c>
      <c r="L4063" t="s">
        <v>67</v>
      </c>
      <c r="M4063" t="s">
        <v>661</v>
      </c>
      <c r="N4063" t="s">
        <v>662</v>
      </c>
      <c r="O4063" s="12">
        <v>2011</v>
      </c>
      <c r="P4063" s="12">
        <v>11</v>
      </c>
      <c r="Q4063" s="12">
        <v>2012</v>
      </c>
      <c r="R4063" s="12">
        <v>1</v>
      </c>
      <c r="S4063">
        <v>3</v>
      </c>
      <c r="T4063" s="7">
        <v>26</v>
      </c>
      <c r="U4063">
        <v>5</v>
      </c>
      <c r="V4063" t="s">
        <v>53</v>
      </c>
      <c r="W4063">
        <f t="shared" si="62"/>
        <v>540</v>
      </c>
      <c r="X4063" s="5">
        <v>5</v>
      </c>
      <c r="Y4063" s="15" t="s">
        <v>21</v>
      </c>
      <c r="Z4063" t="s">
        <v>55</v>
      </c>
      <c r="AA4063" t="s">
        <v>1054</v>
      </c>
      <c r="AB4063">
        <v>0</v>
      </c>
      <c r="AC4063" s="68" t="s">
        <v>1465</v>
      </c>
      <c r="AD4063" s="68" t="s">
        <v>1685</v>
      </c>
    </row>
    <row r="4064" spans="1:30" ht="14.4" x14ac:dyDescent="0.3">
      <c r="A4064">
        <v>41</v>
      </c>
      <c r="B4064" t="s">
        <v>24</v>
      </c>
      <c r="C4064" t="s">
        <v>498</v>
      </c>
      <c r="D4064" t="s">
        <v>351</v>
      </c>
      <c r="E4064">
        <v>2014</v>
      </c>
      <c r="F4064" t="s">
        <v>658</v>
      </c>
      <c r="G4064" t="s">
        <v>659</v>
      </c>
      <c r="H4064" s="3" t="s">
        <v>660</v>
      </c>
      <c r="I4064" s="8">
        <v>-8.875</v>
      </c>
      <c r="J4064" s="8">
        <v>-64.053055999999998</v>
      </c>
      <c r="K4064" t="s">
        <v>109</v>
      </c>
      <c r="L4064" t="s">
        <v>67</v>
      </c>
      <c r="M4064" t="s">
        <v>661</v>
      </c>
      <c r="N4064" t="s">
        <v>662</v>
      </c>
      <c r="O4064" s="12">
        <v>2011</v>
      </c>
      <c r="P4064" s="12">
        <v>11</v>
      </c>
      <c r="Q4064" s="12">
        <v>2012</v>
      </c>
      <c r="R4064" s="12">
        <v>1</v>
      </c>
      <c r="S4064">
        <v>3</v>
      </c>
      <c r="T4064" s="7">
        <v>26</v>
      </c>
      <c r="U4064">
        <v>5</v>
      </c>
      <c r="V4064" t="s">
        <v>53</v>
      </c>
      <c r="W4064">
        <f t="shared" si="62"/>
        <v>540</v>
      </c>
      <c r="X4064" s="5">
        <v>5</v>
      </c>
      <c r="Y4064" s="15" t="s">
        <v>21</v>
      </c>
      <c r="Z4064" t="s">
        <v>55</v>
      </c>
      <c r="AA4064" t="s">
        <v>860</v>
      </c>
      <c r="AB4064">
        <v>0</v>
      </c>
      <c r="AC4064" s="68" t="s">
        <v>1465</v>
      </c>
      <c r="AD4064" s="68" t="s">
        <v>1685</v>
      </c>
    </row>
    <row r="4065" spans="1:30" ht="14.4" x14ac:dyDescent="0.3">
      <c r="A4065">
        <v>41</v>
      </c>
      <c r="B4065" t="s">
        <v>24</v>
      </c>
      <c r="C4065" t="s">
        <v>498</v>
      </c>
      <c r="D4065" t="s">
        <v>351</v>
      </c>
      <c r="E4065">
        <v>2014</v>
      </c>
      <c r="F4065" t="s">
        <v>658</v>
      </c>
      <c r="G4065" t="s">
        <v>659</v>
      </c>
      <c r="H4065" s="3" t="s">
        <v>660</v>
      </c>
      <c r="I4065" s="8">
        <v>-8.875</v>
      </c>
      <c r="J4065" s="8">
        <v>-64.053055999999998</v>
      </c>
      <c r="K4065" t="s">
        <v>109</v>
      </c>
      <c r="L4065" t="s">
        <v>67</v>
      </c>
      <c r="M4065" t="s">
        <v>661</v>
      </c>
      <c r="N4065" t="s">
        <v>662</v>
      </c>
      <c r="O4065" s="12">
        <v>2011</v>
      </c>
      <c r="P4065" s="12">
        <v>11</v>
      </c>
      <c r="Q4065" s="12">
        <v>2012</v>
      </c>
      <c r="R4065" s="12">
        <v>1</v>
      </c>
      <c r="S4065">
        <v>3</v>
      </c>
      <c r="T4065" s="7">
        <v>26</v>
      </c>
      <c r="U4065">
        <v>5</v>
      </c>
      <c r="V4065" t="s">
        <v>53</v>
      </c>
      <c r="W4065">
        <f t="shared" si="62"/>
        <v>540</v>
      </c>
      <c r="X4065" s="5">
        <v>5</v>
      </c>
      <c r="Y4065" s="15" t="s">
        <v>21</v>
      </c>
      <c r="Z4065" t="s">
        <v>55</v>
      </c>
      <c r="AA4065" t="s">
        <v>861</v>
      </c>
      <c r="AB4065">
        <v>0</v>
      </c>
      <c r="AC4065" s="68" t="s">
        <v>1465</v>
      </c>
      <c r="AD4065" s="68" t="s">
        <v>1685</v>
      </c>
    </row>
    <row r="4066" spans="1:30" ht="14.4" x14ac:dyDescent="0.3">
      <c r="A4066">
        <v>41</v>
      </c>
      <c r="B4066" t="s">
        <v>24</v>
      </c>
      <c r="C4066" t="s">
        <v>498</v>
      </c>
      <c r="D4066" t="s">
        <v>351</v>
      </c>
      <c r="E4066">
        <v>2014</v>
      </c>
      <c r="F4066" t="s">
        <v>658</v>
      </c>
      <c r="G4066" t="s">
        <v>659</v>
      </c>
      <c r="H4066" s="3" t="s">
        <v>660</v>
      </c>
      <c r="I4066" s="8">
        <v>-8.875</v>
      </c>
      <c r="J4066" s="8">
        <v>-64.053055999999998</v>
      </c>
      <c r="K4066" t="s">
        <v>109</v>
      </c>
      <c r="L4066" t="s">
        <v>67</v>
      </c>
      <c r="M4066" t="s">
        <v>661</v>
      </c>
      <c r="N4066" t="s">
        <v>662</v>
      </c>
      <c r="O4066" s="12">
        <v>2011</v>
      </c>
      <c r="P4066" s="12">
        <v>11</v>
      </c>
      <c r="Q4066" s="12">
        <v>2012</v>
      </c>
      <c r="R4066" s="12">
        <v>1</v>
      </c>
      <c r="S4066">
        <v>3</v>
      </c>
      <c r="T4066" s="7">
        <v>26</v>
      </c>
      <c r="U4066">
        <v>5</v>
      </c>
      <c r="V4066" t="s">
        <v>53</v>
      </c>
      <c r="W4066">
        <f t="shared" si="62"/>
        <v>540</v>
      </c>
      <c r="X4066" s="5">
        <v>5</v>
      </c>
      <c r="Y4066" s="15" t="s">
        <v>21</v>
      </c>
      <c r="Z4066" t="s">
        <v>55</v>
      </c>
      <c r="AA4066" t="s">
        <v>59</v>
      </c>
      <c r="AB4066">
        <v>0</v>
      </c>
      <c r="AC4066" s="68" t="s">
        <v>1465</v>
      </c>
      <c r="AD4066" s="68" t="s">
        <v>1685</v>
      </c>
    </row>
    <row r="4067" spans="1:30" ht="14.4" x14ac:dyDescent="0.3">
      <c r="A4067">
        <v>41</v>
      </c>
      <c r="B4067" t="s">
        <v>24</v>
      </c>
      <c r="C4067" t="s">
        <v>498</v>
      </c>
      <c r="D4067" t="s">
        <v>351</v>
      </c>
      <c r="E4067">
        <v>2014</v>
      </c>
      <c r="F4067" t="s">
        <v>658</v>
      </c>
      <c r="G4067" t="s">
        <v>659</v>
      </c>
      <c r="H4067" s="3" t="s">
        <v>660</v>
      </c>
      <c r="I4067" s="8">
        <v>-8.875</v>
      </c>
      <c r="J4067" s="8">
        <v>-64.053055999999998</v>
      </c>
      <c r="K4067" t="s">
        <v>109</v>
      </c>
      <c r="L4067" t="s">
        <v>67</v>
      </c>
      <c r="M4067" t="s">
        <v>661</v>
      </c>
      <c r="N4067" t="s">
        <v>662</v>
      </c>
      <c r="O4067" s="12">
        <v>2011</v>
      </c>
      <c r="P4067" s="12">
        <v>11</v>
      </c>
      <c r="Q4067" s="12">
        <v>2012</v>
      </c>
      <c r="R4067" s="12">
        <v>1</v>
      </c>
      <c r="S4067">
        <v>3</v>
      </c>
      <c r="T4067" s="7">
        <v>26</v>
      </c>
      <c r="U4067">
        <v>5</v>
      </c>
      <c r="V4067" t="s">
        <v>53</v>
      </c>
      <c r="W4067">
        <f t="shared" si="62"/>
        <v>540</v>
      </c>
      <c r="X4067" s="5">
        <v>5</v>
      </c>
      <c r="Y4067" s="15" t="s">
        <v>21</v>
      </c>
      <c r="Z4067" t="s">
        <v>55</v>
      </c>
      <c r="AA4067" t="s">
        <v>867</v>
      </c>
      <c r="AB4067">
        <v>1</v>
      </c>
      <c r="AC4067" s="68" t="s">
        <v>1465</v>
      </c>
      <c r="AD4067" s="68" t="s">
        <v>1685</v>
      </c>
    </row>
    <row r="4068" spans="1:30" ht="14.4" x14ac:dyDescent="0.3">
      <c r="A4068">
        <v>41</v>
      </c>
      <c r="B4068" t="s">
        <v>24</v>
      </c>
      <c r="C4068" t="s">
        <v>498</v>
      </c>
      <c r="D4068" t="s">
        <v>351</v>
      </c>
      <c r="E4068">
        <v>2014</v>
      </c>
      <c r="F4068" t="s">
        <v>658</v>
      </c>
      <c r="G4068" t="s">
        <v>659</v>
      </c>
      <c r="H4068" s="3" t="s">
        <v>660</v>
      </c>
      <c r="I4068" s="8">
        <v>-8.875</v>
      </c>
      <c r="J4068" s="8">
        <v>-64.053055999999998</v>
      </c>
      <c r="K4068" t="s">
        <v>109</v>
      </c>
      <c r="L4068" t="s">
        <v>67</v>
      </c>
      <c r="M4068" t="s">
        <v>661</v>
      </c>
      <c r="N4068" t="s">
        <v>662</v>
      </c>
      <c r="O4068" s="12">
        <v>2011</v>
      </c>
      <c r="P4068" s="12">
        <v>11</v>
      </c>
      <c r="Q4068" s="12">
        <v>2012</v>
      </c>
      <c r="R4068" s="12">
        <v>1</v>
      </c>
      <c r="S4068">
        <v>3</v>
      </c>
      <c r="T4068" s="7">
        <v>26</v>
      </c>
      <c r="U4068">
        <v>5</v>
      </c>
      <c r="V4068" t="s">
        <v>53</v>
      </c>
      <c r="W4068">
        <f t="shared" si="62"/>
        <v>540</v>
      </c>
      <c r="X4068" s="5">
        <v>5</v>
      </c>
      <c r="Y4068" s="15" t="s">
        <v>21</v>
      </c>
      <c r="Z4068" t="s">
        <v>55</v>
      </c>
      <c r="AA4068" t="s">
        <v>1083</v>
      </c>
      <c r="AB4068">
        <v>0</v>
      </c>
      <c r="AC4068" s="68" t="s">
        <v>1465</v>
      </c>
      <c r="AD4068" s="68" t="s">
        <v>1685</v>
      </c>
    </row>
    <row r="4069" spans="1:30" ht="14.4" x14ac:dyDescent="0.3">
      <c r="A4069">
        <v>41</v>
      </c>
      <c r="B4069" t="s">
        <v>24</v>
      </c>
      <c r="C4069" t="s">
        <v>498</v>
      </c>
      <c r="D4069" t="s">
        <v>351</v>
      </c>
      <c r="E4069">
        <v>2014</v>
      </c>
      <c r="F4069" t="s">
        <v>658</v>
      </c>
      <c r="G4069" t="s">
        <v>659</v>
      </c>
      <c r="H4069" s="3" t="s">
        <v>660</v>
      </c>
      <c r="I4069" s="8">
        <v>-8.875</v>
      </c>
      <c r="J4069" s="8">
        <v>-64.053055999999998</v>
      </c>
      <c r="K4069" t="s">
        <v>109</v>
      </c>
      <c r="L4069" t="s">
        <v>67</v>
      </c>
      <c r="M4069" t="s">
        <v>661</v>
      </c>
      <c r="N4069" t="s">
        <v>662</v>
      </c>
      <c r="O4069" s="12">
        <v>2011</v>
      </c>
      <c r="P4069" s="12">
        <v>11</v>
      </c>
      <c r="Q4069" s="12">
        <v>2012</v>
      </c>
      <c r="R4069" s="12">
        <v>1</v>
      </c>
      <c r="S4069">
        <v>3</v>
      </c>
      <c r="T4069" s="7">
        <v>26</v>
      </c>
      <c r="U4069">
        <v>5</v>
      </c>
      <c r="V4069" t="s">
        <v>53</v>
      </c>
      <c r="W4069">
        <f t="shared" si="62"/>
        <v>540</v>
      </c>
      <c r="X4069" s="5">
        <v>5</v>
      </c>
      <c r="Y4069" s="15" t="s">
        <v>21</v>
      </c>
      <c r="Z4069" t="s">
        <v>55</v>
      </c>
      <c r="AA4069" t="s">
        <v>524</v>
      </c>
      <c r="AB4069">
        <v>0</v>
      </c>
      <c r="AC4069" s="68" t="s">
        <v>1465</v>
      </c>
      <c r="AD4069" s="68" t="s">
        <v>1685</v>
      </c>
    </row>
    <row r="4070" spans="1:30" ht="14.4" x14ac:dyDescent="0.3">
      <c r="A4070">
        <v>41</v>
      </c>
      <c r="B4070" t="s">
        <v>24</v>
      </c>
      <c r="C4070" t="s">
        <v>498</v>
      </c>
      <c r="D4070" t="s">
        <v>351</v>
      </c>
      <c r="E4070">
        <v>2014</v>
      </c>
      <c r="F4070" t="s">
        <v>658</v>
      </c>
      <c r="G4070" t="s">
        <v>659</v>
      </c>
      <c r="H4070" s="3" t="s">
        <v>660</v>
      </c>
      <c r="I4070" s="8">
        <v>-8.875</v>
      </c>
      <c r="J4070" s="8">
        <v>-64.053055999999998</v>
      </c>
      <c r="K4070" t="s">
        <v>109</v>
      </c>
      <c r="L4070" t="s">
        <v>67</v>
      </c>
      <c r="M4070" t="s">
        <v>661</v>
      </c>
      <c r="N4070" t="s">
        <v>662</v>
      </c>
      <c r="O4070" s="12">
        <v>2011</v>
      </c>
      <c r="P4070" s="12">
        <v>11</v>
      </c>
      <c r="Q4070" s="12">
        <v>2012</v>
      </c>
      <c r="R4070" s="12">
        <v>1</v>
      </c>
      <c r="S4070">
        <v>3</v>
      </c>
      <c r="T4070" s="7">
        <v>26</v>
      </c>
      <c r="U4070">
        <v>5</v>
      </c>
      <c r="V4070" t="s">
        <v>53</v>
      </c>
      <c r="W4070">
        <f t="shared" si="62"/>
        <v>540</v>
      </c>
      <c r="X4070" s="5">
        <v>5</v>
      </c>
      <c r="Y4070" s="15" t="s">
        <v>21</v>
      </c>
      <c r="Z4070" t="s">
        <v>55</v>
      </c>
      <c r="AA4070" t="s">
        <v>1107</v>
      </c>
      <c r="AB4070">
        <v>40</v>
      </c>
      <c r="AC4070" s="68" t="s">
        <v>1465</v>
      </c>
      <c r="AD4070" s="68" t="s">
        <v>1685</v>
      </c>
    </row>
    <row r="4071" spans="1:30" ht="14.4" x14ac:dyDescent="0.3">
      <c r="A4071">
        <v>41</v>
      </c>
      <c r="B4071" t="s">
        <v>24</v>
      </c>
      <c r="C4071" t="s">
        <v>498</v>
      </c>
      <c r="D4071" t="s">
        <v>351</v>
      </c>
      <c r="E4071">
        <v>2014</v>
      </c>
      <c r="F4071" t="s">
        <v>658</v>
      </c>
      <c r="G4071" t="s">
        <v>659</v>
      </c>
      <c r="H4071" s="3" t="s">
        <v>660</v>
      </c>
      <c r="I4071" s="8">
        <v>-8.875</v>
      </c>
      <c r="J4071" s="8">
        <v>-64.053055999999998</v>
      </c>
      <c r="K4071" t="s">
        <v>109</v>
      </c>
      <c r="L4071" t="s">
        <v>67</v>
      </c>
      <c r="M4071" t="s">
        <v>661</v>
      </c>
      <c r="N4071" t="s">
        <v>662</v>
      </c>
      <c r="O4071" s="12">
        <v>2011</v>
      </c>
      <c r="P4071" s="12">
        <v>11</v>
      </c>
      <c r="Q4071" s="12">
        <v>2012</v>
      </c>
      <c r="R4071" s="12">
        <v>1</v>
      </c>
      <c r="S4071">
        <v>3</v>
      </c>
      <c r="T4071" s="7">
        <v>26</v>
      </c>
      <c r="U4071">
        <v>5</v>
      </c>
      <c r="V4071" t="s">
        <v>53</v>
      </c>
      <c r="W4071">
        <f t="shared" si="62"/>
        <v>540</v>
      </c>
      <c r="X4071" s="5">
        <v>5</v>
      </c>
      <c r="Y4071" s="15" t="s">
        <v>21</v>
      </c>
      <c r="Z4071" t="s">
        <v>55</v>
      </c>
      <c r="AA4071" t="s">
        <v>73</v>
      </c>
      <c r="AB4071">
        <v>1</v>
      </c>
      <c r="AC4071" s="68" t="s">
        <v>1465</v>
      </c>
      <c r="AD4071" s="68" t="s">
        <v>1685</v>
      </c>
    </row>
    <row r="4072" spans="1:30" ht="14.4" x14ac:dyDescent="0.3">
      <c r="A4072">
        <v>41</v>
      </c>
      <c r="B4072" t="s">
        <v>24</v>
      </c>
      <c r="C4072" t="s">
        <v>498</v>
      </c>
      <c r="D4072" t="s">
        <v>351</v>
      </c>
      <c r="E4072">
        <v>2014</v>
      </c>
      <c r="F4072" t="s">
        <v>658</v>
      </c>
      <c r="G4072" t="s">
        <v>659</v>
      </c>
      <c r="H4072" s="3" t="s">
        <v>660</v>
      </c>
      <c r="I4072" s="8">
        <v>-8.875</v>
      </c>
      <c r="J4072" s="8">
        <v>-64.053055999999998</v>
      </c>
      <c r="K4072" t="s">
        <v>109</v>
      </c>
      <c r="L4072" t="s">
        <v>67</v>
      </c>
      <c r="M4072" t="s">
        <v>661</v>
      </c>
      <c r="N4072" t="s">
        <v>662</v>
      </c>
      <c r="O4072" s="12">
        <v>2011</v>
      </c>
      <c r="P4072" s="12">
        <v>11</v>
      </c>
      <c r="Q4072" s="12">
        <v>2012</v>
      </c>
      <c r="R4072" s="12">
        <v>1</v>
      </c>
      <c r="S4072">
        <v>3</v>
      </c>
      <c r="T4072" s="7">
        <v>26</v>
      </c>
      <c r="U4072">
        <v>5</v>
      </c>
      <c r="V4072" t="s">
        <v>53</v>
      </c>
      <c r="W4072">
        <f t="shared" si="62"/>
        <v>540</v>
      </c>
      <c r="X4072" s="5">
        <v>5</v>
      </c>
      <c r="Y4072" s="15" t="s">
        <v>21</v>
      </c>
      <c r="Z4072" t="s">
        <v>55</v>
      </c>
      <c r="AA4072" t="s">
        <v>876</v>
      </c>
      <c r="AB4072">
        <v>23</v>
      </c>
      <c r="AC4072" s="68" t="s">
        <v>1465</v>
      </c>
      <c r="AD4072" s="68" t="s">
        <v>1685</v>
      </c>
    </row>
    <row r="4073" spans="1:30" ht="14.4" x14ac:dyDescent="0.3">
      <c r="A4073">
        <v>41</v>
      </c>
      <c r="B4073" t="s">
        <v>24</v>
      </c>
      <c r="C4073" t="s">
        <v>498</v>
      </c>
      <c r="D4073" t="s">
        <v>351</v>
      </c>
      <c r="E4073">
        <v>2014</v>
      </c>
      <c r="F4073" t="s">
        <v>658</v>
      </c>
      <c r="G4073" t="s">
        <v>659</v>
      </c>
      <c r="H4073" s="3" t="s">
        <v>660</v>
      </c>
      <c r="I4073" s="8">
        <v>-8.875</v>
      </c>
      <c r="J4073" s="8">
        <v>-64.053055999999998</v>
      </c>
      <c r="K4073" t="s">
        <v>109</v>
      </c>
      <c r="L4073" t="s">
        <v>67</v>
      </c>
      <c r="M4073" t="s">
        <v>661</v>
      </c>
      <c r="N4073" t="s">
        <v>662</v>
      </c>
      <c r="O4073" s="12">
        <v>2011</v>
      </c>
      <c r="P4073" s="12">
        <v>11</v>
      </c>
      <c r="Q4073" s="12">
        <v>2012</v>
      </c>
      <c r="R4073" s="12">
        <v>1</v>
      </c>
      <c r="S4073">
        <v>3</v>
      </c>
      <c r="T4073" s="7">
        <v>26</v>
      </c>
      <c r="U4073">
        <v>5</v>
      </c>
      <c r="V4073" t="s">
        <v>53</v>
      </c>
      <c r="W4073">
        <f t="shared" si="62"/>
        <v>540</v>
      </c>
      <c r="X4073" s="5">
        <v>5</v>
      </c>
      <c r="Y4073" s="15" t="s">
        <v>21</v>
      </c>
      <c r="Z4073" t="s">
        <v>55</v>
      </c>
      <c r="AA4073" t="s">
        <v>655</v>
      </c>
      <c r="AB4073">
        <v>3</v>
      </c>
      <c r="AC4073" s="68" t="s">
        <v>1465</v>
      </c>
      <c r="AD4073" s="68" t="s">
        <v>1685</v>
      </c>
    </row>
    <row r="4074" spans="1:30" ht="14.4" x14ac:dyDescent="0.3">
      <c r="A4074">
        <v>41</v>
      </c>
      <c r="B4074" t="s">
        <v>24</v>
      </c>
      <c r="C4074" t="s">
        <v>498</v>
      </c>
      <c r="D4074" t="s">
        <v>351</v>
      </c>
      <c r="E4074">
        <v>2014</v>
      </c>
      <c r="F4074" t="s">
        <v>658</v>
      </c>
      <c r="G4074" t="s">
        <v>659</v>
      </c>
      <c r="H4074" s="3" t="s">
        <v>660</v>
      </c>
      <c r="I4074" s="8">
        <v>-8.875</v>
      </c>
      <c r="J4074" s="8">
        <v>-64.053055999999998</v>
      </c>
      <c r="K4074" t="s">
        <v>109</v>
      </c>
      <c r="L4074" t="s">
        <v>67</v>
      </c>
      <c r="M4074" t="s">
        <v>661</v>
      </c>
      <c r="N4074" t="s">
        <v>662</v>
      </c>
      <c r="O4074" s="12">
        <v>2011</v>
      </c>
      <c r="P4074" s="12">
        <v>11</v>
      </c>
      <c r="Q4074" s="12">
        <v>2012</v>
      </c>
      <c r="R4074" s="12">
        <v>1</v>
      </c>
      <c r="S4074">
        <v>3</v>
      </c>
      <c r="T4074" s="7">
        <v>26</v>
      </c>
      <c r="U4074">
        <v>5</v>
      </c>
      <c r="V4074" t="s">
        <v>53</v>
      </c>
      <c r="W4074">
        <f t="shared" si="62"/>
        <v>540</v>
      </c>
      <c r="X4074" s="5">
        <v>5</v>
      </c>
      <c r="Y4074" s="15" t="s">
        <v>21</v>
      </c>
      <c r="Z4074" t="s">
        <v>55</v>
      </c>
      <c r="AA4074" t="s">
        <v>889</v>
      </c>
      <c r="AB4074">
        <v>0</v>
      </c>
      <c r="AC4074" s="68" t="s">
        <v>1465</v>
      </c>
      <c r="AD4074" s="68" t="s">
        <v>1685</v>
      </c>
    </row>
    <row r="4075" spans="1:30" ht="14.4" x14ac:dyDescent="0.3">
      <c r="A4075">
        <v>41</v>
      </c>
      <c r="B4075" t="s">
        <v>24</v>
      </c>
      <c r="C4075" t="s">
        <v>498</v>
      </c>
      <c r="D4075" t="s">
        <v>351</v>
      </c>
      <c r="E4075">
        <v>2014</v>
      </c>
      <c r="F4075" t="s">
        <v>658</v>
      </c>
      <c r="G4075" t="s">
        <v>659</v>
      </c>
      <c r="H4075" s="3" t="s">
        <v>660</v>
      </c>
      <c r="I4075" s="8">
        <v>-8.875</v>
      </c>
      <c r="J4075" s="8">
        <v>-64.053055999999998</v>
      </c>
      <c r="K4075" t="s">
        <v>109</v>
      </c>
      <c r="L4075" t="s">
        <v>67</v>
      </c>
      <c r="M4075" t="s">
        <v>661</v>
      </c>
      <c r="N4075" t="s">
        <v>662</v>
      </c>
      <c r="O4075" s="12">
        <v>2011</v>
      </c>
      <c r="P4075" s="12">
        <v>11</v>
      </c>
      <c r="Q4075" s="12">
        <v>2012</v>
      </c>
      <c r="R4075" s="12">
        <v>1</v>
      </c>
      <c r="S4075">
        <v>3</v>
      </c>
      <c r="T4075" s="7">
        <v>26</v>
      </c>
      <c r="U4075">
        <v>5</v>
      </c>
      <c r="V4075" t="s">
        <v>53</v>
      </c>
      <c r="W4075">
        <f t="shared" si="62"/>
        <v>540</v>
      </c>
      <c r="X4075" s="5">
        <v>5</v>
      </c>
      <c r="Y4075" s="15" t="s">
        <v>21</v>
      </c>
      <c r="Z4075" t="s">
        <v>55</v>
      </c>
      <c r="AA4075" t="s">
        <v>890</v>
      </c>
      <c r="AB4075">
        <v>8</v>
      </c>
      <c r="AC4075" s="68" t="s">
        <v>1465</v>
      </c>
      <c r="AD4075" s="68" t="s">
        <v>1685</v>
      </c>
    </row>
    <row r="4076" spans="1:30" ht="14.4" x14ac:dyDescent="0.3">
      <c r="A4076">
        <v>41</v>
      </c>
      <c r="B4076" t="s">
        <v>24</v>
      </c>
      <c r="C4076" t="s">
        <v>498</v>
      </c>
      <c r="D4076" t="s">
        <v>351</v>
      </c>
      <c r="E4076">
        <v>2014</v>
      </c>
      <c r="F4076" t="s">
        <v>658</v>
      </c>
      <c r="G4076" t="s">
        <v>659</v>
      </c>
      <c r="H4076" s="3" t="s">
        <v>660</v>
      </c>
      <c r="I4076" s="8">
        <v>-8.875</v>
      </c>
      <c r="J4076" s="8">
        <v>-64.053055999999998</v>
      </c>
      <c r="K4076" t="s">
        <v>109</v>
      </c>
      <c r="L4076" t="s">
        <v>67</v>
      </c>
      <c r="M4076" t="s">
        <v>661</v>
      </c>
      <c r="N4076" t="s">
        <v>662</v>
      </c>
      <c r="O4076" s="12">
        <v>2011</v>
      </c>
      <c r="P4076" s="12">
        <v>11</v>
      </c>
      <c r="Q4076" s="12">
        <v>2012</v>
      </c>
      <c r="R4076" s="12">
        <v>1</v>
      </c>
      <c r="S4076">
        <v>3</v>
      </c>
      <c r="T4076" s="7">
        <v>26</v>
      </c>
      <c r="U4076">
        <v>5</v>
      </c>
      <c r="V4076" t="s">
        <v>53</v>
      </c>
      <c r="W4076">
        <f t="shared" si="62"/>
        <v>540</v>
      </c>
      <c r="X4076" s="5">
        <v>5</v>
      </c>
      <c r="Y4076" s="15" t="s">
        <v>21</v>
      </c>
      <c r="Z4076" t="s">
        <v>55</v>
      </c>
      <c r="AA4076" t="s">
        <v>1146</v>
      </c>
      <c r="AB4076">
        <v>2</v>
      </c>
      <c r="AC4076" s="68" t="s">
        <v>1465</v>
      </c>
      <c r="AD4076" s="68" t="s">
        <v>1685</v>
      </c>
    </row>
    <row r="4077" spans="1:30" ht="14.4" x14ac:dyDescent="0.3">
      <c r="A4077">
        <v>41</v>
      </c>
      <c r="B4077" t="s">
        <v>24</v>
      </c>
      <c r="C4077" t="s">
        <v>498</v>
      </c>
      <c r="D4077" t="s">
        <v>351</v>
      </c>
      <c r="E4077">
        <v>2014</v>
      </c>
      <c r="F4077" t="s">
        <v>658</v>
      </c>
      <c r="G4077" t="s">
        <v>659</v>
      </c>
      <c r="H4077" s="3" t="s">
        <v>660</v>
      </c>
      <c r="I4077" s="8">
        <v>-8.875</v>
      </c>
      <c r="J4077" s="8">
        <v>-64.053055999999998</v>
      </c>
      <c r="K4077" t="s">
        <v>109</v>
      </c>
      <c r="L4077" t="s">
        <v>67</v>
      </c>
      <c r="M4077" t="s">
        <v>661</v>
      </c>
      <c r="N4077" t="s">
        <v>662</v>
      </c>
      <c r="O4077" s="12">
        <v>2011</v>
      </c>
      <c r="P4077" s="12">
        <v>11</v>
      </c>
      <c r="Q4077" s="12">
        <v>2012</v>
      </c>
      <c r="R4077" s="12">
        <v>1</v>
      </c>
      <c r="S4077">
        <v>3</v>
      </c>
      <c r="T4077" s="7">
        <v>26</v>
      </c>
      <c r="U4077">
        <v>5</v>
      </c>
      <c r="V4077" t="s">
        <v>53</v>
      </c>
      <c r="W4077">
        <f t="shared" si="62"/>
        <v>540</v>
      </c>
      <c r="X4077" s="5">
        <v>5</v>
      </c>
      <c r="Y4077" s="15" t="s">
        <v>21</v>
      </c>
      <c r="Z4077" t="s">
        <v>55</v>
      </c>
      <c r="AA4077" t="s">
        <v>1147</v>
      </c>
      <c r="AB4077">
        <v>2</v>
      </c>
      <c r="AC4077" s="68" t="s">
        <v>1465</v>
      </c>
      <c r="AD4077" s="68" t="s">
        <v>1685</v>
      </c>
    </row>
    <row r="4078" spans="1:30" ht="14.4" x14ac:dyDescent="0.3">
      <c r="A4078">
        <v>41</v>
      </c>
      <c r="B4078" t="s">
        <v>24</v>
      </c>
      <c r="C4078" t="s">
        <v>498</v>
      </c>
      <c r="D4078" t="s">
        <v>351</v>
      </c>
      <c r="E4078">
        <v>2014</v>
      </c>
      <c r="F4078" t="s">
        <v>658</v>
      </c>
      <c r="G4078" t="s">
        <v>659</v>
      </c>
      <c r="H4078" s="3" t="s">
        <v>660</v>
      </c>
      <c r="I4078" s="8">
        <v>-8.875</v>
      </c>
      <c r="J4078" s="8">
        <v>-64.053055999999998</v>
      </c>
      <c r="K4078" t="s">
        <v>109</v>
      </c>
      <c r="L4078" t="s">
        <v>67</v>
      </c>
      <c r="M4078" t="s">
        <v>661</v>
      </c>
      <c r="N4078" t="s">
        <v>662</v>
      </c>
      <c r="O4078" s="12">
        <v>2011</v>
      </c>
      <c r="P4078" s="12">
        <v>11</v>
      </c>
      <c r="Q4078" s="12">
        <v>2012</v>
      </c>
      <c r="R4078" s="12">
        <v>1</v>
      </c>
      <c r="S4078">
        <v>3</v>
      </c>
      <c r="T4078" s="7">
        <v>26</v>
      </c>
      <c r="U4078">
        <v>5</v>
      </c>
      <c r="V4078" t="s">
        <v>53</v>
      </c>
      <c r="W4078">
        <f t="shared" si="62"/>
        <v>540</v>
      </c>
      <c r="X4078" s="5">
        <v>5</v>
      </c>
      <c r="Y4078" s="15" t="s">
        <v>21</v>
      </c>
      <c r="Z4078" t="s">
        <v>55</v>
      </c>
      <c r="AA4078" t="s">
        <v>1108</v>
      </c>
      <c r="AB4078">
        <v>2</v>
      </c>
      <c r="AC4078" s="68" t="s">
        <v>1465</v>
      </c>
      <c r="AD4078" s="68" t="s">
        <v>1685</v>
      </c>
    </row>
    <row r="4079" spans="1:30" ht="14.4" x14ac:dyDescent="0.3">
      <c r="A4079">
        <v>41</v>
      </c>
      <c r="B4079" t="s">
        <v>24</v>
      </c>
      <c r="C4079" t="s">
        <v>498</v>
      </c>
      <c r="D4079" t="s">
        <v>351</v>
      </c>
      <c r="E4079">
        <v>2014</v>
      </c>
      <c r="F4079" t="s">
        <v>658</v>
      </c>
      <c r="G4079" t="s">
        <v>659</v>
      </c>
      <c r="H4079" s="3" t="s">
        <v>660</v>
      </c>
      <c r="I4079" s="8">
        <v>-8.875</v>
      </c>
      <c r="J4079" s="8">
        <v>-64.053055999999998</v>
      </c>
      <c r="K4079" t="s">
        <v>109</v>
      </c>
      <c r="L4079" t="s">
        <v>67</v>
      </c>
      <c r="M4079" t="s">
        <v>661</v>
      </c>
      <c r="N4079" t="s">
        <v>662</v>
      </c>
      <c r="O4079" s="12">
        <v>2011</v>
      </c>
      <c r="P4079" s="12">
        <v>11</v>
      </c>
      <c r="Q4079" s="12">
        <v>2012</v>
      </c>
      <c r="R4079" s="12">
        <v>1</v>
      </c>
      <c r="S4079">
        <v>3</v>
      </c>
      <c r="T4079" s="7">
        <v>26</v>
      </c>
      <c r="U4079">
        <v>5</v>
      </c>
      <c r="V4079" t="s">
        <v>53</v>
      </c>
      <c r="W4079">
        <f t="shared" si="62"/>
        <v>540</v>
      </c>
      <c r="X4079" s="5">
        <v>5</v>
      </c>
      <c r="Y4079" s="15" t="s">
        <v>21</v>
      </c>
      <c r="Z4079" t="s">
        <v>55</v>
      </c>
      <c r="AA4079" t="s">
        <v>899</v>
      </c>
      <c r="AB4079">
        <v>0</v>
      </c>
      <c r="AC4079" s="68" t="s">
        <v>1465</v>
      </c>
      <c r="AD4079" s="68" t="s">
        <v>1685</v>
      </c>
    </row>
    <row r="4080" spans="1:30" ht="14.4" x14ac:dyDescent="0.3">
      <c r="A4080">
        <v>41</v>
      </c>
      <c r="B4080" t="s">
        <v>24</v>
      </c>
      <c r="C4080" t="s">
        <v>498</v>
      </c>
      <c r="D4080" t="s">
        <v>351</v>
      </c>
      <c r="E4080">
        <v>2014</v>
      </c>
      <c r="F4080" t="s">
        <v>658</v>
      </c>
      <c r="G4080" t="s">
        <v>659</v>
      </c>
      <c r="H4080" s="3" t="s">
        <v>660</v>
      </c>
      <c r="I4080" s="8">
        <v>-8.875</v>
      </c>
      <c r="J4080" s="8">
        <v>-64.053055999999998</v>
      </c>
      <c r="K4080" t="s">
        <v>109</v>
      </c>
      <c r="L4080" t="s">
        <v>67</v>
      </c>
      <c r="M4080" t="s">
        <v>661</v>
      </c>
      <c r="N4080" t="s">
        <v>662</v>
      </c>
      <c r="O4080" s="12">
        <v>2011</v>
      </c>
      <c r="P4080" s="12">
        <v>11</v>
      </c>
      <c r="Q4080" s="12">
        <v>2012</v>
      </c>
      <c r="R4080" s="12">
        <v>1</v>
      </c>
      <c r="S4080">
        <v>3</v>
      </c>
      <c r="T4080" s="7">
        <v>26</v>
      </c>
      <c r="U4080">
        <v>5</v>
      </c>
      <c r="V4080" t="s">
        <v>53</v>
      </c>
      <c r="W4080">
        <f t="shared" si="62"/>
        <v>540</v>
      </c>
      <c r="X4080" s="5">
        <v>5</v>
      </c>
      <c r="Y4080" s="15" t="s">
        <v>21</v>
      </c>
      <c r="Z4080" t="s">
        <v>83</v>
      </c>
      <c r="AA4080" t="s">
        <v>84</v>
      </c>
      <c r="AB4080">
        <v>14</v>
      </c>
      <c r="AC4080" s="68" t="s">
        <v>1465</v>
      </c>
      <c r="AD4080" s="68" t="s">
        <v>1685</v>
      </c>
    </row>
    <row r="4081" spans="1:30" ht="14.4" x14ac:dyDescent="0.3">
      <c r="A4081">
        <v>41</v>
      </c>
      <c r="B4081" t="s">
        <v>24</v>
      </c>
      <c r="C4081" t="s">
        <v>498</v>
      </c>
      <c r="D4081" t="s">
        <v>351</v>
      </c>
      <c r="E4081">
        <v>2014</v>
      </c>
      <c r="F4081" t="s">
        <v>658</v>
      </c>
      <c r="G4081" t="s">
        <v>659</v>
      </c>
      <c r="H4081" s="3" t="s">
        <v>660</v>
      </c>
      <c r="I4081" s="8">
        <v>-8.875</v>
      </c>
      <c r="J4081" s="8">
        <v>-64.053055999999998</v>
      </c>
      <c r="K4081" t="s">
        <v>109</v>
      </c>
      <c r="L4081" t="s">
        <v>67</v>
      </c>
      <c r="M4081" t="s">
        <v>661</v>
      </c>
      <c r="N4081" t="s">
        <v>662</v>
      </c>
      <c r="O4081" s="12">
        <v>2011</v>
      </c>
      <c r="P4081" s="12">
        <v>11</v>
      </c>
      <c r="Q4081" s="12">
        <v>2012</v>
      </c>
      <c r="R4081" s="12">
        <v>1</v>
      </c>
      <c r="S4081">
        <v>3</v>
      </c>
      <c r="T4081" s="7">
        <v>26</v>
      </c>
      <c r="U4081">
        <v>5</v>
      </c>
      <c r="V4081" t="s">
        <v>53</v>
      </c>
      <c r="W4081">
        <f t="shared" si="62"/>
        <v>540</v>
      </c>
      <c r="X4081" s="5">
        <v>5</v>
      </c>
      <c r="Y4081" s="15" t="s">
        <v>21</v>
      </c>
      <c r="Z4081" t="s">
        <v>83</v>
      </c>
      <c r="AA4081" t="s">
        <v>274</v>
      </c>
      <c r="AB4081">
        <v>8</v>
      </c>
      <c r="AC4081" s="68" t="s">
        <v>1465</v>
      </c>
      <c r="AD4081" s="68" t="s">
        <v>1685</v>
      </c>
    </row>
    <row r="4082" spans="1:30" ht="14.4" x14ac:dyDescent="0.3">
      <c r="A4082">
        <v>41</v>
      </c>
      <c r="B4082" t="s">
        <v>24</v>
      </c>
      <c r="C4082" t="s">
        <v>498</v>
      </c>
      <c r="D4082" t="s">
        <v>351</v>
      </c>
      <c r="E4082">
        <v>2014</v>
      </c>
      <c r="F4082" t="s">
        <v>658</v>
      </c>
      <c r="G4082" t="s">
        <v>659</v>
      </c>
      <c r="H4082" s="3" t="s">
        <v>660</v>
      </c>
      <c r="I4082" s="8">
        <v>-8.875</v>
      </c>
      <c r="J4082" s="8">
        <v>-64.053055999999998</v>
      </c>
      <c r="K4082" t="s">
        <v>109</v>
      </c>
      <c r="L4082" t="s">
        <v>67</v>
      </c>
      <c r="M4082" t="s">
        <v>661</v>
      </c>
      <c r="N4082" t="s">
        <v>662</v>
      </c>
      <c r="O4082" s="12">
        <v>2011</v>
      </c>
      <c r="P4082" s="12">
        <v>11</v>
      </c>
      <c r="Q4082" s="12">
        <v>2012</v>
      </c>
      <c r="R4082" s="12">
        <v>1</v>
      </c>
      <c r="S4082">
        <v>3</v>
      </c>
      <c r="T4082" s="7">
        <v>26</v>
      </c>
      <c r="U4082">
        <v>5</v>
      </c>
      <c r="V4082" t="s">
        <v>53</v>
      </c>
      <c r="W4082">
        <f t="shared" si="62"/>
        <v>540</v>
      </c>
      <c r="X4082" s="5">
        <v>5</v>
      </c>
      <c r="Y4082" s="15" t="s">
        <v>21</v>
      </c>
      <c r="Z4082" t="s">
        <v>83</v>
      </c>
      <c r="AA4082" t="s">
        <v>902</v>
      </c>
      <c r="AB4082">
        <v>5</v>
      </c>
      <c r="AC4082" s="68" t="s">
        <v>1465</v>
      </c>
      <c r="AD4082" s="68" t="s">
        <v>1685</v>
      </c>
    </row>
    <row r="4083" spans="1:30" ht="14.4" x14ac:dyDescent="0.3">
      <c r="A4083">
        <v>41</v>
      </c>
      <c r="B4083" t="s">
        <v>24</v>
      </c>
      <c r="C4083" t="s">
        <v>498</v>
      </c>
      <c r="D4083" t="s">
        <v>351</v>
      </c>
      <c r="E4083">
        <v>2014</v>
      </c>
      <c r="F4083" t="s">
        <v>658</v>
      </c>
      <c r="G4083" t="s">
        <v>659</v>
      </c>
      <c r="H4083" s="3" t="s">
        <v>660</v>
      </c>
      <c r="I4083" s="8">
        <v>-8.875</v>
      </c>
      <c r="J4083" s="8">
        <v>-64.053055999999998</v>
      </c>
      <c r="K4083" t="s">
        <v>109</v>
      </c>
      <c r="L4083" t="s">
        <v>67</v>
      </c>
      <c r="M4083" t="s">
        <v>661</v>
      </c>
      <c r="N4083" t="s">
        <v>662</v>
      </c>
      <c r="O4083" s="12">
        <v>2011</v>
      </c>
      <c r="P4083" s="12">
        <v>11</v>
      </c>
      <c r="Q4083" s="12">
        <v>2012</v>
      </c>
      <c r="R4083" s="12">
        <v>1</v>
      </c>
      <c r="S4083">
        <v>3</v>
      </c>
      <c r="T4083" s="7">
        <v>26</v>
      </c>
      <c r="U4083">
        <v>5</v>
      </c>
      <c r="V4083" t="s">
        <v>53</v>
      </c>
      <c r="W4083">
        <f t="shared" si="62"/>
        <v>540</v>
      </c>
      <c r="X4083" s="5">
        <v>5</v>
      </c>
      <c r="Y4083" s="15" t="s">
        <v>21</v>
      </c>
      <c r="Z4083" t="s">
        <v>83</v>
      </c>
      <c r="AA4083" t="s">
        <v>87</v>
      </c>
      <c r="AB4083">
        <v>42</v>
      </c>
      <c r="AC4083" s="68" t="s">
        <v>1465</v>
      </c>
      <c r="AD4083" s="68" t="s">
        <v>1685</v>
      </c>
    </row>
    <row r="4084" spans="1:30" ht="14.4" x14ac:dyDescent="0.3">
      <c r="A4084">
        <v>41</v>
      </c>
      <c r="B4084" t="s">
        <v>24</v>
      </c>
      <c r="C4084" t="s">
        <v>498</v>
      </c>
      <c r="D4084" t="s">
        <v>351</v>
      </c>
      <c r="E4084">
        <v>2014</v>
      </c>
      <c r="F4084" t="s">
        <v>658</v>
      </c>
      <c r="G4084" t="s">
        <v>659</v>
      </c>
      <c r="H4084" s="3" t="s">
        <v>660</v>
      </c>
      <c r="I4084" s="8">
        <v>-8.875</v>
      </c>
      <c r="J4084" s="8">
        <v>-64.053055999999998</v>
      </c>
      <c r="K4084" t="s">
        <v>109</v>
      </c>
      <c r="L4084" t="s">
        <v>67</v>
      </c>
      <c r="M4084" t="s">
        <v>661</v>
      </c>
      <c r="N4084" t="s">
        <v>662</v>
      </c>
      <c r="O4084" s="12">
        <v>2011</v>
      </c>
      <c r="P4084" s="12">
        <v>11</v>
      </c>
      <c r="Q4084" s="12">
        <v>2012</v>
      </c>
      <c r="R4084" s="12">
        <v>1</v>
      </c>
      <c r="S4084">
        <v>3</v>
      </c>
      <c r="T4084" s="7">
        <v>26</v>
      </c>
      <c r="U4084">
        <v>5</v>
      </c>
      <c r="V4084" t="s">
        <v>53</v>
      </c>
      <c r="W4084">
        <f t="shared" si="62"/>
        <v>540</v>
      </c>
      <c r="X4084" s="5">
        <v>5</v>
      </c>
      <c r="Y4084" s="15" t="s">
        <v>21</v>
      </c>
      <c r="Z4084" t="s">
        <v>83</v>
      </c>
      <c r="AA4084" t="s">
        <v>128</v>
      </c>
      <c r="AB4084">
        <v>1</v>
      </c>
      <c r="AC4084" s="68" t="s">
        <v>1465</v>
      </c>
      <c r="AD4084" s="68" t="s">
        <v>1685</v>
      </c>
    </row>
    <row r="4085" spans="1:30" ht="14.4" x14ac:dyDescent="0.3">
      <c r="A4085">
        <v>41</v>
      </c>
      <c r="B4085" t="s">
        <v>24</v>
      </c>
      <c r="C4085" t="s">
        <v>498</v>
      </c>
      <c r="D4085" t="s">
        <v>351</v>
      </c>
      <c r="E4085">
        <v>2014</v>
      </c>
      <c r="F4085" t="s">
        <v>658</v>
      </c>
      <c r="G4085" t="s">
        <v>659</v>
      </c>
      <c r="H4085" s="3" t="s">
        <v>660</v>
      </c>
      <c r="I4085" s="8">
        <v>-8.875</v>
      </c>
      <c r="J4085" s="8">
        <v>-64.053055999999998</v>
      </c>
      <c r="K4085" t="s">
        <v>109</v>
      </c>
      <c r="L4085" t="s">
        <v>67</v>
      </c>
      <c r="M4085" t="s">
        <v>661</v>
      </c>
      <c r="N4085" t="s">
        <v>662</v>
      </c>
      <c r="O4085" s="12">
        <v>2011</v>
      </c>
      <c r="P4085" s="12">
        <v>11</v>
      </c>
      <c r="Q4085" s="12">
        <v>2012</v>
      </c>
      <c r="R4085" s="12">
        <v>1</v>
      </c>
      <c r="S4085">
        <v>3</v>
      </c>
      <c r="T4085" s="7">
        <v>26</v>
      </c>
      <c r="U4085">
        <v>5</v>
      </c>
      <c r="V4085" t="s">
        <v>53</v>
      </c>
      <c r="W4085">
        <f t="shared" si="62"/>
        <v>540</v>
      </c>
      <c r="X4085" s="5">
        <v>5</v>
      </c>
      <c r="Y4085" s="15" t="s">
        <v>21</v>
      </c>
      <c r="Z4085" t="s">
        <v>83</v>
      </c>
      <c r="AA4085" t="s">
        <v>911</v>
      </c>
      <c r="AB4085">
        <v>15</v>
      </c>
      <c r="AC4085" s="68" t="s">
        <v>1465</v>
      </c>
      <c r="AD4085" s="68" t="s">
        <v>1685</v>
      </c>
    </row>
    <row r="4086" spans="1:30" ht="14.4" x14ac:dyDescent="0.3">
      <c r="A4086">
        <v>41</v>
      </c>
      <c r="B4086" t="s">
        <v>24</v>
      </c>
      <c r="C4086" t="s">
        <v>498</v>
      </c>
      <c r="D4086" t="s">
        <v>351</v>
      </c>
      <c r="E4086">
        <v>2014</v>
      </c>
      <c r="F4086" t="s">
        <v>658</v>
      </c>
      <c r="G4086" t="s">
        <v>659</v>
      </c>
      <c r="H4086" s="3" t="s">
        <v>660</v>
      </c>
      <c r="I4086" s="8">
        <v>-8.875</v>
      </c>
      <c r="J4086" s="8">
        <v>-64.053055999999998</v>
      </c>
      <c r="K4086" t="s">
        <v>109</v>
      </c>
      <c r="L4086" t="s">
        <v>67</v>
      </c>
      <c r="M4086" t="s">
        <v>661</v>
      </c>
      <c r="N4086" t="s">
        <v>662</v>
      </c>
      <c r="O4086" s="12">
        <v>2011</v>
      </c>
      <c r="P4086" s="12">
        <v>11</v>
      </c>
      <c r="Q4086" s="12">
        <v>2012</v>
      </c>
      <c r="R4086" s="12">
        <v>1</v>
      </c>
      <c r="S4086">
        <v>3</v>
      </c>
      <c r="T4086" s="7">
        <v>26</v>
      </c>
      <c r="U4086">
        <v>5</v>
      </c>
      <c r="V4086" t="s">
        <v>53</v>
      </c>
      <c r="W4086">
        <f t="shared" si="62"/>
        <v>540</v>
      </c>
      <c r="X4086" s="5">
        <v>5</v>
      </c>
      <c r="Y4086" s="15" t="s">
        <v>21</v>
      </c>
      <c r="Z4086" t="s">
        <v>90</v>
      </c>
      <c r="AA4086" t="s">
        <v>666</v>
      </c>
      <c r="AB4086">
        <v>0</v>
      </c>
      <c r="AC4086" s="68" t="s">
        <v>1465</v>
      </c>
      <c r="AD4086" s="68" t="s">
        <v>1685</v>
      </c>
    </row>
    <row r="4087" spans="1:30" ht="14.4" x14ac:dyDescent="0.3">
      <c r="A4087">
        <v>41</v>
      </c>
      <c r="B4087" t="s">
        <v>24</v>
      </c>
      <c r="C4087" t="s">
        <v>498</v>
      </c>
      <c r="D4087" t="s">
        <v>351</v>
      </c>
      <c r="E4087">
        <v>2014</v>
      </c>
      <c r="F4087" t="s">
        <v>658</v>
      </c>
      <c r="G4087" t="s">
        <v>659</v>
      </c>
      <c r="H4087" s="3" t="s">
        <v>660</v>
      </c>
      <c r="I4087" s="8">
        <v>-8.875</v>
      </c>
      <c r="J4087" s="8">
        <v>-64.053055999999998</v>
      </c>
      <c r="K4087" t="s">
        <v>109</v>
      </c>
      <c r="L4087" t="s">
        <v>67</v>
      </c>
      <c r="M4087" t="s">
        <v>661</v>
      </c>
      <c r="N4087" t="s">
        <v>662</v>
      </c>
      <c r="O4087" s="12">
        <v>2011</v>
      </c>
      <c r="P4087" s="12">
        <v>11</v>
      </c>
      <c r="Q4087" s="12">
        <v>2012</v>
      </c>
      <c r="R4087" s="12">
        <v>1</v>
      </c>
      <c r="S4087">
        <v>3</v>
      </c>
      <c r="T4087" s="7">
        <v>26</v>
      </c>
      <c r="U4087">
        <v>5</v>
      </c>
      <c r="V4087" t="s">
        <v>53</v>
      </c>
      <c r="W4087">
        <f t="shared" si="62"/>
        <v>540</v>
      </c>
      <c r="X4087" s="5">
        <v>5</v>
      </c>
      <c r="Y4087" s="15" t="s">
        <v>21</v>
      </c>
      <c r="Z4087" t="s">
        <v>90</v>
      </c>
      <c r="AA4087" t="s">
        <v>91</v>
      </c>
      <c r="AB4087">
        <v>3</v>
      </c>
      <c r="AC4087" s="68" t="s">
        <v>1465</v>
      </c>
      <c r="AD4087" s="68" t="s">
        <v>1685</v>
      </c>
    </row>
    <row r="4088" spans="1:30" ht="14.4" x14ac:dyDescent="0.3">
      <c r="A4088">
        <v>42</v>
      </c>
      <c r="B4088" t="s">
        <v>24</v>
      </c>
      <c r="C4088" t="s">
        <v>467</v>
      </c>
      <c r="D4088" t="s">
        <v>155</v>
      </c>
      <c r="E4088">
        <v>2015</v>
      </c>
      <c r="F4088" t="s">
        <v>664</v>
      </c>
      <c r="G4088" s="22" t="s">
        <v>665</v>
      </c>
      <c r="H4088" s="3" t="s">
        <v>667</v>
      </c>
      <c r="I4088" s="8">
        <v>-19.948611</v>
      </c>
      <c r="J4088" s="8">
        <v>-43.903333000000003</v>
      </c>
      <c r="K4088">
        <v>900000</v>
      </c>
      <c r="L4088" t="s">
        <v>67</v>
      </c>
      <c r="M4088" t="s">
        <v>614</v>
      </c>
      <c r="N4088" t="s">
        <v>668</v>
      </c>
      <c r="O4088" s="12">
        <v>1997</v>
      </c>
      <c r="P4088" s="12">
        <v>4</v>
      </c>
      <c r="Q4088" s="12">
        <v>1998</v>
      </c>
      <c r="R4088" s="12">
        <v>3</v>
      </c>
      <c r="S4088">
        <v>12</v>
      </c>
      <c r="T4088" s="7">
        <v>12</v>
      </c>
      <c r="U4088">
        <v>5</v>
      </c>
      <c r="V4088" t="s">
        <v>82</v>
      </c>
      <c r="W4088">
        <f t="shared" ref="W4088:W4143" si="63">6*60</f>
        <v>360</v>
      </c>
      <c r="X4088" s="5">
        <v>1</v>
      </c>
      <c r="Y4088" s="15" t="s">
        <v>48</v>
      </c>
      <c r="Z4088" t="s">
        <v>49</v>
      </c>
      <c r="AA4088" t="s">
        <v>235</v>
      </c>
      <c r="AB4088">
        <v>0</v>
      </c>
      <c r="AC4088" s="3" t="s">
        <v>1466</v>
      </c>
      <c r="AD4088" s="3" t="s">
        <v>1686</v>
      </c>
    </row>
    <row r="4089" spans="1:30" ht="14.4" x14ac:dyDescent="0.3">
      <c r="A4089">
        <v>42</v>
      </c>
      <c r="B4089" t="s">
        <v>24</v>
      </c>
      <c r="C4089" t="s">
        <v>467</v>
      </c>
      <c r="D4089" t="s">
        <v>155</v>
      </c>
      <c r="E4089">
        <v>2015</v>
      </c>
      <c r="F4089" t="s">
        <v>664</v>
      </c>
      <c r="G4089" s="22" t="s">
        <v>665</v>
      </c>
      <c r="H4089" s="3" t="s">
        <v>667</v>
      </c>
      <c r="I4089" s="8">
        <v>-19.948611</v>
      </c>
      <c r="J4089" s="8">
        <v>-43.903333000000003</v>
      </c>
      <c r="K4089">
        <v>900000</v>
      </c>
      <c r="L4089" t="s">
        <v>67</v>
      </c>
      <c r="M4089" t="s">
        <v>614</v>
      </c>
      <c r="N4089" t="s">
        <v>668</v>
      </c>
      <c r="O4089" s="12">
        <v>1997</v>
      </c>
      <c r="P4089" s="12">
        <v>4</v>
      </c>
      <c r="Q4089" s="12">
        <v>1998</v>
      </c>
      <c r="R4089" s="12">
        <v>3</v>
      </c>
      <c r="S4089">
        <v>12</v>
      </c>
      <c r="T4089" s="7">
        <v>12</v>
      </c>
      <c r="U4089">
        <v>5</v>
      </c>
      <c r="V4089" t="s">
        <v>82</v>
      </c>
      <c r="W4089">
        <f t="shared" si="63"/>
        <v>360</v>
      </c>
      <c r="X4089" s="5">
        <v>1</v>
      </c>
      <c r="Y4089" s="15" t="s">
        <v>48</v>
      </c>
      <c r="Z4089" t="s">
        <v>55</v>
      </c>
      <c r="AA4089" t="s">
        <v>238</v>
      </c>
      <c r="AB4089">
        <v>1</v>
      </c>
      <c r="AC4089" s="3" t="s">
        <v>1466</v>
      </c>
      <c r="AD4089" s="3" t="s">
        <v>1686</v>
      </c>
    </row>
    <row r="4090" spans="1:30" ht="14.4" x14ac:dyDescent="0.3">
      <c r="A4090">
        <v>42</v>
      </c>
      <c r="B4090" t="s">
        <v>24</v>
      </c>
      <c r="C4090" t="s">
        <v>467</v>
      </c>
      <c r="D4090" t="s">
        <v>155</v>
      </c>
      <c r="E4090">
        <v>2015</v>
      </c>
      <c r="F4090" t="s">
        <v>664</v>
      </c>
      <c r="G4090" s="22" t="s">
        <v>665</v>
      </c>
      <c r="H4090" s="3" t="s">
        <v>667</v>
      </c>
      <c r="I4090" s="8">
        <v>-19.948611</v>
      </c>
      <c r="J4090" s="8">
        <v>-43.903333000000003</v>
      </c>
      <c r="K4090">
        <v>900000</v>
      </c>
      <c r="L4090" t="s">
        <v>67</v>
      </c>
      <c r="M4090" t="s">
        <v>614</v>
      </c>
      <c r="N4090" t="s">
        <v>668</v>
      </c>
      <c r="O4090" s="12">
        <v>1997</v>
      </c>
      <c r="P4090" s="12">
        <v>4</v>
      </c>
      <c r="Q4090" s="12">
        <v>1998</v>
      </c>
      <c r="R4090" s="12">
        <v>3</v>
      </c>
      <c r="S4090">
        <v>12</v>
      </c>
      <c r="T4090" s="7">
        <v>12</v>
      </c>
      <c r="U4090">
        <v>5</v>
      </c>
      <c r="V4090" t="s">
        <v>82</v>
      </c>
      <c r="W4090">
        <f t="shared" si="63"/>
        <v>360</v>
      </c>
      <c r="X4090" s="5">
        <v>1</v>
      </c>
      <c r="Y4090" s="15" t="s">
        <v>48</v>
      </c>
      <c r="Z4090" t="s">
        <v>55</v>
      </c>
      <c r="AA4090" t="s">
        <v>249</v>
      </c>
      <c r="AB4090">
        <v>2</v>
      </c>
      <c r="AC4090" s="3" t="s">
        <v>1466</v>
      </c>
      <c r="AD4090" s="3" t="s">
        <v>1686</v>
      </c>
    </row>
    <row r="4091" spans="1:30" ht="14.4" x14ac:dyDescent="0.3">
      <c r="A4091">
        <v>42</v>
      </c>
      <c r="B4091" t="s">
        <v>24</v>
      </c>
      <c r="C4091" t="s">
        <v>467</v>
      </c>
      <c r="D4091" t="s">
        <v>155</v>
      </c>
      <c r="E4091">
        <v>2015</v>
      </c>
      <c r="F4091" t="s">
        <v>664</v>
      </c>
      <c r="G4091" s="22" t="s">
        <v>665</v>
      </c>
      <c r="H4091" s="3" t="s">
        <v>667</v>
      </c>
      <c r="I4091" s="8">
        <v>-19.948611</v>
      </c>
      <c r="J4091" s="8">
        <v>-43.903333000000003</v>
      </c>
      <c r="K4091">
        <v>900000</v>
      </c>
      <c r="L4091" t="s">
        <v>67</v>
      </c>
      <c r="M4091" t="s">
        <v>614</v>
      </c>
      <c r="N4091" t="s">
        <v>668</v>
      </c>
      <c r="O4091" s="12">
        <v>1997</v>
      </c>
      <c r="P4091" s="12">
        <v>4</v>
      </c>
      <c r="Q4091" s="12">
        <v>1998</v>
      </c>
      <c r="R4091" s="12">
        <v>3</v>
      </c>
      <c r="S4091">
        <v>12</v>
      </c>
      <c r="T4091" s="7">
        <v>12</v>
      </c>
      <c r="U4091">
        <v>5</v>
      </c>
      <c r="V4091" t="s">
        <v>82</v>
      </c>
      <c r="W4091">
        <f t="shared" si="63"/>
        <v>360</v>
      </c>
      <c r="X4091" s="5">
        <v>1</v>
      </c>
      <c r="Y4091" s="15" t="s">
        <v>48</v>
      </c>
      <c r="Z4091" t="s">
        <v>55</v>
      </c>
      <c r="AA4091" t="s">
        <v>62</v>
      </c>
      <c r="AB4091">
        <v>168</v>
      </c>
      <c r="AC4091" s="3" t="s">
        <v>1466</v>
      </c>
      <c r="AD4091" s="3" t="s">
        <v>1686</v>
      </c>
    </row>
    <row r="4092" spans="1:30" ht="14.4" x14ac:dyDescent="0.3">
      <c r="A4092">
        <v>42</v>
      </c>
      <c r="B4092" t="s">
        <v>24</v>
      </c>
      <c r="C4092" t="s">
        <v>467</v>
      </c>
      <c r="D4092" t="s">
        <v>155</v>
      </c>
      <c r="E4092">
        <v>2015</v>
      </c>
      <c r="F4092" t="s">
        <v>664</v>
      </c>
      <c r="G4092" s="22" t="s">
        <v>665</v>
      </c>
      <c r="H4092" s="3" t="s">
        <v>667</v>
      </c>
      <c r="I4092" s="8">
        <v>-19.948611</v>
      </c>
      <c r="J4092" s="8">
        <v>-43.903333000000003</v>
      </c>
      <c r="K4092">
        <v>900000</v>
      </c>
      <c r="L4092" t="s">
        <v>67</v>
      </c>
      <c r="M4092" t="s">
        <v>614</v>
      </c>
      <c r="N4092" t="s">
        <v>668</v>
      </c>
      <c r="O4092" s="12">
        <v>1997</v>
      </c>
      <c r="P4092" s="12">
        <v>4</v>
      </c>
      <c r="Q4092" s="12">
        <v>1998</v>
      </c>
      <c r="R4092" s="12">
        <v>3</v>
      </c>
      <c r="S4092">
        <v>12</v>
      </c>
      <c r="T4092" s="7">
        <v>12</v>
      </c>
      <c r="U4092">
        <v>5</v>
      </c>
      <c r="V4092" t="s">
        <v>82</v>
      </c>
      <c r="W4092">
        <f t="shared" si="63"/>
        <v>360</v>
      </c>
      <c r="X4092" s="5">
        <v>1</v>
      </c>
      <c r="Y4092" s="15" t="s">
        <v>48</v>
      </c>
      <c r="Z4092" t="s">
        <v>55</v>
      </c>
      <c r="AA4092" t="s">
        <v>379</v>
      </c>
      <c r="AB4092">
        <v>8</v>
      </c>
      <c r="AC4092" s="3" t="s">
        <v>1466</v>
      </c>
      <c r="AD4092" s="3" t="s">
        <v>1686</v>
      </c>
    </row>
    <row r="4093" spans="1:30" ht="14.4" x14ac:dyDescent="0.3">
      <c r="A4093">
        <v>42</v>
      </c>
      <c r="B4093" t="s">
        <v>24</v>
      </c>
      <c r="C4093" t="s">
        <v>467</v>
      </c>
      <c r="D4093" t="s">
        <v>155</v>
      </c>
      <c r="E4093">
        <v>2015</v>
      </c>
      <c r="F4093" t="s">
        <v>664</v>
      </c>
      <c r="G4093" s="22" t="s">
        <v>665</v>
      </c>
      <c r="H4093" s="3" t="s">
        <v>667</v>
      </c>
      <c r="I4093" s="8">
        <v>-19.948611</v>
      </c>
      <c r="J4093" s="8">
        <v>-43.903333000000003</v>
      </c>
      <c r="K4093">
        <v>900000</v>
      </c>
      <c r="L4093" t="s">
        <v>67</v>
      </c>
      <c r="M4093" t="s">
        <v>614</v>
      </c>
      <c r="N4093" t="s">
        <v>668</v>
      </c>
      <c r="O4093" s="12">
        <v>1997</v>
      </c>
      <c r="P4093" s="12">
        <v>4</v>
      </c>
      <c r="Q4093" s="12">
        <v>1998</v>
      </c>
      <c r="R4093" s="12">
        <v>3</v>
      </c>
      <c r="S4093">
        <v>12</v>
      </c>
      <c r="T4093" s="7">
        <v>12</v>
      </c>
      <c r="U4093">
        <v>5</v>
      </c>
      <c r="V4093" t="s">
        <v>82</v>
      </c>
      <c r="W4093">
        <f t="shared" si="63"/>
        <v>360</v>
      </c>
      <c r="X4093" s="5">
        <v>1</v>
      </c>
      <c r="Y4093" s="15" t="s">
        <v>48</v>
      </c>
      <c r="Z4093" t="s">
        <v>55</v>
      </c>
      <c r="AA4093" t="s">
        <v>114</v>
      </c>
      <c r="AB4093">
        <v>1</v>
      </c>
      <c r="AC4093" s="3" t="s">
        <v>1466</v>
      </c>
      <c r="AD4093" s="3" t="s">
        <v>1686</v>
      </c>
    </row>
    <row r="4094" spans="1:30" ht="14.4" x14ac:dyDescent="0.3">
      <c r="A4094">
        <v>42</v>
      </c>
      <c r="B4094" t="s">
        <v>24</v>
      </c>
      <c r="C4094" t="s">
        <v>467</v>
      </c>
      <c r="D4094" t="s">
        <v>155</v>
      </c>
      <c r="E4094">
        <v>2015</v>
      </c>
      <c r="F4094" t="s">
        <v>664</v>
      </c>
      <c r="G4094" s="22" t="s">
        <v>665</v>
      </c>
      <c r="H4094" s="3" t="s">
        <v>667</v>
      </c>
      <c r="I4094" s="8">
        <v>-19.948611</v>
      </c>
      <c r="J4094" s="8">
        <v>-43.903333000000003</v>
      </c>
      <c r="K4094">
        <v>900000</v>
      </c>
      <c r="L4094" t="s">
        <v>67</v>
      </c>
      <c r="M4094" t="s">
        <v>614</v>
      </c>
      <c r="N4094" t="s">
        <v>668</v>
      </c>
      <c r="O4094" s="12">
        <v>1997</v>
      </c>
      <c r="P4094" s="12">
        <v>4</v>
      </c>
      <c r="Q4094" s="12">
        <v>1998</v>
      </c>
      <c r="R4094" s="12">
        <v>3</v>
      </c>
      <c r="S4094">
        <v>12</v>
      </c>
      <c r="T4094" s="7">
        <v>12</v>
      </c>
      <c r="U4094">
        <v>5</v>
      </c>
      <c r="V4094" t="s">
        <v>82</v>
      </c>
      <c r="W4094">
        <f t="shared" si="63"/>
        <v>360</v>
      </c>
      <c r="X4094" s="5">
        <v>1</v>
      </c>
      <c r="Y4094" s="15" t="s">
        <v>48</v>
      </c>
      <c r="Z4094" t="s">
        <v>55</v>
      </c>
      <c r="AA4094" t="s">
        <v>258</v>
      </c>
      <c r="AB4094">
        <v>88</v>
      </c>
      <c r="AC4094" s="3" t="s">
        <v>1466</v>
      </c>
      <c r="AD4094" s="3" t="s">
        <v>1686</v>
      </c>
    </row>
    <row r="4095" spans="1:30" ht="14.4" x14ac:dyDescent="0.3">
      <c r="A4095">
        <v>42</v>
      </c>
      <c r="B4095" t="s">
        <v>24</v>
      </c>
      <c r="C4095" t="s">
        <v>467</v>
      </c>
      <c r="D4095" t="s">
        <v>155</v>
      </c>
      <c r="E4095">
        <v>2015</v>
      </c>
      <c r="F4095" t="s">
        <v>664</v>
      </c>
      <c r="G4095" s="22" t="s">
        <v>665</v>
      </c>
      <c r="H4095" s="3" t="s">
        <v>667</v>
      </c>
      <c r="I4095" s="8">
        <v>-19.948611</v>
      </c>
      <c r="J4095" s="8">
        <v>-43.903333000000003</v>
      </c>
      <c r="K4095">
        <v>900000</v>
      </c>
      <c r="L4095" t="s">
        <v>67</v>
      </c>
      <c r="M4095" t="s">
        <v>614</v>
      </c>
      <c r="N4095" t="s">
        <v>668</v>
      </c>
      <c r="O4095" s="12">
        <v>1997</v>
      </c>
      <c r="P4095" s="12">
        <v>4</v>
      </c>
      <c r="Q4095" s="12">
        <v>1998</v>
      </c>
      <c r="R4095" s="12">
        <v>3</v>
      </c>
      <c r="S4095">
        <v>12</v>
      </c>
      <c r="T4095" s="7">
        <v>12</v>
      </c>
      <c r="U4095">
        <v>5</v>
      </c>
      <c r="V4095" t="s">
        <v>82</v>
      </c>
      <c r="W4095">
        <f t="shared" si="63"/>
        <v>360</v>
      </c>
      <c r="X4095" s="5">
        <v>1</v>
      </c>
      <c r="Y4095" s="15" t="s">
        <v>48</v>
      </c>
      <c r="Z4095" t="s">
        <v>55</v>
      </c>
      <c r="AA4095" t="s">
        <v>70</v>
      </c>
      <c r="AB4095">
        <v>3</v>
      </c>
      <c r="AC4095" s="3" t="s">
        <v>1466</v>
      </c>
      <c r="AD4095" s="3" t="s">
        <v>1686</v>
      </c>
    </row>
    <row r="4096" spans="1:30" ht="14.4" x14ac:dyDescent="0.3">
      <c r="A4096">
        <v>42</v>
      </c>
      <c r="B4096" t="s">
        <v>24</v>
      </c>
      <c r="C4096" t="s">
        <v>467</v>
      </c>
      <c r="D4096" t="s">
        <v>155</v>
      </c>
      <c r="E4096">
        <v>2015</v>
      </c>
      <c r="F4096" t="s">
        <v>664</v>
      </c>
      <c r="G4096" s="22" t="s">
        <v>665</v>
      </c>
      <c r="H4096" s="3" t="s">
        <v>667</v>
      </c>
      <c r="I4096" s="8">
        <v>-19.948611</v>
      </c>
      <c r="J4096" s="8">
        <v>-43.903333000000003</v>
      </c>
      <c r="K4096">
        <v>900000</v>
      </c>
      <c r="L4096" t="s">
        <v>67</v>
      </c>
      <c r="M4096" t="s">
        <v>614</v>
      </c>
      <c r="N4096" t="s">
        <v>668</v>
      </c>
      <c r="O4096" s="12">
        <v>1997</v>
      </c>
      <c r="P4096" s="12">
        <v>4</v>
      </c>
      <c r="Q4096" s="12">
        <v>1998</v>
      </c>
      <c r="R4096" s="12">
        <v>3</v>
      </c>
      <c r="S4096">
        <v>12</v>
      </c>
      <c r="T4096" s="7">
        <v>12</v>
      </c>
      <c r="U4096">
        <v>5</v>
      </c>
      <c r="V4096" t="s">
        <v>82</v>
      </c>
      <c r="W4096">
        <f t="shared" si="63"/>
        <v>360</v>
      </c>
      <c r="X4096" s="5">
        <v>1</v>
      </c>
      <c r="Y4096" s="15" t="s">
        <v>48</v>
      </c>
      <c r="Z4096" t="s">
        <v>55</v>
      </c>
      <c r="AA4096" t="s">
        <v>73</v>
      </c>
      <c r="AB4096">
        <v>32</v>
      </c>
      <c r="AC4096" s="3" t="s">
        <v>1466</v>
      </c>
      <c r="AD4096" s="3" t="s">
        <v>1686</v>
      </c>
    </row>
    <row r="4097" spans="1:30" ht="14.4" x14ac:dyDescent="0.3">
      <c r="A4097">
        <v>42</v>
      </c>
      <c r="B4097" t="s">
        <v>24</v>
      </c>
      <c r="C4097" t="s">
        <v>467</v>
      </c>
      <c r="D4097" t="s">
        <v>155</v>
      </c>
      <c r="E4097">
        <v>2015</v>
      </c>
      <c r="F4097" t="s">
        <v>664</v>
      </c>
      <c r="G4097" s="22" t="s">
        <v>665</v>
      </c>
      <c r="H4097" s="3" t="s">
        <v>667</v>
      </c>
      <c r="I4097" s="8">
        <v>-19.948611</v>
      </c>
      <c r="J4097" s="8">
        <v>-43.903333000000003</v>
      </c>
      <c r="K4097">
        <v>900000</v>
      </c>
      <c r="L4097" t="s">
        <v>67</v>
      </c>
      <c r="M4097" t="s">
        <v>614</v>
      </c>
      <c r="N4097" t="s">
        <v>668</v>
      </c>
      <c r="O4097" s="12">
        <v>1997</v>
      </c>
      <c r="P4097" s="12">
        <v>4</v>
      </c>
      <c r="Q4097" s="12">
        <v>1998</v>
      </c>
      <c r="R4097" s="12">
        <v>3</v>
      </c>
      <c r="S4097">
        <v>12</v>
      </c>
      <c r="T4097" s="7">
        <v>12</v>
      </c>
      <c r="U4097">
        <v>5</v>
      </c>
      <c r="V4097" t="s">
        <v>82</v>
      </c>
      <c r="W4097">
        <f t="shared" si="63"/>
        <v>360</v>
      </c>
      <c r="X4097" s="5">
        <v>1</v>
      </c>
      <c r="Y4097" s="15" t="s">
        <v>48</v>
      </c>
      <c r="Z4097" t="s">
        <v>55</v>
      </c>
      <c r="AA4097" t="s">
        <v>265</v>
      </c>
      <c r="AB4097">
        <v>157</v>
      </c>
      <c r="AC4097" s="3" t="s">
        <v>1466</v>
      </c>
      <c r="AD4097" s="3" t="s">
        <v>1686</v>
      </c>
    </row>
    <row r="4098" spans="1:30" ht="14.4" x14ac:dyDescent="0.3">
      <c r="A4098">
        <v>42</v>
      </c>
      <c r="B4098" t="s">
        <v>24</v>
      </c>
      <c r="C4098" t="s">
        <v>467</v>
      </c>
      <c r="D4098" t="s">
        <v>155</v>
      </c>
      <c r="E4098">
        <v>2015</v>
      </c>
      <c r="F4098" t="s">
        <v>664</v>
      </c>
      <c r="G4098" s="22" t="s">
        <v>665</v>
      </c>
      <c r="H4098" s="3" t="s">
        <v>667</v>
      </c>
      <c r="I4098" s="8">
        <v>-19.948611</v>
      </c>
      <c r="J4098" s="8">
        <v>-43.903333000000003</v>
      </c>
      <c r="K4098">
        <v>900000</v>
      </c>
      <c r="L4098" t="s">
        <v>67</v>
      </c>
      <c r="M4098" t="s">
        <v>614</v>
      </c>
      <c r="N4098" t="s">
        <v>668</v>
      </c>
      <c r="O4098" s="12">
        <v>1997</v>
      </c>
      <c r="P4098" s="12">
        <v>4</v>
      </c>
      <c r="Q4098" s="12">
        <v>1998</v>
      </c>
      <c r="R4098" s="12">
        <v>3</v>
      </c>
      <c r="S4098">
        <v>12</v>
      </c>
      <c r="T4098" s="7">
        <v>12</v>
      </c>
      <c r="U4098">
        <v>5</v>
      </c>
      <c r="V4098" t="s">
        <v>82</v>
      </c>
      <c r="W4098">
        <f t="shared" si="63"/>
        <v>360</v>
      </c>
      <c r="X4098" s="5">
        <v>1</v>
      </c>
      <c r="Y4098" s="15" t="s">
        <v>48</v>
      </c>
      <c r="Z4098" t="s">
        <v>55</v>
      </c>
      <c r="AA4098" t="s">
        <v>76</v>
      </c>
      <c r="AB4098">
        <v>101</v>
      </c>
      <c r="AC4098" s="3" t="s">
        <v>1466</v>
      </c>
      <c r="AD4098" s="3" t="s">
        <v>1686</v>
      </c>
    </row>
    <row r="4099" spans="1:30" ht="14.4" x14ac:dyDescent="0.3">
      <c r="A4099">
        <v>42</v>
      </c>
      <c r="B4099" t="s">
        <v>24</v>
      </c>
      <c r="C4099" t="s">
        <v>467</v>
      </c>
      <c r="D4099" t="s">
        <v>155</v>
      </c>
      <c r="E4099">
        <v>2015</v>
      </c>
      <c r="F4099" t="s">
        <v>664</v>
      </c>
      <c r="G4099" s="22" t="s">
        <v>665</v>
      </c>
      <c r="H4099" s="3" t="s">
        <v>667</v>
      </c>
      <c r="I4099" s="8">
        <v>-19.948611</v>
      </c>
      <c r="J4099" s="8">
        <v>-43.903333000000003</v>
      </c>
      <c r="K4099">
        <v>900000</v>
      </c>
      <c r="L4099" t="s">
        <v>67</v>
      </c>
      <c r="M4099" t="s">
        <v>614</v>
      </c>
      <c r="N4099" t="s">
        <v>668</v>
      </c>
      <c r="O4099" s="12">
        <v>1997</v>
      </c>
      <c r="P4099" s="12">
        <v>4</v>
      </c>
      <c r="Q4099" s="12">
        <v>1998</v>
      </c>
      <c r="R4099" s="12">
        <v>3</v>
      </c>
      <c r="S4099">
        <v>12</v>
      </c>
      <c r="T4099" s="7">
        <v>12</v>
      </c>
      <c r="U4099">
        <v>5</v>
      </c>
      <c r="V4099" t="s">
        <v>82</v>
      </c>
      <c r="W4099">
        <f t="shared" si="63"/>
        <v>360</v>
      </c>
      <c r="X4099" s="5">
        <v>1</v>
      </c>
      <c r="Y4099" s="15" t="s">
        <v>48</v>
      </c>
      <c r="Z4099" t="s">
        <v>83</v>
      </c>
      <c r="AA4099" t="s">
        <v>87</v>
      </c>
      <c r="AB4099">
        <v>236</v>
      </c>
      <c r="AC4099" s="3" t="s">
        <v>1466</v>
      </c>
      <c r="AD4099" s="3" t="s">
        <v>1686</v>
      </c>
    </row>
    <row r="4100" spans="1:30" ht="14.4" x14ac:dyDescent="0.3">
      <c r="A4100">
        <v>42</v>
      </c>
      <c r="B4100" t="s">
        <v>24</v>
      </c>
      <c r="C4100" t="s">
        <v>467</v>
      </c>
      <c r="D4100" t="s">
        <v>155</v>
      </c>
      <c r="E4100">
        <v>2015</v>
      </c>
      <c r="F4100" t="s">
        <v>664</v>
      </c>
      <c r="G4100" s="22" t="s">
        <v>665</v>
      </c>
      <c r="H4100" s="3" t="s">
        <v>667</v>
      </c>
      <c r="I4100" s="8">
        <v>-19.948611</v>
      </c>
      <c r="J4100" s="8">
        <v>-43.903333000000003</v>
      </c>
      <c r="K4100">
        <v>900000</v>
      </c>
      <c r="L4100" t="s">
        <v>67</v>
      </c>
      <c r="M4100" t="s">
        <v>614</v>
      </c>
      <c r="N4100" t="s">
        <v>668</v>
      </c>
      <c r="O4100" s="12">
        <v>1997</v>
      </c>
      <c r="P4100" s="12">
        <v>4</v>
      </c>
      <c r="Q4100" s="12">
        <v>1998</v>
      </c>
      <c r="R4100" s="12">
        <v>3</v>
      </c>
      <c r="S4100">
        <v>12</v>
      </c>
      <c r="T4100" s="7">
        <v>12</v>
      </c>
      <c r="U4100">
        <v>5</v>
      </c>
      <c r="V4100" t="s">
        <v>82</v>
      </c>
      <c r="W4100">
        <f t="shared" si="63"/>
        <v>360</v>
      </c>
      <c r="X4100" s="5">
        <v>1</v>
      </c>
      <c r="Y4100" s="15" t="s">
        <v>48</v>
      </c>
      <c r="Z4100" t="s">
        <v>83</v>
      </c>
      <c r="AA4100" t="s">
        <v>274</v>
      </c>
      <c r="AB4100">
        <v>0</v>
      </c>
      <c r="AC4100" s="3" t="s">
        <v>1466</v>
      </c>
      <c r="AD4100" s="3" t="s">
        <v>1686</v>
      </c>
    </row>
    <row r="4101" spans="1:30" ht="14.4" x14ac:dyDescent="0.3">
      <c r="A4101">
        <v>42</v>
      </c>
      <c r="B4101" t="s">
        <v>24</v>
      </c>
      <c r="C4101" t="s">
        <v>467</v>
      </c>
      <c r="D4101" t="s">
        <v>155</v>
      </c>
      <c r="E4101">
        <v>2015</v>
      </c>
      <c r="F4101" t="s">
        <v>664</v>
      </c>
      <c r="G4101" s="22" t="s">
        <v>665</v>
      </c>
      <c r="H4101" s="3" t="s">
        <v>667</v>
      </c>
      <c r="I4101" s="8">
        <v>-19.948611</v>
      </c>
      <c r="J4101" s="8">
        <v>-43.903333000000003</v>
      </c>
      <c r="K4101">
        <v>900000</v>
      </c>
      <c r="L4101" t="s">
        <v>67</v>
      </c>
      <c r="M4101" t="s">
        <v>614</v>
      </c>
      <c r="N4101" t="s">
        <v>668</v>
      </c>
      <c r="O4101" s="12">
        <v>1997</v>
      </c>
      <c r="P4101" s="12">
        <v>4</v>
      </c>
      <c r="Q4101" s="12">
        <v>1998</v>
      </c>
      <c r="R4101" s="12">
        <v>3</v>
      </c>
      <c r="S4101">
        <v>12</v>
      </c>
      <c r="T4101" s="7">
        <v>12</v>
      </c>
      <c r="U4101">
        <v>5</v>
      </c>
      <c r="V4101" t="s">
        <v>82</v>
      </c>
      <c r="W4101">
        <f t="shared" si="63"/>
        <v>360</v>
      </c>
      <c r="X4101" s="5">
        <v>1</v>
      </c>
      <c r="Y4101" s="15" t="s">
        <v>48</v>
      </c>
      <c r="Z4101" t="s">
        <v>90</v>
      </c>
      <c r="AA4101" t="s">
        <v>91</v>
      </c>
      <c r="AB4101">
        <v>3</v>
      </c>
      <c r="AC4101" s="3" t="s">
        <v>1466</v>
      </c>
      <c r="AD4101" s="3" t="s">
        <v>1686</v>
      </c>
    </row>
    <row r="4102" spans="1:30" ht="14.4" x14ac:dyDescent="0.3">
      <c r="A4102">
        <v>42</v>
      </c>
      <c r="B4102" t="s">
        <v>24</v>
      </c>
      <c r="C4102" t="s">
        <v>467</v>
      </c>
      <c r="D4102" t="s">
        <v>155</v>
      </c>
      <c r="E4102">
        <v>2015</v>
      </c>
      <c r="F4102" t="s">
        <v>664</v>
      </c>
      <c r="G4102" s="22" t="s">
        <v>670</v>
      </c>
      <c r="H4102" s="3" t="s">
        <v>671</v>
      </c>
      <c r="I4102" s="8">
        <v>-19.948611</v>
      </c>
      <c r="J4102" s="8">
        <v>-43.903333000000003</v>
      </c>
      <c r="K4102">
        <v>900000</v>
      </c>
      <c r="L4102" t="s">
        <v>67</v>
      </c>
      <c r="M4102" t="s">
        <v>614</v>
      </c>
      <c r="N4102" t="s">
        <v>672</v>
      </c>
      <c r="O4102" s="12">
        <v>1999</v>
      </c>
      <c r="P4102" s="12">
        <v>4</v>
      </c>
      <c r="Q4102" s="12">
        <v>2000</v>
      </c>
      <c r="R4102" s="12">
        <v>3</v>
      </c>
      <c r="S4102">
        <v>12</v>
      </c>
      <c r="T4102" s="7">
        <v>12</v>
      </c>
      <c r="U4102">
        <v>5</v>
      </c>
      <c r="V4102" t="s">
        <v>82</v>
      </c>
      <c r="W4102">
        <f t="shared" si="63"/>
        <v>360</v>
      </c>
      <c r="X4102" s="5">
        <v>1</v>
      </c>
      <c r="Y4102" s="15" t="s">
        <v>48</v>
      </c>
      <c r="Z4102" t="s">
        <v>49</v>
      </c>
      <c r="AA4102" t="s">
        <v>235</v>
      </c>
      <c r="AB4102">
        <v>0</v>
      </c>
      <c r="AC4102" s="3" t="s">
        <v>1466</v>
      </c>
      <c r="AD4102" s="3" t="s">
        <v>1686</v>
      </c>
    </row>
    <row r="4103" spans="1:30" ht="14.4" x14ac:dyDescent="0.3">
      <c r="A4103">
        <v>42</v>
      </c>
      <c r="B4103" t="s">
        <v>24</v>
      </c>
      <c r="C4103" t="s">
        <v>467</v>
      </c>
      <c r="D4103" t="s">
        <v>155</v>
      </c>
      <c r="E4103">
        <v>2015</v>
      </c>
      <c r="F4103" t="s">
        <v>664</v>
      </c>
      <c r="G4103" s="22" t="s">
        <v>670</v>
      </c>
      <c r="H4103" s="3" t="s">
        <v>671</v>
      </c>
      <c r="I4103" s="8">
        <v>-19.948611</v>
      </c>
      <c r="J4103" s="8">
        <v>-43.903333000000003</v>
      </c>
      <c r="K4103">
        <v>900000</v>
      </c>
      <c r="L4103" t="s">
        <v>67</v>
      </c>
      <c r="M4103" t="s">
        <v>614</v>
      </c>
      <c r="N4103" t="s">
        <v>672</v>
      </c>
      <c r="O4103" s="12">
        <v>1999</v>
      </c>
      <c r="P4103" s="12">
        <v>4</v>
      </c>
      <c r="Q4103" s="12">
        <v>2000</v>
      </c>
      <c r="R4103" s="12">
        <v>3</v>
      </c>
      <c r="S4103">
        <v>12</v>
      </c>
      <c r="T4103" s="7">
        <v>12</v>
      </c>
      <c r="U4103">
        <v>5</v>
      </c>
      <c r="V4103" t="s">
        <v>82</v>
      </c>
      <c r="W4103">
        <f t="shared" si="63"/>
        <v>360</v>
      </c>
      <c r="X4103" s="5">
        <v>1</v>
      </c>
      <c r="Y4103" s="15" t="s">
        <v>48</v>
      </c>
      <c r="Z4103" t="s">
        <v>55</v>
      </c>
      <c r="AA4103" t="s">
        <v>238</v>
      </c>
      <c r="AB4103">
        <v>0</v>
      </c>
      <c r="AC4103" s="3" t="s">
        <v>1466</v>
      </c>
      <c r="AD4103" s="3" t="s">
        <v>1686</v>
      </c>
    </row>
    <row r="4104" spans="1:30" ht="14.4" x14ac:dyDescent="0.3">
      <c r="A4104">
        <v>42</v>
      </c>
      <c r="B4104" t="s">
        <v>24</v>
      </c>
      <c r="C4104" t="s">
        <v>467</v>
      </c>
      <c r="D4104" t="s">
        <v>155</v>
      </c>
      <c r="E4104">
        <v>2015</v>
      </c>
      <c r="F4104" t="s">
        <v>664</v>
      </c>
      <c r="G4104" s="22" t="s">
        <v>670</v>
      </c>
      <c r="H4104" s="3" t="s">
        <v>671</v>
      </c>
      <c r="I4104" s="8">
        <v>-19.948611</v>
      </c>
      <c r="J4104" s="8">
        <v>-43.903333000000003</v>
      </c>
      <c r="K4104">
        <v>900000</v>
      </c>
      <c r="L4104" t="s">
        <v>67</v>
      </c>
      <c r="M4104" t="s">
        <v>614</v>
      </c>
      <c r="N4104" t="s">
        <v>672</v>
      </c>
      <c r="O4104" s="12">
        <v>1999</v>
      </c>
      <c r="P4104" s="12">
        <v>4</v>
      </c>
      <c r="Q4104" s="12">
        <v>2000</v>
      </c>
      <c r="R4104" s="12">
        <v>3</v>
      </c>
      <c r="S4104">
        <v>12</v>
      </c>
      <c r="T4104" s="7">
        <v>12</v>
      </c>
      <c r="U4104">
        <v>5</v>
      </c>
      <c r="V4104" t="s">
        <v>82</v>
      </c>
      <c r="W4104">
        <f t="shared" si="63"/>
        <v>360</v>
      </c>
      <c r="X4104" s="5">
        <v>1</v>
      </c>
      <c r="Y4104" s="15" t="s">
        <v>48</v>
      </c>
      <c r="Z4104" t="s">
        <v>55</v>
      </c>
      <c r="AA4104" t="s">
        <v>249</v>
      </c>
      <c r="AB4104">
        <v>0</v>
      </c>
      <c r="AC4104" s="3" t="s">
        <v>1466</v>
      </c>
      <c r="AD4104" s="3" t="s">
        <v>1686</v>
      </c>
    </row>
    <row r="4105" spans="1:30" ht="14.4" x14ac:dyDescent="0.3">
      <c r="A4105">
        <v>42</v>
      </c>
      <c r="B4105" t="s">
        <v>24</v>
      </c>
      <c r="C4105" t="s">
        <v>467</v>
      </c>
      <c r="D4105" t="s">
        <v>155</v>
      </c>
      <c r="E4105">
        <v>2015</v>
      </c>
      <c r="F4105" t="s">
        <v>664</v>
      </c>
      <c r="G4105" s="22" t="s">
        <v>670</v>
      </c>
      <c r="H4105" s="3" t="s">
        <v>671</v>
      </c>
      <c r="I4105" s="8">
        <v>-19.948611</v>
      </c>
      <c r="J4105" s="8">
        <v>-43.903333000000003</v>
      </c>
      <c r="K4105">
        <v>900000</v>
      </c>
      <c r="L4105" t="s">
        <v>67</v>
      </c>
      <c r="M4105" t="s">
        <v>614</v>
      </c>
      <c r="N4105" t="s">
        <v>672</v>
      </c>
      <c r="O4105" s="12">
        <v>1999</v>
      </c>
      <c r="P4105" s="12">
        <v>4</v>
      </c>
      <c r="Q4105" s="12">
        <v>2000</v>
      </c>
      <c r="R4105" s="12">
        <v>3</v>
      </c>
      <c r="S4105">
        <v>12</v>
      </c>
      <c r="T4105" s="7">
        <v>12</v>
      </c>
      <c r="U4105">
        <v>5</v>
      </c>
      <c r="V4105" t="s">
        <v>82</v>
      </c>
      <c r="W4105">
        <f t="shared" si="63"/>
        <v>360</v>
      </c>
      <c r="X4105" s="5">
        <v>1</v>
      </c>
      <c r="Y4105" s="15" t="s">
        <v>48</v>
      </c>
      <c r="Z4105" t="s">
        <v>55</v>
      </c>
      <c r="AA4105" t="s">
        <v>62</v>
      </c>
      <c r="AB4105">
        <v>95</v>
      </c>
      <c r="AC4105" s="3" t="s">
        <v>1466</v>
      </c>
      <c r="AD4105" s="3" t="s">
        <v>1686</v>
      </c>
    </row>
    <row r="4106" spans="1:30" ht="14.4" x14ac:dyDescent="0.3">
      <c r="A4106">
        <v>42</v>
      </c>
      <c r="B4106" t="s">
        <v>24</v>
      </c>
      <c r="C4106" t="s">
        <v>467</v>
      </c>
      <c r="D4106" t="s">
        <v>155</v>
      </c>
      <c r="E4106">
        <v>2015</v>
      </c>
      <c r="F4106" t="s">
        <v>664</v>
      </c>
      <c r="G4106" s="22" t="s">
        <v>670</v>
      </c>
      <c r="H4106" s="3" t="s">
        <v>671</v>
      </c>
      <c r="I4106" s="8">
        <v>-19.948611</v>
      </c>
      <c r="J4106" s="8">
        <v>-43.903333000000003</v>
      </c>
      <c r="K4106">
        <v>900000</v>
      </c>
      <c r="L4106" t="s">
        <v>67</v>
      </c>
      <c r="M4106" t="s">
        <v>614</v>
      </c>
      <c r="N4106" t="s">
        <v>672</v>
      </c>
      <c r="O4106" s="12">
        <v>1999</v>
      </c>
      <c r="P4106" s="12">
        <v>4</v>
      </c>
      <c r="Q4106" s="12">
        <v>2000</v>
      </c>
      <c r="R4106" s="12">
        <v>3</v>
      </c>
      <c r="S4106">
        <v>12</v>
      </c>
      <c r="T4106" s="7">
        <v>12</v>
      </c>
      <c r="U4106">
        <v>5</v>
      </c>
      <c r="V4106" t="s">
        <v>82</v>
      </c>
      <c r="W4106">
        <f t="shared" si="63"/>
        <v>360</v>
      </c>
      <c r="X4106" s="5">
        <v>1</v>
      </c>
      <c r="Y4106" s="15" t="s">
        <v>48</v>
      </c>
      <c r="Z4106" t="s">
        <v>55</v>
      </c>
      <c r="AA4106" t="s">
        <v>379</v>
      </c>
      <c r="AB4106">
        <v>4</v>
      </c>
      <c r="AC4106" s="3" t="s">
        <v>1466</v>
      </c>
      <c r="AD4106" s="3" t="s">
        <v>1686</v>
      </c>
    </row>
    <row r="4107" spans="1:30" ht="14.4" x14ac:dyDescent="0.3">
      <c r="A4107">
        <v>42</v>
      </c>
      <c r="B4107" t="s">
        <v>24</v>
      </c>
      <c r="C4107" t="s">
        <v>467</v>
      </c>
      <c r="D4107" t="s">
        <v>155</v>
      </c>
      <c r="E4107">
        <v>2015</v>
      </c>
      <c r="F4107" t="s">
        <v>664</v>
      </c>
      <c r="G4107" s="22" t="s">
        <v>670</v>
      </c>
      <c r="H4107" s="3" t="s">
        <v>671</v>
      </c>
      <c r="I4107" s="8">
        <v>-19.948611</v>
      </c>
      <c r="J4107" s="8">
        <v>-43.903333000000003</v>
      </c>
      <c r="K4107">
        <v>900000</v>
      </c>
      <c r="L4107" t="s">
        <v>67</v>
      </c>
      <c r="M4107" t="s">
        <v>614</v>
      </c>
      <c r="N4107" t="s">
        <v>672</v>
      </c>
      <c r="O4107" s="12">
        <v>1999</v>
      </c>
      <c r="P4107" s="12">
        <v>4</v>
      </c>
      <c r="Q4107" s="12">
        <v>2000</v>
      </c>
      <c r="R4107" s="12">
        <v>3</v>
      </c>
      <c r="S4107">
        <v>12</v>
      </c>
      <c r="T4107" s="7">
        <v>12</v>
      </c>
      <c r="U4107">
        <v>5</v>
      </c>
      <c r="V4107" t="s">
        <v>82</v>
      </c>
      <c r="W4107">
        <f t="shared" si="63"/>
        <v>360</v>
      </c>
      <c r="X4107" s="5">
        <v>1</v>
      </c>
      <c r="Y4107" s="15" t="s">
        <v>48</v>
      </c>
      <c r="Z4107" t="s">
        <v>55</v>
      </c>
      <c r="AA4107" t="s">
        <v>114</v>
      </c>
      <c r="AB4107">
        <v>4</v>
      </c>
      <c r="AC4107" s="3" t="s">
        <v>1466</v>
      </c>
      <c r="AD4107" s="3" t="s">
        <v>1686</v>
      </c>
    </row>
    <row r="4108" spans="1:30" ht="14.4" x14ac:dyDescent="0.3">
      <c r="A4108">
        <v>42</v>
      </c>
      <c r="B4108" t="s">
        <v>24</v>
      </c>
      <c r="C4108" t="s">
        <v>467</v>
      </c>
      <c r="D4108" t="s">
        <v>155</v>
      </c>
      <c r="E4108">
        <v>2015</v>
      </c>
      <c r="F4108" t="s">
        <v>664</v>
      </c>
      <c r="G4108" s="22" t="s">
        <v>670</v>
      </c>
      <c r="H4108" s="3" t="s">
        <v>671</v>
      </c>
      <c r="I4108" s="8">
        <v>-19.948611</v>
      </c>
      <c r="J4108" s="8">
        <v>-43.903333000000003</v>
      </c>
      <c r="K4108">
        <v>900000</v>
      </c>
      <c r="L4108" t="s">
        <v>67</v>
      </c>
      <c r="M4108" t="s">
        <v>614</v>
      </c>
      <c r="N4108" t="s">
        <v>672</v>
      </c>
      <c r="O4108" s="12">
        <v>1999</v>
      </c>
      <c r="P4108" s="12">
        <v>4</v>
      </c>
      <c r="Q4108" s="12">
        <v>2000</v>
      </c>
      <c r="R4108" s="12">
        <v>3</v>
      </c>
      <c r="S4108">
        <v>12</v>
      </c>
      <c r="T4108" s="7">
        <v>12</v>
      </c>
      <c r="U4108">
        <v>5</v>
      </c>
      <c r="V4108" t="s">
        <v>82</v>
      </c>
      <c r="W4108">
        <f t="shared" si="63"/>
        <v>360</v>
      </c>
      <c r="X4108" s="5">
        <v>1</v>
      </c>
      <c r="Y4108" s="15" t="s">
        <v>48</v>
      </c>
      <c r="Z4108" t="s">
        <v>55</v>
      </c>
      <c r="AA4108" t="s">
        <v>258</v>
      </c>
      <c r="AB4108">
        <v>48</v>
      </c>
      <c r="AC4108" s="3" t="s">
        <v>1466</v>
      </c>
      <c r="AD4108" s="3" t="s">
        <v>1686</v>
      </c>
    </row>
    <row r="4109" spans="1:30" ht="14.4" x14ac:dyDescent="0.3">
      <c r="A4109">
        <v>42</v>
      </c>
      <c r="B4109" t="s">
        <v>24</v>
      </c>
      <c r="C4109" t="s">
        <v>467</v>
      </c>
      <c r="D4109" t="s">
        <v>155</v>
      </c>
      <c r="E4109">
        <v>2015</v>
      </c>
      <c r="F4109" t="s">
        <v>664</v>
      </c>
      <c r="G4109" s="22" t="s">
        <v>670</v>
      </c>
      <c r="H4109" s="3" t="s">
        <v>671</v>
      </c>
      <c r="I4109" s="8">
        <v>-19.948611</v>
      </c>
      <c r="J4109" s="8">
        <v>-43.903333000000003</v>
      </c>
      <c r="K4109">
        <v>900000</v>
      </c>
      <c r="L4109" t="s">
        <v>67</v>
      </c>
      <c r="M4109" t="s">
        <v>614</v>
      </c>
      <c r="N4109" t="s">
        <v>672</v>
      </c>
      <c r="O4109" s="12">
        <v>1999</v>
      </c>
      <c r="P4109" s="12">
        <v>4</v>
      </c>
      <c r="Q4109" s="12">
        <v>2000</v>
      </c>
      <c r="R4109" s="12">
        <v>3</v>
      </c>
      <c r="S4109">
        <v>12</v>
      </c>
      <c r="T4109" s="7">
        <v>12</v>
      </c>
      <c r="U4109">
        <v>5</v>
      </c>
      <c r="V4109" t="s">
        <v>82</v>
      </c>
      <c r="W4109">
        <f t="shared" si="63"/>
        <v>360</v>
      </c>
      <c r="X4109" s="5">
        <v>1</v>
      </c>
      <c r="Y4109" s="15" t="s">
        <v>48</v>
      </c>
      <c r="Z4109" t="s">
        <v>55</v>
      </c>
      <c r="AA4109" t="s">
        <v>70</v>
      </c>
      <c r="AB4109">
        <v>1</v>
      </c>
      <c r="AC4109" s="3" t="s">
        <v>1466</v>
      </c>
      <c r="AD4109" s="3" t="s">
        <v>1686</v>
      </c>
    </row>
    <row r="4110" spans="1:30" ht="14.4" x14ac:dyDescent="0.3">
      <c r="A4110">
        <v>42</v>
      </c>
      <c r="B4110" t="s">
        <v>24</v>
      </c>
      <c r="C4110" t="s">
        <v>467</v>
      </c>
      <c r="D4110" t="s">
        <v>155</v>
      </c>
      <c r="E4110">
        <v>2015</v>
      </c>
      <c r="F4110" t="s">
        <v>664</v>
      </c>
      <c r="G4110" s="22" t="s">
        <v>670</v>
      </c>
      <c r="H4110" s="3" t="s">
        <v>671</v>
      </c>
      <c r="I4110" s="8">
        <v>-19.948611</v>
      </c>
      <c r="J4110" s="8">
        <v>-43.903333000000003</v>
      </c>
      <c r="K4110">
        <v>900000</v>
      </c>
      <c r="L4110" t="s">
        <v>67</v>
      </c>
      <c r="M4110" t="s">
        <v>614</v>
      </c>
      <c r="N4110" t="s">
        <v>672</v>
      </c>
      <c r="O4110" s="12">
        <v>1999</v>
      </c>
      <c r="P4110" s="12">
        <v>4</v>
      </c>
      <c r="Q4110" s="12">
        <v>2000</v>
      </c>
      <c r="R4110" s="12">
        <v>3</v>
      </c>
      <c r="S4110">
        <v>12</v>
      </c>
      <c r="T4110" s="7">
        <v>12</v>
      </c>
      <c r="U4110">
        <v>5</v>
      </c>
      <c r="V4110" t="s">
        <v>82</v>
      </c>
      <c r="W4110">
        <f t="shared" si="63"/>
        <v>360</v>
      </c>
      <c r="X4110" s="5">
        <v>1</v>
      </c>
      <c r="Y4110" s="15" t="s">
        <v>48</v>
      </c>
      <c r="Z4110" t="s">
        <v>55</v>
      </c>
      <c r="AA4110" t="s">
        <v>73</v>
      </c>
      <c r="AB4110">
        <v>20</v>
      </c>
      <c r="AC4110" s="3" t="s">
        <v>1466</v>
      </c>
      <c r="AD4110" s="3" t="s">
        <v>1686</v>
      </c>
    </row>
    <row r="4111" spans="1:30" ht="14.4" x14ac:dyDescent="0.3">
      <c r="A4111">
        <v>42</v>
      </c>
      <c r="B4111" t="s">
        <v>24</v>
      </c>
      <c r="C4111" t="s">
        <v>467</v>
      </c>
      <c r="D4111" t="s">
        <v>155</v>
      </c>
      <c r="E4111">
        <v>2015</v>
      </c>
      <c r="F4111" t="s">
        <v>664</v>
      </c>
      <c r="G4111" s="22" t="s">
        <v>670</v>
      </c>
      <c r="H4111" s="3" t="s">
        <v>671</v>
      </c>
      <c r="I4111" s="8">
        <v>-19.948611</v>
      </c>
      <c r="J4111" s="8">
        <v>-43.903333000000003</v>
      </c>
      <c r="K4111">
        <v>900000</v>
      </c>
      <c r="L4111" t="s">
        <v>67</v>
      </c>
      <c r="M4111" t="s">
        <v>614</v>
      </c>
      <c r="N4111" t="s">
        <v>672</v>
      </c>
      <c r="O4111" s="12">
        <v>1999</v>
      </c>
      <c r="P4111" s="12">
        <v>4</v>
      </c>
      <c r="Q4111" s="12">
        <v>2000</v>
      </c>
      <c r="R4111" s="12">
        <v>3</v>
      </c>
      <c r="S4111">
        <v>12</v>
      </c>
      <c r="T4111" s="7">
        <v>12</v>
      </c>
      <c r="U4111">
        <v>5</v>
      </c>
      <c r="V4111" t="s">
        <v>82</v>
      </c>
      <c r="W4111">
        <f t="shared" si="63"/>
        <v>360</v>
      </c>
      <c r="X4111" s="5">
        <v>1</v>
      </c>
      <c r="Y4111" s="15" t="s">
        <v>48</v>
      </c>
      <c r="Z4111" t="s">
        <v>55</v>
      </c>
      <c r="AA4111" t="s">
        <v>265</v>
      </c>
      <c r="AB4111">
        <v>62</v>
      </c>
      <c r="AC4111" s="3" t="s">
        <v>1466</v>
      </c>
      <c r="AD4111" s="3" t="s">
        <v>1686</v>
      </c>
    </row>
    <row r="4112" spans="1:30" ht="14.4" x14ac:dyDescent="0.3">
      <c r="A4112">
        <v>42</v>
      </c>
      <c r="B4112" t="s">
        <v>24</v>
      </c>
      <c r="C4112" t="s">
        <v>467</v>
      </c>
      <c r="D4112" t="s">
        <v>155</v>
      </c>
      <c r="E4112">
        <v>2015</v>
      </c>
      <c r="F4112" t="s">
        <v>664</v>
      </c>
      <c r="G4112" s="22" t="s">
        <v>670</v>
      </c>
      <c r="H4112" s="3" t="s">
        <v>671</v>
      </c>
      <c r="I4112" s="8">
        <v>-19.948611</v>
      </c>
      <c r="J4112" s="8">
        <v>-43.903333000000003</v>
      </c>
      <c r="K4112">
        <v>900000</v>
      </c>
      <c r="L4112" t="s">
        <v>67</v>
      </c>
      <c r="M4112" t="s">
        <v>614</v>
      </c>
      <c r="N4112" t="s">
        <v>672</v>
      </c>
      <c r="O4112" s="12">
        <v>1999</v>
      </c>
      <c r="P4112" s="12">
        <v>4</v>
      </c>
      <c r="Q4112" s="12">
        <v>2000</v>
      </c>
      <c r="R4112" s="12">
        <v>3</v>
      </c>
      <c r="S4112">
        <v>12</v>
      </c>
      <c r="T4112" s="7">
        <v>12</v>
      </c>
      <c r="U4112">
        <v>5</v>
      </c>
      <c r="V4112" t="s">
        <v>82</v>
      </c>
      <c r="W4112">
        <f t="shared" si="63"/>
        <v>360</v>
      </c>
      <c r="X4112" s="5">
        <v>1</v>
      </c>
      <c r="Y4112" s="15" t="s">
        <v>48</v>
      </c>
      <c r="Z4112" t="s">
        <v>55</v>
      </c>
      <c r="AA4112" t="s">
        <v>76</v>
      </c>
      <c r="AB4112">
        <v>43</v>
      </c>
      <c r="AC4112" s="3" t="s">
        <v>1466</v>
      </c>
      <c r="AD4112" s="3" t="s">
        <v>1686</v>
      </c>
    </row>
    <row r="4113" spans="1:30" ht="14.4" x14ac:dyDescent="0.3">
      <c r="A4113">
        <v>42</v>
      </c>
      <c r="B4113" t="s">
        <v>24</v>
      </c>
      <c r="C4113" t="s">
        <v>467</v>
      </c>
      <c r="D4113" t="s">
        <v>155</v>
      </c>
      <c r="E4113">
        <v>2015</v>
      </c>
      <c r="F4113" t="s">
        <v>664</v>
      </c>
      <c r="G4113" s="22" t="s">
        <v>670</v>
      </c>
      <c r="H4113" s="3" t="s">
        <v>671</v>
      </c>
      <c r="I4113" s="8">
        <v>-19.948611</v>
      </c>
      <c r="J4113" s="8">
        <v>-43.903333000000003</v>
      </c>
      <c r="K4113">
        <v>900000</v>
      </c>
      <c r="L4113" t="s">
        <v>67</v>
      </c>
      <c r="M4113" t="s">
        <v>614</v>
      </c>
      <c r="N4113" t="s">
        <v>672</v>
      </c>
      <c r="O4113" s="12">
        <v>1999</v>
      </c>
      <c r="P4113" s="12">
        <v>4</v>
      </c>
      <c r="Q4113" s="12">
        <v>2000</v>
      </c>
      <c r="R4113" s="12">
        <v>3</v>
      </c>
      <c r="S4113">
        <v>12</v>
      </c>
      <c r="T4113" s="7">
        <v>12</v>
      </c>
      <c r="U4113">
        <v>5</v>
      </c>
      <c r="V4113" t="s">
        <v>82</v>
      </c>
      <c r="W4113">
        <f t="shared" si="63"/>
        <v>360</v>
      </c>
      <c r="X4113" s="5">
        <v>1</v>
      </c>
      <c r="Y4113" s="15" t="s">
        <v>48</v>
      </c>
      <c r="Z4113" t="s">
        <v>83</v>
      </c>
      <c r="AA4113" t="s">
        <v>87</v>
      </c>
      <c r="AB4113">
        <v>151</v>
      </c>
      <c r="AC4113" s="3" t="s">
        <v>1466</v>
      </c>
      <c r="AD4113" s="3" t="s">
        <v>1686</v>
      </c>
    </row>
    <row r="4114" spans="1:30" ht="14.4" x14ac:dyDescent="0.3">
      <c r="A4114">
        <v>42</v>
      </c>
      <c r="B4114" t="s">
        <v>24</v>
      </c>
      <c r="C4114" t="s">
        <v>467</v>
      </c>
      <c r="D4114" t="s">
        <v>155</v>
      </c>
      <c r="E4114">
        <v>2015</v>
      </c>
      <c r="F4114" t="s">
        <v>664</v>
      </c>
      <c r="G4114" s="22" t="s">
        <v>670</v>
      </c>
      <c r="H4114" s="3" t="s">
        <v>671</v>
      </c>
      <c r="I4114" s="8">
        <v>-19.948611</v>
      </c>
      <c r="J4114" s="8">
        <v>-43.903333000000003</v>
      </c>
      <c r="K4114">
        <v>900000</v>
      </c>
      <c r="L4114" t="s">
        <v>67</v>
      </c>
      <c r="M4114" t="s">
        <v>614</v>
      </c>
      <c r="N4114" t="s">
        <v>672</v>
      </c>
      <c r="O4114" s="12">
        <v>1999</v>
      </c>
      <c r="P4114" s="12">
        <v>4</v>
      </c>
      <c r="Q4114" s="12">
        <v>2000</v>
      </c>
      <c r="R4114" s="12">
        <v>3</v>
      </c>
      <c r="S4114">
        <v>12</v>
      </c>
      <c r="T4114" s="7">
        <v>12</v>
      </c>
      <c r="U4114">
        <v>5</v>
      </c>
      <c r="V4114" t="s">
        <v>82</v>
      </c>
      <c r="W4114">
        <f t="shared" si="63"/>
        <v>360</v>
      </c>
      <c r="X4114" s="5">
        <v>1</v>
      </c>
      <c r="Y4114" s="15" t="s">
        <v>48</v>
      </c>
      <c r="Z4114" t="s">
        <v>83</v>
      </c>
      <c r="AA4114" t="s">
        <v>274</v>
      </c>
      <c r="AB4114">
        <v>1</v>
      </c>
      <c r="AC4114" s="3" t="s">
        <v>1466</v>
      </c>
      <c r="AD4114" s="3" t="s">
        <v>1686</v>
      </c>
    </row>
    <row r="4115" spans="1:30" ht="14.4" x14ac:dyDescent="0.3">
      <c r="A4115">
        <v>42</v>
      </c>
      <c r="B4115" t="s">
        <v>24</v>
      </c>
      <c r="C4115" t="s">
        <v>467</v>
      </c>
      <c r="D4115" t="s">
        <v>155</v>
      </c>
      <c r="E4115">
        <v>2015</v>
      </c>
      <c r="F4115" t="s">
        <v>664</v>
      </c>
      <c r="G4115" s="22" t="s">
        <v>670</v>
      </c>
      <c r="H4115" s="3" t="s">
        <v>671</v>
      </c>
      <c r="I4115" s="8">
        <v>-19.948611</v>
      </c>
      <c r="J4115" s="8">
        <v>-43.903333000000003</v>
      </c>
      <c r="K4115">
        <v>900000</v>
      </c>
      <c r="L4115" t="s">
        <v>67</v>
      </c>
      <c r="M4115" t="s">
        <v>614</v>
      </c>
      <c r="N4115" t="s">
        <v>672</v>
      </c>
      <c r="O4115" s="12">
        <v>1999</v>
      </c>
      <c r="P4115" s="12">
        <v>4</v>
      </c>
      <c r="Q4115" s="12">
        <v>2000</v>
      </c>
      <c r="R4115" s="12">
        <v>3</v>
      </c>
      <c r="S4115">
        <v>12</v>
      </c>
      <c r="T4115" s="7">
        <v>12</v>
      </c>
      <c r="U4115">
        <v>5</v>
      </c>
      <c r="V4115" t="s">
        <v>82</v>
      </c>
      <c r="W4115">
        <f t="shared" si="63"/>
        <v>360</v>
      </c>
      <c r="X4115" s="5">
        <v>1</v>
      </c>
      <c r="Y4115" s="15" t="s">
        <v>48</v>
      </c>
      <c r="Z4115" t="s">
        <v>90</v>
      </c>
      <c r="AA4115" t="s">
        <v>91</v>
      </c>
      <c r="AB4115">
        <v>2</v>
      </c>
      <c r="AC4115" s="3" t="s">
        <v>1466</v>
      </c>
      <c r="AD4115" s="3" t="s">
        <v>1686</v>
      </c>
    </row>
    <row r="4116" spans="1:30" ht="14.4" x14ac:dyDescent="0.3">
      <c r="A4116">
        <v>42</v>
      </c>
      <c r="B4116" t="s">
        <v>24</v>
      </c>
      <c r="C4116" t="s">
        <v>467</v>
      </c>
      <c r="D4116" t="s">
        <v>155</v>
      </c>
      <c r="E4116">
        <v>2015</v>
      </c>
      <c r="F4116" t="s">
        <v>664</v>
      </c>
      <c r="G4116" s="22" t="s">
        <v>673</v>
      </c>
      <c r="H4116" s="3" t="s">
        <v>674</v>
      </c>
      <c r="I4116" s="8">
        <v>-19.948611</v>
      </c>
      <c r="J4116" s="8">
        <v>-43.903333000000003</v>
      </c>
      <c r="K4116">
        <v>900000</v>
      </c>
      <c r="L4116" t="s">
        <v>67</v>
      </c>
      <c r="M4116" t="s">
        <v>614</v>
      </c>
      <c r="N4116" t="s">
        <v>675</v>
      </c>
      <c r="O4116" s="12">
        <v>2001</v>
      </c>
      <c r="P4116" s="12">
        <v>4</v>
      </c>
      <c r="Q4116" s="12">
        <v>2002</v>
      </c>
      <c r="R4116" s="12">
        <v>3</v>
      </c>
      <c r="S4116">
        <v>12</v>
      </c>
      <c r="T4116" s="7">
        <v>12</v>
      </c>
      <c r="U4116">
        <v>5</v>
      </c>
      <c r="V4116" t="s">
        <v>82</v>
      </c>
      <c r="W4116">
        <f t="shared" si="63"/>
        <v>360</v>
      </c>
      <c r="X4116" s="5">
        <v>1</v>
      </c>
      <c r="Y4116" s="15" t="s">
        <v>48</v>
      </c>
      <c r="Z4116" t="s">
        <v>49</v>
      </c>
      <c r="AA4116" t="s">
        <v>235</v>
      </c>
      <c r="AB4116">
        <v>1</v>
      </c>
      <c r="AC4116" s="3" t="s">
        <v>1466</v>
      </c>
      <c r="AD4116" s="3" t="s">
        <v>1686</v>
      </c>
    </row>
    <row r="4117" spans="1:30" ht="14.4" x14ac:dyDescent="0.3">
      <c r="A4117">
        <v>42</v>
      </c>
      <c r="B4117" t="s">
        <v>24</v>
      </c>
      <c r="C4117" t="s">
        <v>467</v>
      </c>
      <c r="D4117" t="s">
        <v>155</v>
      </c>
      <c r="E4117">
        <v>2015</v>
      </c>
      <c r="F4117" t="s">
        <v>664</v>
      </c>
      <c r="G4117" s="22" t="s">
        <v>673</v>
      </c>
      <c r="H4117" s="3" t="s">
        <v>674</v>
      </c>
      <c r="I4117" s="8">
        <v>-19.948611</v>
      </c>
      <c r="J4117" s="8">
        <v>-43.903333000000003</v>
      </c>
      <c r="K4117">
        <v>900000</v>
      </c>
      <c r="L4117" t="s">
        <v>67</v>
      </c>
      <c r="M4117" t="s">
        <v>614</v>
      </c>
      <c r="N4117" t="s">
        <v>675</v>
      </c>
      <c r="O4117" s="12">
        <v>2001</v>
      </c>
      <c r="P4117" s="12">
        <v>4</v>
      </c>
      <c r="Q4117" s="12">
        <v>2002</v>
      </c>
      <c r="R4117" s="12">
        <v>3</v>
      </c>
      <c r="S4117">
        <v>12</v>
      </c>
      <c r="T4117" s="7">
        <v>12</v>
      </c>
      <c r="U4117">
        <v>5</v>
      </c>
      <c r="V4117" t="s">
        <v>82</v>
      </c>
      <c r="W4117">
        <f t="shared" si="63"/>
        <v>360</v>
      </c>
      <c r="X4117" s="5">
        <v>1</v>
      </c>
      <c r="Y4117" s="15" t="s">
        <v>48</v>
      </c>
      <c r="Z4117" t="s">
        <v>55</v>
      </c>
      <c r="AA4117" t="s">
        <v>238</v>
      </c>
      <c r="AB4117">
        <v>0</v>
      </c>
      <c r="AC4117" s="3" t="s">
        <v>1466</v>
      </c>
      <c r="AD4117" s="3" t="s">
        <v>1686</v>
      </c>
    </row>
    <row r="4118" spans="1:30" ht="14.4" x14ac:dyDescent="0.3">
      <c r="A4118">
        <v>42</v>
      </c>
      <c r="B4118" t="s">
        <v>24</v>
      </c>
      <c r="C4118" t="s">
        <v>467</v>
      </c>
      <c r="D4118" t="s">
        <v>155</v>
      </c>
      <c r="E4118">
        <v>2015</v>
      </c>
      <c r="F4118" t="s">
        <v>664</v>
      </c>
      <c r="G4118" s="22" t="s">
        <v>673</v>
      </c>
      <c r="H4118" s="3" t="s">
        <v>674</v>
      </c>
      <c r="I4118" s="8">
        <v>-19.948611</v>
      </c>
      <c r="J4118" s="8">
        <v>-43.903333000000003</v>
      </c>
      <c r="K4118">
        <v>900000</v>
      </c>
      <c r="L4118" t="s">
        <v>67</v>
      </c>
      <c r="M4118" t="s">
        <v>614</v>
      </c>
      <c r="N4118" t="s">
        <v>675</v>
      </c>
      <c r="O4118" s="12">
        <v>2001</v>
      </c>
      <c r="P4118" s="12">
        <v>4</v>
      </c>
      <c r="Q4118" s="12">
        <v>2002</v>
      </c>
      <c r="R4118" s="12">
        <v>3</v>
      </c>
      <c r="S4118">
        <v>12</v>
      </c>
      <c r="T4118" s="7">
        <v>12</v>
      </c>
      <c r="U4118">
        <v>5</v>
      </c>
      <c r="V4118" t="s">
        <v>82</v>
      </c>
      <c r="W4118">
        <f t="shared" si="63"/>
        <v>360</v>
      </c>
      <c r="X4118" s="5">
        <v>1</v>
      </c>
      <c r="Y4118" s="15" t="s">
        <v>48</v>
      </c>
      <c r="Z4118" t="s">
        <v>55</v>
      </c>
      <c r="AA4118" t="s">
        <v>249</v>
      </c>
      <c r="AB4118">
        <v>1</v>
      </c>
      <c r="AC4118" s="3" t="s">
        <v>1466</v>
      </c>
      <c r="AD4118" s="3" t="s">
        <v>1686</v>
      </c>
    </row>
    <row r="4119" spans="1:30" ht="14.4" x14ac:dyDescent="0.3">
      <c r="A4119">
        <v>42</v>
      </c>
      <c r="B4119" t="s">
        <v>24</v>
      </c>
      <c r="C4119" t="s">
        <v>467</v>
      </c>
      <c r="D4119" t="s">
        <v>155</v>
      </c>
      <c r="E4119">
        <v>2015</v>
      </c>
      <c r="F4119" t="s">
        <v>664</v>
      </c>
      <c r="G4119" s="22" t="s">
        <v>673</v>
      </c>
      <c r="H4119" s="3" t="s">
        <v>674</v>
      </c>
      <c r="I4119" s="8">
        <v>-19.948611</v>
      </c>
      <c r="J4119" s="8">
        <v>-43.903333000000003</v>
      </c>
      <c r="K4119">
        <v>900000</v>
      </c>
      <c r="L4119" t="s">
        <v>67</v>
      </c>
      <c r="M4119" t="s">
        <v>614</v>
      </c>
      <c r="N4119" t="s">
        <v>675</v>
      </c>
      <c r="O4119" s="12">
        <v>2001</v>
      </c>
      <c r="P4119" s="12">
        <v>4</v>
      </c>
      <c r="Q4119" s="12">
        <v>2002</v>
      </c>
      <c r="R4119" s="12">
        <v>3</v>
      </c>
      <c r="S4119">
        <v>12</v>
      </c>
      <c r="T4119" s="7">
        <v>12</v>
      </c>
      <c r="U4119">
        <v>5</v>
      </c>
      <c r="V4119" t="s">
        <v>82</v>
      </c>
      <c r="W4119">
        <f t="shared" si="63"/>
        <v>360</v>
      </c>
      <c r="X4119" s="5">
        <v>1</v>
      </c>
      <c r="Y4119" s="15" t="s">
        <v>48</v>
      </c>
      <c r="Z4119" t="s">
        <v>55</v>
      </c>
      <c r="AA4119" t="s">
        <v>62</v>
      </c>
      <c r="AB4119">
        <v>72</v>
      </c>
      <c r="AC4119" s="3" t="s">
        <v>1466</v>
      </c>
      <c r="AD4119" s="3" t="s">
        <v>1686</v>
      </c>
    </row>
    <row r="4120" spans="1:30" ht="14.4" x14ac:dyDescent="0.3">
      <c r="A4120">
        <v>42</v>
      </c>
      <c r="B4120" t="s">
        <v>24</v>
      </c>
      <c r="C4120" t="s">
        <v>467</v>
      </c>
      <c r="D4120" t="s">
        <v>155</v>
      </c>
      <c r="E4120">
        <v>2015</v>
      </c>
      <c r="F4120" t="s">
        <v>664</v>
      </c>
      <c r="G4120" s="22" t="s">
        <v>673</v>
      </c>
      <c r="H4120" s="3" t="s">
        <v>674</v>
      </c>
      <c r="I4120" s="8">
        <v>-19.948611</v>
      </c>
      <c r="J4120" s="8">
        <v>-43.903333000000003</v>
      </c>
      <c r="K4120">
        <v>900000</v>
      </c>
      <c r="L4120" t="s">
        <v>67</v>
      </c>
      <c r="M4120" t="s">
        <v>614</v>
      </c>
      <c r="N4120" t="s">
        <v>675</v>
      </c>
      <c r="O4120" s="12">
        <v>2001</v>
      </c>
      <c r="P4120" s="12">
        <v>4</v>
      </c>
      <c r="Q4120" s="12">
        <v>2002</v>
      </c>
      <c r="R4120" s="12">
        <v>3</v>
      </c>
      <c r="S4120">
        <v>12</v>
      </c>
      <c r="T4120" s="7">
        <v>12</v>
      </c>
      <c r="U4120">
        <v>5</v>
      </c>
      <c r="V4120" t="s">
        <v>82</v>
      </c>
      <c r="W4120">
        <f t="shared" si="63"/>
        <v>360</v>
      </c>
      <c r="X4120" s="5">
        <v>1</v>
      </c>
      <c r="Y4120" s="15" t="s">
        <v>48</v>
      </c>
      <c r="Z4120" t="s">
        <v>55</v>
      </c>
      <c r="AA4120" t="s">
        <v>379</v>
      </c>
      <c r="AB4120">
        <v>2</v>
      </c>
      <c r="AC4120" s="3" t="s">
        <v>1466</v>
      </c>
      <c r="AD4120" s="3" t="s">
        <v>1686</v>
      </c>
    </row>
    <row r="4121" spans="1:30" ht="14.4" x14ac:dyDescent="0.3">
      <c r="A4121">
        <v>42</v>
      </c>
      <c r="B4121" t="s">
        <v>24</v>
      </c>
      <c r="C4121" t="s">
        <v>467</v>
      </c>
      <c r="D4121" t="s">
        <v>155</v>
      </c>
      <c r="E4121">
        <v>2015</v>
      </c>
      <c r="F4121" t="s">
        <v>664</v>
      </c>
      <c r="G4121" s="22" t="s">
        <v>673</v>
      </c>
      <c r="H4121" s="3" t="s">
        <v>674</v>
      </c>
      <c r="I4121" s="8">
        <v>-19.948611</v>
      </c>
      <c r="J4121" s="8">
        <v>-43.903333000000003</v>
      </c>
      <c r="K4121">
        <v>900000</v>
      </c>
      <c r="L4121" t="s">
        <v>67</v>
      </c>
      <c r="M4121" t="s">
        <v>614</v>
      </c>
      <c r="N4121" t="s">
        <v>675</v>
      </c>
      <c r="O4121" s="12">
        <v>2001</v>
      </c>
      <c r="P4121" s="12">
        <v>4</v>
      </c>
      <c r="Q4121" s="12">
        <v>2002</v>
      </c>
      <c r="R4121" s="12">
        <v>3</v>
      </c>
      <c r="S4121">
        <v>12</v>
      </c>
      <c r="T4121" s="7">
        <v>12</v>
      </c>
      <c r="U4121">
        <v>5</v>
      </c>
      <c r="V4121" t="s">
        <v>82</v>
      </c>
      <c r="W4121">
        <f t="shared" si="63"/>
        <v>360</v>
      </c>
      <c r="X4121" s="5">
        <v>1</v>
      </c>
      <c r="Y4121" s="15" t="s">
        <v>48</v>
      </c>
      <c r="Z4121" t="s">
        <v>55</v>
      </c>
      <c r="AA4121" t="s">
        <v>114</v>
      </c>
      <c r="AB4121">
        <v>0</v>
      </c>
      <c r="AC4121" s="3" t="s">
        <v>1466</v>
      </c>
      <c r="AD4121" s="3" t="s">
        <v>1686</v>
      </c>
    </row>
    <row r="4122" spans="1:30" ht="14.4" x14ac:dyDescent="0.3">
      <c r="A4122">
        <v>42</v>
      </c>
      <c r="B4122" t="s">
        <v>24</v>
      </c>
      <c r="C4122" t="s">
        <v>467</v>
      </c>
      <c r="D4122" t="s">
        <v>155</v>
      </c>
      <c r="E4122">
        <v>2015</v>
      </c>
      <c r="F4122" t="s">
        <v>664</v>
      </c>
      <c r="G4122" s="22" t="s">
        <v>673</v>
      </c>
      <c r="H4122" s="3" t="s">
        <v>674</v>
      </c>
      <c r="I4122" s="8">
        <v>-19.948611</v>
      </c>
      <c r="J4122" s="8">
        <v>-43.903333000000003</v>
      </c>
      <c r="K4122">
        <v>900000</v>
      </c>
      <c r="L4122" t="s">
        <v>67</v>
      </c>
      <c r="M4122" t="s">
        <v>614</v>
      </c>
      <c r="N4122" t="s">
        <v>675</v>
      </c>
      <c r="O4122" s="12">
        <v>2001</v>
      </c>
      <c r="P4122" s="12">
        <v>4</v>
      </c>
      <c r="Q4122" s="12">
        <v>2002</v>
      </c>
      <c r="R4122" s="12">
        <v>3</v>
      </c>
      <c r="S4122">
        <v>12</v>
      </c>
      <c r="T4122" s="7">
        <v>12</v>
      </c>
      <c r="U4122">
        <v>5</v>
      </c>
      <c r="V4122" t="s">
        <v>82</v>
      </c>
      <c r="W4122">
        <f t="shared" si="63"/>
        <v>360</v>
      </c>
      <c r="X4122" s="5">
        <v>1</v>
      </c>
      <c r="Y4122" s="15" t="s">
        <v>48</v>
      </c>
      <c r="Z4122" t="s">
        <v>55</v>
      </c>
      <c r="AA4122" t="s">
        <v>258</v>
      </c>
      <c r="AB4122">
        <v>30</v>
      </c>
      <c r="AC4122" s="3" t="s">
        <v>1466</v>
      </c>
      <c r="AD4122" s="3" t="s">
        <v>1686</v>
      </c>
    </row>
    <row r="4123" spans="1:30" ht="14.4" x14ac:dyDescent="0.3">
      <c r="A4123">
        <v>42</v>
      </c>
      <c r="B4123" t="s">
        <v>24</v>
      </c>
      <c r="C4123" t="s">
        <v>467</v>
      </c>
      <c r="D4123" t="s">
        <v>155</v>
      </c>
      <c r="E4123">
        <v>2015</v>
      </c>
      <c r="F4123" t="s">
        <v>664</v>
      </c>
      <c r="G4123" s="22" t="s">
        <v>673</v>
      </c>
      <c r="H4123" s="3" t="s">
        <v>674</v>
      </c>
      <c r="I4123" s="8">
        <v>-19.948611</v>
      </c>
      <c r="J4123" s="8">
        <v>-43.903333000000003</v>
      </c>
      <c r="K4123">
        <v>900000</v>
      </c>
      <c r="L4123" t="s">
        <v>67</v>
      </c>
      <c r="M4123" t="s">
        <v>614</v>
      </c>
      <c r="N4123" t="s">
        <v>675</v>
      </c>
      <c r="O4123" s="12">
        <v>2001</v>
      </c>
      <c r="P4123" s="12">
        <v>4</v>
      </c>
      <c r="Q4123" s="12">
        <v>2002</v>
      </c>
      <c r="R4123" s="12">
        <v>3</v>
      </c>
      <c r="S4123">
        <v>12</v>
      </c>
      <c r="T4123" s="7">
        <v>12</v>
      </c>
      <c r="U4123">
        <v>5</v>
      </c>
      <c r="V4123" t="s">
        <v>82</v>
      </c>
      <c r="W4123">
        <f t="shared" si="63"/>
        <v>360</v>
      </c>
      <c r="X4123" s="5">
        <v>1</v>
      </c>
      <c r="Y4123" s="15" t="s">
        <v>48</v>
      </c>
      <c r="Z4123" t="s">
        <v>55</v>
      </c>
      <c r="AA4123" t="s">
        <v>70</v>
      </c>
      <c r="AB4123">
        <v>2</v>
      </c>
      <c r="AC4123" s="3" t="s">
        <v>1466</v>
      </c>
      <c r="AD4123" s="3" t="s">
        <v>1686</v>
      </c>
    </row>
    <row r="4124" spans="1:30" ht="14.4" x14ac:dyDescent="0.3">
      <c r="A4124">
        <v>42</v>
      </c>
      <c r="B4124" t="s">
        <v>24</v>
      </c>
      <c r="C4124" t="s">
        <v>467</v>
      </c>
      <c r="D4124" t="s">
        <v>155</v>
      </c>
      <c r="E4124">
        <v>2015</v>
      </c>
      <c r="F4124" t="s">
        <v>664</v>
      </c>
      <c r="G4124" s="22" t="s">
        <v>673</v>
      </c>
      <c r="H4124" s="3" t="s">
        <v>674</v>
      </c>
      <c r="I4124" s="8">
        <v>-19.948611</v>
      </c>
      <c r="J4124" s="8">
        <v>-43.903333000000003</v>
      </c>
      <c r="K4124">
        <v>900000</v>
      </c>
      <c r="L4124" t="s">
        <v>67</v>
      </c>
      <c r="M4124" t="s">
        <v>614</v>
      </c>
      <c r="N4124" t="s">
        <v>675</v>
      </c>
      <c r="O4124" s="12">
        <v>2001</v>
      </c>
      <c r="P4124" s="12">
        <v>4</v>
      </c>
      <c r="Q4124" s="12">
        <v>2002</v>
      </c>
      <c r="R4124" s="12">
        <v>3</v>
      </c>
      <c r="S4124">
        <v>12</v>
      </c>
      <c r="T4124" s="7">
        <v>12</v>
      </c>
      <c r="U4124">
        <v>5</v>
      </c>
      <c r="V4124" t="s">
        <v>82</v>
      </c>
      <c r="W4124">
        <f t="shared" si="63"/>
        <v>360</v>
      </c>
      <c r="X4124" s="5">
        <v>1</v>
      </c>
      <c r="Y4124" s="15" t="s">
        <v>48</v>
      </c>
      <c r="Z4124" t="s">
        <v>55</v>
      </c>
      <c r="AA4124" t="s">
        <v>73</v>
      </c>
      <c r="AB4124">
        <v>7</v>
      </c>
      <c r="AC4124" s="3" t="s">
        <v>1466</v>
      </c>
      <c r="AD4124" s="3" t="s">
        <v>1686</v>
      </c>
    </row>
    <row r="4125" spans="1:30" ht="14.4" x14ac:dyDescent="0.3">
      <c r="A4125">
        <v>42</v>
      </c>
      <c r="B4125" t="s">
        <v>24</v>
      </c>
      <c r="C4125" t="s">
        <v>467</v>
      </c>
      <c r="D4125" t="s">
        <v>155</v>
      </c>
      <c r="E4125">
        <v>2015</v>
      </c>
      <c r="F4125" t="s">
        <v>664</v>
      </c>
      <c r="G4125" s="22" t="s">
        <v>673</v>
      </c>
      <c r="H4125" s="3" t="s">
        <v>674</v>
      </c>
      <c r="I4125" s="8">
        <v>-19.948611</v>
      </c>
      <c r="J4125" s="8">
        <v>-43.903333000000003</v>
      </c>
      <c r="K4125">
        <v>900000</v>
      </c>
      <c r="L4125" t="s">
        <v>67</v>
      </c>
      <c r="M4125" t="s">
        <v>614</v>
      </c>
      <c r="N4125" t="s">
        <v>675</v>
      </c>
      <c r="O4125" s="12">
        <v>2001</v>
      </c>
      <c r="P4125" s="12">
        <v>4</v>
      </c>
      <c r="Q4125" s="12">
        <v>2002</v>
      </c>
      <c r="R4125" s="12">
        <v>3</v>
      </c>
      <c r="S4125">
        <v>12</v>
      </c>
      <c r="T4125" s="7">
        <v>12</v>
      </c>
      <c r="U4125">
        <v>5</v>
      </c>
      <c r="V4125" t="s">
        <v>82</v>
      </c>
      <c r="W4125">
        <f t="shared" si="63"/>
        <v>360</v>
      </c>
      <c r="X4125" s="5">
        <v>1</v>
      </c>
      <c r="Y4125" s="15" t="s">
        <v>48</v>
      </c>
      <c r="Z4125" t="s">
        <v>55</v>
      </c>
      <c r="AA4125" t="s">
        <v>265</v>
      </c>
      <c r="AB4125">
        <v>96</v>
      </c>
      <c r="AC4125" s="3" t="s">
        <v>1466</v>
      </c>
      <c r="AD4125" s="3" t="s">
        <v>1686</v>
      </c>
    </row>
    <row r="4126" spans="1:30" ht="14.4" x14ac:dyDescent="0.3">
      <c r="A4126">
        <v>42</v>
      </c>
      <c r="B4126" t="s">
        <v>24</v>
      </c>
      <c r="C4126" t="s">
        <v>467</v>
      </c>
      <c r="D4126" t="s">
        <v>155</v>
      </c>
      <c r="E4126">
        <v>2015</v>
      </c>
      <c r="F4126" t="s">
        <v>664</v>
      </c>
      <c r="G4126" s="22" t="s">
        <v>673</v>
      </c>
      <c r="H4126" s="3" t="s">
        <v>674</v>
      </c>
      <c r="I4126" s="8">
        <v>-19.948611</v>
      </c>
      <c r="J4126" s="8">
        <v>-43.903333000000003</v>
      </c>
      <c r="K4126">
        <v>900000</v>
      </c>
      <c r="L4126" t="s">
        <v>67</v>
      </c>
      <c r="M4126" t="s">
        <v>614</v>
      </c>
      <c r="N4126" t="s">
        <v>675</v>
      </c>
      <c r="O4126" s="12">
        <v>2001</v>
      </c>
      <c r="P4126" s="12">
        <v>4</v>
      </c>
      <c r="Q4126" s="12">
        <v>2002</v>
      </c>
      <c r="R4126" s="12">
        <v>3</v>
      </c>
      <c r="S4126">
        <v>12</v>
      </c>
      <c r="T4126" s="7">
        <v>12</v>
      </c>
      <c r="U4126">
        <v>5</v>
      </c>
      <c r="V4126" t="s">
        <v>82</v>
      </c>
      <c r="W4126">
        <f t="shared" si="63"/>
        <v>360</v>
      </c>
      <c r="X4126" s="5">
        <v>1</v>
      </c>
      <c r="Y4126" s="15" t="s">
        <v>48</v>
      </c>
      <c r="Z4126" t="s">
        <v>55</v>
      </c>
      <c r="AA4126" t="s">
        <v>76</v>
      </c>
      <c r="AB4126">
        <v>53</v>
      </c>
      <c r="AC4126" s="3" t="s">
        <v>1466</v>
      </c>
      <c r="AD4126" s="3" t="s">
        <v>1686</v>
      </c>
    </row>
    <row r="4127" spans="1:30" ht="14.4" x14ac:dyDescent="0.3">
      <c r="A4127">
        <v>42</v>
      </c>
      <c r="B4127" t="s">
        <v>24</v>
      </c>
      <c r="C4127" t="s">
        <v>467</v>
      </c>
      <c r="D4127" t="s">
        <v>155</v>
      </c>
      <c r="E4127">
        <v>2015</v>
      </c>
      <c r="F4127" t="s">
        <v>664</v>
      </c>
      <c r="G4127" s="22" t="s">
        <v>673</v>
      </c>
      <c r="H4127" s="3" t="s">
        <v>674</v>
      </c>
      <c r="I4127" s="8">
        <v>-19.948611</v>
      </c>
      <c r="J4127" s="8">
        <v>-43.903333000000003</v>
      </c>
      <c r="K4127">
        <v>900000</v>
      </c>
      <c r="L4127" t="s">
        <v>67</v>
      </c>
      <c r="M4127" t="s">
        <v>614</v>
      </c>
      <c r="N4127" t="s">
        <v>675</v>
      </c>
      <c r="O4127" s="12">
        <v>2001</v>
      </c>
      <c r="P4127" s="12">
        <v>4</v>
      </c>
      <c r="Q4127" s="12">
        <v>2002</v>
      </c>
      <c r="R4127" s="12">
        <v>3</v>
      </c>
      <c r="S4127">
        <v>12</v>
      </c>
      <c r="T4127" s="7">
        <v>12</v>
      </c>
      <c r="U4127">
        <v>5</v>
      </c>
      <c r="V4127" t="s">
        <v>82</v>
      </c>
      <c r="W4127">
        <f t="shared" si="63"/>
        <v>360</v>
      </c>
      <c r="X4127" s="5">
        <v>1</v>
      </c>
      <c r="Y4127" s="15" t="s">
        <v>48</v>
      </c>
      <c r="Z4127" t="s">
        <v>83</v>
      </c>
      <c r="AA4127" t="s">
        <v>87</v>
      </c>
      <c r="AB4127">
        <v>181</v>
      </c>
      <c r="AC4127" s="3" t="s">
        <v>1466</v>
      </c>
      <c r="AD4127" s="3" t="s">
        <v>1686</v>
      </c>
    </row>
    <row r="4128" spans="1:30" ht="14.4" x14ac:dyDescent="0.3">
      <c r="A4128">
        <v>42</v>
      </c>
      <c r="B4128" t="s">
        <v>24</v>
      </c>
      <c r="C4128" t="s">
        <v>467</v>
      </c>
      <c r="D4128" t="s">
        <v>155</v>
      </c>
      <c r="E4128">
        <v>2015</v>
      </c>
      <c r="F4128" t="s">
        <v>664</v>
      </c>
      <c r="G4128" s="22" t="s">
        <v>673</v>
      </c>
      <c r="H4128" s="3" t="s">
        <v>674</v>
      </c>
      <c r="I4128" s="8">
        <v>-19.948611</v>
      </c>
      <c r="J4128" s="8">
        <v>-43.903333000000003</v>
      </c>
      <c r="K4128">
        <v>900000</v>
      </c>
      <c r="L4128" t="s">
        <v>67</v>
      </c>
      <c r="M4128" t="s">
        <v>614</v>
      </c>
      <c r="N4128" t="s">
        <v>675</v>
      </c>
      <c r="O4128" s="12">
        <v>2001</v>
      </c>
      <c r="P4128" s="12">
        <v>4</v>
      </c>
      <c r="Q4128" s="12">
        <v>2002</v>
      </c>
      <c r="R4128" s="12">
        <v>3</v>
      </c>
      <c r="S4128">
        <v>12</v>
      </c>
      <c r="T4128" s="7">
        <v>12</v>
      </c>
      <c r="U4128">
        <v>5</v>
      </c>
      <c r="V4128" t="s">
        <v>82</v>
      </c>
      <c r="W4128">
        <f t="shared" si="63"/>
        <v>360</v>
      </c>
      <c r="X4128" s="5">
        <v>1</v>
      </c>
      <c r="Y4128" s="15" t="s">
        <v>48</v>
      </c>
      <c r="Z4128" t="s">
        <v>83</v>
      </c>
      <c r="AA4128" t="s">
        <v>274</v>
      </c>
      <c r="AB4128">
        <v>2</v>
      </c>
      <c r="AC4128" s="3" t="s">
        <v>1466</v>
      </c>
      <c r="AD4128" s="3" t="s">
        <v>1686</v>
      </c>
    </row>
    <row r="4129" spans="1:30" ht="14.4" x14ac:dyDescent="0.3">
      <c r="A4129">
        <v>42</v>
      </c>
      <c r="B4129" t="s">
        <v>24</v>
      </c>
      <c r="C4129" t="s">
        <v>467</v>
      </c>
      <c r="D4129" t="s">
        <v>155</v>
      </c>
      <c r="E4129">
        <v>2015</v>
      </c>
      <c r="F4129" t="s">
        <v>664</v>
      </c>
      <c r="G4129" s="22" t="s">
        <v>673</v>
      </c>
      <c r="H4129" s="3" t="s">
        <v>674</v>
      </c>
      <c r="I4129" s="8">
        <v>-19.948611</v>
      </c>
      <c r="J4129" s="8">
        <v>-43.903333000000003</v>
      </c>
      <c r="K4129">
        <v>900000</v>
      </c>
      <c r="L4129" t="s">
        <v>67</v>
      </c>
      <c r="M4129" t="s">
        <v>614</v>
      </c>
      <c r="N4129" t="s">
        <v>675</v>
      </c>
      <c r="O4129" s="12">
        <v>2001</v>
      </c>
      <c r="P4129" s="12">
        <v>4</v>
      </c>
      <c r="Q4129" s="12">
        <v>2002</v>
      </c>
      <c r="R4129" s="12">
        <v>3</v>
      </c>
      <c r="S4129">
        <v>12</v>
      </c>
      <c r="T4129" s="7">
        <v>12</v>
      </c>
      <c r="U4129">
        <v>5</v>
      </c>
      <c r="V4129" t="s">
        <v>82</v>
      </c>
      <c r="W4129">
        <f t="shared" si="63"/>
        <v>360</v>
      </c>
      <c r="X4129" s="5">
        <v>1</v>
      </c>
      <c r="Y4129" s="15" t="s">
        <v>48</v>
      </c>
      <c r="Z4129" t="s">
        <v>90</v>
      </c>
      <c r="AA4129" t="s">
        <v>91</v>
      </c>
      <c r="AB4129">
        <v>1</v>
      </c>
      <c r="AC4129" s="3" t="s">
        <v>1466</v>
      </c>
      <c r="AD4129" s="3" t="s">
        <v>1686</v>
      </c>
    </row>
    <row r="4130" spans="1:30" ht="14.4" x14ac:dyDescent="0.3">
      <c r="A4130">
        <v>42</v>
      </c>
      <c r="B4130" t="s">
        <v>24</v>
      </c>
      <c r="C4130" t="s">
        <v>467</v>
      </c>
      <c r="D4130" t="s">
        <v>155</v>
      </c>
      <c r="E4130">
        <v>2015</v>
      </c>
      <c r="F4130" t="s">
        <v>664</v>
      </c>
      <c r="G4130" s="22" t="s">
        <v>676</v>
      </c>
      <c r="H4130" s="3" t="s">
        <v>677</v>
      </c>
      <c r="I4130" s="8">
        <v>-19.948611</v>
      </c>
      <c r="J4130" s="8">
        <v>-43.903333000000003</v>
      </c>
      <c r="K4130">
        <v>900000</v>
      </c>
      <c r="L4130" t="s">
        <v>67</v>
      </c>
      <c r="M4130" t="s">
        <v>614</v>
      </c>
      <c r="N4130" t="s">
        <v>679</v>
      </c>
      <c r="O4130" s="12">
        <v>2003</v>
      </c>
      <c r="P4130" s="12">
        <v>4</v>
      </c>
      <c r="Q4130" s="12">
        <v>2003</v>
      </c>
      <c r="R4130" s="12">
        <v>3</v>
      </c>
      <c r="S4130">
        <v>12</v>
      </c>
      <c r="T4130" s="7">
        <v>12</v>
      </c>
      <c r="U4130">
        <v>5</v>
      </c>
      <c r="V4130" t="s">
        <v>82</v>
      </c>
      <c r="W4130">
        <f t="shared" si="63"/>
        <v>360</v>
      </c>
      <c r="X4130" s="5">
        <v>1</v>
      </c>
      <c r="Y4130" s="15" t="s">
        <v>48</v>
      </c>
      <c r="Z4130" t="s">
        <v>49</v>
      </c>
      <c r="AA4130" t="s">
        <v>235</v>
      </c>
      <c r="AB4130">
        <v>0</v>
      </c>
      <c r="AC4130" s="3" t="s">
        <v>1466</v>
      </c>
      <c r="AD4130" s="3" t="s">
        <v>1686</v>
      </c>
    </row>
    <row r="4131" spans="1:30" ht="14.4" x14ac:dyDescent="0.3">
      <c r="A4131">
        <v>42</v>
      </c>
      <c r="B4131" t="s">
        <v>24</v>
      </c>
      <c r="C4131" t="s">
        <v>467</v>
      </c>
      <c r="D4131" t="s">
        <v>155</v>
      </c>
      <c r="E4131">
        <v>2015</v>
      </c>
      <c r="F4131" t="s">
        <v>664</v>
      </c>
      <c r="G4131" s="22" t="s">
        <v>676</v>
      </c>
      <c r="H4131" s="3" t="s">
        <v>677</v>
      </c>
      <c r="I4131" s="8">
        <v>-19.948611</v>
      </c>
      <c r="J4131" s="8">
        <v>-43.903333000000003</v>
      </c>
      <c r="K4131">
        <v>900000</v>
      </c>
      <c r="L4131" t="s">
        <v>67</v>
      </c>
      <c r="M4131" t="s">
        <v>614</v>
      </c>
      <c r="N4131" t="s">
        <v>679</v>
      </c>
      <c r="O4131" s="12">
        <v>2003</v>
      </c>
      <c r="P4131" s="12">
        <v>4</v>
      </c>
      <c r="Q4131" s="12">
        <v>2003</v>
      </c>
      <c r="R4131" s="12">
        <v>3</v>
      </c>
      <c r="S4131">
        <v>12</v>
      </c>
      <c r="T4131" s="7">
        <v>12</v>
      </c>
      <c r="U4131">
        <v>5</v>
      </c>
      <c r="V4131" t="s">
        <v>82</v>
      </c>
      <c r="W4131">
        <f t="shared" si="63"/>
        <v>360</v>
      </c>
      <c r="X4131" s="5">
        <v>1</v>
      </c>
      <c r="Y4131" s="15" t="s">
        <v>48</v>
      </c>
      <c r="Z4131" t="s">
        <v>55</v>
      </c>
      <c r="AA4131" t="s">
        <v>238</v>
      </c>
      <c r="AB4131">
        <v>5</v>
      </c>
      <c r="AC4131" s="3" t="s">
        <v>1466</v>
      </c>
      <c r="AD4131" s="3" t="s">
        <v>1686</v>
      </c>
    </row>
    <row r="4132" spans="1:30" ht="14.4" x14ac:dyDescent="0.3">
      <c r="A4132">
        <v>42</v>
      </c>
      <c r="B4132" t="s">
        <v>24</v>
      </c>
      <c r="C4132" t="s">
        <v>467</v>
      </c>
      <c r="D4132" t="s">
        <v>155</v>
      </c>
      <c r="E4132">
        <v>2015</v>
      </c>
      <c r="F4132" t="s">
        <v>664</v>
      </c>
      <c r="G4132" s="22" t="s">
        <v>676</v>
      </c>
      <c r="H4132" s="3" t="s">
        <v>677</v>
      </c>
      <c r="I4132" s="8">
        <v>-19.948611</v>
      </c>
      <c r="J4132" s="8">
        <v>-43.903333000000003</v>
      </c>
      <c r="K4132">
        <v>900000</v>
      </c>
      <c r="L4132" t="s">
        <v>67</v>
      </c>
      <c r="M4132" t="s">
        <v>614</v>
      </c>
      <c r="N4132" t="s">
        <v>679</v>
      </c>
      <c r="O4132" s="12">
        <v>2003</v>
      </c>
      <c r="P4132" s="12">
        <v>4</v>
      </c>
      <c r="Q4132" s="12">
        <v>2003</v>
      </c>
      <c r="R4132" s="12">
        <v>3</v>
      </c>
      <c r="S4132">
        <v>12</v>
      </c>
      <c r="T4132" s="7">
        <v>12</v>
      </c>
      <c r="U4132">
        <v>5</v>
      </c>
      <c r="V4132" t="s">
        <v>82</v>
      </c>
      <c r="W4132">
        <f t="shared" si="63"/>
        <v>360</v>
      </c>
      <c r="X4132" s="5">
        <v>1</v>
      </c>
      <c r="Y4132" s="15" t="s">
        <v>48</v>
      </c>
      <c r="Z4132" t="s">
        <v>55</v>
      </c>
      <c r="AA4132" t="s">
        <v>249</v>
      </c>
      <c r="AB4132">
        <v>1</v>
      </c>
      <c r="AC4132" s="3" t="s">
        <v>1466</v>
      </c>
      <c r="AD4132" s="3" t="s">
        <v>1686</v>
      </c>
    </row>
    <row r="4133" spans="1:30" ht="14.4" x14ac:dyDescent="0.3">
      <c r="A4133">
        <v>42</v>
      </c>
      <c r="B4133" t="s">
        <v>24</v>
      </c>
      <c r="C4133" t="s">
        <v>467</v>
      </c>
      <c r="D4133" t="s">
        <v>155</v>
      </c>
      <c r="E4133">
        <v>2015</v>
      </c>
      <c r="F4133" t="s">
        <v>664</v>
      </c>
      <c r="G4133" s="22" t="s">
        <v>676</v>
      </c>
      <c r="H4133" s="3" t="s">
        <v>677</v>
      </c>
      <c r="I4133" s="8">
        <v>-19.948611</v>
      </c>
      <c r="J4133" s="8">
        <v>-43.903333000000003</v>
      </c>
      <c r="K4133">
        <v>900000</v>
      </c>
      <c r="L4133" t="s">
        <v>67</v>
      </c>
      <c r="M4133" t="s">
        <v>614</v>
      </c>
      <c r="N4133" t="s">
        <v>679</v>
      </c>
      <c r="O4133" s="12">
        <v>2003</v>
      </c>
      <c r="P4133" s="12">
        <v>4</v>
      </c>
      <c r="Q4133" s="12">
        <v>2003</v>
      </c>
      <c r="R4133" s="12">
        <v>3</v>
      </c>
      <c r="S4133">
        <v>12</v>
      </c>
      <c r="T4133" s="7">
        <v>12</v>
      </c>
      <c r="U4133">
        <v>5</v>
      </c>
      <c r="V4133" t="s">
        <v>82</v>
      </c>
      <c r="W4133">
        <f t="shared" si="63"/>
        <v>360</v>
      </c>
      <c r="X4133" s="5">
        <v>1</v>
      </c>
      <c r="Y4133" s="15" t="s">
        <v>48</v>
      </c>
      <c r="Z4133" t="s">
        <v>55</v>
      </c>
      <c r="AA4133" t="s">
        <v>62</v>
      </c>
      <c r="AB4133">
        <v>121</v>
      </c>
      <c r="AC4133" s="3" t="s">
        <v>1466</v>
      </c>
      <c r="AD4133" s="3" t="s">
        <v>1686</v>
      </c>
    </row>
    <row r="4134" spans="1:30" ht="14.4" x14ac:dyDescent="0.3">
      <c r="A4134">
        <v>42</v>
      </c>
      <c r="B4134" t="s">
        <v>24</v>
      </c>
      <c r="C4134" t="s">
        <v>467</v>
      </c>
      <c r="D4134" t="s">
        <v>155</v>
      </c>
      <c r="E4134">
        <v>2015</v>
      </c>
      <c r="F4134" t="s">
        <v>664</v>
      </c>
      <c r="G4134" s="22" t="s">
        <v>676</v>
      </c>
      <c r="H4134" s="3" t="s">
        <v>677</v>
      </c>
      <c r="I4134" s="8">
        <v>-19.948611</v>
      </c>
      <c r="J4134" s="8">
        <v>-43.903333000000003</v>
      </c>
      <c r="K4134">
        <v>900000</v>
      </c>
      <c r="L4134" t="s">
        <v>67</v>
      </c>
      <c r="M4134" t="s">
        <v>614</v>
      </c>
      <c r="N4134" t="s">
        <v>679</v>
      </c>
      <c r="O4134" s="12">
        <v>2003</v>
      </c>
      <c r="P4134" s="12">
        <v>4</v>
      </c>
      <c r="Q4134" s="12">
        <v>2003</v>
      </c>
      <c r="R4134" s="12">
        <v>3</v>
      </c>
      <c r="S4134">
        <v>12</v>
      </c>
      <c r="T4134" s="7">
        <v>12</v>
      </c>
      <c r="U4134">
        <v>5</v>
      </c>
      <c r="V4134" t="s">
        <v>82</v>
      </c>
      <c r="W4134">
        <f t="shared" si="63"/>
        <v>360</v>
      </c>
      <c r="X4134" s="5">
        <v>1</v>
      </c>
      <c r="Y4134" s="15" t="s">
        <v>48</v>
      </c>
      <c r="Z4134" t="s">
        <v>55</v>
      </c>
      <c r="AA4134" t="s">
        <v>379</v>
      </c>
      <c r="AB4134">
        <v>4</v>
      </c>
      <c r="AC4134" s="3" t="s">
        <v>1466</v>
      </c>
      <c r="AD4134" s="3" t="s">
        <v>1686</v>
      </c>
    </row>
    <row r="4135" spans="1:30" ht="14.4" x14ac:dyDescent="0.3">
      <c r="A4135">
        <v>42</v>
      </c>
      <c r="B4135" t="s">
        <v>24</v>
      </c>
      <c r="C4135" t="s">
        <v>467</v>
      </c>
      <c r="D4135" t="s">
        <v>155</v>
      </c>
      <c r="E4135">
        <v>2015</v>
      </c>
      <c r="F4135" t="s">
        <v>664</v>
      </c>
      <c r="G4135" s="22" t="s">
        <v>676</v>
      </c>
      <c r="H4135" s="3" t="s">
        <v>677</v>
      </c>
      <c r="I4135" s="8">
        <v>-19.948611</v>
      </c>
      <c r="J4135" s="8">
        <v>-43.903333000000003</v>
      </c>
      <c r="K4135">
        <v>900000</v>
      </c>
      <c r="L4135" t="s">
        <v>67</v>
      </c>
      <c r="M4135" t="s">
        <v>614</v>
      </c>
      <c r="N4135" t="s">
        <v>679</v>
      </c>
      <c r="O4135" s="12">
        <v>2003</v>
      </c>
      <c r="P4135" s="12">
        <v>4</v>
      </c>
      <c r="Q4135" s="12">
        <v>2003</v>
      </c>
      <c r="R4135" s="12">
        <v>3</v>
      </c>
      <c r="S4135">
        <v>12</v>
      </c>
      <c r="T4135" s="7">
        <v>12</v>
      </c>
      <c r="U4135">
        <v>5</v>
      </c>
      <c r="V4135" t="s">
        <v>82</v>
      </c>
      <c r="W4135">
        <f t="shared" si="63"/>
        <v>360</v>
      </c>
      <c r="X4135" s="5">
        <v>1</v>
      </c>
      <c r="Y4135" s="15" t="s">
        <v>48</v>
      </c>
      <c r="Z4135" t="s">
        <v>55</v>
      </c>
      <c r="AA4135" t="s">
        <v>114</v>
      </c>
      <c r="AB4135">
        <v>0</v>
      </c>
      <c r="AC4135" s="3" t="s">
        <v>1466</v>
      </c>
      <c r="AD4135" s="3" t="s">
        <v>1686</v>
      </c>
    </row>
    <row r="4136" spans="1:30" ht="14.4" x14ac:dyDescent="0.3">
      <c r="A4136">
        <v>42</v>
      </c>
      <c r="B4136" t="s">
        <v>24</v>
      </c>
      <c r="C4136" t="s">
        <v>467</v>
      </c>
      <c r="D4136" t="s">
        <v>155</v>
      </c>
      <c r="E4136">
        <v>2015</v>
      </c>
      <c r="F4136" t="s">
        <v>664</v>
      </c>
      <c r="G4136" s="22" t="s">
        <v>676</v>
      </c>
      <c r="H4136" s="3" t="s">
        <v>677</v>
      </c>
      <c r="I4136" s="8">
        <v>-19.948611</v>
      </c>
      <c r="J4136" s="8">
        <v>-43.903333000000003</v>
      </c>
      <c r="K4136">
        <v>900000</v>
      </c>
      <c r="L4136" t="s">
        <v>67</v>
      </c>
      <c r="M4136" t="s">
        <v>614</v>
      </c>
      <c r="N4136" t="s">
        <v>679</v>
      </c>
      <c r="O4136" s="12">
        <v>2003</v>
      </c>
      <c r="P4136" s="12">
        <v>4</v>
      </c>
      <c r="Q4136" s="12">
        <v>2003</v>
      </c>
      <c r="R4136" s="12">
        <v>3</v>
      </c>
      <c r="S4136">
        <v>12</v>
      </c>
      <c r="T4136" s="7">
        <v>12</v>
      </c>
      <c r="U4136">
        <v>5</v>
      </c>
      <c r="V4136" t="s">
        <v>82</v>
      </c>
      <c r="W4136">
        <f t="shared" si="63"/>
        <v>360</v>
      </c>
      <c r="X4136" s="5">
        <v>1</v>
      </c>
      <c r="Y4136" s="15" t="s">
        <v>48</v>
      </c>
      <c r="Z4136" t="s">
        <v>55</v>
      </c>
      <c r="AA4136" t="s">
        <v>258</v>
      </c>
      <c r="AB4136">
        <v>73</v>
      </c>
      <c r="AC4136" s="3" t="s">
        <v>1466</v>
      </c>
      <c r="AD4136" s="3" t="s">
        <v>1686</v>
      </c>
    </row>
    <row r="4137" spans="1:30" ht="14.4" x14ac:dyDescent="0.3">
      <c r="A4137">
        <v>42</v>
      </c>
      <c r="B4137" t="s">
        <v>24</v>
      </c>
      <c r="C4137" t="s">
        <v>467</v>
      </c>
      <c r="D4137" t="s">
        <v>155</v>
      </c>
      <c r="E4137">
        <v>2015</v>
      </c>
      <c r="F4137" t="s">
        <v>664</v>
      </c>
      <c r="G4137" s="22" t="s">
        <v>676</v>
      </c>
      <c r="H4137" s="3" t="s">
        <v>677</v>
      </c>
      <c r="I4137" s="8">
        <v>-19.948611</v>
      </c>
      <c r="J4137" s="8">
        <v>-43.903333000000003</v>
      </c>
      <c r="K4137">
        <v>900000</v>
      </c>
      <c r="L4137" t="s">
        <v>67</v>
      </c>
      <c r="M4137" t="s">
        <v>614</v>
      </c>
      <c r="N4137" t="s">
        <v>679</v>
      </c>
      <c r="O4137" s="12">
        <v>2003</v>
      </c>
      <c r="P4137" s="12">
        <v>4</v>
      </c>
      <c r="Q4137" s="12">
        <v>2003</v>
      </c>
      <c r="R4137" s="12">
        <v>3</v>
      </c>
      <c r="S4137">
        <v>12</v>
      </c>
      <c r="T4137" s="7">
        <v>12</v>
      </c>
      <c r="U4137">
        <v>5</v>
      </c>
      <c r="V4137" t="s">
        <v>82</v>
      </c>
      <c r="W4137">
        <f t="shared" si="63"/>
        <v>360</v>
      </c>
      <c r="X4137" s="5">
        <v>1</v>
      </c>
      <c r="Y4137" s="15" t="s">
        <v>48</v>
      </c>
      <c r="Z4137" t="s">
        <v>55</v>
      </c>
      <c r="AA4137" t="s">
        <v>70</v>
      </c>
      <c r="AB4137">
        <v>1</v>
      </c>
      <c r="AC4137" s="3" t="s">
        <v>1466</v>
      </c>
      <c r="AD4137" s="3" t="s">
        <v>1686</v>
      </c>
    </row>
    <row r="4138" spans="1:30" ht="14.4" x14ac:dyDescent="0.3">
      <c r="A4138">
        <v>42</v>
      </c>
      <c r="B4138" t="s">
        <v>24</v>
      </c>
      <c r="C4138" t="s">
        <v>467</v>
      </c>
      <c r="D4138" t="s">
        <v>155</v>
      </c>
      <c r="E4138">
        <v>2015</v>
      </c>
      <c r="F4138" t="s">
        <v>664</v>
      </c>
      <c r="G4138" s="22" t="s">
        <v>676</v>
      </c>
      <c r="H4138" s="3" t="s">
        <v>677</v>
      </c>
      <c r="I4138" s="8">
        <v>-19.948611</v>
      </c>
      <c r="J4138" s="8">
        <v>-43.903333000000003</v>
      </c>
      <c r="K4138">
        <v>900000</v>
      </c>
      <c r="L4138" t="s">
        <v>67</v>
      </c>
      <c r="M4138" t="s">
        <v>614</v>
      </c>
      <c r="N4138" t="s">
        <v>679</v>
      </c>
      <c r="O4138" s="12">
        <v>2003</v>
      </c>
      <c r="P4138" s="12">
        <v>4</v>
      </c>
      <c r="Q4138" s="12">
        <v>2003</v>
      </c>
      <c r="R4138" s="12">
        <v>3</v>
      </c>
      <c r="S4138">
        <v>12</v>
      </c>
      <c r="T4138" s="7">
        <v>12</v>
      </c>
      <c r="U4138">
        <v>5</v>
      </c>
      <c r="V4138" t="s">
        <v>82</v>
      </c>
      <c r="W4138">
        <f t="shared" si="63"/>
        <v>360</v>
      </c>
      <c r="X4138" s="5">
        <v>1</v>
      </c>
      <c r="Y4138" s="15" t="s">
        <v>48</v>
      </c>
      <c r="Z4138" t="s">
        <v>55</v>
      </c>
      <c r="AA4138" t="s">
        <v>73</v>
      </c>
      <c r="AB4138">
        <v>12</v>
      </c>
      <c r="AC4138" s="3" t="s">
        <v>1466</v>
      </c>
      <c r="AD4138" s="3" t="s">
        <v>1686</v>
      </c>
    </row>
    <row r="4139" spans="1:30" ht="14.4" x14ac:dyDescent="0.3">
      <c r="A4139">
        <v>42</v>
      </c>
      <c r="B4139" t="s">
        <v>24</v>
      </c>
      <c r="C4139" t="s">
        <v>467</v>
      </c>
      <c r="D4139" t="s">
        <v>155</v>
      </c>
      <c r="E4139">
        <v>2015</v>
      </c>
      <c r="F4139" t="s">
        <v>664</v>
      </c>
      <c r="G4139" s="22" t="s">
        <v>676</v>
      </c>
      <c r="H4139" s="3" t="s">
        <v>677</v>
      </c>
      <c r="I4139" s="8">
        <v>-19.948611</v>
      </c>
      <c r="J4139" s="8">
        <v>-43.903333000000003</v>
      </c>
      <c r="K4139">
        <v>900000</v>
      </c>
      <c r="L4139" t="s">
        <v>67</v>
      </c>
      <c r="M4139" t="s">
        <v>614</v>
      </c>
      <c r="N4139" t="s">
        <v>679</v>
      </c>
      <c r="O4139" s="12">
        <v>2003</v>
      </c>
      <c r="P4139" s="12">
        <v>4</v>
      </c>
      <c r="Q4139" s="12">
        <v>2003</v>
      </c>
      <c r="R4139" s="12">
        <v>3</v>
      </c>
      <c r="S4139">
        <v>12</v>
      </c>
      <c r="T4139" s="7">
        <v>12</v>
      </c>
      <c r="U4139">
        <v>5</v>
      </c>
      <c r="V4139" t="s">
        <v>82</v>
      </c>
      <c r="W4139">
        <f t="shared" si="63"/>
        <v>360</v>
      </c>
      <c r="X4139" s="5">
        <v>1</v>
      </c>
      <c r="Y4139" s="15" t="s">
        <v>48</v>
      </c>
      <c r="Z4139" t="s">
        <v>55</v>
      </c>
      <c r="AA4139" t="s">
        <v>265</v>
      </c>
      <c r="AB4139">
        <v>82</v>
      </c>
      <c r="AC4139" s="3" t="s">
        <v>1466</v>
      </c>
      <c r="AD4139" s="3" t="s">
        <v>1686</v>
      </c>
    </row>
    <row r="4140" spans="1:30" ht="14.4" x14ac:dyDescent="0.3">
      <c r="A4140">
        <v>42</v>
      </c>
      <c r="B4140" t="s">
        <v>24</v>
      </c>
      <c r="C4140" t="s">
        <v>467</v>
      </c>
      <c r="D4140" t="s">
        <v>155</v>
      </c>
      <c r="E4140">
        <v>2015</v>
      </c>
      <c r="F4140" t="s">
        <v>664</v>
      </c>
      <c r="G4140" s="22" t="s">
        <v>676</v>
      </c>
      <c r="H4140" s="3" t="s">
        <v>677</v>
      </c>
      <c r="I4140" s="8">
        <v>-19.948611</v>
      </c>
      <c r="J4140" s="8">
        <v>-43.903333000000003</v>
      </c>
      <c r="K4140">
        <v>900000</v>
      </c>
      <c r="L4140" t="s">
        <v>67</v>
      </c>
      <c r="M4140" t="s">
        <v>614</v>
      </c>
      <c r="N4140" t="s">
        <v>679</v>
      </c>
      <c r="O4140" s="12">
        <v>2003</v>
      </c>
      <c r="P4140" s="12">
        <v>4</v>
      </c>
      <c r="Q4140" s="12">
        <v>2003</v>
      </c>
      <c r="R4140" s="12">
        <v>3</v>
      </c>
      <c r="S4140">
        <v>12</v>
      </c>
      <c r="T4140" s="7">
        <v>12</v>
      </c>
      <c r="U4140">
        <v>5</v>
      </c>
      <c r="V4140" t="s">
        <v>82</v>
      </c>
      <c r="W4140">
        <f t="shared" si="63"/>
        <v>360</v>
      </c>
      <c r="X4140" s="5">
        <v>1</v>
      </c>
      <c r="Y4140" s="15" t="s">
        <v>48</v>
      </c>
      <c r="Z4140" t="s">
        <v>55</v>
      </c>
      <c r="AA4140" t="s">
        <v>76</v>
      </c>
      <c r="AB4140">
        <v>54</v>
      </c>
      <c r="AC4140" s="3" t="s">
        <v>1466</v>
      </c>
      <c r="AD4140" s="3" t="s">
        <v>1686</v>
      </c>
    </row>
    <row r="4141" spans="1:30" ht="14.4" x14ac:dyDescent="0.3">
      <c r="A4141">
        <v>42</v>
      </c>
      <c r="B4141" t="s">
        <v>24</v>
      </c>
      <c r="C4141" t="s">
        <v>467</v>
      </c>
      <c r="D4141" t="s">
        <v>155</v>
      </c>
      <c r="E4141">
        <v>2015</v>
      </c>
      <c r="F4141" t="s">
        <v>664</v>
      </c>
      <c r="G4141" s="22" t="s">
        <v>676</v>
      </c>
      <c r="H4141" s="3" t="s">
        <v>677</v>
      </c>
      <c r="I4141" s="8">
        <v>-19.948611</v>
      </c>
      <c r="J4141" s="8">
        <v>-43.903333000000003</v>
      </c>
      <c r="K4141">
        <v>900000</v>
      </c>
      <c r="L4141" t="s">
        <v>67</v>
      </c>
      <c r="M4141" t="s">
        <v>614</v>
      </c>
      <c r="N4141" t="s">
        <v>679</v>
      </c>
      <c r="O4141" s="12">
        <v>2003</v>
      </c>
      <c r="P4141" s="12">
        <v>4</v>
      </c>
      <c r="Q4141" s="12">
        <v>2003</v>
      </c>
      <c r="R4141" s="12">
        <v>3</v>
      </c>
      <c r="S4141">
        <v>12</v>
      </c>
      <c r="T4141" s="7">
        <v>12</v>
      </c>
      <c r="U4141">
        <v>5</v>
      </c>
      <c r="V4141" t="s">
        <v>82</v>
      </c>
      <c r="W4141">
        <f t="shared" si="63"/>
        <v>360</v>
      </c>
      <c r="X4141" s="5">
        <v>1</v>
      </c>
      <c r="Y4141" s="15" t="s">
        <v>48</v>
      </c>
      <c r="Z4141" t="s">
        <v>83</v>
      </c>
      <c r="AA4141" t="s">
        <v>87</v>
      </c>
      <c r="AB4141">
        <v>152</v>
      </c>
      <c r="AC4141" s="3" t="s">
        <v>1466</v>
      </c>
      <c r="AD4141" s="3" t="s">
        <v>1686</v>
      </c>
    </row>
    <row r="4142" spans="1:30" ht="14.4" x14ac:dyDescent="0.3">
      <c r="A4142">
        <v>42</v>
      </c>
      <c r="B4142" t="s">
        <v>24</v>
      </c>
      <c r="C4142" t="s">
        <v>467</v>
      </c>
      <c r="D4142" t="s">
        <v>155</v>
      </c>
      <c r="E4142">
        <v>2015</v>
      </c>
      <c r="F4142" t="s">
        <v>664</v>
      </c>
      <c r="G4142" s="22" t="s">
        <v>676</v>
      </c>
      <c r="H4142" s="3" t="s">
        <v>677</v>
      </c>
      <c r="I4142" s="8">
        <v>-19.948611</v>
      </c>
      <c r="J4142" s="8">
        <v>-43.903333000000003</v>
      </c>
      <c r="K4142">
        <v>900000</v>
      </c>
      <c r="L4142" t="s">
        <v>67</v>
      </c>
      <c r="M4142" t="s">
        <v>614</v>
      </c>
      <c r="N4142" t="s">
        <v>679</v>
      </c>
      <c r="O4142" s="12">
        <v>2003</v>
      </c>
      <c r="P4142" s="12">
        <v>4</v>
      </c>
      <c r="Q4142" s="12">
        <v>2003</v>
      </c>
      <c r="R4142" s="12">
        <v>3</v>
      </c>
      <c r="S4142">
        <v>12</v>
      </c>
      <c r="T4142" s="7">
        <v>12</v>
      </c>
      <c r="U4142">
        <v>5</v>
      </c>
      <c r="V4142" t="s">
        <v>82</v>
      </c>
      <c r="W4142">
        <f t="shared" si="63"/>
        <v>360</v>
      </c>
      <c r="X4142" s="5">
        <v>1</v>
      </c>
      <c r="Y4142" s="15" t="s">
        <v>48</v>
      </c>
      <c r="Z4142" t="s">
        <v>83</v>
      </c>
      <c r="AA4142" t="s">
        <v>274</v>
      </c>
      <c r="AB4142">
        <v>2</v>
      </c>
      <c r="AC4142" s="3" t="s">
        <v>1466</v>
      </c>
      <c r="AD4142" s="3" t="s">
        <v>1686</v>
      </c>
    </row>
    <row r="4143" spans="1:30" ht="14.4" x14ac:dyDescent="0.3">
      <c r="A4143">
        <v>42</v>
      </c>
      <c r="B4143" t="s">
        <v>24</v>
      </c>
      <c r="C4143" t="s">
        <v>467</v>
      </c>
      <c r="D4143" t="s">
        <v>155</v>
      </c>
      <c r="E4143">
        <v>2015</v>
      </c>
      <c r="F4143" t="s">
        <v>664</v>
      </c>
      <c r="G4143" s="22" t="s">
        <v>676</v>
      </c>
      <c r="H4143" s="3" t="s">
        <v>677</v>
      </c>
      <c r="I4143" s="8">
        <v>-19.948611</v>
      </c>
      <c r="J4143" s="8">
        <v>-43.903333000000003</v>
      </c>
      <c r="K4143">
        <v>900000</v>
      </c>
      <c r="L4143" t="s">
        <v>67</v>
      </c>
      <c r="M4143" t="s">
        <v>614</v>
      </c>
      <c r="N4143" t="s">
        <v>679</v>
      </c>
      <c r="O4143" s="12">
        <v>2003</v>
      </c>
      <c r="P4143" s="12">
        <v>4</v>
      </c>
      <c r="Q4143" s="12">
        <v>2003</v>
      </c>
      <c r="R4143" s="12">
        <v>3</v>
      </c>
      <c r="S4143">
        <v>12</v>
      </c>
      <c r="T4143" s="7">
        <v>12</v>
      </c>
      <c r="U4143">
        <v>5</v>
      </c>
      <c r="V4143" t="s">
        <v>82</v>
      </c>
      <c r="W4143">
        <f t="shared" si="63"/>
        <v>360</v>
      </c>
      <c r="X4143" s="5">
        <v>1</v>
      </c>
      <c r="Y4143" s="15" t="s">
        <v>48</v>
      </c>
      <c r="Z4143" t="s">
        <v>90</v>
      </c>
      <c r="AA4143" t="s">
        <v>91</v>
      </c>
      <c r="AB4143">
        <v>2</v>
      </c>
      <c r="AC4143" s="3" t="s">
        <v>1466</v>
      </c>
      <c r="AD4143" s="3" t="s">
        <v>1686</v>
      </c>
    </row>
    <row r="4144" spans="1:30" ht="14.4" x14ac:dyDescent="0.3">
      <c r="A4144">
        <v>43</v>
      </c>
      <c r="B4144" t="s">
        <v>24</v>
      </c>
      <c r="C4144" t="s">
        <v>465</v>
      </c>
      <c r="D4144" t="s">
        <v>466</v>
      </c>
      <c r="E4144">
        <v>2016</v>
      </c>
      <c r="F4144" t="s">
        <v>86</v>
      </c>
      <c r="G4144" t="s">
        <v>88</v>
      </c>
      <c r="H4144" s="3" t="s">
        <v>682</v>
      </c>
      <c r="I4144" s="8">
        <v>-19.180833</v>
      </c>
      <c r="J4144" s="8">
        <v>-48.395555999999999</v>
      </c>
      <c r="K4144">
        <v>4040000</v>
      </c>
      <c r="L4144" t="s">
        <v>282</v>
      </c>
      <c r="M4144" t="s">
        <v>282</v>
      </c>
      <c r="N4144" t="s">
        <v>685</v>
      </c>
      <c r="O4144" s="12">
        <v>2012</v>
      </c>
      <c r="P4144" s="12">
        <v>11</v>
      </c>
      <c r="Q4144" s="12">
        <v>2013</v>
      </c>
      <c r="R4144" s="12">
        <v>1</v>
      </c>
      <c r="S4144">
        <v>2</v>
      </c>
      <c r="T4144" s="7">
        <v>4</v>
      </c>
      <c r="U4144">
        <v>17</v>
      </c>
      <c r="V4144" t="s">
        <v>82</v>
      </c>
      <c r="W4144">
        <f t="shared" ref="W4144:W4169" si="64">(20/4)*60</f>
        <v>300</v>
      </c>
      <c r="X4144" s="5">
        <v>1</v>
      </c>
      <c r="Y4144" s="15" t="s">
        <v>48</v>
      </c>
      <c r="Z4144" t="s">
        <v>49</v>
      </c>
      <c r="AA4144" t="s">
        <v>50</v>
      </c>
      <c r="AB4144">
        <v>0</v>
      </c>
      <c r="AC4144" t="s">
        <v>1467</v>
      </c>
      <c r="AD4144" t="s">
        <v>1687</v>
      </c>
    </row>
    <row r="4145" spans="1:30" ht="14.4" x14ac:dyDescent="0.3">
      <c r="A4145">
        <v>43</v>
      </c>
      <c r="B4145" t="s">
        <v>24</v>
      </c>
      <c r="C4145" t="s">
        <v>465</v>
      </c>
      <c r="D4145" t="s">
        <v>466</v>
      </c>
      <c r="E4145">
        <v>2016</v>
      </c>
      <c r="F4145" t="s">
        <v>86</v>
      </c>
      <c r="G4145" t="s">
        <v>88</v>
      </c>
      <c r="H4145" s="3" t="s">
        <v>682</v>
      </c>
      <c r="I4145" s="8">
        <v>-19.180833</v>
      </c>
      <c r="J4145" s="8">
        <v>-48.395555999999999</v>
      </c>
      <c r="K4145">
        <v>4040000</v>
      </c>
      <c r="L4145" t="s">
        <v>282</v>
      </c>
      <c r="M4145" t="s">
        <v>282</v>
      </c>
      <c r="N4145" t="s">
        <v>685</v>
      </c>
      <c r="O4145" s="12">
        <v>2012</v>
      </c>
      <c r="P4145" s="12">
        <v>11</v>
      </c>
      <c r="Q4145" s="12">
        <v>2013</v>
      </c>
      <c r="R4145" s="12">
        <v>1</v>
      </c>
      <c r="S4145">
        <v>2</v>
      </c>
      <c r="T4145" s="7">
        <v>4</v>
      </c>
      <c r="U4145">
        <v>17</v>
      </c>
      <c r="V4145" t="s">
        <v>82</v>
      </c>
      <c r="W4145">
        <f t="shared" si="64"/>
        <v>300</v>
      </c>
      <c r="X4145" s="5">
        <v>1</v>
      </c>
      <c r="Y4145" s="15" t="s">
        <v>48</v>
      </c>
      <c r="Z4145" t="s">
        <v>55</v>
      </c>
      <c r="AA4145" t="s">
        <v>859</v>
      </c>
      <c r="AB4145">
        <v>1</v>
      </c>
      <c r="AC4145" t="s">
        <v>1467</v>
      </c>
      <c r="AD4145" t="s">
        <v>1687</v>
      </c>
    </row>
    <row r="4146" spans="1:30" ht="14.4" x14ac:dyDescent="0.3">
      <c r="A4146">
        <v>43</v>
      </c>
      <c r="B4146" t="s">
        <v>24</v>
      </c>
      <c r="C4146" t="s">
        <v>465</v>
      </c>
      <c r="D4146" t="s">
        <v>466</v>
      </c>
      <c r="E4146">
        <v>2016</v>
      </c>
      <c r="F4146" t="s">
        <v>86</v>
      </c>
      <c r="G4146" t="s">
        <v>88</v>
      </c>
      <c r="H4146" s="3" t="s">
        <v>682</v>
      </c>
      <c r="I4146" s="8">
        <v>-19.180833</v>
      </c>
      <c r="J4146" s="8">
        <v>-48.395555999999999</v>
      </c>
      <c r="K4146">
        <v>4040000</v>
      </c>
      <c r="L4146" t="s">
        <v>282</v>
      </c>
      <c r="M4146" t="s">
        <v>282</v>
      </c>
      <c r="N4146" t="s">
        <v>685</v>
      </c>
      <c r="O4146" s="12">
        <v>2012</v>
      </c>
      <c r="P4146" s="12">
        <v>11</v>
      </c>
      <c r="Q4146" s="12">
        <v>2013</v>
      </c>
      <c r="R4146" s="12">
        <v>1</v>
      </c>
      <c r="S4146">
        <v>2</v>
      </c>
      <c r="T4146" s="7">
        <v>4</v>
      </c>
      <c r="U4146">
        <v>17</v>
      </c>
      <c r="V4146" t="s">
        <v>82</v>
      </c>
      <c r="W4146">
        <f t="shared" si="64"/>
        <v>300</v>
      </c>
      <c r="X4146" s="5">
        <v>1</v>
      </c>
      <c r="Y4146" s="15" t="s">
        <v>48</v>
      </c>
      <c r="Z4146" t="s">
        <v>55</v>
      </c>
      <c r="AA4146" t="s">
        <v>249</v>
      </c>
      <c r="AB4146">
        <v>0</v>
      </c>
      <c r="AC4146" t="s">
        <v>1467</v>
      </c>
      <c r="AD4146" t="s">
        <v>1687</v>
      </c>
    </row>
    <row r="4147" spans="1:30" ht="14.4" x14ac:dyDescent="0.3">
      <c r="A4147">
        <v>43</v>
      </c>
      <c r="B4147" t="s">
        <v>24</v>
      </c>
      <c r="C4147" t="s">
        <v>465</v>
      </c>
      <c r="D4147" t="s">
        <v>466</v>
      </c>
      <c r="E4147">
        <v>2016</v>
      </c>
      <c r="F4147" t="s">
        <v>86</v>
      </c>
      <c r="G4147" t="s">
        <v>88</v>
      </c>
      <c r="H4147" s="3" t="s">
        <v>682</v>
      </c>
      <c r="I4147" s="8">
        <v>-19.180833</v>
      </c>
      <c r="J4147" s="8">
        <v>-48.395555999999999</v>
      </c>
      <c r="K4147">
        <v>4040000</v>
      </c>
      <c r="L4147" t="s">
        <v>282</v>
      </c>
      <c r="M4147" t="s">
        <v>282</v>
      </c>
      <c r="N4147" t="s">
        <v>685</v>
      </c>
      <c r="O4147" s="12">
        <v>2012</v>
      </c>
      <c r="P4147" s="12">
        <v>11</v>
      </c>
      <c r="Q4147" s="12">
        <v>2013</v>
      </c>
      <c r="R4147" s="12">
        <v>1</v>
      </c>
      <c r="S4147">
        <v>2</v>
      </c>
      <c r="T4147" s="7">
        <v>4</v>
      </c>
      <c r="U4147">
        <v>17</v>
      </c>
      <c r="V4147" t="s">
        <v>82</v>
      </c>
      <c r="W4147">
        <f t="shared" si="64"/>
        <v>300</v>
      </c>
      <c r="X4147" s="5">
        <v>1</v>
      </c>
      <c r="Y4147" s="15" t="s">
        <v>48</v>
      </c>
      <c r="Z4147" t="s">
        <v>55</v>
      </c>
      <c r="AA4147" t="s">
        <v>1135</v>
      </c>
      <c r="AB4147">
        <v>0</v>
      </c>
      <c r="AC4147" t="s">
        <v>1467</v>
      </c>
      <c r="AD4147" t="s">
        <v>1687</v>
      </c>
    </row>
    <row r="4148" spans="1:30" ht="14.4" x14ac:dyDescent="0.3">
      <c r="A4148">
        <v>43</v>
      </c>
      <c r="B4148" t="s">
        <v>24</v>
      </c>
      <c r="C4148" t="s">
        <v>465</v>
      </c>
      <c r="D4148" t="s">
        <v>466</v>
      </c>
      <c r="E4148">
        <v>2016</v>
      </c>
      <c r="F4148" t="s">
        <v>86</v>
      </c>
      <c r="G4148" t="s">
        <v>88</v>
      </c>
      <c r="H4148" s="3" t="s">
        <v>682</v>
      </c>
      <c r="I4148" s="8">
        <v>-19.180833</v>
      </c>
      <c r="J4148" s="8">
        <v>-48.395555999999999</v>
      </c>
      <c r="K4148">
        <v>4040000</v>
      </c>
      <c r="L4148" t="s">
        <v>282</v>
      </c>
      <c r="M4148" t="s">
        <v>282</v>
      </c>
      <c r="N4148" t="s">
        <v>685</v>
      </c>
      <c r="O4148" s="12">
        <v>2012</v>
      </c>
      <c r="P4148" s="12">
        <v>11</v>
      </c>
      <c r="Q4148" s="12">
        <v>2013</v>
      </c>
      <c r="R4148" s="12">
        <v>1</v>
      </c>
      <c r="S4148">
        <v>2</v>
      </c>
      <c r="T4148" s="7">
        <v>4</v>
      </c>
      <c r="U4148">
        <v>17</v>
      </c>
      <c r="V4148" t="s">
        <v>82</v>
      </c>
      <c r="W4148">
        <f t="shared" si="64"/>
        <v>300</v>
      </c>
      <c r="X4148" s="5">
        <v>1</v>
      </c>
      <c r="Y4148" s="15" t="s">
        <v>48</v>
      </c>
      <c r="Z4148" t="s">
        <v>55</v>
      </c>
      <c r="AA4148" t="s">
        <v>59</v>
      </c>
      <c r="AB4148">
        <v>0</v>
      </c>
      <c r="AC4148" t="s">
        <v>1467</v>
      </c>
      <c r="AD4148" t="s">
        <v>1687</v>
      </c>
    </row>
    <row r="4149" spans="1:30" ht="14.4" x14ac:dyDescent="0.3">
      <c r="A4149">
        <v>43</v>
      </c>
      <c r="B4149" t="s">
        <v>24</v>
      </c>
      <c r="C4149" t="s">
        <v>465</v>
      </c>
      <c r="D4149" t="s">
        <v>466</v>
      </c>
      <c r="E4149">
        <v>2016</v>
      </c>
      <c r="F4149" t="s">
        <v>86</v>
      </c>
      <c r="G4149" t="s">
        <v>88</v>
      </c>
      <c r="H4149" s="3" t="s">
        <v>682</v>
      </c>
      <c r="I4149" s="8">
        <v>-19.180833</v>
      </c>
      <c r="J4149" s="8">
        <v>-48.395555999999999</v>
      </c>
      <c r="K4149">
        <v>4040000</v>
      </c>
      <c r="L4149" t="s">
        <v>282</v>
      </c>
      <c r="M4149" t="s">
        <v>282</v>
      </c>
      <c r="N4149" t="s">
        <v>685</v>
      </c>
      <c r="O4149" s="12">
        <v>2012</v>
      </c>
      <c r="P4149" s="12">
        <v>11</v>
      </c>
      <c r="Q4149" s="12">
        <v>2013</v>
      </c>
      <c r="R4149" s="12">
        <v>1</v>
      </c>
      <c r="S4149">
        <v>2</v>
      </c>
      <c r="T4149" s="7">
        <v>4</v>
      </c>
      <c r="U4149">
        <v>17</v>
      </c>
      <c r="V4149" t="s">
        <v>82</v>
      </c>
      <c r="W4149">
        <f t="shared" si="64"/>
        <v>300</v>
      </c>
      <c r="X4149" s="5">
        <v>1</v>
      </c>
      <c r="Y4149" s="15" t="s">
        <v>48</v>
      </c>
      <c r="Z4149" t="s">
        <v>55</v>
      </c>
      <c r="AA4149" t="s">
        <v>62</v>
      </c>
      <c r="AB4149">
        <v>2</v>
      </c>
      <c r="AC4149" t="s">
        <v>1467</v>
      </c>
      <c r="AD4149" t="s">
        <v>1687</v>
      </c>
    </row>
    <row r="4150" spans="1:30" ht="14.4" x14ac:dyDescent="0.3">
      <c r="A4150">
        <v>43</v>
      </c>
      <c r="B4150" t="s">
        <v>24</v>
      </c>
      <c r="C4150" t="s">
        <v>465</v>
      </c>
      <c r="D4150" t="s">
        <v>466</v>
      </c>
      <c r="E4150">
        <v>2016</v>
      </c>
      <c r="F4150" t="s">
        <v>86</v>
      </c>
      <c r="G4150" t="s">
        <v>88</v>
      </c>
      <c r="H4150" s="3" t="s">
        <v>682</v>
      </c>
      <c r="I4150" s="8">
        <v>-19.180833</v>
      </c>
      <c r="J4150" s="8">
        <v>-48.395555999999999</v>
      </c>
      <c r="K4150">
        <v>4040000</v>
      </c>
      <c r="L4150" t="s">
        <v>282</v>
      </c>
      <c r="M4150" t="s">
        <v>282</v>
      </c>
      <c r="N4150" t="s">
        <v>685</v>
      </c>
      <c r="O4150" s="12">
        <v>2012</v>
      </c>
      <c r="P4150" s="12">
        <v>11</v>
      </c>
      <c r="Q4150" s="12">
        <v>2013</v>
      </c>
      <c r="R4150" s="12">
        <v>1</v>
      </c>
      <c r="S4150">
        <v>2</v>
      </c>
      <c r="T4150" s="7">
        <v>4</v>
      </c>
      <c r="U4150">
        <v>17</v>
      </c>
      <c r="V4150" t="s">
        <v>82</v>
      </c>
      <c r="W4150">
        <f t="shared" si="64"/>
        <v>300</v>
      </c>
      <c r="X4150" s="5">
        <v>1</v>
      </c>
      <c r="Y4150" s="15" t="s">
        <v>48</v>
      </c>
      <c r="Z4150" t="s">
        <v>55</v>
      </c>
      <c r="AA4150" t="s">
        <v>379</v>
      </c>
      <c r="AB4150">
        <v>50</v>
      </c>
      <c r="AC4150" t="s">
        <v>1467</v>
      </c>
      <c r="AD4150" t="s">
        <v>1687</v>
      </c>
    </row>
    <row r="4151" spans="1:30" ht="14.4" x14ac:dyDescent="0.3">
      <c r="A4151">
        <v>43</v>
      </c>
      <c r="B4151" t="s">
        <v>24</v>
      </c>
      <c r="C4151" t="s">
        <v>465</v>
      </c>
      <c r="D4151" t="s">
        <v>466</v>
      </c>
      <c r="E4151">
        <v>2016</v>
      </c>
      <c r="F4151" t="s">
        <v>86</v>
      </c>
      <c r="G4151" t="s">
        <v>88</v>
      </c>
      <c r="H4151" s="3" t="s">
        <v>682</v>
      </c>
      <c r="I4151" s="8">
        <v>-19.180833</v>
      </c>
      <c r="J4151" s="8">
        <v>-48.395555999999999</v>
      </c>
      <c r="K4151">
        <v>4040000</v>
      </c>
      <c r="L4151" t="s">
        <v>282</v>
      </c>
      <c r="M4151" t="s">
        <v>282</v>
      </c>
      <c r="N4151" t="s">
        <v>685</v>
      </c>
      <c r="O4151" s="12">
        <v>2012</v>
      </c>
      <c r="P4151" s="12">
        <v>11</v>
      </c>
      <c r="Q4151" s="12">
        <v>2013</v>
      </c>
      <c r="R4151" s="12">
        <v>1</v>
      </c>
      <c r="S4151">
        <v>2</v>
      </c>
      <c r="T4151" s="7">
        <v>4</v>
      </c>
      <c r="U4151">
        <v>17</v>
      </c>
      <c r="V4151" t="s">
        <v>82</v>
      </c>
      <c r="W4151">
        <f t="shared" si="64"/>
        <v>300</v>
      </c>
      <c r="X4151" s="5">
        <v>1</v>
      </c>
      <c r="Y4151" s="15" t="s">
        <v>48</v>
      </c>
      <c r="Z4151" t="s">
        <v>55</v>
      </c>
      <c r="AA4151" t="s">
        <v>462</v>
      </c>
      <c r="AB4151">
        <v>14</v>
      </c>
      <c r="AC4151" t="s">
        <v>1467</v>
      </c>
      <c r="AD4151" t="s">
        <v>1687</v>
      </c>
    </row>
    <row r="4152" spans="1:30" ht="14.4" x14ac:dyDescent="0.3">
      <c r="A4152">
        <v>43</v>
      </c>
      <c r="B4152" t="s">
        <v>24</v>
      </c>
      <c r="C4152" t="s">
        <v>465</v>
      </c>
      <c r="D4152" t="s">
        <v>466</v>
      </c>
      <c r="E4152">
        <v>2016</v>
      </c>
      <c r="F4152" t="s">
        <v>86</v>
      </c>
      <c r="G4152" t="s">
        <v>88</v>
      </c>
      <c r="H4152" s="3" t="s">
        <v>682</v>
      </c>
      <c r="I4152" s="8">
        <v>-19.180833</v>
      </c>
      <c r="J4152" s="8">
        <v>-48.395555999999999</v>
      </c>
      <c r="K4152">
        <v>4040000</v>
      </c>
      <c r="L4152" t="s">
        <v>282</v>
      </c>
      <c r="M4152" t="s">
        <v>282</v>
      </c>
      <c r="N4152" t="s">
        <v>685</v>
      </c>
      <c r="O4152" s="12">
        <v>2012</v>
      </c>
      <c r="P4152" s="12">
        <v>11</v>
      </c>
      <c r="Q4152" s="12">
        <v>2013</v>
      </c>
      <c r="R4152" s="12">
        <v>1</v>
      </c>
      <c r="S4152">
        <v>2</v>
      </c>
      <c r="T4152" s="7">
        <v>4</v>
      </c>
      <c r="U4152">
        <v>17</v>
      </c>
      <c r="V4152" t="s">
        <v>82</v>
      </c>
      <c r="W4152">
        <f t="shared" si="64"/>
        <v>300</v>
      </c>
      <c r="X4152" s="5">
        <v>1</v>
      </c>
      <c r="Y4152" s="15" t="s">
        <v>48</v>
      </c>
      <c r="Z4152" t="s">
        <v>55</v>
      </c>
      <c r="AA4152" t="s">
        <v>258</v>
      </c>
      <c r="AB4152">
        <v>0</v>
      </c>
      <c r="AC4152" t="s">
        <v>1467</v>
      </c>
      <c r="AD4152" t="s">
        <v>1687</v>
      </c>
    </row>
    <row r="4153" spans="1:30" ht="14.4" x14ac:dyDescent="0.3">
      <c r="A4153">
        <v>43</v>
      </c>
      <c r="B4153" t="s">
        <v>24</v>
      </c>
      <c r="C4153" t="s">
        <v>465</v>
      </c>
      <c r="D4153" t="s">
        <v>466</v>
      </c>
      <c r="E4153">
        <v>2016</v>
      </c>
      <c r="F4153" t="s">
        <v>86</v>
      </c>
      <c r="G4153" t="s">
        <v>88</v>
      </c>
      <c r="H4153" s="3" t="s">
        <v>682</v>
      </c>
      <c r="I4153" s="8">
        <v>-19.180833</v>
      </c>
      <c r="J4153" s="8">
        <v>-48.395555999999999</v>
      </c>
      <c r="K4153">
        <v>4040000</v>
      </c>
      <c r="L4153" t="s">
        <v>282</v>
      </c>
      <c r="M4153" t="s">
        <v>282</v>
      </c>
      <c r="N4153" t="s">
        <v>685</v>
      </c>
      <c r="O4153" s="12">
        <v>2012</v>
      </c>
      <c r="P4153" s="12">
        <v>11</v>
      </c>
      <c r="Q4153" s="12">
        <v>2013</v>
      </c>
      <c r="R4153" s="12">
        <v>1</v>
      </c>
      <c r="S4153">
        <v>2</v>
      </c>
      <c r="T4153" s="7">
        <v>4</v>
      </c>
      <c r="U4153">
        <v>17</v>
      </c>
      <c r="V4153" t="s">
        <v>82</v>
      </c>
      <c r="W4153">
        <f t="shared" si="64"/>
        <v>300</v>
      </c>
      <c r="X4153" s="5">
        <v>1</v>
      </c>
      <c r="Y4153" s="15" t="s">
        <v>48</v>
      </c>
      <c r="Z4153" t="s">
        <v>55</v>
      </c>
      <c r="AA4153" t="s">
        <v>70</v>
      </c>
      <c r="AB4153">
        <v>15</v>
      </c>
      <c r="AC4153" t="s">
        <v>1467</v>
      </c>
      <c r="AD4153" t="s">
        <v>1687</v>
      </c>
    </row>
    <row r="4154" spans="1:30" ht="14.4" x14ac:dyDescent="0.3">
      <c r="A4154">
        <v>43</v>
      </c>
      <c r="B4154" t="s">
        <v>24</v>
      </c>
      <c r="C4154" t="s">
        <v>465</v>
      </c>
      <c r="D4154" t="s">
        <v>466</v>
      </c>
      <c r="E4154">
        <v>2016</v>
      </c>
      <c r="F4154" t="s">
        <v>86</v>
      </c>
      <c r="G4154" t="s">
        <v>88</v>
      </c>
      <c r="H4154" s="3" t="s">
        <v>682</v>
      </c>
      <c r="I4154" s="8">
        <v>-19.180833</v>
      </c>
      <c r="J4154" s="8">
        <v>-48.395555999999999</v>
      </c>
      <c r="K4154">
        <v>4040000</v>
      </c>
      <c r="L4154" t="s">
        <v>282</v>
      </c>
      <c r="M4154" t="s">
        <v>282</v>
      </c>
      <c r="N4154" t="s">
        <v>685</v>
      </c>
      <c r="O4154" s="12">
        <v>2012</v>
      </c>
      <c r="P4154" s="12">
        <v>11</v>
      </c>
      <c r="Q4154" s="12">
        <v>2013</v>
      </c>
      <c r="R4154" s="12">
        <v>1</v>
      </c>
      <c r="S4154">
        <v>2</v>
      </c>
      <c r="T4154" s="7">
        <v>4</v>
      </c>
      <c r="U4154">
        <v>17</v>
      </c>
      <c r="V4154" t="s">
        <v>82</v>
      </c>
      <c r="W4154">
        <f t="shared" si="64"/>
        <v>300</v>
      </c>
      <c r="X4154" s="5">
        <v>1</v>
      </c>
      <c r="Y4154" s="15" t="s">
        <v>48</v>
      </c>
      <c r="Z4154" t="s">
        <v>83</v>
      </c>
      <c r="AA4154" t="s">
        <v>274</v>
      </c>
      <c r="AB4154">
        <v>0</v>
      </c>
      <c r="AC4154" t="s">
        <v>1467</v>
      </c>
      <c r="AD4154" t="s">
        <v>1687</v>
      </c>
    </row>
    <row r="4155" spans="1:30" ht="14.4" x14ac:dyDescent="0.3">
      <c r="A4155">
        <v>43</v>
      </c>
      <c r="B4155" t="s">
        <v>24</v>
      </c>
      <c r="C4155" t="s">
        <v>465</v>
      </c>
      <c r="D4155" t="s">
        <v>466</v>
      </c>
      <c r="E4155">
        <v>2016</v>
      </c>
      <c r="F4155" t="s">
        <v>86</v>
      </c>
      <c r="G4155" t="s">
        <v>88</v>
      </c>
      <c r="H4155" s="3" t="s">
        <v>682</v>
      </c>
      <c r="I4155" s="8">
        <v>-19.180833</v>
      </c>
      <c r="J4155" s="8">
        <v>-48.395555999999999</v>
      </c>
      <c r="K4155">
        <v>4040000</v>
      </c>
      <c r="L4155" t="s">
        <v>282</v>
      </c>
      <c r="M4155" t="s">
        <v>282</v>
      </c>
      <c r="N4155" t="s">
        <v>685</v>
      </c>
      <c r="O4155" s="12">
        <v>2012</v>
      </c>
      <c r="P4155" s="12">
        <v>11</v>
      </c>
      <c r="Q4155" s="12">
        <v>2013</v>
      </c>
      <c r="R4155" s="12">
        <v>1</v>
      </c>
      <c r="S4155">
        <v>2</v>
      </c>
      <c r="T4155" s="7">
        <v>4</v>
      </c>
      <c r="U4155">
        <v>17</v>
      </c>
      <c r="V4155" t="s">
        <v>82</v>
      </c>
      <c r="W4155">
        <f t="shared" si="64"/>
        <v>300</v>
      </c>
      <c r="X4155" s="5">
        <v>1</v>
      </c>
      <c r="Y4155" s="15" t="s">
        <v>48</v>
      </c>
      <c r="Z4155" t="s">
        <v>83</v>
      </c>
      <c r="AA4155" t="s">
        <v>87</v>
      </c>
      <c r="AB4155">
        <v>132</v>
      </c>
      <c r="AC4155" t="s">
        <v>1467</v>
      </c>
      <c r="AD4155" t="s">
        <v>1687</v>
      </c>
    </row>
    <row r="4156" spans="1:30" ht="14.4" x14ac:dyDescent="0.3">
      <c r="A4156">
        <v>43</v>
      </c>
      <c r="B4156" t="s">
        <v>24</v>
      </c>
      <c r="C4156" t="s">
        <v>465</v>
      </c>
      <c r="D4156" t="s">
        <v>466</v>
      </c>
      <c r="E4156">
        <v>2016</v>
      </c>
      <c r="F4156" t="s">
        <v>86</v>
      </c>
      <c r="G4156" t="s">
        <v>88</v>
      </c>
      <c r="H4156" s="3" t="s">
        <v>682</v>
      </c>
      <c r="I4156" s="8">
        <v>-19.180833</v>
      </c>
      <c r="J4156" s="8">
        <v>-48.395555999999999</v>
      </c>
      <c r="K4156">
        <v>4040000</v>
      </c>
      <c r="L4156" t="s">
        <v>282</v>
      </c>
      <c r="M4156" t="s">
        <v>282</v>
      </c>
      <c r="N4156" t="s">
        <v>685</v>
      </c>
      <c r="O4156" s="12">
        <v>2012</v>
      </c>
      <c r="P4156" s="12">
        <v>11</v>
      </c>
      <c r="Q4156" s="12">
        <v>2013</v>
      </c>
      <c r="R4156" s="12">
        <v>1</v>
      </c>
      <c r="S4156">
        <v>2</v>
      </c>
      <c r="T4156" s="7">
        <v>4</v>
      </c>
      <c r="U4156">
        <v>17</v>
      </c>
      <c r="V4156" t="s">
        <v>82</v>
      </c>
      <c r="W4156">
        <f t="shared" si="64"/>
        <v>300</v>
      </c>
      <c r="X4156" s="5">
        <v>1</v>
      </c>
      <c r="Y4156" s="15" t="s">
        <v>48</v>
      </c>
      <c r="Z4156" t="s">
        <v>90</v>
      </c>
      <c r="AA4156" t="s">
        <v>91</v>
      </c>
      <c r="AB4156">
        <v>2</v>
      </c>
      <c r="AC4156" t="s">
        <v>1467</v>
      </c>
      <c r="AD4156" t="s">
        <v>1687</v>
      </c>
    </row>
    <row r="4157" spans="1:30" ht="14.4" x14ac:dyDescent="0.3">
      <c r="A4157">
        <v>43</v>
      </c>
      <c r="B4157" t="s">
        <v>24</v>
      </c>
      <c r="C4157" t="s">
        <v>465</v>
      </c>
      <c r="D4157" t="s">
        <v>466</v>
      </c>
      <c r="E4157">
        <v>2016</v>
      </c>
      <c r="F4157" t="s">
        <v>86</v>
      </c>
      <c r="G4157" t="s">
        <v>705</v>
      </c>
      <c r="H4157" s="3" t="s">
        <v>706</v>
      </c>
      <c r="I4157" s="8">
        <v>-19.169167000000002</v>
      </c>
      <c r="J4157" s="8">
        <v>-48.390833000000001</v>
      </c>
      <c r="K4157">
        <v>4040000</v>
      </c>
      <c r="L4157" t="s">
        <v>282</v>
      </c>
      <c r="M4157" t="s">
        <v>282</v>
      </c>
      <c r="N4157" t="s">
        <v>685</v>
      </c>
      <c r="O4157" s="12">
        <v>2012</v>
      </c>
      <c r="P4157" s="12">
        <v>11</v>
      </c>
      <c r="Q4157" s="12">
        <v>2013</v>
      </c>
      <c r="R4157" s="12">
        <v>1</v>
      </c>
      <c r="S4157">
        <v>2</v>
      </c>
      <c r="T4157" s="7">
        <v>4</v>
      </c>
      <c r="U4157">
        <v>17</v>
      </c>
      <c r="V4157" t="s">
        <v>82</v>
      </c>
      <c r="W4157">
        <f t="shared" si="64"/>
        <v>300</v>
      </c>
      <c r="X4157" s="5">
        <v>1</v>
      </c>
      <c r="Y4157" s="15" t="s">
        <v>48</v>
      </c>
      <c r="Z4157" t="s">
        <v>49</v>
      </c>
      <c r="AA4157" t="s">
        <v>50</v>
      </c>
      <c r="AB4157">
        <v>1</v>
      </c>
      <c r="AC4157" t="s">
        <v>1467</v>
      </c>
      <c r="AD4157" t="s">
        <v>1687</v>
      </c>
    </row>
    <row r="4158" spans="1:30" ht="14.4" x14ac:dyDescent="0.3">
      <c r="A4158">
        <v>43</v>
      </c>
      <c r="B4158" t="s">
        <v>24</v>
      </c>
      <c r="C4158" t="s">
        <v>465</v>
      </c>
      <c r="D4158" t="s">
        <v>466</v>
      </c>
      <c r="E4158">
        <v>2016</v>
      </c>
      <c r="F4158" t="s">
        <v>86</v>
      </c>
      <c r="G4158" t="s">
        <v>705</v>
      </c>
      <c r="H4158" s="3" t="s">
        <v>706</v>
      </c>
      <c r="I4158" s="8">
        <v>-19.169167000000002</v>
      </c>
      <c r="J4158" s="8">
        <v>-48.390833000000001</v>
      </c>
      <c r="K4158">
        <v>4040000</v>
      </c>
      <c r="L4158" t="s">
        <v>282</v>
      </c>
      <c r="M4158" t="s">
        <v>282</v>
      </c>
      <c r="N4158" t="s">
        <v>685</v>
      </c>
      <c r="O4158" s="12">
        <v>2012</v>
      </c>
      <c r="P4158" s="12">
        <v>11</v>
      </c>
      <c r="Q4158" s="12">
        <v>2013</v>
      </c>
      <c r="R4158" s="12">
        <v>1</v>
      </c>
      <c r="S4158">
        <v>2</v>
      </c>
      <c r="T4158" s="7">
        <v>4</v>
      </c>
      <c r="U4158">
        <v>17</v>
      </c>
      <c r="V4158" t="s">
        <v>82</v>
      </c>
      <c r="W4158">
        <f t="shared" si="64"/>
        <v>300</v>
      </c>
      <c r="X4158" s="5">
        <v>1</v>
      </c>
      <c r="Y4158" s="15" t="s">
        <v>48</v>
      </c>
      <c r="Z4158" t="s">
        <v>55</v>
      </c>
      <c r="AA4158" t="s">
        <v>859</v>
      </c>
      <c r="AB4158">
        <v>0</v>
      </c>
      <c r="AC4158" t="s">
        <v>1467</v>
      </c>
      <c r="AD4158" t="s">
        <v>1687</v>
      </c>
    </row>
    <row r="4159" spans="1:30" ht="14.4" x14ac:dyDescent="0.3">
      <c r="A4159">
        <v>43</v>
      </c>
      <c r="B4159" t="s">
        <v>24</v>
      </c>
      <c r="C4159" t="s">
        <v>465</v>
      </c>
      <c r="D4159" t="s">
        <v>466</v>
      </c>
      <c r="E4159">
        <v>2016</v>
      </c>
      <c r="F4159" t="s">
        <v>86</v>
      </c>
      <c r="G4159" t="s">
        <v>705</v>
      </c>
      <c r="H4159" s="3" t="s">
        <v>706</v>
      </c>
      <c r="I4159" s="8">
        <v>-19.169167000000002</v>
      </c>
      <c r="J4159" s="8">
        <v>-48.390833000000001</v>
      </c>
      <c r="K4159">
        <v>4040000</v>
      </c>
      <c r="L4159" t="s">
        <v>282</v>
      </c>
      <c r="M4159" t="s">
        <v>282</v>
      </c>
      <c r="N4159" t="s">
        <v>685</v>
      </c>
      <c r="O4159" s="12">
        <v>2012</v>
      </c>
      <c r="P4159" s="12">
        <v>11</v>
      </c>
      <c r="Q4159" s="12">
        <v>2013</v>
      </c>
      <c r="R4159" s="12">
        <v>1</v>
      </c>
      <c r="S4159">
        <v>2</v>
      </c>
      <c r="T4159" s="7">
        <v>4</v>
      </c>
      <c r="U4159">
        <v>17</v>
      </c>
      <c r="V4159" t="s">
        <v>82</v>
      </c>
      <c r="W4159">
        <f t="shared" si="64"/>
        <v>300</v>
      </c>
      <c r="X4159" s="5">
        <v>1</v>
      </c>
      <c r="Y4159" s="15" t="s">
        <v>48</v>
      </c>
      <c r="Z4159" t="s">
        <v>55</v>
      </c>
      <c r="AA4159" t="s">
        <v>249</v>
      </c>
      <c r="AB4159">
        <v>0</v>
      </c>
      <c r="AC4159" t="s">
        <v>1467</v>
      </c>
      <c r="AD4159" t="s">
        <v>1687</v>
      </c>
    </row>
    <row r="4160" spans="1:30" ht="14.4" x14ac:dyDescent="0.3">
      <c r="A4160">
        <v>43</v>
      </c>
      <c r="B4160" t="s">
        <v>24</v>
      </c>
      <c r="C4160" t="s">
        <v>465</v>
      </c>
      <c r="D4160" t="s">
        <v>466</v>
      </c>
      <c r="E4160">
        <v>2016</v>
      </c>
      <c r="F4160" t="s">
        <v>86</v>
      </c>
      <c r="G4160" t="s">
        <v>705</v>
      </c>
      <c r="H4160" s="3" t="s">
        <v>706</v>
      </c>
      <c r="I4160" s="8">
        <v>-19.169167000000002</v>
      </c>
      <c r="J4160" s="8">
        <v>-48.390833000000001</v>
      </c>
      <c r="K4160">
        <v>4040000</v>
      </c>
      <c r="L4160" t="s">
        <v>282</v>
      </c>
      <c r="M4160" t="s">
        <v>282</v>
      </c>
      <c r="N4160" t="s">
        <v>685</v>
      </c>
      <c r="O4160" s="12">
        <v>2012</v>
      </c>
      <c r="P4160" s="12">
        <v>11</v>
      </c>
      <c r="Q4160" s="12">
        <v>2013</v>
      </c>
      <c r="R4160" s="12">
        <v>1</v>
      </c>
      <c r="S4160">
        <v>2</v>
      </c>
      <c r="T4160" s="7">
        <v>4</v>
      </c>
      <c r="U4160">
        <v>17</v>
      </c>
      <c r="V4160" t="s">
        <v>82</v>
      </c>
      <c r="W4160">
        <f t="shared" si="64"/>
        <v>300</v>
      </c>
      <c r="X4160" s="5">
        <v>1</v>
      </c>
      <c r="Y4160" s="15" t="s">
        <v>48</v>
      </c>
      <c r="Z4160" t="s">
        <v>55</v>
      </c>
      <c r="AA4160" t="s">
        <v>1135</v>
      </c>
      <c r="AB4160">
        <v>3</v>
      </c>
      <c r="AC4160" t="s">
        <v>1467</v>
      </c>
      <c r="AD4160" t="s">
        <v>1687</v>
      </c>
    </row>
    <row r="4161" spans="1:30" ht="14.4" x14ac:dyDescent="0.3">
      <c r="A4161">
        <v>43</v>
      </c>
      <c r="B4161" t="s">
        <v>24</v>
      </c>
      <c r="C4161" t="s">
        <v>465</v>
      </c>
      <c r="D4161" t="s">
        <v>466</v>
      </c>
      <c r="E4161">
        <v>2016</v>
      </c>
      <c r="F4161" t="s">
        <v>86</v>
      </c>
      <c r="G4161" t="s">
        <v>705</v>
      </c>
      <c r="H4161" s="3" t="s">
        <v>706</v>
      </c>
      <c r="I4161" s="8">
        <v>-19.169167000000002</v>
      </c>
      <c r="J4161" s="8">
        <v>-48.390833000000001</v>
      </c>
      <c r="K4161">
        <v>4040000</v>
      </c>
      <c r="L4161" t="s">
        <v>282</v>
      </c>
      <c r="M4161" t="s">
        <v>282</v>
      </c>
      <c r="N4161" t="s">
        <v>685</v>
      </c>
      <c r="O4161" s="12">
        <v>2012</v>
      </c>
      <c r="P4161" s="12">
        <v>11</v>
      </c>
      <c r="Q4161" s="12">
        <v>2013</v>
      </c>
      <c r="R4161" s="12">
        <v>1</v>
      </c>
      <c r="S4161">
        <v>2</v>
      </c>
      <c r="T4161" s="7">
        <v>4</v>
      </c>
      <c r="U4161">
        <v>17</v>
      </c>
      <c r="V4161" t="s">
        <v>82</v>
      </c>
      <c r="W4161">
        <f t="shared" si="64"/>
        <v>300</v>
      </c>
      <c r="X4161" s="5">
        <v>1</v>
      </c>
      <c r="Y4161" s="15" t="s">
        <v>48</v>
      </c>
      <c r="Z4161" t="s">
        <v>55</v>
      </c>
      <c r="AA4161" t="s">
        <v>59</v>
      </c>
      <c r="AB4161">
        <v>1</v>
      </c>
      <c r="AC4161" t="s">
        <v>1467</v>
      </c>
      <c r="AD4161" t="s">
        <v>1687</v>
      </c>
    </row>
    <row r="4162" spans="1:30" ht="14.4" x14ac:dyDescent="0.3">
      <c r="A4162">
        <v>43</v>
      </c>
      <c r="B4162" t="s">
        <v>24</v>
      </c>
      <c r="C4162" t="s">
        <v>465</v>
      </c>
      <c r="D4162" t="s">
        <v>466</v>
      </c>
      <c r="E4162">
        <v>2016</v>
      </c>
      <c r="F4162" t="s">
        <v>86</v>
      </c>
      <c r="G4162" t="s">
        <v>705</v>
      </c>
      <c r="H4162" s="3" t="s">
        <v>706</v>
      </c>
      <c r="I4162" s="8">
        <v>-19.169167000000002</v>
      </c>
      <c r="J4162" s="8">
        <v>-48.390833000000001</v>
      </c>
      <c r="K4162">
        <v>4040000</v>
      </c>
      <c r="L4162" t="s">
        <v>282</v>
      </c>
      <c r="M4162" t="s">
        <v>282</v>
      </c>
      <c r="N4162" t="s">
        <v>685</v>
      </c>
      <c r="O4162" s="12">
        <v>2012</v>
      </c>
      <c r="P4162" s="12">
        <v>11</v>
      </c>
      <c r="Q4162" s="12">
        <v>2013</v>
      </c>
      <c r="R4162" s="12">
        <v>1</v>
      </c>
      <c r="S4162">
        <v>2</v>
      </c>
      <c r="T4162" s="7">
        <v>4</v>
      </c>
      <c r="U4162">
        <v>17</v>
      </c>
      <c r="V4162" t="s">
        <v>82</v>
      </c>
      <c r="W4162">
        <f t="shared" si="64"/>
        <v>300</v>
      </c>
      <c r="X4162" s="5">
        <v>1</v>
      </c>
      <c r="Y4162" s="15" t="s">
        <v>48</v>
      </c>
      <c r="Z4162" t="s">
        <v>55</v>
      </c>
      <c r="AA4162" t="s">
        <v>62</v>
      </c>
      <c r="AB4162">
        <v>10</v>
      </c>
      <c r="AC4162" t="s">
        <v>1467</v>
      </c>
      <c r="AD4162" t="s">
        <v>1687</v>
      </c>
    </row>
    <row r="4163" spans="1:30" ht="14.4" x14ac:dyDescent="0.3">
      <c r="A4163">
        <v>43</v>
      </c>
      <c r="B4163" t="s">
        <v>24</v>
      </c>
      <c r="C4163" t="s">
        <v>465</v>
      </c>
      <c r="D4163" t="s">
        <v>466</v>
      </c>
      <c r="E4163">
        <v>2016</v>
      </c>
      <c r="F4163" t="s">
        <v>86</v>
      </c>
      <c r="G4163" t="s">
        <v>705</v>
      </c>
      <c r="H4163" s="3" t="s">
        <v>706</v>
      </c>
      <c r="I4163" s="8">
        <v>-19.169167000000002</v>
      </c>
      <c r="J4163" s="8">
        <v>-48.390833000000001</v>
      </c>
      <c r="K4163">
        <v>4040000</v>
      </c>
      <c r="L4163" t="s">
        <v>282</v>
      </c>
      <c r="M4163" t="s">
        <v>282</v>
      </c>
      <c r="N4163" t="s">
        <v>685</v>
      </c>
      <c r="O4163" s="12">
        <v>2012</v>
      </c>
      <c r="P4163" s="12">
        <v>11</v>
      </c>
      <c r="Q4163" s="12">
        <v>2013</v>
      </c>
      <c r="R4163" s="12">
        <v>1</v>
      </c>
      <c r="S4163">
        <v>2</v>
      </c>
      <c r="T4163" s="7">
        <v>4</v>
      </c>
      <c r="U4163">
        <v>17</v>
      </c>
      <c r="V4163" t="s">
        <v>82</v>
      </c>
      <c r="W4163">
        <f t="shared" si="64"/>
        <v>300</v>
      </c>
      <c r="X4163" s="5">
        <v>1</v>
      </c>
      <c r="Y4163" s="15" t="s">
        <v>48</v>
      </c>
      <c r="Z4163" t="s">
        <v>55</v>
      </c>
      <c r="AA4163" t="s">
        <v>379</v>
      </c>
      <c r="AB4163">
        <v>38</v>
      </c>
      <c r="AC4163" t="s">
        <v>1467</v>
      </c>
      <c r="AD4163" t="s">
        <v>1687</v>
      </c>
    </row>
    <row r="4164" spans="1:30" ht="14.4" x14ac:dyDescent="0.3">
      <c r="A4164">
        <v>43</v>
      </c>
      <c r="B4164" t="s">
        <v>24</v>
      </c>
      <c r="C4164" t="s">
        <v>465</v>
      </c>
      <c r="D4164" t="s">
        <v>466</v>
      </c>
      <c r="E4164">
        <v>2016</v>
      </c>
      <c r="F4164" t="s">
        <v>86</v>
      </c>
      <c r="G4164" t="s">
        <v>705</v>
      </c>
      <c r="H4164" s="3" t="s">
        <v>706</v>
      </c>
      <c r="I4164" s="8">
        <v>-19.169167000000002</v>
      </c>
      <c r="J4164" s="8">
        <v>-48.390833000000001</v>
      </c>
      <c r="K4164">
        <v>4040000</v>
      </c>
      <c r="L4164" t="s">
        <v>282</v>
      </c>
      <c r="M4164" t="s">
        <v>282</v>
      </c>
      <c r="N4164" t="s">
        <v>685</v>
      </c>
      <c r="O4164" s="12">
        <v>2012</v>
      </c>
      <c r="P4164" s="12">
        <v>11</v>
      </c>
      <c r="Q4164" s="12">
        <v>2013</v>
      </c>
      <c r="R4164" s="12">
        <v>1</v>
      </c>
      <c r="S4164">
        <v>2</v>
      </c>
      <c r="T4164" s="7">
        <v>4</v>
      </c>
      <c r="U4164">
        <v>17</v>
      </c>
      <c r="V4164" t="s">
        <v>82</v>
      </c>
      <c r="W4164">
        <f t="shared" si="64"/>
        <v>300</v>
      </c>
      <c r="X4164" s="5">
        <v>1</v>
      </c>
      <c r="Y4164" s="15" t="s">
        <v>48</v>
      </c>
      <c r="Z4164" t="s">
        <v>55</v>
      </c>
      <c r="AA4164" t="s">
        <v>462</v>
      </c>
      <c r="AB4164">
        <v>9</v>
      </c>
      <c r="AC4164" t="s">
        <v>1467</v>
      </c>
      <c r="AD4164" t="s">
        <v>1687</v>
      </c>
    </row>
    <row r="4165" spans="1:30" ht="14.4" x14ac:dyDescent="0.3">
      <c r="A4165">
        <v>43</v>
      </c>
      <c r="B4165" t="s">
        <v>24</v>
      </c>
      <c r="C4165" t="s">
        <v>465</v>
      </c>
      <c r="D4165" t="s">
        <v>466</v>
      </c>
      <c r="E4165">
        <v>2016</v>
      </c>
      <c r="F4165" t="s">
        <v>86</v>
      </c>
      <c r="G4165" t="s">
        <v>705</v>
      </c>
      <c r="H4165" s="3" t="s">
        <v>706</v>
      </c>
      <c r="I4165" s="8">
        <v>-19.169167000000002</v>
      </c>
      <c r="J4165" s="8">
        <v>-48.390833000000001</v>
      </c>
      <c r="K4165">
        <v>4040000</v>
      </c>
      <c r="L4165" t="s">
        <v>282</v>
      </c>
      <c r="M4165" t="s">
        <v>282</v>
      </c>
      <c r="N4165" t="s">
        <v>685</v>
      </c>
      <c r="O4165" s="12">
        <v>2012</v>
      </c>
      <c r="P4165" s="12">
        <v>11</v>
      </c>
      <c r="Q4165" s="12">
        <v>2013</v>
      </c>
      <c r="R4165" s="12">
        <v>1</v>
      </c>
      <c r="S4165">
        <v>2</v>
      </c>
      <c r="T4165" s="7">
        <v>4</v>
      </c>
      <c r="U4165">
        <v>17</v>
      </c>
      <c r="V4165" t="s">
        <v>82</v>
      </c>
      <c r="W4165">
        <f t="shared" si="64"/>
        <v>300</v>
      </c>
      <c r="X4165" s="5">
        <v>1</v>
      </c>
      <c r="Y4165" s="15" t="s">
        <v>48</v>
      </c>
      <c r="Z4165" t="s">
        <v>55</v>
      </c>
      <c r="AA4165" t="s">
        <v>258</v>
      </c>
      <c r="AB4165">
        <v>0</v>
      </c>
      <c r="AC4165" t="s">
        <v>1467</v>
      </c>
      <c r="AD4165" t="s">
        <v>1687</v>
      </c>
    </row>
    <row r="4166" spans="1:30" ht="14.4" x14ac:dyDescent="0.3">
      <c r="A4166">
        <v>43</v>
      </c>
      <c r="B4166" t="s">
        <v>24</v>
      </c>
      <c r="C4166" t="s">
        <v>465</v>
      </c>
      <c r="D4166" t="s">
        <v>466</v>
      </c>
      <c r="E4166">
        <v>2016</v>
      </c>
      <c r="F4166" t="s">
        <v>86</v>
      </c>
      <c r="G4166" t="s">
        <v>705</v>
      </c>
      <c r="H4166" s="3" t="s">
        <v>706</v>
      </c>
      <c r="I4166" s="8">
        <v>-19.169167000000002</v>
      </c>
      <c r="J4166" s="8">
        <v>-48.390833000000001</v>
      </c>
      <c r="K4166">
        <v>4040000</v>
      </c>
      <c r="L4166" t="s">
        <v>282</v>
      </c>
      <c r="M4166" t="s">
        <v>282</v>
      </c>
      <c r="N4166" t="s">
        <v>685</v>
      </c>
      <c r="O4166" s="12">
        <v>2012</v>
      </c>
      <c r="P4166" s="12">
        <v>11</v>
      </c>
      <c r="Q4166" s="12">
        <v>2013</v>
      </c>
      <c r="R4166" s="12">
        <v>1</v>
      </c>
      <c r="S4166">
        <v>2</v>
      </c>
      <c r="T4166" s="7">
        <v>4</v>
      </c>
      <c r="U4166">
        <v>17</v>
      </c>
      <c r="V4166" t="s">
        <v>82</v>
      </c>
      <c r="W4166">
        <f t="shared" si="64"/>
        <v>300</v>
      </c>
      <c r="X4166" s="5">
        <v>1</v>
      </c>
      <c r="Y4166" s="15" t="s">
        <v>48</v>
      </c>
      <c r="Z4166" t="s">
        <v>55</v>
      </c>
      <c r="AA4166" t="s">
        <v>70</v>
      </c>
      <c r="AB4166">
        <v>7</v>
      </c>
      <c r="AC4166" t="s">
        <v>1467</v>
      </c>
      <c r="AD4166" t="s">
        <v>1687</v>
      </c>
    </row>
    <row r="4167" spans="1:30" ht="14.4" x14ac:dyDescent="0.3">
      <c r="A4167">
        <v>43</v>
      </c>
      <c r="B4167" t="s">
        <v>24</v>
      </c>
      <c r="C4167" t="s">
        <v>465</v>
      </c>
      <c r="D4167" t="s">
        <v>466</v>
      </c>
      <c r="E4167">
        <v>2016</v>
      </c>
      <c r="F4167" t="s">
        <v>86</v>
      </c>
      <c r="G4167" t="s">
        <v>705</v>
      </c>
      <c r="H4167" s="3" t="s">
        <v>706</v>
      </c>
      <c r="I4167" s="8">
        <v>-19.169167000000002</v>
      </c>
      <c r="J4167" s="8">
        <v>-48.390833000000001</v>
      </c>
      <c r="K4167">
        <v>4040000</v>
      </c>
      <c r="L4167" t="s">
        <v>282</v>
      </c>
      <c r="M4167" t="s">
        <v>282</v>
      </c>
      <c r="N4167" t="s">
        <v>685</v>
      </c>
      <c r="O4167" s="12">
        <v>2012</v>
      </c>
      <c r="P4167" s="12">
        <v>11</v>
      </c>
      <c r="Q4167" s="12">
        <v>2013</v>
      </c>
      <c r="R4167" s="12">
        <v>1</v>
      </c>
      <c r="S4167">
        <v>2</v>
      </c>
      <c r="T4167" s="7">
        <v>4</v>
      </c>
      <c r="U4167">
        <v>17</v>
      </c>
      <c r="V4167" t="s">
        <v>82</v>
      </c>
      <c r="W4167">
        <f t="shared" si="64"/>
        <v>300</v>
      </c>
      <c r="X4167" s="5">
        <v>1</v>
      </c>
      <c r="Y4167" s="15" t="s">
        <v>48</v>
      </c>
      <c r="Z4167" t="s">
        <v>83</v>
      </c>
      <c r="AA4167" t="s">
        <v>274</v>
      </c>
      <c r="AB4167">
        <v>1</v>
      </c>
      <c r="AC4167" t="s">
        <v>1467</v>
      </c>
      <c r="AD4167" t="s">
        <v>1687</v>
      </c>
    </row>
    <row r="4168" spans="1:30" ht="14.4" x14ac:dyDescent="0.3">
      <c r="A4168">
        <v>43</v>
      </c>
      <c r="B4168" t="s">
        <v>24</v>
      </c>
      <c r="C4168" t="s">
        <v>465</v>
      </c>
      <c r="D4168" t="s">
        <v>466</v>
      </c>
      <c r="E4168">
        <v>2016</v>
      </c>
      <c r="F4168" t="s">
        <v>86</v>
      </c>
      <c r="G4168" t="s">
        <v>705</v>
      </c>
      <c r="H4168" s="3" t="s">
        <v>706</v>
      </c>
      <c r="I4168" s="8">
        <v>-19.169167000000002</v>
      </c>
      <c r="J4168" s="8">
        <v>-48.390833000000001</v>
      </c>
      <c r="K4168">
        <v>4040000</v>
      </c>
      <c r="L4168" t="s">
        <v>282</v>
      </c>
      <c r="M4168" t="s">
        <v>282</v>
      </c>
      <c r="N4168" t="s">
        <v>685</v>
      </c>
      <c r="O4168" s="12">
        <v>2012</v>
      </c>
      <c r="P4168" s="12">
        <v>11</v>
      </c>
      <c r="Q4168" s="12">
        <v>2013</v>
      </c>
      <c r="R4168" s="12">
        <v>1</v>
      </c>
      <c r="S4168">
        <v>2</v>
      </c>
      <c r="T4168" s="7">
        <v>4</v>
      </c>
      <c r="U4168">
        <v>17</v>
      </c>
      <c r="V4168" t="s">
        <v>82</v>
      </c>
      <c r="W4168">
        <f t="shared" si="64"/>
        <v>300</v>
      </c>
      <c r="X4168" s="5">
        <v>1</v>
      </c>
      <c r="Y4168" s="15" t="s">
        <v>48</v>
      </c>
      <c r="Z4168" t="s">
        <v>83</v>
      </c>
      <c r="AA4168" t="s">
        <v>87</v>
      </c>
      <c r="AB4168">
        <v>144</v>
      </c>
      <c r="AC4168" t="s">
        <v>1467</v>
      </c>
      <c r="AD4168" t="s">
        <v>1687</v>
      </c>
    </row>
    <row r="4169" spans="1:30" ht="14.4" x14ac:dyDescent="0.3">
      <c r="A4169">
        <v>43</v>
      </c>
      <c r="B4169" t="s">
        <v>24</v>
      </c>
      <c r="C4169" t="s">
        <v>465</v>
      </c>
      <c r="D4169" t="s">
        <v>466</v>
      </c>
      <c r="E4169">
        <v>2016</v>
      </c>
      <c r="F4169" t="s">
        <v>86</v>
      </c>
      <c r="G4169" t="s">
        <v>705</v>
      </c>
      <c r="H4169" s="3" t="s">
        <v>706</v>
      </c>
      <c r="I4169" s="8">
        <v>-19.169167000000002</v>
      </c>
      <c r="J4169" s="8">
        <v>-48.390833000000001</v>
      </c>
      <c r="K4169">
        <v>4040000</v>
      </c>
      <c r="L4169" t="s">
        <v>282</v>
      </c>
      <c r="M4169" t="s">
        <v>282</v>
      </c>
      <c r="N4169" t="s">
        <v>685</v>
      </c>
      <c r="O4169" s="12">
        <v>2012</v>
      </c>
      <c r="P4169" s="12">
        <v>11</v>
      </c>
      <c r="Q4169" s="12">
        <v>2013</v>
      </c>
      <c r="R4169" s="12">
        <v>1</v>
      </c>
      <c r="S4169">
        <v>2</v>
      </c>
      <c r="T4169" s="7">
        <v>4</v>
      </c>
      <c r="U4169">
        <v>17</v>
      </c>
      <c r="V4169" t="s">
        <v>82</v>
      </c>
      <c r="W4169">
        <f t="shared" si="64"/>
        <v>300</v>
      </c>
      <c r="X4169" s="5">
        <v>1</v>
      </c>
      <c r="Y4169" s="15" t="s">
        <v>48</v>
      </c>
      <c r="Z4169" t="s">
        <v>90</v>
      </c>
      <c r="AA4169" t="s">
        <v>91</v>
      </c>
      <c r="AB4169">
        <v>1</v>
      </c>
      <c r="AC4169" t="s">
        <v>1467</v>
      </c>
      <c r="AD4169" t="s">
        <v>1687</v>
      </c>
    </row>
    <row r="4170" spans="1:30" ht="14.4" x14ac:dyDescent="0.3">
      <c r="A4170">
        <v>44</v>
      </c>
      <c r="B4170" t="s">
        <v>24</v>
      </c>
      <c r="C4170" t="s">
        <v>477</v>
      </c>
      <c r="D4170" t="s">
        <v>478</v>
      </c>
      <c r="E4170">
        <v>2015</v>
      </c>
      <c r="F4170" t="s">
        <v>709</v>
      </c>
      <c r="G4170" t="s">
        <v>710</v>
      </c>
      <c r="H4170" s="3" t="s">
        <v>711</v>
      </c>
      <c r="I4170" s="8">
        <v>6.0446669999999996</v>
      </c>
      <c r="J4170" s="8">
        <v>-74.268749999999997</v>
      </c>
      <c r="K4170">
        <v>800000</v>
      </c>
      <c r="L4170" t="s">
        <v>67</v>
      </c>
      <c r="M4170" t="s">
        <v>712</v>
      </c>
      <c r="N4170" t="s">
        <v>713</v>
      </c>
      <c r="O4170" s="12">
        <v>2006</v>
      </c>
      <c r="P4170" s="12">
        <v>6</v>
      </c>
      <c r="Q4170" s="12">
        <v>2007</v>
      </c>
      <c r="R4170" s="12">
        <v>5</v>
      </c>
      <c r="S4170">
        <v>12</v>
      </c>
      <c r="T4170" s="7">
        <v>11</v>
      </c>
      <c r="U4170">
        <v>5</v>
      </c>
      <c r="V4170" t="s">
        <v>82</v>
      </c>
      <c r="W4170">
        <f t="shared" ref="W4170:W4319" si="65">5*60</f>
        <v>300</v>
      </c>
      <c r="X4170" s="5">
        <v>1</v>
      </c>
      <c r="Y4170" s="15" t="s">
        <v>48</v>
      </c>
      <c r="Z4170" t="s">
        <v>1131</v>
      </c>
      <c r="AA4170" t="s">
        <v>1132</v>
      </c>
      <c r="AB4170">
        <v>0</v>
      </c>
      <c r="AC4170" t="s">
        <v>1468</v>
      </c>
      <c r="AD4170" t="s">
        <v>1657</v>
      </c>
    </row>
    <row r="4171" spans="1:30" ht="14.4" x14ac:dyDescent="0.3">
      <c r="A4171">
        <v>44</v>
      </c>
      <c r="B4171" t="s">
        <v>24</v>
      </c>
      <c r="C4171" t="s">
        <v>477</v>
      </c>
      <c r="D4171" t="s">
        <v>478</v>
      </c>
      <c r="E4171">
        <v>2015</v>
      </c>
      <c r="F4171" t="s">
        <v>709</v>
      </c>
      <c r="G4171" t="s">
        <v>710</v>
      </c>
      <c r="H4171" s="3" t="s">
        <v>711</v>
      </c>
      <c r="I4171" s="8">
        <v>6.0446669999999996</v>
      </c>
      <c r="J4171" s="8">
        <v>-74.268749999999997</v>
      </c>
      <c r="K4171">
        <v>800000</v>
      </c>
      <c r="L4171" t="s">
        <v>67</v>
      </c>
      <c r="M4171" t="s">
        <v>712</v>
      </c>
      <c r="N4171" t="s">
        <v>713</v>
      </c>
      <c r="O4171" s="12">
        <v>2006</v>
      </c>
      <c r="P4171" s="12">
        <v>6</v>
      </c>
      <c r="Q4171" s="12">
        <v>2007</v>
      </c>
      <c r="R4171" s="12">
        <v>5</v>
      </c>
      <c r="S4171">
        <v>12</v>
      </c>
      <c r="T4171" s="7">
        <v>11</v>
      </c>
      <c r="U4171">
        <v>5</v>
      </c>
      <c r="V4171" t="s">
        <v>82</v>
      </c>
      <c r="W4171">
        <f t="shared" si="65"/>
        <v>300</v>
      </c>
      <c r="X4171" s="5">
        <v>1</v>
      </c>
      <c r="Y4171" s="15" t="s">
        <v>48</v>
      </c>
      <c r="Z4171" t="s">
        <v>49</v>
      </c>
      <c r="AA4171" t="s">
        <v>1148</v>
      </c>
      <c r="AB4171">
        <v>1</v>
      </c>
      <c r="AC4171" t="s">
        <v>1468</v>
      </c>
      <c r="AD4171" t="s">
        <v>1657</v>
      </c>
    </row>
    <row r="4172" spans="1:30" ht="14.4" x14ac:dyDescent="0.3">
      <c r="A4172">
        <v>44</v>
      </c>
      <c r="B4172" t="s">
        <v>24</v>
      </c>
      <c r="C4172" t="s">
        <v>477</v>
      </c>
      <c r="D4172" t="s">
        <v>478</v>
      </c>
      <c r="E4172">
        <v>2015</v>
      </c>
      <c r="F4172" t="s">
        <v>709</v>
      </c>
      <c r="G4172" t="s">
        <v>710</v>
      </c>
      <c r="H4172" s="3" t="s">
        <v>711</v>
      </c>
      <c r="I4172" s="8">
        <v>6.0446669999999996</v>
      </c>
      <c r="J4172" s="8">
        <v>-74.268749999999997</v>
      </c>
      <c r="K4172">
        <v>800000</v>
      </c>
      <c r="L4172" t="s">
        <v>67</v>
      </c>
      <c r="M4172" t="s">
        <v>712</v>
      </c>
      <c r="N4172" t="s">
        <v>713</v>
      </c>
      <c r="O4172" s="12">
        <v>2006</v>
      </c>
      <c r="P4172" s="12">
        <v>6</v>
      </c>
      <c r="Q4172" s="12">
        <v>2007</v>
      </c>
      <c r="R4172" s="12">
        <v>5</v>
      </c>
      <c r="S4172">
        <v>12</v>
      </c>
      <c r="T4172" s="7">
        <v>11</v>
      </c>
      <c r="U4172">
        <v>5</v>
      </c>
      <c r="V4172" t="s">
        <v>82</v>
      </c>
      <c r="W4172">
        <f t="shared" si="65"/>
        <v>300</v>
      </c>
      <c r="X4172" s="5">
        <v>1</v>
      </c>
      <c r="Y4172" s="15" t="s">
        <v>48</v>
      </c>
      <c r="Z4172" t="s">
        <v>49</v>
      </c>
      <c r="AA4172" t="s">
        <v>1149</v>
      </c>
      <c r="AB4172">
        <v>2</v>
      </c>
      <c r="AC4172" t="s">
        <v>1468</v>
      </c>
      <c r="AD4172" t="s">
        <v>1657</v>
      </c>
    </row>
    <row r="4173" spans="1:30" ht="14.4" x14ac:dyDescent="0.3">
      <c r="A4173">
        <v>44</v>
      </c>
      <c r="B4173" t="s">
        <v>24</v>
      </c>
      <c r="C4173" t="s">
        <v>477</v>
      </c>
      <c r="D4173" t="s">
        <v>478</v>
      </c>
      <c r="E4173">
        <v>2015</v>
      </c>
      <c r="F4173" t="s">
        <v>709</v>
      </c>
      <c r="G4173" t="s">
        <v>710</v>
      </c>
      <c r="H4173" s="3" t="s">
        <v>711</v>
      </c>
      <c r="I4173" s="8">
        <v>6.0446669999999996</v>
      </c>
      <c r="J4173" s="8">
        <v>-74.268749999999997</v>
      </c>
      <c r="K4173">
        <v>800000</v>
      </c>
      <c r="L4173" t="s">
        <v>67</v>
      </c>
      <c r="M4173" t="s">
        <v>712</v>
      </c>
      <c r="N4173" t="s">
        <v>713</v>
      </c>
      <c r="O4173" s="12">
        <v>2006</v>
      </c>
      <c r="P4173" s="12">
        <v>6</v>
      </c>
      <c r="Q4173" s="12">
        <v>2007</v>
      </c>
      <c r="R4173" s="12">
        <v>5</v>
      </c>
      <c r="S4173">
        <v>12</v>
      </c>
      <c r="T4173" s="7">
        <v>11</v>
      </c>
      <c r="U4173">
        <v>5</v>
      </c>
      <c r="V4173" t="s">
        <v>82</v>
      </c>
      <c r="W4173">
        <f t="shared" si="65"/>
        <v>300</v>
      </c>
      <c r="X4173" s="5">
        <v>1</v>
      </c>
      <c r="Y4173" s="15" t="s">
        <v>48</v>
      </c>
      <c r="Z4173" t="s">
        <v>49</v>
      </c>
      <c r="AA4173" t="s">
        <v>483</v>
      </c>
      <c r="AB4173">
        <v>0</v>
      </c>
      <c r="AC4173" t="s">
        <v>1468</v>
      </c>
      <c r="AD4173" t="s">
        <v>1657</v>
      </c>
    </row>
    <row r="4174" spans="1:30" ht="14.4" x14ac:dyDescent="0.3">
      <c r="A4174">
        <v>44</v>
      </c>
      <c r="B4174" t="s">
        <v>24</v>
      </c>
      <c r="C4174" t="s">
        <v>477</v>
      </c>
      <c r="D4174" t="s">
        <v>478</v>
      </c>
      <c r="E4174">
        <v>2015</v>
      </c>
      <c r="F4174" t="s">
        <v>709</v>
      </c>
      <c r="G4174" t="s">
        <v>710</v>
      </c>
      <c r="H4174" s="3" t="s">
        <v>711</v>
      </c>
      <c r="I4174" s="8">
        <v>6.0446669999999996</v>
      </c>
      <c r="J4174" s="8">
        <v>-74.268749999999997</v>
      </c>
      <c r="K4174">
        <v>800000</v>
      </c>
      <c r="L4174" t="s">
        <v>67</v>
      </c>
      <c r="M4174" t="s">
        <v>712</v>
      </c>
      <c r="N4174" t="s">
        <v>713</v>
      </c>
      <c r="O4174" s="12">
        <v>2006</v>
      </c>
      <c r="P4174" s="12">
        <v>6</v>
      </c>
      <c r="Q4174" s="12">
        <v>2007</v>
      </c>
      <c r="R4174" s="12">
        <v>5</v>
      </c>
      <c r="S4174">
        <v>12</v>
      </c>
      <c r="T4174" s="7">
        <v>11</v>
      </c>
      <c r="U4174">
        <v>5</v>
      </c>
      <c r="V4174" t="s">
        <v>82</v>
      </c>
      <c r="W4174">
        <f t="shared" si="65"/>
        <v>300</v>
      </c>
      <c r="X4174" s="5">
        <v>1</v>
      </c>
      <c r="Y4174" s="15" t="s">
        <v>48</v>
      </c>
      <c r="Z4174" t="s">
        <v>49</v>
      </c>
      <c r="AA4174" t="s">
        <v>490</v>
      </c>
      <c r="AB4174">
        <v>19</v>
      </c>
      <c r="AC4174" t="s">
        <v>1468</v>
      </c>
      <c r="AD4174" t="s">
        <v>1657</v>
      </c>
    </row>
    <row r="4175" spans="1:30" ht="14.4" x14ac:dyDescent="0.3">
      <c r="A4175">
        <v>44</v>
      </c>
      <c r="B4175" t="s">
        <v>24</v>
      </c>
      <c r="C4175" t="s">
        <v>477</v>
      </c>
      <c r="D4175" t="s">
        <v>478</v>
      </c>
      <c r="E4175">
        <v>2015</v>
      </c>
      <c r="F4175" t="s">
        <v>709</v>
      </c>
      <c r="G4175" t="s">
        <v>710</v>
      </c>
      <c r="H4175" s="3" t="s">
        <v>711</v>
      </c>
      <c r="I4175" s="8">
        <v>6.0446669999999996</v>
      </c>
      <c r="J4175" s="8">
        <v>-74.268749999999997</v>
      </c>
      <c r="K4175">
        <v>800000</v>
      </c>
      <c r="L4175" t="s">
        <v>67</v>
      </c>
      <c r="M4175" t="s">
        <v>712</v>
      </c>
      <c r="N4175" t="s">
        <v>713</v>
      </c>
      <c r="O4175" s="12">
        <v>2006</v>
      </c>
      <c r="P4175" s="12">
        <v>6</v>
      </c>
      <c r="Q4175" s="12">
        <v>2007</v>
      </c>
      <c r="R4175" s="12">
        <v>5</v>
      </c>
      <c r="S4175">
        <v>12</v>
      </c>
      <c r="T4175" s="7">
        <v>11</v>
      </c>
      <c r="U4175">
        <v>5</v>
      </c>
      <c r="V4175" t="s">
        <v>82</v>
      </c>
      <c r="W4175">
        <f t="shared" si="65"/>
        <v>300</v>
      </c>
      <c r="X4175" s="5">
        <v>1</v>
      </c>
      <c r="Y4175" s="15" t="s">
        <v>48</v>
      </c>
      <c r="Z4175" t="s">
        <v>55</v>
      </c>
      <c r="AA4175" t="s">
        <v>1080</v>
      </c>
      <c r="AB4175">
        <v>10</v>
      </c>
      <c r="AC4175" t="s">
        <v>1468</v>
      </c>
      <c r="AD4175" t="s">
        <v>1657</v>
      </c>
    </row>
    <row r="4176" spans="1:30" ht="14.4" x14ac:dyDescent="0.3">
      <c r="A4176">
        <v>44</v>
      </c>
      <c r="B4176" t="s">
        <v>24</v>
      </c>
      <c r="C4176" t="s">
        <v>477</v>
      </c>
      <c r="D4176" t="s">
        <v>478</v>
      </c>
      <c r="E4176">
        <v>2015</v>
      </c>
      <c r="F4176" t="s">
        <v>709</v>
      </c>
      <c r="G4176" t="s">
        <v>710</v>
      </c>
      <c r="H4176" s="3" t="s">
        <v>711</v>
      </c>
      <c r="I4176" s="8">
        <v>6.0446669999999996</v>
      </c>
      <c r="J4176" s="8">
        <v>-74.268749999999997</v>
      </c>
      <c r="K4176">
        <v>800000</v>
      </c>
      <c r="L4176" t="s">
        <v>67</v>
      </c>
      <c r="M4176" t="s">
        <v>712</v>
      </c>
      <c r="N4176" t="s">
        <v>713</v>
      </c>
      <c r="O4176" s="12">
        <v>2006</v>
      </c>
      <c r="P4176" s="12">
        <v>6</v>
      </c>
      <c r="Q4176" s="12">
        <v>2007</v>
      </c>
      <c r="R4176" s="12">
        <v>5</v>
      </c>
      <c r="S4176">
        <v>12</v>
      </c>
      <c r="T4176" s="7">
        <v>11</v>
      </c>
      <c r="U4176">
        <v>5</v>
      </c>
      <c r="V4176" t="s">
        <v>82</v>
      </c>
      <c r="W4176">
        <f t="shared" si="65"/>
        <v>300</v>
      </c>
      <c r="X4176" s="5">
        <v>1</v>
      </c>
      <c r="Y4176" s="15" t="s">
        <v>48</v>
      </c>
      <c r="Z4176" t="s">
        <v>55</v>
      </c>
      <c r="AA4176" t="s">
        <v>859</v>
      </c>
      <c r="AB4176">
        <v>37</v>
      </c>
      <c r="AC4176" t="s">
        <v>1468</v>
      </c>
      <c r="AD4176" t="s">
        <v>1657</v>
      </c>
    </row>
    <row r="4177" spans="1:30" ht="14.4" x14ac:dyDescent="0.3">
      <c r="A4177">
        <v>44</v>
      </c>
      <c r="B4177" t="s">
        <v>24</v>
      </c>
      <c r="C4177" t="s">
        <v>477</v>
      </c>
      <c r="D4177" t="s">
        <v>478</v>
      </c>
      <c r="E4177">
        <v>2015</v>
      </c>
      <c r="F4177" t="s">
        <v>709</v>
      </c>
      <c r="G4177" t="s">
        <v>710</v>
      </c>
      <c r="H4177" s="3" t="s">
        <v>711</v>
      </c>
      <c r="I4177" s="8">
        <v>6.0446669999999996</v>
      </c>
      <c r="J4177" s="8">
        <v>-74.268749999999997</v>
      </c>
      <c r="K4177">
        <v>800000</v>
      </c>
      <c r="L4177" t="s">
        <v>67</v>
      </c>
      <c r="M4177" t="s">
        <v>712</v>
      </c>
      <c r="N4177" t="s">
        <v>713</v>
      </c>
      <c r="O4177" s="12">
        <v>2006</v>
      </c>
      <c r="P4177" s="12">
        <v>6</v>
      </c>
      <c r="Q4177" s="12">
        <v>2007</v>
      </c>
      <c r="R4177" s="12">
        <v>5</v>
      </c>
      <c r="S4177">
        <v>12</v>
      </c>
      <c r="T4177" s="7">
        <v>11</v>
      </c>
      <c r="U4177">
        <v>5</v>
      </c>
      <c r="V4177" t="s">
        <v>82</v>
      </c>
      <c r="W4177">
        <f t="shared" si="65"/>
        <v>300</v>
      </c>
      <c r="X4177" s="5">
        <v>1</v>
      </c>
      <c r="Y4177" s="15" t="s">
        <v>48</v>
      </c>
      <c r="Z4177" t="s">
        <v>55</v>
      </c>
      <c r="AA4177" t="s">
        <v>1146</v>
      </c>
      <c r="AB4177">
        <v>47</v>
      </c>
      <c r="AC4177" t="s">
        <v>1468</v>
      </c>
      <c r="AD4177" t="s">
        <v>1657</v>
      </c>
    </row>
    <row r="4178" spans="1:30" ht="14.4" x14ac:dyDescent="0.3">
      <c r="A4178">
        <v>44</v>
      </c>
      <c r="B4178" t="s">
        <v>24</v>
      </c>
      <c r="C4178" t="s">
        <v>477</v>
      </c>
      <c r="D4178" t="s">
        <v>478</v>
      </c>
      <c r="E4178">
        <v>2015</v>
      </c>
      <c r="F4178" t="s">
        <v>709</v>
      </c>
      <c r="G4178" t="s">
        <v>710</v>
      </c>
      <c r="H4178" s="3" t="s">
        <v>711</v>
      </c>
      <c r="I4178" s="8">
        <v>6.0446669999999996</v>
      </c>
      <c r="J4178" s="8">
        <v>-74.268749999999997</v>
      </c>
      <c r="K4178">
        <v>800000</v>
      </c>
      <c r="L4178" t="s">
        <v>67</v>
      </c>
      <c r="M4178" t="s">
        <v>712</v>
      </c>
      <c r="N4178" t="s">
        <v>713</v>
      </c>
      <c r="O4178" s="12">
        <v>2006</v>
      </c>
      <c r="P4178" s="12">
        <v>6</v>
      </c>
      <c r="Q4178" s="12">
        <v>2007</v>
      </c>
      <c r="R4178" s="12">
        <v>5</v>
      </c>
      <c r="S4178">
        <v>12</v>
      </c>
      <c r="T4178" s="7">
        <v>11</v>
      </c>
      <c r="U4178">
        <v>5</v>
      </c>
      <c r="V4178" t="s">
        <v>82</v>
      </c>
      <c r="W4178">
        <f t="shared" si="65"/>
        <v>300</v>
      </c>
      <c r="X4178" s="5">
        <v>1</v>
      </c>
      <c r="Y4178" s="15" t="s">
        <v>48</v>
      </c>
      <c r="Z4178" t="s">
        <v>55</v>
      </c>
      <c r="AA4178" t="s">
        <v>1150</v>
      </c>
      <c r="AB4178">
        <v>0</v>
      </c>
      <c r="AC4178" t="s">
        <v>1468</v>
      </c>
      <c r="AD4178" t="s">
        <v>1657</v>
      </c>
    </row>
    <row r="4179" spans="1:30" ht="14.4" x14ac:dyDescent="0.3">
      <c r="A4179">
        <v>44</v>
      </c>
      <c r="B4179" t="s">
        <v>24</v>
      </c>
      <c r="C4179" t="s">
        <v>477</v>
      </c>
      <c r="D4179" t="s">
        <v>478</v>
      </c>
      <c r="E4179">
        <v>2015</v>
      </c>
      <c r="F4179" t="s">
        <v>709</v>
      </c>
      <c r="G4179" t="s">
        <v>710</v>
      </c>
      <c r="H4179" s="3" t="s">
        <v>711</v>
      </c>
      <c r="I4179" s="8">
        <v>6.0446669999999996</v>
      </c>
      <c r="J4179" s="8">
        <v>-74.268749999999997</v>
      </c>
      <c r="K4179">
        <v>800000</v>
      </c>
      <c r="L4179" t="s">
        <v>67</v>
      </c>
      <c r="M4179" t="s">
        <v>712</v>
      </c>
      <c r="N4179" t="s">
        <v>713</v>
      </c>
      <c r="O4179" s="12">
        <v>2006</v>
      </c>
      <c r="P4179" s="12">
        <v>6</v>
      </c>
      <c r="Q4179" s="12">
        <v>2007</v>
      </c>
      <c r="R4179" s="12">
        <v>5</v>
      </c>
      <c r="S4179">
        <v>12</v>
      </c>
      <c r="T4179" s="7">
        <v>11</v>
      </c>
      <c r="U4179">
        <v>5</v>
      </c>
      <c r="V4179" t="s">
        <v>82</v>
      </c>
      <c r="W4179">
        <f t="shared" si="65"/>
        <v>300</v>
      </c>
      <c r="X4179" s="5">
        <v>1</v>
      </c>
      <c r="Y4179" s="15" t="s">
        <v>48</v>
      </c>
      <c r="Z4179" t="s">
        <v>55</v>
      </c>
      <c r="AA4179" t="s">
        <v>1106</v>
      </c>
      <c r="AB4179">
        <v>164</v>
      </c>
      <c r="AC4179" t="s">
        <v>1468</v>
      </c>
      <c r="AD4179" t="s">
        <v>1657</v>
      </c>
    </row>
    <row r="4180" spans="1:30" ht="14.4" x14ac:dyDescent="0.3">
      <c r="A4180">
        <v>44</v>
      </c>
      <c r="B4180" t="s">
        <v>24</v>
      </c>
      <c r="C4180" t="s">
        <v>477</v>
      </c>
      <c r="D4180" t="s">
        <v>478</v>
      </c>
      <c r="E4180">
        <v>2015</v>
      </c>
      <c r="F4180" t="s">
        <v>709</v>
      </c>
      <c r="G4180" t="s">
        <v>710</v>
      </c>
      <c r="H4180" s="3" t="s">
        <v>711</v>
      </c>
      <c r="I4180" s="8">
        <v>6.0446669999999996</v>
      </c>
      <c r="J4180" s="8">
        <v>-74.268749999999997</v>
      </c>
      <c r="K4180">
        <v>800000</v>
      </c>
      <c r="L4180" t="s">
        <v>67</v>
      </c>
      <c r="M4180" t="s">
        <v>712</v>
      </c>
      <c r="N4180" t="s">
        <v>713</v>
      </c>
      <c r="O4180" s="12">
        <v>2006</v>
      </c>
      <c r="P4180" s="12">
        <v>6</v>
      </c>
      <c r="Q4180" s="12">
        <v>2007</v>
      </c>
      <c r="R4180" s="12">
        <v>5</v>
      </c>
      <c r="S4180">
        <v>12</v>
      </c>
      <c r="T4180" s="7">
        <v>11</v>
      </c>
      <c r="U4180">
        <v>5</v>
      </c>
      <c r="V4180" t="s">
        <v>82</v>
      </c>
      <c r="W4180">
        <f t="shared" si="65"/>
        <v>300</v>
      </c>
      <c r="X4180" s="5">
        <v>1</v>
      </c>
      <c r="Y4180" s="15" t="s">
        <v>48</v>
      </c>
      <c r="Z4180" t="s">
        <v>55</v>
      </c>
      <c r="AA4180" t="s">
        <v>861</v>
      </c>
      <c r="AB4180">
        <v>181</v>
      </c>
      <c r="AC4180" t="s">
        <v>1468</v>
      </c>
      <c r="AD4180" t="s">
        <v>1657</v>
      </c>
    </row>
    <row r="4181" spans="1:30" ht="14.4" x14ac:dyDescent="0.3">
      <c r="A4181">
        <v>44</v>
      </c>
      <c r="B4181" t="s">
        <v>24</v>
      </c>
      <c r="C4181" t="s">
        <v>477</v>
      </c>
      <c r="D4181" t="s">
        <v>478</v>
      </c>
      <c r="E4181">
        <v>2015</v>
      </c>
      <c r="F4181" t="s">
        <v>709</v>
      </c>
      <c r="G4181" t="s">
        <v>710</v>
      </c>
      <c r="H4181" s="3" t="s">
        <v>711</v>
      </c>
      <c r="I4181" s="8">
        <v>6.0446669999999996</v>
      </c>
      <c r="J4181" s="8">
        <v>-74.268749999999997</v>
      </c>
      <c r="K4181">
        <v>800000</v>
      </c>
      <c r="L4181" t="s">
        <v>67</v>
      </c>
      <c r="M4181" t="s">
        <v>712</v>
      </c>
      <c r="N4181" t="s">
        <v>713</v>
      </c>
      <c r="O4181" s="12">
        <v>2006</v>
      </c>
      <c r="P4181" s="12">
        <v>6</v>
      </c>
      <c r="Q4181" s="12">
        <v>2007</v>
      </c>
      <c r="R4181" s="12">
        <v>5</v>
      </c>
      <c r="S4181">
        <v>12</v>
      </c>
      <c r="T4181" s="7">
        <v>11</v>
      </c>
      <c r="U4181">
        <v>5</v>
      </c>
      <c r="V4181" t="s">
        <v>82</v>
      </c>
      <c r="W4181">
        <f t="shared" si="65"/>
        <v>300</v>
      </c>
      <c r="X4181" s="5">
        <v>1</v>
      </c>
      <c r="Y4181" s="15" t="s">
        <v>48</v>
      </c>
      <c r="Z4181" t="s">
        <v>55</v>
      </c>
      <c r="AA4181" t="s">
        <v>1151</v>
      </c>
      <c r="AB4181">
        <v>35</v>
      </c>
      <c r="AC4181" t="s">
        <v>1468</v>
      </c>
      <c r="AD4181" t="s">
        <v>1657</v>
      </c>
    </row>
    <row r="4182" spans="1:30" ht="14.4" x14ac:dyDescent="0.3">
      <c r="A4182">
        <v>44</v>
      </c>
      <c r="B4182" t="s">
        <v>24</v>
      </c>
      <c r="C4182" t="s">
        <v>477</v>
      </c>
      <c r="D4182" t="s">
        <v>478</v>
      </c>
      <c r="E4182">
        <v>2015</v>
      </c>
      <c r="F4182" t="s">
        <v>709</v>
      </c>
      <c r="G4182" t="s">
        <v>710</v>
      </c>
      <c r="H4182" s="3" t="s">
        <v>711</v>
      </c>
      <c r="I4182" s="8">
        <v>6.0446669999999996</v>
      </c>
      <c r="J4182" s="8">
        <v>-74.268749999999997</v>
      </c>
      <c r="K4182">
        <v>800000</v>
      </c>
      <c r="L4182" t="s">
        <v>67</v>
      </c>
      <c r="M4182" t="s">
        <v>712</v>
      </c>
      <c r="N4182" t="s">
        <v>713</v>
      </c>
      <c r="O4182" s="12">
        <v>2006</v>
      </c>
      <c r="P4182" s="12">
        <v>6</v>
      </c>
      <c r="Q4182" s="12">
        <v>2007</v>
      </c>
      <c r="R4182" s="12">
        <v>5</v>
      </c>
      <c r="S4182">
        <v>12</v>
      </c>
      <c r="T4182" s="7">
        <v>11</v>
      </c>
      <c r="U4182">
        <v>5</v>
      </c>
      <c r="V4182" t="s">
        <v>82</v>
      </c>
      <c r="W4182">
        <f t="shared" si="65"/>
        <v>300</v>
      </c>
      <c r="X4182" s="5">
        <v>1</v>
      </c>
      <c r="Y4182" s="15" t="s">
        <v>48</v>
      </c>
      <c r="Z4182" t="s">
        <v>55</v>
      </c>
      <c r="AA4182" t="s">
        <v>1152</v>
      </c>
      <c r="AB4182">
        <v>7</v>
      </c>
      <c r="AC4182" t="s">
        <v>1468</v>
      </c>
      <c r="AD4182" t="s">
        <v>1657</v>
      </c>
    </row>
    <row r="4183" spans="1:30" ht="14.4" x14ac:dyDescent="0.3">
      <c r="A4183">
        <v>44</v>
      </c>
      <c r="B4183" t="s">
        <v>24</v>
      </c>
      <c r="C4183" t="s">
        <v>477</v>
      </c>
      <c r="D4183" t="s">
        <v>478</v>
      </c>
      <c r="E4183">
        <v>2015</v>
      </c>
      <c r="F4183" t="s">
        <v>709</v>
      </c>
      <c r="G4183" t="s">
        <v>710</v>
      </c>
      <c r="H4183" s="3" t="s">
        <v>711</v>
      </c>
      <c r="I4183" s="8">
        <v>6.0446669999999996</v>
      </c>
      <c r="J4183" s="8">
        <v>-74.268749999999997</v>
      </c>
      <c r="K4183">
        <v>800000</v>
      </c>
      <c r="L4183" t="s">
        <v>67</v>
      </c>
      <c r="M4183" t="s">
        <v>712</v>
      </c>
      <c r="N4183" t="s">
        <v>713</v>
      </c>
      <c r="O4183" s="12">
        <v>2006</v>
      </c>
      <c r="P4183" s="12">
        <v>6</v>
      </c>
      <c r="Q4183" s="12">
        <v>2007</v>
      </c>
      <c r="R4183" s="12">
        <v>5</v>
      </c>
      <c r="S4183">
        <v>12</v>
      </c>
      <c r="T4183" s="7">
        <v>11</v>
      </c>
      <c r="U4183">
        <v>5</v>
      </c>
      <c r="V4183" t="s">
        <v>82</v>
      </c>
      <c r="W4183">
        <f t="shared" si="65"/>
        <v>300</v>
      </c>
      <c r="X4183" s="5">
        <v>1</v>
      </c>
      <c r="Y4183" s="15" t="s">
        <v>48</v>
      </c>
      <c r="Z4183" t="s">
        <v>55</v>
      </c>
      <c r="AA4183" t="s">
        <v>1153</v>
      </c>
      <c r="AB4183">
        <v>3</v>
      </c>
      <c r="AC4183" t="s">
        <v>1468</v>
      </c>
      <c r="AD4183" t="s">
        <v>1657</v>
      </c>
    </row>
    <row r="4184" spans="1:30" ht="14.4" x14ac:dyDescent="0.3">
      <c r="A4184">
        <v>44</v>
      </c>
      <c r="B4184" t="s">
        <v>24</v>
      </c>
      <c r="C4184" t="s">
        <v>477</v>
      </c>
      <c r="D4184" t="s">
        <v>478</v>
      </c>
      <c r="E4184">
        <v>2015</v>
      </c>
      <c r="F4184" t="s">
        <v>709</v>
      </c>
      <c r="G4184" t="s">
        <v>710</v>
      </c>
      <c r="H4184" s="3" t="s">
        <v>711</v>
      </c>
      <c r="I4184" s="8">
        <v>6.0446669999999996</v>
      </c>
      <c r="J4184" s="8">
        <v>-74.268749999999997</v>
      </c>
      <c r="K4184">
        <v>800000</v>
      </c>
      <c r="L4184" t="s">
        <v>67</v>
      </c>
      <c r="M4184" t="s">
        <v>712</v>
      </c>
      <c r="N4184" t="s">
        <v>713</v>
      </c>
      <c r="O4184" s="12">
        <v>2006</v>
      </c>
      <c r="P4184" s="12">
        <v>6</v>
      </c>
      <c r="Q4184" s="12">
        <v>2007</v>
      </c>
      <c r="R4184" s="12">
        <v>5</v>
      </c>
      <c r="S4184">
        <v>12</v>
      </c>
      <c r="T4184" s="7">
        <v>11</v>
      </c>
      <c r="U4184">
        <v>5</v>
      </c>
      <c r="V4184" t="s">
        <v>82</v>
      </c>
      <c r="W4184">
        <f t="shared" si="65"/>
        <v>300</v>
      </c>
      <c r="X4184" s="5">
        <v>1</v>
      </c>
      <c r="Y4184" s="15" t="s">
        <v>48</v>
      </c>
      <c r="Z4184" t="s">
        <v>55</v>
      </c>
      <c r="AA4184" t="s">
        <v>1154</v>
      </c>
      <c r="AB4184">
        <v>9</v>
      </c>
      <c r="AC4184" t="s">
        <v>1468</v>
      </c>
      <c r="AD4184" t="s">
        <v>1657</v>
      </c>
    </row>
    <row r="4185" spans="1:30" ht="14.4" x14ac:dyDescent="0.3">
      <c r="A4185">
        <v>44</v>
      </c>
      <c r="B4185" t="s">
        <v>24</v>
      </c>
      <c r="C4185" t="s">
        <v>477</v>
      </c>
      <c r="D4185" t="s">
        <v>478</v>
      </c>
      <c r="E4185">
        <v>2015</v>
      </c>
      <c r="F4185" t="s">
        <v>709</v>
      </c>
      <c r="G4185" t="s">
        <v>710</v>
      </c>
      <c r="H4185" s="3" t="s">
        <v>711</v>
      </c>
      <c r="I4185" s="8">
        <v>6.0446669999999996</v>
      </c>
      <c r="J4185" s="8">
        <v>-74.268749999999997</v>
      </c>
      <c r="K4185">
        <v>800000</v>
      </c>
      <c r="L4185" t="s">
        <v>67</v>
      </c>
      <c r="M4185" t="s">
        <v>712</v>
      </c>
      <c r="N4185" t="s">
        <v>713</v>
      </c>
      <c r="O4185" s="12">
        <v>2006</v>
      </c>
      <c r="P4185" s="12">
        <v>6</v>
      </c>
      <c r="Q4185" s="12">
        <v>2007</v>
      </c>
      <c r="R4185" s="12">
        <v>5</v>
      </c>
      <c r="S4185">
        <v>12</v>
      </c>
      <c r="T4185" s="7">
        <v>11</v>
      </c>
      <c r="U4185">
        <v>5</v>
      </c>
      <c r="V4185" t="s">
        <v>82</v>
      </c>
      <c r="W4185">
        <f t="shared" si="65"/>
        <v>300</v>
      </c>
      <c r="X4185" s="5">
        <v>1</v>
      </c>
      <c r="Y4185" s="15" t="s">
        <v>48</v>
      </c>
      <c r="Z4185" t="s">
        <v>55</v>
      </c>
      <c r="AA4185" t="s">
        <v>1155</v>
      </c>
      <c r="AB4185">
        <v>1</v>
      </c>
      <c r="AC4185" t="s">
        <v>1468</v>
      </c>
      <c r="AD4185" t="s">
        <v>1657</v>
      </c>
    </row>
    <row r="4186" spans="1:30" ht="14.4" x14ac:dyDescent="0.3">
      <c r="A4186">
        <v>44</v>
      </c>
      <c r="B4186" t="s">
        <v>24</v>
      </c>
      <c r="C4186" t="s">
        <v>477</v>
      </c>
      <c r="D4186" t="s">
        <v>478</v>
      </c>
      <c r="E4186">
        <v>2015</v>
      </c>
      <c r="F4186" t="s">
        <v>709</v>
      </c>
      <c r="G4186" t="s">
        <v>710</v>
      </c>
      <c r="H4186" s="3" t="s">
        <v>711</v>
      </c>
      <c r="I4186" s="8">
        <v>6.0446669999999996</v>
      </c>
      <c r="J4186" s="8">
        <v>-74.268749999999997</v>
      </c>
      <c r="K4186">
        <v>800000</v>
      </c>
      <c r="L4186" t="s">
        <v>67</v>
      </c>
      <c r="M4186" t="s">
        <v>712</v>
      </c>
      <c r="N4186" t="s">
        <v>713</v>
      </c>
      <c r="O4186" s="12">
        <v>2006</v>
      </c>
      <c r="P4186" s="12">
        <v>6</v>
      </c>
      <c r="Q4186" s="12">
        <v>2007</v>
      </c>
      <c r="R4186" s="12">
        <v>5</v>
      </c>
      <c r="S4186">
        <v>12</v>
      </c>
      <c r="T4186" s="7">
        <v>11</v>
      </c>
      <c r="U4186">
        <v>5</v>
      </c>
      <c r="V4186" t="s">
        <v>82</v>
      </c>
      <c r="W4186">
        <f t="shared" si="65"/>
        <v>300</v>
      </c>
      <c r="X4186" s="5">
        <v>1</v>
      </c>
      <c r="Y4186" s="15" t="s">
        <v>48</v>
      </c>
      <c r="Z4186" t="s">
        <v>55</v>
      </c>
      <c r="AA4186" t="s">
        <v>895</v>
      </c>
      <c r="AB4186">
        <v>65</v>
      </c>
      <c r="AC4186" t="s">
        <v>1468</v>
      </c>
      <c r="AD4186" t="s">
        <v>1657</v>
      </c>
    </row>
    <row r="4187" spans="1:30" ht="14.4" x14ac:dyDescent="0.3">
      <c r="A4187">
        <v>44</v>
      </c>
      <c r="B4187" t="s">
        <v>24</v>
      </c>
      <c r="C4187" t="s">
        <v>477</v>
      </c>
      <c r="D4187" t="s">
        <v>478</v>
      </c>
      <c r="E4187">
        <v>2015</v>
      </c>
      <c r="F4187" t="s">
        <v>709</v>
      </c>
      <c r="G4187" t="s">
        <v>710</v>
      </c>
      <c r="H4187" s="3" t="s">
        <v>711</v>
      </c>
      <c r="I4187" s="8">
        <v>6.0446669999999996</v>
      </c>
      <c r="J4187" s="8">
        <v>-74.268749999999997</v>
      </c>
      <c r="K4187">
        <v>800000</v>
      </c>
      <c r="L4187" t="s">
        <v>67</v>
      </c>
      <c r="M4187" t="s">
        <v>712</v>
      </c>
      <c r="N4187" t="s">
        <v>713</v>
      </c>
      <c r="O4187" s="12">
        <v>2006</v>
      </c>
      <c r="P4187" s="12">
        <v>6</v>
      </c>
      <c r="Q4187" s="12">
        <v>2007</v>
      </c>
      <c r="R4187" s="12">
        <v>5</v>
      </c>
      <c r="S4187">
        <v>12</v>
      </c>
      <c r="T4187" s="7">
        <v>11</v>
      </c>
      <c r="U4187">
        <v>5</v>
      </c>
      <c r="V4187" t="s">
        <v>82</v>
      </c>
      <c r="W4187">
        <f t="shared" si="65"/>
        <v>300</v>
      </c>
      <c r="X4187" s="5">
        <v>1</v>
      </c>
      <c r="Y4187" s="15" t="s">
        <v>48</v>
      </c>
      <c r="Z4187" t="s">
        <v>55</v>
      </c>
      <c r="AA4187" t="s">
        <v>1057</v>
      </c>
      <c r="AB4187">
        <v>5</v>
      </c>
      <c r="AC4187" t="s">
        <v>1468</v>
      </c>
      <c r="AD4187" t="s">
        <v>1657</v>
      </c>
    </row>
    <row r="4188" spans="1:30" ht="14.4" x14ac:dyDescent="0.3">
      <c r="A4188">
        <v>44</v>
      </c>
      <c r="B4188" t="s">
        <v>24</v>
      </c>
      <c r="C4188" t="s">
        <v>477</v>
      </c>
      <c r="D4188" t="s">
        <v>478</v>
      </c>
      <c r="E4188">
        <v>2015</v>
      </c>
      <c r="F4188" t="s">
        <v>709</v>
      </c>
      <c r="G4188" t="s">
        <v>710</v>
      </c>
      <c r="H4188" s="3" t="s">
        <v>711</v>
      </c>
      <c r="I4188" s="8">
        <v>6.0446669999999996</v>
      </c>
      <c r="J4188" s="8">
        <v>-74.268749999999997</v>
      </c>
      <c r="K4188">
        <v>800000</v>
      </c>
      <c r="L4188" t="s">
        <v>67</v>
      </c>
      <c r="M4188" t="s">
        <v>712</v>
      </c>
      <c r="N4188" t="s">
        <v>713</v>
      </c>
      <c r="O4188" s="12">
        <v>2006</v>
      </c>
      <c r="P4188" s="12">
        <v>6</v>
      </c>
      <c r="Q4188" s="12">
        <v>2007</v>
      </c>
      <c r="R4188" s="12">
        <v>5</v>
      </c>
      <c r="S4188">
        <v>12</v>
      </c>
      <c r="T4188" s="7">
        <v>11</v>
      </c>
      <c r="U4188">
        <v>5</v>
      </c>
      <c r="V4188" t="s">
        <v>82</v>
      </c>
      <c r="W4188">
        <f t="shared" si="65"/>
        <v>300</v>
      </c>
      <c r="X4188" s="5">
        <v>1</v>
      </c>
      <c r="Y4188" s="15" t="s">
        <v>48</v>
      </c>
      <c r="Z4188" t="s">
        <v>55</v>
      </c>
      <c r="AA4188" t="s">
        <v>1156</v>
      </c>
      <c r="AB4188">
        <v>0</v>
      </c>
      <c r="AC4188" t="s">
        <v>1468</v>
      </c>
      <c r="AD4188" t="s">
        <v>1657</v>
      </c>
    </row>
    <row r="4189" spans="1:30" ht="14.4" x14ac:dyDescent="0.3">
      <c r="A4189">
        <v>44</v>
      </c>
      <c r="B4189" t="s">
        <v>24</v>
      </c>
      <c r="C4189" t="s">
        <v>477</v>
      </c>
      <c r="D4189" t="s">
        <v>478</v>
      </c>
      <c r="E4189">
        <v>2015</v>
      </c>
      <c r="F4189" t="s">
        <v>709</v>
      </c>
      <c r="G4189" t="s">
        <v>710</v>
      </c>
      <c r="H4189" s="3" t="s">
        <v>711</v>
      </c>
      <c r="I4189" s="8">
        <v>6.0446669999999996</v>
      </c>
      <c r="J4189" s="8">
        <v>-74.268749999999997</v>
      </c>
      <c r="K4189">
        <v>800000</v>
      </c>
      <c r="L4189" t="s">
        <v>67</v>
      </c>
      <c r="M4189" t="s">
        <v>712</v>
      </c>
      <c r="N4189" t="s">
        <v>713</v>
      </c>
      <c r="O4189" s="12">
        <v>2006</v>
      </c>
      <c r="P4189" s="12">
        <v>6</v>
      </c>
      <c r="Q4189" s="12">
        <v>2007</v>
      </c>
      <c r="R4189" s="12">
        <v>5</v>
      </c>
      <c r="S4189">
        <v>12</v>
      </c>
      <c r="T4189" s="7">
        <v>11</v>
      </c>
      <c r="U4189">
        <v>5</v>
      </c>
      <c r="V4189" t="s">
        <v>82</v>
      </c>
      <c r="W4189">
        <f t="shared" si="65"/>
        <v>300</v>
      </c>
      <c r="X4189" s="5">
        <v>1</v>
      </c>
      <c r="Y4189" s="15" t="s">
        <v>48</v>
      </c>
      <c r="Z4189" t="s">
        <v>55</v>
      </c>
      <c r="AA4189" t="s">
        <v>59</v>
      </c>
      <c r="AB4189">
        <v>108</v>
      </c>
      <c r="AC4189" t="s">
        <v>1468</v>
      </c>
      <c r="AD4189" t="s">
        <v>1657</v>
      </c>
    </row>
    <row r="4190" spans="1:30" ht="14.4" x14ac:dyDescent="0.3">
      <c r="A4190">
        <v>44</v>
      </c>
      <c r="B4190" t="s">
        <v>24</v>
      </c>
      <c r="C4190" t="s">
        <v>477</v>
      </c>
      <c r="D4190" t="s">
        <v>478</v>
      </c>
      <c r="E4190">
        <v>2015</v>
      </c>
      <c r="F4190" t="s">
        <v>709</v>
      </c>
      <c r="G4190" t="s">
        <v>710</v>
      </c>
      <c r="H4190" s="3" t="s">
        <v>711</v>
      </c>
      <c r="I4190" s="8">
        <v>6.0446669999999996</v>
      </c>
      <c r="J4190" s="8">
        <v>-74.268749999999997</v>
      </c>
      <c r="K4190">
        <v>800000</v>
      </c>
      <c r="L4190" t="s">
        <v>67</v>
      </c>
      <c r="M4190" t="s">
        <v>712</v>
      </c>
      <c r="N4190" t="s">
        <v>713</v>
      </c>
      <c r="O4190" s="12">
        <v>2006</v>
      </c>
      <c r="P4190" s="12">
        <v>6</v>
      </c>
      <c r="Q4190" s="12">
        <v>2007</v>
      </c>
      <c r="R4190" s="12">
        <v>5</v>
      </c>
      <c r="S4190">
        <v>12</v>
      </c>
      <c r="T4190" s="7">
        <v>11</v>
      </c>
      <c r="U4190">
        <v>5</v>
      </c>
      <c r="V4190" t="s">
        <v>82</v>
      </c>
      <c r="W4190">
        <f t="shared" si="65"/>
        <v>300</v>
      </c>
      <c r="X4190" s="5">
        <v>1</v>
      </c>
      <c r="Y4190" s="15" t="s">
        <v>48</v>
      </c>
      <c r="Z4190" t="s">
        <v>55</v>
      </c>
      <c r="AA4190" t="s">
        <v>1157</v>
      </c>
      <c r="AB4190">
        <v>3</v>
      </c>
      <c r="AC4190" t="s">
        <v>1468</v>
      </c>
      <c r="AD4190" t="s">
        <v>1657</v>
      </c>
    </row>
    <row r="4191" spans="1:30" ht="14.4" x14ac:dyDescent="0.3">
      <c r="A4191">
        <v>44</v>
      </c>
      <c r="B4191" t="s">
        <v>24</v>
      </c>
      <c r="C4191" t="s">
        <v>477</v>
      </c>
      <c r="D4191" t="s">
        <v>478</v>
      </c>
      <c r="E4191">
        <v>2015</v>
      </c>
      <c r="F4191" t="s">
        <v>709</v>
      </c>
      <c r="G4191" t="s">
        <v>710</v>
      </c>
      <c r="H4191" s="3" t="s">
        <v>711</v>
      </c>
      <c r="I4191" s="8">
        <v>6.0446669999999996</v>
      </c>
      <c r="J4191" s="8">
        <v>-74.268749999999997</v>
      </c>
      <c r="K4191">
        <v>800000</v>
      </c>
      <c r="L4191" t="s">
        <v>67</v>
      </c>
      <c r="M4191" t="s">
        <v>712</v>
      </c>
      <c r="N4191" t="s">
        <v>713</v>
      </c>
      <c r="O4191" s="12">
        <v>2006</v>
      </c>
      <c r="P4191" s="12">
        <v>6</v>
      </c>
      <c r="Q4191" s="12">
        <v>2007</v>
      </c>
      <c r="R4191" s="12">
        <v>5</v>
      </c>
      <c r="S4191">
        <v>12</v>
      </c>
      <c r="T4191" s="7">
        <v>11</v>
      </c>
      <c r="U4191">
        <v>5</v>
      </c>
      <c r="V4191" t="s">
        <v>82</v>
      </c>
      <c r="W4191">
        <f t="shared" si="65"/>
        <v>300</v>
      </c>
      <c r="X4191" s="5">
        <v>1</v>
      </c>
      <c r="Y4191" s="15" t="s">
        <v>48</v>
      </c>
      <c r="Z4191" t="s">
        <v>55</v>
      </c>
      <c r="AA4191" t="s">
        <v>1158</v>
      </c>
      <c r="AB4191">
        <v>0</v>
      </c>
      <c r="AC4191" t="s">
        <v>1468</v>
      </c>
      <c r="AD4191" t="s">
        <v>1657</v>
      </c>
    </row>
    <row r="4192" spans="1:30" ht="14.4" x14ac:dyDescent="0.3">
      <c r="A4192">
        <v>44</v>
      </c>
      <c r="B4192" t="s">
        <v>24</v>
      </c>
      <c r="C4192" t="s">
        <v>477</v>
      </c>
      <c r="D4192" t="s">
        <v>478</v>
      </c>
      <c r="E4192">
        <v>2015</v>
      </c>
      <c r="F4192" t="s">
        <v>709</v>
      </c>
      <c r="G4192" t="s">
        <v>710</v>
      </c>
      <c r="H4192" s="3" t="s">
        <v>711</v>
      </c>
      <c r="I4192" s="8">
        <v>6.0446669999999996</v>
      </c>
      <c r="J4192" s="8">
        <v>-74.268749999999997</v>
      </c>
      <c r="K4192">
        <v>800000</v>
      </c>
      <c r="L4192" t="s">
        <v>67</v>
      </c>
      <c r="M4192" t="s">
        <v>712</v>
      </c>
      <c r="N4192" t="s">
        <v>713</v>
      </c>
      <c r="O4192" s="12">
        <v>2006</v>
      </c>
      <c r="P4192" s="12">
        <v>6</v>
      </c>
      <c r="Q4192" s="12">
        <v>2007</v>
      </c>
      <c r="R4192" s="12">
        <v>5</v>
      </c>
      <c r="S4192">
        <v>12</v>
      </c>
      <c r="T4192" s="7">
        <v>11</v>
      </c>
      <c r="U4192">
        <v>5</v>
      </c>
      <c r="V4192" t="s">
        <v>82</v>
      </c>
      <c r="W4192">
        <f t="shared" si="65"/>
        <v>300</v>
      </c>
      <c r="X4192" s="5">
        <v>1</v>
      </c>
      <c r="Y4192" s="15" t="s">
        <v>48</v>
      </c>
      <c r="Z4192" t="s">
        <v>55</v>
      </c>
      <c r="AA4192" t="s">
        <v>1136</v>
      </c>
      <c r="AB4192">
        <v>6</v>
      </c>
      <c r="AC4192" t="s">
        <v>1468</v>
      </c>
      <c r="AD4192" t="s">
        <v>1657</v>
      </c>
    </row>
    <row r="4193" spans="1:30" ht="14.4" x14ac:dyDescent="0.3">
      <c r="A4193">
        <v>44</v>
      </c>
      <c r="B4193" t="s">
        <v>24</v>
      </c>
      <c r="C4193" t="s">
        <v>477</v>
      </c>
      <c r="D4193" t="s">
        <v>478</v>
      </c>
      <c r="E4193">
        <v>2015</v>
      </c>
      <c r="F4193" t="s">
        <v>709</v>
      </c>
      <c r="G4193" t="s">
        <v>710</v>
      </c>
      <c r="H4193" s="3" t="s">
        <v>711</v>
      </c>
      <c r="I4193" s="8">
        <v>6.0446669999999996</v>
      </c>
      <c r="J4193" s="8">
        <v>-74.268749999999997</v>
      </c>
      <c r="K4193">
        <v>800000</v>
      </c>
      <c r="L4193" t="s">
        <v>67</v>
      </c>
      <c r="M4193" t="s">
        <v>712</v>
      </c>
      <c r="N4193" t="s">
        <v>713</v>
      </c>
      <c r="O4193" s="12">
        <v>2006</v>
      </c>
      <c r="P4193" s="12">
        <v>6</v>
      </c>
      <c r="Q4193" s="12">
        <v>2007</v>
      </c>
      <c r="R4193" s="12">
        <v>5</v>
      </c>
      <c r="S4193">
        <v>12</v>
      </c>
      <c r="T4193" s="7">
        <v>11</v>
      </c>
      <c r="U4193">
        <v>5</v>
      </c>
      <c r="V4193" t="s">
        <v>82</v>
      </c>
      <c r="W4193">
        <f t="shared" si="65"/>
        <v>300</v>
      </c>
      <c r="X4193" s="5">
        <v>1</v>
      </c>
      <c r="Y4193" s="15" t="s">
        <v>48</v>
      </c>
      <c r="Z4193" t="s">
        <v>55</v>
      </c>
      <c r="AA4193" t="s">
        <v>1159</v>
      </c>
      <c r="AB4193">
        <v>9</v>
      </c>
      <c r="AC4193" t="s">
        <v>1468</v>
      </c>
      <c r="AD4193" t="s">
        <v>1657</v>
      </c>
    </row>
    <row r="4194" spans="1:30" ht="14.4" x14ac:dyDescent="0.3">
      <c r="A4194">
        <v>44</v>
      </c>
      <c r="B4194" t="s">
        <v>24</v>
      </c>
      <c r="C4194" t="s">
        <v>477</v>
      </c>
      <c r="D4194" t="s">
        <v>478</v>
      </c>
      <c r="E4194">
        <v>2015</v>
      </c>
      <c r="F4194" t="s">
        <v>709</v>
      </c>
      <c r="G4194" t="s">
        <v>710</v>
      </c>
      <c r="H4194" s="3" t="s">
        <v>711</v>
      </c>
      <c r="I4194" s="8">
        <v>6.0446669999999996</v>
      </c>
      <c r="J4194" s="8">
        <v>-74.268749999999997</v>
      </c>
      <c r="K4194">
        <v>800000</v>
      </c>
      <c r="L4194" t="s">
        <v>67</v>
      </c>
      <c r="M4194" t="s">
        <v>712</v>
      </c>
      <c r="N4194" t="s">
        <v>713</v>
      </c>
      <c r="O4194" s="12">
        <v>2006</v>
      </c>
      <c r="P4194" s="12">
        <v>6</v>
      </c>
      <c r="Q4194" s="12">
        <v>2007</v>
      </c>
      <c r="R4194" s="12">
        <v>5</v>
      </c>
      <c r="S4194">
        <v>12</v>
      </c>
      <c r="T4194" s="7">
        <v>11</v>
      </c>
      <c r="U4194">
        <v>5</v>
      </c>
      <c r="V4194" t="s">
        <v>82</v>
      </c>
      <c r="W4194">
        <f t="shared" si="65"/>
        <v>300</v>
      </c>
      <c r="X4194" s="5">
        <v>1</v>
      </c>
      <c r="Y4194" s="15" t="s">
        <v>48</v>
      </c>
      <c r="Z4194" t="s">
        <v>55</v>
      </c>
      <c r="AA4194" t="s">
        <v>1160</v>
      </c>
      <c r="AB4194">
        <v>4</v>
      </c>
      <c r="AC4194" t="s">
        <v>1468</v>
      </c>
      <c r="AD4194" t="s">
        <v>1657</v>
      </c>
    </row>
    <row r="4195" spans="1:30" ht="14.4" x14ac:dyDescent="0.3">
      <c r="A4195">
        <v>44</v>
      </c>
      <c r="B4195" t="s">
        <v>24</v>
      </c>
      <c r="C4195" t="s">
        <v>477</v>
      </c>
      <c r="D4195" t="s">
        <v>478</v>
      </c>
      <c r="E4195">
        <v>2015</v>
      </c>
      <c r="F4195" t="s">
        <v>709</v>
      </c>
      <c r="G4195" t="s">
        <v>710</v>
      </c>
      <c r="H4195" s="3" t="s">
        <v>711</v>
      </c>
      <c r="I4195" s="8">
        <v>6.0446669999999996</v>
      </c>
      <c r="J4195" s="8">
        <v>-74.268749999999997</v>
      </c>
      <c r="K4195">
        <v>800000</v>
      </c>
      <c r="L4195" t="s">
        <v>67</v>
      </c>
      <c r="M4195" t="s">
        <v>712</v>
      </c>
      <c r="N4195" t="s">
        <v>713</v>
      </c>
      <c r="O4195" s="12">
        <v>2006</v>
      </c>
      <c r="P4195" s="12">
        <v>6</v>
      </c>
      <c r="Q4195" s="12">
        <v>2007</v>
      </c>
      <c r="R4195" s="12">
        <v>5</v>
      </c>
      <c r="S4195">
        <v>12</v>
      </c>
      <c r="T4195" s="7">
        <v>11</v>
      </c>
      <c r="U4195">
        <v>5</v>
      </c>
      <c r="V4195" t="s">
        <v>82</v>
      </c>
      <c r="W4195">
        <f t="shared" si="65"/>
        <v>300</v>
      </c>
      <c r="X4195" s="5">
        <v>1</v>
      </c>
      <c r="Y4195" s="15" t="s">
        <v>48</v>
      </c>
      <c r="Z4195" t="s">
        <v>55</v>
      </c>
      <c r="AA4195" t="s">
        <v>1161</v>
      </c>
      <c r="AB4195">
        <v>0</v>
      </c>
      <c r="AC4195" t="s">
        <v>1468</v>
      </c>
      <c r="AD4195" t="s">
        <v>1657</v>
      </c>
    </row>
    <row r="4196" spans="1:30" ht="14.4" x14ac:dyDescent="0.3">
      <c r="A4196">
        <v>44</v>
      </c>
      <c r="B4196" t="s">
        <v>24</v>
      </c>
      <c r="C4196" t="s">
        <v>477</v>
      </c>
      <c r="D4196" t="s">
        <v>478</v>
      </c>
      <c r="E4196">
        <v>2015</v>
      </c>
      <c r="F4196" t="s">
        <v>709</v>
      </c>
      <c r="G4196" t="s">
        <v>710</v>
      </c>
      <c r="H4196" s="3" t="s">
        <v>711</v>
      </c>
      <c r="I4196" s="8">
        <v>6.0446669999999996</v>
      </c>
      <c r="J4196" s="8">
        <v>-74.268749999999997</v>
      </c>
      <c r="K4196">
        <v>800000</v>
      </c>
      <c r="L4196" t="s">
        <v>67</v>
      </c>
      <c r="M4196" t="s">
        <v>712</v>
      </c>
      <c r="N4196" t="s">
        <v>713</v>
      </c>
      <c r="O4196" s="12">
        <v>2006</v>
      </c>
      <c r="P4196" s="12">
        <v>6</v>
      </c>
      <c r="Q4196" s="12">
        <v>2007</v>
      </c>
      <c r="R4196" s="12">
        <v>5</v>
      </c>
      <c r="S4196">
        <v>12</v>
      </c>
      <c r="T4196" s="7">
        <v>11</v>
      </c>
      <c r="U4196">
        <v>5</v>
      </c>
      <c r="V4196" t="s">
        <v>82</v>
      </c>
      <c r="W4196">
        <f t="shared" si="65"/>
        <v>300</v>
      </c>
      <c r="X4196" s="5">
        <v>1</v>
      </c>
      <c r="Y4196" s="15" t="s">
        <v>48</v>
      </c>
      <c r="Z4196" t="s">
        <v>55</v>
      </c>
      <c r="AA4196" t="s">
        <v>1162</v>
      </c>
      <c r="AB4196">
        <v>30</v>
      </c>
      <c r="AC4196" t="s">
        <v>1468</v>
      </c>
      <c r="AD4196" t="s">
        <v>1657</v>
      </c>
    </row>
    <row r="4197" spans="1:30" ht="14.4" x14ac:dyDescent="0.3">
      <c r="A4197">
        <v>44</v>
      </c>
      <c r="B4197" t="s">
        <v>24</v>
      </c>
      <c r="C4197" t="s">
        <v>477</v>
      </c>
      <c r="D4197" t="s">
        <v>478</v>
      </c>
      <c r="E4197">
        <v>2015</v>
      </c>
      <c r="F4197" t="s">
        <v>709</v>
      </c>
      <c r="G4197" t="s">
        <v>710</v>
      </c>
      <c r="H4197" s="3" t="s">
        <v>711</v>
      </c>
      <c r="I4197" s="8">
        <v>6.0446669999999996</v>
      </c>
      <c r="J4197" s="8">
        <v>-74.268749999999997</v>
      </c>
      <c r="K4197">
        <v>800000</v>
      </c>
      <c r="L4197" t="s">
        <v>67</v>
      </c>
      <c r="M4197" t="s">
        <v>712</v>
      </c>
      <c r="N4197" t="s">
        <v>713</v>
      </c>
      <c r="O4197" s="12">
        <v>2006</v>
      </c>
      <c r="P4197" s="12">
        <v>6</v>
      </c>
      <c r="Q4197" s="12">
        <v>2007</v>
      </c>
      <c r="R4197" s="12">
        <v>5</v>
      </c>
      <c r="S4197">
        <v>12</v>
      </c>
      <c r="T4197" s="7">
        <v>11</v>
      </c>
      <c r="U4197">
        <v>5</v>
      </c>
      <c r="V4197" t="s">
        <v>82</v>
      </c>
      <c r="W4197">
        <f t="shared" si="65"/>
        <v>300</v>
      </c>
      <c r="X4197" s="5">
        <v>1</v>
      </c>
      <c r="Y4197" s="15" t="s">
        <v>48</v>
      </c>
      <c r="Z4197" t="s">
        <v>55</v>
      </c>
      <c r="AA4197" t="s">
        <v>655</v>
      </c>
      <c r="AB4197">
        <v>313</v>
      </c>
      <c r="AC4197" t="s">
        <v>1468</v>
      </c>
      <c r="AD4197" t="s">
        <v>1657</v>
      </c>
    </row>
    <row r="4198" spans="1:30" ht="14.4" x14ac:dyDescent="0.3">
      <c r="A4198">
        <v>44</v>
      </c>
      <c r="B4198" t="s">
        <v>24</v>
      </c>
      <c r="C4198" t="s">
        <v>477</v>
      </c>
      <c r="D4198" t="s">
        <v>478</v>
      </c>
      <c r="E4198">
        <v>2015</v>
      </c>
      <c r="F4198" t="s">
        <v>709</v>
      </c>
      <c r="G4198" t="s">
        <v>710</v>
      </c>
      <c r="H4198" s="3" t="s">
        <v>711</v>
      </c>
      <c r="I4198" s="8">
        <v>6.0446669999999996</v>
      </c>
      <c r="J4198" s="8">
        <v>-74.268749999999997</v>
      </c>
      <c r="K4198">
        <v>800000</v>
      </c>
      <c r="L4198" t="s">
        <v>67</v>
      </c>
      <c r="M4198" t="s">
        <v>712</v>
      </c>
      <c r="N4198" t="s">
        <v>713</v>
      </c>
      <c r="O4198" s="12">
        <v>2006</v>
      </c>
      <c r="P4198" s="12">
        <v>6</v>
      </c>
      <c r="Q4198" s="12">
        <v>2007</v>
      </c>
      <c r="R4198" s="12">
        <v>5</v>
      </c>
      <c r="S4198">
        <v>12</v>
      </c>
      <c r="T4198" s="7">
        <v>11</v>
      </c>
      <c r="U4198">
        <v>5</v>
      </c>
      <c r="V4198" t="s">
        <v>82</v>
      </c>
      <c r="W4198">
        <f t="shared" si="65"/>
        <v>300</v>
      </c>
      <c r="X4198" s="5">
        <v>1</v>
      </c>
      <c r="Y4198" s="15" t="s">
        <v>48</v>
      </c>
      <c r="Z4198" t="s">
        <v>55</v>
      </c>
      <c r="AA4198" t="s">
        <v>1163</v>
      </c>
      <c r="AB4198">
        <v>0</v>
      </c>
      <c r="AC4198" t="s">
        <v>1468</v>
      </c>
      <c r="AD4198" t="s">
        <v>1657</v>
      </c>
    </row>
    <row r="4199" spans="1:30" ht="14.4" x14ac:dyDescent="0.3">
      <c r="A4199">
        <v>44</v>
      </c>
      <c r="B4199" t="s">
        <v>24</v>
      </c>
      <c r="C4199" t="s">
        <v>477</v>
      </c>
      <c r="D4199" t="s">
        <v>478</v>
      </c>
      <c r="E4199">
        <v>2015</v>
      </c>
      <c r="F4199" t="s">
        <v>709</v>
      </c>
      <c r="G4199" t="s">
        <v>710</v>
      </c>
      <c r="H4199" s="3" t="s">
        <v>711</v>
      </c>
      <c r="I4199" s="8">
        <v>6.0446669999999996</v>
      </c>
      <c r="J4199" s="8">
        <v>-74.268749999999997</v>
      </c>
      <c r="K4199">
        <v>800000</v>
      </c>
      <c r="L4199" t="s">
        <v>67</v>
      </c>
      <c r="M4199" t="s">
        <v>712</v>
      </c>
      <c r="N4199" t="s">
        <v>713</v>
      </c>
      <c r="O4199" s="12">
        <v>2006</v>
      </c>
      <c r="P4199" s="12">
        <v>6</v>
      </c>
      <c r="Q4199" s="12">
        <v>2007</v>
      </c>
      <c r="R4199" s="12">
        <v>5</v>
      </c>
      <c r="S4199">
        <v>12</v>
      </c>
      <c r="T4199" s="7">
        <v>11</v>
      </c>
      <c r="U4199">
        <v>5</v>
      </c>
      <c r="V4199" t="s">
        <v>82</v>
      </c>
      <c r="W4199">
        <f t="shared" si="65"/>
        <v>300</v>
      </c>
      <c r="X4199" s="5">
        <v>1</v>
      </c>
      <c r="Y4199" s="15" t="s">
        <v>48</v>
      </c>
      <c r="Z4199" t="s">
        <v>55</v>
      </c>
      <c r="AA4199" t="s">
        <v>379</v>
      </c>
      <c r="AB4199">
        <v>337</v>
      </c>
      <c r="AC4199" t="s">
        <v>1468</v>
      </c>
      <c r="AD4199" t="s">
        <v>1657</v>
      </c>
    </row>
    <row r="4200" spans="1:30" ht="14.4" x14ac:dyDescent="0.3">
      <c r="A4200">
        <v>44</v>
      </c>
      <c r="B4200" t="s">
        <v>24</v>
      </c>
      <c r="C4200" t="s">
        <v>477</v>
      </c>
      <c r="D4200" t="s">
        <v>478</v>
      </c>
      <c r="E4200">
        <v>2015</v>
      </c>
      <c r="F4200" t="s">
        <v>709</v>
      </c>
      <c r="G4200" t="s">
        <v>710</v>
      </c>
      <c r="H4200" s="3" t="s">
        <v>711</v>
      </c>
      <c r="I4200" s="8">
        <v>6.0446669999999996</v>
      </c>
      <c r="J4200" s="8">
        <v>-74.268749999999997</v>
      </c>
      <c r="K4200">
        <v>800000</v>
      </c>
      <c r="L4200" t="s">
        <v>67</v>
      </c>
      <c r="M4200" t="s">
        <v>712</v>
      </c>
      <c r="N4200" t="s">
        <v>713</v>
      </c>
      <c r="O4200" s="12">
        <v>2006</v>
      </c>
      <c r="P4200" s="12">
        <v>6</v>
      </c>
      <c r="Q4200" s="12">
        <v>2007</v>
      </c>
      <c r="R4200" s="12">
        <v>5</v>
      </c>
      <c r="S4200">
        <v>12</v>
      </c>
      <c r="T4200" s="7">
        <v>11</v>
      </c>
      <c r="U4200">
        <v>5</v>
      </c>
      <c r="V4200" t="s">
        <v>82</v>
      </c>
      <c r="W4200">
        <f t="shared" si="65"/>
        <v>300</v>
      </c>
      <c r="X4200" s="5">
        <v>1</v>
      </c>
      <c r="Y4200" s="15" t="s">
        <v>48</v>
      </c>
      <c r="Z4200" t="s">
        <v>55</v>
      </c>
      <c r="AA4200" t="s">
        <v>899</v>
      </c>
      <c r="AB4200">
        <v>18</v>
      </c>
      <c r="AC4200" t="s">
        <v>1468</v>
      </c>
      <c r="AD4200" t="s">
        <v>1657</v>
      </c>
    </row>
    <row r="4201" spans="1:30" ht="14.4" x14ac:dyDescent="0.3">
      <c r="A4201">
        <v>44</v>
      </c>
      <c r="B4201" t="s">
        <v>24</v>
      </c>
      <c r="C4201" t="s">
        <v>477</v>
      </c>
      <c r="D4201" t="s">
        <v>478</v>
      </c>
      <c r="E4201">
        <v>2015</v>
      </c>
      <c r="F4201" t="s">
        <v>709</v>
      </c>
      <c r="G4201" t="s">
        <v>710</v>
      </c>
      <c r="H4201" s="3" t="s">
        <v>711</v>
      </c>
      <c r="I4201" s="8">
        <v>6.0446669999999996</v>
      </c>
      <c r="J4201" s="8">
        <v>-74.268749999999997</v>
      </c>
      <c r="K4201">
        <v>800000</v>
      </c>
      <c r="L4201" t="s">
        <v>67</v>
      </c>
      <c r="M4201" t="s">
        <v>712</v>
      </c>
      <c r="N4201" t="s">
        <v>713</v>
      </c>
      <c r="O4201" s="12">
        <v>2006</v>
      </c>
      <c r="P4201" s="12">
        <v>6</v>
      </c>
      <c r="Q4201" s="12">
        <v>2007</v>
      </c>
      <c r="R4201" s="12">
        <v>5</v>
      </c>
      <c r="S4201">
        <v>12</v>
      </c>
      <c r="T4201" s="7">
        <v>11</v>
      </c>
      <c r="U4201">
        <v>5</v>
      </c>
      <c r="V4201" t="s">
        <v>82</v>
      </c>
      <c r="W4201">
        <f t="shared" si="65"/>
        <v>300</v>
      </c>
      <c r="X4201" s="5">
        <v>1</v>
      </c>
      <c r="Y4201" s="15" t="s">
        <v>48</v>
      </c>
      <c r="Z4201" t="s">
        <v>55</v>
      </c>
      <c r="AA4201" t="s">
        <v>1062</v>
      </c>
      <c r="AB4201">
        <v>0</v>
      </c>
      <c r="AC4201" t="s">
        <v>1468</v>
      </c>
      <c r="AD4201" t="s">
        <v>1657</v>
      </c>
    </row>
    <row r="4202" spans="1:30" ht="14.4" x14ac:dyDescent="0.3">
      <c r="A4202">
        <v>44</v>
      </c>
      <c r="B4202" t="s">
        <v>24</v>
      </c>
      <c r="C4202" t="s">
        <v>477</v>
      </c>
      <c r="D4202" t="s">
        <v>478</v>
      </c>
      <c r="E4202">
        <v>2015</v>
      </c>
      <c r="F4202" t="s">
        <v>709</v>
      </c>
      <c r="G4202" t="s">
        <v>710</v>
      </c>
      <c r="H4202" s="3" t="s">
        <v>711</v>
      </c>
      <c r="I4202" s="8">
        <v>6.0446669999999996</v>
      </c>
      <c r="J4202" s="8">
        <v>-74.268749999999997</v>
      </c>
      <c r="K4202">
        <v>800000</v>
      </c>
      <c r="L4202" t="s">
        <v>67</v>
      </c>
      <c r="M4202" t="s">
        <v>712</v>
      </c>
      <c r="N4202" t="s">
        <v>713</v>
      </c>
      <c r="O4202" s="12">
        <v>2006</v>
      </c>
      <c r="P4202" s="12">
        <v>6</v>
      </c>
      <c r="Q4202" s="12">
        <v>2007</v>
      </c>
      <c r="R4202" s="12">
        <v>5</v>
      </c>
      <c r="S4202">
        <v>12</v>
      </c>
      <c r="T4202" s="7">
        <v>11</v>
      </c>
      <c r="U4202">
        <v>5</v>
      </c>
      <c r="V4202" t="s">
        <v>82</v>
      </c>
      <c r="W4202">
        <f t="shared" si="65"/>
        <v>300</v>
      </c>
      <c r="X4202" s="5">
        <v>1</v>
      </c>
      <c r="Y4202" s="15" t="s">
        <v>48</v>
      </c>
      <c r="Z4202" t="s">
        <v>55</v>
      </c>
      <c r="AA4202" t="s">
        <v>1110</v>
      </c>
      <c r="AB4202">
        <v>0</v>
      </c>
      <c r="AC4202" t="s">
        <v>1468</v>
      </c>
      <c r="AD4202" t="s">
        <v>1657</v>
      </c>
    </row>
    <row r="4203" spans="1:30" ht="14.4" x14ac:dyDescent="0.3">
      <c r="A4203">
        <v>44</v>
      </c>
      <c r="B4203" t="s">
        <v>24</v>
      </c>
      <c r="C4203" t="s">
        <v>477</v>
      </c>
      <c r="D4203" t="s">
        <v>478</v>
      </c>
      <c r="E4203">
        <v>2015</v>
      </c>
      <c r="F4203" t="s">
        <v>709</v>
      </c>
      <c r="G4203" t="s">
        <v>710</v>
      </c>
      <c r="H4203" s="3" t="s">
        <v>711</v>
      </c>
      <c r="I4203" s="8">
        <v>6.0446669999999996</v>
      </c>
      <c r="J4203" s="8">
        <v>-74.268749999999997</v>
      </c>
      <c r="K4203">
        <v>800000</v>
      </c>
      <c r="L4203" t="s">
        <v>67</v>
      </c>
      <c r="M4203" t="s">
        <v>712</v>
      </c>
      <c r="N4203" t="s">
        <v>713</v>
      </c>
      <c r="O4203" s="12">
        <v>2006</v>
      </c>
      <c r="P4203" s="12">
        <v>6</v>
      </c>
      <c r="Q4203" s="12">
        <v>2007</v>
      </c>
      <c r="R4203" s="12">
        <v>5</v>
      </c>
      <c r="S4203">
        <v>12</v>
      </c>
      <c r="T4203" s="7">
        <v>11</v>
      </c>
      <c r="U4203">
        <v>5</v>
      </c>
      <c r="V4203" t="s">
        <v>82</v>
      </c>
      <c r="W4203">
        <f t="shared" si="65"/>
        <v>300</v>
      </c>
      <c r="X4203" s="5">
        <v>1</v>
      </c>
      <c r="Y4203" s="15" t="s">
        <v>48</v>
      </c>
      <c r="Z4203" t="s">
        <v>55</v>
      </c>
      <c r="AA4203" t="s">
        <v>519</v>
      </c>
      <c r="AB4203">
        <v>57</v>
      </c>
      <c r="AC4203" t="s">
        <v>1468</v>
      </c>
      <c r="AD4203" t="s">
        <v>1657</v>
      </c>
    </row>
    <row r="4204" spans="1:30" ht="14.4" x14ac:dyDescent="0.3">
      <c r="A4204">
        <v>44</v>
      </c>
      <c r="B4204" t="s">
        <v>24</v>
      </c>
      <c r="C4204" t="s">
        <v>477</v>
      </c>
      <c r="D4204" t="s">
        <v>478</v>
      </c>
      <c r="E4204">
        <v>2015</v>
      </c>
      <c r="F4204" t="s">
        <v>709</v>
      </c>
      <c r="G4204" t="s">
        <v>710</v>
      </c>
      <c r="H4204" s="3" t="s">
        <v>711</v>
      </c>
      <c r="I4204" s="8">
        <v>6.0446669999999996</v>
      </c>
      <c r="J4204" s="8">
        <v>-74.268749999999997</v>
      </c>
      <c r="K4204">
        <v>800000</v>
      </c>
      <c r="L4204" t="s">
        <v>67</v>
      </c>
      <c r="M4204" t="s">
        <v>712</v>
      </c>
      <c r="N4204" t="s">
        <v>713</v>
      </c>
      <c r="O4204" s="12">
        <v>2006</v>
      </c>
      <c r="P4204" s="12">
        <v>6</v>
      </c>
      <c r="Q4204" s="12">
        <v>2007</v>
      </c>
      <c r="R4204" s="12">
        <v>5</v>
      </c>
      <c r="S4204">
        <v>12</v>
      </c>
      <c r="T4204" s="7">
        <v>11</v>
      </c>
      <c r="U4204">
        <v>5</v>
      </c>
      <c r="V4204" t="s">
        <v>82</v>
      </c>
      <c r="W4204">
        <f t="shared" si="65"/>
        <v>300</v>
      </c>
      <c r="X4204" s="5">
        <v>1</v>
      </c>
      <c r="Y4204" s="15" t="s">
        <v>48</v>
      </c>
      <c r="Z4204" t="s">
        <v>55</v>
      </c>
      <c r="AA4204" t="s">
        <v>1138</v>
      </c>
      <c r="AB4204">
        <v>4</v>
      </c>
      <c r="AC4204" t="s">
        <v>1468</v>
      </c>
      <c r="AD4204" t="s">
        <v>1657</v>
      </c>
    </row>
    <row r="4205" spans="1:30" ht="14.4" x14ac:dyDescent="0.3">
      <c r="A4205">
        <v>44</v>
      </c>
      <c r="B4205" t="s">
        <v>24</v>
      </c>
      <c r="C4205" t="s">
        <v>477</v>
      </c>
      <c r="D4205" t="s">
        <v>478</v>
      </c>
      <c r="E4205">
        <v>2015</v>
      </c>
      <c r="F4205" t="s">
        <v>709</v>
      </c>
      <c r="G4205" t="s">
        <v>710</v>
      </c>
      <c r="H4205" s="3" t="s">
        <v>711</v>
      </c>
      <c r="I4205" s="8">
        <v>6.0446669999999996</v>
      </c>
      <c r="J4205" s="8">
        <v>-74.268749999999997</v>
      </c>
      <c r="K4205">
        <v>800000</v>
      </c>
      <c r="L4205" t="s">
        <v>67</v>
      </c>
      <c r="M4205" t="s">
        <v>712</v>
      </c>
      <c r="N4205" t="s">
        <v>713</v>
      </c>
      <c r="O4205" s="12">
        <v>2006</v>
      </c>
      <c r="P4205" s="12">
        <v>6</v>
      </c>
      <c r="Q4205" s="12">
        <v>2007</v>
      </c>
      <c r="R4205" s="12">
        <v>5</v>
      </c>
      <c r="S4205">
        <v>12</v>
      </c>
      <c r="T4205" s="7">
        <v>11</v>
      </c>
      <c r="U4205">
        <v>5</v>
      </c>
      <c r="V4205" t="s">
        <v>82</v>
      </c>
      <c r="W4205">
        <f t="shared" si="65"/>
        <v>300</v>
      </c>
      <c r="X4205" s="5">
        <v>1</v>
      </c>
      <c r="Y4205" s="15" t="s">
        <v>48</v>
      </c>
      <c r="Z4205" t="s">
        <v>55</v>
      </c>
      <c r="AA4205" t="s">
        <v>1083</v>
      </c>
      <c r="AB4205">
        <v>161</v>
      </c>
      <c r="AC4205" t="s">
        <v>1468</v>
      </c>
      <c r="AD4205" t="s">
        <v>1657</v>
      </c>
    </row>
    <row r="4206" spans="1:30" ht="14.4" x14ac:dyDescent="0.3">
      <c r="A4206">
        <v>44</v>
      </c>
      <c r="B4206" t="s">
        <v>24</v>
      </c>
      <c r="C4206" t="s">
        <v>477</v>
      </c>
      <c r="D4206" t="s">
        <v>478</v>
      </c>
      <c r="E4206">
        <v>2015</v>
      </c>
      <c r="F4206" t="s">
        <v>709</v>
      </c>
      <c r="G4206" t="s">
        <v>710</v>
      </c>
      <c r="H4206" s="3" t="s">
        <v>711</v>
      </c>
      <c r="I4206" s="8">
        <v>6.0446669999999996</v>
      </c>
      <c r="J4206" s="8">
        <v>-74.268749999999997</v>
      </c>
      <c r="K4206">
        <v>800000</v>
      </c>
      <c r="L4206" t="s">
        <v>67</v>
      </c>
      <c r="M4206" t="s">
        <v>712</v>
      </c>
      <c r="N4206" t="s">
        <v>713</v>
      </c>
      <c r="O4206" s="12">
        <v>2006</v>
      </c>
      <c r="P4206" s="12">
        <v>6</v>
      </c>
      <c r="Q4206" s="12">
        <v>2007</v>
      </c>
      <c r="R4206" s="12">
        <v>5</v>
      </c>
      <c r="S4206">
        <v>12</v>
      </c>
      <c r="T4206" s="7">
        <v>11</v>
      </c>
      <c r="U4206">
        <v>5</v>
      </c>
      <c r="V4206" t="s">
        <v>82</v>
      </c>
      <c r="W4206">
        <f t="shared" si="65"/>
        <v>300</v>
      </c>
      <c r="X4206" s="5">
        <v>1</v>
      </c>
      <c r="Y4206" s="15" t="s">
        <v>48</v>
      </c>
      <c r="Z4206" t="s">
        <v>55</v>
      </c>
      <c r="AA4206" t="s">
        <v>889</v>
      </c>
      <c r="AB4206">
        <v>78</v>
      </c>
      <c r="AC4206" t="s">
        <v>1468</v>
      </c>
      <c r="AD4206" t="s">
        <v>1657</v>
      </c>
    </row>
    <row r="4207" spans="1:30" ht="14.4" x14ac:dyDescent="0.3">
      <c r="A4207">
        <v>44</v>
      </c>
      <c r="B4207" t="s">
        <v>24</v>
      </c>
      <c r="C4207" t="s">
        <v>477</v>
      </c>
      <c r="D4207" t="s">
        <v>478</v>
      </c>
      <c r="E4207">
        <v>2015</v>
      </c>
      <c r="F4207" t="s">
        <v>709</v>
      </c>
      <c r="G4207" t="s">
        <v>710</v>
      </c>
      <c r="H4207" s="3" t="s">
        <v>711</v>
      </c>
      <c r="I4207" s="8">
        <v>6.0446669999999996</v>
      </c>
      <c r="J4207" s="8">
        <v>-74.268749999999997</v>
      </c>
      <c r="K4207">
        <v>800000</v>
      </c>
      <c r="L4207" t="s">
        <v>67</v>
      </c>
      <c r="M4207" t="s">
        <v>712</v>
      </c>
      <c r="N4207" t="s">
        <v>713</v>
      </c>
      <c r="O4207" s="12">
        <v>2006</v>
      </c>
      <c r="P4207" s="12">
        <v>6</v>
      </c>
      <c r="Q4207" s="12">
        <v>2007</v>
      </c>
      <c r="R4207" s="12">
        <v>5</v>
      </c>
      <c r="S4207">
        <v>12</v>
      </c>
      <c r="T4207" s="7">
        <v>11</v>
      </c>
      <c r="U4207">
        <v>5</v>
      </c>
      <c r="V4207" t="s">
        <v>82</v>
      </c>
      <c r="W4207">
        <f t="shared" si="65"/>
        <v>300</v>
      </c>
      <c r="X4207" s="5">
        <v>1</v>
      </c>
      <c r="Y4207" s="15" t="s">
        <v>48</v>
      </c>
      <c r="Z4207" t="s">
        <v>55</v>
      </c>
      <c r="AA4207" t="s">
        <v>1164</v>
      </c>
      <c r="AB4207">
        <v>0</v>
      </c>
      <c r="AC4207" t="s">
        <v>1468</v>
      </c>
      <c r="AD4207" t="s">
        <v>1657</v>
      </c>
    </row>
    <row r="4208" spans="1:30" ht="14.4" x14ac:dyDescent="0.3">
      <c r="A4208">
        <v>44</v>
      </c>
      <c r="B4208" t="s">
        <v>24</v>
      </c>
      <c r="C4208" t="s">
        <v>477</v>
      </c>
      <c r="D4208" t="s">
        <v>478</v>
      </c>
      <c r="E4208">
        <v>2015</v>
      </c>
      <c r="F4208" t="s">
        <v>709</v>
      </c>
      <c r="G4208" t="s">
        <v>710</v>
      </c>
      <c r="H4208" s="3" t="s">
        <v>711</v>
      </c>
      <c r="I4208" s="8">
        <v>6.0446669999999996</v>
      </c>
      <c r="J4208" s="8">
        <v>-74.268749999999997</v>
      </c>
      <c r="K4208">
        <v>800000</v>
      </c>
      <c r="L4208" t="s">
        <v>67</v>
      </c>
      <c r="M4208" t="s">
        <v>712</v>
      </c>
      <c r="N4208" t="s">
        <v>713</v>
      </c>
      <c r="O4208" s="12">
        <v>2006</v>
      </c>
      <c r="P4208" s="12">
        <v>6</v>
      </c>
      <c r="Q4208" s="12">
        <v>2007</v>
      </c>
      <c r="R4208" s="12">
        <v>5</v>
      </c>
      <c r="S4208">
        <v>12</v>
      </c>
      <c r="T4208" s="7">
        <v>11</v>
      </c>
      <c r="U4208">
        <v>5</v>
      </c>
      <c r="V4208" t="s">
        <v>82</v>
      </c>
      <c r="W4208">
        <f t="shared" si="65"/>
        <v>300</v>
      </c>
      <c r="X4208" s="5">
        <v>1</v>
      </c>
      <c r="Y4208" s="15" t="s">
        <v>48</v>
      </c>
      <c r="Z4208" t="s">
        <v>55</v>
      </c>
      <c r="AA4208" t="s">
        <v>1165</v>
      </c>
      <c r="AB4208">
        <v>1</v>
      </c>
      <c r="AC4208" t="s">
        <v>1468</v>
      </c>
      <c r="AD4208" t="s">
        <v>1657</v>
      </c>
    </row>
    <row r="4209" spans="1:30" ht="14.4" x14ac:dyDescent="0.3">
      <c r="A4209">
        <v>44</v>
      </c>
      <c r="B4209" t="s">
        <v>24</v>
      </c>
      <c r="C4209" t="s">
        <v>477</v>
      </c>
      <c r="D4209" t="s">
        <v>478</v>
      </c>
      <c r="E4209">
        <v>2015</v>
      </c>
      <c r="F4209" t="s">
        <v>709</v>
      </c>
      <c r="G4209" t="s">
        <v>710</v>
      </c>
      <c r="H4209" s="3" t="s">
        <v>711</v>
      </c>
      <c r="I4209" s="8">
        <v>6.0446669999999996</v>
      </c>
      <c r="J4209" s="8">
        <v>-74.268749999999997</v>
      </c>
      <c r="K4209">
        <v>800000</v>
      </c>
      <c r="L4209" t="s">
        <v>67</v>
      </c>
      <c r="M4209" t="s">
        <v>712</v>
      </c>
      <c r="N4209" t="s">
        <v>713</v>
      </c>
      <c r="O4209" s="12">
        <v>2006</v>
      </c>
      <c r="P4209" s="12">
        <v>6</v>
      </c>
      <c r="Q4209" s="12">
        <v>2007</v>
      </c>
      <c r="R4209" s="12">
        <v>5</v>
      </c>
      <c r="S4209">
        <v>12</v>
      </c>
      <c r="T4209" s="7">
        <v>11</v>
      </c>
      <c r="U4209">
        <v>5</v>
      </c>
      <c r="V4209" t="s">
        <v>82</v>
      </c>
      <c r="W4209">
        <f t="shared" si="65"/>
        <v>300</v>
      </c>
      <c r="X4209" s="5">
        <v>1</v>
      </c>
      <c r="Y4209" s="15" t="s">
        <v>48</v>
      </c>
      <c r="Z4209" t="s">
        <v>55</v>
      </c>
      <c r="AA4209" t="s">
        <v>1166</v>
      </c>
      <c r="AB4209">
        <v>3</v>
      </c>
      <c r="AC4209" t="s">
        <v>1468</v>
      </c>
      <c r="AD4209" t="s">
        <v>1657</v>
      </c>
    </row>
    <row r="4210" spans="1:30" ht="14.4" x14ac:dyDescent="0.3">
      <c r="A4210">
        <v>44</v>
      </c>
      <c r="B4210" t="s">
        <v>24</v>
      </c>
      <c r="C4210" t="s">
        <v>477</v>
      </c>
      <c r="D4210" t="s">
        <v>478</v>
      </c>
      <c r="E4210">
        <v>2015</v>
      </c>
      <c r="F4210" t="s">
        <v>709</v>
      </c>
      <c r="G4210" t="s">
        <v>710</v>
      </c>
      <c r="H4210" s="3" t="s">
        <v>711</v>
      </c>
      <c r="I4210" s="8">
        <v>6.0446669999999996</v>
      </c>
      <c r="J4210" s="8">
        <v>-74.268749999999997</v>
      </c>
      <c r="K4210">
        <v>800000</v>
      </c>
      <c r="L4210" t="s">
        <v>67</v>
      </c>
      <c r="M4210" t="s">
        <v>712</v>
      </c>
      <c r="N4210" t="s">
        <v>713</v>
      </c>
      <c r="O4210" s="12">
        <v>2006</v>
      </c>
      <c r="P4210" s="12">
        <v>6</v>
      </c>
      <c r="Q4210" s="12">
        <v>2007</v>
      </c>
      <c r="R4210" s="12">
        <v>5</v>
      </c>
      <c r="S4210">
        <v>12</v>
      </c>
      <c r="T4210" s="7">
        <v>11</v>
      </c>
      <c r="U4210">
        <v>5</v>
      </c>
      <c r="V4210" t="s">
        <v>82</v>
      </c>
      <c r="W4210">
        <f t="shared" si="65"/>
        <v>300</v>
      </c>
      <c r="X4210" s="5">
        <v>1</v>
      </c>
      <c r="Y4210" s="15" t="s">
        <v>48</v>
      </c>
      <c r="Z4210" t="s">
        <v>55</v>
      </c>
      <c r="AA4210" t="s">
        <v>1167</v>
      </c>
      <c r="AB4210">
        <v>18</v>
      </c>
      <c r="AC4210" t="s">
        <v>1468</v>
      </c>
      <c r="AD4210" t="s">
        <v>1657</v>
      </c>
    </row>
    <row r="4211" spans="1:30" ht="14.4" x14ac:dyDescent="0.3">
      <c r="A4211">
        <v>44</v>
      </c>
      <c r="B4211" t="s">
        <v>24</v>
      </c>
      <c r="C4211" t="s">
        <v>477</v>
      </c>
      <c r="D4211" t="s">
        <v>478</v>
      </c>
      <c r="E4211">
        <v>2015</v>
      </c>
      <c r="F4211" t="s">
        <v>709</v>
      </c>
      <c r="G4211" t="s">
        <v>710</v>
      </c>
      <c r="H4211" s="3" t="s">
        <v>711</v>
      </c>
      <c r="I4211" s="8">
        <v>6.0446669999999996</v>
      </c>
      <c r="J4211" s="8">
        <v>-74.268749999999997</v>
      </c>
      <c r="K4211">
        <v>800000</v>
      </c>
      <c r="L4211" t="s">
        <v>67</v>
      </c>
      <c r="M4211" t="s">
        <v>712</v>
      </c>
      <c r="N4211" t="s">
        <v>713</v>
      </c>
      <c r="O4211" s="12">
        <v>2006</v>
      </c>
      <c r="P4211" s="12">
        <v>6</v>
      </c>
      <c r="Q4211" s="12">
        <v>2007</v>
      </c>
      <c r="R4211" s="12">
        <v>5</v>
      </c>
      <c r="S4211">
        <v>12</v>
      </c>
      <c r="T4211" s="7">
        <v>11</v>
      </c>
      <c r="U4211">
        <v>5</v>
      </c>
      <c r="V4211" t="s">
        <v>82</v>
      </c>
      <c r="W4211">
        <f t="shared" si="65"/>
        <v>300</v>
      </c>
      <c r="X4211" s="5">
        <v>1</v>
      </c>
      <c r="Y4211" s="15" t="s">
        <v>48</v>
      </c>
      <c r="Z4211" t="s">
        <v>55</v>
      </c>
      <c r="AA4211" t="s">
        <v>1168</v>
      </c>
      <c r="AB4211">
        <v>2</v>
      </c>
      <c r="AC4211" t="s">
        <v>1468</v>
      </c>
      <c r="AD4211" t="s">
        <v>1657</v>
      </c>
    </row>
    <row r="4212" spans="1:30" ht="14.4" x14ac:dyDescent="0.3">
      <c r="A4212">
        <v>44</v>
      </c>
      <c r="B4212" t="s">
        <v>24</v>
      </c>
      <c r="C4212" t="s">
        <v>477</v>
      </c>
      <c r="D4212" t="s">
        <v>478</v>
      </c>
      <c r="E4212">
        <v>2015</v>
      </c>
      <c r="F4212" t="s">
        <v>709</v>
      </c>
      <c r="G4212" t="s">
        <v>710</v>
      </c>
      <c r="H4212" s="3" t="s">
        <v>711</v>
      </c>
      <c r="I4212" s="8">
        <v>6.0446669999999996</v>
      </c>
      <c r="J4212" s="8">
        <v>-74.268749999999997</v>
      </c>
      <c r="K4212">
        <v>800000</v>
      </c>
      <c r="L4212" t="s">
        <v>67</v>
      </c>
      <c r="M4212" t="s">
        <v>712</v>
      </c>
      <c r="N4212" t="s">
        <v>713</v>
      </c>
      <c r="O4212" s="12">
        <v>2006</v>
      </c>
      <c r="P4212" s="12">
        <v>6</v>
      </c>
      <c r="Q4212" s="12">
        <v>2007</v>
      </c>
      <c r="R4212" s="12">
        <v>5</v>
      </c>
      <c r="S4212">
        <v>12</v>
      </c>
      <c r="T4212" s="7">
        <v>11</v>
      </c>
      <c r="U4212">
        <v>5</v>
      </c>
      <c r="V4212" t="s">
        <v>82</v>
      </c>
      <c r="W4212">
        <f t="shared" si="65"/>
        <v>300</v>
      </c>
      <c r="X4212" s="5">
        <v>1</v>
      </c>
      <c r="Y4212" s="15" t="s">
        <v>48</v>
      </c>
      <c r="Z4212" t="s">
        <v>55</v>
      </c>
      <c r="AA4212" t="s">
        <v>1129</v>
      </c>
      <c r="AB4212">
        <v>35</v>
      </c>
      <c r="AC4212" t="s">
        <v>1468</v>
      </c>
      <c r="AD4212" t="s">
        <v>1657</v>
      </c>
    </row>
    <row r="4213" spans="1:30" ht="14.4" x14ac:dyDescent="0.3">
      <c r="A4213">
        <v>44</v>
      </c>
      <c r="B4213" t="s">
        <v>24</v>
      </c>
      <c r="C4213" t="s">
        <v>477</v>
      </c>
      <c r="D4213" t="s">
        <v>478</v>
      </c>
      <c r="E4213">
        <v>2015</v>
      </c>
      <c r="F4213" t="s">
        <v>709</v>
      </c>
      <c r="G4213" t="s">
        <v>710</v>
      </c>
      <c r="H4213" s="3" t="s">
        <v>711</v>
      </c>
      <c r="I4213" s="8">
        <v>6.0446669999999996</v>
      </c>
      <c r="J4213" s="8">
        <v>-74.268749999999997</v>
      </c>
      <c r="K4213">
        <v>800000</v>
      </c>
      <c r="L4213" t="s">
        <v>67</v>
      </c>
      <c r="M4213" t="s">
        <v>712</v>
      </c>
      <c r="N4213" t="s">
        <v>713</v>
      </c>
      <c r="O4213" s="12">
        <v>2006</v>
      </c>
      <c r="P4213" s="12">
        <v>6</v>
      </c>
      <c r="Q4213" s="12">
        <v>2007</v>
      </c>
      <c r="R4213" s="12">
        <v>5</v>
      </c>
      <c r="S4213">
        <v>12</v>
      </c>
      <c r="T4213" s="7">
        <v>11</v>
      </c>
      <c r="U4213">
        <v>5</v>
      </c>
      <c r="V4213" t="s">
        <v>82</v>
      </c>
      <c r="W4213">
        <f t="shared" si="65"/>
        <v>300</v>
      </c>
      <c r="X4213" s="5">
        <v>1</v>
      </c>
      <c r="Y4213" s="15" t="s">
        <v>48</v>
      </c>
      <c r="Z4213" t="s">
        <v>83</v>
      </c>
      <c r="AA4213" t="s">
        <v>1169</v>
      </c>
      <c r="AB4213">
        <v>1</v>
      </c>
      <c r="AC4213" t="s">
        <v>1468</v>
      </c>
      <c r="AD4213" t="s">
        <v>1657</v>
      </c>
    </row>
    <row r="4214" spans="1:30" ht="14.4" x14ac:dyDescent="0.3">
      <c r="A4214">
        <v>44</v>
      </c>
      <c r="B4214" t="s">
        <v>24</v>
      </c>
      <c r="C4214" t="s">
        <v>477</v>
      </c>
      <c r="D4214" t="s">
        <v>478</v>
      </c>
      <c r="E4214">
        <v>2015</v>
      </c>
      <c r="F4214" t="s">
        <v>709</v>
      </c>
      <c r="G4214" t="s">
        <v>710</v>
      </c>
      <c r="H4214" s="3" t="s">
        <v>711</v>
      </c>
      <c r="I4214" s="8">
        <v>6.0446669999999996</v>
      </c>
      <c r="J4214" s="8">
        <v>-74.268749999999997</v>
      </c>
      <c r="K4214">
        <v>800000</v>
      </c>
      <c r="L4214" t="s">
        <v>67</v>
      </c>
      <c r="M4214" t="s">
        <v>712</v>
      </c>
      <c r="N4214" t="s">
        <v>713</v>
      </c>
      <c r="O4214" s="12">
        <v>2006</v>
      </c>
      <c r="P4214" s="12">
        <v>6</v>
      </c>
      <c r="Q4214" s="12">
        <v>2007</v>
      </c>
      <c r="R4214" s="12">
        <v>5</v>
      </c>
      <c r="S4214">
        <v>12</v>
      </c>
      <c r="T4214" s="7">
        <v>11</v>
      </c>
      <c r="U4214">
        <v>5</v>
      </c>
      <c r="V4214" t="s">
        <v>82</v>
      </c>
      <c r="W4214">
        <f t="shared" si="65"/>
        <v>300</v>
      </c>
      <c r="X4214" s="5">
        <v>1</v>
      </c>
      <c r="Y4214" s="15" t="s">
        <v>48</v>
      </c>
      <c r="Z4214" t="s">
        <v>83</v>
      </c>
      <c r="AA4214" t="s">
        <v>128</v>
      </c>
      <c r="AB4214">
        <v>5</v>
      </c>
      <c r="AC4214" t="s">
        <v>1468</v>
      </c>
      <c r="AD4214" t="s">
        <v>1657</v>
      </c>
    </row>
    <row r="4215" spans="1:30" ht="14.4" x14ac:dyDescent="0.3">
      <c r="A4215">
        <v>44</v>
      </c>
      <c r="B4215" t="s">
        <v>24</v>
      </c>
      <c r="C4215" t="s">
        <v>477</v>
      </c>
      <c r="D4215" t="s">
        <v>478</v>
      </c>
      <c r="E4215">
        <v>2015</v>
      </c>
      <c r="F4215" t="s">
        <v>709</v>
      </c>
      <c r="G4215" t="s">
        <v>710</v>
      </c>
      <c r="H4215" s="3" t="s">
        <v>711</v>
      </c>
      <c r="I4215" s="8">
        <v>6.0446669999999996</v>
      </c>
      <c r="J4215" s="8">
        <v>-74.268749999999997</v>
      </c>
      <c r="K4215">
        <v>800000</v>
      </c>
      <c r="L4215" t="s">
        <v>67</v>
      </c>
      <c r="M4215" t="s">
        <v>712</v>
      </c>
      <c r="N4215" t="s">
        <v>713</v>
      </c>
      <c r="O4215" s="12">
        <v>2006</v>
      </c>
      <c r="P4215" s="12">
        <v>6</v>
      </c>
      <c r="Q4215" s="12">
        <v>2007</v>
      </c>
      <c r="R4215" s="12">
        <v>5</v>
      </c>
      <c r="S4215">
        <v>12</v>
      </c>
      <c r="T4215" s="7">
        <v>11</v>
      </c>
      <c r="U4215">
        <v>5</v>
      </c>
      <c r="V4215" t="s">
        <v>82</v>
      </c>
      <c r="W4215">
        <f t="shared" si="65"/>
        <v>300</v>
      </c>
      <c r="X4215" s="5">
        <v>1</v>
      </c>
      <c r="Y4215" s="15" t="s">
        <v>48</v>
      </c>
      <c r="Z4215" t="s">
        <v>83</v>
      </c>
      <c r="AA4215" t="s">
        <v>84</v>
      </c>
      <c r="AB4215">
        <v>155</v>
      </c>
      <c r="AC4215" t="s">
        <v>1468</v>
      </c>
      <c r="AD4215" t="s">
        <v>1657</v>
      </c>
    </row>
    <row r="4216" spans="1:30" ht="14.4" x14ac:dyDescent="0.3">
      <c r="A4216">
        <v>44</v>
      </c>
      <c r="B4216" t="s">
        <v>24</v>
      </c>
      <c r="C4216" t="s">
        <v>477</v>
      </c>
      <c r="D4216" t="s">
        <v>478</v>
      </c>
      <c r="E4216">
        <v>2015</v>
      </c>
      <c r="F4216" t="s">
        <v>709</v>
      </c>
      <c r="G4216" t="s">
        <v>710</v>
      </c>
      <c r="H4216" s="3" t="s">
        <v>711</v>
      </c>
      <c r="I4216" s="8">
        <v>6.0446669999999996</v>
      </c>
      <c r="J4216" s="8">
        <v>-74.268749999999997</v>
      </c>
      <c r="K4216">
        <v>800000</v>
      </c>
      <c r="L4216" t="s">
        <v>67</v>
      </c>
      <c r="M4216" t="s">
        <v>712</v>
      </c>
      <c r="N4216" t="s">
        <v>713</v>
      </c>
      <c r="O4216" s="12">
        <v>2006</v>
      </c>
      <c r="P4216" s="12">
        <v>6</v>
      </c>
      <c r="Q4216" s="12">
        <v>2007</v>
      </c>
      <c r="R4216" s="12">
        <v>5</v>
      </c>
      <c r="S4216">
        <v>12</v>
      </c>
      <c r="T4216" s="7">
        <v>11</v>
      </c>
      <c r="U4216">
        <v>5</v>
      </c>
      <c r="V4216" t="s">
        <v>82</v>
      </c>
      <c r="W4216">
        <f t="shared" si="65"/>
        <v>300</v>
      </c>
      <c r="X4216" s="5">
        <v>1</v>
      </c>
      <c r="Y4216" s="15" t="s">
        <v>48</v>
      </c>
      <c r="Z4216" t="s">
        <v>83</v>
      </c>
      <c r="AA4216" t="s">
        <v>911</v>
      </c>
      <c r="AB4216">
        <v>47</v>
      </c>
      <c r="AC4216" t="s">
        <v>1468</v>
      </c>
      <c r="AD4216" t="s">
        <v>1657</v>
      </c>
    </row>
    <row r="4217" spans="1:30" ht="14.4" x14ac:dyDescent="0.3">
      <c r="A4217">
        <v>44</v>
      </c>
      <c r="B4217" t="s">
        <v>24</v>
      </c>
      <c r="C4217" t="s">
        <v>477</v>
      </c>
      <c r="D4217" t="s">
        <v>478</v>
      </c>
      <c r="E4217">
        <v>2015</v>
      </c>
      <c r="F4217" t="s">
        <v>709</v>
      </c>
      <c r="G4217" t="s">
        <v>710</v>
      </c>
      <c r="H4217" s="3" t="s">
        <v>711</v>
      </c>
      <c r="I4217" s="8">
        <v>6.0446669999999996</v>
      </c>
      <c r="J4217" s="8">
        <v>-74.268749999999997</v>
      </c>
      <c r="K4217">
        <v>800000</v>
      </c>
      <c r="L4217" t="s">
        <v>67</v>
      </c>
      <c r="M4217" t="s">
        <v>712</v>
      </c>
      <c r="N4217" t="s">
        <v>713</v>
      </c>
      <c r="O4217" s="12">
        <v>2006</v>
      </c>
      <c r="P4217" s="12">
        <v>6</v>
      </c>
      <c r="Q4217" s="12">
        <v>2007</v>
      </c>
      <c r="R4217" s="12">
        <v>5</v>
      </c>
      <c r="S4217">
        <v>12</v>
      </c>
      <c r="T4217" s="7">
        <v>11</v>
      </c>
      <c r="U4217">
        <v>5</v>
      </c>
      <c r="V4217" t="s">
        <v>82</v>
      </c>
      <c r="W4217">
        <f t="shared" si="65"/>
        <v>300</v>
      </c>
      <c r="X4217" s="5">
        <v>1</v>
      </c>
      <c r="Y4217" s="15" t="s">
        <v>48</v>
      </c>
      <c r="Z4217" t="s">
        <v>83</v>
      </c>
      <c r="AA4217" t="s">
        <v>87</v>
      </c>
      <c r="AB4217">
        <v>3</v>
      </c>
      <c r="AC4217" t="s">
        <v>1468</v>
      </c>
      <c r="AD4217" t="s">
        <v>1657</v>
      </c>
    </row>
    <row r="4218" spans="1:30" ht="14.4" x14ac:dyDescent="0.3">
      <c r="A4218">
        <v>44</v>
      </c>
      <c r="B4218" t="s">
        <v>24</v>
      </c>
      <c r="C4218" t="s">
        <v>477</v>
      </c>
      <c r="D4218" t="s">
        <v>478</v>
      </c>
      <c r="E4218">
        <v>2015</v>
      </c>
      <c r="F4218" t="s">
        <v>709</v>
      </c>
      <c r="G4218" t="s">
        <v>710</v>
      </c>
      <c r="H4218" s="3" t="s">
        <v>711</v>
      </c>
      <c r="I4218" s="8">
        <v>6.0446669999999996</v>
      </c>
      <c r="J4218" s="8">
        <v>-74.268749999999997</v>
      </c>
      <c r="K4218">
        <v>800000</v>
      </c>
      <c r="L4218" t="s">
        <v>67</v>
      </c>
      <c r="M4218" t="s">
        <v>712</v>
      </c>
      <c r="N4218" t="s">
        <v>713</v>
      </c>
      <c r="O4218" s="12">
        <v>2006</v>
      </c>
      <c r="P4218" s="12">
        <v>6</v>
      </c>
      <c r="Q4218" s="12">
        <v>2007</v>
      </c>
      <c r="R4218" s="12">
        <v>5</v>
      </c>
      <c r="S4218">
        <v>12</v>
      </c>
      <c r="T4218" s="7">
        <v>11</v>
      </c>
      <c r="U4218">
        <v>5</v>
      </c>
      <c r="V4218" t="s">
        <v>82</v>
      </c>
      <c r="W4218">
        <f t="shared" si="65"/>
        <v>300</v>
      </c>
      <c r="X4218" s="5">
        <v>1</v>
      </c>
      <c r="Y4218" s="15" t="s">
        <v>48</v>
      </c>
      <c r="Z4218" t="s">
        <v>90</v>
      </c>
      <c r="AA4218" t="s">
        <v>666</v>
      </c>
      <c r="AB4218">
        <v>27</v>
      </c>
      <c r="AC4218" t="s">
        <v>1468</v>
      </c>
      <c r="AD4218" t="s">
        <v>1657</v>
      </c>
    </row>
    <row r="4219" spans="1:30" ht="14.4" x14ac:dyDescent="0.3">
      <c r="A4219">
        <v>44</v>
      </c>
      <c r="B4219" t="s">
        <v>24</v>
      </c>
      <c r="C4219" t="s">
        <v>477</v>
      </c>
      <c r="D4219" t="s">
        <v>478</v>
      </c>
      <c r="E4219">
        <v>2015</v>
      </c>
      <c r="F4219" t="s">
        <v>709</v>
      </c>
      <c r="G4219" t="s">
        <v>710</v>
      </c>
      <c r="H4219" s="3" t="s">
        <v>711</v>
      </c>
      <c r="I4219" s="8">
        <v>6.0446669999999996</v>
      </c>
      <c r="J4219" s="8">
        <v>-74.268749999999997</v>
      </c>
      <c r="K4219">
        <v>800000</v>
      </c>
      <c r="L4219" t="s">
        <v>67</v>
      </c>
      <c r="M4219" t="s">
        <v>712</v>
      </c>
      <c r="N4219" t="s">
        <v>713</v>
      </c>
      <c r="O4219" s="12">
        <v>2006</v>
      </c>
      <c r="P4219" s="12">
        <v>6</v>
      </c>
      <c r="Q4219" s="12">
        <v>2007</v>
      </c>
      <c r="R4219" s="12">
        <v>5</v>
      </c>
      <c r="S4219">
        <v>12</v>
      </c>
      <c r="T4219" s="7">
        <v>11</v>
      </c>
      <c r="U4219">
        <v>5</v>
      </c>
      <c r="V4219" t="s">
        <v>82</v>
      </c>
      <c r="W4219">
        <f t="shared" si="65"/>
        <v>300</v>
      </c>
      <c r="X4219" s="5">
        <v>1</v>
      </c>
      <c r="Y4219" s="15" t="s">
        <v>48</v>
      </c>
      <c r="Z4219" t="s">
        <v>90</v>
      </c>
      <c r="AA4219" t="s">
        <v>91</v>
      </c>
      <c r="AB4219">
        <v>2</v>
      </c>
      <c r="AC4219" t="s">
        <v>1468</v>
      </c>
      <c r="AD4219" t="s">
        <v>1657</v>
      </c>
    </row>
    <row r="4220" spans="1:30" ht="14.4" x14ac:dyDescent="0.3">
      <c r="A4220">
        <v>44</v>
      </c>
      <c r="B4220" t="s">
        <v>24</v>
      </c>
      <c r="C4220" t="s">
        <v>477</v>
      </c>
      <c r="D4220" t="s">
        <v>478</v>
      </c>
      <c r="E4220">
        <v>2015</v>
      </c>
      <c r="F4220" t="s">
        <v>714</v>
      </c>
      <c r="G4220" t="s">
        <v>715</v>
      </c>
      <c r="H4220" s="3" t="s">
        <v>716</v>
      </c>
      <c r="I4220" s="8">
        <v>6.0216940000000001</v>
      </c>
      <c r="J4220" s="8">
        <v>-74.198639</v>
      </c>
      <c r="K4220">
        <v>600000000</v>
      </c>
      <c r="L4220" t="s">
        <v>110</v>
      </c>
      <c r="M4220" t="s">
        <v>712</v>
      </c>
      <c r="N4220" t="s">
        <v>713</v>
      </c>
      <c r="O4220" s="12">
        <v>2006</v>
      </c>
      <c r="P4220" s="12">
        <v>6</v>
      </c>
      <c r="Q4220" s="12">
        <v>2007</v>
      </c>
      <c r="R4220" s="12">
        <v>5</v>
      </c>
      <c r="S4220">
        <v>12</v>
      </c>
      <c r="T4220" s="7">
        <v>11</v>
      </c>
      <c r="U4220">
        <v>5</v>
      </c>
      <c r="V4220" t="s">
        <v>82</v>
      </c>
      <c r="W4220">
        <f t="shared" si="65"/>
        <v>300</v>
      </c>
      <c r="X4220" s="5">
        <v>1</v>
      </c>
      <c r="Y4220" s="15" t="s">
        <v>48</v>
      </c>
      <c r="Z4220" t="s">
        <v>1131</v>
      </c>
      <c r="AA4220" t="s">
        <v>1132</v>
      </c>
      <c r="AB4220">
        <v>1</v>
      </c>
      <c r="AC4220" t="s">
        <v>1468</v>
      </c>
      <c r="AD4220" t="s">
        <v>1657</v>
      </c>
    </row>
    <row r="4221" spans="1:30" ht="14.4" x14ac:dyDescent="0.3">
      <c r="A4221">
        <v>44</v>
      </c>
      <c r="B4221" t="s">
        <v>24</v>
      </c>
      <c r="C4221" t="s">
        <v>477</v>
      </c>
      <c r="D4221" t="s">
        <v>478</v>
      </c>
      <c r="E4221">
        <v>2015</v>
      </c>
      <c r="F4221" t="s">
        <v>714</v>
      </c>
      <c r="G4221" t="s">
        <v>715</v>
      </c>
      <c r="H4221" s="3" t="s">
        <v>716</v>
      </c>
      <c r="I4221" s="8">
        <v>6.0216940000000001</v>
      </c>
      <c r="J4221" s="8">
        <v>-74.198639</v>
      </c>
      <c r="K4221">
        <v>600000000</v>
      </c>
      <c r="L4221" t="s">
        <v>110</v>
      </c>
      <c r="M4221" t="s">
        <v>712</v>
      </c>
      <c r="N4221" t="s">
        <v>713</v>
      </c>
      <c r="O4221" s="12">
        <v>2006</v>
      </c>
      <c r="P4221" s="12">
        <v>6</v>
      </c>
      <c r="Q4221" s="12">
        <v>2007</v>
      </c>
      <c r="R4221" s="12">
        <v>5</v>
      </c>
      <c r="S4221">
        <v>12</v>
      </c>
      <c r="T4221" s="7">
        <v>11</v>
      </c>
      <c r="U4221">
        <v>5</v>
      </c>
      <c r="V4221" t="s">
        <v>82</v>
      </c>
      <c r="W4221">
        <f t="shared" si="65"/>
        <v>300</v>
      </c>
      <c r="X4221" s="5">
        <v>1</v>
      </c>
      <c r="Y4221" s="15" t="s">
        <v>48</v>
      </c>
      <c r="Z4221" t="s">
        <v>49</v>
      </c>
      <c r="AA4221" t="s">
        <v>1148</v>
      </c>
      <c r="AB4221">
        <v>1</v>
      </c>
      <c r="AC4221" t="s">
        <v>1468</v>
      </c>
      <c r="AD4221" t="s">
        <v>1657</v>
      </c>
    </row>
    <row r="4222" spans="1:30" ht="14.4" x14ac:dyDescent="0.3">
      <c r="A4222">
        <v>44</v>
      </c>
      <c r="B4222" t="s">
        <v>24</v>
      </c>
      <c r="C4222" t="s">
        <v>477</v>
      </c>
      <c r="D4222" t="s">
        <v>478</v>
      </c>
      <c r="E4222">
        <v>2015</v>
      </c>
      <c r="F4222" t="s">
        <v>714</v>
      </c>
      <c r="G4222" t="s">
        <v>715</v>
      </c>
      <c r="H4222" s="3" t="s">
        <v>716</v>
      </c>
      <c r="I4222" s="8">
        <v>6.0216940000000001</v>
      </c>
      <c r="J4222" s="8">
        <v>-74.198639</v>
      </c>
      <c r="K4222">
        <v>600000000</v>
      </c>
      <c r="L4222" t="s">
        <v>110</v>
      </c>
      <c r="M4222" t="s">
        <v>712</v>
      </c>
      <c r="N4222" t="s">
        <v>713</v>
      </c>
      <c r="O4222" s="12">
        <v>2006</v>
      </c>
      <c r="P4222" s="12">
        <v>6</v>
      </c>
      <c r="Q4222" s="12">
        <v>2007</v>
      </c>
      <c r="R4222" s="12">
        <v>5</v>
      </c>
      <c r="S4222">
        <v>12</v>
      </c>
      <c r="T4222" s="7">
        <v>11</v>
      </c>
      <c r="U4222">
        <v>5</v>
      </c>
      <c r="V4222" t="s">
        <v>82</v>
      </c>
      <c r="W4222">
        <f t="shared" si="65"/>
        <v>300</v>
      </c>
      <c r="X4222" s="5">
        <v>1</v>
      </c>
      <c r="Y4222" s="15" t="s">
        <v>48</v>
      </c>
      <c r="Z4222" t="s">
        <v>49</v>
      </c>
      <c r="AA4222" t="s">
        <v>1149</v>
      </c>
      <c r="AB4222">
        <v>0</v>
      </c>
      <c r="AC4222" t="s">
        <v>1468</v>
      </c>
      <c r="AD4222" t="s">
        <v>1657</v>
      </c>
    </row>
    <row r="4223" spans="1:30" ht="14.4" x14ac:dyDescent="0.3">
      <c r="A4223">
        <v>44</v>
      </c>
      <c r="B4223" t="s">
        <v>24</v>
      </c>
      <c r="C4223" t="s">
        <v>477</v>
      </c>
      <c r="D4223" t="s">
        <v>478</v>
      </c>
      <c r="E4223">
        <v>2015</v>
      </c>
      <c r="F4223" t="s">
        <v>714</v>
      </c>
      <c r="G4223" t="s">
        <v>715</v>
      </c>
      <c r="H4223" s="3" t="s">
        <v>716</v>
      </c>
      <c r="I4223" s="8">
        <v>6.0216940000000001</v>
      </c>
      <c r="J4223" s="8">
        <v>-74.198639</v>
      </c>
      <c r="K4223">
        <v>600000000</v>
      </c>
      <c r="L4223" t="s">
        <v>110</v>
      </c>
      <c r="M4223" t="s">
        <v>712</v>
      </c>
      <c r="N4223" t="s">
        <v>713</v>
      </c>
      <c r="O4223" s="12">
        <v>2006</v>
      </c>
      <c r="P4223" s="12">
        <v>6</v>
      </c>
      <c r="Q4223" s="12">
        <v>2007</v>
      </c>
      <c r="R4223" s="12">
        <v>5</v>
      </c>
      <c r="S4223">
        <v>12</v>
      </c>
      <c r="T4223" s="7">
        <v>11</v>
      </c>
      <c r="U4223">
        <v>5</v>
      </c>
      <c r="V4223" t="s">
        <v>82</v>
      </c>
      <c r="W4223">
        <f t="shared" si="65"/>
        <v>300</v>
      </c>
      <c r="X4223" s="5">
        <v>1</v>
      </c>
      <c r="Y4223" s="15" t="s">
        <v>48</v>
      </c>
      <c r="Z4223" t="s">
        <v>49</v>
      </c>
      <c r="AA4223" t="s">
        <v>483</v>
      </c>
      <c r="AB4223">
        <v>3</v>
      </c>
      <c r="AC4223" t="s">
        <v>1468</v>
      </c>
      <c r="AD4223" t="s">
        <v>1657</v>
      </c>
    </row>
    <row r="4224" spans="1:30" ht="14.4" x14ac:dyDescent="0.3">
      <c r="A4224">
        <v>44</v>
      </c>
      <c r="B4224" t="s">
        <v>24</v>
      </c>
      <c r="C4224" t="s">
        <v>477</v>
      </c>
      <c r="D4224" t="s">
        <v>478</v>
      </c>
      <c r="E4224">
        <v>2015</v>
      </c>
      <c r="F4224" t="s">
        <v>714</v>
      </c>
      <c r="G4224" t="s">
        <v>715</v>
      </c>
      <c r="H4224" s="3" t="s">
        <v>716</v>
      </c>
      <c r="I4224" s="8">
        <v>6.0216940000000001</v>
      </c>
      <c r="J4224" s="8">
        <v>-74.198639</v>
      </c>
      <c r="K4224">
        <v>600000000</v>
      </c>
      <c r="L4224" t="s">
        <v>110</v>
      </c>
      <c r="M4224" t="s">
        <v>712</v>
      </c>
      <c r="N4224" t="s">
        <v>713</v>
      </c>
      <c r="O4224" s="12">
        <v>2006</v>
      </c>
      <c r="P4224" s="12">
        <v>6</v>
      </c>
      <c r="Q4224" s="12">
        <v>2007</v>
      </c>
      <c r="R4224" s="12">
        <v>5</v>
      </c>
      <c r="S4224">
        <v>12</v>
      </c>
      <c r="T4224" s="7">
        <v>11</v>
      </c>
      <c r="U4224">
        <v>5</v>
      </c>
      <c r="V4224" t="s">
        <v>82</v>
      </c>
      <c r="W4224">
        <f t="shared" si="65"/>
        <v>300</v>
      </c>
      <c r="X4224" s="5">
        <v>1</v>
      </c>
      <c r="Y4224" s="15" t="s">
        <v>48</v>
      </c>
      <c r="Z4224" t="s">
        <v>49</v>
      </c>
      <c r="AA4224" t="s">
        <v>490</v>
      </c>
      <c r="AB4224">
        <v>19</v>
      </c>
      <c r="AC4224" t="s">
        <v>1468</v>
      </c>
      <c r="AD4224" t="s">
        <v>1657</v>
      </c>
    </row>
    <row r="4225" spans="1:30" ht="14.4" x14ac:dyDescent="0.3">
      <c r="A4225">
        <v>44</v>
      </c>
      <c r="B4225" t="s">
        <v>24</v>
      </c>
      <c r="C4225" t="s">
        <v>477</v>
      </c>
      <c r="D4225" t="s">
        <v>478</v>
      </c>
      <c r="E4225">
        <v>2015</v>
      </c>
      <c r="F4225" t="s">
        <v>714</v>
      </c>
      <c r="G4225" t="s">
        <v>715</v>
      </c>
      <c r="H4225" s="3" t="s">
        <v>716</v>
      </c>
      <c r="I4225" s="8">
        <v>6.0216940000000001</v>
      </c>
      <c r="J4225" s="8">
        <v>-74.198639</v>
      </c>
      <c r="K4225">
        <v>600000000</v>
      </c>
      <c r="L4225" t="s">
        <v>110</v>
      </c>
      <c r="M4225" t="s">
        <v>712</v>
      </c>
      <c r="N4225" t="s">
        <v>713</v>
      </c>
      <c r="O4225" s="12">
        <v>2006</v>
      </c>
      <c r="P4225" s="12">
        <v>6</v>
      </c>
      <c r="Q4225" s="12">
        <v>2007</v>
      </c>
      <c r="R4225" s="12">
        <v>5</v>
      </c>
      <c r="S4225">
        <v>12</v>
      </c>
      <c r="T4225" s="7">
        <v>11</v>
      </c>
      <c r="U4225">
        <v>5</v>
      </c>
      <c r="V4225" t="s">
        <v>82</v>
      </c>
      <c r="W4225">
        <f t="shared" si="65"/>
        <v>300</v>
      </c>
      <c r="X4225" s="5">
        <v>1</v>
      </c>
      <c r="Y4225" s="15" t="s">
        <v>48</v>
      </c>
      <c r="Z4225" t="s">
        <v>55</v>
      </c>
      <c r="AA4225" t="s">
        <v>1080</v>
      </c>
      <c r="AB4225">
        <v>1</v>
      </c>
      <c r="AC4225" t="s">
        <v>1468</v>
      </c>
      <c r="AD4225" t="s">
        <v>1657</v>
      </c>
    </row>
    <row r="4226" spans="1:30" ht="14.4" x14ac:dyDescent="0.3">
      <c r="A4226">
        <v>44</v>
      </c>
      <c r="B4226" t="s">
        <v>24</v>
      </c>
      <c r="C4226" t="s">
        <v>477</v>
      </c>
      <c r="D4226" t="s">
        <v>478</v>
      </c>
      <c r="E4226">
        <v>2015</v>
      </c>
      <c r="F4226" t="s">
        <v>714</v>
      </c>
      <c r="G4226" t="s">
        <v>715</v>
      </c>
      <c r="H4226" s="3" t="s">
        <v>716</v>
      </c>
      <c r="I4226" s="8">
        <v>6.0216940000000001</v>
      </c>
      <c r="J4226" s="8">
        <v>-74.198639</v>
      </c>
      <c r="K4226">
        <v>600000000</v>
      </c>
      <c r="L4226" t="s">
        <v>110</v>
      </c>
      <c r="M4226" t="s">
        <v>712</v>
      </c>
      <c r="N4226" t="s">
        <v>713</v>
      </c>
      <c r="O4226" s="12">
        <v>2006</v>
      </c>
      <c r="P4226" s="12">
        <v>6</v>
      </c>
      <c r="Q4226" s="12">
        <v>2007</v>
      </c>
      <c r="R4226" s="12">
        <v>5</v>
      </c>
      <c r="S4226">
        <v>12</v>
      </c>
      <c r="T4226" s="7">
        <v>11</v>
      </c>
      <c r="U4226">
        <v>5</v>
      </c>
      <c r="V4226" t="s">
        <v>82</v>
      </c>
      <c r="W4226">
        <f t="shared" si="65"/>
        <v>300</v>
      </c>
      <c r="X4226" s="5">
        <v>1</v>
      </c>
      <c r="Y4226" s="15" t="s">
        <v>48</v>
      </c>
      <c r="Z4226" t="s">
        <v>55</v>
      </c>
      <c r="AA4226" t="s">
        <v>859</v>
      </c>
      <c r="AB4226">
        <v>30</v>
      </c>
      <c r="AC4226" t="s">
        <v>1468</v>
      </c>
      <c r="AD4226" t="s">
        <v>1657</v>
      </c>
    </row>
    <row r="4227" spans="1:30" ht="14.4" x14ac:dyDescent="0.3">
      <c r="A4227">
        <v>44</v>
      </c>
      <c r="B4227" t="s">
        <v>24</v>
      </c>
      <c r="C4227" t="s">
        <v>477</v>
      </c>
      <c r="D4227" t="s">
        <v>478</v>
      </c>
      <c r="E4227">
        <v>2015</v>
      </c>
      <c r="F4227" t="s">
        <v>714</v>
      </c>
      <c r="G4227" t="s">
        <v>715</v>
      </c>
      <c r="H4227" s="3" t="s">
        <v>716</v>
      </c>
      <c r="I4227" s="8">
        <v>6.0216940000000001</v>
      </c>
      <c r="J4227" s="8">
        <v>-74.198639</v>
      </c>
      <c r="K4227">
        <v>600000000</v>
      </c>
      <c r="L4227" t="s">
        <v>110</v>
      </c>
      <c r="M4227" t="s">
        <v>712</v>
      </c>
      <c r="N4227" t="s">
        <v>713</v>
      </c>
      <c r="O4227" s="12">
        <v>2006</v>
      </c>
      <c r="P4227" s="12">
        <v>6</v>
      </c>
      <c r="Q4227" s="12">
        <v>2007</v>
      </c>
      <c r="R4227" s="12">
        <v>5</v>
      </c>
      <c r="S4227">
        <v>12</v>
      </c>
      <c r="T4227" s="7">
        <v>11</v>
      </c>
      <c r="U4227">
        <v>5</v>
      </c>
      <c r="V4227" t="s">
        <v>82</v>
      </c>
      <c r="W4227">
        <f t="shared" si="65"/>
        <v>300</v>
      </c>
      <c r="X4227" s="5">
        <v>1</v>
      </c>
      <c r="Y4227" s="15" t="s">
        <v>48</v>
      </c>
      <c r="Z4227" t="s">
        <v>55</v>
      </c>
      <c r="AA4227" t="s">
        <v>1146</v>
      </c>
      <c r="AB4227">
        <v>42</v>
      </c>
      <c r="AC4227" t="s">
        <v>1468</v>
      </c>
      <c r="AD4227" t="s">
        <v>1657</v>
      </c>
    </row>
    <row r="4228" spans="1:30" ht="14.4" x14ac:dyDescent="0.3">
      <c r="A4228">
        <v>44</v>
      </c>
      <c r="B4228" t="s">
        <v>24</v>
      </c>
      <c r="C4228" t="s">
        <v>477</v>
      </c>
      <c r="D4228" t="s">
        <v>478</v>
      </c>
      <c r="E4228">
        <v>2015</v>
      </c>
      <c r="F4228" t="s">
        <v>714</v>
      </c>
      <c r="G4228" t="s">
        <v>715</v>
      </c>
      <c r="H4228" s="3" t="s">
        <v>716</v>
      </c>
      <c r="I4228" s="8">
        <v>6.0216940000000001</v>
      </c>
      <c r="J4228" s="8">
        <v>-74.198639</v>
      </c>
      <c r="K4228">
        <v>600000000</v>
      </c>
      <c r="L4228" t="s">
        <v>110</v>
      </c>
      <c r="M4228" t="s">
        <v>712</v>
      </c>
      <c r="N4228" t="s">
        <v>713</v>
      </c>
      <c r="O4228" s="12">
        <v>2006</v>
      </c>
      <c r="P4228" s="12">
        <v>6</v>
      </c>
      <c r="Q4228" s="12">
        <v>2007</v>
      </c>
      <c r="R4228" s="12">
        <v>5</v>
      </c>
      <c r="S4228">
        <v>12</v>
      </c>
      <c r="T4228" s="7">
        <v>11</v>
      </c>
      <c r="U4228">
        <v>5</v>
      </c>
      <c r="V4228" t="s">
        <v>82</v>
      </c>
      <c r="W4228">
        <f t="shared" si="65"/>
        <v>300</v>
      </c>
      <c r="X4228" s="5">
        <v>1</v>
      </c>
      <c r="Y4228" s="15" t="s">
        <v>48</v>
      </c>
      <c r="Z4228" t="s">
        <v>55</v>
      </c>
      <c r="AA4228" t="s">
        <v>1150</v>
      </c>
      <c r="AB4228">
        <v>5</v>
      </c>
      <c r="AC4228" t="s">
        <v>1468</v>
      </c>
      <c r="AD4228" t="s">
        <v>1657</v>
      </c>
    </row>
    <row r="4229" spans="1:30" ht="14.4" x14ac:dyDescent="0.3">
      <c r="A4229">
        <v>44</v>
      </c>
      <c r="B4229" t="s">
        <v>24</v>
      </c>
      <c r="C4229" t="s">
        <v>477</v>
      </c>
      <c r="D4229" t="s">
        <v>478</v>
      </c>
      <c r="E4229">
        <v>2015</v>
      </c>
      <c r="F4229" t="s">
        <v>714</v>
      </c>
      <c r="G4229" t="s">
        <v>715</v>
      </c>
      <c r="H4229" s="3" t="s">
        <v>716</v>
      </c>
      <c r="I4229" s="8">
        <v>6.0216940000000001</v>
      </c>
      <c r="J4229" s="8">
        <v>-74.198639</v>
      </c>
      <c r="K4229">
        <v>600000000</v>
      </c>
      <c r="L4229" t="s">
        <v>110</v>
      </c>
      <c r="M4229" t="s">
        <v>712</v>
      </c>
      <c r="N4229" t="s">
        <v>713</v>
      </c>
      <c r="O4229" s="12">
        <v>2006</v>
      </c>
      <c r="P4229" s="12">
        <v>6</v>
      </c>
      <c r="Q4229" s="12">
        <v>2007</v>
      </c>
      <c r="R4229" s="12">
        <v>5</v>
      </c>
      <c r="S4229">
        <v>12</v>
      </c>
      <c r="T4229" s="7">
        <v>11</v>
      </c>
      <c r="U4229">
        <v>5</v>
      </c>
      <c r="V4229" t="s">
        <v>82</v>
      </c>
      <c r="W4229">
        <f t="shared" si="65"/>
        <v>300</v>
      </c>
      <c r="X4229" s="5">
        <v>1</v>
      </c>
      <c r="Y4229" s="15" t="s">
        <v>48</v>
      </c>
      <c r="Z4229" t="s">
        <v>55</v>
      </c>
      <c r="AA4229" t="s">
        <v>1106</v>
      </c>
      <c r="AB4229">
        <v>161</v>
      </c>
      <c r="AC4229" t="s">
        <v>1468</v>
      </c>
      <c r="AD4229" t="s">
        <v>1657</v>
      </c>
    </row>
    <row r="4230" spans="1:30" ht="14.4" x14ac:dyDescent="0.3">
      <c r="A4230">
        <v>44</v>
      </c>
      <c r="B4230" t="s">
        <v>24</v>
      </c>
      <c r="C4230" t="s">
        <v>477</v>
      </c>
      <c r="D4230" t="s">
        <v>478</v>
      </c>
      <c r="E4230">
        <v>2015</v>
      </c>
      <c r="F4230" t="s">
        <v>714</v>
      </c>
      <c r="G4230" t="s">
        <v>715</v>
      </c>
      <c r="H4230" s="3" t="s">
        <v>716</v>
      </c>
      <c r="I4230" s="8">
        <v>6.0216940000000001</v>
      </c>
      <c r="J4230" s="8">
        <v>-74.198639</v>
      </c>
      <c r="K4230">
        <v>600000000</v>
      </c>
      <c r="L4230" t="s">
        <v>110</v>
      </c>
      <c r="M4230" t="s">
        <v>712</v>
      </c>
      <c r="N4230" t="s">
        <v>713</v>
      </c>
      <c r="O4230" s="12">
        <v>2006</v>
      </c>
      <c r="P4230" s="12">
        <v>6</v>
      </c>
      <c r="Q4230" s="12">
        <v>2007</v>
      </c>
      <c r="R4230" s="12">
        <v>5</v>
      </c>
      <c r="S4230">
        <v>12</v>
      </c>
      <c r="T4230" s="7">
        <v>11</v>
      </c>
      <c r="U4230">
        <v>5</v>
      </c>
      <c r="V4230" t="s">
        <v>82</v>
      </c>
      <c r="W4230">
        <f t="shared" si="65"/>
        <v>300</v>
      </c>
      <c r="X4230" s="5">
        <v>1</v>
      </c>
      <c r="Y4230" s="15" t="s">
        <v>48</v>
      </c>
      <c r="Z4230" t="s">
        <v>55</v>
      </c>
      <c r="AA4230" t="s">
        <v>861</v>
      </c>
      <c r="AB4230">
        <v>195</v>
      </c>
      <c r="AC4230" t="s">
        <v>1468</v>
      </c>
      <c r="AD4230" t="s">
        <v>1657</v>
      </c>
    </row>
    <row r="4231" spans="1:30" ht="14.4" x14ac:dyDescent="0.3">
      <c r="A4231">
        <v>44</v>
      </c>
      <c r="B4231" t="s">
        <v>24</v>
      </c>
      <c r="C4231" t="s">
        <v>477</v>
      </c>
      <c r="D4231" t="s">
        <v>478</v>
      </c>
      <c r="E4231">
        <v>2015</v>
      </c>
      <c r="F4231" t="s">
        <v>714</v>
      </c>
      <c r="G4231" t="s">
        <v>715</v>
      </c>
      <c r="H4231" s="3" t="s">
        <v>716</v>
      </c>
      <c r="I4231" s="8">
        <v>6.0216940000000001</v>
      </c>
      <c r="J4231" s="8">
        <v>-74.198639</v>
      </c>
      <c r="K4231">
        <v>600000000</v>
      </c>
      <c r="L4231" t="s">
        <v>110</v>
      </c>
      <c r="M4231" t="s">
        <v>712</v>
      </c>
      <c r="N4231" t="s">
        <v>713</v>
      </c>
      <c r="O4231" s="12">
        <v>2006</v>
      </c>
      <c r="P4231" s="12">
        <v>6</v>
      </c>
      <c r="Q4231" s="12">
        <v>2007</v>
      </c>
      <c r="R4231" s="12">
        <v>5</v>
      </c>
      <c r="S4231">
        <v>12</v>
      </c>
      <c r="T4231" s="7">
        <v>11</v>
      </c>
      <c r="U4231">
        <v>5</v>
      </c>
      <c r="V4231" t="s">
        <v>82</v>
      </c>
      <c r="W4231">
        <f t="shared" si="65"/>
        <v>300</v>
      </c>
      <c r="X4231" s="5">
        <v>1</v>
      </c>
      <c r="Y4231" s="15" t="s">
        <v>48</v>
      </c>
      <c r="Z4231" t="s">
        <v>55</v>
      </c>
      <c r="AA4231" t="s">
        <v>1151</v>
      </c>
      <c r="AB4231">
        <v>35</v>
      </c>
      <c r="AC4231" t="s">
        <v>1468</v>
      </c>
      <c r="AD4231" t="s">
        <v>1657</v>
      </c>
    </row>
    <row r="4232" spans="1:30" ht="14.4" x14ac:dyDescent="0.3">
      <c r="A4232">
        <v>44</v>
      </c>
      <c r="B4232" t="s">
        <v>24</v>
      </c>
      <c r="C4232" t="s">
        <v>477</v>
      </c>
      <c r="D4232" t="s">
        <v>478</v>
      </c>
      <c r="E4232">
        <v>2015</v>
      </c>
      <c r="F4232" t="s">
        <v>714</v>
      </c>
      <c r="G4232" t="s">
        <v>715</v>
      </c>
      <c r="H4232" s="3" t="s">
        <v>716</v>
      </c>
      <c r="I4232" s="8">
        <v>6.0216940000000001</v>
      </c>
      <c r="J4232" s="8">
        <v>-74.198639</v>
      </c>
      <c r="K4232">
        <v>600000000</v>
      </c>
      <c r="L4232" t="s">
        <v>110</v>
      </c>
      <c r="M4232" t="s">
        <v>712</v>
      </c>
      <c r="N4232" t="s">
        <v>713</v>
      </c>
      <c r="O4232" s="12">
        <v>2006</v>
      </c>
      <c r="P4232" s="12">
        <v>6</v>
      </c>
      <c r="Q4232" s="12">
        <v>2007</v>
      </c>
      <c r="R4232" s="12">
        <v>5</v>
      </c>
      <c r="S4232">
        <v>12</v>
      </c>
      <c r="T4232" s="7">
        <v>11</v>
      </c>
      <c r="U4232">
        <v>5</v>
      </c>
      <c r="V4232" t="s">
        <v>82</v>
      </c>
      <c r="W4232">
        <f t="shared" si="65"/>
        <v>300</v>
      </c>
      <c r="X4232" s="5">
        <v>1</v>
      </c>
      <c r="Y4232" s="15" t="s">
        <v>48</v>
      </c>
      <c r="Z4232" t="s">
        <v>55</v>
      </c>
      <c r="AA4232" t="s">
        <v>1152</v>
      </c>
      <c r="AB4232">
        <v>7</v>
      </c>
      <c r="AC4232" t="s">
        <v>1468</v>
      </c>
      <c r="AD4232" t="s">
        <v>1657</v>
      </c>
    </row>
    <row r="4233" spans="1:30" ht="14.4" x14ac:dyDescent="0.3">
      <c r="A4233">
        <v>44</v>
      </c>
      <c r="B4233" t="s">
        <v>24</v>
      </c>
      <c r="C4233" t="s">
        <v>477</v>
      </c>
      <c r="D4233" t="s">
        <v>478</v>
      </c>
      <c r="E4233">
        <v>2015</v>
      </c>
      <c r="F4233" t="s">
        <v>714</v>
      </c>
      <c r="G4233" t="s">
        <v>715</v>
      </c>
      <c r="H4233" s="3" t="s">
        <v>716</v>
      </c>
      <c r="I4233" s="8">
        <v>6.0216940000000001</v>
      </c>
      <c r="J4233" s="8">
        <v>-74.198639</v>
      </c>
      <c r="K4233">
        <v>600000000</v>
      </c>
      <c r="L4233" t="s">
        <v>110</v>
      </c>
      <c r="M4233" t="s">
        <v>712</v>
      </c>
      <c r="N4233" t="s">
        <v>713</v>
      </c>
      <c r="O4233" s="12">
        <v>2006</v>
      </c>
      <c r="P4233" s="12">
        <v>6</v>
      </c>
      <c r="Q4233" s="12">
        <v>2007</v>
      </c>
      <c r="R4233" s="12">
        <v>5</v>
      </c>
      <c r="S4233">
        <v>12</v>
      </c>
      <c r="T4233" s="7">
        <v>11</v>
      </c>
      <c r="U4233">
        <v>5</v>
      </c>
      <c r="V4233" t="s">
        <v>82</v>
      </c>
      <c r="W4233">
        <f t="shared" si="65"/>
        <v>300</v>
      </c>
      <c r="X4233" s="5">
        <v>1</v>
      </c>
      <c r="Y4233" s="15" t="s">
        <v>48</v>
      </c>
      <c r="Z4233" t="s">
        <v>55</v>
      </c>
      <c r="AA4233" t="s">
        <v>1153</v>
      </c>
      <c r="AB4233">
        <v>3</v>
      </c>
      <c r="AC4233" t="s">
        <v>1468</v>
      </c>
      <c r="AD4233" t="s">
        <v>1657</v>
      </c>
    </row>
    <row r="4234" spans="1:30" ht="14.4" x14ac:dyDescent="0.3">
      <c r="A4234">
        <v>44</v>
      </c>
      <c r="B4234" t="s">
        <v>24</v>
      </c>
      <c r="C4234" t="s">
        <v>477</v>
      </c>
      <c r="D4234" t="s">
        <v>478</v>
      </c>
      <c r="E4234">
        <v>2015</v>
      </c>
      <c r="F4234" t="s">
        <v>714</v>
      </c>
      <c r="G4234" t="s">
        <v>715</v>
      </c>
      <c r="H4234" s="3" t="s">
        <v>716</v>
      </c>
      <c r="I4234" s="8">
        <v>6.0216940000000001</v>
      </c>
      <c r="J4234" s="8">
        <v>-74.198639</v>
      </c>
      <c r="K4234">
        <v>600000000</v>
      </c>
      <c r="L4234" t="s">
        <v>110</v>
      </c>
      <c r="M4234" t="s">
        <v>712</v>
      </c>
      <c r="N4234" t="s">
        <v>713</v>
      </c>
      <c r="O4234" s="12">
        <v>2006</v>
      </c>
      <c r="P4234" s="12">
        <v>6</v>
      </c>
      <c r="Q4234" s="12">
        <v>2007</v>
      </c>
      <c r="R4234" s="12">
        <v>5</v>
      </c>
      <c r="S4234">
        <v>12</v>
      </c>
      <c r="T4234" s="7">
        <v>11</v>
      </c>
      <c r="U4234">
        <v>5</v>
      </c>
      <c r="V4234" t="s">
        <v>82</v>
      </c>
      <c r="W4234">
        <f t="shared" si="65"/>
        <v>300</v>
      </c>
      <c r="X4234" s="5">
        <v>1</v>
      </c>
      <c r="Y4234" s="15" t="s">
        <v>48</v>
      </c>
      <c r="Z4234" t="s">
        <v>55</v>
      </c>
      <c r="AA4234" t="s">
        <v>1154</v>
      </c>
      <c r="AB4234">
        <v>23</v>
      </c>
      <c r="AC4234" t="s">
        <v>1468</v>
      </c>
      <c r="AD4234" t="s">
        <v>1657</v>
      </c>
    </row>
    <row r="4235" spans="1:30" ht="14.4" x14ac:dyDescent="0.3">
      <c r="A4235">
        <v>44</v>
      </c>
      <c r="B4235" t="s">
        <v>24</v>
      </c>
      <c r="C4235" t="s">
        <v>477</v>
      </c>
      <c r="D4235" t="s">
        <v>478</v>
      </c>
      <c r="E4235">
        <v>2015</v>
      </c>
      <c r="F4235" t="s">
        <v>714</v>
      </c>
      <c r="G4235" t="s">
        <v>715</v>
      </c>
      <c r="H4235" s="3" t="s">
        <v>716</v>
      </c>
      <c r="I4235" s="8">
        <v>6.0216940000000001</v>
      </c>
      <c r="J4235" s="8">
        <v>-74.198639</v>
      </c>
      <c r="K4235">
        <v>600000000</v>
      </c>
      <c r="L4235" t="s">
        <v>110</v>
      </c>
      <c r="M4235" t="s">
        <v>712</v>
      </c>
      <c r="N4235" t="s">
        <v>713</v>
      </c>
      <c r="O4235" s="12">
        <v>2006</v>
      </c>
      <c r="P4235" s="12">
        <v>6</v>
      </c>
      <c r="Q4235" s="12">
        <v>2007</v>
      </c>
      <c r="R4235" s="12">
        <v>5</v>
      </c>
      <c r="S4235">
        <v>12</v>
      </c>
      <c r="T4235" s="7">
        <v>11</v>
      </c>
      <c r="U4235">
        <v>5</v>
      </c>
      <c r="V4235" t="s">
        <v>82</v>
      </c>
      <c r="W4235">
        <f t="shared" si="65"/>
        <v>300</v>
      </c>
      <c r="X4235" s="5">
        <v>1</v>
      </c>
      <c r="Y4235" s="15" t="s">
        <v>48</v>
      </c>
      <c r="Z4235" t="s">
        <v>55</v>
      </c>
      <c r="AA4235" t="s">
        <v>1155</v>
      </c>
      <c r="AB4235">
        <v>0</v>
      </c>
      <c r="AC4235" t="s">
        <v>1468</v>
      </c>
      <c r="AD4235" t="s">
        <v>1657</v>
      </c>
    </row>
    <row r="4236" spans="1:30" ht="14.4" x14ac:dyDescent="0.3">
      <c r="A4236">
        <v>44</v>
      </c>
      <c r="B4236" t="s">
        <v>24</v>
      </c>
      <c r="C4236" t="s">
        <v>477</v>
      </c>
      <c r="D4236" t="s">
        <v>478</v>
      </c>
      <c r="E4236">
        <v>2015</v>
      </c>
      <c r="F4236" t="s">
        <v>714</v>
      </c>
      <c r="G4236" t="s">
        <v>715</v>
      </c>
      <c r="H4236" s="3" t="s">
        <v>716</v>
      </c>
      <c r="I4236" s="8">
        <v>6.0216940000000001</v>
      </c>
      <c r="J4236" s="8">
        <v>-74.198639</v>
      </c>
      <c r="K4236">
        <v>600000000</v>
      </c>
      <c r="L4236" t="s">
        <v>110</v>
      </c>
      <c r="M4236" t="s">
        <v>712</v>
      </c>
      <c r="N4236" t="s">
        <v>713</v>
      </c>
      <c r="O4236" s="12">
        <v>2006</v>
      </c>
      <c r="P4236" s="12">
        <v>6</v>
      </c>
      <c r="Q4236" s="12">
        <v>2007</v>
      </c>
      <c r="R4236" s="12">
        <v>5</v>
      </c>
      <c r="S4236">
        <v>12</v>
      </c>
      <c r="T4236" s="7">
        <v>11</v>
      </c>
      <c r="U4236">
        <v>5</v>
      </c>
      <c r="V4236" t="s">
        <v>82</v>
      </c>
      <c r="W4236">
        <f t="shared" si="65"/>
        <v>300</v>
      </c>
      <c r="X4236" s="5">
        <v>1</v>
      </c>
      <c r="Y4236" s="15" t="s">
        <v>48</v>
      </c>
      <c r="Z4236" t="s">
        <v>55</v>
      </c>
      <c r="AA4236" t="s">
        <v>895</v>
      </c>
      <c r="AB4236">
        <v>27</v>
      </c>
      <c r="AC4236" t="s">
        <v>1468</v>
      </c>
      <c r="AD4236" t="s">
        <v>1657</v>
      </c>
    </row>
    <row r="4237" spans="1:30" ht="14.4" x14ac:dyDescent="0.3">
      <c r="A4237">
        <v>44</v>
      </c>
      <c r="B4237" t="s">
        <v>24</v>
      </c>
      <c r="C4237" t="s">
        <v>477</v>
      </c>
      <c r="D4237" t="s">
        <v>478</v>
      </c>
      <c r="E4237">
        <v>2015</v>
      </c>
      <c r="F4237" t="s">
        <v>714</v>
      </c>
      <c r="G4237" t="s">
        <v>715</v>
      </c>
      <c r="H4237" s="3" t="s">
        <v>716</v>
      </c>
      <c r="I4237" s="8">
        <v>6.0216940000000001</v>
      </c>
      <c r="J4237" s="8">
        <v>-74.198639</v>
      </c>
      <c r="K4237">
        <v>600000000</v>
      </c>
      <c r="L4237" t="s">
        <v>110</v>
      </c>
      <c r="M4237" t="s">
        <v>712</v>
      </c>
      <c r="N4237" t="s">
        <v>713</v>
      </c>
      <c r="O4237" s="12">
        <v>2006</v>
      </c>
      <c r="P4237" s="12">
        <v>6</v>
      </c>
      <c r="Q4237" s="12">
        <v>2007</v>
      </c>
      <c r="R4237" s="12">
        <v>5</v>
      </c>
      <c r="S4237">
        <v>12</v>
      </c>
      <c r="T4237" s="7">
        <v>11</v>
      </c>
      <c r="U4237">
        <v>5</v>
      </c>
      <c r="V4237" t="s">
        <v>82</v>
      </c>
      <c r="W4237">
        <f t="shared" si="65"/>
        <v>300</v>
      </c>
      <c r="X4237" s="5">
        <v>1</v>
      </c>
      <c r="Y4237" s="15" t="s">
        <v>48</v>
      </c>
      <c r="Z4237" t="s">
        <v>55</v>
      </c>
      <c r="AA4237" t="s">
        <v>1057</v>
      </c>
      <c r="AB4237">
        <v>35</v>
      </c>
      <c r="AC4237" t="s">
        <v>1468</v>
      </c>
      <c r="AD4237" t="s">
        <v>1657</v>
      </c>
    </row>
    <row r="4238" spans="1:30" ht="14.4" x14ac:dyDescent="0.3">
      <c r="A4238">
        <v>44</v>
      </c>
      <c r="B4238" t="s">
        <v>24</v>
      </c>
      <c r="C4238" t="s">
        <v>477</v>
      </c>
      <c r="D4238" t="s">
        <v>478</v>
      </c>
      <c r="E4238">
        <v>2015</v>
      </c>
      <c r="F4238" t="s">
        <v>714</v>
      </c>
      <c r="G4238" t="s">
        <v>715</v>
      </c>
      <c r="H4238" s="3" t="s">
        <v>716</v>
      </c>
      <c r="I4238" s="8">
        <v>6.0216940000000001</v>
      </c>
      <c r="J4238" s="8">
        <v>-74.198639</v>
      </c>
      <c r="K4238">
        <v>600000000</v>
      </c>
      <c r="L4238" t="s">
        <v>110</v>
      </c>
      <c r="M4238" t="s">
        <v>712</v>
      </c>
      <c r="N4238" t="s">
        <v>713</v>
      </c>
      <c r="O4238" s="12">
        <v>2006</v>
      </c>
      <c r="P4238" s="12">
        <v>6</v>
      </c>
      <c r="Q4238" s="12">
        <v>2007</v>
      </c>
      <c r="R4238" s="12">
        <v>5</v>
      </c>
      <c r="S4238">
        <v>12</v>
      </c>
      <c r="T4238" s="7">
        <v>11</v>
      </c>
      <c r="U4238">
        <v>5</v>
      </c>
      <c r="V4238" t="s">
        <v>82</v>
      </c>
      <c r="W4238">
        <f t="shared" si="65"/>
        <v>300</v>
      </c>
      <c r="X4238" s="5">
        <v>1</v>
      </c>
      <c r="Y4238" s="15" t="s">
        <v>48</v>
      </c>
      <c r="Z4238" t="s">
        <v>55</v>
      </c>
      <c r="AA4238" t="s">
        <v>1156</v>
      </c>
      <c r="AB4238">
        <v>0</v>
      </c>
      <c r="AC4238" t="s">
        <v>1468</v>
      </c>
      <c r="AD4238" t="s">
        <v>1657</v>
      </c>
    </row>
    <row r="4239" spans="1:30" ht="14.4" x14ac:dyDescent="0.3">
      <c r="A4239">
        <v>44</v>
      </c>
      <c r="B4239" t="s">
        <v>24</v>
      </c>
      <c r="C4239" t="s">
        <v>477</v>
      </c>
      <c r="D4239" t="s">
        <v>478</v>
      </c>
      <c r="E4239">
        <v>2015</v>
      </c>
      <c r="F4239" t="s">
        <v>714</v>
      </c>
      <c r="G4239" t="s">
        <v>715</v>
      </c>
      <c r="H4239" s="3" t="s">
        <v>716</v>
      </c>
      <c r="I4239" s="8">
        <v>6.0216940000000001</v>
      </c>
      <c r="J4239" s="8">
        <v>-74.198639</v>
      </c>
      <c r="K4239">
        <v>600000000</v>
      </c>
      <c r="L4239" t="s">
        <v>110</v>
      </c>
      <c r="M4239" t="s">
        <v>712</v>
      </c>
      <c r="N4239" t="s">
        <v>713</v>
      </c>
      <c r="O4239" s="12">
        <v>2006</v>
      </c>
      <c r="P4239" s="12">
        <v>6</v>
      </c>
      <c r="Q4239" s="12">
        <v>2007</v>
      </c>
      <c r="R4239" s="12">
        <v>5</v>
      </c>
      <c r="S4239">
        <v>12</v>
      </c>
      <c r="T4239" s="7">
        <v>11</v>
      </c>
      <c r="U4239">
        <v>5</v>
      </c>
      <c r="V4239" t="s">
        <v>82</v>
      </c>
      <c r="W4239">
        <f t="shared" si="65"/>
        <v>300</v>
      </c>
      <c r="X4239" s="5">
        <v>1</v>
      </c>
      <c r="Y4239" s="15" t="s">
        <v>48</v>
      </c>
      <c r="Z4239" t="s">
        <v>55</v>
      </c>
      <c r="AA4239" t="s">
        <v>59</v>
      </c>
      <c r="AB4239">
        <v>24</v>
      </c>
      <c r="AC4239" t="s">
        <v>1468</v>
      </c>
      <c r="AD4239" t="s">
        <v>1657</v>
      </c>
    </row>
    <row r="4240" spans="1:30" ht="14.4" x14ac:dyDescent="0.3">
      <c r="A4240">
        <v>44</v>
      </c>
      <c r="B4240" t="s">
        <v>24</v>
      </c>
      <c r="C4240" t="s">
        <v>477</v>
      </c>
      <c r="D4240" t="s">
        <v>478</v>
      </c>
      <c r="E4240">
        <v>2015</v>
      </c>
      <c r="F4240" t="s">
        <v>714</v>
      </c>
      <c r="G4240" t="s">
        <v>715</v>
      </c>
      <c r="H4240" s="3" t="s">
        <v>716</v>
      </c>
      <c r="I4240" s="8">
        <v>6.0216940000000001</v>
      </c>
      <c r="J4240" s="8">
        <v>-74.198639</v>
      </c>
      <c r="K4240">
        <v>600000000</v>
      </c>
      <c r="L4240" t="s">
        <v>110</v>
      </c>
      <c r="M4240" t="s">
        <v>712</v>
      </c>
      <c r="N4240" t="s">
        <v>713</v>
      </c>
      <c r="O4240" s="12">
        <v>2006</v>
      </c>
      <c r="P4240" s="12">
        <v>6</v>
      </c>
      <c r="Q4240" s="12">
        <v>2007</v>
      </c>
      <c r="R4240" s="12">
        <v>5</v>
      </c>
      <c r="S4240">
        <v>12</v>
      </c>
      <c r="T4240" s="7">
        <v>11</v>
      </c>
      <c r="U4240">
        <v>5</v>
      </c>
      <c r="V4240" t="s">
        <v>82</v>
      </c>
      <c r="W4240">
        <f t="shared" si="65"/>
        <v>300</v>
      </c>
      <c r="X4240" s="5">
        <v>1</v>
      </c>
      <c r="Y4240" s="15" t="s">
        <v>48</v>
      </c>
      <c r="Z4240" t="s">
        <v>55</v>
      </c>
      <c r="AA4240" t="s">
        <v>1157</v>
      </c>
      <c r="AB4240">
        <v>7</v>
      </c>
      <c r="AC4240" t="s">
        <v>1468</v>
      </c>
      <c r="AD4240" t="s">
        <v>1657</v>
      </c>
    </row>
    <row r="4241" spans="1:30" ht="14.4" x14ac:dyDescent="0.3">
      <c r="A4241">
        <v>44</v>
      </c>
      <c r="B4241" t="s">
        <v>24</v>
      </c>
      <c r="C4241" t="s">
        <v>477</v>
      </c>
      <c r="D4241" t="s">
        <v>478</v>
      </c>
      <c r="E4241">
        <v>2015</v>
      </c>
      <c r="F4241" t="s">
        <v>714</v>
      </c>
      <c r="G4241" t="s">
        <v>715</v>
      </c>
      <c r="H4241" s="3" t="s">
        <v>716</v>
      </c>
      <c r="I4241" s="8">
        <v>6.0216940000000001</v>
      </c>
      <c r="J4241" s="8">
        <v>-74.198639</v>
      </c>
      <c r="K4241">
        <v>600000000</v>
      </c>
      <c r="L4241" t="s">
        <v>110</v>
      </c>
      <c r="M4241" t="s">
        <v>712</v>
      </c>
      <c r="N4241" t="s">
        <v>713</v>
      </c>
      <c r="O4241" s="12">
        <v>2006</v>
      </c>
      <c r="P4241" s="12">
        <v>6</v>
      </c>
      <c r="Q4241" s="12">
        <v>2007</v>
      </c>
      <c r="R4241" s="12">
        <v>5</v>
      </c>
      <c r="S4241">
        <v>12</v>
      </c>
      <c r="T4241" s="7">
        <v>11</v>
      </c>
      <c r="U4241">
        <v>5</v>
      </c>
      <c r="V4241" t="s">
        <v>82</v>
      </c>
      <c r="W4241">
        <f t="shared" si="65"/>
        <v>300</v>
      </c>
      <c r="X4241" s="5">
        <v>1</v>
      </c>
      <c r="Y4241" s="15" t="s">
        <v>48</v>
      </c>
      <c r="Z4241" t="s">
        <v>55</v>
      </c>
      <c r="AA4241" t="s">
        <v>1158</v>
      </c>
      <c r="AB4241">
        <v>0</v>
      </c>
      <c r="AC4241" t="s">
        <v>1468</v>
      </c>
      <c r="AD4241" t="s">
        <v>1657</v>
      </c>
    </row>
    <row r="4242" spans="1:30" ht="14.4" x14ac:dyDescent="0.3">
      <c r="A4242">
        <v>44</v>
      </c>
      <c r="B4242" t="s">
        <v>24</v>
      </c>
      <c r="C4242" t="s">
        <v>477</v>
      </c>
      <c r="D4242" t="s">
        <v>478</v>
      </c>
      <c r="E4242">
        <v>2015</v>
      </c>
      <c r="F4242" t="s">
        <v>714</v>
      </c>
      <c r="G4242" t="s">
        <v>715</v>
      </c>
      <c r="H4242" s="3" t="s">
        <v>716</v>
      </c>
      <c r="I4242" s="8">
        <v>6.0216940000000001</v>
      </c>
      <c r="J4242" s="8">
        <v>-74.198639</v>
      </c>
      <c r="K4242">
        <v>600000000</v>
      </c>
      <c r="L4242" t="s">
        <v>110</v>
      </c>
      <c r="M4242" t="s">
        <v>712</v>
      </c>
      <c r="N4242" t="s">
        <v>713</v>
      </c>
      <c r="O4242" s="12">
        <v>2006</v>
      </c>
      <c r="P4242" s="12">
        <v>6</v>
      </c>
      <c r="Q4242" s="12">
        <v>2007</v>
      </c>
      <c r="R4242" s="12">
        <v>5</v>
      </c>
      <c r="S4242">
        <v>12</v>
      </c>
      <c r="T4242" s="7">
        <v>11</v>
      </c>
      <c r="U4242">
        <v>5</v>
      </c>
      <c r="V4242" t="s">
        <v>82</v>
      </c>
      <c r="W4242">
        <f t="shared" si="65"/>
        <v>300</v>
      </c>
      <c r="X4242" s="5">
        <v>1</v>
      </c>
      <c r="Y4242" s="15" t="s">
        <v>48</v>
      </c>
      <c r="Z4242" t="s">
        <v>55</v>
      </c>
      <c r="AA4242" t="s">
        <v>1136</v>
      </c>
      <c r="AB4242">
        <v>38</v>
      </c>
      <c r="AC4242" t="s">
        <v>1468</v>
      </c>
      <c r="AD4242" t="s">
        <v>1657</v>
      </c>
    </row>
    <row r="4243" spans="1:30" ht="14.4" x14ac:dyDescent="0.3">
      <c r="A4243">
        <v>44</v>
      </c>
      <c r="B4243" t="s">
        <v>24</v>
      </c>
      <c r="C4243" t="s">
        <v>477</v>
      </c>
      <c r="D4243" t="s">
        <v>478</v>
      </c>
      <c r="E4243">
        <v>2015</v>
      </c>
      <c r="F4243" t="s">
        <v>714</v>
      </c>
      <c r="G4243" t="s">
        <v>715</v>
      </c>
      <c r="H4243" s="3" t="s">
        <v>716</v>
      </c>
      <c r="I4243" s="8">
        <v>6.0216940000000001</v>
      </c>
      <c r="J4243" s="8">
        <v>-74.198639</v>
      </c>
      <c r="K4243">
        <v>600000000</v>
      </c>
      <c r="L4243" t="s">
        <v>110</v>
      </c>
      <c r="M4243" t="s">
        <v>712</v>
      </c>
      <c r="N4243" t="s">
        <v>713</v>
      </c>
      <c r="O4243" s="12">
        <v>2006</v>
      </c>
      <c r="P4243" s="12">
        <v>6</v>
      </c>
      <c r="Q4243" s="12">
        <v>2007</v>
      </c>
      <c r="R4243" s="12">
        <v>5</v>
      </c>
      <c r="S4243">
        <v>12</v>
      </c>
      <c r="T4243" s="7">
        <v>11</v>
      </c>
      <c r="U4243">
        <v>5</v>
      </c>
      <c r="V4243" t="s">
        <v>82</v>
      </c>
      <c r="W4243">
        <f t="shared" si="65"/>
        <v>300</v>
      </c>
      <c r="X4243" s="5">
        <v>1</v>
      </c>
      <c r="Y4243" s="15" t="s">
        <v>48</v>
      </c>
      <c r="Z4243" t="s">
        <v>55</v>
      </c>
      <c r="AA4243" t="s">
        <v>1159</v>
      </c>
      <c r="AB4243">
        <v>4</v>
      </c>
      <c r="AC4243" t="s">
        <v>1468</v>
      </c>
      <c r="AD4243" t="s">
        <v>1657</v>
      </c>
    </row>
    <row r="4244" spans="1:30" ht="14.4" x14ac:dyDescent="0.3">
      <c r="A4244">
        <v>44</v>
      </c>
      <c r="B4244" t="s">
        <v>24</v>
      </c>
      <c r="C4244" t="s">
        <v>477</v>
      </c>
      <c r="D4244" t="s">
        <v>478</v>
      </c>
      <c r="E4244">
        <v>2015</v>
      </c>
      <c r="F4244" t="s">
        <v>714</v>
      </c>
      <c r="G4244" t="s">
        <v>715</v>
      </c>
      <c r="H4244" s="3" t="s">
        <v>716</v>
      </c>
      <c r="I4244" s="8">
        <v>6.0216940000000001</v>
      </c>
      <c r="J4244" s="8">
        <v>-74.198639</v>
      </c>
      <c r="K4244">
        <v>600000000</v>
      </c>
      <c r="L4244" t="s">
        <v>110</v>
      </c>
      <c r="M4244" t="s">
        <v>712</v>
      </c>
      <c r="N4244" t="s">
        <v>713</v>
      </c>
      <c r="O4244" s="12">
        <v>2006</v>
      </c>
      <c r="P4244" s="12">
        <v>6</v>
      </c>
      <c r="Q4244" s="12">
        <v>2007</v>
      </c>
      <c r="R4244" s="12">
        <v>5</v>
      </c>
      <c r="S4244">
        <v>12</v>
      </c>
      <c r="T4244" s="7">
        <v>11</v>
      </c>
      <c r="U4244">
        <v>5</v>
      </c>
      <c r="V4244" t="s">
        <v>82</v>
      </c>
      <c r="W4244">
        <f t="shared" si="65"/>
        <v>300</v>
      </c>
      <c r="X4244" s="5">
        <v>1</v>
      </c>
      <c r="Y4244" s="15" t="s">
        <v>48</v>
      </c>
      <c r="Z4244" t="s">
        <v>55</v>
      </c>
      <c r="AA4244" t="s">
        <v>1160</v>
      </c>
      <c r="AB4244">
        <v>49</v>
      </c>
      <c r="AC4244" t="s">
        <v>1468</v>
      </c>
      <c r="AD4244" t="s">
        <v>1657</v>
      </c>
    </row>
    <row r="4245" spans="1:30" ht="14.4" x14ac:dyDescent="0.3">
      <c r="A4245">
        <v>44</v>
      </c>
      <c r="B4245" t="s">
        <v>24</v>
      </c>
      <c r="C4245" t="s">
        <v>477</v>
      </c>
      <c r="D4245" t="s">
        <v>478</v>
      </c>
      <c r="E4245">
        <v>2015</v>
      </c>
      <c r="F4245" t="s">
        <v>714</v>
      </c>
      <c r="G4245" t="s">
        <v>715</v>
      </c>
      <c r="H4245" s="3" t="s">
        <v>716</v>
      </c>
      <c r="I4245" s="8">
        <v>6.0216940000000001</v>
      </c>
      <c r="J4245" s="8">
        <v>-74.198639</v>
      </c>
      <c r="K4245">
        <v>600000000</v>
      </c>
      <c r="L4245" t="s">
        <v>110</v>
      </c>
      <c r="M4245" t="s">
        <v>712</v>
      </c>
      <c r="N4245" t="s">
        <v>713</v>
      </c>
      <c r="O4245" s="12">
        <v>2006</v>
      </c>
      <c r="P4245" s="12">
        <v>6</v>
      </c>
      <c r="Q4245" s="12">
        <v>2007</v>
      </c>
      <c r="R4245" s="12">
        <v>5</v>
      </c>
      <c r="S4245">
        <v>12</v>
      </c>
      <c r="T4245" s="7">
        <v>11</v>
      </c>
      <c r="U4245">
        <v>5</v>
      </c>
      <c r="V4245" t="s">
        <v>82</v>
      </c>
      <c r="W4245">
        <f t="shared" si="65"/>
        <v>300</v>
      </c>
      <c r="X4245" s="5">
        <v>1</v>
      </c>
      <c r="Y4245" s="15" t="s">
        <v>48</v>
      </c>
      <c r="Z4245" t="s">
        <v>55</v>
      </c>
      <c r="AA4245" t="s">
        <v>1161</v>
      </c>
      <c r="AB4245">
        <v>0</v>
      </c>
      <c r="AC4245" t="s">
        <v>1468</v>
      </c>
      <c r="AD4245" t="s">
        <v>1657</v>
      </c>
    </row>
    <row r="4246" spans="1:30" ht="14.4" x14ac:dyDescent="0.3">
      <c r="A4246">
        <v>44</v>
      </c>
      <c r="B4246" t="s">
        <v>24</v>
      </c>
      <c r="C4246" t="s">
        <v>477</v>
      </c>
      <c r="D4246" t="s">
        <v>478</v>
      </c>
      <c r="E4246">
        <v>2015</v>
      </c>
      <c r="F4246" t="s">
        <v>714</v>
      </c>
      <c r="G4246" t="s">
        <v>715</v>
      </c>
      <c r="H4246" s="3" t="s">
        <v>716</v>
      </c>
      <c r="I4246" s="8">
        <v>6.0216940000000001</v>
      </c>
      <c r="J4246" s="8">
        <v>-74.198639</v>
      </c>
      <c r="K4246">
        <v>600000000</v>
      </c>
      <c r="L4246" t="s">
        <v>110</v>
      </c>
      <c r="M4246" t="s">
        <v>712</v>
      </c>
      <c r="N4246" t="s">
        <v>713</v>
      </c>
      <c r="O4246" s="12">
        <v>2006</v>
      </c>
      <c r="P4246" s="12">
        <v>6</v>
      </c>
      <c r="Q4246" s="12">
        <v>2007</v>
      </c>
      <c r="R4246" s="12">
        <v>5</v>
      </c>
      <c r="S4246">
        <v>12</v>
      </c>
      <c r="T4246" s="7">
        <v>11</v>
      </c>
      <c r="U4246">
        <v>5</v>
      </c>
      <c r="V4246" t="s">
        <v>82</v>
      </c>
      <c r="W4246">
        <f t="shared" si="65"/>
        <v>300</v>
      </c>
      <c r="X4246" s="5">
        <v>1</v>
      </c>
      <c r="Y4246" s="15" t="s">
        <v>48</v>
      </c>
      <c r="Z4246" t="s">
        <v>55</v>
      </c>
      <c r="AA4246" t="s">
        <v>1162</v>
      </c>
      <c r="AB4246">
        <v>26</v>
      </c>
      <c r="AC4246" t="s">
        <v>1468</v>
      </c>
      <c r="AD4246" t="s">
        <v>1657</v>
      </c>
    </row>
    <row r="4247" spans="1:30" ht="14.4" x14ac:dyDescent="0.3">
      <c r="A4247">
        <v>44</v>
      </c>
      <c r="B4247" t="s">
        <v>24</v>
      </c>
      <c r="C4247" t="s">
        <v>477</v>
      </c>
      <c r="D4247" t="s">
        <v>478</v>
      </c>
      <c r="E4247">
        <v>2015</v>
      </c>
      <c r="F4247" t="s">
        <v>714</v>
      </c>
      <c r="G4247" t="s">
        <v>715</v>
      </c>
      <c r="H4247" s="3" t="s">
        <v>716</v>
      </c>
      <c r="I4247" s="8">
        <v>6.0216940000000001</v>
      </c>
      <c r="J4247" s="8">
        <v>-74.198639</v>
      </c>
      <c r="K4247">
        <v>600000000</v>
      </c>
      <c r="L4247" t="s">
        <v>110</v>
      </c>
      <c r="M4247" t="s">
        <v>712</v>
      </c>
      <c r="N4247" t="s">
        <v>713</v>
      </c>
      <c r="O4247" s="12">
        <v>2006</v>
      </c>
      <c r="P4247" s="12">
        <v>6</v>
      </c>
      <c r="Q4247" s="12">
        <v>2007</v>
      </c>
      <c r="R4247" s="12">
        <v>5</v>
      </c>
      <c r="S4247">
        <v>12</v>
      </c>
      <c r="T4247" s="7">
        <v>11</v>
      </c>
      <c r="U4247">
        <v>5</v>
      </c>
      <c r="V4247" t="s">
        <v>82</v>
      </c>
      <c r="W4247">
        <f t="shared" si="65"/>
        <v>300</v>
      </c>
      <c r="X4247" s="5">
        <v>1</v>
      </c>
      <c r="Y4247" s="15" t="s">
        <v>48</v>
      </c>
      <c r="Z4247" t="s">
        <v>55</v>
      </c>
      <c r="AA4247" t="s">
        <v>655</v>
      </c>
      <c r="AB4247">
        <v>188</v>
      </c>
      <c r="AC4247" t="s">
        <v>1468</v>
      </c>
      <c r="AD4247" t="s">
        <v>1657</v>
      </c>
    </row>
    <row r="4248" spans="1:30" ht="14.4" x14ac:dyDescent="0.3">
      <c r="A4248">
        <v>44</v>
      </c>
      <c r="B4248" t="s">
        <v>24</v>
      </c>
      <c r="C4248" t="s">
        <v>477</v>
      </c>
      <c r="D4248" t="s">
        <v>478</v>
      </c>
      <c r="E4248">
        <v>2015</v>
      </c>
      <c r="F4248" t="s">
        <v>714</v>
      </c>
      <c r="G4248" t="s">
        <v>715</v>
      </c>
      <c r="H4248" s="3" t="s">
        <v>716</v>
      </c>
      <c r="I4248" s="8">
        <v>6.0216940000000001</v>
      </c>
      <c r="J4248" s="8">
        <v>-74.198639</v>
      </c>
      <c r="K4248">
        <v>600000000</v>
      </c>
      <c r="L4248" t="s">
        <v>110</v>
      </c>
      <c r="M4248" t="s">
        <v>712</v>
      </c>
      <c r="N4248" t="s">
        <v>713</v>
      </c>
      <c r="O4248" s="12">
        <v>2006</v>
      </c>
      <c r="P4248" s="12">
        <v>6</v>
      </c>
      <c r="Q4248" s="12">
        <v>2007</v>
      </c>
      <c r="R4248" s="12">
        <v>5</v>
      </c>
      <c r="S4248">
        <v>12</v>
      </c>
      <c r="T4248" s="7">
        <v>11</v>
      </c>
      <c r="U4248">
        <v>5</v>
      </c>
      <c r="V4248" t="s">
        <v>82</v>
      </c>
      <c r="W4248">
        <f t="shared" si="65"/>
        <v>300</v>
      </c>
      <c r="X4248" s="5">
        <v>1</v>
      </c>
      <c r="Y4248" s="15" t="s">
        <v>48</v>
      </c>
      <c r="Z4248" t="s">
        <v>55</v>
      </c>
      <c r="AA4248" t="s">
        <v>1163</v>
      </c>
      <c r="AB4248">
        <v>0</v>
      </c>
      <c r="AC4248" t="s">
        <v>1468</v>
      </c>
      <c r="AD4248" t="s">
        <v>1657</v>
      </c>
    </row>
    <row r="4249" spans="1:30" ht="14.4" x14ac:dyDescent="0.3">
      <c r="A4249">
        <v>44</v>
      </c>
      <c r="B4249" t="s">
        <v>24</v>
      </c>
      <c r="C4249" t="s">
        <v>477</v>
      </c>
      <c r="D4249" t="s">
        <v>478</v>
      </c>
      <c r="E4249">
        <v>2015</v>
      </c>
      <c r="F4249" t="s">
        <v>714</v>
      </c>
      <c r="G4249" t="s">
        <v>715</v>
      </c>
      <c r="H4249" s="3" t="s">
        <v>716</v>
      </c>
      <c r="I4249" s="8">
        <v>6.0216940000000001</v>
      </c>
      <c r="J4249" s="8">
        <v>-74.198639</v>
      </c>
      <c r="K4249">
        <v>600000000</v>
      </c>
      <c r="L4249" t="s">
        <v>110</v>
      </c>
      <c r="M4249" t="s">
        <v>712</v>
      </c>
      <c r="N4249" t="s">
        <v>713</v>
      </c>
      <c r="O4249" s="12">
        <v>2006</v>
      </c>
      <c r="P4249" s="12">
        <v>6</v>
      </c>
      <c r="Q4249" s="12">
        <v>2007</v>
      </c>
      <c r="R4249" s="12">
        <v>5</v>
      </c>
      <c r="S4249">
        <v>12</v>
      </c>
      <c r="T4249" s="7">
        <v>11</v>
      </c>
      <c r="U4249">
        <v>5</v>
      </c>
      <c r="V4249" t="s">
        <v>82</v>
      </c>
      <c r="W4249">
        <f t="shared" si="65"/>
        <v>300</v>
      </c>
      <c r="X4249" s="5">
        <v>1</v>
      </c>
      <c r="Y4249" s="15" t="s">
        <v>48</v>
      </c>
      <c r="Z4249" t="s">
        <v>55</v>
      </c>
      <c r="AA4249" t="s">
        <v>379</v>
      </c>
      <c r="AB4249">
        <v>169</v>
      </c>
      <c r="AC4249" t="s">
        <v>1468</v>
      </c>
      <c r="AD4249" t="s">
        <v>1657</v>
      </c>
    </row>
    <row r="4250" spans="1:30" ht="14.4" x14ac:dyDescent="0.3">
      <c r="A4250">
        <v>44</v>
      </c>
      <c r="B4250" t="s">
        <v>24</v>
      </c>
      <c r="C4250" t="s">
        <v>477</v>
      </c>
      <c r="D4250" t="s">
        <v>478</v>
      </c>
      <c r="E4250">
        <v>2015</v>
      </c>
      <c r="F4250" t="s">
        <v>714</v>
      </c>
      <c r="G4250" t="s">
        <v>715</v>
      </c>
      <c r="H4250" s="3" t="s">
        <v>716</v>
      </c>
      <c r="I4250" s="8">
        <v>6.0216940000000001</v>
      </c>
      <c r="J4250" s="8">
        <v>-74.198639</v>
      </c>
      <c r="K4250">
        <v>600000000</v>
      </c>
      <c r="L4250" t="s">
        <v>110</v>
      </c>
      <c r="M4250" t="s">
        <v>712</v>
      </c>
      <c r="N4250" t="s">
        <v>713</v>
      </c>
      <c r="O4250" s="12">
        <v>2006</v>
      </c>
      <c r="P4250" s="12">
        <v>6</v>
      </c>
      <c r="Q4250" s="12">
        <v>2007</v>
      </c>
      <c r="R4250" s="12">
        <v>5</v>
      </c>
      <c r="S4250">
        <v>12</v>
      </c>
      <c r="T4250" s="7">
        <v>11</v>
      </c>
      <c r="U4250">
        <v>5</v>
      </c>
      <c r="V4250" t="s">
        <v>82</v>
      </c>
      <c r="W4250">
        <f t="shared" si="65"/>
        <v>300</v>
      </c>
      <c r="X4250" s="5">
        <v>1</v>
      </c>
      <c r="Y4250" s="15" t="s">
        <v>48</v>
      </c>
      <c r="Z4250" t="s">
        <v>55</v>
      </c>
      <c r="AA4250" t="s">
        <v>899</v>
      </c>
      <c r="AB4250">
        <v>6</v>
      </c>
      <c r="AC4250" t="s">
        <v>1468</v>
      </c>
      <c r="AD4250" t="s">
        <v>1657</v>
      </c>
    </row>
    <row r="4251" spans="1:30" ht="14.4" x14ac:dyDescent="0.3">
      <c r="A4251">
        <v>44</v>
      </c>
      <c r="B4251" t="s">
        <v>24</v>
      </c>
      <c r="C4251" t="s">
        <v>477</v>
      </c>
      <c r="D4251" t="s">
        <v>478</v>
      </c>
      <c r="E4251">
        <v>2015</v>
      </c>
      <c r="F4251" t="s">
        <v>714</v>
      </c>
      <c r="G4251" t="s">
        <v>715</v>
      </c>
      <c r="H4251" s="3" t="s">
        <v>716</v>
      </c>
      <c r="I4251" s="8">
        <v>6.0216940000000001</v>
      </c>
      <c r="J4251" s="8">
        <v>-74.198639</v>
      </c>
      <c r="K4251">
        <v>600000000</v>
      </c>
      <c r="L4251" t="s">
        <v>110</v>
      </c>
      <c r="M4251" t="s">
        <v>712</v>
      </c>
      <c r="N4251" t="s">
        <v>713</v>
      </c>
      <c r="O4251" s="12">
        <v>2006</v>
      </c>
      <c r="P4251" s="12">
        <v>6</v>
      </c>
      <c r="Q4251" s="12">
        <v>2007</v>
      </c>
      <c r="R4251" s="12">
        <v>5</v>
      </c>
      <c r="S4251">
        <v>12</v>
      </c>
      <c r="T4251" s="7">
        <v>11</v>
      </c>
      <c r="U4251">
        <v>5</v>
      </c>
      <c r="V4251" t="s">
        <v>82</v>
      </c>
      <c r="W4251">
        <f t="shared" si="65"/>
        <v>300</v>
      </c>
      <c r="X4251" s="5">
        <v>1</v>
      </c>
      <c r="Y4251" s="15" t="s">
        <v>48</v>
      </c>
      <c r="Z4251" t="s">
        <v>55</v>
      </c>
      <c r="AA4251" t="s">
        <v>1062</v>
      </c>
      <c r="AB4251">
        <v>2</v>
      </c>
      <c r="AC4251" t="s">
        <v>1468</v>
      </c>
      <c r="AD4251" t="s">
        <v>1657</v>
      </c>
    </row>
    <row r="4252" spans="1:30" ht="14.4" x14ac:dyDescent="0.3">
      <c r="A4252">
        <v>44</v>
      </c>
      <c r="B4252" t="s">
        <v>24</v>
      </c>
      <c r="C4252" t="s">
        <v>477</v>
      </c>
      <c r="D4252" t="s">
        <v>478</v>
      </c>
      <c r="E4252">
        <v>2015</v>
      </c>
      <c r="F4252" t="s">
        <v>714</v>
      </c>
      <c r="G4252" t="s">
        <v>715</v>
      </c>
      <c r="H4252" s="3" t="s">
        <v>716</v>
      </c>
      <c r="I4252" s="8">
        <v>6.0216940000000001</v>
      </c>
      <c r="J4252" s="8">
        <v>-74.198639</v>
      </c>
      <c r="K4252">
        <v>600000000</v>
      </c>
      <c r="L4252" t="s">
        <v>110</v>
      </c>
      <c r="M4252" t="s">
        <v>712</v>
      </c>
      <c r="N4252" t="s">
        <v>713</v>
      </c>
      <c r="O4252" s="12">
        <v>2006</v>
      </c>
      <c r="P4252" s="12">
        <v>6</v>
      </c>
      <c r="Q4252" s="12">
        <v>2007</v>
      </c>
      <c r="R4252" s="12">
        <v>5</v>
      </c>
      <c r="S4252">
        <v>12</v>
      </c>
      <c r="T4252" s="7">
        <v>11</v>
      </c>
      <c r="U4252">
        <v>5</v>
      </c>
      <c r="V4252" t="s">
        <v>82</v>
      </c>
      <c r="W4252">
        <f t="shared" si="65"/>
        <v>300</v>
      </c>
      <c r="X4252" s="5">
        <v>1</v>
      </c>
      <c r="Y4252" s="15" t="s">
        <v>48</v>
      </c>
      <c r="Z4252" t="s">
        <v>55</v>
      </c>
      <c r="AA4252" t="s">
        <v>1110</v>
      </c>
      <c r="AB4252">
        <v>1</v>
      </c>
      <c r="AC4252" t="s">
        <v>1468</v>
      </c>
      <c r="AD4252" t="s">
        <v>1657</v>
      </c>
    </row>
    <row r="4253" spans="1:30" ht="14.4" x14ac:dyDescent="0.3">
      <c r="A4253">
        <v>44</v>
      </c>
      <c r="B4253" t="s">
        <v>24</v>
      </c>
      <c r="C4253" t="s">
        <v>477</v>
      </c>
      <c r="D4253" t="s">
        <v>478</v>
      </c>
      <c r="E4253">
        <v>2015</v>
      </c>
      <c r="F4253" t="s">
        <v>714</v>
      </c>
      <c r="G4253" t="s">
        <v>715</v>
      </c>
      <c r="H4253" s="3" t="s">
        <v>716</v>
      </c>
      <c r="I4253" s="8">
        <v>6.0216940000000001</v>
      </c>
      <c r="J4253" s="8">
        <v>-74.198639</v>
      </c>
      <c r="K4253">
        <v>600000000</v>
      </c>
      <c r="L4253" t="s">
        <v>110</v>
      </c>
      <c r="M4253" t="s">
        <v>712</v>
      </c>
      <c r="N4253" t="s">
        <v>713</v>
      </c>
      <c r="O4253" s="12">
        <v>2006</v>
      </c>
      <c r="P4253" s="12">
        <v>6</v>
      </c>
      <c r="Q4253" s="12">
        <v>2007</v>
      </c>
      <c r="R4253" s="12">
        <v>5</v>
      </c>
      <c r="S4253">
        <v>12</v>
      </c>
      <c r="T4253" s="7">
        <v>11</v>
      </c>
      <c r="U4253">
        <v>5</v>
      </c>
      <c r="V4253" t="s">
        <v>82</v>
      </c>
      <c r="W4253">
        <f t="shared" si="65"/>
        <v>300</v>
      </c>
      <c r="X4253" s="5">
        <v>1</v>
      </c>
      <c r="Y4253" s="15" t="s">
        <v>48</v>
      </c>
      <c r="Z4253" t="s">
        <v>55</v>
      </c>
      <c r="AA4253" t="s">
        <v>519</v>
      </c>
      <c r="AB4253">
        <v>18</v>
      </c>
      <c r="AC4253" t="s">
        <v>1468</v>
      </c>
      <c r="AD4253" t="s">
        <v>1657</v>
      </c>
    </row>
    <row r="4254" spans="1:30" ht="14.4" x14ac:dyDescent="0.3">
      <c r="A4254">
        <v>44</v>
      </c>
      <c r="B4254" t="s">
        <v>24</v>
      </c>
      <c r="C4254" t="s">
        <v>477</v>
      </c>
      <c r="D4254" t="s">
        <v>478</v>
      </c>
      <c r="E4254">
        <v>2015</v>
      </c>
      <c r="F4254" t="s">
        <v>714</v>
      </c>
      <c r="G4254" t="s">
        <v>715</v>
      </c>
      <c r="H4254" s="3" t="s">
        <v>716</v>
      </c>
      <c r="I4254" s="8">
        <v>6.0216940000000001</v>
      </c>
      <c r="J4254" s="8">
        <v>-74.198639</v>
      </c>
      <c r="K4254">
        <v>600000000</v>
      </c>
      <c r="L4254" t="s">
        <v>110</v>
      </c>
      <c r="M4254" t="s">
        <v>712</v>
      </c>
      <c r="N4254" t="s">
        <v>713</v>
      </c>
      <c r="O4254" s="12">
        <v>2006</v>
      </c>
      <c r="P4254" s="12">
        <v>6</v>
      </c>
      <c r="Q4254" s="12">
        <v>2007</v>
      </c>
      <c r="R4254" s="12">
        <v>5</v>
      </c>
      <c r="S4254">
        <v>12</v>
      </c>
      <c r="T4254" s="7">
        <v>11</v>
      </c>
      <c r="U4254">
        <v>5</v>
      </c>
      <c r="V4254" t="s">
        <v>82</v>
      </c>
      <c r="W4254">
        <f t="shared" si="65"/>
        <v>300</v>
      </c>
      <c r="X4254" s="5">
        <v>1</v>
      </c>
      <c r="Y4254" s="15" t="s">
        <v>48</v>
      </c>
      <c r="Z4254" t="s">
        <v>55</v>
      </c>
      <c r="AA4254" t="s">
        <v>1138</v>
      </c>
      <c r="AB4254">
        <v>0</v>
      </c>
      <c r="AC4254" t="s">
        <v>1468</v>
      </c>
      <c r="AD4254" t="s">
        <v>1657</v>
      </c>
    </row>
    <row r="4255" spans="1:30" ht="14.4" x14ac:dyDescent="0.3">
      <c r="A4255">
        <v>44</v>
      </c>
      <c r="B4255" t="s">
        <v>24</v>
      </c>
      <c r="C4255" t="s">
        <v>477</v>
      </c>
      <c r="D4255" t="s">
        <v>478</v>
      </c>
      <c r="E4255">
        <v>2015</v>
      </c>
      <c r="F4255" t="s">
        <v>714</v>
      </c>
      <c r="G4255" t="s">
        <v>715</v>
      </c>
      <c r="H4255" s="3" t="s">
        <v>716</v>
      </c>
      <c r="I4255" s="8">
        <v>6.0216940000000001</v>
      </c>
      <c r="J4255" s="8">
        <v>-74.198639</v>
      </c>
      <c r="K4255">
        <v>600000000</v>
      </c>
      <c r="L4255" t="s">
        <v>110</v>
      </c>
      <c r="M4255" t="s">
        <v>712</v>
      </c>
      <c r="N4255" t="s">
        <v>713</v>
      </c>
      <c r="O4255" s="12">
        <v>2006</v>
      </c>
      <c r="P4255" s="12">
        <v>6</v>
      </c>
      <c r="Q4255" s="12">
        <v>2007</v>
      </c>
      <c r="R4255" s="12">
        <v>5</v>
      </c>
      <c r="S4255">
        <v>12</v>
      </c>
      <c r="T4255" s="7">
        <v>11</v>
      </c>
      <c r="U4255">
        <v>5</v>
      </c>
      <c r="V4255" t="s">
        <v>82</v>
      </c>
      <c r="W4255">
        <f t="shared" si="65"/>
        <v>300</v>
      </c>
      <c r="X4255" s="5">
        <v>1</v>
      </c>
      <c r="Y4255" s="15" t="s">
        <v>48</v>
      </c>
      <c r="Z4255" t="s">
        <v>55</v>
      </c>
      <c r="AA4255" t="s">
        <v>1083</v>
      </c>
      <c r="AB4255">
        <v>10</v>
      </c>
      <c r="AC4255" t="s">
        <v>1468</v>
      </c>
      <c r="AD4255" t="s">
        <v>1657</v>
      </c>
    </row>
    <row r="4256" spans="1:30" ht="14.4" x14ac:dyDescent="0.3">
      <c r="A4256">
        <v>44</v>
      </c>
      <c r="B4256" t="s">
        <v>24</v>
      </c>
      <c r="C4256" t="s">
        <v>477</v>
      </c>
      <c r="D4256" t="s">
        <v>478</v>
      </c>
      <c r="E4256">
        <v>2015</v>
      </c>
      <c r="F4256" t="s">
        <v>714</v>
      </c>
      <c r="G4256" t="s">
        <v>715</v>
      </c>
      <c r="H4256" s="3" t="s">
        <v>716</v>
      </c>
      <c r="I4256" s="8">
        <v>6.0216940000000001</v>
      </c>
      <c r="J4256" s="8">
        <v>-74.198639</v>
      </c>
      <c r="K4256">
        <v>600000000</v>
      </c>
      <c r="L4256" t="s">
        <v>110</v>
      </c>
      <c r="M4256" t="s">
        <v>712</v>
      </c>
      <c r="N4256" t="s">
        <v>713</v>
      </c>
      <c r="O4256" s="12">
        <v>2006</v>
      </c>
      <c r="P4256" s="12">
        <v>6</v>
      </c>
      <c r="Q4256" s="12">
        <v>2007</v>
      </c>
      <c r="R4256" s="12">
        <v>5</v>
      </c>
      <c r="S4256">
        <v>12</v>
      </c>
      <c r="T4256" s="7">
        <v>11</v>
      </c>
      <c r="U4256">
        <v>5</v>
      </c>
      <c r="V4256" t="s">
        <v>82</v>
      </c>
      <c r="W4256">
        <f t="shared" si="65"/>
        <v>300</v>
      </c>
      <c r="X4256" s="5">
        <v>1</v>
      </c>
      <c r="Y4256" s="15" t="s">
        <v>48</v>
      </c>
      <c r="Z4256" t="s">
        <v>55</v>
      </c>
      <c r="AA4256" t="s">
        <v>889</v>
      </c>
      <c r="AB4256">
        <v>59</v>
      </c>
      <c r="AC4256" t="s">
        <v>1468</v>
      </c>
      <c r="AD4256" t="s">
        <v>1657</v>
      </c>
    </row>
    <row r="4257" spans="1:30" ht="14.4" x14ac:dyDescent="0.3">
      <c r="A4257">
        <v>44</v>
      </c>
      <c r="B4257" t="s">
        <v>24</v>
      </c>
      <c r="C4257" t="s">
        <v>477</v>
      </c>
      <c r="D4257" t="s">
        <v>478</v>
      </c>
      <c r="E4257">
        <v>2015</v>
      </c>
      <c r="F4257" t="s">
        <v>714</v>
      </c>
      <c r="G4257" t="s">
        <v>715</v>
      </c>
      <c r="H4257" s="3" t="s">
        <v>716</v>
      </c>
      <c r="I4257" s="8">
        <v>6.0216940000000001</v>
      </c>
      <c r="J4257" s="8">
        <v>-74.198639</v>
      </c>
      <c r="K4257">
        <v>600000000</v>
      </c>
      <c r="L4257" t="s">
        <v>110</v>
      </c>
      <c r="M4257" t="s">
        <v>712</v>
      </c>
      <c r="N4257" t="s">
        <v>713</v>
      </c>
      <c r="O4257" s="12">
        <v>2006</v>
      </c>
      <c r="P4257" s="12">
        <v>6</v>
      </c>
      <c r="Q4257" s="12">
        <v>2007</v>
      </c>
      <c r="R4257" s="12">
        <v>5</v>
      </c>
      <c r="S4257">
        <v>12</v>
      </c>
      <c r="T4257" s="7">
        <v>11</v>
      </c>
      <c r="U4257">
        <v>5</v>
      </c>
      <c r="V4257" t="s">
        <v>82</v>
      </c>
      <c r="W4257">
        <f t="shared" si="65"/>
        <v>300</v>
      </c>
      <c r="X4257" s="5">
        <v>1</v>
      </c>
      <c r="Y4257" s="15" t="s">
        <v>48</v>
      </c>
      <c r="Z4257" t="s">
        <v>55</v>
      </c>
      <c r="AA4257" t="s">
        <v>1164</v>
      </c>
      <c r="AB4257">
        <v>206</v>
      </c>
      <c r="AC4257" t="s">
        <v>1468</v>
      </c>
      <c r="AD4257" t="s">
        <v>1657</v>
      </c>
    </row>
    <row r="4258" spans="1:30" ht="14.4" x14ac:dyDescent="0.3">
      <c r="A4258">
        <v>44</v>
      </c>
      <c r="B4258" t="s">
        <v>24</v>
      </c>
      <c r="C4258" t="s">
        <v>477</v>
      </c>
      <c r="D4258" t="s">
        <v>478</v>
      </c>
      <c r="E4258">
        <v>2015</v>
      </c>
      <c r="F4258" t="s">
        <v>714</v>
      </c>
      <c r="G4258" t="s">
        <v>715</v>
      </c>
      <c r="H4258" s="3" t="s">
        <v>716</v>
      </c>
      <c r="I4258" s="8">
        <v>6.0216940000000001</v>
      </c>
      <c r="J4258" s="8">
        <v>-74.198639</v>
      </c>
      <c r="K4258">
        <v>600000000</v>
      </c>
      <c r="L4258" t="s">
        <v>110</v>
      </c>
      <c r="M4258" t="s">
        <v>712</v>
      </c>
      <c r="N4258" t="s">
        <v>713</v>
      </c>
      <c r="O4258" s="12">
        <v>2006</v>
      </c>
      <c r="P4258" s="12">
        <v>6</v>
      </c>
      <c r="Q4258" s="12">
        <v>2007</v>
      </c>
      <c r="R4258" s="12">
        <v>5</v>
      </c>
      <c r="S4258">
        <v>12</v>
      </c>
      <c r="T4258" s="7">
        <v>11</v>
      </c>
      <c r="U4258">
        <v>5</v>
      </c>
      <c r="V4258" t="s">
        <v>82</v>
      </c>
      <c r="W4258">
        <f t="shared" si="65"/>
        <v>300</v>
      </c>
      <c r="X4258" s="5">
        <v>1</v>
      </c>
      <c r="Y4258" s="15" t="s">
        <v>48</v>
      </c>
      <c r="Z4258" t="s">
        <v>55</v>
      </c>
      <c r="AA4258" t="s">
        <v>1165</v>
      </c>
      <c r="AB4258">
        <v>4</v>
      </c>
      <c r="AC4258" t="s">
        <v>1468</v>
      </c>
      <c r="AD4258" t="s">
        <v>1657</v>
      </c>
    </row>
    <row r="4259" spans="1:30" ht="14.4" x14ac:dyDescent="0.3">
      <c r="A4259">
        <v>44</v>
      </c>
      <c r="B4259" t="s">
        <v>24</v>
      </c>
      <c r="C4259" t="s">
        <v>477</v>
      </c>
      <c r="D4259" t="s">
        <v>478</v>
      </c>
      <c r="E4259">
        <v>2015</v>
      </c>
      <c r="F4259" t="s">
        <v>714</v>
      </c>
      <c r="G4259" t="s">
        <v>715</v>
      </c>
      <c r="H4259" s="3" t="s">
        <v>716</v>
      </c>
      <c r="I4259" s="8">
        <v>6.0216940000000001</v>
      </c>
      <c r="J4259" s="8">
        <v>-74.198639</v>
      </c>
      <c r="K4259">
        <v>600000000</v>
      </c>
      <c r="L4259" t="s">
        <v>110</v>
      </c>
      <c r="M4259" t="s">
        <v>712</v>
      </c>
      <c r="N4259" t="s">
        <v>713</v>
      </c>
      <c r="O4259" s="12">
        <v>2006</v>
      </c>
      <c r="P4259" s="12">
        <v>6</v>
      </c>
      <c r="Q4259" s="12">
        <v>2007</v>
      </c>
      <c r="R4259" s="12">
        <v>5</v>
      </c>
      <c r="S4259">
        <v>12</v>
      </c>
      <c r="T4259" s="7">
        <v>11</v>
      </c>
      <c r="U4259">
        <v>5</v>
      </c>
      <c r="V4259" t="s">
        <v>82</v>
      </c>
      <c r="W4259">
        <f t="shared" si="65"/>
        <v>300</v>
      </c>
      <c r="X4259" s="5">
        <v>1</v>
      </c>
      <c r="Y4259" s="15" t="s">
        <v>48</v>
      </c>
      <c r="Z4259" t="s">
        <v>55</v>
      </c>
      <c r="AA4259" t="s">
        <v>1166</v>
      </c>
      <c r="AB4259">
        <v>46</v>
      </c>
      <c r="AC4259" t="s">
        <v>1468</v>
      </c>
      <c r="AD4259" t="s">
        <v>1657</v>
      </c>
    </row>
    <row r="4260" spans="1:30" ht="14.4" x14ac:dyDescent="0.3">
      <c r="A4260">
        <v>44</v>
      </c>
      <c r="B4260" t="s">
        <v>24</v>
      </c>
      <c r="C4260" t="s">
        <v>477</v>
      </c>
      <c r="D4260" t="s">
        <v>478</v>
      </c>
      <c r="E4260">
        <v>2015</v>
      </c>
      <c r="F4260" t="s">
        <v>714</v>
      </c>
      <c r="G4260" t="s">
        <v>715</v>
      </c>
      <c r="H4260" s="3" t="s">
        <v>716</v>
      </c>
      <c r="I4260" s="8">
        <v>6.0216940000000001</v>
      </c>
      <c r="J4260" s="8">
        <v>-74.198639</v>
      </c>
      <c r="K4260">
        <v>600000000</v>
      </c>
      <c r="L4260" t="s">
        <v>110</v>
      </c>
      <c r="M4260" t="s">
        <v>712</v>
      </c>
      <c r="N4260" t="s">
        <v>713</v>
      </c>
      <c r="O4260" s="12">
        <v>2006</v>
      </c>
      <c r="P4260" s="12">
        <v>6</v>
      </c>
      <c r="Q4260" s="12">
        <v>2007</v>
      </c>
      <c r="R4260" s="12">
        <v>5</v>
      </c>
      <c r="S4260">
        <v>12</v>
      </c>
      <c r="T4260" s="7">
        <v>11</v>
      </c>
      <c r="U4260">
        <v>5</v>
      </c>
      <c r="V4260" t="s">
        <v>82</v>
      </c>
      <c r="W4260">
        <f t="shared" si="65"/>
        <v>300</v>
      </c>
      <c r="X4260" s="5">
        <v>1</v>
      </c>
      <c r="Y4260" s="15" t="s">
        <v>48</v>
      </c>
      <c r="Z4260" t="s">
        <v>55</v>
      </c>
      <c r="AA4260" t="s">
        <v>1167</v>
      </c>
      <c r="AB4260">
        <v>18</v>
      </c>
      <c r="AC4260" t="s">
        <v>1468</v>
      </c>
      <c r="AD4260" t="s">
        <v>1657</v>
      </c>
    </row>
    <row r="4261" spans="1:30" ht="14.4" x14ac:dyDescent="0.3">
      <c r="A4261">
        <v>44</v>
      </c>
      <c r="B4261" t="s">
        <v>24</v>
      </c>
      <c r="C4261" t="s">
        <v>477</v>
      </c>
      <c r="D4261" t="s">
        <v>478</v>
      </c>
      <c r="E4261">
        <v>2015</v>
      </c>
      <c r="F4261" t="s">
        <v>714</v>
      </c>
      <c r="G4261" t="s">
        <v>715</v>
      </c>
      <c r="H4261" s="3" t="s">
        <v>716</v>
      </c>
      <c r="I4261" s="8">
        <v>6.0216940000000001</v>
      </c>
      <c r="J4261" s="8">
        <v>-74.198639</v>
      </c>
      <c r="K4261">
        <v>600000000</v>
      </c>
      <c r="L4261" t="s">
        <v>110</v>
      </c>
      <c r="M4261" t="s">
        <v>712</v>
      </c>
      <c r="N4261" t="s">
        <v>713</v>
      </c>
      <c r="O4261" s="12">
        <v>2006</v>
      </c>
      <c r="P4261" s="12">
        <v>6</v>
      </c>
      <c r="Q4261" s="12">
        <v>2007</v>
      </c>
      <c r="R4261" s="12">
        <v>5</v>
      </c>
      <c r="S4261">
        <v>12</v>
      </c>
      <c r="T4261" s="7">
        <v>11</v>
      </c>
      <c r="U4261">
        <v>5</v>
      </c>
      <c r="V4261" t="s">
        <v>82</v>
      </c>
      <c r="W4261">
        <f t="shared" si="65"/>
        <v>300</v>
      </c>
      <c r="X4261" s="5">
        <v>1</v>
      </c>
      <c r="Y4261" s="15" t="s">
        <v>48</v>
      </c>
      <c r="Z4261" t="s">
        <v>55</v>
      </c>
      <c r="AA4261" t="s">
        <v>1168</v>
      </c>
      <c r="AB4261">
        <v>0</v>
      </c>
      <c r="AC4261" t="s">
        <v>1468</v>
      </c>
      <c r="AD4261" t="s">
        <v>1657</v>
      </c>
    </row>
    <row r="4262" spans="1:30" ht="14.4" x14ac:dyDescent="0.3">
      <c r="A4262">
        <v>44</v>
      </c>
      <c r="B4262" t="s">
        <v>24</v>
      </c>
      <c r="C4262" t="s">
        <v>477</v>
      </c>
      <c r="D4262" t="s">
        <v>478</v>
      </c>
      <c r="E4262">
        <v>2015</v>
      </c>
      <c r="F4262" t="s">
        <v>714</v>
      </c>
      <c r="G4262" t="s">
        <v>715</v>
      </c>
      <c r="H4262" s="3" t="s">
        <v>716</v>
      </c>
      <c r="I4262" s="8">
        <v>6.0216940000000001</v>
      </c>
      <c r="J4262" s="8">
        <v>-74.198639</v>
      </c>
      <c r="K4262">
        <v>600000000</v>
      </c>
      <c r="L4262" t="s">
        <v>110</v>
      </c>
      <c r="M4262" t="s">
        <v>712</v>
      </c>
      <c r="N4262" t="s">
        <v>713</v>
      </c>
      <c r="O4262" s="12">
        <v>2006</v>
      </c>
      <c r="P4262" s="12">
        <v>6</v>
      </c>
      <c r="Q4262" s="12">
        <v>2007</v>
      </c>
      <c r="R4262" s="12">
        <v>5</v>
      </c>
      <c r="S4262">
        <v>12</v>
      </c>
      <c r="T4262" s="7">
        <v>11</v>
      </c>
      <c r="U4262">
        <v>5</v>
      </c>
      <c r="V4262" t="s">
        <v>82</v>
      </c>
      <c r="W4262">
        <f t="shared" si="65"/>
        <v>300</v>
      </c>
      <c r="X4262" s="5">
        <v>1</v>
      </c>
      <c r="Y4262" s="15" t="s">
        <v>48</v>
      </c>
      <c r="Z4262" t="s">
        <v>55</v>
      </c>
      <c r="AA4262" t="s">
        <v>1129</v>
      </c>
      <c r="AB4262">
        <v>19</v>
      </c>
      <c r="AC4262" t="s">
        <v>1468</v>
      </c>
      <c r="AD4262" t="s">
        <v>1657</v>
      </c>
    </row>
    <row r="4263" spans="1:30" ht="14.4" x14ac:dyDescent="0.3">
      <c r="A4263">
        <v>44</v>
      </c>
      <c r="B4263" t="s">
        <v>24</v>
      </c>
      <c r="C4263" t="s">
        <v>477</v>
      </c>
      <c r="D4263" t="s">
        <v>478</v>
      </c>
      <c r="E4263">
        <v>2015</v>
      </c>
      <c r="F4263" t="s">
        <v>714</v>
      </c>
      <c r="G4263" t="s">
        <v>715</v>
      </c>
      <c r="H4263" s="3" t="s">
        <v>716</v>
      </c>
      <c r="I4263" s="8">
        <v>6.0216940000000001</v>
      </c>
      <c r="J4263" s="8">
        <v>-74.198639</v>
      </c>
      <c r="K4263">
        <v>600000000</v>
      </c>
      <c r="L4263" t="s">
        <v>110</v>
      </c>
      <c r="M4263" t="s">
        <v>712</v>
      </c>
      <c r="N4263" t="s">
        <v>713</v>
      </c>
      <c r="O4263" s="12">
        <v>2006</v>
      </c>
      <c r="P4263" s="12">
        <v>6</v>
      </c>
      <c r="Q4263" s="12">
        <v>2007</v>
      </c>
      <c r="R4263" s="12">
        <v>5</v>
      </c>
      <c r="S4263">
        <v>12</v>
      </c>
      <c r="T4263" s="7">
        <v>11</v>
      </c>
      <c r="U4263">
        <v>5</v>
      </c>
      <c r="V4263" t="s">
        <v>82</v>
      </c>
      <c r="W4263">
        <f t="shared" si="65"/>
        <v>300</v>
      </c>
      <c r="X4263" s="5">
        <v>1</v>
      </c>
      <c r="Y4263" s="15" t="s">
        <v>48</v>
      </c>
      <c r="Z4263" t="s">
        <v>83</v>
      </c>
      <c r="AA4263" t="s">
        <v>1169</v>
      </c>
      <c r="AB4263">
        <v>0</v>
      </c>
      <c r="AC4263" t="s">
        <v>1468</v>
      </c>
      <c r="AD4263" t="s">
        <v>1657</v>
      </c>
    </row>
    <row r="4264" spans="1:30" ht="14.4" x14ac:dyDescent="0.3">
      <c r="A4264">
        <v>44</v>
      </c>
      <c r="B4264" t="s">
        <v>24</v>
      </c>
      <c r="C4264" t="s">
        <v>477</v>
      </c>
      <c r="D4264" t="s">
        <v>478</v>
      </c>
      <c r="E4264">
        <v>2015</v>
      </c>
      <c r="F4264" t="s">
        <v>714</v>
      </c>
      <c r="G4264" t="s">
        <v>715</v>
      </c>
      <c r="H4264" s="3" t="s">
        <v>716</v>
      </c>
      <c r="I4264" s="8">
        <v>6.0216940000000001</v>
      </c>
      <c r="J4264" s="8">
        <v>-74.198639</v>
      </c>
      <c r="K4264">
        <v>600000000</v>
      </c>
      <c r="L4264" t="s">
        <v>110</v>
      </c>
      <c r="M4264" t="s">
        <v>712</v>
      </c>
      <c r="N4264" t="s">
        <v>713</v>
      </c>
      <c r="O4264" s="12">
        <v>2006</v>
      </c>
      <c r="P4264" s="12">
        <v>6</v>
      </c>
      <c r="Q4264" s="12">
        <v>2007</v>
      </c>
      <c r="R4264" s="12">
        <v>5</v>
      </c>
      <c r="S4264">
        <v>12</v>
      </c>
      <c r="T4264" s="7">
        <v>11</v>
      </c>
      <c r="U4264">
        <v>5</v>
      </c>
      <c r="V4264" t="s">
        <v>82</v>
      </c>
      <c r="W4264">
        <f t="shared" si="65"/>
        <v>300</v>
      </c>
      <c r="X4264" s="5">
        <v>1</v>
      </c>
      <c r="Y4264" s="15" t="s">
        <v>48</v>
      </c>
      <c r="Z4264" t="s">
        <v>83</v>
      </c>
      <c r="AA4264" t="s">
        <v>128</v>
      </c>
      <c r="AB4264">
        <v>5</v>
      </c>
      <c r="AC4264" t="s">
        <v>1468</v>
      </c>
      <c r="AD4264" t="s">
        <v>1657</v>
      </c>
    </row>
    <row r="4265" spans="1:30" ht="14.4" x14ac:dyDescent="0.3">
      <c r="A4265">
        <v>44</v>
      </c>
      <c r="B4265" t="s">
        <v>24</v>
      </c>
      <c r="C4265" t="s">
        <v>477</v>
      </c>
      <c r="D4265" t="s">
        <v>478</v>
      </c>
      <c r="E4265">
        <v>2015</v>
      </c>
      <c r="F4265" t="s">
        <v>714</v>
      </c>
      <c r="G4265" t="s">
        <v>715</v>
      </c>
      <c r="H4265" s="3" t="s">
        <v>716</v>
      </c>
      <c r="I4265" s="8">
        <v>6.0216940000000001</v>
      </c>
      <c r="J4265" s="8">
        <v>-74.198639</v>
      </c>
      <c r="K4265">
        <v>600000000</v>
      </c>
      <c r="L4265" t="s">
        <v>110</v>
      </c>
      <c r="M4265" t="s">
        <v>712</v>
      </c>
      <c r="N4265" t="s">
        <v>713</v>
      </c>
      <c r="O4265" s="12">
        <v>2006</v>
      </c>
      <c r="P4265" s="12">
        <v>6</v>
      </c>
      <c r="Q4265" s="12">
        <v>2007</v>
      </c>
      <c r="R4265" s="12">
        <v>5</v>
      </c>
      <c r="S4265">
        <v>12</v>
      </c>
      <c r="T4265" s="7">
        <v>11</v>
      </c>
      <c r="U4265">
        <v>5</v>
      </c>
      <c r="V4265" t="s">
        <v>82</v>
      </c>
      <c r="W4265">
        <f t="shared" si="65"/>
        <v>300</v>
      </c>
      <c r="X4265" s="5">
        <v>1</v>
      </c>
      <c r="Y4265" s="15" t="s">
        <v>48</v>
      </c>
      <c r="Z4265" t="s">
        <v>83</v>
      </c>
      <c r="AA4265" t="s">
        <v>84</v>
      </c>
      <c r="AB4265">
        <v>63</v>
      </c>
      <c r="AC4265" t="s">
        <v>1468</v>
      </c>
      <c r="AD4265" t="s">
        <v>1657</v>
      </c>
    </row>
    <row r="4266" spans="1:30" ht="14.4" x14ac:dyDescent="0.3">
      <c r="A4266">
        <v>44</v>
      </c>
      <c r="B4266" t="s">
        <v>24</v>
      </c>
      <c r="C4266" t="s">
        <v>477</v>
      </c>
      <c r="D4266" t="s">
        <v>478</v>
      </c>
      <c r="E4266">
        <v>2015</v>
      </c>
      <c r="F4266" t="s">
        <v>714</v>
      </c>
      <c r="G4266" t="s">
        <v>715</v>
      </c>
      <c r="H4266" s="3" t="s">
        <v>716</v>
      </c>
      <c r="I4266" s="8">
        <v>6.0216940000000001</v>
      </c>
      <c r="J4266" s="8">
        <v>-74.198639</v>
      </c>
      <c r="K4266">
        <v>600000000</v>
      </c>
      <c r="L4266" t="s">
        <v>110</v>
      </c>
      <c r="M4266" t="s">
        <v>712</v>
      </c>
      <c r="N4266" t="s">
        <v>713</v>
      </c>
      <c r="O4266" s="12">
        <v>2006</v>
      </c>
      <c r="P4266" s="12">
        <v>6</v>
      </c>
      <c r="Q4266" s="12">
        <v>2007</v>
      </c>
      <c r="R4266" s="12">
        <v>5</v>
      </c>
      <c r="S4266">
        <v>12</v>
      </c>
      <c r="T4266" s="7">
        <v>11</v>
      </c>
      <c r="U4266">
        <v>5</v>
      </c>
      <c r="V4266" t="s">
        <v>82</v>
      </c>
      <c r="W4266">
        <f t="shared" si="65"/>
        <v>300</v>
      </c>
      <c r="X4266" s="5">
        <v>1</v>
      </c>
      <c r="Y4266" s="15" t="s">
        <v>48</v>
      </c>
      <c r="Z4266" t="s">
        <v>83</v>
      </c>
      <c r="AA4266" t="s">
        <v>911</v>
      </c>
      <c r="AB4266">
        <v>58</v>
      </c>
      <c r="AC4266" t="s">
        <v>1468</v>
      </c>
      <c r="AD4266" t="s">
        <v>1657</v>
      </c>
    </row>
    <row r="4267" spans="1:30" ht="14.4" x14ac:dyDescent="0.3">
      <c r="A4267">
        <v>44</v>
      </c>
      <c r="B4267" t="s">
        <v>24</v>
      </c>
      <c r="C4267" t="s">
        <v>477</v>
      </c>
      <c r="D4267" t="s">
        <v>478</v>
      </c>
      <c r="E4267">
        <v>2015</v>
      </c>
      <c r="F4267" t="s">
        <v>714</v>
      </c>
      <c r="G4267" t="s">
        <v>715</v>
      </c>
      <c r="H4267" s="3" t="s">
        <v>716</v>
      </c>
      <c r="I4267" s="8">
        <v>6.0216940000000001</v>
      </c>
      <c r="J4267" s="8">
        <v>-74.198639</v>
      </c>
      <c r="K4267">
        <v>600000000</v>
      </c>
      <c r="L4267" t="s">
        <v>110</v>
      </c>
      <c r="M4267" t="s">
        <v>712</v>
      </c>
      <c r="N4267" t="s">
        <v>713</v>
      </c>
      <c r="O4267" s="12">
        <v>2006</v>
      </c>
      <c r="P4267" s="12">
        <v>6</v>
      </c>
      <c r="Q4267" s="12">
        <v>2007</v>
      </c>
      <c r="R4267" s="12">
        <v>5</v>
      </c>
      <c r="S4267">
        <v>12</v>
      </c>
      <c r="T4267" s="7">
        <v>11</v>
      </c>
      <c r="U4267">
        <v>5</v>
      </c>
      <c r="V4267" t="s">
        <v>82</v>
      </c>
      <c r="W4267">
        <f t="shared" si="65"/>
        <v>300</v>
      </c>
      <c r="X4267" s="5">
        <v>1</v>
      </c>
      <c r="Y4267" s="15" t="s">
        <v>48</v>
      </c>
      <c r="Z4267" t="s">
        <v>83</v>
      </c>
      <c r="AA4267" t="s">
        <v>87</v>
      </c>
      <c r="AB4267">
        <v>0</v>
      </c>
      <c r="AC4267" t="s">
        <v>1468</v>
      </c>
      <c r="AD4267" t="s">
        <v>1657</v>
      </c>
    </row>
    <row r="4268" spans="1:30" ht="14.4" x14ac:dyDescent="0.3">
      <c r="A4268">
        <v>44</v>
      </c>
      <c r="B4268" t="s">
        <v>24</v>
      </c>
      <c r="C4268" t="s">
        <v>477</v>
      </c>
      <c r="D4268" t="s">
        <v>478</v>
      </c>
      <c r="E4268">
        <v>2015</v>
      </c>
      <c r="F4268" t="s">
        <v>714</v>
      </c>
      <c r="G4268" t="s">
        <v>715</v>
      </c>
      <c r="H4268" s="3" t="s">
        <v>716</v>
      </c>
      <c r="I4268" s="8">
        <v>6.0216940000000001</v>
      </c>
      <c r="J4268" s="8">
        <v>-74.198639</v>
      </c>
      <c r="K4268">
        <v>600000000</v>
      </c>
      <c r="L4268" t="s">
        <v>110</v>
      </c>
      <c r="M4268" t="s">
        <v>712</v>
      </c>
      <c r="N4268" t="s">
        <v>713</v>
      </c>
      <c r="O4268" s="12">
        <v>2006</v>
      </c>
      <c r="P4268" s="12">
        <v>6</v>
      </c>
      <c r="Q4268" s="12">
        <v>2007</v>
      </c>
      <c r="R4268" s="12">
        <v>5</v>
      </c>
      <c r="S4268">
        <v>12</v>
      </c>
      <c r="T4268" s="7">
        <v>11</v>
      </c>
      <c r="U4268">
        <v>5</v>
      </c>
      <c r="V4268" t="s">
        <v>82</v>
      </c>
      <c r="W4268">
        <f t="shared" si="65"/>
        <v>300</v>
      </c>
      <c r="X4268" s="5">
        <v>1</v>
      </c>
      <c r="Y4268" s="15" t="s">
        <v>48</v>
      </c>
      <c r="Z4268" t="s">
        <v>90</v>
      </c>
      <c r="AA4268" t="s">
        <v>666</v>
      </c>
      <c r="AB4268">
        <v>11</v>
      </c>
      <c r="AC4268" t="s">
        <v>1468</v>
      </c>
      <c r="AD4268" t="s">
        <v>1657</v>
      </c>
    </row>
    <row r="4269" spans="1:30" ht="14.4" x14ac:dyDescent="0.3">
      <c r="A4269">
        <v>44</v>
      </c>
      <c r="B4269" t="s">
        <v>24</v>
      </c>
      <c r="C4269" t="s">
        <v>477</v>
      </c>
      <c r="D4269" t="s">
        <v>478</v>
      </c>
      <c r="E4269">
        <v>2015</v>
      </c>
      <c r="F4269" t="s">
        <v>714</v>
      </c>
      <c r="G4269" t="s">
        <v>715</v>
      </c>
      <c r="H4269" s="3" t="s">
        <v>716</v>
      </c>
      <c r="I4269" s="8">
        <v>6.0216940000000001</v>
      </c>
      <c r="J4269" s="8">
        <v>-74.198639</v>
      </c>
      <c r="K4269">
        <v>600000000</v>
      </c>
      <c r="L4269" t="s">
        <v>110</v>
      </c>
      <c r="M4269" t="s">
        <v>712</v>
      </c>
      <c r="N4269" t="s">
        <v>713</v>
      </c>
      <c r="O4269" s="12">
        <v>2006</v>
      </c>
      <c r="P4269" s="12">
        <v>6</v>
      </c>
      <c r="Q4269" s="12">
        <v>2007</v>
      </c>
      <c r="R4269" s="12">
        <v>5</v>
      </c>
      <c r="S4269">
        <v>12</v>
      </c>
      <c r="T4269" s="7">
        <v>11</v>
      </c>
      <c r="U4269">
        <v>5</v>
      </c>
      <c r="V4269" t="s">
        <v>82</v>
      </c>
      <c r="W4269">
        <f t="shared" si="65"/>
        <v>300</v>
      </c>
      <c r="X4269" s="5">
        <v>1</v>
      </c>
      <c r="Y4269" s="15" t="s">
        <v>48</v>
      </c>
      <c r="Z4269" t="s">
        <v>90</v>
      </c>
      <c r="AA4269" t="s">
        <v>91</v>
      </c>
      <c r="AB4269">
        <v>0</v>
      </c>
      <c r="AC4269" t="s">
        <v>1468</v>
      </c>
      <c r="AD4269" t="s">
        <v>1657</v>
      </c>
    </row>
    <row r="4270" spans="1:30" ht="14.4" x14ac:dyDescent="0.3">
      <c r="A4270">
        <v>44</v>
      </c>
      <c r="B4270" t="s">
        <v>24</v>
      </c>
      <c r="C4270" t="s">
        <v>477</v>
      </c>
      <c r="D4270" t="s">
        <v>478</v>
      </c>
      <c r="E4270">
        <v>2015</v>
      </c>
      <c r="F4270" t="s">
        <v>717</v>
      </c>
      <c r="G4270" t="s">
        <v>718</v>
      </c>
      <c r="H4270" s="3" t="s">
        <v>719</v>
      </c>
      <c r="I4270" s="8">
        <v>5.8833330000000004</v>
      </c>
      <c r="J4270" s="8">
        <v>-74.883332999999993</v>
      </c>
      <c r="K4270">
        <v>4000000</v>
      </c>
      <c r="L4270" t="s">
        <v>67</v>
      </c>
      <c r="M4270" t="s">
        <v>720</v>
      </c>
      <c r="N4270" t="s">
        <v>721</v>
      </c>
      <c r="O4270" s="12">
        <v>2007</v>
      </c>
      <c r="P4270" s="12">
        <v>10</v>
      </c>
      <c r="Q4270" s="12">
        <v>2008</v>
      </c>
      <c r="R4270" s="12">
        <v>9</v>
      </c>
      <c r="S4270">
        <v>12</v>
      </c>
      <c r="T4270" s="7">
        <v>12</v>
      </c>
      <c r="U4270">
        <v>5</v>
      </c>
      <c r="V4270" t="s">
        <v>82</v>
      </c>
      <c r="W4270">
        <f t="shared" si="65"/>
        <v>300</v>
      </c>
      <c r="X4270" s="5">
        <v>1</v>
      </c>
      <c r="Y4270" s="15" t="s">
        <v>48</v>
      </c>
      <c r="Z4270" t="s">
        <v>1131</v>
      </c>
      <c r="AA4270" t="s">
        <v>1132</v>
      </c>
      <c r="AB4270">
        <v>0</v>
      </c>
      <c r="AC4270" t="s">
        <v>1468</v>
      </c>
      <c r="AD4270" t="s">
        <v>1657</v>
      </c>
    </row>
    <row r="4271" spans="1:30" ht="14.4" x14ac:dyDescent="0.3">
      <c r="A4271">
        <v>44</v>
      </c>
      <c r="B4271" t="s">
        <v>24</v>
      </c>
      <c r="C4271" t="s">
        <v>477</v>
      </c>
      <c r="D4271" t="s">
        <v>478</v>
      </c>
      <c r="E4271">
        <v>2015</v>
      </c>
      <c r="F4271" t="s">
        <v>717</v>
      </c>
      <c r="G4271" t="s">
        <v>718</v>
      </c>
      <c r="H4271" s="3" t="s">
        <v>719</v>
      </c>
      <c r="I4271" s="8">
        <v>5.8833330000000004</v>
      </c>
      <c r="J4271" s="8">
        <v>-74.883332999999993</v>
      </c>
      <c r="K4271">
        <v>4000000</v>
      </c>
      <c r="L4271" t="s">
        <v>67</v>
      </c>
      <c r="M4271" t="s">
        <v>720</v>
      </c>
      <c r="N4271" t="s">
        <v>721</v>
      </c>
      <c r="O4271" s="12">
        <v>2007</v>
      </c>
      <c r="P4271" s="12">
        <v>10</v>
      </c>
      <c r="Q4271" s="12">
        <v>2008</v>
      </c>
      <c r="R4271" s="12">
        <v>9</v>
      </c>
      <c r="S4271">
        <v>12</v>
      </c>
      <c r="T4271" s="7">
        <v>12</v>
      </c>
      <c r="U4271">
        <v>5</v>
      </c>
      <c r="V4271" t="s">
        <v>82</v>
      </c>
      <c r="W4271">
        <f t="shared" si="65"/>
        <v>300</v>
      </c>
      <c r="X4271" s="5">
        <v>1</v>
      </c>
      <c r="Y4271" s="15" t="s">
        <v>48</v>
      </c>
      <c r="Z4271" t="s">
        <v>49</v>
      </c>
      <c r="AA4271" t="s">
        <v>1148</v>
      </c>
      <c r="AB4271">
        <v>0</v>
      </c>
      <c r="AC4271" t="s">
        <v>1468</v>
      </c>
      <c r="AD4271" t="s">
        <v>1657</v>
      </c>
    </row>
    <row r="4272" spans="1:30" ht="14.4" x14ac:dyDescent="0.3">
      <c r="A4272">
        <v>44</v>
      </c>
      <c r="B4272" t="s">
        <v>24</v>
      </c>
      <c r="C4272" t="s">
        <v>477</v>
      </c>
      <c r="D4272" t="s">
        <v>478</v>
      </c>
      <c r="E4272">
        <v>2015</v>
      </c>
      <c r="F4272" t="s">
        <v>717</v>
      </c>
      <c r="G4272" t="s">
        <v>718</v>
      </c>
      <c r="H4272" s="3" t="s">
        <v>719</v>
      </c>
      <c r="I4272" s="8">
        <v>5.8833330000000004</v>
      </c>
      <c r="J4272" s="8">
        <v>-74.883332999999993</v>
      </c>
      <c r="K4272">
        <v>4000000</v>
      </c>
      <c r="L4272" t="s">
        <v>67</v>
      </c>
      <c r="M4272" t="s">
        <v>720</v>
      </c>
      <c r="N4272" t="s">
        <v>721</v>
      </c>
      <c r="O4272" s="12">
        <v>2007</v>
      </c>
      <c r="P4272" s="12">
        <v>10</v>
      </c>
      <c r="Q4272" s="12">
        <v>2008</v>
      </c>
      <c r="R4272" s="12">
        <v>9</v>
      </c>
      <c r="S4272">
        <v>12</v>
      </c>
      <c r="T4272" s="7">
        <v>12</v>
      </c>
      <c r="U4272">
        <v>5</v>
      </c>
      <c r="V4272" t="s">
        <v>82</v>
      </c>
      <c r="W4272">
        <f t="shared" si="65"/>
        <v>300</v>
      </c>
      <c r="X4272" s="5">
        <v>1</v>
      </c>
      <c r="Y4272" s="15" t="s">
        <v>48</v>
      </c>
      <c r="Z4272" t="s">
        <v>49</v>
      </c>
      <c r="AA4272" t="s">
        <v>1149</v>
      </c>
      <c r="AB4272">
        <v>0</v>
      </c>
      <c r="AC4272" t="s">
        <v>1468</v>
      </c>
      <c r="AD4272" t="s">
        <v>1657</v>
      </c>
    </row>
    <row r="4273" spans="1:30" ht="14.4" x14ac:dyDescent="0.3">
      <c r="A4273">
        <v>44</v>
      </c>
      <c r="B4273" t="s">
        <v>24</v>
      </c>
      <c r="C4273" t="s">
        <v>477</v>
      </c>
      <c r="D4273" t="s">
        <v>478</v>
      </c>
      <c r="E4273">
        <v>2015</v>
      </c>
      <c r="F4273" t="s">
        <v>717</v>
      </c>
      <c r="G4273" t="s">
        <v>718</v>
      </c>
      <c r="H4273" s="3" t="s">
        <v>719</v>
      </c>
      <c r="I4273" s="8">
        <v>5.8833330000000004</v>
      </c>
      <c r="J4273" s="8">
        <v>-74.883332999999993</v>
      </c>
      <c r="K4273">
        <v>4000000</v>
      </c>
      <c r="L4273" t="s">
        <v>67</v>
      </c>
      <c r="M4273" t="s">
        <v>720</v>
      </c>
      <c r="N4273" t="s">
        <v>721</v>
      </c>
      <c r="O4273" s="12">
        <v>2007</v>
      </c>
      <c r="P4273" s="12">
        <v>10</v>
      </c>
      <c r="Q4273" s="12">
        <v>2008</v>
      </c>
      <c r="R4273" s="12">
        <v>9</v>
      </c>
      <c r="S4273">
        <v>12</v>
      </c>
      <c r="T4273" s="7">
        <v>12</v>
      </c>
      <c r="U4273">
        <v>5</v>
      </c>
      <c r="V4273" t="s">
        <v>82</v>
      </c>
      <c r="W4273">
        <f t="shared" si="65"/>
        <v>300</v>
      </c>
      <c r="X4273" s="5">
        <v>1</v>
      </c>
      <c r="Y4273" s="15" t="s">
        <v>48</v>
      </c>
      <c r="Z4273" t="s">
        <v>49</v>
      </c>
      <c r="AA4273" t="s">
        <v>483</v>
      </c>
      <c r="AB4273">
        <v>0</v>
      </c>
      <c r="AC4273" t="s">
        <v>1468</v>
      </c>
      <c r="AD4273" t="s">
        <v>1657</v>
      </c>
    </row>
    <row r="4274" spans="1:30" ht="14.4" x14ac:dyDescent="0.3">
      <c r="A4274">
        <v>44</v>
      </c>
      <c r="B4274" t="s">
        <v>24</v>
      </c>
      <c r="C4274" t="s">
        <v>477</v>
      </c>
      <c r="D4274" t="s">
        <v>478</v>
      </c>
      <c r="E4274">
        <v>2015</v>
      </c>
      <c r="F4274" t="s">
        <v>717</v>
      </c>
      <c r="G4274" t="s">
        <v>718</v>
      </c>
      <c r="H4274" s="3" t="s">
        <v>719</v>
      </c>
      <c r="I4274" s="8">
        <v>5.8833330000000004</v>
      </c>
      <c r="J4274" s="8">
        <v>-74.883332999999993</v>
      </c>
      <c r="K4274">
        <v>4000000</v>
      </c>
      <c r="L4274" t="s">
        <v>67</v>
      </c>
      <c r="M4274" t="s">
        <v>720</v>
      </c>
      <c r="N4274" t="s">
        <v>721</v>
      </c>
      <c r="O4274" s="12">
        <v>2007</v>
      </c>
      <c r="P4274" s="12">
        <v>10</v>
      </c>
      <c r="Q4274" s="12">
        <v>2008</v>
      </c>
      <c r="R4274" s="12">
        <v>9</v>
      </c>
      <c r="S4274">
        <v>12</v>
      </c>
      <c r="T4274" s="7">
        <v>12</v>
      </c>
      <c r="U4274">
        <v>5</v>
      </c>
      <c r="V4274" t="s">
        <v>82</v>
      </c>
      <c r="W4274">
        <f t="shared" si="65"/>
        <v>300</v>
      </c>
      <c r="X4274" s="5">
        <v>1</v>
      </c>
      <c r="Y4274" s="15" t="s">
        <v>48</v>
      </c>
      <c r="Z4274" t="s">
        <v>49</v>
      </c>
      <c r="AA4274" t="s">
        <v>490</v>
      </c>
      <c r="AB4274">
        <v>1</v>
      </c>
      <c r="AC4274" t="s">
        <v>1468</v>
      </c>
      <c r="AD4274" t="s">
        <v>1657</v>
      </c>
    </row>
    <row r="4275" spans="1:30" ht="14.4" x14ac:dyDescent="0.3">
      <c r="A4275">
        <v>44</v>
      </c>
      <c r="B4275" t="s">
        <v>24</v>
      </c>
      <c r="C4275" t="s">
        <v>477</v>
      </c>
      <c r="D4275" t="s">
        <v>478</v>
      </c>
      <c r="E4275">
        <v>2015</v>
      </c>
      <c r="F4275" t="s">
        <v>717</v>
      </c>
      <c r="G4275" t="s">
        <v>718</v>
      </c>
      <c r="H4275" s="3" t="s">
        <v>719</v>
      </c>
      <c r="I4275" s="8">
        <v>5.8833330000000004</v>
      </c>
      <c r="J4275" s="8">
        <v>-74.883332999999993</v>
      </c>
      <c r="K4275">
        <v>4000000</v>
      </c>
      <c r="L4275" t="s">
        <v>67</v>
      </c>
      <c r="M4275" t="s">
        <v>720</v>
      </c>
      <c r="N4275" t="s">
        <v>721</v>
      </c>
      <c r="O4275" s="12">
        <v>2007</v>
      </c>
      <c r="P4275" s="12">
        <v>10</v>
      </c>
      <c r="Q4275" s="12">
        <v>2008</v>
      </c>
      <c r="R4275" s="12">
        <v>9</v>
      </c>
      <c r="S4275">
        <v>12</v>
      </c>
      <c r="T4275" s="7">
        <v>12</v>
      </c>
      <c r="U4275">
        <v>5</v>
      </c>
      <c r="V4275" t="s">
        <v>82</v>
      </c>
      <c r="W4275">
        <f t="shared" si="65"/>
        <v>300</v>
      </c>
      <c r="X4275" s="5">
        <v>1</v>
      </c>
      <c r="Y4275" s="15" t="s">
        <v>48</v>
      </c>
      <c r="Z4275" t="s">
        <v>55</v>
      </c>
      <c r="AA4275" t="s">
        <v>1080</v>
      </c>
      <c r="AB4275">
        <v>0</v>
      </c>
      <c r="AC4275" t="s">
        <v>1468</v>
      </c>
      <c r="AD4275" t="s">
        <v>1657</v>
      </c>
    </row>
    <row r="4276" spans="1:30" ht="14.4" x14ac:dyDescent="0.3">
      <c r="A4276">
        <v>44</v>
      </c>
      <c r="B4276" t="s">
        <v>24</v>
      </c>
      <c r="C4276" t="s">
        <v>477</v>
      </c>
      <c r="D4276" t="s">
        <v>478</v>
      </c>
      <c r="E4276">
        <v>2015</v>
      </c>
      <c r="F4276" t="s">
        <v>717</v>
      </c>
      <c r="G4276" t="s">
        <v>718</v>
      </c>
      <c r="H4276" s="3" t="s">
        <v>719</v>
      </c>
      <c r="I4276" s="8">
        <v>5.8833330000000004</v>
      </c>
      <c r="J4276" s="8">
        <v>-74.883332999999993</v>
      </c>
      <c r="K4276">
        <v>4000000</v>
      </c>
      <c r="L4276" t="s">
        <v>67</v>
      </c>
      <c r="M4276" t="s">
        <v>720</v>
      </c>
      <c r="N4276" t="s">
        <v>721</v>
      </c>
      <c r="O4276" s="12">
        <v>2007</v>
      </c>
      <c r="P4276" s="12">
        <v>10</v>
      </c>
      <c r="Q4276" s="12">
        <v>2008</v>
      </c>
      <c r="R4276" s="12">
        <v>9</v>
      </c>
      <c r="S4276">
        <v>12</v>
      </c>
      <c r="T4276" s="7">
        <v>12</v>
      </c>
      <c r="U4276">
        <v>5</v>
      </c>
      <c r="V4276" t="s">
        <v>82</v>
      </c>
      <c r="W4276">
        <f t="shared" si="65"/>
        <v>300</v>
      </c>
      <c r="X4276" s="5">
        <v>1</v>
      </c>
      <c r="Y4276" s="15" t="s">
        <v>48</v>
      </c>
      <c r="Z4276" t="s">
        <v>55</v>
      </c>
      <c r="AA4276" t="s">
        <v>859</v>
      </c>
      <c r="AB4276">
        <v>63</v>
      </c>
      <c r="AC4276" t="s">
        <v>1468</v>
      </c>
      <c r="AD4276" t="s">
        <v>1657</v>
      </c>
    </row>
    <row r="4277" spans="1:30" ht="14.4" x14ac:dyDescent="0.3">
      <c r="A4277">
        <v>44</v>
      </c>
      <c r="B4277" t="s">
        <v>24</v>
      </c>
      <c r="C4277" t="s">
        <v>477</v>
      </c>
      <c r="D4277" t="s">
        <v>478</v>
      </c>
      <c r="E4277">
        <v>2015</v>
      </c>
      <c r="F4277" t="s">
        <v>717</v>
      </c>
      <c r="G4277" t="s">
        <v>718</v>
      </c>
      <c r="H4277" s="3" t="s">
        <v>719</v>
      </c>
      <c r="I4277" s="8">
        <v>5.8833330000000004</v>
      </c>
      <c r="J4277" s="8">
        <v>-74.883332999999993</v>
      </c>
      <c r="K4277">
        <v>4000000</v>
      </c>
      <c r="L4277" t="s">
        <v>67</v>
      </c>
      <c r="M4277" t="s">
        <v>720</v>
      </c>
      <c r="N4277" t="s">
        <v>721</v>
      </c>
      <c r="O4277" s="12">
        <v>2007</v>
      </c>
      <c r="P4277" s="12">
        <v>10</v>
      </c>
      <c r="Q4277" s="12">
        <v>2008</v>
      </c>
      <c r="R4277" s="12">
        <v>9</v>
      </c>
      <c r="S4277">
        <v>12</v>
      </c>
      <c r="T4277" s="7">
        <v>12</v>
      </c>
      <c r="U4277">
        <v>5</v>
      </c>
      <c r="V4277" t="s">
        <v>82</v>
      </c>
      <c r="W4277">
        <f t="shared" si="65"/>
        <v>300</v>
      </c>
      <c r="X4277" s="5">
        <v>1</v>
      </c>
      <c r="Y4277" s="15" t="s">
        <v>48</v>
      </c>
      <c r="Z4277" t="s">
        <v>55</v>
      </c>
      <c r="AA4277" t="s">
        <v>1146</v>
      </c>
      <c r="AB4277">
        <v>65</v>
      </c>
      <c r="AC4277" t="s">
        <v>1468</v>
      </c>
      <c r="AD4277" t="s">
        <v>1657</v>
      </c>
    </row>
    <row r="4278" spans="1:30" ht="14.4" x14ac:dyDescent="0.3">
      <c r="A4278">
        <v>44</v>
      </c>
      <c r="B4278" t="s">
        <v>24</v>
      </c>
      <c r="C4278" t="s">
        <v>477</v>
      </c>
      <c r="D4278" t="s">
        <v>478</v>
      </c>
      <c r="E4278">
        <v>2015</v>
      </c>
      <c r="F4278" t="s">
        <v>717</v>
      </c>
      <c r="G4278" t="s">
        <v>718</v>
      </c>
      <c r="H4278" s="3" t="s">
        <v>719</v>
      </c>
      <c r="I4278" s="8">
        <v>5.8833330000000004</v>
      </c>
      <c r="J4278" s="8">
        <v>-74.883332999999993</v>
      </c>
      <c r="K4278">
        <v>4000000</v>
      </c>
      <c r="L4278" t="s">
        <v>67</v>
      </c>
      <c r="M4278" t="s">
        <v>720</v>
      </c>
      <c r="N4278" t="s">
        <v>721</v>
      </c>
      <c r="O4278" s="12">
        <v>2007</v>
      </c>
      <c r="P4278" s="12">
        <v>10</v>
      </c>
      <c r="Q4278" s="12">
        <v>2008</v>
      </c>
      <c r="R4278" s="12">
        <v>9</v>
      </c>
      <c r="S4278">
        <v>12</v>
      </c>
      <c r="T4278" s="7">
        <v>12</v>
      </c>
      <c r="U4278">
        <v>5</v>
      </c>
      <c r="V4278" t="s">
        <v>82</v>
      </c>
      <c r="W4278">
        <f t="shared" si="65"/>
        <v>300</v>
      </c>
      <c r="X4278" s="5">
        <v>1</v>
      </c>
      <c r="Y4278" s="15" t="s">
        <v>48</v>
      </c>
      <c r="Z4278" t="s">
        <v>55</v>
      </c>
      <c r="AA4278" t="s">
        <v>1150</v>
      </c>
      <c r="AB4278">
        <v>2</v>
      </c>
      <c r="AC4278" t="s">
        <v>1468</v>
      </c>
      <c r="AD4278" t="s">
        <v>1657</v>
      </c>
    </row>
    <row r="4279" spans="1:30" ht="14.4" x14ac:dyDescent="0.3">
      <c r="A4279">
        <v>44</v>
      </c>
      <c r="B4279" t="s">
        <v>24</v>
      </c>
      <c r="C4279" t="s">
        <v>477</v>
      </c>
      <c r="D4279" t="s">
        <v>478</v>
      </c>
      <c r="E4279">
        <v>2015</v>
      </c>
      <c r="F4279" t="s">
        <v>717</v>
      </c>
      <c r="G4279" t="s">
        <v>718</v>
      </c>
      <c r="H4279" s="3" t="s">
        <v>719</v>
      </c>
      <c r="I4279" s="8">
        <v>5.8833330000000004</v>
      </c>
      <c r="J4279" s="8">
        <v>-74.883332999999993</v>
      </c>
      <c r="K4279">
        <v>4000000</v>
      </c>
      <c r="L4279" t="s">
        <v>67</v>
      </c>
      <c r="M4279" t="s">
        <v>720</v>
      </c>
      <c r="N4279" t="s">
        <v>721</v>
      </c>
      <c r="O4279" s="12">
        <v>2007</v>
      </c>
      <c r="P4279" s="12">
        <v>10</v>
      </c>
      <c r="Q4279" s="12">
        <v>2008</v>
      </c>
      <c r="R4279" s="12">
        <v>9</v>
      </c>
      <c r="S4279">
        <v>12</v>
      </c>
      <c r="T4279" s="7">
        <v>12</v>
      </c>
      <c r="U4279">
        <v>5</v>
      </c>
      <c r="V4279" t="s">
        <v>82</v>
      </c>
      <c r="W4279">
        <f t="shared" si="65"/>
        <v>300</v>
      </c>
      <c r="X4279" s="5">
        <v>1</v>
      </c>
      <c r="Y4279" s="15" t="s">
        <v>48</v>
      </c>
      <c r="Z4279" t="s">
        <v>55</v>
      </c>
      <c r="AA4279" t="s">
        <v>1106</v>
      </c>
      <c r="AB4279">
        <v>2</v>
      </c>
      <c r="AC4279" t="s">
        <v>1468</v>
      </c>
      <c r="AD4279" t="s">
        <v>1657</v>
      </c>
    </row>
    <row r="4280" spans="1:30" ht="14.4" x14ac:dyDescent="0.3">
      <c r="A4280">
        <v>44</v>
      </c>
      <c r="B4280" t="s">
        <v>24</v>
      </c>
      <c r="C4280" t="s">
        <v>477</v>
      </c>
      <c r="D4280" t="s">
        <v>478</v>
      </c>
      <c r="E4280">
        <v>2015</v>
      </c>
      <c r="F4280" t="s">
        <v>717</v>
      </c>
      <c r="G4280" t="s">
        <v>718</v>
      </c>
      <c r="H4280" s="3" t="s">
        <v>719</v>
      </c>
      <c r="I4280" s="8">
        <v>5.8833330000000004</v>
      </c>
      <c r="J4280" s="8">
        <v>-74.883332999999993</v>
      </c>
      <c r="K4280">
        <v>4000000</v>
      </c>
      <c r="L4280" t="s">
        <v>67</v>
      </c>
      <c r="M4280" t="s">
        <v>720</v>
      </c>
      <c r="N4280" t="s">
        <v>721</v>
      </c>
      <c r="O4280" s="12">
        <v>2007</v>
      </c>
      <c r="P4280" s="12">
        <v>10</v>
      </c>
      <c r="Q4280" s="12">
        <v>2008</v>
      </c>
      <c r="R4280" s="12">
        <v>9</v>
      </c>
      <c r="S4280">
        <v>12</v>
      </c>
      <c r="T4280" s="7">
        <v>12</v>
      </c>
      <c r="U4280">
        <v>5</v>
      </c>
      <c r="V4280" t="s">
        <v>82</v>
      </c>
      <c r="W4280">
        <f t="shared" si="65"/>
        <v>300</v>
      </c>
      <c r="X4280" s="5">
        <v>1</v>
      </c>
      <c r="Y4280" s="15" t="s">
        <v>48</v>
      </c>
      <c r="Z4280" t="s">
        <v>55</v>
      </c>
      <c r="AA4280" t="s">
        <v>861</v>
      </c>
      <c r="AB4280">
        <v>3</v>
      </c>
      <c r="AC4280" t="s">
        <v>1468</v>
      </c>
      <c r="AD4280" t="s">
        <v>1657</v>
      </c>
    </row>
    <row r="4281" spans="1:30" ht="14.4" x14ac:dyDescent="0.3">
      <c r="A4281">
        <v>44</v>
      </c>
      <c r="B4281" t="s">
        <v>24</v>
      </c>
      <c r="C4281" t="s">
        <v>477</v>
      </c>
      <c r="D4281" t="s">
        <v>478</v>
      </c>
      <c r="E4281">
        <v>2015</v>
      </c>
      <c r="F4281" t="s">
        <v>717</v>
      </c>
      <c r="G4281" t="s">
        <v>718</v>
      </c>
      <c r="H4281" s="3" t="s">
        <v>719</v>
      </c>
      <c r="I4281" s="8">
        <v>5.8833330000000004</v>
      </c>
      <c r="J4281" s="8">
        <v>-74.883332999999993</v>
      </c>
      <c r="K4281">
        <v>4000000</v>
      </c>
      <c r="L4281" t="s">
        <v>67</v>
      </c>
      <c r="M4281" t="s">
        <v>720</v>
      </c>
      <c r="N4281" t="s">
        <v>721</v>
      </c>
      <c r="O4281" s="12">
        <v>2007</v>
      </c>
      <c r="P4281" s="12">
        <v>10</v>
      </c>
      <c r="Q4281" s="12">
        <v>2008</v>
      </c>
      <c r="R4281" s="12">
        <v>9</v>
      </c>
      <c r="S4281">
        <v>12</v>
      </c>
      <c r="T4281" s="7">
        <v>12</v>
      </c>
      <c r="U4281">
        <v>5</v>
      </c>
      <c r="V4281" t="s">
        <v>82</v>
      </c>
      <c r="W4281">
        <f t="shared" si="65"/>
        <v>300</v>
      </c>
      <c r="X4281" s="5">
        <v>1</v>
      </c>
      <c r="Y4281" s="15" t="s">
        <v>48</v>
      </c>
      <c r="Z4281" t="s">
        <v>55</v>
      </c>
      <c r="AA4281" t="s">
        <v>1151</v>
      </c>
      <c r="AB4281">
        <v>1</v>
      </c>
      <c r="AC4281" t="s">
        <v>1468</v>
      </c>
      <c r="AD4281" t="s">
        <v>1657</v>
      </c>
    </row>
    <row r="4282" spans="1:30" ht="14.4" x14ac:dyDescent="0.3">
      <c r="A4282">
        <v>44</v>
      </c>
      <c r="B4282" t="s">
        <v>24</v>
      </c>
      <c r="C4282" t="s">
        <v>477</v>
      </c>
      <c r="D4282" t="s">
        <v>478</v>
      </c>
      <c r="E4282">
        <v>2015</v>
      </c>
      <c r="F4282" t="s">
        <v>717</v>
      </c>
      <c r="G4282" t="s">
        <v>718</v>
      </c>
      <c r="H4282" s="3" t="s">
        <v>719</v>
      </c>
      <c r="I4282" s="8">
        <v>5.8833330000000004</v>
      </c>
      <c r="J4282" s="8">
        <v>-74.883332999999993</v>
      </c>
      <c r="K4282">
        <v>4000000</v>
      </c>
      <c r="L4282" t="s">
        <v>67</v>
      </c>
      <c r="M4282" t="s">
        <v>720</v>
      </c>
      <c r="N4282" t="s">
        <v>721</v>
      </c>
      <c r="O4282" s="12">
        <v>2007</v>
      </c>
      <c r="P4282" s="12">
        <v>10</v>
      </c>
      <c r="Q4282" s="12">
        <v>2008</v>
      </c>
      <c r="R4282" s="12">
        <v>9</v>
      </c>
      <c r="S4282">
        <v>12</v>
      </c>
      <c r="T4282" s="7">
        <v>12</v>
      </c>
      <c r="U4282">
        <v>5</v>
      </c>
      <c r="V4282" t="s">
        <v>82</v>
      </c>
      <c r="W4282">
        <f t="shared" si="65"/>
        <v>300</v>
      </c>
      <c r="X4282" s="5">
        <v>1</v>
      </c>
      <c r="Y4282" s="15" t="s">
        <v>48</v>
      </c>
      <c r="Z4282" t="s">
        <v>55</v>
      </c>
      <c r="AA4282" t="s">
        <v>1152</v>
      </c>
      <c r="AB4282">
        <v>12</v>
      </c>
      <c r="AC4282" t="s">
        <v>1468</v>
      </c>
      <c r="AD4282" t="s">
        <v>1657</v>
      </c>
    </row>
    <row r="4283" spans="1:30" ht="14.4" x14ac:dyDescent="0.3">
      <c r="A4283">
        <v>44</v>
      </c>
      <c r="B4283" t="s">
        <v>24</v>
      </c>
      <c r="C4283" t="s">
        <v>477</v>
      </c>
      <c r="D4283" t="s">
        <v>478</v>
      </c>
      <c r="E4283">
        <v>2015</v>
      </c>
      <c r="F4283" t="s">
        <v>717</v>
      </c>
      <c r="G4283" t="s">
        <v>718</v>
      </c>
      <c r="H4283" s="3" t="s">
        <v>719</v>
      </c>
      <c r="I4283" s="8">
        <v>5.8833330000000004</v>
      </c>
      <c r="J4283" s="8">
        <v>-74.883332999999993</v>
      </c>
      <c r="K4283">
        <v>4000000</v>
      </c>
      <c r="L4283" t="s">
        <v>67</v>
      </c>
      <c r="M4283" t="s">
        <v>720</v>
      </c>
      <c r="N4283" t="s">
        <v>721</v>
      </c>
      <c r="O4283" s="12">
        <v>2007</v>
      </c>
      <c r="P4283" s="12">
        <v>10</v>
      </c>
      <c r="Q4283" s="12">
        <v>2008</v>
      </c>
      <c r="R4283" s="12">
        <v>9</v>
      </c>
      <c r="S4283">
        <v>12</v>
      </c>
      <c r="T4283" s="7">
        <v>12</v>
      </c>
      <c r="U4283">
        <v>5</v>
      </c>
      <c r="V4283" t="s">
        <v>82</v>
      </c>
      <c r="W4283">
        <f t="shared" si="65"/>
        <v>300</v>
      </c>
      <c r="X4283" s="5">
        <v>1</v>
      </c>
      <c r="Y4283" s="15" t="s">
        <v>48</v>
      </c>
      <c r="Z4283" t="s">
        <v>55</v>
      </c>
      <c r="AA4283" t="s">
        <v>1153</v>
      </c>
      <c r="AB4283">
        <v>0</v>
      </c>
      <c r="AC4283" t="s">
        <v>1468</v>
      </c>
      <c r="AD4283" t="s">
        <v>1657</v>
      </c>
    </row>
    <row r="4284" spans="1:30" ht="14.4" x14ac:dyDescent="0.3">
      <c r="A4284">
        <v>44</v>
      </c>
      <c r="B4284" t="s">
        <v>24</v>
      </c>
      <c r="C4284" t="s">
        <v>477</v>
      </c>
      <c r="D4284" t="s">
        <v>478</v>
      </c>
      <c r="E4284">
        <v>2015</v>
      </c>
      <c r="F4284" t="s">
        <v>717</v>
      </c>
      <c r="G4284" t="s">
        <v>718</v>
      </c>
      <c r="H4284" s="3" t="s">
        <v>719</v>
      </c>
      <c r="I4284" s="8">
        <v>5.8833330000000004</v>
      </c>
      <c r="J4284" s="8">
        <v>-74.883332999999993</v>
      </c>
      <c r="K4284">
        <v>4000000</v>
      </c>
      <c r="L4284" t="s">
        <v>67</v>
      </c>
      <c r="M4284" t="s">
        <v>720</v>
      </c>
      <c r="N4284" t="s">
        <v>721</v>
      </c>
      <c r="O4284" s="12">
        <v>2007</v>
      </c>
      <c r="P4284" s="12">
        <v>10</v>
      </c>
      <c r="Q4284" s="12">
        <v>2008</v>
      </c>
      <c r="R4284" s="12">
        <v>9</v>
      </c>
      <c r="S4284">
        <v>12</v>
      </c>
      <c r="T4284" s="7">
        <v>12</v>
      </c>
      <c r="U4284">
        <v>5</v>
      </c>
      <c r="V4284" t="s">
        <v>82</v>
      </c>
      <c r="W4284">
        <f t="shared" si="65"/>
        <v>300</v>
      </c>
      <c r="X4284" s="5">
        <v>1</v>
      </c>
      <c r="Y4284" s="15" t="s">
        <v>48</v>
      </c>
      <c r="Z4284" t="s">
        <v>55</v>
      </c>
      <c r="AA4284" t="s">
        <v>1154</v>
      </c>
      <c r="AB4284">
        <v>5</v>
      </c>
      <c r="AC4284" t="s">
        <v>1468</v>
      </c>
      <c r="AD4284" t="s">
        <v>1657</v>
      </c>
    </row>
    <row r="4285" spans="1:30" ht="14.4" x14ac:dyDescent="0.3">
      <c r="A4285">
        <v>44</v>
      </c>
      <c r="B4285" t="s">
        <v>24</v>
      </c>
      <c r="C4285" t="s">
        <v>477</v>
      </c>
      <c r="D4285" t="s">
        <v>478</v>
      </c>
      <c r="E4285">
        <v>2015</v>
      </c>
      <c r="F4285" t="s">
        <v>717</v>
      </c>
      <c r="G4285" t="s">
        <v>718</v>
      </c>
      <c r="H4285" s="3" t="s">
        <v>719</v>
      </c>
      <c r="I4285" s="8">
        <v>5.8833330000000004</v>
      </c>
      <c r="J4285" s="8">
        <v>-74.883332999999993</v>
      </c>
      <c r="K4285">
        <v>4000000</v>
      </c>
      <c r="L4285" t="s">
        <v>67</v>
      </c>
      <c r="M4285" t="s">
        <v>720</v>
      </c>
      <c r="N4285" t="s">
        <v>721</v>
      </c>
      <c r="O4285" s="12">
        <v>2007</v>
      </c>
      <c r="P4285" s="12">
        <v>10</v>
      </c>
      <c r="Q4285" s="12">
        <v>2008</v>
      </c>
      <c r="R4285" s="12">
        <v>9</v>
      </c>
      <c r="S4285">
        <v>12</v>
      </c>
      <c r="T4285" s="7">
        <v>12</v>
      </c>
      <c r="U4285">
        <v>5</v>
      </c>
      <c r="V4285" t="s">
        <v>82</v>
      </c>
      <c r="W4285">
        <f t="shared" si="65"/>
        <v>300</v>
      </c>
      <c r="X4285" s="5">
        <v>1</v>
      </c>
      <c r="Y4285" s="15" t="s">
        <v>48</v>
      </c>
      <c r="Z4285" t="s">
        <v>55</v>
      </c>
      <c r="AA4285" t="s">
        <v>1155</v>
      </c>
      <c r="AB4285">
        <v>0</v>
      </c>
      <c r="AC4285" t="s">
        <v>1468</v>
      </c>
      <c r="AD4285" t="s">
        <v>1657</v>
      </c>
    </row>
    <row r="4286" spans="1:30" ht="14.4" x14ac:dyDescent="0.3">
      <c r="A4286">
        <v>44</v>
      </c>
      <c r="B4286" t="s">
        <v>24</v>
      </c>
      <c r="C4286" t="s">
        <v>477</v>
      </c>
      <c r="D4286" t="s">
        <v>478</v>
      </c>
      <c r="E4286">
        <v>2015</v>
      </c>
      <c r="F4286" t="s">
        <v>717</v>
      </c>
      <c r="G4286" t="s">
        <v>718</v>
      </c>
      <c r="H4286" s="3" t="s">
        <v>719</v>
      </c>
      <c r="I4286" s="8">
        <v>5.8833330000000004</v>
      </c>
      <c r="J4286" s="8">
        <v>-74.883332999999993</v>
      </c>
      <c r="K4286">
        <v>4000000</v>
      </c>
      <c r="L4286" t="s">
        <v>67</v>
      </c>
      <c r="M4286" t="s">
        <v>720</v>
      </c>
      <c r="N4286" t="s">
        <v>721</v>
      </c>
      <c r="O4286" s="12">
        <v>2007</v>
      </c>
      <c r="P4286" s="12">
        <v>10</v>
      </c>
      <c r="Q4286" s="12">
        <v>2008</v>
      </c>
      <c r="R4286" s="12">
        <v>9</v>
      </c>
      <c r="S4286">
        <v>12</v>
      </c>
      <c r="T4286" s="7">
        <v>12</v>
      </c>
      <c r="U4286">
        <v>5</v>
      </c>
      <c r="V4286" t="s">
        <v>82</v>
      </c>
      <c r="W4286">
        <f t="shared" si="65"/>
        <v>300</v>
      </c>
      <c r="X4286" s="5">
        <v>1</v>
      </c>
      <c r="Y4286" s="15" t="s">
        <v>48</v>
      </c>
      <c r="Z4286" t="s">
        <v>55</v>
      </c>
      <c r="AA4286" t="s">
        <v>895</v>
      </c>
      <c r="AB4286">
        <v>21</v>
      </c>
      <c r="AC4286" t="s">
        <v>1468</v>
      </c>
      <c r="AD4286" t="s">
        <v>1657</v>
      </c>
    </row>
    <row r="4287" spans="1:30" ht="14.4" x14ac:dyDescent="0.3">
      <c r="A4287">
        <v>44</v>
      </c>
      <c r="B4287" t="s">
        <v>24</v>
      </c>
      <c r="C4287" t="s">
        <v>477</v>
      </c>
      <c r="D4287" t="s">
        <v>478</v>
      </c>
      <c r="E4287">
        <v>2015</v>
      </c>
      <c r="F4287" t="s">
        <v>717</v>
      </c>
      <c r="G4287" t="s">
        <v>718</v>
      </c>
      <c r="H4287" s="3" t="s">
        <v>719</v>
      </c>
      <c r="I4287" s="8">
        <v>5.8833330000000004</v>
      </c>
      <c r="J4287" s="8">
        <v>-74.883332999999993</v>
      </c>
      <c r="K4287">
        <v>4000000</v>
      </c>
      <c r="L4287" t="s">
        <v>67</v>
      </c>
      <c r="M4287" t="s">
        <v>720</v>
      </c>
      <c r="N4287" t="s">
        <v>721</v>
      </c>
      <c r="O4287" s="12">
        <v>2007</v>
      </c>
      <c r="P4287" s="12">
        <v>10</v>
      </c>
      <c r="Q4287" s="12">
        <v>2008</v>
      </c>
      <c r="R4287" s="12">
        <v>9</v>
      </c>
      <c r="S4287">
        <v>12</v>
      </c>
      <c r="T4287" s="7">
        <v>12</v>
      </c>
      <c r="U4287">
        <v>5</v>
      </c>
      <c r="V4287" t="s">
        <v>82</v>
      </c>
      <c r="W4287">
        <f t="shared" si="65"/>
        <v>300</v>
      </c>
      <c r="X4287" s="5">
        <v>1</v>
      </c>
      <c r="Y4287" s="15" t="s">
        <v>48</v>
      </c>
      <c r="Z4287" t="s">
        <v>55</v>
      </c>
      <c r="AA4287" t="s">
        <v>1057</v>
      </c>
      <c r="AB4287">
        <v>0</v>
      </c>
      <c r="AC4287" t="s">
        <v>1468</v>
      </c>
      <c r="AD4287" t="s">
        <v>1657</v>
      </c>
    </row>
    <row r="4288" spans="1:30" ht="14.4" x14ac:dyDescent="0.3">
      <c r="A4288">
        <v>44</v>
      </c>
      <c r="B4288" t="s">
        <v>24</v>
      </c>
      <c r="C4288" t="s">
        <v>477</v>
      </c>
      <c r="D4288" t="s">
        <v>478</v>
      </c>
      <c r="E4288">
        <v>2015</v>
      </c>
      <c r="F4288" t="s">
        <v>717</v>
      </c>
      <c r="G4288" t="s">
        <v>718</v>
      </c>
      <c r="H4288" s="3" t="s">
        <v>719</v>
      </c>
      <c r="I4288" s="8">
        <v>5.8833330000000004</v>
      </c>
      <c r="J4288" s="8">
        <v>-74.883332999999993</v>
      </c>
      <c r="K4288">
        <v>4000000</v>
      </c>
      <c r="L4288" t="s">
        <v>67</v>
      </c>
      <c r="M4288" t="s">
        <v>720</v>
      </c>
      <c r="N4288" t="s">
        <v>721</v>
      </c>
      <c r="O4288" s="12">
        <v>2007</v>
      </c>
      <c r="P4288" s="12">
        <v>10</v>
      </c>
      <c r="Q4288" s="12">
        <v>2008</v>
      </c>
      <c r="R4288" s="12">
        <v>9</v>
      </c>
      <c r="S4288">
        <v>12</v>
      </c>
      <c r="T4288" s="7">
        <v>12</v>
      </c>
      <c r="U4288">
        <v>5</v>
      </c>
      <c r="V4288" t="s">
        <v>82</v>
      </c>
      <c r="W4288">
        <f t="shared" si="65"/>
        <v>300</v>
      </c>
      <c r="X4288" s="5">
        <v>1</v>
      </c>
      <c r="Y4288" s="15" t="s">
        <v>48</v>
      </c>
      <c r="Z4288" t="s">
        <v>55</v>
      </c>
      <c r="AA4288" t="s">
        <v>1156</v>
      </c>
      <c r="AB4288">
        <v>3</v>
      </c>
      <c r="AC4288" t="s">
        <v>1468</v>
      </c>
      <c r="AD4288" t="s">
        <v>1657</v>
      </c>
    </row>
    <row r="4289" spans="1:30" ht="14.4" x14ac:dyDescent="0.3">
      <c r="A4289">
        <v>44</v>
      </c>
      <c r="B4289" t="s">
        <v>24</v>
      </c>
      <c r="C4289" t="s">
        <v>477</v>
      </c>
      <c r="D4289" t="s">
        <v>478</v>
      </c>
      <c r="E4289">
        <v>2015</v>
      </c>
      <c r="F4289" t="s">
        <v>717</v>
      </c>
      <c r="G4289" t="s">
        <v>718</v>
      </c>
      <c r="H4289" s="3" t="s">
        <v>719</v>
      </c>
      <c r="I4289" s="8">
        <v>5.8833330000000004</v>
      </c>
      <c r="J4289" s="8">
        <v>-74.883332999999993</v>
      </c>
      <c r="K4289">
        <v>4000000</v>
      </c>
      <c r="L4289" t="s">
        <v>67</v>
      </c>
      <c r="M4289" t="s">
        <v>720</v>
      </c>
      <c r="N4289" t="s">
        <v>721</v>
      </c>
      <c r="O4289" s="12">
        <v>2007</v>
      </c>
      <c r="P4289" s="12">
        <v>10</v>
      </c>
      <c r="Q4289" s="12">
        <v>2008</v>
      </c>
      <c r="R4289" s="12">
        <v>9</v>
      </c>
      <c r="S4289">
        <v>12</v>
      </c>
      <c r="T4289" s="7">
        <v>12</v>
      </c>
      <c r="U4289">
        <v>5</v>
      </c>
      <c r="V4289" t="s">
        <v>82</v>
      </c>
      <c r="W4289">
        <f t="shared" si="65"/>
        <v>300</v>
      </c>
      <c r="X4289" s="5">
        <v>1</v>
      </c>
      <c r="Y4289" s="15" t="s">
        <v>48</v>
      </c>
      <c r="Z4289" t="s">
        <v>55</v>
      </c>
      <c r="AA4289" t="s">
        <v>59</v>
      </c>
      <c r="AB4289">
        <v>44</v>
      </c>
      <c r="AC4289" t="s">
        <v>1468</v>
      </c>
      <c r="AD4289" t="s">
        <v>1657</v>
      </c>
    </row>
    <row r="4290" spans="1:30" ht="14.4" x14ac:dyDescent="0.3">
      <c r="A4290">
        <v>44</v>
      </c>
      <c r="B4290" t="s">
        <v>24</v>
      </c>
      <c r="C4290" t="s">
        <v>477</v>
      </c>
      <c r="D4290" t="s">
        <v>478</v>
      </c>
      <c r="E4290">
        <v>2015</v>
      </c>
      <c r="F4290" t="s">
        <v>717</v>
      </c>
      <c r="G4290" t="s">
        <v>718</v>
      </c>
      <c r="H4290" s="3" t="s">
        <v>719</v>
      </c>
      <c r="I4290" s="8">
        <v>5.8833330000000004</v>
      </c>
      <c r="J4290" s="8">
        <v>-74.883332999999993</v>
      </c>
      <c r="K4290">
        <v>4000000</v>
      </c>
      <c r="L4290" t="s">
        <v>67</v>
      </c>
      <c r="M4290" t="s">
        <v>720</v>
      </c>
      <c r="N4290" t="s">
        <v>721</v>
      </c>
      <c r="O4290" s="12">
        <v>2007</v>
      </c>
      <c r="P4290" s="12">
        <v>10</v>
      </c>
      <c r="Q4290" s="12">
        <v>2008</v>
      </c>
      <c r="R4290" s="12">
        <v>9</v>
      </c>
      <c r="S4290">
        <v>12</v>
      </c>
      <c r="T4290" s="7">
        <v>12</v>
      </c>
      <c r="U4290">
        <v>5</v>
      </c>
      <c r="V4290" t="s">
        <v>82</v>
      </c>
      <c r="W4290">
        <f t="shared" si="65"/>
        <v>300</v>
      </c>
      <c r="X4290" s="5">
        <v>1</v>
      </c>
      <c r="Y4290" s="15" t="s">
        <v>48</v>
      </c>
      <c r="Z4290" t="s">
        <v>55</v>
      </c>
      <c r="AA4290" t="s">
        <v>1157</v>
      </c>
      <c r="AB4290">
        <v>2</v>
      </c>
      <c r="AC4290" t="s">
        <v>1468</v>
      </c>
      <c r="AD4290" t="s">
        <v>1657</v>
      </c>
    </row>
    <row r="4291" spans="1:30" ht="14.4" x14ac:dyDescent="0.3">
      <c r="A4291">
        <v>44</v>
      </c>
      <c r="B4291" t="s">
        <v>24</v>
      </c>
      <c r="C4291" t="s">
        <v>477</v>
      </c>
      <c r="D4291" t="s">
        <v>478</v>
      </c>
      <c r="E4291">
        <v>2015</v>
      </c>
      <c r="F4291" t="s">
        <v>717</v>
      </c>
      <c r="G4291" t="s">
        <v>718</v>
      </c>
      <c r="H4291" s="3" t="s">
        <v>719</v>
      </c>
      <c r="I4291" s="8">
        <v>5.8833330000000004</v>
      </c>
      <c r="J4291" s="8">
        <v>-74.883332999999993</v>
      </c>
      <c r="K4291">
        <v>4000000</v>
      </c>
      <c r="L4291" t="s">
        <v>67</v>
      </c>
      <c r="M4291" t="s">
        <v>720</v>
      </c>
      <c r="N4291" t="s">
        <v>721</v>
      </c>
      <c r="O4291" s="12">
        <v>2007</v>
      </c>
      <c r="P4291" s="12">
        <v>10</v>
      </c>
      <c r="Q4291" s="12">
        <v>2008</v>
      </c>
      <c r="R4291" s="12">
        <v>9</v>
      </c>
      <c r="S4291">
        <v>12</v>
      </c>
      <c r="T4291" s="7">
        <v>12</v>
      </c>
      <c r="U4291">
        <v>5</v>
      </c>
      <c r="V4291" t="s">
        <v>82</v>
      </c>
      <c r="W4291">
        <f t="shared" si="65"/>
        <v>300</v>
      </c>
      <c r="X4291" s="5">
        <v>1</v>
      </c>
      <c r="Y4291" s="15" t="s">
        <v>48</v>
      </c>
      <c r="Z4291" t="s">
        <v>55</v>
      </c>
      <c r="AA4291" t="s">
        <v>1158</v>
      </c>
      <c r="AB4291">
        <v>1</v>
      </c>
      <c r="AC4291" t="s">
        <v>1468</v>
      </c>
      <c r="AD4291" t="s">
        <v>1657</v>
      </c>
    </row>
    <row r="4292" spans="1:30" ht="14.4" x14ac:dyDescent="0.3">
      <c r="A4292">
        <v>44</v>
      </c>
      <c r="B4292" t="s">
        <v>24</v>
      </c>
      <c r="C4292" t="s">
        <v>477</v>
      </c>
      <c r="D4292" t="s">
        <v>478</v>
      </c>
      <c r="E4292">
        <v>2015</v>
      </c>
      <c r="F4292" t="s">
        <v>717</v>
      </c>
      <c r="G4292" t="s">
        <v>718</v>
      </c>
      <c r="H4292" s="3" t="s">
        <v>719</v>
      </c>
      <c r="I4292" s="8">
        <v>5.8833330000000004</v>
      </c>
      <c r="J4292" s="8">
        <v>-74.883332999999993</v>
      </c>
      <c r="K4292">
        <v>4000000</v>
      </c>
      <c r="L4292" t="s">
        <v>67</v>
      </c>
      <c r="M4292" t="s">
        <v>720</v>
      </c>
      <c r="N4292" t="s">
        <v>721</v>
      </c>
      <c r="O4292" s="12">
        <v>2007</v>
      </c>
      <c r="P4292" s="12">
        <v>10</v>
      </c>
      <c r="Q4292" s="12">
        <v>2008</v>
      </c>
      <c r="R4292" s="12">
        <v>9</v>
      </c>
      <c r="S4292">
        <v>12</v>
      </c>
      <c r="T4292" s="7">
        <v>12</v>
      </c>
      <c r="U4292">
        <v>5</v>
      </c>
      <c r="V4292" t="s">
        <v>82</v>
      </c>
      <c r="W4292">
        <f t="shared" si="65"/>
        <v>300</v>
      </c>
      <c r="X4292" s="5">
        <v>1</v>
      </c>
      <c r="Y4292" s="15" t="s">
        <v>48</v>
      </c>
      <c r="Z4292" t="s">
        <v>55</v>
      </c>
      <c r="AA4292" t="s">
        <v>1136</v>
      </c>
      <c r="AB4292">
        <v>3</v>
      </c>
      <c r="AC4292" t="s">
        <v>1468</v>
      </c>
      <c r="AD4292" t="s">
        <v>1657</v>
      </c>
    </row>
    <row r="4293" spans="1:30" ht="14.4" x14ac:dyDescent="0.3">
      <c r="A4293">
        <v>44</v>
      </c>
      <c r="B4293" t="s">
        <v>24</v>
      </c>
      <c r="C4293" t="s">
        <v>477</v>
      </c>
      <c r="D4293" t="s">
        <v>478</v>
      </c>
      <c r="E4293">
        <v>2015</v>
      </c>
      <c r="F4293" t="s">
        <v>717</v>
      </c>
      <c r="G4293" t="s">
        <v>718</v>
      </c>
      <c r="H4293" s="3" t="s">
        <v>719</v>
      </c>
      <c r="I4293" s="8">
        <v>5.8833330000000004</v>
      </c>
      <c r="J4293" s="8">
        <v>-74.883332999999993</v>
      </c>
      <c r="K4293">
        <v>4000000</v>
      </c>
      <c r="L4293" t="s">
        <v>67</v>
      </c>
      <c r="M4293" t="s">
        <v>720</v>
      </c>
      <c r="N4293" t="s">
        <v>721</v>
      </c>
      <c r="O4293" s="12">
        <v>2007</v>
      </c>
      <c r="P4293" s="12">
        <v>10</v>
      </c>
      <c r="Q4293" s="12">
        <v>2008</v>
      </c>
      <c r="R4293" s="12">
        <v>9</v>
      </c>
      <c r="S4293">
        <v>12</v>
      </c>
      <c r="T4293" s="7">
        <v>12</v>
      </c>
      <c r="U4293">
        <v>5</v>
      </c>
      <c r="V4293" t="s">
        <v>82</v>
      </c>
      <c r="W4293">
        <f t="shared" si="65"/>
        <v>300</v>
      </c>
      <c r="X4293" s="5">
        <v>1</v>
      </c>
      <c r="Y4293" s="15" t="s">
        <v>48</v>
      </c>
      <c r="Z4293" t="s">
        <v>55</v>
      </c>
      <c r="AA4293" t="s">
        <v>1159</v>
      </c>
      <c r="AB4293">
        <v>0</v>
      </c>
      <c r="AC4293" t="s">
        <v>1468</v>
      </c>
      <c r="AD4293" t="s">
        <v>1657</v>
      </c>
    </row>
    <row r="4294" spans="1:30" ht="14.4" x14ac:dyDescent="0.3">
      <c r="A4294">
        <v>44</v>
      </c>
      <c r="B4294" t="s">
        <v>24</v>
      </c>
      <c r="C4294" t="s">
        <v>477</v>
      </c>
      <c r="D4294" t="s">
        <v>478</v>
      </c>
      <c r="E4294">
        <v>2015</v>
      </c>
      <c r="F4294" t="s">
        <v>717</v>
      </c>
      <c r="G4294" t="s">
        <v>718</v>
      </c>
      <c r="H4294" s="3" t="s">
        <v>719</v>
      </c>
      <c r="I4294" s="8">
        <v>5.8833330000000004</v>
      </c>
      <c r="J4294" s="8">
        <v>-74.883332999999993</v>
      </c>
      <c r="K4294">
        <v>4000000</v>
      </c>
      <c r="L4294" t="s">
        <v>67</v>
      </c>
      <c r="M4294" t="s">
        <v>720</v>
      </c>
      <c r="N4294" t="s">
        <v>721</v>
      </c>
      <c r="O4294" s="12">
        <v>2007</v>
      </c>
      <c r="P4294" s="12">
        <v>10</v>
      </c>
      <c r="Q4294" s="12">
        <v>2008</v>
      </c>
      <c r="R4294" s="12">
        <v>9</v>
      </c>
      <c r="S4294">
        <v>12</v>
      </c>
      <c r="T4294" s="7">
        <v>12</v>
      </c>
      <c r="U4294">
        <v>5</v>
      </c>
      <c r="V4294" t="s">
        <v>82</v>
      </c>
      <c r="W4294">
        <f t="shared" si="65"/>
        <v>300</v>
      </c>
      <c r="X4294" s="5">
        <v>1</v>
      </c>
      <c r="Y4294" s="15" t="s">
        <v>48</v>
      </c>
      <c r="Z4294" t="s">
        <v>55</v>
      </c>
      <c r="AA4294" t="s">
        <v>1160</v>
      </c>
      <c r="AB4294">
        <v>56</v>
      </c>
      <c r="AC4294" t="s">
        <v>1468</v>
      </c>
      <c r="AD4294" t="s">
        <v>1657</v>
      </c>
    </row>
    <row r="4295" spans="1:30" ht="14.4" x14ac:dyDescent="0.3">
      <c r="A4295">
        <v>44</v>
      </c>
      <c r="B4295" t="s">
        <v>24</v>
      </c>
      <c r="C4295" t="s">
        <v>477</v>
      </c>
      <c r="D4295" t="s">
        <v>478</v>
      </c>
      <c r="E4295">
        <v>2015</v>
      </c>
      <c r="F4295" t="s">
        <v>717</v>
      </c>
      <c r="G4295" t="s">
        <v>718</v>
      </c>
      <c r="H4295" s="3" t="s">
        <v>719</v>
      </c>
      <c r="I4295" s="8">
        <v>5.8833330000000004</v>
      </c>
      <c r="J4295" s="8">
        <v>-74.883332999999993</v>
      </c>
      <c r="K4295">
        <v>4000000</v>
      </c>
      <c r="L4295" t="s">
        <v>67</v>
      </c>
      <c r="M4295" t="s">
        <v>720</v>
      </c>
      <c r="N4295" t="s">
        <v>721</v>
      </c>
      <c r="O4295" s="12">
        <v>2007</v>
      </c>
      <c r="P4295" s="12">
        <v>10</v>
      </c>
      <c r="Q4295" s="12">
        <v>2008</v>
      </c>
      <c r="R4295" s="12">
        <v>9</v>
      </c>
      <c r="S4295">
        <v>12</v>
      </c>
      <c r="T4295" s="7">
        <v>12</v>
      </c>
      <c r="U4295">
        <v>5</v>
      </c>
      <c r="V4295" t="s">
        <v>82</v>
      </c>
      <c r="W4295">
        <f t="shared" si="65"/>
        <v>300</v>
      </c>
      <c r="X4295" s="5">
        <v>1</v>
      </c>
      <c r="Y4295" s="15" t="s">
        <v>48</v>
      </c>
      <c r="Z4295" t="s">
        <v>55</v>
      </c>
      <c r="AA4295" t="s">
        <v>1161</v>
      </c>
      <c r="AB4295">
        <v>2</v>
      </c>
      <c r="AC4295" t="s">
        <v>1468</v>
      </c>
      <c r="AD4295" t="s">
        <v>1657</v>
      </c>
    </row>
    <row r="4296" spans="1:30" ht="14.4" x14ac:dyDescent="0.3">
      <c r="A4296">
        <v>44</v>
      </c>
      <c r="B4296" t="s">
        <v>24</v>
      </c>
      <c r="C4296" t="s">
        <v>477</v>
      </c>
      <c r="D4296" t="s">
        <v>478</v>
      </c>
      <c r="E4296">
        <v>2015</v>
      </c>
      <c r="F4296" t="s">
        <v>717</v>
      </c>
      <c r="G4296" t="s">
        <v>718</v>
      </c>
      <c r="H4296" s="3" t="s">
        <v>719</v>
      </c>
      <c r="I4296" s="8">
        <v>5.8833330000000004</v>
      </c>
      <c r="J4296" s="8">
        <v>-74.883332999999993</v>
      </c>
      <c r="K4296">
        <v>4000000</v>
      </c>
      <c r="L4296" t="s">
        <v>67</v>
      </c>
      <c r="M4296" t="s">
        <v>720</v>
      </c>
      <c r="N4296" t="s">
        <v>721</v>
      </c>
      <c r="O4296" s="12">
        <v>2007</v>
      </c>
      <c r="P4296" s="12">
        <v>10</v>
      </c>
      <c r="Q4296" s="12">
        <v>2008</v>
      </c>
      <c r="R4296" s="12">
        <v>9</v>
      </c>
      <c r="S4296">
        <v>12</v>
      </c>
      <c r="T4296" s="7">
        <v>12</v>
      </c>
      <c r="U4296">
        <v>5</v>
      </c>
      <c r="V4296" t="s">
        <v>82</v>
      </c>
      <c r="W4296">
        <f t="shared" si="65"/>
        <v>300</v>
      </c>
      <c r="X4296" s="5">
        <v>1</v>
      </c>
      <c r="Y4296" s="15" t="s">
        <v>48</v>
      </c>
      <c r="Z4296" t="s">
        <v>55</v>
      </c>
      <c r="AA4296" t="s">
        <v>1162</v>
      </c>
      <c r="AB4296">
        <v>4</v>
      </c>
      <c r="AC4296" t="s">
        <v>1468</v>
      </c>
      <c r="AD4296" t="s">
        <v>1657</v>
      </c>
    </row>
    <row r="4297" spans="1:30" ht="14.4" x14ac:dyDescent="0.3">
      <c r="A4297">
        <v>44</v>
      </c>
      <c r="B4297" t="s">
        <v>24</v>
      </c>
      <c r="C4297" t="s">
        <v>477</v>
      </c>
      <c r="D4297" t="s">
        <v>478</v>
      </c>
      <c r="E4297">
        <v>2015</v>
      </c>
      <c r="F4297" t="s">
        <v>717</v>
      </c>
      <c r="G4297" t="s">
        <v>718</v>
      </c>
      <c r="H4297" s="3" t="s">
        <v>719</v>
      </c>
      <c r="I4297" s="8">
        <v>5.8833330000000004</v>
      </c>
      <c r="J4297" s="8">
        <v>-74.883332999999993</v>
      </c>
      <c r="K4297">
        <v>4000000</v>
      </c>
      <c r="L4297" t="s">
        <v>67</v>
      </c>
      <c r="M4297" t="s">
        <v>720</v>
      </c>
      <c r="N4297" t="s">
        <v>721</v>
      </c>
      <c r="O4297" s="12">
        <v>2007</v>
      </c>
      <c r="P4297" s="12">
        <v>10</v>
      </c>
      <c r="Q4297" s="12">
        <v>2008</v>
      </c>
      <c r="R4297" s="12">
        <v>9</v>
      </c>
      <c r="S4297">
        <v>12</v>
      </c>
      <c r="T4297" s="7">
        <v>12</v>
      </c>
      <c r="U4297">
        <v>5</v>
      </c>
      <c r="V4297" t="s">
        <v>82</v>
      </c>
      <c r="W4297">
        <f t="shared" si="65"/>
        <v>300</v>
      </c>
      <c r="X4297" s="5">
        <v>1</v>
      </c>
      <c r="Y4297" s="15" t="s">
        <v>48</v>
      </c>
      <c r="Z4297" t="s">
        <v>55</v>
      </c>
      <c r="AA4297" t="s">
        <v>655</v>
      </c>
      <c r="AB4297">
        <v>161</v>
      </c>
      <c r="AC4297" t="s">
        <v>1468</v>
      </c>
      <c r="AD4297" t="s">
        <v>1657</v>
      </c>
    </row>
    <row r="4298" spans="1:30" ht="14.4" x14ac:dyDescent="0.3">
      <c r="A4298">
        <v>44</v>
      </c>
      <c r="B4298" t="s">
        <v>24</v>
      </c>
      <c r="C4298" t="s">
        <v>477</v>
      </c>
      <c r="D4298" t="s">
        <v>478</v>
      </c>
      <c r="E4298">
        <v>2015</v>
      </c>
      <c r="F4298" t="s">
        <v>717</v>
      </c>
      <c r="G4298" t="s">
        <v>718</v>
      </c>
      <c r="H4298" s="3" t="s">
        <v>719</v>
      </c>
      <c r="I4298" s="8">
        <v>5.8833330000000004</v>
      </c>
      <c r="J4298" s="8">
        <v>-74.883332999999993</v>
      </c>
      <c r="K4298">
        <v>4000000</v>
      </c>
      <c r="L4298" t="s">
        <v>67</v>
      </c>
      <c r="M4298" t="s">
        <v>720</v>
      </c>
      <c r="N4298" t="s">
        <v>721</v>
      </c>
      <c r="O4298" s="12">
        <v>2007</v>
      </c>
      <c r="P4298" s="12">
        <v>10</v>
      </c>
      <c r="Q4298" s="12">
        <v>2008</v>
      </c>
      <c r="R4298" s="12">
        <v>9</v>
      </c>
      <c r="S4298">
        <v>12</v>
      </c>
      <c r="T4298" s="7">
        <v>12</v>
      </c>
      <c r="U4298">
        <v>5</v>
      </c>
      <c r="V4298" t="s">
        <v>82</v>
      </c>
      <c r="W4298">
        <f t="shared" si="65"/>
        <v>300</v>
      </c>
      <c r="X4298" s="5">
        <v>1</v>
      </c>
      <c r="Y4298" s="15" t="s">
        <v>48</v>
      </c>
      <c r="Z4298" t="s">
        <v>55</v>
      </c>
      <c r="AA4298" t="s">
        <v>1163</v>
      </c>
      <c r="AB4298">
        <v>3</v>
      </c>
      <c r="AC4298" t="s">
        <v>1468</v>
      </c>
      <c r="AD4298" t="s">
        <v>1657</v>
      </c>
    </row>
    <row r="4299" spans="1:30" ht="14.4" x14ac:dyDescent="0.3">
      <c r="A4299">
        <v>44</v>
      </c>
      <c r="B4299" t="s">
        <v>24</v>
      </c>
      <c r="C4299" t="s">
        <v>477</v>
      </c>
      <c r="D4299" t="s">
        <v>478</v>
      </c>
      <c r="E4299">
        <v>2015</v>
      </c>
      <c r="F4299" t="s">
        <v>717</v>
      </c>
      <c r="G4299" t="s">
        <v>718</v>
      </c>
      <c r="H4299" s="3" t="s">
        <v>719</v>
      </c>
      <c r="I4299" s="8">
        <v>5.8833330000000004</v>
      </c>
      <c r="J4299" s="8">
        <v>-74.883332999999993</v>
      </c>
      <c r="K4299">
        <v>4000000</v>
      </c>
      <c r="L4299" t="s">
        <v>67</v>
      </c>
      <c r="M4299" t="s">
        <v>720</v>
      </c>
      <c r="N4299" t="s">
        <v>721</v>
      </c>
      <c r="O4299" s="12">
        <v>2007</v>
      </c>
      <c r="P4299" s="12">
        <v>10</v>
      </c>
      <c r="Q4299" s="12">
        <v>2008</v>
      </c>
      <c r="R4299" s="12">
        <v>9</v>
      </c>
      <c r="S4299">
        <v>12</v>
      </c>
      <c r="T4299" s="7">
        <v>12</v>
      </c>
      <c r="U4299">
        <v>5</v>
      </c>
      <c r="V4299" t="s">
        <v>82</v>
      </c>
      <c r="W4299">
        <f t="shared" si="65"/>
        <v>300</v>
      </c>
      <c r="X4299" s="5">
        <v>1</v>
      </c>
      <c r="Y4299" s="15" t="s">
        <v>48</v>
      </c>
      <c r="Z4299" t="s">
        <v>55</v>
      </c>
      <c r="AA4299" t="s">
        <v>379</v>
      </c>
      <c r="AB4299">
        <v>422</v>
      </c>
      <c r="AC4299" t="s">
        <v>1468</v>
      </c>
      <c r="AD4299" t="s">
        <v>1657</v>
      </c>
    </row>
    <row r="4300" spans="1:30" ht="14.4" x14ac:dyDescent="0.3">
      <c r="A4300">
        <v>44</v>
      </c>
      <c r="B4300" t="s">
        <v>24</v>
      </c>
      <c r="C4300" t="s">
        <v>477</v>
      </c>
      <c r="D4300" t="s">
        <v>478</v>
      </c>
      <c r="E4300">
        <v>2015</v>
      </c>
      <c r="F4300" t="s">
        <v>717</v>
      </c>
      <c r="G4300" t="s">
        <v>718</v>
      </c>
      <c r="H4300" s="3" t="s">
        <v>719</v>
      </c>
      <c r="I4300" s="8">
        <v>5.8833330000000004</v>
      </c>
      <c r="J4300" s="8">
        <v>-74.883332999999993</v>
      </c>
      <c r="K4300">
        <v>4000000</v>
      </c>
      <c r="L4300" t="s">
        <v>67</v>
      </c>
      <c r="M4300" t="s">
        <v>720</v>
      </c>
      <c r="N4300" t="s">
        <v>721</v>
      </c>
      <c r="O4300" s="12">
        <v>2007</v>
      </c>
      <c r="P4300" s="12">
        <v>10</v>
      </c>
      <c r="Q4300" s="12">
        <v>2008</v>
      </c>
      <c r="R4300" s="12">
        <v>9</v>
      </c>
      <c r="S4300">
        <v>12</v>
      </c>
      <c r="T4300" s="7">
        <v>12</v>
      </c>
      <c r="U4300">
        <v>5</v>
      </c>
      <c r="V4300" t="s">
        <v>82</v>
      </c>
      <c r="W4300">
        <f t="shared" si="65"/>
        <v>300</v>
      </c>
      <c r="X4300" s="5">
        <v>1</v>
      </c>
      <c r="Y4300" s="15" t="s">
        <v>48</v>
      </c>
      <c r="Z4300" t="s">
        <v>55</v>
      </c>
      <c r="AA4300" t="s">
        <v>899</v>
      </c>
      <c r="AB4300">
        <v>0</v>
      </c>
      <c r="AC4300" t="s">
        <v>1468</v>
      </c>
      <c r="AD4300" t="s">
        <v>1657</v>
      </c>
    </row>
    <row r="4301" spans="1:30" ht="14.4" x14ac:dyDescent="0.3">
      <c r="A4301">
        <v>44</v>
      </c>
      <c r="B4301" t="s">
        <v>24</v>
      </c>
      <c r="C4301" t="s">
        <v>477</v>
      </c>
      <c r="D4301" t="s">
        <v>478</v>
      </c>
      <c r="E4301">
        <v>2015</v>
      </c>
      <c r="F4301" t="s">
        <v>717</v>
      </c>
      <c r="G4301" t="s">
        <v>718</v>
      </c>
      <c r="H4301" s="3" t="s">
        <v>719</v>
      </c>
      <c r="I4301" s="8">
        <v>5.8833330000000004</v>
      </c>
      <c r="J4301" s="8">
        <v>-74.883332999999993</v>
      </c>
      <c r="K4301">
        <v>4000000</v>
      </c>
      <c r="L4301" t="s">
        <v>67</v>
      </c>
      <c r="M4301" t="s">
        <v>720</v>
      </c>
      <c r="N4301" t="s">
        <v>721</v>
      </c>
      <c r="O4301" s="12">
        <v>2007</v>
      </c>
      <c r="P4301" s="12">
        <v>10</v>
      </c>
      <c r="Q4301" s="12">
        <v>2008</v>
      </c>
      <c r="R4301" s="12">
        <v>9</v>
      </c>
      <c r="S4301">
        <v>12</v>
      </c>
      <c r="T4301" s="7">
        <v>12</v>
      </c>
      <c r="U4301">
        <v>5</v>
      </c>
      <c r="V4301" t="s">
        <v>82</v>
      </c>
      <c r="W4301">
        <f t="shared" si="65"/>
        <v>300</v>
      </c>
      <c r="X4301" s="5">
        <v>1</v>
      </c>
      <c r="Y4301" s="15" t="s">
        <v>48</v>
      </c>
      <c r="Z4301" t="s">
        <v>55</v>
      </c>
      <c r="AA4301" t="s">
        <v>1062</v>
      </c>
      <c r="AB4301">
        <v>0</v>
      </c>
      <c r="AC4301" t="s">
        <v>1468</v>
      </c>
      <c r="AD4301" t="s">
        <v>1657</v>
      </c>
    </row>
    <row r="4302" spans="1:30" ht="14.4" x14ac:dyDescent="0.3">
      <c r="A4302">
        <v>44</v>
      </c>
      <c r="B4302" t="s">
        <v>24</v>
      </c>
      <c r="C4302" t="s">
        <v>477</v>
      </c>
      <c r="D4302" t="s">
        <v>478</v>
      </c>
      <c r="E4302">
        <v>2015</v>
      </c>
      <c r="F4302" t="s">
        <v>717</v>
      </c>
      <c r="G4302" t="s">
        <v>718</v>
      </c>
      <c r="H4302" s="3" t="s">
        <v>719</v>
      </c>
      <c r="I4302" s="8">
        <v>5.8833330000000004</v>
      </c>
      <c r="J4302" s="8">
        <v>-74.883332999999993</v>
      </c>
      <c r="K4302">
        <v>4000000</v>
      </c>
      <c r="L4302" t="s">
        <v>67</v>
      </c>
      <c r="M4302" t="s">
        <v>720</v>
      </c>
      <c r="N4302" t="s">
        <v>721</v>
      </c>
      <c r="O4302" s="12">
        <v>2007</v>
      </c>
      <c r="P4302" s="12">
        <v>10</v>
      </c>
      <c r="Q4302" s="12">
        <v>2008</v>
      </c>
      <c r="R4302" s="12">
        <v>9</v>
      </c>
      <c r="S4302">
        <v>12</v>
      </c>
      <c r="T4302" s="7">
        <v>12</v>
      </c>
      <c r="U4302">
        <v>5</v>
      </c>
      <c r="V4302" t="s">
        <v>82</v>
      </c>
      <c r="W4302">
        <f t="shared" si="65"/>
        <v>300</v>
      </c>
      <c r="X4302" s="5">
        <v>1</v>
      </c>
      <c r="Y4302" s="15" t="s">
        <v>48</v>
      </c>
      <c r="Z4302" t="s">
        <v>55</v>
      </c>
      <c r="AA4302" t="s">
        <v>1110</v>
      </c>
      <c r="AB4302">
        <v>0</v>
      </c>
      <c r="AC4302" t="s">
        <v>1468</v>
      </c>
      <c r="AD4302" t="s">
        <v>1657</v>
      </c>
    </row>
    <row r="4303" spans="1:30" ht="14.4" x14ac:dyDescent="0.3">
      <c r="A4303">
        <v>44</v>
      </c>
      <c r="B4303" t="s">
        <v>24</v>
      </c>
      <c r="C4303" t="s">
        <v>477</v>
      </c>
      <c r="D4303" t="s">
        <v>478</v>
      </c>
      <c r="E4303">
        <v>2015</v>
      </c>
      <c r="F4303" t="s">
        <v>717</v>
      </c>
      <c r="G4303" t="s">
        <v>718</v>
      </c>
      <c r="H4303" s="3" t="s">
        <v>719</v>
      </c>
      <c r="I4303" s="8">
        <v>5.8833330000000004</v>
      </c>
      <c r="J4303" s="8">
        <v>-74.883332999999993</v>
      </c>
      <c r="K4303">
        <v>4000000</v>
      </c>
      <c r="L4303" t="s">
        <v>67</v>
      </c>
      <c r="M4303" t="s">
        <v>720</v>
      </c>
      <c r="N4303" t="s">
        <v>721</v>
      </c>
      <c r="O4303" s="12">
        <v>2007</v>
      </c>
      <c r="P4303" s="12">
        <v>10</v>
      </c>
      <c r="Q4303" s="12">
        <v>2008</v>
      </c>
      <c r="R4303" s="12">
        <v>9</v>
      </c>
      <c r="S4303">
        <v>12</v>
      </c>
      <c r="T4303" s="7">
        <v>12</v>
      </c>
      <c r="U4303">
        <v>5</v>
      </c>
      <c r="V4303" t="s">
        <v>82</v>
      </c>
      <c r="W4303">
        <f t="shared" si="65"/>
        <v>300</v>
      </c>
      <c r="X4303" s="5">
        <v>1</v>
      </c>
      <c r="Y4303" s="15" t="s">
        <v>48</v>
      </c>
      <c r="Z4303" t="s">
        <v>55</v>
      </c>
      <c r="AA4303" t="s">
        <v>519</v>
      </c>
      <c r="AB4303">
        <v>27</v>
      </c>
      <c r="AC4303" t="s">
        <v>1468</v>
      </c>
      <c r="AD4303" t="s">
        <v>1657</v>
      </c>
    </row>
    <row r="4304" spans="1:30" ht="14.4" x14ac:dyDescent="0.3">
      <c r="A4304">
        <v>44</v>
      </c>
      <c r="B4304" t="s">
        <v>24</v>
      </c>
      <c r="C4304" t="s">
        <v>477</v>
      </c>
      <c r="D4304" t="s">
        <v>478</v>
      </c>
      <c r="E4304">
        <v>2015</v>
      </c>
      <c r="F4304" t="s">
        <v>717</v>
      </c>
      <c r="G4304" t="s">
        <v>718</v>
      </c>
      <c r="H4304" s="3" t="s">
        <v>719</v>
      </c>
      <c r="I4304" s="8">
        <v>5.8833330000000004</v>
      </c>
      <c r="J4304" s="8">
        <v>-74.883332999999993</v>
      </c>
      <c r="K4304">
        <v>4000000</v>
      </c>
      <c r="L4304" t="s">
        <v>67</v>
      </c>
      <c r="M4304" t="s">
        <v>720</v>
      </c>
      <c r="N4304" t="s">
        <v>721</v>
      </c>
      <c r="O4304" s="12">
        <v>2007</v>
      </c>
      <c r="P4304" s="12">
        <v>10</v>
      </c>
      <c r="Q4304" s="12">
        <v>2008</v>
      </c>
      <c r="R4304" s="12">
        <v>9</v>
      </c>
      <c r="S4304">
        <v>12</v>
      </c>
      <c r="T4304" s="7">
        <v>12</v>
      </c>
      <c r="U4304">
        <v>5</v>
      </c>
      <c r="V4304" t="s">
        <v>82</v>
      </c>
      <c r="W4304">
        <f t="shared" si="65"/>
        <v>300</v>
      </c>
      <c r="X4304" s="5">
        <v>1</v>
      </c>
      <c r="Y4304" s="15" t="s">
        <v>48</v>
      </c>
      <c r="Z4304" t="s">
        <v>55</v>
      </c>
      <c r="AA4304" t="s">
        <v>1138</v>
      </c>
      <c r="AB4304">
        <v>2</v>
      </c>
      <c r="AC4304" t="s">
        <v>1468</v>
      </c>
      <c r="AD4304" t="s">
        <v>1657</v>
      </c>
    </row>
    <row r="4305" spans="1:31" ht="14.4" x14ac:dyDescent="0.3">
      <c r="A4305">
        <v>44</v>
      </c>
      <c r="B4305" t="s">
        <v>24</v>
      </c>
      <c r="C4305" t="s">
        <v>477</v>
      </c>
      <c r="D4305" t="s">
        <v>478</v>
      </c>
      <c r="E4305">
        <v>2015</v>
      </c>
      <c r="F4305" t="s">
        <v>717</v>
      </c>
      <c r="G4305" t="s">
        <v>718</v>
      </c>
      <c r="H4305" s="3" t="s">
        <v>719</v>
      </c>
      <c r="I4305" s="8">
        <v>5.8833330000000004</v>
      </c>
      <c r="J4305" s="8">
        <v>-74.883332999999993</v>
      </c>
      <c r="K4305">
        <v>4000000</v>
      </c>
      <c r="L4305" t="s">
        <v>67</v>
      </c>
      <c r="M4305" t="s">
        <v>720</v>
      </c>
      <c r="N4305" t="s">
        <v>721</v>
      </c>
      <c r="O4305" s="12">
        <v>2007</v>
      </c>
      <c r="P4305" s="12">
        <v>10</v>
      </c>
      <c r="Q4305" s="12">
        <v>2008</v>
      </c>
      <c r="R4305" s="12">
        <v>9</v>
      </c>
      <c r="S4305">
        <v>12</v>
      </c>
      <c r="T4305" s="7">
        <v>12</v>
      </c>
      <c r="U4305">
        <v>5</v>
      </c>
      <c r="V4305" t="s">
        <v>82</v>
      </c>
      <c r="W4305">
        <f t="shared" si="65"/>
        <v>300</v>
      </c>
      <c r="X4305" s="5">
        <v>1</v>
      </c>
      <c r="Y4305" s="15" t="s">
        <v>48</v>
      </c>
      <c r="Z4305" t="s">
        <v>55</v>
      </c>
      <c r="AA4305" t="s">
        <v>1083</v>
      </c>
      <c r="AB4305">
        <v>59</v>
      </c>
      <c r="AC4305" t="s">
        <v>1468</v>
      </c>
      <c r="AD4305" t="s">
        <v>1657</v>
      </c>
    </row>
    <row r="4306" spans="1:31" ht="14.4" x14ac:dyDescent="0.3">
      <c r="A4306">
        <v>44</v>
      </c>
      <c r="B4306" t="s">
        <v>24</v>
      </c>
      <c r="C4306" t="s">
        <v>477</v>
      </c>
      <c r="D4306" t="s">
        <v>478</v>
      </c>
      <c r="E4306">
        <v>2015</v>
      </c>
      <c r="F4306" t="s">
        <v>717</v>
      </c>
      <c r="G4306" t="s">
        <v>718</v>
      </c>
      <c r="H4306" s="3" t="s">
        <v>719</v>
      </c>
      <c r="I4306" s="8">
        <v>5.8833330000000004</v>
      </c>
      <c r="J4306" s="8">
        <v>-74.883332999999993</v>
      </c>
      <c r="K4306">
        <v>4000000</v>
      </c>
      <c r="L4306" t="s">
        <v>67</v>
      </c>
      <c r="M4306" t="s">
        <v>720</v>
      </c>
      <c r="N4306" t="s">
        <v>721</v>
      </c>
      <c r="O4306" s="12">
        <v>2007</v>
      </c>
      <c r="P4306" s="12">
        <v>10</v>
      </c>
      <c r="Q4306" s="12">
        <v>2008</v>
      </c>
      <c r="R4306" s="12">
        <v>9</v>
      </c>
      <c r="S4306">
        <v>12</v>
      </c>
      <c r="T4306" s="7">
        <v>12</v>
      </c>
      <c r="U4306">
        <v>5</v>
      </c>
      <c r="V4306" t="s">
        <v>82</v>
      </c>
      <c r="W4306">
        <f t="shared" si="65"/>
        <v>300</v>
      </c>
      <c r="X4306" s="5">
        <v>1</v>
      </c>
      <c r="Y4306" s="15" t="s">
        <v>48</v>
      </c>
      <c r="Z4306" t="s">
        <v>55</v>
      </c>
      <c r="AA4306" t="s">
        <v>889</v>
      </c>
      <c r="AB4306">
        <v>36</v>
      </c>
      <c r="AC4306" t="s">
        <v>1468</v>
      </c>
      <c r="AD4306" t="s">
        <v>1657</v>
      </c>
    </row>
    <row r="4307" spans="1:31" ht="14.4" x14ac:dyDescent="0.3">
      <c r="A4307">
        <v>44</v>
      </c>
      <c r="B4307" t="s">
        <v>24</v>
      </c>
      <c r="C4307" t="s">
        <v>477</v>
      </c>
      <c r="D4307" t="s">
        <v>478</v>
      </c>
      <c r="E4307">
        <v>2015</v>
      </c>
      <c r="F4307" t="s">
        <v>717</v>
      </c>
      <c r="G4307" t="s">
        <v>718</v>
      </c>
      <c r="H4307" s="3" t="s">
        <v>719</v>
      </c>
      <c r="I4307" s="8">
        <v>5.8833330000000004</v>
      </c>
      <c r="J4307" s="8">
        <v>-74.883332999999993</v>
      </c>
      <c r="K4307">
        <v>4000000</v>
      </c>
      <c r="L4307" t="s">
        <v>67</v>
      </c>
      <c r="M4307" t="s">
        <v>720</v>
      </c>
      <c r="N4307" t="s">
        <v>721</v>
      </c>
      <c r="O4307" s="12">
        <v>2007</v>
      </c>
      <c r="P4307" s="12">
        <v>10</v>
      </c>
      <c r="Q4307" s="12">
        <v>2008</v>
      </c>
      <c r="R4307" s="12">
        <v>9</v>
      </c>
      <c r="S4307">
        <v>12</v>
      </c>
      <c r="T4307" s="7">
        <v>12</v>
      </c>
      <c r="U4307">
        <v>5</v>
      </c>
      <c r="V4307" t="s">
        <v>82</v>
      </c>
      <c r="W4307">
        <f t="shared" si="65"/>
        <v>300</v>
      </c>
      <c r="X4307" s="5">
        <v>1</v>
      </c>
      <c r="Y4307" s="15" t="s">
        <v>48</v>
      </c>
      <c r="Z4307" t="s">
        <v>55</v>
      </c>
      <c r="AA4307" t="s">
        <v>1164</v>
      </c>
      <c r="AB4307">
        <v>3</v>
      </c>
      <c r="AC4307" t="s">
        <v>1468</v>
      </c>
      <c r="AD4307" t="s">
        <v>1657</v>
      </c>
    </row>
    <row r="4308" spans="1:31" ht="14.4" x14ac:dyDescent="0.3">
      <c r="A4308">
        <v>44</v>
      </c>
      <c r="B4308" t="s">
        <v>24</v>
      </c>
      <c r="C4308" t="s">
        <v>477</v>
      </c>
      <c r="D4308" t="s">
        <v>478</v>
      </c>
      <c r="E4308">
        <v>2015</v>
      </c>
      <c r="F4308" t="s">
        <v>717</v>
      </c>
      <c r="G4308" t="s">
        <v>718</v>
      </c>
      <c r="H4308" s="3" t="s">
        <v>719</v>
      </c>
      <c r="I4308" s="8">
        <v>5.8833330000000004</v>
      </c>
      <c r="J4308" s="8">
        <v>-74.883332999999993</v>
      </c>
      <c r="K4308">
        <v>4000000</v>
      </c>
      <c r="L4308" t="s">
        <v>67</v>
      </c>
      <c r="M4308" t="s">
        <v>720</v>
      </c>
      <c r="N4308" t="s">
        <v>721</v>
      </c>
      <c r="O4308" s="12">
        <v>2007</v>
      </c>
      <c r="P4308" s="12">
        <v>10</v>
      </c>
      <c r="Q4308" s="12">
        <v>2008</v>
      </c>
      <c r="R4308" s="12">
        <v>9</v>
      </c>
      <c r="S4308">
        <v>12</v>
      </c>
      <c r="T4308" s="7">
        <v>12</v>
      </c>
      <c r="U4308">
        <v>5</v>
      </c>
      <c r="V4308" t="s">
        <v>82</v>
      </c>
      <c r="W4308">
        <f t="shared" si="65"/>
        <v>300</v>
      </c>
      <c r="X4308" s="5">
        <v>1</v>
      </c>
      <c r="Y4308" s="15" t="s">
        <v>48</v>
      </c>
      <c r="Z4308" t="s">
        <v>55</v>
      </c>
      <c r="AA4308" t="s">
        <v>1165</v>
      </c>
      <c r="AB4308">
        <v>2</v>
      </c>
      <c r="AC4308" t="s">
        <v>1468</v>
      </c>
      <c r="AD4308" t="s">
        <v>1657</v>
      </c>
    </row>
    <row r="4309" spans="1:31" ht="14.4" x14ac:dyDescent="0.3">
      <c r="A4309">
        <v>44</v>
      </c>
      <c r="B4309" t="s">
        <v>24</v>
      </c>
      <c r="C4309" t="s">
        <v>477</v>
      </c>
      <c r="D4309" t="s">
        <v>478</v>
      </c>
      <c r="E4309">
        <v>2015</v>
      </c>
      <c r="F4309" t="s">
        <v>717</v>
      </c>
      <c r="G4309" t="s">
        <v>718</v>
      </c>
      <c r="H4309" s="3" t="s">
        <v>719</v>
      </c>
      <c r="I4309" s="8">
        <v>5.8833330000000004</v>
      </c>
      <c r="J4309" s="8">
        <v>-74.883332999999993</v>
      </c>
      <c r="K4309">
        <v>4000000</v>
      </c>
      <c r="L4309" t="s">
        <v>67</v>
      </c>
      <c r="M4309" t="s">
        <v>720</v>
      </c>
      <c r="N4309" t="s">
        <v>721</v>
      </c>
      <c r="O4309" s="12">
        <v>2007</v>
      </c>
      <c r="P4309" s="12">
        <v>10</v>
      </c>
      <c r="Q4309" s="12">
        <v>2008</v>
      </c>
      <c r="R4309" s="12">
        <v>9</v>
      </c>
      <c r="S4309">
        <v>12</v>
      </c>
      <c r="T4309" s="7">
        <v>12</v>
      </c>
      <c r="U4309">
        <v>5</v>
      </c>
      <c r="V4309" t="s">
        <v>82</v>
      </c>
      <c r="W4309">
        <f t="shared" si="65"/>
        <v>300</v>
      </c>
      <c r="X4309" s="5">
        <v>1</v>
      </c>
      <c r="Y4309" s="15" t="s">
        <v>48</v>
      </c>
      <c r="Z4309" t="s">
        <v>55</v>
      </c>
      <c r="AA4309" t="s">
        <v>1166</v>
      </c>
      <c r="AB4309">
        <v>0</v>
      </c>
      <c r="AC4309" t="s">
        <v>1468</v>
      </c>
      <c r="AD4309" t="s">
        <v>1657</v>
      </c>
    </row>
    <row r="4310" spans="1:31" ht="14.4" x14ac:dyDescent="0.3">
      <c r="A4310">
        <v>44</v>
      </c>
      <c r="B4310" t="s">
        <v>24</v>
      </c>
      <c r="C4310" t="s">
        <v>477</v>
      </c>
      <c r="D4310" t="s">
        <v>478</v>
      </c>
      <c r="E4310">
        <v>2015</v>
      </c>
      <c r="F4310" t="s">
        <v>717</v>
      </c>
      <c r="G4310" t="s">
        <v>718</v>
      </c>
      <c r="H4310" s="3" t="s">
        <v>719</v>
      </c>
      <c r="I4310" s="8">
        <v>5.8833330000000004</v>
      </c>
      <c r="J4310" s="8">
        <v>-74.883332999999993</v>
      </c>
      <c r="K4310">
        <v>4000000</v>
      </c>
      <c r="L4310" t="s">
        <v>67</v>
      </c>
      <c r="M4310" t="s">
        <v>720</v>
      </c>
      <c r="N4310" t="s">
        <v>721</v>
      </c>
      <c r="O4310" s="12">
        <v>2007</v>
      </c>
      <c r="P4310" s="12">
        <v>10</v>
      </c>
      <c r="Q4310" s="12">
        <v>2008</v>
      </c>
      <c r="R4310" s="12">
        <v>9</v>
      </c>
      <c r="S4310">
        <v>12</v>
      </c>
      <c r="T4310" s="7">
        <v>12</v>
      </c>
      <c r="U4310">
        <v>5</v>
      </c>
      <c r="V4310" t="s">
        <v>82</v>
      </c>
      <c r="W4310">
        <f t="shared" si="65"/>
        <v>300</v>
      </c>
      <c r="X4310" s="5">
        <v>1</v>
      </c>
      <c r="Y4310" s="15" t="s">
        <v>48</v>
      </c>
      <c r="Z4310" t="s">
        <v>55</v>
      </c>
      <c r="AA4310" t="s">
        <v>1167</v>
      </c>
      <c r="AB4310">
        <v>68</v>
      </c>
      <c r="AC4310" t="s">
        <v>1468</v>
      </c>
      <c r="AD4310" t="s">
        <v>1657</v>
      </c>
    </row>
    <row r="4311" spans="1:31" ht="14.4" x14ac:dyDescent="0.3">
      <c r="A4311">
        <v>44</v>
      </c>
      <c r="B4311" t="s">
        <v>24</v>
      </c>
      <c r="C4311" t="s">
        <v>477</v>
      </c>
      <c r="D4311" t="s">
        <v>478</v>
      </c>
      <c r="E4311">
        <v>2015</v>
      </c>
      <c r="F4311" t="s">
        <v>717</v>
      </c>
      <c r="G4311" t="s">
        <v>718</v>
      </c>
      <c r="H4311" s="3" t="s">
        <v>719</v>
      </c>
      <c r="I4311" s="8">
        <v>5.8833330000000004</v>
      </c>
      <c r="J4311" s="8">
        <v>-74.883332999999993</v>
      </c>
      <c r="K4311">
        <v>4000000</v>
      </c>
      <c r="L4311" t="s">
        <v>67</v>
      </c>
      <c r="M4311" t="s">
        <v>720</v>
      </c>
      <c r="N4311" t="s">
        <v>721</v>
      </c>
      <c r="O4311" s="12">
        <v>2007</v>
      </c>
      <c r="P4311" s="12">
        <v>10</v>
      </c>
      <c r="Q4311" s="12">
        <v>2008</v>
      </c>
      <c r="R4311" s="12">
        <v>9</v>
      </c>
      <c r="S4311">
        <v>12</v>
      </c>
      <c r="T4311" s="7">
        <v>12</v>
      </c>
      <c r="U4311">
        <v>5</v>
      </c>
      <c r="V4311" t="s">
        <v>82</v>
      </c>
      <c r="W4311">
        <f t="shared" si="65"/>
        <v>300</v>
      </c>
      <c r="X4311" s="5">
        <v>1</v>
      </c>
      <c r="Y4311" s="15" t="s">
        <v>48</v>
      </c>
      <c r="Z4311" t="s">
        <v>55</v>
      </c>
      <c r="AA4311" t="s">
        <v>1168</v>
      </c>
      <c r="AB4311">
        <v>0</v>
      </c>
      <c r="AC4311" t="s">
        <v>1468</v>
      </c>
      <c r="AD4311" t="s">
        <v>1657</v>
      </c>
    </row>
    <row r="4312" spans="1:31" ht="14.4" x14ac:dyDescent="0.3">
      <c r="A4312">
        <v>44</v>
      </c>
      <c r="B4312" t="s">
        <v>24</v>
      </c>
      <c r="C4312" t="s">
        <v>477</v>
      </c>
      <c r="D4312" t="s">
        <v>478</v>
      </c>
      <c r="E4312">
        <v>2015</v>
      </c>
      <c r="F4312" t="s">
        <v>717</v>
      </c>
      <c r="G4312" t="s">
        <v>718</v>
      </c>
      <c r="H4312" s="3" t="s">
        <v>719</v>
      </c>
      <c r="I4312" s="8">
        <v>5.8833330000000004</v>
      </c>
      <c r="J4312" s="8">
        <v>-74.883332999999993</v>
      </c>
      <c r="K4312">
        <v>4000000</v>
      </c>
      <c r="L4312" t="s">
        <v>67</v>
      </c>
      <c r="M4312" t="s">
        <v>720</v>
      </c>
      <c r="N4312" t="s">
        <v>721</v>
      </c>
      <c r="O4312" s="12">
        <v>2007</v>
      </c>
      <c r="P4312" s="12">
        <v>10</v>
      </c>
      <c r="Q4312" s="12">
        <v>2008</v>
      </c>
      <c r="R4312" s="12">
        <v>9</v>
      </c>
      <c r="S4312">
        <v>12</v>
      </c>
      <c r="T4312" s="7">
        <v>12</v>
      </c>
      <c r="U4312">
        <v>5</v>
      </c>
      <c r="V4312" t="s">
        <v>82</v>
      </c>
      <c r="W4312">
        <f t="shared" si="65"/>
        <v>300</v>
      </c>
      <c r="X4312" s="5">
        <v>1</v>
      </c>
      <c r="Y4312" s="15" t="s">
        <v>48</v>
      </c>
      <c r="Z4312" t="s">
        <v>55</v>
      </c>
      <c r="AA4312" t="s">
        <v>1129</v>
      </c>
      <c r="AB4312">
        <v>5</v>
      </c>
      <c r="AC4312" t="s">
        <v>1468</v>
      </c>
      <c r="AD4312" t="s">
        <v>1657</v>
      </c>
    </row>
    <row r="4313" spans="1:31" ht="14.4" x14ac:dyDescent="0.3">
      <c r="A4313">
        <v>44</v>
      </c>
      <c r="B4313" t="s">
        <v>24</v>
      </c>
      <c r="C4313" t="s">
        <v>477</v>
      </c>
      <c r="D4313" t="s">
        <v>478</v>
      </c>
      <c r="E4313">
        <v>2015</v>
      </c>
      <c r="F4313" t="s">
        <v>717</v>
      </c>
      <c r="G4313" t="s">
        <v>718</v>
      </c>
      <c r="H4313" s="3" t="s">
        <v>719</v>
      </c>
      <c r="I4313" s="8">
        <v>5.8833330000000004</v>
      </c>
      <c r="J4313" s="8">
        <v>-74.883332999999993</v>
      </c>
      <c r="K4313">
        <v>4000000</v>
      </c>
      <c r="L4313" t="s">
        <v>67</v>
      </c>
      <c r="M4313" t="s">
        <v>720</v>
      </c>
      <c r="N4313" t="s">
        <v>721</v>
      </c>
      <c r="O4313" s="12">
        <v>2007</v>
      </c>
      <c r="P4313" s="12">
        <v>10</v>
      </c>
      <c r="Q4313" s="12">
        <v>2008</v>
      </c>
      <c r="R4313" s="12">
        <v>9</v>
      </c>
      <c r="S4313">
        <v>12</v>
      </c>
      <c r="T4313" s="7">
        <v>12</v>
      </c>
      <c r="U4313">
        <v>5</v>
      </c>
      <c r="V4313" t="s">
        <v>82</v>
      </c>
      <c r="W4313">
        <f t="shared" si="65"/>
        <v>300</v>
      </c>
      <c r="X4313" s="5">
        <v>1</v>
      </c>
      <c r="Y4313" s="15" t="s">
        <v>48</v>
      </c>
      <c r="Z4313" t="s">
        <v>83</v>
      </c>
      <c r="AA4313" t="s">
        <v>1169</v>
      </c>
      <c r="AB4313">
        <v>0</v>
      </c>
      <c r="AC4313" t="s">
        <v>1468</v>
      </c>
      <c r="AD4313" t="s">
        <v>1657</v>
      </c>
    </row>
    <row r="4314" spans="1:31" ht="14.4" x14ac:dyDescent="0.3">
      <c r="A4314">
        <v>44</v>
      </c>
      <c r="B4314" t="s">
        <v>24</v>
      </c>
      <c r="C4314" t="s">
        <v>477</v>
      </c>
      <c r="D4314" t="s">
        <v>478</v>
      </c>
      <c r="E4314">
        <v>2015</v>
      </c>
      <c r="F4314" t="s">
        <v>717</v>
      </c>
      <c r="G4314" t="s">
        <v>718</v>
      </c>
      <c r="H4314" s="3" t="s">
        <v>719</v>
      </c>
      <c r="I4314" s="8">
        <v>5.8833330000000004</v>
      </c>
      <c r="J4314" s="8">
        <v>-74.883332999999993</v>
      </c>
      <c r="K4314">
        <v>4000000</v>
      </c>
      <c r="L4314" t="s">
        <v>67</v>
      </c>
      <c r="M4314" t="s">
        <v>720</v>
      </c>
      <c r="N4314" t="s">
        <v>721</v>
      </c>
      <c r="O4314" s="12">
        <v>2007</v>
      </c>
      <c r="P4314" s="12">
        <v>10</v>
      </c>
      <c r="Q4314" s="12">
        <v>2008</v>
      </c>
      <c r="R4314" s="12">
        <v>9</v>
      </c>
      <c r="S4314">
        <v>12</v>
      </c>
      <c r="T4314" s="7">
        <v>12</v>
      </c>
      <c r="U4314">
        <v>5</v>
      </c>
      <c r="V4314" t="s">
        <v>82</v>
      </c>
      <c r="W4314">
        <f t="shared" si="65"/>
        <v>300</v>
      </c>
      <c r="X4314" s="5">
        <v>1</v>
      </c>
      <c r="Y4314" s="15" t="s">
        <v>48</v>
      </c>
      <c r="Z4314" t="s">
        <v>83</v>
      </c>
      <c r="AA4314" t="s">
        <v>128</v>
      </c>
      <c r="AB4314">
        <v>1</v>
      </c>
      <c r="AC4314" t="s">
        <v>1468</v>
      </c>
      <c r="AD4314" t="s">
        <v>1657</v>
      </c>
    </row>
    <row r="4315" spans="1:31" ht="14.4" x14ac:dyDescent="0.3">
      <c r="A4315">
        <v>44</v>
      </c>
      <c r="B4315" t="s">
        <v>24</v>
      </c>
      <c r="C4315" t="s">
        <v>477</v>
      </c>
      <c r="D4315" t="s">
        <v>478</v>
      </c>
      <c r="E4315">
        <v>2015</v>
      </c>
      <c r="F4315" t="s">
        <v>717</v>
      </c>
      <c r="G4315" t="s">
        <v>718</v>
      </c>
      <c r="H4315" s="3" t="s">
        <v>719</v>
      </c>
      <c r="I4315" s="8">
        <v>5.8833330000000004</v>
      </c>
      <c r="J4315" s="8">
        <v>-74.883332999999993</v>
      </c>
      <c r="K4315">
        <v>4000000</v>
      </c>
      <c r="L4315" t="s">
        <v>67</v>
      </c>
      <c r="M4315" t="s">
        <v>720</v>
      </c>
      <c r="N4315" t="s">
        <v>721</v>
      </c>
      <c r="O4315" s="12">
        <v>2007</v>
      </c>
      <c r="P4315" s="12">
        <v>10</v>
      </c>
      <c r="Q4315" s="12">
        <v>2008</v>
      </c>
      <c r="R4315" s="12">
        <v>9</v>
      </c>
      <c r="S4315">
        <v>12</v>
      </c>
      <c r="T4315" s="7">
        <v>12</v>
      </c>
      <c r="U4315">
        <v>5</v>
      </c>
      <c r="V4315" t="s">
        <v>82</v>
      </c>
      <c r="W4315">
        <f t="shared" si="65"/>
        <v>300</v>
      </c>
      <c r="X4315" s="5">
        <v>1</v>
      </c>
      <c r="Y4315" s="15" t="s">
        <v>48</v>
      </c>
      <c r="Z4315" t="s">
        <v>83</v>
      </c>
      <c r="AA4315" t="s">
        <v>84</v>
      </c>
      <c r="AB4315">
        <v>17</v>
      </c>
      <c r="AC4315" t="s">
        <v>1468</v>
      </c>
      <c r="AD4315" t="s">
        <v>1657</v>
      </c>
    </row>
    <row r="4316" spans="1:31" ht="14.4" x14ac:dyDescent="0.3">
      <c r="A4316">
        <v>44</v>
      </c>
      <c r="B4316" t="s">
        <v>24</v>
      </c>
      <c r="C4316" t="s">
        <v>477</v>
      </c>
      <c r="D4316" t="s">
        <v>478</v>
      </c>
      <c r="E4316">
        <v>2015</v>
      </c>
      <c r="F4316" t="s">
        <v>717</v>
      </c>
      <c r="G4316" t="s">
        <v>718</v>
      </c>
      <c r="H4316" s="3" t="s">
        <v>719</v>
      </c>
      <c r="I4316" s="8">
        <v>5.8833330000000004</v>
      </c>
      <c r="J4316" s="8">
        <v>-74.883332999999993</v>
      </c>
      <c r="K4316">
        <v>4000000</v>
      </c>
      <c r="L4316" t="s">
        <v>67</v>
      </c>
      <c r="M4316" t="s">
        <v>720</v>
      </c>
      <c r="N4316" t="s">
        <v>721</v>
      </c>
      <c r="O4316" s="12">
        <v>2007</v>
      </c>
      <c r="P4316" s="12">
        <v>10</v>
      </c>
      <c r="Q4316" s="12">
        <v>2008</v>
      </c>
      <c r="R4316" s="12">
        <v>9</v>
      </c>
      <c r="S4316">
        <v>12</v>
      </c>
      <c r="T4316" s="7">
        <v>12</v>
      </c>
      <c r="U4316">
        <v>5</v>
      </c>
      <c r="V4316" t="s">
        <v>82</v>
      </c>
      <c r="W4316">
        <f t="shared" si="65"/>
        <v>300</v>
      </c>
      <c r="X4316" s="5">
        <v>1</v>
      </c>
      <c r="Y4316" s="15" t="s">
        <v>48</v>
      </c>
      <c r="Z4316" t="s">
        <v>83</v>
      </c>
      <c r="AA4316" t="s">
        <v>911</v>
      </c>
      <c r="AB4316">
        <v>6</v>
      </c>
      <c r="AC4316" t="s">
        <v>1468</v>
      </c>
      <c r="AD4316" t="s">
        <v>1657</v>
      </c>
    </row>
    <row r="4317" spans="1:31" ht="14.4" x14ac:dyDescent="0.3">
      <c r="A4317">
        <v>44</v>
      </c>
      <c r="B4317" t="s">
        <v>24</v>
      </c>
      <c r="C4317" t="s">
        <v>477</v>
      </c>
      <c r="D4317" t="s">
        <v>478</v>
      </c>
      <c r="E4317">
        <v>2015</v>
      </c>
      <c r="F4317" t="s">
        <v>717</v>
      </c>
      <c r="G4317" t="s">
        <v>718</v>
      </c>
      <c r="H4317" s="3" t="s">
        <v>719</v>
      </c>
      <c r="I4317" s="8">
        <v>5.8833330000000004</v>
      </c>
      <c r="J4317" s="8">
        <v>-74.883332999999993</v>
      </c>
      <c r="K4317">
        <v>4000000</v>
      </c>
      <c r="L4317" t="s">
        <v>67</v>
      </c>
      <c r="M4317" t="s">
        <v>720</v>
      </c>
      <c r="N4317" t="s">
        <v>721</v>
      </c>
      <c r="O4317" s="12">
        <v>2007</v>
      </c>
      <c r="P4317" s="12">
        <v>10</v>
      </c>
      <c r="Q4317" s="12">
        <v>2008</v>
      </c>
      <c r="R4317" s="12">
        <v>9</v>
      </c>
      <c r="S4317">
        <v>12</v>
      </c>
      <c r="T4317" s="7">
        <v>12</v>
      </c>
      <c r="U4317">
        <v>5</v>
      </c>
      <c r="V4317" t="s">
        <v>82</v>
      </c>
      <c r="W4317">
        <f t="shared" si="65"/>
        <v>300</v>
      </c>
      <c r="X4317" s="5">
        <v>1</v>
      </c>
      <c r="Y4317" s="15" t="s">
        <v>48</v>
      </c>
      <c r="Z4317" t="s">
        <v>83</v>
      </c>
      <c r="AA4317" t="s">
        <v>87</v>
      </c>
      <c r="AB4317">
        <v>0</v>
      </c>
      <c r="AC4317" t="s">
        <v>1468</v>
      </c>
      <c r="AD4317" t="s">
        <v>1657</v>
      </c>
    </row>
    <row r="4318" spans="1:31" ht="14.4" x14ac:dyDescent="0.3">
      <c r="A4318">
        <v>44</v>
      </c>
      <c r="B4318" t="s">
        <v>24</v>
      </c>
      <c r="C4318" t="s">
        <v>477</v>
      </c>
      <c r="D4318" t="s">
        <v>478</v>
      </c>
      <c r="E4318">
        <v>2015</v>
      </c>
      <c r="F4318" t="s">
        <v>717</v>
      </c>
      <c r="G4318" t="s">
        <v>718</v>
      </c>
      <c r="H4318" s="3" t="s">
        <v>719</v>
      </c>
      <c r="I4318" s="8">
        <v>5.8833330000000004</v>
      </c>
      <c r="J4318" s="8">
        <v>-74.883332999999993</v>
      </c>
      <c r="K4318">
        <v>4000000</v>
      </c>
      <c r="L4318" t="s">
        <v>67</v>
      </c>
      <c r="M4318" t="s">
        <v>720</v>
      </c>
      <c r="N4318" t="s">
        <v>721</v>
      </c>
      <c r="O4318" s="12">
        <v>2007</v>
      </c>
      <c r="P4318" s="12">
        <v>10</v>
      </c>
      <c r="Q4318" s="12">
        <v>2008</v>
      </c>
      <c r="R4318" s="12">
        <v>9</v>
      </c>
      <c r="S4318">
        <v>12</v>
      </c>
      <c r="T4318" s="7">
        <v>12</v>
      </c>
      <c r="U4318">
        <v>5</v>
      </c>
      <c r="V4318" t="s">
        <v>82</v>
      </c>
      <c r="W4318">
        <f t="shared" si="65"/>
        <v>300</v>
      </c>
      <c r="X4318" s="5">
        <v>1</v>
      </c>
      <c r="Y4318" s="15" t="s">
        <v>48</v>
      </c>
      <c r="Z4318" t="s">
        <v>90</v>
      </c>
      <c r="AA4318" t="s">
        <v>666</v>
      </c>
      <c r="AB4318">
        <v>31</v>
      </c>
      <c r="AC4318" t="s">
        <v>1468</v>
      </c>
      <c r="AD4318" t="s">
        <v>1657</v>
      </c>
    </row>
    <row r="4319" spans="1:31" ht="14.4" x14ac:dyDescent="0.3">
      <c r="A4319">
        <v>44</v>
      </c>
      <c r="B4319" t="s">
        <v>24</v>
      </c>
      <c r="C4319" t="s">
        <v>477</v>
      </c>
      <c r="D4319" t="s">
        <v>478</v>
      </c>
      <c r="E4319">
        <v>2015</v>
      </c>
      <c r="F4319" t="s">
        <v>717</v>
      </c>
      <c r="G4319" t="s">
        <v>718</v>
      </c>
      <c r="H4319" s="3" t="s">
        <v>719</v>
      </c>
      <c r="I4319" s="8">
        <v>5.8833330000000004</v>
      </c>
      <c r="J4319" s="8">
        <v>-74.883332999999993</v>
      </c>
      <c r="K4319">
        <v>4000000</v>
      </c>
      <c r="L4319" t="s">
        <v>67</v>
      </c>
      <c r="M4319" t="s">
        <v>720</v>
      </c>
      <c r="N4319" t="s">
        <v>721</v>
      </c>
      <c r="O4319" s="12">
        <v>2007</v>
      </c>
      <c r="P4319" s="12">
        <v>10</v>
      </c>
      <c r="Q4319" s="12">
        <v>2008</v>
      </c>
      <c r="R4319" s="12">
        <v>9</v>
      </c>
      <c r="S4319">
        <v>12</v>
      </c>
      <c r="T4319" s="7">
        <v>12</v>
      </c>
      <c r="U4319">
        <v>5</v>
      </c>
      <c r="V4319" t="s">
        <v>82</v>
      </c>
      <c r="W4319">
        <f t="shared" si="65"/>
        <v>300</v>
      </c>
      <c r="X4319" s="5">
        <v>1</v>
      </c>
      <c r="Y4319" s="15" t="s">
        <v>48</v>
      </c>
      <c r="Z4319" t="s">
        <v>90</v>
      </c>
      <c r="AA4319" t="s">
        <v>91</v>
      </c>
      <c r="AB4319">
        <v>19</v>
      </c>
      <c r="AC4319" t="s">
        <v>1468</v>
      </c>
      <c r="AD4319" t="s">
        <v>1657</v>
      </c>
    </row>
    <row r="4320" spans="1:31" ht="14.4" x14ac:dyDescent="0.3">
      <c r="A4320">
        <v>45</v>
      </c>
      <c r="B4320" t="s">
        <v>24</v>
      </c>
      <c r="C4320" t="s">
        <v>395</v>
      </c>
      <c r="D4320" t="s">
        <v>105</v>
      </c>
      <c r="E4320">
        <v>2018</v>
      </c>
      <c r="F4320" t="s">
        <v>722</v>
      </c>
      <c r="G4320" t="s">
        <v>723</v>
      </c>
      <c r="H4320" s="3" t="s">
        <v>724</v>
      </c>
      <c r="I4320" s="17">
        <v>-9.9699390000000001</v>
      </c>
      <c r="J4320" s="17">
        <v>-67.858874</v>
      </c>
      <c r="K4320">
        <v>52000</v>
      </c>
      <c r="L4320" t="s">
        <v>67</v>
      </c>
      <c r="M4320" t="s">
        <v>636</v>
      </c>
      <c r="N4320" t="s">
        <v>725</v>
      </c>
      <c r="O4320" s="12">
        <v>2015</v>
      </c>
      <c r="P4320" s="12">
        <v>9</v>
      </c>
      <c r="Q4320" s="12">
        <v>2016</v>
      </c>
      <c r="R4320" s="12">
        <v>2</v>
      </c>
      <c r="S4320">
        <v>6</v>
      </c>
      <c r="T4320" s="7">
        <v>2</v>
      </c>
      <c r="U4320">
        <v>6</v>
      </c>
      <c r="V4320" t="s">
        <v>82</v>
      </c>
      <c r="W4320">
        <f t="shared" ref="W4320:W4835" si="66">8*60</f>
        <v>480</v>
      </c>
      <c r="X4320" s="5">
        <v>3</v>
      </c>
      <c r="Y4320" s="15" t="s">
        <v>48</v>
      </c>
      <c r="Z4320" t="s">
        <v>49</v>
      </c>
      <c r="AA4320" t="s">
        <v>1170</v>
      </c>
      <c r="AB4320">
        <v>0</v>
      </c>
      <c r="AC4320" s="22" t="s">
        <v>1470</v>
      </c>
      <c r="AD4320" s="22" t="s">
        <v>1658</v>
      </c>
      <c r="AE4320" t="s">
        <v>1469</v>
      </c>
    </row>
    <row r="4321" spans="1:31" ht="14.4" x14ac:dyDescent="0.3">
      <c r="A4321">
        <v>45</v>
      </c>
      <c r="B4321" t="s">
        <v>24</v>
      </c>
      <c r="C4321" t="s">
        <v>395</v>
      </c>
      <c r="D4321" t="s">
        <v>105</v>
      </c>
      <c r="E4321">
        <v>2018</v>
      </c>
      <c r="F4321" t="s">
        <v>722</v>
      </c>
      <c r="G4321" t="s">
        <v>723</v>
      </c>
      <c r="H4321" s="3" t="s">
        <v>724</v>
      </c>
      <c r="I4321" s="17">
        <v>-9.9699390000000001</v>
      </c>
      <c r="J4321" s="17">
        <v>-67.858874</v>
      </c>
      <c r="K4321">
        <v>52000</v>
      </c>
      <c r="L4321" t="s">
        <v>67</v>
      </c>
      <c r="M4321" t="s">
        <v>636</v>
      </c>
      <c r="N4321" t="s">
        <v>725</v>
      </c>
      <c r="O4321" s="12">
        <v>2015</v>
      </c>
      <c r="P4321" s="12">
        <v>9</v>
      </c>
      <c r="Q4321" s="12">
        <v>2016</v>
      </c>
      <c r="R4321" s="12">
        <v>2</v>
      </c>
      <c r="S4321">
        <v>6</v>
      </c>
      <c r="T4321" s="7">
        <v>2</v>
      </c>
      <c r="U4321">
        <v>6</v>
      </c>
      <c r="V4321" t="s">
        <v>82</v>
      </c>
      <c r="W4321">
        <f t="shared" si="66"/>
        <v>480</v>
      </c>
      <c r="X4321" s="5">
        <v>3</v>
      </c>
      <c r="Y4321" s="15" t="s">
        <v>48</v>
      </c>
      <c r="Z4321" t="s">
        <v>49</v>
      </c>
      <c r="AA4321" t="s">
        <v>1105</v>
      </c>
      <c r="AB4321">
        <v>1</v>
      </c>
      <c r="AC4321" s="22" t="s">
        <v>1470</v>
      </c>
      <c r="AD4321" s="22" t="s">
        <v>1658</v>
      </c>
      <c r="AE4321" t="s">
        <v>1469</v>
      </c>
    </row>
    <row r="4322" spans="1:31" ht="14.4" x14ac:dyDescent="0.3">
      <c r="A4322">
        <v>45</v>
      </c>
      <c r="B4322" t="s">
        <v>24</v>
      </c>
      <c r="C4322" t="s">
        <v>395</v>
      </c>
      <c r="D4322" t="s">
        <v>105</v>
      </c>
      <c r="E4322">
        <v>2018</v>
      </c>
      <c r="F4322" t="s">
        <v>722</v>
      </c>
      <c r="G4322" t="s">
        <v>723</v>
      </c>
      <c r="H4322" s="3" t="s">
        <v>724</v>
      </c>
      <c r="I4322" s="17">
        <v>-9.9699390000000001</v>
      </c>
      <c r="J4322" s="17">
        <v>-67.858874</v>
      </c>
      <c r="K4322">
        <v>52000</v>
      </c>
      <c r="L4322" t="s">
        <v>67</v>
      </c>
      <c r="M4322" t="s">
        <v>636</v>
      </c>
      <c r="N4322" t="s">
        <v>725</v>
      </c>
      <c r="O4322" s="12">
        <v>2015</v>
      </c>
      <c r="P4322" s="12">
        <v>9</v>
      </c>
      <c r="Q4322" s="12">
        <v>2016</v>
      </c>
      <c r="R4322" s="12">
        <v>2</v>
      </c>
      <c r="S4322">
        <v>6</v>
      </c>
      <c r="T4322" s="7">
        <v>2</v>
      </c>
      <c r="U4322">
        <v>6</v>
      </c>
      <c r="V4322" t="s">
        <v>82</v>
      </c>
      <c r="W4322">
        <f t="shared" si="66"/>
        <v>480</v>
      </c>
      <c r="X4322" s="5">
        <v>3</v>
      </c>
      <c r="Y4322" s="15" t="s">
        <v>48</v>
      </c>
      <c r="Z4322" t="s">
        <v>49</v>
      </c>
      <c r="AA4322" t="s">
        <v>483</v>
      </c>
      <c r="AB4322">
        <v>0</v>
      </c>
      <c r="AC4322" s="22" t="s">
        <v>1470</v>
      </c>
      <c r="AD4322" s="22" t="s">
        <v>1658</v>
      </c>
      <c r="AE4322" t="s">
        <v>1469</v>
      </c>
    </row>
    <row r="4323" spans="1:31" ht="14.4" x14ac:dyDescent="0.3">
      <c r="A4323">
        <v>45</v>
      </c>
      <c r="B4323" t="s">
        <v>24</v>
      </c>
      <c r="C4323" t="s">
        <v>395</v>
      </c>
      <c r="D4323" t="s">
        <v>105</v>
      </c>
      <c r="E4323">
        <v>2018</v>
      </c>
      <c r="F4323" t="s">
        <v>722</v>
      </c>
      <c r="G4323" t="s">
        <v>723</v>
      </c>
      <c r="H4323" s="3" t="s">
        <v>724</v>
      </c>
      <c r="I4323" s="17">
        <v>-9.9699390000000001</v>
      </c>
      <c r="J4323" s="17">
        <v>-67.858874</v>
      </c>
      <c r="K4323">
        <v>52000</v>
      </c>
      <c r="L4323" t="s">
        <v>67</v>
      </c>
      <c r="M4323" t="s">
        <v>636</v>
      </c>
      <c r="N4323" t="s">
        <v>725</v>
      </c>
      <c r="O4323" s="12">
        <v>2015</v>
      </c>
      <c r="P4323" s="12">
        <v>9</v>
      </c>
      <c r="Q4323" s="12">
        <v>2016</v>
      </c>
      <c r="R4323" s="12">
        <v>2</v>
      </c>
      <c r="S4323">
        <v>6</v>
      </c>
      <c r="T4323" s="7">
        <v>2</v>
      </c>
      <c r="U4323">
        <v>6</v>
      </c>
      <c r="V4323" t="s">
        <v>82</v>
      </c>
      <c r="W4323">
        <f t="shared" si="66"/>
        <v>480</v>
      </c>
      <c r="X4323" s="5">
        <v>3</v>
      </c>
      <c r="Y4323" s="15" t="s">
        <v>48</v>
      </c>
      <c r="Z4323" t="s">
        <v>49</v>
      </c>
      <c r="AA4323" t="s">
        <v>490</v>
      </c>
      <c r="AB4323">
        <v>0</v>
      </c>
      <c r="AC4323" s="22" t="s">
        <v>1470</v>
      </c>
      <c r="AD4323" s="22" t="s">
        <v>1658</v>
      </c>
      <c r="AE4323" t="s">
        <v>1469</v>
      </c>
    </row>
    <row r="4324" spans="1:31" ht="14.4" x14ac:dyDescent="0.3">
      <c r="A4324">
        <v>45</v>
      </c>
      <c r="B4324" t="s">
        <v>24</v>
      </c>
      <c r="C4324" t="s">
        <v>395</v>
      </c>
      <c r="D4324" t="s">
        <v>105</v>
      </c>
      <c r="E4324">
        <v>2018</v>
      </c>
      <c r="F4324" t="s">
        <v>722</v>
      </c>
      <c r="G4324" t="s">
        <v>723</v>
      </c>
      <c r="H4324" s="3" t="s">
        <v>724</v>
      </c>
      <c r="I4324" s="17">
        <v>-9.9699390000000001</v>
      </c>
      <c r="J4324" s="17">
        <v>-67.858874</v>
      </c>
      <c r="K4324">
        <v>52000</v>
      </c>
      <c r="L4324" t="s">
        <v>67</v>
      </c>
      <c r="M4324" t="s">
        <v>636</v>
      </c>
      <c r="N4324" t="s">
        <v>725</v>
      </c>
      <c r="O4324" s="12">
        <v>2015</v>
      </c>
      <c r="P4324" s="12">
        <v>9</v>
      </c>
      <c r="Q4324" s="12">
        <v>2016</v>
      </c>
      <c r="R4324" s="12">
        <v>2</v>
      </c>
      <c r="S4324">
        <v>6</v>
      </c>
      <c r="T4324" s="7">
        <v>2</v>
      </c>
      <c r="U4324">
        <v>6</v>
      </c>
      <c r="V4324" t="s">
        <v>82</v>
      </c>
      <c r="W4324">
        <f t="shared" si="66"/>
        <v>480</v>
      </c>
      <c r="X4324" s="5">
        <v>3</v>
      </c>
      <c r="Y4324" s="15" t="s">
        <v>48</v>
      </c>
      <c r="Z4324" t="s">
        <v>49</v>
      </c>
      <c r="AA4324" t="s">
        <v>1079</v>
      </c>
      <c r="AB4324">
        <v>0</v>
      </c>
      <c r="AC4324" s="22" t="s">
        <v>1470</v>
      </c>
      <c r="AD4324" s="22" t="s">
        <v>1658</v>
      </c>
      <c r="AE4324" t="s">
        <v>1469</v>
      </c>
    </row>
    <row r="4325" spans="1:31" ht="14.4" x14ac:dyDescent="0.3">
      <c r="A4325">
        <v>45</v>
      </c>
      <c r="B4325" t="s">
        <v>24</v>
      </c>
      <c r="C4325" t="s">
        <v>395</v>
      </c>
      <c r="D4325" t="s">
        <v>105</v>
      </c>
      <c r="E4325">
        <v>2018</v>
      </c>
      <c r="F4325" t="s">
        <v>722</v>
      </c>
      <c r="G4325" t="s">
        <v>723</v>
      </c>
      <c r="H4325" s="3" t="s">
        <v>724</v>
      </c>
      <c r="I4325" s="17">
        <v>-9.9699390000000001</v>
      </c>
      <c r="J4325" s="17">
        <v>-67.858874</v>
      </c>
      <c r="K4325">
        <v>52000</v>
      </c>
      <c r="L4325" t="s">
        <v>67</v>
      </c>
      <c r="M4325" t="s">
        <v>636</v>
      </c>
      <c r="N4325" t="s">
        <v>725</v>
      </c>
      <c r="O4325" s="12">
        <v>2015</v>
      </c>
      <c r="P4325" s="12">
        <v>9</v>
      </c>
      <c r="Q4325" s="12">
        <v>2016</v>
      </c>
      <c r="R4325" s="12">
        <v>2</v>
      </c>
      <c r="S4325">
        <v>6</v>
      </c>
      <c r="T4325" s="7">
        <v>2</v>
      </c>
      <c r="U4325">
        <v>6</v>
      </c>
      <c r="V4325" t="s">
        <v>82</v>
      </c>
      <c r="W4325">
        <f t="shared" si="66"/>
        <v>480</v>
      </c>
      <c r="X4325" s="5">
        <v>3</v>
      </c>
      <c r="Y4325" s="15" t="s">
        <v>48</v>
      </c>
      <c r="Z4325" t="s">
        <v>55</v>
      </c>
      <c r="AA4325" t="s">
        <v>1080</v>
      </c>
      <c r="AB4325">
        <v>5</v>
      </c>
      <c r="AC4325" s="22" t="s">
        <v>1470</v>
      </c>
      <c r="AD4325" s="22" t="s">
        <v>1658</v>
      </c>
      <c r="AE4325" t="s">
        <v>1469</v>
      </c>
    </row>
    <row r="4326" spans="1:31" ht="14.4" x14ac:dyDescent="0.3">
      <c r="A4326">
        <v>45</v>
      </c>
      <c r="B4326" t="s">
        <v>24</v>
      </c>
      <c r="C4326" t="s">
        <v>395</v>
      </c>
      <c r="D4326" t="s">
        <v>105</v>
      </c>
      <c r="E4326">
        <v>2018</v>
      </c>
      <c r="F4326" t="s">
        <v>722</v>
      </c>
      <c r="G4326" t="s">
        <v>723</v>
      </c>
      <c r="H4326" s="3" t="s">
        <v>724</v>
      </c>
      <c r="I4326" s="17">
        <v>-9.9699390000000001</v>
      </c>
      <c r="J4326" s="17">
        <v>-67.858874</v>
      </c>
      <c r="K4326">
        <v>52000</v>
      </c>
      <c r="L4326" t="s">
        <v>67</v>
      </c>
      <c r="M4326" t="s">
        <v>636</v>
      </c>
      <c r="N4326" t="s">
        <v>725</v>
      </c>
      <c r="O4326" s="12">
        <v>2015</v>
      </c>
      <c r="P4326" s="12">
        <v>9</v>
      </c>
      <c r="Q4326" s="12">
        <v>2016</v>
      </c>
      <c r="R4326" s="12">
        <v>2</v>
      </c>
      <c r="S4326">
        <v>6</v>
      </c>
      <c r="T4326" s="7">
        <v>2</v>
      </c>
      <c r="U4326">
        <v>6</v>
      </c>
      <c r="V4326" t="s">
        <v>82</v>
      </c>
      <c r="W4326">
        <f t="shared" si="66"/>
        <v>480</v>
      </c>
      <c r="X4326" s="5">
        <v>3</v>
      </c>
      <c r="Y4326" s="15" t="s">
        <v>48</v>
      </c>
      <c r="Z4326" t="s">
        <v>55</v>
      </c>
      <c r="AA4326" t="s">
        <v>859</v>
      </c>
      <c r="AB4326">
        <v>14</v>
      </c>
      <c r="AC4326" s="22" t="s">
        <v>1470</v>
      </c>
      <c r="AD4326" s="22" t="s">
        <v>1658</v>
      </c>
      <c r="AE4326" t="s">
        <v>1469</v>
      </c>
    </row>
    <row r="4327" spans="1:31" ht="14.4" x14ac:dyDescent="0.3">
      <c r="A4327">
        <v>45</v>
      </c>
      <c r="B4327" t="s">
        <v>24</v>
      </c>
      <c r="C4327" t="s">
        <v>395</v>
      </c>
      <c r="D4327" t="s">
        <v>105</v>
      </c>
      <c r="E4327">
        <v>2018</v>
      </c>
      <c r="F4327" t="s">
        <v>722</v>
      </c>
      <c r="G4327" t="s">
        <v>723</v>
      </c>
      <c r="H4327" s="3" t="s">
        <v>724</v>
      </c>
      <c r="I4327" s="17">
        <v>-9.9699390000000001</v>
      </c>
      <c r="J4327" s="17">
        <v>-67.858874</v>
      </c>
      <c r="K4327">
        <v>52000</v>
      </c>
      <c r="L4327" t="s">
        <v>67</v>
      </c>
      <c r="M4327" t="s">
        <v>636</v>
      </c>
      <c r="N4327" t="s">
        <v>725</v>
      </c>
      <c r="O4327" s="12">
        <v>2015</v>
      </c>
      <c r="P4327" s="12">
        <v>9</v>
      </c>
      <c r="Q4327" s="12">
        <v>2016</v>
      </c>
      <c r="R4327" s="12">
        <v>2</v>
      </c>
      <c r="S4327">
        <v>6</v>
      </c>
      <c r="T4327" s="7">
        <v>2</v>
      </c>
      <c r="U4327">
        <v>6</v>
      </c>
      <c r="V4327" t="s">
        <v>82</v>
      </c>
      <c r="W4327">
        <f t="shared" si="66"/>
        <v>480</v>
      </c>
      <c r="X4327" s="5">
        <v>3</v>
      </c>
      <c r="Y4327" s="15" t="s">
        <v>48</v>
      </c>
      <c r="Z4327" t="s">
        <v>55</v>
      </c>
      <c r="AA4327" t="s">
        <v>890</v>
      </c>
      <c r="AB4327">
        <v>8</v>
      </c>
      <c r="AC4327" s="22" t="s">
        <v>1470</v>
      </c>
      <c r="AD4327" s="22" t="s">
        <v>1658</v>
      </c>
      <c r="AE4327" t="s">
        <v>1469</v>
      </c>
    </row>
    <row r="4328" spans="1:31" ht="14.4" x14ac:dyDescent="0.3">
      <c r="A4328">
        <v>45</v>
      </c>
      <c r="B4328" t="s">
        <v>24</v>
      </c>
      <c r="C4328" t="s">
        <v>395</v>
      </c>
      <c r="D4328" t="s">
        <v>105</v>
      </c>
      <c r="E4328">
        <v>2018</v>
      </c>
      <c r="F4328" t="s">
        <v>722</v>
      </c>
      <c r="G4328" t="s">
        <v>723</v>
      </c>
      <c r="H4328" s="3" t="s">
        <v>724</v>
      </c>
      <c r="I4328" s="17">
        <v>-9.9699390000000001</v>
      </c>
      <c r="J4328" s="17">
        <v>-67.858874</v>
      </c>
      <c r="K4328">
        <v>52000</v>
      </c>
      <c r="L4328" t="s">
        <v>67</v>
      </c>
      <c r="M4328" t="s">
        <v>636</v>
      </c>
      <c r="N4328" t="s">
        <v>725</v>
      </c>
      <c r="O4328" s="12">
        <v>2015</v>
      </c>
      <c r="P4328" s="12">
        <v>9</v>
      </c>
      <c r="Q4328" s="12">
        <v>2016</v>
      </c>
      <c r="R4328" s="12">
        <v>2</v>
      </c>
      <c r="S4328">
        <v>6</v>
      </c>
      <c r="T4328" s="7">
        <v>2</v>
      </c>
      <c r="U4328">
        <v>6</v>
      </c>
      <c r="V4328" t="s">
        <v>82</v>
      </c>
      <c r="W4328">
        <f t="shared" si="66"/>
        <v>480</v>
      </c>
      <c r="X4328" s="5">
        <v>3</v>
      </c>
      <c r="Y4328" s="15" t="s">
        <v>48</v>
      </c>
      <c r="Z4328" t="s">
        <v>55</v>
      </c>
      <c r="AA4328" t="s">
        <v>496</v>
      </c>
      <c r="AB4328">
        <v>0</v>
      </c>
      <c r="AC4328" s="22" t="s">
        <v>1470</v>
      </c>
      <c r="AD4328" s="22" t="s">
        <v>1658</v>
      </c>
      <c r="AE4328" t="s">
        <v>1469</v>
      </c>
    </row>
    <row r="4329" spans="1:31" ht="14.4" x14ac:dyDescent="0.3">
      <c r="A4329">
        <v>45</v>
      </c>
      <c r="B4329" t="s">
        <v>24</v>
      </c>
      <c r="C4329" t="s">
        <v>395</v>
      </c>
      <c r="D4329" t="s">
        <v>105</v>
      </c>
      <c r="E4329">
        <v>2018</v>
      </c>
      <c r="F4329" t="s">
        <v>722</v>
      </c>
      <c r="G4329" t="s">
        <v>723</v>
      </c>
      <c r="H4329" s="3" t="s">
        <v>724</v>
      </c>
      <c r="I4329" s="17">
        <v>-9.9699390000000001</v>
      </c>
      <c r="J4329" s="17">
        <v>-67.858874</v>
      </c>
      <c r="K4329">
        <v>52000</v>
      </c>
      <c r="L4329" t="s">
        <v>67</v>
      </c>
      <c r="M4329" t="s">
        <v>636</v>
      </c>
      <c r="N4329" t="s">
        <v>725</v>
      </c>
      <c r="O4329" s="12">
        <v>2015</v>
      </c>
      <c r="P4329" s="12">
        <v>9</v>
      </c>
      <c r="Q4329" s="12">
        <v>2016</v>
      </c>
      <c r="R4329" s="12">
        <v>2</v>
      </c>
      <c r="S4329">
        <v>6</v>
      </c>
      <c r="T4329" s="7">
        <v>2</v>
      </c>
      <c r="U4329">
        <v>6</v>
      </c>
      <c r="V4329" t="s">
        <v>82</v>
      </c>
      <c r="W4329">
        <f t="shared" si="66"/>
        <v>480</v>
      </c>
      <c r="X4329" s="5">
        <v>3</v>
      </c>
      <c r="Y4329" s="15" t="s">
        <v>48</v>
      </c>
      <c r="Z4329" t="s">
        <v>55</v>
      </c>
      <c r="AA4329" t="s">
        <v>860</v>
      </c>
      <c r="AB4329">
        <v>1</v>
      </c>
      <c r="AC4329" s="22" t="s">
        <v>1470</v>
      </c>
      <c r="AD4329" s="22" t="s">
        <v>1658</v>
      </c>
      <c r="AE4329" t="s">
        <v>1469</v>
      </c>
    </row>
    <row r="4330" spans="1:31" ht="14.4" x14ac:dyDescent="0.3">
      <c r="A4330">
        <v>45</v>
      </c>
      <c r="B4330" t="s">
        <v>24</v>
      </c>
      <c r="C4330" t="s">
        <v>395</v>
      </c>
      <c r="D4330" t="s">
        <v>105</v>
      </c>
      <c r="E4330">
        <v>2018</v>
      </c>
      <c r="F4330" t="s">
        <v>722</v>
      </c>
      <c r="G4330" t="s">
        <v>723</v>
      </c>
      <c r="H4330" s="3" t="s">
        <v>724</v>
      </c>
      <c r="I4330" s="17">
        <v>-9.9699390000000001</v>
      </c>
      <c r="J4330" s="17">
        <v>-67.858874</v>
      </c>
      <c r="K4330">
        <v>52000</v>
      </c>
      <c r="L4330" t="s">
        <v>67</v>
      </c>
      <c r="M4330" t="s">
        <v>636</v>
      </c>
      <c r="N4330" t="s">
        <v>725</v>
      </c>
      <c r="O4330" s="12">
        <v>2015</v>
      </c>
      <c r="P4330" s="12">
        <v>9</v>
      </c>
      <c r="Q4330" s="12">
        <v>2016</v>
      </c>
      <c r="R4330" s="12">
        <v>2</v>
      </c>
      <c r="S4330">
        <v>6</v>
      </c>
      <c r="T4330" s="7">
        <v>2</v>
      </c>
      <c r="U4330">
        <v>6</v>
      </c>
      <c r="V4330" t="s">
        <v>82</v>
      </c>
      <c r="W4330">
        <f t="shared" si="66"/>
        <v>480</v>
      </c>
      <c r="X4330" s="5">
        <v>3</v>
      </c>
      <c r="Y4330" s="15" t="s">
        <v>48</v>
      </c>
      <c r="Z4330" t="s">
        <v>55</v>
      </c>
      <c r="AA4330" t="s">
        <v>503</v>
      </c>
      <c r="AB4330">
        <v>0</v>
      </c>
      <c r="AC4330" s="22" t="s">
        <v>1470</v>
      </c>
      <c r="AD4330" s="22" t="s">
        <v>1658</v>
      </c>
      <c r="AE4330" t="s">
        <v>1469</v>
      </c>
    </row>
    <row r="4331" spans="1:31" ht="14.4" x14ac:dyDescent="0.3">
      <c r="A4331">
        <v>45</v>
      </c>
      <c r="B4331" t="s">
        <v>24</v>
      </c>
      <c r="C4331" t="s">
        <v>395</v>
      </c>
      <c r="D4331" t="s">
        <v>105</v>
      </c>
      <c r="E4331">
        <v>2018</v>
      </c>
      <c r="F4331" t="s">
        <v>722</v>
      </c>
      <c r="G4331" t="s">
        <v>723</v>
      </c>
      <c r="H4331" s="3" t="s">
        <v>724</v>
      </c>
      <c r="I4331" s="17">
        <v>-9.9699390000000001</v>
      </c>
      <c r="J4331" s="17">
        <v>-67.858874</v>
      </c>
      <c r="K4331">
        <v>52000</v>
      </c>
      <c r="L4331" t="s">
        <v>67</v>
      </c>
      <c r="M4331" t="s">
        <v>636</v>
      </c>
      <c r="N4331" t="s">
        <v>725</v>
      </c>
      <c r="O4331" s="12">
        <v>2015</v>
      </c>
      <c r="P4331" s="12">
        <v>9</v>
      </c>
      <c r="Q4331" s="12">
        <v>2016</v>
      </c>
      <c r="R4331" s="12">
        <v>2</v>
      </c>
      <c r="S4331">
        <v>6</v>
      </c>
      <c r="T4331" s="7">
        <v>2</v>
      </c>
      <c r="U4331">
        <v>6</v>
      </c>
      <c r="V4331" t="s">
        <v>82</v>
      </c>
      <c r="W4331">
        <f t="shared" si="66"/>
        <v>480</v>
      </c>
      <c r="X4331" s="5">
        <v>3</v>
      </c>
      <c r="Y4331" s="15" t="s">
        <v>48</v>
      </c>
      <c r="Z4331" t="s">
        <v>55</v>
      </c>
      <c r="AA4331" t="s">
        <v>1106</v>
      </c>
      <c r="AB4331">
        <v>0</v>
      </c>
      <c r="AC4331" s="22" t="s">
        <v>1470</v>
      </c>
      <c r="AD4331" s="22" t="s">
        <v>1658</v>
      </c>
      <c r="AE4331" t="s">
        <v>1469</v>
      </c>
    </row>
    <row r="4332" spans="1:31" ht="14.4" x14ac:dyDescent="0.3">
      <c r="A4332">
        <v>45</v>
      </c>
      <c r="B4332" t="s">
        <v>24</v>
      </c>
      <c r="C4332" t="s">
        <v>395</v>
      </c>
      <c r="D4332" t="s">
        <v>105</v>
      </c>
      <c r="E4332">
        <v>2018</v>
      </c>
      <c r="F4332" t="s">
        <v>722</v>
      </c>
      <c r="G4332" t="s">
        <v>723</v>
      </c>
      <c r="H4332" s="3" t="s">
        <v>724</v>
      </c>
      <c r="I4332" s="17">
        <v>-9.9699390000000001</v>
      </c>
      <c r="J4332" s="17">
        <v>-67.858874</v>
      </c>
      <c r="K4332">
        <v>52000</v>
      </c>
      <c r="L4332" t="s">
        <v>67</v>
      </c>
      <c r="M4332" t="s">
        <v>636</v>
      </c>
      <c r="N4332" t="s">
        <v>725</v>
      </c>
      <c r="O4332" s="12">
        <v>2015</v>
      </c>
      <c r="P4332" s="12">
        <v>9</v>
      </c>
      <c r="Q4332" s="12">
        <v>2016</v>
      </c>
      <c r="R4332" s="12">
        <v>2</v>
      </c>
      <c r="S4332">
        <v>6</v>
      </c>
      <c r="T4332" s="7">
        <v>2</v>
      </c>
      <c r="U4332">
        <v>6</v>
      </c>
      <c r="V4332" t="s">
        <v>82</v>
      </c>
      <c r="W4332">
        <f t="shared" si="66"/>
        <v>480</v>
      </c>
      <c r="X4332" s="5">
        <v>3</v>
      </c>
      <c r="Y4332" s="15" t="s">
        <v>48</v>
      </c>
      <c r="Z4332" t="s">
        <v>55</v>
      </c>
      <c r="AA4332" t="s">
        <v>861</v>
      </c>
      <c r="AB4332">
        <v>0</v>
      </c>
      <c r="AC4332" s="22" t="s">
        <v>1470</v>
      </c>
      <c r="AD4332" s="22" t="s">
        <v>1658</v>
      </c>
      <c r="AE4332" t="s">
        <v>1469</v>
      </c>
    </row>
    <row r="4333" spans="1:31" ht="14.4" x14ac:dyDescent="0.3">
      <c r="A4333">
        <v>45</v>
      </c>
      <c r="B4333" t="s">
        <v>24</v>
      </c>
      <c r="C4333" t="s">
        <v>395</v>
      </c>
      <c r="D4333" t="s">
        <v>105</v>
      </c>
      <c r="E4333">
        <v>2018</v>
      </c>
      <c r="F4333" t="s">
        <v>722</v>
      </c>
      <c r="G4333" t="s">
        <v>723</v>
      </c>
      <c r="H4333" s="3" t="s">
        <v>724</v>
      </c>
      <c r="I4333" s="17">
        <v>-9.9699390000000001</v>
      </c>
      <c r="J4333" s="17">
        <v>-67.858874</v>
      </c>
      <c r="K4333">
        <v>52000</v>
      </c>
      <c r="L4333" t="s">
        <v>67</v>
      </c>
      <c r="M4333" t="s">
        <v>636</v>
      </c>
      <c r="N4333" t="s">
        <v>725</v>
      </c>
      <c r="O4333" s="12">
        <v>2015</v>
      </c>
      <c r="P4333" s="12">
        <v>9</v>
      </c>
      <c r="Q4333" s="12">
        <v>2016</v>
      </c>
      <c r="R4333" s="12">
        <v>2</v>
      </c>
      <c r="S4333">
        <v>6</v>
      </c>
      <c r="T4333" s="7">
        <v>2</v>
      </c>
      <c r="U4333">
        <v>6</v>
      </c>
      <c r="V4333" t="s">
        <v>82</v>
      </c>
      <c r="W4333">
        <f t="shared" si="66"/>
        <v>480</v>
      </c>
      <c r="X4333" s="5">
        <v>3</v>
      </c>
      <c r="Y4333" s="15" t="s">
        <v>48</v>
      </c>
      <c r="Z4333" t="s">
        <v>55</v>
      </c>
      <c r="AA4333" t="s">
        <v>59</v>
      </c>
      <c r="AB4333">
        <v>0</v>
      </c>
      <c r="AC4333" s="22" t="s">
        <v>1470</v>
      </c>
      <c r="AD4333" s="22" t="s">
        <v>1658</v>
      </c>
      <c r="AE4333" t="s">
        <v>1469</v>
      </c>
    </row>
    <row r="4334" spans="1:31" ht="14.4" x14ac:dyDescent="0.3">
      <c r="A4334">
        <v>45</v>
      </c>
      <c r="B4334" t="s">
        <v>24</v>
      </c>
      <c r="C4334" t="s">
        <v>395</v>
      </c>
      <c r="D4334" t="s">
        <v>105</v>
      </c>
      <c r="E4334">
        <v>2018</v>
      </c>
      <c r="F4334" t="s">
        <v>722</v>
      </c>
      <c r="G4334" t="s">
        <v>723</v>
      </c>
      <c r="H4334" s="3" t="s">
        <v>724</v>
      </c>
      <c r="I4334" s="17">
        <v>-9.9699390000000001</v>
      </c>
      <c r="J4334" s="17">
        <v>-67.858874</v>
      </c>
      <c r="K4334">
        <v>52000</v>
      </c>
      <c r="L4334" t="s">
        <v>67</v>
      </c>
      <c r="M4334" t="s">
        <v>636</v>
      </c>
      <c r="N4334" t="s">
        <v>725</v>
      </c>
      <c r="O4334" s="12">
        <v>2015</v>
      </c>
      <c r="P4334" s="12">
        <v>9</v>
      </c>
      <c r="Q4334" s="12">
        <v>2016</v>
      </c>
      <c r="R4334" s="12">
        <v>2</v>
      </c>
      <c r="S4334">
        <v>6</v>
      </c>
      <c r="T4334" s="7">
        <v>2</v>
      </c>
      <c r="U4334">
        <v>6</v>
      </c>
      <c r="V4334" t="s">
        <v>82</v>
      </c>
      <c r="W4334">
        <f t="shared" si="66"/>
        <v>480</v>
      </c>
      <c r="X4334" s="5">
        <v>3</v>
      </c>
      <c r="Y4334" s="15" t="s">
        <v>48</v>
      </c>
      <c r="Z4334" t="s">
        <v>55</v>
      </c>
      <c r="AA4334" t="s">
        <v>113</v>
      </c>
      <c r="AB4334">
        <v>0</v>
      </c>
      <c r="AC4334" s="22" t="s">
        <v>1470</v>
      </c>
      <c r="AD4334" s="22" t="s">
        <v>1658</v>
      </c>
      <c r="AE4334" t="s">
        <v>1469</v>
      </c>
    </row>
    <row r="4335" spans="1:31" ht="14.4" x14ac:dyDescent="0.3">
      <c r="A4335">
        <v>45</v>
      </c>
      <c r="B4335" t="s">
        <v>24</v>
      </c>
      <c r="C4335" t="s">
        <v>395</v>
      </c>
      <c r="D4335" t="s">
        <v>105</v>
      </c>
      <c r="E4335">
        <v>2018</v>
      </c>
      <c r="F4335" t="s">
        <v>722</v>
      </c>
      <c r="G4335" t="s">
        <v>723</v>
      </c>
      <c r="H4335" s="3" t="s">
        <v>724</v>
      </c>
      <c r="I4335" s="17">
        <v>-9.9699390000000001</v>
      </c>
      <c r="J4335" s="17">
        <v>-67.858874</v>
      </c>
      <c r="K4335">
        <v>52000</v>
      </c>
      <c r="L4335" t="s">
        <v>67</v>
      </c>
      <c r="M4335" t="s">
        <v>636</v>
      </c>
      <c r="N4335" t="s">
        <v>725</v>
      </c>
      <c r="O4335" s="12">
        <v>2015</v>
      </c>
      <c r="P4335" s="12">
        <v>9</v>
      </c>
      <c r="Q4335" s="12">
        <v>2016</v>
      </c>
      <c r="R4335" s="12">
        <v>2</v>
      </c>
      <c r="S4335">
        <v>6</v>
      </c>
      <c r="T4335" s="7">
        <v>2</v>
      </c>
      <c r="U4335">
        <v>6</v>
      </c>
      <c r="V4335" t="s">
        <v>82</v>
      </c>
      <c r="W4335">
        <f t="shared" si="66"/>
        <v>480</v>
      </c>
      <c r="X4335" s="5">
        <v>3</v>
      </c>
      <c r="Y4335" s="15" t="s">
        <v>48</v>
      </c>
      <c r="Z4335" t="s">
        <v>55</v>
      </c>
      <c r="AA4335" t="s">
        <v>655</v>
      </c>
      <c r="AB4335">
        <v>30</v>
      </c>
      <c r="AC4335" s="22" t="s">
        <v>1470</v>
      </c>
      <c r="AD4335" s="22" t="s">
        <v>1658</v>
      </c>
      <c r="AE4335" t="s">
        <v>1469</v>
      </c>
    </row>
    <row r="4336" spans="1:31" ht="14.4" x14ac:dyDescent="0.3">
      <c r="A4336">
        <v>45</v>
      </c>
      <c r="B4336" t="s">
        <v>24</v>
      </c>
      <c r="C4336" t="s">
        <v>395</v>
      </c>
      <c r="D4336" t="s">
        <v>105</v>
      </c>
      <c r="E4336">
        <v>2018</v>
      </c>
      <c r="F4336" t="s">
        <v>722</v>
      </c>
      <c r="G4336" t="s">
        <v>723</v>
      </c>
      <c r="H4336" s="3" t="s">
        <v>724</v>
      </c>
      <c r="I4336" s="17">
        <v>-9.9699390000000001</v>
      </c>
      <c r="J4336" s="17">
        <v>-67.858874</v>
      </c>
      <c r="K4336">
        <v>52000</v>
      </c>
      <c r="L4336" t="s">
        <v>67</v>
      </c>
      <c r="M4336" t="s">
        <v>636</v>
      </c>
      <c r="N4336" t="s">
        <v>725</v>
      </c>
      <c r="O4336" s="12">
        <v>2015</v>
      </c>
      <c r="P4336" s="12">
        <v>9</v>
      </c>
      <c r="Q4336" s="12">
        <v>2016</v>
      </c>
      <c r="R4336" s="12">
        <v>2</v>
      </c>
      <c r="S4336">
        <v>6</v>
      </c>
      <c r="T4336" s="7">
        <v>2</v>
      </c>
      <c r="U4336">
        <v>6</v>
      </c>
      <c r="V4336" t="s">
        <v>82</v>
      </c>
      <c r="W4336">
        <f t="shared" si="66"/>
        <v>480</v>
      </c>
      <c r="X4336" s="5">
        <v>3</v>
      </c>
      <c r="Y4336" s="15" t="s">
        <v>48</v>
      </c>
      <c r="Z4336" t="s">
        <v>55</v>
      </c>
      <c r="AA4336" t="s">
        <v>379</v>
      </c>
      <c r="AB4336">
        <v>0</v>
      </c>
      <c r="AC4336" s="22" t="s">
        <v>1470</v>
      </c>
      <c r="AD4336" s="22" t="s">
        <v>1658</v>
      </c>
      <c r="AE4336" t="s">
        <v>1469</v>
      </c>
    </row>
    <row r="4337" spans="1:31" ht="14.4" x14ac:dyDescent="0.3">
      <c r="A4337">
        <v>45</v>
      </c>
      <c r="B4337" t="s">
        <v>24</v>
      </c>
      <c r="C4337" t="s">
        <v>395</v>
      </c>
      <c r="D4337" t="s">
        <v>105</v>
      </c>
      <c r="E4337">
        <v>2018</v>
      </c>
      <c r="F4337" t="s">
        <v>722</v>
      </c>
      <c r="G4337" t="s">
        <v>723</v>
      </c>
      <c r="H4337" s="3" t="s">
        <v>724</v>
      </c>
      <c r="I4337" s="17">
        <v>-9.9699390000000001</v>
      </c>
      <c r="J4337" s="17">
        <v>-67.858874</v>
      </c>
      <c r="K4337">
        <v>52000</v>
      </c>
      <c r="L4337" t="s">
        <v>67</v>
      </c>
      <c r="M4337" t="s">
        <v>636</v>
      </c>
      <c r="N4337" t="s">
        <v>725</v>
      </c>
      <c r="O4337" s="12">
        <v>2015</v>
      </c>
      <c r="P4337" s="12">
        <v>9</v>
      </c>
      <c r="Q4337" s="12">
        <v>2016</v>
      </c>
      <c r="R4337" s="12">
        <v>2</v>
      </c>
      <c r="S4337">
        <v>6</v>
      </c>
      <c r="T4337" s="7">
        <v>2</v>
      </c>
      <c r="U4337">
        <v>6</v>
      </c>
      <c r="V4337" t="s">
        <v>82</v>
      </c>
      <c r="W4337">
        <f t="shared" si="66"/>
        <v>480</v>
      </c>
      <c r="X4337" s="5">
        <v>3</v>
      </c>
      <c r="Y4337" s="15" t="s">
        <v>48</v>
      </c>
      <c r="Z4337" t="s">
        <v>55</v>
      </c>
      <c r="AA4337" t="s">
        <v>899</v>
      </c>
      <c r="AB4337">
        <v>0</v>
      </c>
      <c r="AC4337" s="22" t="s">
        <v>1470</v>
      </c>
      <c r="AD4337" s="22" t="s">
        <v>1658</v>
      </c>
      <c r="AE4337" t="s">
        <v>1469</v>
      </c>
    </row>
    <row r="4338" spans="1:31" ht="14.4" x14ac:dyDescent="0.3">
      <c r="A4338">
        <v>45</v>
      </c>
      <c r="B4338" t="s">
        <v>24</v>
      </c>
      <c r="C4338" t="s">
        <v>395</v>
      </c>
      <c r="D4338" t="s">
        <v>105</v>
      </c>
      <c r="E4338">
        <v>2018</v>
      </c>
      <c r="F4338" t="s">
        <v>722</v>
      </c>
      <c r="G4338" t="s">
        <v>723</v>
      </c>
      <c r="H4338" s="3" t="s">
        <v>724</v>
      </c>
      <c r="I4338" s="17">
        <v>-9.9699390000000001</v>
      </c>
      <c r="J4338" s="17">
        <v>-67.858874</v>
      </c>
      <c r="K4338">
        <v>52000</v>
      </c>
      <c r="L4338" t="s">
        <v>67</v>
      </c>
      <c r="M4338" t="s">
        <v>636</v>
      </c>
      <c r="N4338" t="s">
        <v>725</v>
      </c>
      <c r="O4338" s="12">
        <v>2015</v>
      </c>
      <c r="P4338" s="12">
        <v>9</v>
      </c>
      <c r="Q4338" s="12">
        <v>2016</v>
      </c>
      <c r="R4338" s="12">
        <v>2</v>
      </c>
      <c r="S4338">
        <v>6</v>
      </c>
      <c r="T4338" s="7">
        <v>2</v>
      </c>
      <c r="U4338">
        <v>6</v>
      </c>
      <c r="V4338" t="s">
        <v>82</v>
      </c>
      <c r="W4338">
        <f t="shared" si="66"/>
        <v>480</v>
      </c>
      <c r="X4338" s="5">
        <v>3</v>
      </c>
      <c r="Y4338" s="15" t="s">
        <v>48</v>
      </c>
      <c r="Z4338" t="s">
        <v>55</v>
      </c>
      <c r="AA4338" t="s">
        <v>1110</v>
      </c>
      <c r="AB4338">
        <v>0</v>
      </c>
      <c r="AC4338" s="22" t="s">
        <v>1470</v>
      </c>
      <c r="AD4338" s="22" t="s">
        <v>1658</v>
      </c>
      <c r="AE4338" t="s">
        <v>1469</v>
      </c>
    </row>
    <row r="4339" spans="1:31" ht="14.4" x14ac:dyDescent="0.3">
      <c r="A4339">
        <v>45</v>
      </c>
      <c r="B4339" t="s">
        <v>24</v>
      </c>
      <c r="C4339" t="s">
        <v>395</v>
      </c>
      <c r="D4339" t="s">
        <v>105</v>
      </c>
      <c r="E4339">
        <v>2018</v>
      </c>
      <c r="F4339" t="s">
        <v>722</v>
      </c>
      <c r="G4339" t="s">
        <v>723</v>
      </c>
      <c r="H4339" s="3" t="s">
        <v>724</v>
      </c>
      <c r="I4339" s="17">
        <v>-9.9699390000000001</v>
      </c>
      <c r="J4339" s="17">
        <v>-67.858874</v>
      </c>
      <c r="K4339">
        <v>52000</v>
      </c>
      <c r="L4339" t="s">
        <v>67</v>
      </c>
      <c r="M4339" t="s">
        <v>636</v>
      </c>
      <c r="N4339" t="s">
        <v>725</v>
      </c>
      <c r="O4339" s="12">
        <v>2015</v>
      </c>
      <c r="P4339" s="12">
        <v>9</v>
      </c>
      <c r="Q4339" s="12">
        <v>2016</v>
      </c>
      <c r="R4339" s="12">
        <v>2</v>
      </c>
      <c r="S4339">
        <v>6</v>
      </c>
      <c r="T4339" s="7">
        <v>2</v>
      </c>
      <c r="U4339">
        <v>6</v>
      </c>
      <c r="V4339" t="s">
        <v>82</v>
      </c>
      <c r="W4339">
        <f t="shared" si="66"/>
        <v>480</v>
      </c>
      <c r="X4339" s="5">
        <v>3</v>
      </c>
      <c r="Y4339" s="15" t="s">
        <v>48</v>
      </c>
      <c r="Z4339" t="s">
        <v>55</v>
      </c>
      <c r="AA4339" t="s">
        <v>1083</v>
      </c>
      <c r="AB4339">
        <v>0</v>
      </c>
      <c r="AC4339" s="22" t="s">
        <v>1470</v>
      </c>
      <c r="AD4339" s="22" t="s">
        <v>1658</v>
      </c>
      <c r="AE4339" t="s">
        <v>1469</v>
      </c>
    </row>
    <row r="4340" spans="1:31" ht="14.4" x14ac:dyDescent="0.3">
      <c r="A4340">
        <v>45</v>
      </c>
      <c r="B4340" t="s">
        <v>24</v>
      </c>
      <c r="C4340" t="s">
        <v>395</v>
      </c>
      <c r="D4340" t="s">
        <v>105</v>
      </c>
      <c r="E4340">
        <v>2018</v>
      </c>
      <c r="F4340" t="s">
        <v>722</v>
      </c>
      <c r="G4340" t="s">
        <v>723</v>
      </c>
      <c r="H4340" s="3" t="s">
        <v>724</v>
      </c>
      <c r="I4340" s="17">
        <v>-9.9699390000000001</v>
      </c>
      <c r="J4340" s="17">
        <v>-67.858874</v>
      </c>
      <c r="K4340">
        <v>52000</v>
      </c>
      <c r="L4340" t="s">
        <v>67</v>
      </c>
      <c r="M4340" t="s">
        <v>636</v>
      </c>
      <c r="N4340" t="s">
        <v>725</v>
      </c>
      <c r="O4340" s="12">
        <v>2015</v>
      </c>
      <c r="P4340" s="12">
        <v>9</v>
      </c>
      <c r="Q4340" s="12">
        <v>2016</v>
      </c>
      <c r="R4340" s="12">
        <v>2</v>
      </c>
      <c r="S4340">
        <v>6</v>
      </c>
      <c r="T4340" s="7">
        <v>2</v>
      </c>
      <c r="U4340">
        <v>6</v>
      </c>
      <c r="V4340" t="s">
        <v>82</v>
      </c>
      <c r="W4340">
        <f t="shared" si="66"/>
        <v>480</v>
      </c>
      <c r="X4340" s="5">
        <v>3</v>
      </c>
      <c r="Y4340" s="15" t="s">
        <v>48</v>
      </c>
      <c r="Z4340" t="s">
        <v>55</v>
      </c>
      <c r="AA4340" t="s">
        <v>524</v>
      </c>
      <c r="AB4340">
        <v>31</v>
      </c>
      <c r="AC4340" s="22" t="s">
        <v>1470</v>
      </c>
      <c r="AD4340" s="22" t="s">
        <v>1658</v>
      </c>
      <c r="AE4340" t="s">
        <v>1469</v>
      </c>
    </row>
    <row r="4341" spans="1:31" ht="14.4" x14ac:dyDescent="0.3">
      <c r="A4341">
        <v>45</v>
      </c>
      <c r="B4341" t="s">
        <v>24</v>
      </c>
      <c r="C4341" t="s">
        <v>395</v>
      </c>
      <c r="D4341" t="s">
        <v>105</v>
      </c>
      <c r="E4341">
        <v>2018</v>
      </c>
      <c r="F4341" t="s">
        <v>722</v>
      </c>
      <c r="G4341" t="s">
        <v>723</v>
      </c>
      <c r="H4341" s="3" t="s">
        <v>724</v>
      </c>
      <c r="I4341" s="17">
        <v>-9.9699390000000001</v>
      </c>
      <c r="J4341" s="17">
        <v>-67.858874</v>
      </c>
      <c r="K4341">
        <v>52000</v>
      </c>
      <c r="L4341" t="s">
        <v>67</v>
      </c>
      <c r="M4341" t="s">
        <v>636</v>
      </c>
      <c r="N4341" t="s">
        <v>725</v>
      </c>
      <c r="O4341" s="12">
        <v>2015</v>
      </c>
      <c r="P4341" s="12">
        <v>9</v>
      </c>
      <c r="Q4341" s="12">
        <v>2016</v>
      </c>
      <c r="R4341" s="12">
        <v>2</v>
      </c>
      <c r="S4341">
        <v>6</v>
      </c>
      <c r="T4341" s="7">
        <v>2</v>
      </c>
      <c r="U4341">
        <v>6</v>
      </c>
      <c r="V4341" t="s">
        <v>82</v>
      </c>
      <c r="W4341">
        <f t="shared" si="66"/>
        <v>480</v>
      </c>
      <c r="X4341" s="5">
        <v>3</v>
      </c>
      <c r="Y4341" s="15" t="s">
        <v>48</v>
      </c>
      <c r="Z4341" t="s">
        <v>55</v>
      </c>
      <c r="AA4341" t="s">
        <v>1107</v>
      </c>
      <c r="AB4341">
        <v>25</v>
      </c>
      <c r="AC4341" s="22" t="s">
        <v>1470</v>
      </c>
      <c r="AD4341" s="22" t="s">
        <v>1658</v>
      </c>
      <c r="AE4341" t="s">
        <v>1469</v>
      </c>
    </row>
    <row r="4342" spans="1:31" ht="14.4" x14ac:dyDescent="0.3">
      <c r="A4342">
        <v>45</v>
      </c>
      <c r="B4342" t="s">
        <v>24</v>
      </c>
      <c r="C4342" t="s">
        <v>395</v>
      </c>
      <c r="D4342" t="s">
        <v>105</v>
      </c>
      <c r="E4342">
        <v>2018</v>
      </c>
      <c r="F4342" t="s">
        <v>722</v>
      </c>
      <c r="G4342" t="s">
        <v>723</v>
      </c>
      <c r="H4342" s="3" t="s">
        <v>724</v>
      </c>
      <c r="I4342" s="17">
        <v>-9.9699390000000001</v>
      </c>
      <c r="J4342" s="17">
        <v>-67.858874</v>
      </c>
      <c r="K4342">
        <v>52000</v>
      </c>
      <c r="L4342" t="s">
        <v>67</v>
      </c>
      <c r="M4342" t="s">
        <v>636</v>
      </c>
      <c r="N4342" t="s">
        <v>725</v>
      </c>
      <c r="O4342" s="12">
        <v>2015</v>
      </c>
      <c r="P4342" s="12">
        <v>9</v>
      </c>
      <c r="Q4342" s="12">
        <v>2016</v>
      </c>
      <c r="R4342" s="12">
        <v>2</v>
      </c>
      <c r="S4342">
        <v>6</v>
      </c>
      <c r="T4342" s="7">
        <v>2</v>
      </c>
      <c r="U4342">
        <v>6</v>
      </c>
      <c r="V4342" t="s">
        <v>82</v>
      </c>
      <c r="W4342">
        <f t="shared" si="66"/>
        <v>480</v>
      </c>
      <c r="X4342" s="5">
        <v>3</v>
      </c>
      <c r="Y4342" s="15" t="s">
        <v>48</v>
      </c>
      <c r="Z4342" t="s">
        <v>55</v>
      </c>
      <c r="AA4342" t="s">
        <v>889</v>
      </c>
      <c r="AB4342">
        <v>0</v>
      </c>
      <c r="AC4342" s="22" t="s">
        <v>1470</v>
      </c>
      <c r="AD4342" s="22" t="s">
        <v>1658</v>
      </c>
      <c r="AE4342" t="s">
        <v>1469</v>
      </c>
    </row>
    <row r="4343" spans="1:31" ht="14.4" x14ac:dyDescent="0.3">
      <c r="A4343">
        <v>45</v>
      </c>
      <c r="B4343" t="s">
        <v>24</v>
      </c>
      <c r="C4343" t="s">
        <v>395</v>
      </c>
      <c r="D4343" t="s">
        <v>105</v>
      </c>
      <c r="E4343">
        <v>2018</v>
      </c>
      <c r="F4343" t="s">
        <v>722</v>
      </c>
      <c r="G4343" t="s">
        <v>723</v>
      </c>
      <c r="H4343" s="3" t="s">
        <v>724</v>
      </c>
      <c r="I4343" s="17">
        <v>-9.9699390000000001</v>
      </c>
      <c r="J4343" s="17">
        <v>-67.858874</v>
      </c>
      <c r="K4343">
        <v>52000</v>
      </c>
      <c r="L4343" t="s">
        <v>67</v>
      </c>
      <c r="M4343" t="s">
        <v>636</v>
      </c>
      <c r="N4343" t="s">
        <v>725</v>
      </c>
      <c r="O4343" s="12">
        <v>2015</v>
      </c>
      <c r="P4343" s="12">
        <v>9</v>
      </c>
      <c r="Q4343" s="12">
        <v>2016</v>
      </c>
      <c r="R4343" s="12">
        <v>2</v>
      </c>
      <c r="S4343">
        <v>6</v>
      </c>
      <c r="T4343" s="7">
        <v>2</v>
      </c>
      <c r="U4343">
        <v>6</v>
      </c>
      <c r="V4343" t="s">
        <v>82</v>
      </c>
      <c r="W4343">
        <f t="shared" si="66"/>
        <v>480</v>
      </c>
      <c r="X4343" s="5">
        <v>3</v>
      </c>
      <c r="Y4343" s="15" t="s">
        <v>48</v>
      </c>
      <c r="Z4343" t="s">
        <v>55</v>
      </c>
      <c r="AA4343" t="s">
        <v>70</v>
      </c>
      <c r="AB4343">
        <v>0</v>
      </c>
      <c r="AC4343" s="22" t="s">
        <v>1470</v>
      </c>
      <c r="AD4343" s="22" t="s">
        <v>1658</v>
      </c>
      <c r="AE4343" t="s">
        <v>1469</v>
      </c>
    </row>
    <row r="4344" spans="1:31" ht="14.4" x14ac:dyDescent="0.3">
      <c r="A4344">
        <v>45</v>
      </c>
      <c r="B4344" t="s">
        <v>24</v>
      </c>
      <c r="C4344" t="s">
        <v>395</v>
      </c>
      <c r="D4344" t="s">
        <v>105</v>
      </c>
      <c r="E4344">
        <v>2018</v>
      </c>
      <c r="F4344" t="s">
        <v>722</v>
      </c>
      <c r="G4344" t="s">
        <v>723</v>
      </c>
      <c r="H4344" s="3" t="s">
        <v>724</v>
      </c>
      <c r="I4344" s="17">
        <v>-9.9699390000000001</v>
      </c>
      <c r="J4344" s="17">
        <v>-67.858874</v>
      </c>
      <c r="K4344">
        <v>52000</v>
      </c>
      <c r="L4344" t="s">
        <v>67</v>
      </c>
      <c r="M4344" t="s">
        <v>636</v>
      </c>
      <c r="N4344" t="s">
        <v>725</v>
      </c>
      <c r="O4344" s="12">
        <v>2015</v>
      </c>
      <c r="P4344" s="12">
        <v>9</v>
      </c>
      <c r="Q4344" s="12">
        <v>2016</v>
      </c>
      <c r="R4344" s="12">
        <v>2</v>
      </c>
      <c r="S4344">
        <v>6</v>
      </c>
      <c r="T4344" s="7">
        <v>2</v>
      </c>
      <c r="U4344">
        <v>6</v>
      </c>
      <c r="V4344" t="s">
        <v>82</v>
      </c>
      <c r="W4344">
        <f t="shared" si="66"/>
        <v>480</v>
      </c>
      <c r="X4344" s="5">
        <v>3</v>
      </c>
      <c r="Y4344" s="15" t="s">
        <v>48</v>
      </c>
      <c r="Z4344" t="s">
        <v>55</v>
      </c>
      <c r="AA4344" t="s">
        <v>1108</v>
      </c>
      <c r="AB4344">
        <v>0</v>
      </c>
      <c r="AC4344" s="22" t="s">
        <v>1470</v>
      </c>
      <c r="AD4344" s="22" t="s">
        <v>1658</v>
      </c>
      <c r="AE4344" t="s">
        <v>1469</v>
      </c>
    </row>
    <row r="4345" spans="1:31" ht="14.4" x14ac:dyDescent="0.3">
      <c r="A4345">
        <v>45</v>
      </c>
      <c r="B4345" t="s">
        <v>24</v>
      </c>
      <c r="C4345" t="s">
        <v>395</v>
      </c>
      <c r="D4345" t="s">
        <v>105</v>
      </c>
      <c r="E4345">
        <v>2018</v>
      </c>
      <c r="F4345" t="s">
        <v>722</v>
      </c>
      <c r="G4345" t="s">
        <v>723</v>
      </c>
      <c r="H4345" s="3" t="s">
        <v>724</v>
      </c>
      <c r="I4345" s="17">
        <v>-9.9699390000000001</v>
      </c>
      <c r="J4345" s="17">
        <v>-67.858874</v>
      </c>
      <c r="K4345">
        <v>52000</v>
      </c>
      <c r="L4345" t="s">
        <v>67</v>
      </c>
      <c r="M4345" t="s">
        <v>636</v>
      </c>
      <c r="N4345" t="s">
        <v>725</v>
      </c>
      <c r="O4345" s="12">
        <v>2015</v>
      </c>
      <c r="P4345" s="12">
        <v>9</v>
      </c>
      <c r="Q4345" s="12">
        <v>2016</v>
      </c>
      <c r="R4345" s="12">
        <v>2</v>
      </c>
      <c r="S4345">
        <v>6</v>
      </c>
      <c r="T4345" s="7">
        <v>2</v>
      </c>
      <c r="U4345">
        <v>6</v>
      </c>
      <c r="V4345" t="s">
        <v>82</v>
      </c>
      <c r="W4345">
        <f t="shared" si="66"/>
        <v>480</v>
      </c>
      <c r="X4345" s="5">
        <v>3</v>
      </c>
      <c r="Y4345" s="15" t="s">
        <v>48</v>
      </c>
      <c r="Z4345" t="s">
        <v>55</v>
      </c>
      <c r="AA4345" t="s">
        <v>1113</v>
      </c>
      <c r="AB4345">
        <v>0</v>
      </c>
      <c r="AC4345" s="22" t="s">
        <v>1470</v>
      </c>
      <c r="AD4345" s="22" t="s">
        <v>1658</v>
      </c>
      <c r="AE4345" t="s">
        <v>1469</v>
      </c>
    </row>
    <row r="4346" spans="1:31" ht="14.4" x14ac:dyDescent="0.3">
      <c r="A4346">
        <v>45</v>
      </c>
      <c r="B4346" t="s">
        <v>24</v>
      </c>
      <c r="C4346" t="s">
        <v>395</v>
      </c>
      <c r="D4346" t="s">
        <v>105</v>
      </c>
      <c r="E4346">
        <v>2018</v>
      </c>
      <c r="F4346" t="s">
        <v>722</v>
      </c>
      <c r="G4346" t="s">
        <v>723</v>
      </c>
      <c r="H4346" s="3" t="s">
        <v>724</v>
      </c>
      <c r="I4346" s="17">
        <v>-9.9699390000000001</v>
      </c>
      <c r="J4346" s="17">
        <v>-67.858874</v>
      </c>
      <c r="K4346">
        <v>52000</v>
      </c>
      <c r="L4346" t="s">
        <v>67</v>
      </c>
      <c r="M4346" t="s">
        <v>636</v>
      </c>
      <c r="N4346" t="s">
        <v>725</v>
      </c>
      <c r="O4346" s="12">
        <v>2015</v>
      </c>
      <c r="P4346" s="12">
        <v>9</v>
      </c>
      <c r="Q4346" s="12">
        <v>2016</v>
      </c>
      <c r="R4346" s="12">
        <v>2</v>
      </c>
      <c r="S4346">
        <v>6</v>
      </c>
      <c r="T4346" s="7">
        <v>2</v>
      </c>
      <c r="U4346">
        <v>6</v>
      </c>
      <c r="V4346" t="s">
        <v>82</v>
      </c>
      <c r="W4346">
        <f t="shared" si="66"/>
        <v>480</v>
      </c>
      <c r="X4346" s="5">
        <v>3</v>
      </c>
      <c r="Y4346" s="15" t="s">
        <v>48</v>
      </c>
      <c r="Z4346" t="s">
        <v>55</v>
      </c>
      <c r="AA4346" t="s">
        <v>73</v>
      </c>
      <c r="AB4346">
        <v>0</v>
      </c>
      <c r="AC4346" s="22" t="s">
        <v>1470</v>
      </c>
      <c r="AD4346" s="22" t="s">
        <v>1658</v>
      </c>
      <c r="AE4346" t="s">
        <v>1469</v>
      </c>
    </row>
    <row r="4347" spans="1:31" ht="14.4" x14ac:dyDescent="0.3">
      <c r="A4347">
        <v>45</v>
      </c>
      <c r="B4347" t="s">
        <v>24</v>
      </c>
      <c r="C4347" t="s">
        <v>395</v>
      </c>
      <c r="D4347" t="s">
        <v>105</v>
      </c>
      <c r="E4347">
        <v>2018</v>
      </c>
      <c r="F4347" t="s">
        <v>722</v>
      </c>
      <c r="G4347" t="s">
        <v>723</v>
      </c>
      <c r="H4347" s="3" t="s">
        <v>724</v>
      </c>
      <c r="I4347" s="17">
        <v>-9.9699390000000001</v>
      </c>
      <c r="J4347" s="17">
        <v>-67.858874</v>
      </c>
      <c r="K4347">
        <v>52000</v>
      </c>
      <c r="L4347" t="s">
        <v>67</v>
      </c>
      <c r="M4347" t="s">
        <v>636</v>
      </c>
      <c r="N4347" t="s">
        <v>725</v>
      </c>
      <c r="O4347" s="12">
        <v>2015</v>
      </c>
      <c r="P4347" s="12">
        <v>9</v>
      </c>
      <c r="Q4347" s="12">
        <v>2016</v>
      </c>
      <c r="R4347" s="12">
        <v>2</v>
      </c>
      <c r="S4347">
        <v>6</v>
      </c>
      <c r="T4347" s="7">
        <v>2</v>
      </c>
      <c r="U4347">
        <v>6</v>
      </c>
      <c r="V4347" t="s">
        <v>82</v>
      </c>
      <c r="W4347">
        <f t="shared" si="66"/>
        <v>480</v>
      </c>
      <c r="X4347" s="5">
        <v>3</v>
      </c>
      <c r="Y4347" s="15" t="s">
        <v>48</v>
      </c>
      <c r="Z4347" t="s">
        <v>55</v>
      </c>
      <c r="AA4347" t="s">
        <v>876</v>
      </c>
      <c r="AB4347">
        <v>0</v>
      </c>
      <c r="AC4347" s="22" t="s">
        <v>1470</v>
      </c>
      <c r="AD4347" s="22" t="s">
        <v>1658</v>
      </c>
      <c r="AE4347" t="s">
        <v>1469</v>
      </c>
    </row>
    <row r="4348" spans="1:31" ht="14.4" x14ac:dyDescent="0.3">
      <c r="A4348">
        <v>45</v>
      </c>
      <c r="B4348" t="s">
        <v>24</v>
      </c>
      <c r="C4348" t="s">
        <v>395</v>
      </c>
      <c r="D4348" t="s">
        <v>105</v>
      </c>
      <c r="E4348">
        <v>2018</v>
      </c>
      <c r="F4348" t="s">
        <v>722</v>
      </c>
      <c r="G4348" t="s">
        <v>723</v>
      </c>
      <c r="H4348" s="3" t="s">
        <v>724</v>
      </c>
      <c r="I4348" s="17">
        <v>-9.9699390000000001</v>
      </c>
      <c r="J4348" s="17">
        <v>-67.858874</v>
      </c>
      <c r="K4348">
        <v>52000</v>
      </c>
      <c r="L4348" t="s">
        <v>67</v>
      </c>
      <c r="M4348" t="s">
        <v>636</v>
      </c>
      <c r="N4348" t="s">
        <v>725</v>
      </c>
      <c r="O4348" s="12">
        <v>2015</v>
      </c>
      <c r="P4348" s="12">
        <v>9</v>
      </c>
      <c r="Q4348" s="12">
        <v>2016</v>
      </c>
      <c r="R4348" s="12">
        <v>2</v>
      </c>
      <c r="S4348">
        <v>6</v>
      </c>
      <c r="T4348" s="7">
        <v>2</v>
      </c>
      <c r="U4348">
        <v>6</v>
      </c>
      <c r="V4348" t="s">
        <v>82</v>
      </c>
      <c r="W4348">
        <f t="shared" si="66"/>
        <v>480</v>
      </c>
      <c r="X4348" s="5">
        <v>3</v>
      </c>
      <c r="Y4348" s="15" t="s">
        <v>48</v>
      </c>
      <c r="Z4348" t="s">
        <v>83</v>
      </c>
      <c r="AA4348" t="s">
        <v>128</v>
      </c>
      <c r="AB4348">
        <v>2</v>
      </c>
      <c r="AC4348" s="22" t="s">
        <v>1470</v>
      </c>
      <c r="AD4348" s="22" t="s">
        <v>1658</v>
      </c>
      <c r="AE4348" t="s">
        <v>1469</v>
      </c>
    </row>
    <row r="4349" spans="1:31" ht="14.4" x14ac:dyDescent="0.3">
      <c r="A4349">
        <v>45</v>
      </c>
      <c r="B4349" t="s">
        <v>24</v>
      </c>
      <c r="C4349" t="s">
        <v>395</v>
      </c>
      <c r="D4349" t="s">
        <v>105</v>
      </c>
      <c r="E4349">
        <v>2018</v>
      </c>
      <c r="F4349" t="s">
        <v>722</v>
      </c>
      <c r="G4349" t="s">
        <v>723</v>
      </c>
      <c r="H4349" s="3" t="s">
        <v>724</v>
      </c>
      <c r="I4349" s="17">
        <v>-9.9699390000000001</v>
      </c>
      <c r="J4349" s="17">
        <v>-67.858874</v>
      </c>
      <c r="K4349">
        <v>52000</v>
      </c>
      <c r="L4349" t="s">
        <v>67</v>
      </c>
      <c r="M4349" t="s">
        <v>636</v>
      </c>
      <c r="N4349" t="s">
        <v>725</v>
      </c>
      <c r="O4349" s="12">
        <v>2015</v>
      </c>
      <c r="P4349" s="12">
        <v>9</v>
      </c>
      <c r="Q4349" s="12">
        <v>2016</v>
      </c>
      <c r="R4349" s="12">
        <v>2</v>
      </c>
      <c r="S4349">
        <v>6</v>
      </c>
      <c r="T4349" s="7">
        <v>2</v>
      </c>
      <c r="U4349">
        <v>6</v>
      </c>
      <c r="V4349" t="s">
        <v>82</v>
      </c>
      <c r="W4349">
        <f t="shared" si="66"/>
        <v>480</v>
      </c>
      <c r="X4349" s="5">
        <v>3</v>
      </c>
      <c r="Y4349" s="15" t="s">
        <v>48</v>
      </c>
      <c r="Z4349" t="s">
        <v>83</v>
      </c>
      <c r="AA4349" t="s">
        <v>84</v>
      </c>
      <c r="AB4349">
        <v>18</v>
      </c>
      <c r="AC4349" s="22" t="s">
        <v>1470</v>
      </c>
      <c r="AD4349" s="22" t="s">
        <v>1658</v>
      </c>
      <c r="AE4349" t="s">
        <v>1469</v>
      </c>
    </row>
    <row r="4350" spans="1:31" ht="14.4" x14ac:dyDescent="0.3">
      <c r="A4350">
        <v>45</v>
      </c>
      <c r="B4350" t="s">
        <v>24</v>
      </c>
      <c r="C4350" t="s">
        <v>395</v>
      </c>
      <c r="D4350" t="s">
        <v>105</v>
      </c>
      <c r="E4350">
        <v>2018</v>
      </c>
      <c r="F4350" t="s">
        <v>722</v>
      </c>
      <c r="G4350" t="s">
        <v>723</v>
      </c>
      <c r="H4350" s="3" t="s">
        <v>724</v>
      </c>
      <c r="I4350" s="17">
        <v>-9.9699390000000001</v>
      </c>
      <c r="J4350" s="17">
        <v>-67.858874</v>
      </c>
      <c r="K4350">
        <v>52000</v>
      </c>
      <c r="L4350" t="s">
        <v>67</v>
      </c>
      <c r="M4350" t="s">
        <v>636</v>
      </c>
      <c r="N4350" t="s">
        <v>725</v>
      </c>
      <c r="O4350" s="12">
        <v>2015</v>
      </c>
      <c r="P4350" s="12">
        <v>9</v>
      </c>
      <c r="Q4350" s="12">
        <v>2016</v>
      </c>
      <c r="R4350" s="12">
        <v>2</v>
      </c>
      <c r="S4350">
        <v>6</v>
      </c>
      <c r="T4350" s="7">
        <v>2</v>
      </c>
      <c r="U4350">
        <v>6</v>
      </c>
      <c r="V4350" t="s">
        <v>82</v>
      </c>
      <c r="W4350">
        <f t="shared" si="66"/>
        <v>480</v>
      </c>
      <c r="X4350" s="5">
        <v>3</v>
      </c>
      <c r="Y4350" s="15" t="s">
        <v>48</v>
      </c>
      <c r="Z4350" t="s">
        <v>83</v>
      </c>
      <c r="AA4350" t="s">
        <v>911</v>
      </c>
      <c r="AB4350">
        <v>22</v>
      </c>
      <c r="AC4350" s="22" t="s">
        <v>1470</v>
      </c>
      <c r="AD4350" s="22" t="s">
        <v>1658</v>
      </c>
      <c r="AE4350" t="s">
        <v>1469</v>
      </c>
    </row>
    <row r="4351" spans="1:31" ht="14.4" x14ac:dyDescent="0.3">
      <c r="A4351">
        <v>45</v>
      </c>
      <c r="B4351" t="s">
        <v>24</v>
      </c>
      <c r="C4351" t="s">
        <v>395</v>
      </c>
      <c r="D4351" t="s">
        <v>105</v>
      </c>
      <c r="E4351">
        <v>2018</v>
      </c>
      <c r="F4351" t="s">
        <v>722</v>
      </c>
      <c r="G4351" t="s">
        <v>723</v>
      </c>
      <c r="H4351" s="3" t="s">
        <v>724</v>
      </c>
      <c r="I4351" s="17">
        <v>-9.9699390000000001</v>
      </c>
      <c r="J4351" s="17">
        <v>-67.858874</v>
      </c>
      <c r="K4351">
        <v>52000</v>
      </c>
      <c r="L4351" t="s">
        <v>67</v>
      </c>
      <c r="M4351" t="s">
        <v>636</v>
      </c>
      <c r="N4351" t="s">
        <v>725</v>
      </c>
      <c r="O4351" s="12">
        <v>2015</v>
      </c>
      <c r="P4351" s="12">
        <v>9</v>
      </c>
      <c r="Q4351" s="12">
        <v>2016</v>
      </c>
      <c r="R4351" s="12">
        <v>2</v>
      </c>
      <c r="S4351">
        <v>6</v>
      </c>
      <c r="T4351" s="7">
        <v>2</v>
      </c>
      <c r="U4351">
        <v>6</v>
      </c>
      <c r="V4351" t="s">
        <v>82</v>
      </c>
      <c r="W4351">
        <f t="shared" si="66"/>
        <v>480</v>
      </c>
      <c r="X4351" s="5">
        <v>3</v>
      </c>
      <c r="Y4351" s="15" t="s">
        <v>48</v>
      </c>
      <c r="Z4351" t="s">
        <v>83</v>
      </c>
      <c r="AA4351" t="s">
        <v>902</v>
      </c>
      <c r="AB4351">
        <v>5</v>
      </c>
      <c r="AC4351" s="22" t="s">
        <v>1470</v>
      </c>
      <c r="AD4351" s="22" t="s">
        <v>1658</v>
      </c>
      <c r="AE4351" t="s">
        <v>1469</v>
      </c>
    </row>
    <row r="4352" spans="1:31" ht="14.4" x14ac:dyDescent="0.3">
      <c r="A4352">
        <v>45</v>
      </c>
      <c r="B4352" t="s">
        <v>24</v>
      </c>
      <c r="C4352" t="s">
        <v>395</v>
      </c>
      <c r="D4352" t="s">
        <v>105</v>
      </c>
      <c r="E4352">
        <v>2018</v>
      </c>
      <c r="F4352" t="s">
        <v>722</v>
      </c>
      <c r="G4352" t="s">
        <v>723</v>
      </c>
      <c r="H4352" s="3" t="s">
        <v>724</v>
      </c>
      <c r="I4352" s="17">
        <v>-9.9699390000000001</v>
      </c>
      <c r="J4352" s="17">
        <v>-67.858874</v>
      </c>
      <c r="K4352">
        <v>52000</v>
      </c>
      <c r="L4352" t="s">
        <v>67</v>
      </c>
      <c r="M4352" t="s">
        <v>636</v>
      </c>
      <c r="N4352" t="s">
        <v>725</v>
      </c>
      <c r="O4352" s="12">
        <v>2015</v>
      </c>
      <c r="P4352" s="12">
        <v>9</v>
      </c>
      <c r="Q4352" s="12">
        <v>2016</v>
      </c>
      <c r="R4352" s="12">
        <v>2</v>
      </c>
      <c r="S4352">
        <v>6</v>
      </c>
      <c r="T4352" s="7">
        <v>2</v>
      </c>
      <c r="U4352">
        <v>6</v>
      </c>
      <c r="V4352" t="s">
        <v>82</v>
      </c>
      <c r="W4352">
        <f t="shared" si="66"/>
        <v>480</v>
      </c>
      <c r="X4352" s="5">
        <v>3</v>
      </c>
      <c r="Y4352" s="15" t="s">
        <v>48</v>
      </c>
      <c r="Z4352" t="s">
        <v>83</v>
      </c>
      <c r="AA4352" t="s">
        <v>87</v>
      </c>
      <c r="AB4352">
        <v>33</v>
      </c>
      <c r="AC4352" s="22" t="s">
        <v>1470</v>
      </c>
      <c r="AD4352" s="22" t="s">
        <v>1658</v>
      </c>
      <c r="AE4352" t="s">
        <v>1469</v>
      </c>
    </row>
    <row r="4353" spans="1:31" ht="14.4" x14ac:dyDescent="0.3">
      <c r="A4353">
        <v>45</v>
      </c>
      <c r="B4353" t="s">
        <v>24</v>
      </c>
      <c r="C4353" t="s">
        <v>395</v>
      </c>
      <c r="D4353" t="s">
        <v>105</v>
      </c>
      <c r="E4353">
        <v>2018</v>
      </c>
      <c r="F4353" t="s">
        <v>722</v>
      </c>
      <c r="G4353" t="s">
        <v>723</v>
      </c>
      <c r="H4353" s="3" t="s">
        <v>724</v>
      </c>
      <c r="I4353" s="17">
        <v>-9.9699390000000001</v>
      </c>
      <c r="J4353" s="17">
        <v>-67.858874</v>
      </c>
      <c r="K4353">
        <v>52000</v>
      </c>
      <c r="L4353" t="s">
        <v>67</v>
      </c>
      <c r="M4353" t="s">
        <v>636</v>
      </c>
      <c r="N4353" t="s">
        <v>725</v>
      </c>
      <c r="O4353" s="12">
        <v>2015</v>
      </c>
      <c r="P4353" s="12">
        <v>9</v>
      </c>
      <c r="Q4353" s="12">
        <v>2016</v>
      </c>
      <c r="R4353" s="12">
        <v>2</v>
      </c>
      <c r="S4353">
        <v>6</v>
      </c>
      <c r="T4353" s="7">
        <v>2</v>
      </c>
      <c r="U4353">
        <v>6</v>
      </c>
      <c r="V4353" t="s">
        <v>82</v>
      </c>
      <c r="W4353">
        <f t="shared" si="66"/>
        <v>480</v>
      </c>
      <c r="X4353" s="5">
        <v>3</v>
      </c>
      <c r="Y4353" s="15" t="s">
        <v>48</v>
      </c>
      <c r="Z4353" t="s">
        <v>83</v>
      </c>
      <c r="AA4353" t="s">
        <v>906</v>
      </c>
      <c r="AB4353">
        <v>8</v>
      </c>
      <c r="AC4353" s="22" t="s">
        <v>1470</v>
      </c>
      <c r="AD4353" s="22" t="s">
        <v>1658</v>
      </c>
      <c r="AE4353" t="s">
        <v>1469</v>
      </c>
    </row>
    <row r="4354" spans="1:31" ht="14.4" x14ac:dyDescent="0.3">
      <c r="A4354">
        <v>45</v>
      </c>
      <c r="B4354" t="s">
        <v>24</v>
      </c>
      <c r="C4354" t="s">
        <v>395</v>
      </c>
      <c r="D4354" t="s">
        <v>105</v>
      </c>
      <c r="E4354">
        <v>2018</v>
      </c>
      <c r="F4354" t="s">
        <v>722</v>
      </c>
      <c r="G4354" t="s">
        <v>723</v>
      </c>
      <c r="H4354" s="3" t="s">
        <v>724</v>
      </c>
      <c r="I4354" s="17">
        <v>-9.9699390000000001</v>
      </c>
      <c r="J4354" s="17">
        <v>-67.858874</v>
      </c>
      <c r="K4354">
        <v>52000</v>
      </c>
      <c r="L4354" t="s">
        <v>67</v>
      </c>
      <c r="M4354" t="s">
        <v>636</v>
      </c>
      <c r="N4354" t="s">
        <v>725</v>
      </c>
      <c r="O4354" s="12">
        <v>2015</v>
      </c>
      <c r="P4354" s="12">
        <v>9</v>
      </c>
      <c r="Q4354" s="12">
        <v>2016</v>
      </c>
      <c r="R4354" s="12">
        <v>2</v>
      </c>
      <c r="S4354">
        <v>6</v>
      </c>
      <c r="T4354" s="7">
        <v>2</v>
      </c>
      <c r="U4354">
        <v>6</v>
      </c>
      <c r="V4354" t="s">
        <v>82</v>
      </c>
      <c r="W4354">
        <f t="shared" si="66"/>
        <v>480</v>
      </c>
      <c r="X4354" s="5">
        <v>3</v>
      </c>
      <c r="Y4354" s="15" t="s">
        <v>48</v>
      </c>
      <c r="Z4354" t="s">
        <v>90</v>
      </c>
      <c r="AA4354" t="s">
        <v>1171</v>
      </c>
      <c r="AB4354">
        <v>0</v>
      </c>
      <c r="AC4354" s="22" t="s">
        <v>1470</v>
      </c>
      <c r="AD4354" s="22" t="s">
        <v>1658</v>
      </c>
      <c r="AE4354" t="s">
        <v>1469</v>
      </c>
    </row>
    <row r="4355" spans="1:31" ht="14.4" x14ac:dyDescent="0.3">
      <c r="A4355">
        <v>45</v>
      </c>
      <c r="B4355" t="s">
        <v>24</v>
      </c>
      <c r="C4355" t="s">
        <v>395</v>
      </c>
      <c r="D4355" t="s">
        <v>105</v>
      </c>
      <c r="E4355">
        <v>2018</v>
      </c>
      <c r="F4355" t="s">
        <v>722</v>
      </c>
      <c r="G4355" t="s">
        <v>723</v>
      </c>
      <c r="H4355" s="3" t="s">
        <v>724</v>
      </c>
      <c r="I4355" s="17">
        <v>-9.9699390000000001</v>
      </c>
      <c r="J4355" s="17">
        <v>-67.858874</v>
      </c>
      <c r="K4355">
        <v>52000</v>
      </c>
      <c r="L4355" t="s">
        <v>67</v>
      </c>
      <c r="M4355" t="s">
        <v>636</v>
      </c>
      <c r="N4355" t="s">
        <v>725</v>
      </c>
      <c r="O4355" s="12">
        <v>2015</v>
      </c>
      <c r="P4355" s="12">
        <v>9</v>
      </c>
      <c r="Q4355" s="12">
        <v>2016</v>
      </c>
      <c r="R4355" s="12">
        <v>2</v>
      </c>
      <c r="S4355">
        <v>6</v>
      </c>
      <c r="T4355" s="7">
        <v>2</v>
      </c>
      <c r="U4355">
        <v>6</v>
      </c>
      <c r="V4355" t="s">
        <v>82</v>
      </c>
      <c r="W4355">
        <f t="shared" si="66"/>
        <v>480</v>
      </c>
      <c r="X4355" s="5">
        <v>3</v>
      </c>
      <c r="Y4355" s="15" t="s">
        <v>48</v>
      </c>
      <c r="Z4355" t="s">
        <v>90</v>
      </c>
      <c r="AA4355" t="s">
        <v>666</v>
      </c>
      <c r="AB4355">
        <v>2</v>
      </c>
      <c r="AC4355" s="22" t="s">
        <v>1470</v>
      </c>
      <c r="AD4355" s="22" t="s">
        <v>1658</v>
      </c>
      <c r="AE4355" t="s">
        <v>1469</v>
      </c>
    </row>
    <row r="4356" spans="1:31" ht="14.4" x14ac:dyDescent="0.3">
      <c r="A4356">
        <v>45</v>
      </c>
      <c r="B4356" t="s">
        <v>24</v>
      </c>
      <c r="C4356" t="s">
        <v>395</v>
      </c>
      <c r="D4356" t="s">
        <v>105</v>
      </c>
      <c r="E4356">
        <v>2018</v>
      </c>
      <c r="F4356" t="s">
        <v>722</v>
      </c>
      <c r="G4356" t="s">
        <v>723</v>
      </c>
      <c r="H4356" s="3" t="s">
        <v>724</v>
      </c>
      <c r="I4356" s="17">
        <v>-9.9699390000000001</v>
      </c>
      <c r="J4356" s="17">
        <v>-67.858874</v>
      </c>
      <c r="K4356">
        <v>52000</v>
      </c>
      <c r="L4356" t="s">
        <v>67</v>
      </c>
      <c r="M4356" t="s">
        <v>636</v>
      </c>
      <c r="N4356" t="s">
        <v>725</v>
      </c>
      <c r="O4356" s="12">
        <v>2015</v>
      </c>
      <c r="P4356" s="12">
        <v>9</v>
      </c>
      <c r="Q4356" s="12">
        <v>2016</v>
      </c>
      <c r="R4356" s="12">
        <v>2</v>
      </c>
      <c r="S4356">
        <v>6</v>
      </c>
      <c r="T4356" s="7">
        <v>2</v>
      </c>
      <c r="U4356">
        <v>6</v>
      </c>
      <c r="V4356" t="s">
        <v>82</v>
      </c>
      <c r="W4356">
        <f t="shared" si="66"/>
        <v>480</v>
      </c>
      <c r="X4356" s="5">
        <v>3</v>
      </c>
      <c r="Y4356" s="15" t="s">
        <v>48</v>
      </c>
      <c r="Z4356" t="s">
        <v>90</v>
      </c>
      <c r="AA4356" t="s">
        <v>917</v>
      </c>
      <c r="AB4356">
        <v>5</v>
      </c>
      <c r="AC4356" s="22" t="s">
        <v>1470</v>
      </c>
      <c r="AD4356" s="22" t="s">
        <v>1658</v>
      </c>
      <c r="AE4356" t="s">
        <v>1469</v>
      </c>
    </row>
    <row r="4357" spans="1:31" ht="14.4" x14ac:dyDescent="0.3">
      <c r="A4357">
        <v>45</v>
      </c>
      <c r="B4357" t="s">
        <v>24</v>
      </c>
      <c r="C4357" t="s">
        <v>395</v>
      </c>
      <c r="D4357" t="s">
        <v>105</v>
      </c>
      <c r="E4357">
        <v>2018</v>
      </c>
      <c r="F4357" t="s">
        <v>722</v>
      </c>
      <c r="G4357" t="s">
        <v>723</v>
      </c>
      <c r="H4357" s="3" t="s">
        <v>724</v>
      </c>
      <c r="I4357" s="17">
        <v>-9.9699390000000001</v>
      </c>
      <c r="J4357" s="17">
        <v>-67.858874</v>
      </c>
      <c r="K4357">
        <v>52000</v>
      </c>
      <c r="L4357" t="s">
        <v>67</v>
      </c>
      <c r="M4357" t="s">
        <v>636</v>
      </c>
      <c r="N4357" t="s">
        <v>725</v>
      </c>
      <c r="O4357" s="12">
        <v>2015</v>
      </c>
      <c r="P4357" s="12">
        <v>9</v>
      </c>
      <c r="Q4357" s="12">
        <v>2016</v>
      </c>
      <c r="R4357" s="12">
        <v>2</v>
      </c>
      <c r="S4357">
        <v>6</v>
      </c>
      <c r="T4357" s="7">
        <v>2</v>
      </c>
      <c r="U4357">
        <v>6</v>
      </c>
      <c r="V4357" t="s">
        <v>82</v>
      </c>
      <c r="W4357">
        <f t="shared" si="66"/>
        <v>480</v>
      </c>
      <c r="X4357" s="5">
        <v>3</v>
      </c>
      <c r="Y4357" s="15" t="s">
        <v>48</v>
      </c>
      <c r="Z4357" t="s">
        <v>90</v>
      </c>
      <c r="AA4357" t="s">
        <v>91</v>
      </c>
      <c r="AB4357">
        <v>12</v>
      </c>
      <c r="AC4357" s="22" t="s">
        <v>1470</v>
      </c>
      <c r="AD4357" s="22" t="s">
        <v>1658</v>
      </c>
      <c r="AE4357" t="s">
        <v>1469</v>
      </c>
    </row>
    <row r="4358" spans="1:31" ht="14.4" x14ac:dyDescent="0.3">
      <c r="A4358">
        <v>45</v>
      </c>
      <c r="B4358" t="s">
        <v>24</v>
      </c>
      <c r="C4358" t="s">
        <v>395</v>
      </c>
      <c r="D4358" t="s">
        <v>105</v>
      </c>
      <c r="E4358">
        <v>2018</v>
      </c>
      <c r="F4358" t="s">
        <v>722</v>
      </c>
      <c r="G4358" t="s">
        <v>726</v>
      </c>
      <c r="H4358" s="3" t="s">
        <v>727</v>
      </c>
      <c r="I4358" s="17">
        <v>-9.9533009999999997</v>
      </c>
      <c r="J4358" s="17">
        <v>-67.850378000000006</v>
      </c>
      <c r="K4358">
        <v>120000</v>
      </c>
      <c r="L4358" t="s">
        <v>67</v>
      </c>
      <c r="M4358" t="s">
        <v>636</v>
      </c>
      <c r="N4358" t="s">
        <v>725</v>
      </c>
      <c r="O4358" s="12">
        <v>2015</v>
      </c>
      <c r="P4358" s="12">
        <v>9</v>
      </c>
      <c r="Q4358" s="12">
        <v>2016</v>
      </c>
      <c r="R4358" s="12">
        <v>2</v>
      </c>
      <c r="S4358">
        <v>6</v>
      </c>
      <c r="T4358" s="7">
        <v>2</v>
      </c>
      <c r="U4358">
        <v>6</v>
      </c>
      <c r="V4358" t="s">
        <v>82</v>
      </c>
      <c r="W4358">
        <f t="shared" si="66"/>
        <v>480</v>
      </c>
      <c r="X4358" s="5">
        <v>3</v>
      </c>
      <c r="Y4358" s="15" t="s">
        <v>48</v>
      </c>
      <c r="Z4358" t="s">
        <v>49</v>
      </c>
      <c r="AA4358" t="s">
        <v>1170</v>
      </c>
      <c r="AB4358">
        <v>0</v>
      </c>
      <c r="AC4358" s="22" t="s">
        <v>1470</v>
      </c>
      <c r="AD4358" s="22" t="s">
        <v>1658</v>
      </c>
      <c r="AE4358" t="s">
        <v>1469</v>
      </c>
    </row>
    <row r="4359" spans="1:31" ht="14.4" x14ac:dyDescent="0.3">
      <c r="A4359">
        <v>45</v>
      </c>
      <c r="B4359" t="s">
        <v>24</v>
      </c>
      <c r="C4359" t="s">
        <v>395</v>
      </c>
      <c r="D4359" t="s">
        <v>105</v>
      </c>
      <c r="E4359">
        <v>2018</v>
      </c>
      <c r="F4359" t="s">
        <v>722</v>
      </c>
      <c r="G4359" t="s">
        <v>726</v>
      </c>
      <c r="H4359" s="3" t="s">
        <v>727</v>
      </c>
      <c r="I4359" s="17">
        <v>-9.9533009999999997</v>
      </c>
      <c r="J4359" s="17">
        <v>-67.850378000000006</v>
      </c>
      <c r="K4359">
        <v>120000</v>
      </c>
      <c r="L4359" t="s">
        <v>67</v>
      </c>
      <c r="M4359" t="s">
        <v>636</v>
      </c>
      <c r="N4359" t="s">
        <v>725</v>
      </c>
      <c r="O4359" s="12">
        <v>2015</v>
      </c>
      <c r="P4359" s="12">
        <v>9</v>
      </c>
      <c r="Q4359" s="12">
        <v>2016</v>
      </c>
      <c r="R4359" s="12">
        <v>2</v>
      </c>
      <c r="S4359">
        <v>6</v>
      </c>
      <c r="T4359" s="7">
        <v>2</v>
      </c>
      <c r="U4359">
        <v>6</v>
      </c>
      <c r="V4359" t="s">
        <v>82</v>
      </c>
      <c r="W4359">
        <f t="shared" si="66"/>
        <v>480</v>
      </c>
      <c r="X4359" s="5">
        <v>3</v>
      </c>
      <c r="Y4359" s="15" t="s">
        <v>48</v>
      </c>
      <c r="Z4359" t="s">
        <v>49</v>
      </c>
      <c r="AA4359" t="s">
        <v>1105</v>
      </c>
      <c r="AB4359">
        <v>0</v>
      </c>
      <c r="AC4359" s="22" t="s">
        <v>1470</v>
      </c>
      <c r="AD4359" s="22" t="s">
        <v>1658</v>
      </c>
      <c r="AE4359" t="s">
        <v>1469</v>
      </c>
    </row>
    <row r="4360" spans="1:31" ht="14.4" x14ac:dyDescent="0.3">
      <c r="A4360">
        <v>45</v>
      </c>
      <c r="B4360" t="s">
        <v>24</v>
      </c>
      <c r="C4360" t="s">
        <v>395</v>
      </c>
      <c r="D4360" t="s">
        <v>105</v>
      </c>
      <c r="E4360">
        <v>2018</v>
      </c>
      <c r="F4360" t="s">
        <v>722</v>
      </c>
      <c r="G4360" t="s">
        <v>726</v>
      </c>
      <c r="H4360" s="3" t="s">
        <v>727</v>
      </c>
      <c r="I4360" s="17">
        <v>-9.9533009999999997</v>
      </c>
      <c r="J4360" s="17">
        <v>-67.850378000000006</v>
      </c>
      <c r="K4360">
        <v>120000</v>
      </c>
      <c r="L4360" t="s">
        <v>67</v>
      </c>
      <c r="M4360" t="s">
        <v>636</v>
      </c>
      <c r="N4360" t="s">
        <v>725</v>
      </c>
      <c r="O4360" s="12">
        <v>2015</v>
      </c>
      <c r="P4360" s="12">
        <v>9</v>
      </c>
      <c r="Q4360" s="12">
        <v>2016</v>
      </c>
      <c r="R4360" s="12">
        <v>2</v>
      </c>
      <c r="S4360">
        <v>6</v>
      </c>
      <c r="T4360" s="7">
        <v>2</v>
      </c>
      <c r="U4360">
        <v>6</v>
      </c>
      <c r="V4360" t="s">
        <v>82</v>
      </c>
      <c r="W4360">
        <f t="shared" si="66"/>
        <v>480</v>
      </c>
      <c r="X4360" s="5">
        <v>3</v>
      </c>
      <c r="Y4360" s="15" t="s">
        <v>48</v>
      </c>
      <c r="Z4360" t="s">
        <v>49</v>
      </c>
      <c r="AA4360" t="s">
        <v>483</v>
      </c>
      <c r="AB4360">
        <v>0</v>
      </c>
      <c r="AC4360" s="22" t="s">
        <v>1470</v>
      </c>
      <c r="AD4360" s="22" t="s">
        <v>1658</v>
      </c>
      <c r="AE4360" t="s">
        <v>1469</v>
      </c>
    </row>
    <row r="4361" spans="1:31" ht="14.4" x14ac:dyDescent="0.3">
      <c r="A4361">
        <v>45</v>
      </c>
      <c r="B4361" t="s">
        <v>24</v>
      </c>
      <c r="C4361" t="s">
        <v>395</v>
      </c>
      <c r="D4361" t="s">
        <v>105</v>
      </c>
      <c r="E4361">
        <v>2018</v>
      </c>
      <c r="F4361" t="s">
        <v>722</v>
      </c>
      <c r="G4361" t="s">
        <v>726</v>
      </c>
      <c r="H4361" s="3" t="s">
        <v>727</v>
      </c>
      <c r="I4361" s="17">
        <v>-9.9533009999999997</v>
      </c>
      <c r="J4361" s="17">
        <v>-67.850378000000006</v>
      </c>
      <c r="K4361">
        <v>120000</v>
      </c>
      <c r="L4361" t="s">
        <v>67</v>
      </c>
      <c r="M4361" t="s">
        <v>636</v>
      </c>
      <c r="N4361" t="s">
        <v>725</v>
      </c>
      <c r="O4361" s="12">
        <v>2015</v>
      </c>
      <c r="P4361" s="12">
        <v>9</v>
      </c>
      <c r="Q4361" s="12">
        <v>2016</v>
      </c>
      <c r="R4361" s="12">
        <v>2</v>
      </c>
      <c r="S4361">
        <v>6</v>
      </c>
      <c r="T4361" s="7">
        <v>2</v>
      </c>
      <c r="U4361">
        <v>6</v>
      </c>
      <c r="V4361" t="s">
        <v>82</v>
      </c>
      <c r="W4361">
        <f t="shared" si="66"/>
        <v>480</v>
      </c>
      <c r="X4361" s="5">
        <v>3</v>
      </c>
      <c r="Y4361" s="15" t="s">
        <v>48</v>
      </c>
      <c r="Z4361" t="s">
        <v>49</v>
      </c>
      <c r="AA4361" t="s">
        <v>490</v>
      </c>
      <c r="AB4361">
        <v>0</v>
      </c>
      <c r="AC4361" s="22" t="s">
        <v>1470</v>
      </c>
      <c r="AD4361" s="22" t="s">
        <v>1658</v>
      </c>
      <c r="AE4361" t="s">
        <v>1469</v>
      </c>
    </row>
    <row r="4362" spans="1:31" ht="14.4" x14ac:dyDescent="0.3">
      <c r="A4362">
        <v>45</v>
      </c>
      <c r="B4362" t="s">
        <v>24</v>
      </c>
      <c r="C4362" t="s">
        <v>395</v>
      </c>
      <c r="D4362" t="s">
        <v>105</v>
      </c>
      <c r="E4362">
        <v>2018</v>
      </c>
      <c r="F4362" t="s">
        <v>722</v>
      </c>
      <c r="G4362" t="s">
        <v>726</v>
      </c>
      <c r="H4362" s="3" t="s">
        <v>727</v>
      </c>
      <c r="I4362" s="17">
        <v>-9.9533009999999997</v>
      </c>
      <c r="J4362" s="17">
        <v>-67.850378000000006</v>
      </c>
      <c r="K4362">
        <v>120000</v>
      </c>
      <c r="L4362" t="s">
        <v>67</v>
      </c>
      <c r="M4362" t="s">
        <v>636</v>
      </c>
      <c r="N4362" t="s">
        <v>725</v>
      </c>
      <c r="O4362" s="12">
        <v>2015</v>
      </c>
      <c r="P4362" s="12">
        <v>9</v>
      </c>
      <c r="Q4362" s="12">
        <v>2016</v>
      </c>
      <c r="R4362" s="12">
        <v>2</v>
      </c>
      <c r="S4362">
        <v>6</v>
      </c>
      <c r="T4362" s="7">
        <v>2</v>
      </c>
      <c r="U4362">
        <v>6</v>
      </c>
      <c r="V4362" t="s">
        <v>82</v>
      </c>
      <c r="W4362">
        <f t="shared" si="66"/>
        <v>480</v>
      </c>
      <c r="X4362" s="5">
        <v>3</v>
      </c>
      <c r="Y4362" s="15" t="s">
        <v>48</v>
      </c>
      <c r="Z4362" t="s">
        <v>49</v>
      </c>
      <c r="AA4362" t="s">
        <v>1079</v>
      </c>
      <c r="AB4362">
        <v>0</v>
      </c>
      <c r="AC4362" s="22" t="s">
        <v>1470</v>
      </c>
      <c r="AD4362" s="22" t="s">
        <v>1658</v>
      </c>
      <c r="AE4362" t="s">
        <v>1469</v>
      </c>
    </row>
    <row r="4363" spans="1:31" ht="14.4" x14ac:dyDescent="0.3">
      <c r="A4363">
        <v>45</v>
      </c>
      <c r="B4363" t="s">
        <v>24</v>
      </c>
      <c r="C4363" t="s">
        <v>395</v>
      </c>
      <c r="D4363" t="s">
        <v>105</v>
      </c>
      <c r="E4363">
        <v>2018</v>
      </c>
      <c r="F4363" t="s">
        <v>722</v>
      </c>
      <c r="G4363" t="s">
        <v>726</v>
      </c>
      <c r="H4363" s="3" t="s">
        <v>727</v>
      </c>
      <c r="I4363" s="17">
        <v>-9.9533009999999997</v>
      </c>
      <c r="J4363" s="17">
        <v>-67.850378000000006</v>
      </c>
      <c r="K4363">
        <v>120000</v>
      </c>
      <c r="L4363" t="s">
        <v>67</v>
      </c>
      <c r="M4363" t="s">
        <v>636</v>
      </c>
      <c r="N4363" t="s">
        <v>725</v>
      </c>
      <c r="O4363" s="12">
        <v>2015</v>
      </c>
      <c r="P4363" s="12">
        <v>9</v>
      </c>
      <c r="Q4363" s="12">
        <v>2016</v>
      </c>
      <c r="R4363" s="12">
        <v>2</v>
      </c>
      <c r="S4363">
        <v>6</v>
      </c>
      <c r="T4363" s="7">
        <v>2</v>
      </c>
      <c r="U4363">
        <v>6</v>
      </c>
      <c r="V4363" t="s">
        <v>82</v>
      </c>
      <c r="W4363">
        <f t="shared" si="66"/>
        <v>480</v>
      </c>
      <c r="X4363" s="5">
        <v>3</v>
      </c>
      <c r="Y4363" s="15" t="s">
        <v>48</v>
      </c>
      <c r="Z4363" t="s">
        <v>55</v>
      </c>
      <c r="AA4363" t="s">
        <v>1080</v>
      </c>
      <c r="AB4363">
        <v>6</v>
      </c>
      <c r="AC4363" s="22" t="s">
        <v>1470</v>
      </c>
      <c r="AD4363" s="22" t="s">
        <v>1658</v>
      </c>
      <c r="AE4363" t="s">
        <v>1469</v>
      </c>
    </row>
    <row r="4364" spans="1:31" ht="14.4" x14ac:dyDescent="0.3">
      <c r="A4364">
        <v>45</v>
      </c>
      <c r="B4364" t="s">
        <v>24</v>
      </c>
      <c r="C4364" t="s">
        <v>395</v>
      </c>
      <c r="D4364" t="s">
        <v>105</v>
      </c>
      <c r="E4364">
        <v>2018</v>
      </c>
      <c r="F4364" t="s">
        <v>722</v>
      </c>
      <c r="G4364" t="s">
        <v>726</v>
      </c>
      <c r="H4364" s="3" t="s">
        <v>727</v>
      </c>
      <c r="I4364" s="17">
        <v>-9.9533009999999997</v>
      </c>
      <c r="J4364" s="17">
        <v>-67.850378000000006</v>
      </c>
      <c r="K4364">
        <v>120000</v>
      </c>
      <c r="L4364" t="s">
        <v>67</v>
      </c>
      <c r="M4364" t="s">
        <v>636</v>
      </c>
      <c r="N4364" t="s">
        <v>725</v>
      </c>
      <c r="O4364" s="12">
        <v>2015</v>
      </c>
      <c r="P4364" s="12">
        <v>9</v>
      </c>
      <c r="Q4364" s="12">
        <v>2016</v>
      </c>
      <c r="R4364" s="12">
        <v>2</v>
      </c>
      <c r="S4364">
        <v>6</v>
      </c>
      <c r="T4364" s="7">
        <v>2</v>
      </c>
      <c r="U4364">
        <v>6</v>
      </c>
      <c r="V4364" t="s">
        <v>82</v>
      </c>
      <c r="W4364">
        <f t="shared" si="66"/>
        <v>480</v>
      </c>
      <c r="X4364" s="5">
        <v>3</v>
      </c>
      <c r="Y4364" s="15" t="s">
        <v>48</v>
      </c>
      <c r="Z4364" t="s">
        <v>55</v>
      </c>
      <c r="AA4364" t="s">
        <v>859</v>
      </c>
      <c r="AB4364">
        <v>18</v>
      </c>
      <c r="AC4364" s="22" t="s">
        <v>1470</v>
      </c>
      <c r="AD4364" s="22" t="s">
        <v>1658</v>
      </c>
      <c r="AE4364" t="s">
        <v>1469</v>
      </c>
    </row>
    <row r="4365" spans="1:31" ht="14.4" x14ac:dyDescent="0.3">
      <c r="A4365">
        <v>45</v>
      </c>
      <c r="B4365" t="s">
        <v>24</v>
      </c>
      <c r="C4365" t="s">
        <v>395</v>
      </c>
      <c r="D4365" t="s">
        <v>105</v>
      </c>
      <c r="E4365">
        <v>2018</v>
      </c>
      <c r="F4365" t="s">
        <v>722</v>
      </c>
      <c r="G4365" t="s">
        <v>726</v>
      </c>
      <c r="H4365" s="3" t="s">
        <v>727</v>
      </c>
      <c r="I4365" s="17">
        <v>-9.9533009999999997</v>
      </c>
      <c r="J4365" s="17">
        <v>-67.850378000000006</v>
      </c>
      <c r="K4365">
        <v>120000</v>
      </c>
      <c r="L4365" t="s">
        <v>67</v>
      </c>
      <c r="M4365" t="s">
        <v>636</v>
      </c>
      <c r="N4365" t="s">
        <v>725</v>
      </c>
      <c r="O4365" s="12">
        <v>2015</v>
      </c>
      <c r="P4365" s="12">
        <v>9</v>
      </c>
      <c r="Q4365" s="12">
        <v>2016</v>
      </c>
      <c r="R4365" s="12">
        <v>2</v>
      </c>
      <c r="S4365">
        <v>6</v>
      </c>
      <c r="T4365" s="7">
        <v>2</v>
      </c>
      <c r="U4365">
        <v>6</v>
      </c>
      <c r="V4365" t="s">
        <v>82</v>
      </c>
      <c r="W4365">
        <f t="shared" si="66"/>
        <v>480</v>
      </c>
      <c r="X4365" s="5">
        <v>3</v>
      </c>
      <c r="Y4365" s="15" t="s">
        <v>48</v>
      </c>
      <c r="Z4365" t="s">
        <v>55</v>
      </c>
      <c r="AA4365" t="s">
        <v>890</v>
      </c>
      <c r="AB4365">
        <v>8</v>
      </c>
      <c r="AC4365" s="22" t="s">
        <v>1470</v>
      </c>
      <c r="AD4365" s="22" t="s">
        <v>1658</v>
      </c>
      <c r="AE4365" t="s">
        <v>1469</v>
      </c>
    </row>
    <row r="4366" spans="1:31" ht="14.4" x14ac:dyDescent="0.3">
      <c r="A4366">
        <v>45</v>
      </c>
      <c r="B4366" t="s">
        <v>24</v>
      </c>
      <c r="C4366" t="s">
        <v>395</v>
      </c>
      <c r="D4366" t="s">
        <v>105</v>
      </c>
      <c r="E4366">
        <v>2018</v>
      </c>
      <c r="F4366" t="s">
        <v>722</v>
      </c>
      <c r="G4366" t="s">
        <v>726</v>
      </c>
      <c r="H4366" s="3" t="s">
        <v>727</v>
      </c>
      <c r="I4366" s="17">
        <v>-9.9533009999999997</v>
      </c>
      <c r="J4366" s="17">
        <v>-67.850378000000006</v>
      </c>
      <c r="K4366">
        <v>120000</v>
      </c>
      <c r="L4366" t="s">
        <v>67</v>
      </c>
      <c r="M4366" t="s">
        <v>636</v>
      </c>
      <c r="N4366" t="s">
        <v>725</v>
      </c>
      <c r="O4366" s="12">
        <v>2015</v>
      </c>
      <c r="P4366" s="12">
        <v>9</v>
      </c>
      <c r="Q4366" s="12">
        <v>2016</v>
      </c>
      <c r="R4366" s="12">
        <v>2</v>
      </c>
      <c r="S4366">
        <v>6</v>
      </c>
      <c r="T4366" s="7">
        <v>2</v>
      </c>
      <c r="U4366">
        <v>6</v>
      </c>
      <c r="V4366" t="s">
        <v>82</v>
      </c>
      <c r="W4366">
        <f t="shared" si="66"/>
        <v>480</v>
      </c>
      <c r="X4366" s="5">
        <v>3</v>
      </c>
      <c r="Y4366" s="15" t="s">
        <v>48</v>
      </c>
      <c r="Z4366" t="s">
        <v>55</v>
      </c>
      <c r="AA4366" t="s">
        <v>496</v>
      </c>
      <c r="AB4366">
        <v>0</v>
      </c>
      <c r="AC4366" s="22" t="s">
        <v>1470</v>
      </c>
      <c r="AD4366" s="22" t="s">
        <v>1658</v>
      </c>
      <c r="AE4366" t="s">
        <v>1469</v>
      </c>
    </row>
    <row r="4367" spans="1:31" ht="14.4" x14ac:dyDescent="0.3">
      <c r="A4367">
        <v>45</v>
      </c>
      <c r="B4367" t="s">
        <v>24</v>
      </c>
      <c r="C4367" t="s">
        <v>395</v>
      </c>
      <c r="D4367" t="s">
        <v>105</v>
      </c>
      <c r="E4367">
        <v>2018</v>
      </c>
      <c r="F4367" t="s">
        <v>722</v>
      </c>
      <c r="G4367" t="s">
        <v>726</v>
      </c>
      <c r="H4367" s="3" t="s">
        <v>727</v>
      </c>
      <c r="I4367" s="17">
        <v>-9.9533009999999997</v>
      </c>
      <c r="J4367" s="17">
        <v>-67.850378000000006</v>
      </c>
      <c r="K4367">
        <v>120000</v>
      </c>
      <c r="L4367" t="s">
        <v>67</v>
      </c>
      <c r="M4367" t="s">
        <v>636</v>
      </c>
      <c r="N4367" t="s">
        <v>725</v>
      </c>
      <c r="O4367" s="12">
        <v>2015</v>
      </c>
      <c r="P4367" s="12">
        <v>9</v>
      </c>
      <c r="Q4367" s="12">
        <v>2016</v>
      </c>
      <c r="R4367" s="12">
        <v>2</v>
      </c>
      <c r="S4367">
        <v>6</v>
      </c>
      <c r="T4367" s="7">
        <v>2</v>
      </c>
      <c r="U4367">
        <v>6</v>
      </c>
      <c r="V4367" t="s">
        <v>82</v>
      </c>
      <c r="W4367">
        <f t="shared" si="66"/>
        <v>480</v>
      </c>
      <c r="X4367" s="5">
        <v>3</v>
      </c>
      <c r="Y4367" s="15" t="s">
        <v>48</v>
      </c>
      <c r="Z4367" t="s">
        <v>55</v>
      </c>
      <c r="AA4367" t="s">
        <v>860</v>
      </c>
      <c r="AB4367">
        <v>0</v>
      </c>
      <c r="AC4367" s="22" t="s">
        <v>1470</v>
      </c>
      <c r="AD4367" s="22" t="s">
        <v>1658</v>
      </c>
      <c r="AE4367" t="s">
        <v>1469</v>
      </c>
    </row>
    <row r="4368" spans="1:31" ht="14.4" x14ac:dyDescent="0.3">
      <c r="A4368">
        <v>45</v>
      </c>
      <c r="B4368" t="s">
        <v>24</v>
      </c>
      <c r="C4368" t="s">
        <v>395</v>
      </c>
      <c r="D4368" t="s">
        <v>105</v>
      </c>
      <c r="E4368">
        <v>2018</v>
      </c>
      <c r="F4368" t="s">
        <v>722</v>
      </c>
      <c r="G4368" t="s">
        <v>726</v>
      </c>
      <c r="H4368" s="3" t="s">
        <v>727</v>
      </c>
      <c r="I4368" s="17">
        <v>-9.9533009999999997</v>
      </c>
      <c r="J4368" s="17">
        <v>-67.850378000000006</v>
      </c>
      <c r="K4368">
        <v>120000</v>
      </c>
      <c r="L4368" t="s">
        <v>67</v>
      </c>
      <c r="M4368" t="s">
        <v>636</v>
      </c>
      <c r="N4368" t="s">
        <v>725</v>
      </c>
      <c r="O4368" s="12">
        <v>2015</v>
      </c>
      <c r="P4368" s="12">
        <v>9</v>
      </c>
      <c r="Q4368" s="12">
        <v>2016</v>
      </c>
      <c r="R4368" s="12">
        <v>2</v>
      </c>
      <c r="S4368">
        <v>6</v>
      </c>
      <c r="T4368" s="7">
        <v>2</v>
      </c>
      <c r="U4368">
        <v>6</v>
      </c>
      <c r="V4368" t="s">
        <v>82</v>
      </c>
      <c r="W4368">
        <f t="shared" si="66"/>
        <v>480</v>
      </c>
      <c r="X4368" s="5">
        <v>3</v>
      </c>
      <c r="Y4368" s="15" t="s">
        <v>48</v>
      </c>
      <c r="Z4368" t="s">
        <v>55</v>
      </c>
      <c r="AA4368" t="s">
        <v>503</v>
      </c>
      <c r="AB4368">
        <v>0</v>
      </c>
      <c r="AC4368" s="22" t="s">
        <v>1470</v>
      </c>
      <c r="AD4368" s="22" t="s">
        <v>1658</v>
      </c>
      <c r="AE4368" t="s">
        <v>1469</v>
      </c>
    </row>
    <row r="4369" spans="1:31" ht="14.4" x14ac:dyDescent="0.3">
      <c r="A4369">
        <v>45</v>
      </c>
      <c r="B4369" t="s">
        <v>24</v>
      </c>
      <c r="C4369" t="s">
        <v>395</v>
      </c>
      <c r="D4369" t="s">
        <v>105</v>
      </c>
      <c r="E4369">
        <v>2018</v>
      </c>
      <c r="F4369" t="s">
        <v>722</v>
      </c>
      <c r="G4369" t="s">
        <v>726</v>
      </c>
      <c r="H4369" s="3" t="s">
        <v>727</v>
      </c>
      <c r="I4369" s="17">
        <v>-9.9533009999999997</v>
      </c>
      <c r="J4369" s="17">
        <v>-67.850378000000006</v>
      </c>
      <c r="K4369">
        <v>120000</v>
      </c>
      <c r="L4369" t="s">
        <v>67</v>
      </c>
      <c r="M4369" t="s">
        <v>636</v>
      </c>
      <c r="N4369" t="s">
        <v>725</v>
      </c>
      <c r="O4369" s="12">
        <v>2015</v>
      </c>
      <c r="P4369" s="12">
        <v>9</v>
      </c>
      <c r="Q4369" s="12">
        <v>2016</v>
      </c>
      <c r="R4369" s="12">
        <v>2</v>
      </c>
      <c r="S4369">
        <v>6</v>
      </c>
      <c r="T4369" s="7">
        <v>2</v>
      </c>
      <c r="U4369">
        <v>6</v>
      </c>
      <c r="V4369" t="s">
        <v>82</v>
      </c>
      <c r="W4369">
        <f t="shared" si="66"/>
        <v>480</v>
      </c>
      <c r="X4369" s="5">
        <v>3</v>
      </c>
      <c r="Y4369" s="15" t="s">
        <v>48</v>
      </c>
      <c r="Z4369" t="s">
        <v>55</v>
      </c>
      <c r="AA4369" t="s">
        <v>1106</v>
      </c>
      <c r="AB4369">
        <v>0</v>
      </c>
      <c r="AC4369" s="22" t="s">
        <v>1470</v>
      </c>
      <c r="AD4369" s="22" t="s">
        <v>1658</v>
      </c>
      <c r="AE4369" t="s">
        <v>1469</v>
      </c>
    </row>
    <row r="4370" spans="1:31" ht="14.4" x14ac:dyDescent="0.3">
      <c r="A4370">
        <v>45</v>
      </c>
      <c r="B4370" t="s">
        <v>24</v>
      </c>
      <c r="C4370" t="s">
        <v>395</v>
      </c>
      <c r="D4370" t="s">
        <v>105</v>
      </c>
      <c r="E4370">
        <v>2018</v>
      </c>
      <c r="F4370" t="s">
        <v>722</v>
      </c>
      <c r="G4370" t="s">
        <v>726</v>
      </c>
      <c r="H4370" s="3" t="s">
        <v>727</v>
      </c>
      <c r="I4370" s="17">
        <v>-9.9533009999999997</v>
      </c>
      <c r="J4370" s="17">
        <v>-67.850378000000006</v>
      </c>
      <c r="K4370">
        <v>120000</v>
      </c>
      <c r="L4370" t="s">
        <v>67</v>
      </c>
      <c r="M4370" t="s">
        <v>636</v>
      </c>
      <c r="N4370" t="s">
        <v>725</v>
      </c>
      <c r="O4370" s="12">
        <v>2015</v>
      </c>
      <c r="P4370" s="12">
        <v>9</v>
      </c>
      <c r="Q4370" s="12">
        <v>2016</v>
      </c>
      <c r="R4370" s="12">
        <v>2</v>
      </c>
      <c r="S4370">
        <v>6</v>
      </c>
      <c r="T4370" s="7">
        <v>2</v>
      </c>
      <c r="U4370">
        <v>6</v>
      </c>
      <c r="V4370" t="s">
        <v>82</v>
      </c>
      <c r="W4370">
        <f t="shared" si="66"/>
        <v>480</v>
      </c>
      <c r="X4370" s="5">
        <v>3</v>
      </c>
      <c r="Y4370" s="15" t="s">
        <v>48</v>
      </c>
      <c r="Z4370" t="s">
        <v>55</v>
      </c>
      <c r="AA4370" t="s">
        <v>861</v>
      </c>
      <c r="AB4370">
        <v>0</v>
      </c>
      <c r="AC4370" s="22" t="s">
        <v>1470</v>
      </c>
      <c r="AD4370" s="22" t="s">
        <v>1658</v>
      </c>
      <c r="AE4370" t="s">
        <v>1469</v>
      </c>
    </row>
    <row r="4371" spans="1:31" ht="14.4" x14ac:dyDescent="0.3">
      <c r="A4371">
        <v>45</v>
      </c>
      <c r="B4371" t="s">
        <v>24</v>
      </c>
      <c r="C4371" t="s">
        <v>395</v>
      </c>
      <c r="D4371" t="s">
        <v>105</v>
      </c>
      <c r="E4371">
        <v>2018</v>
      </c>
      <c r="F4371" t="s">
        <v>722</v>
      </c>
      <c r="G4371" t="s">
        <v>726</v>
      </c>
      <c r="H4371" s="3" t="s">
        <v>727</v>
      </c>
      <c r="I4371" s="17">
        <v>-9.9533009999999997</v>
      </c>
      <c r="J4371" s="17">
        <v>-67.850378000000006</v>
      </c>
      <c r="K4371">
        <v>120000</v>
      </c>
      <c r="L4371" t="s">
        <v>67</v>
      </c>
      <c r="M4371" t="s">
        <v>636</v>
      </c>
      <c r="N4371" t="s">
        <v>725</v>
      </c>
      <c r="O4371" s="12">
        <v>2015</v>
      </c>
      <c r="P4371" s="12">
        <v>9</v>
      </c>
      <c r="Q4371" s="12">
        <v>2016</v>
      </c>
      <c r="R4371" s="12">
        <v>2</v>
      </c>
      <c r="S4371">
        <v>6</v>
      </c>
      <c r="T4371" s="7">
        <v>2</v>
      </c>
      <c r="U4371">
        <v>6</v>
      </c>
      <c r="V4371" t="s">
        <v>82</v>
      </c>
      <c r="W4371">
        <f t="shared" si="66"/>
        <v>480</v>
      </c>
      <c r="X4371" s="5">
        <v>3</v>
      </c>
      <c r="Y4371" s="15" t="s">
        <v>48</v>
      </c>
      <c r="Z4371" t="s">
        <v>55</v>
      </c>
      <c r="AA4371" t="s">
        <v>59</v>
      </c>
      <c r="AB4371">
        <v>0</v>
      </c>
      <c r="AC4371" s="22" t="s">
        <v>1470</v>
      </c>
      <c r="AD4371" s="22" t="s">
        <v>1658</v>
      </c>
      <c r="AE4371" t="s">
        <v>1469</v>
      </c>
    </row>
    <row r="4372" spans="1:31" ht="14.4" x14ac:dyDescent="0.3">
      <c r="A4372">
        <v>45</v>
      </c>
      <c r="B4372" t="s">
        <v>24</v>
      </c>
      <c r="C4372" t="s">
        <v>395</v>
      </c>
      <c r="D4372" t="s">
        <v>105</v>
      </c>
      <c r="E4372">
        <v>2018</v>
      </c>
      <c r="F4372" t="s">
        <v>722</v>
      </c>
      <c r="G4372" t="s">
        <v>726</v>
      </c>
      <c r="H4372" s="3" t="s">
        <v>727</v>
      </c>
      <c r="I4372" s="17">
        <v>-9.9533009999999997</v>
      </c>
      <c r="J4372" s="17">
        <v>-67.850378000000006</v>
      </c>
      <c r="K4372">
        <v>120000</v>
      </c>
      <c r="L4372" t="s">
        <v>67</v>
      </c>
      <c r="M4372" t="s">
        <v>636</v>
      </c>
      <c r="N4372" t="s">
        <v>725</v>
      </c>
      <c r="O4372" s="12">
        <v>2015</v>
      </c>
      <c r="P4372" s="12">
        <v>9</v>
      </c>
      <c r="Q4372" s="12">
        <v>2016</v>
      </c>
      <c r="R4372" s="12">
        <v>2</v>
      </c>
      <c r="S4372">
        <v>6</v>
      </c>
      <c r="T4372" s="7">
        <v>2</v>
      </c>
      <c r="U4372">
        <v>6</v>
      </c>
      <c r="V4372" t="s">
        <v>82</v>
      </c>
      <c r="W4372">
        <f t="shared" si="66"/>
        <v>480</v>
      </c>
      <c r="X4372" s="5">
        <v>3</v>
      </c>
      <c r="Y4372" s="15" t="s">
        <v>48</v>
      </c>
      <c r="Z4372" t="s">
        <v>55</v>
      </c>
      <c r="AA4372" t="s">
        <v>113</v>
      </c>
      <c r="AB4372">
        <v>1</v>
      </c>
      <c r="AC4372" s="22" t="s">
        <v>1470</v>
      </c>
      <c r="AD4372" s="22" t="s">
        <v>1658</v>
      </c>
      <c r="AE4372" t="s">
        <v>1469</v>
      </c>
    </row>
    <row r="4373" spans="1:31" ht="14.4" x14ac:dyDescent="0.3">
      <c r="A4373">
        <v>45</v>
      </c>
      <c r="B4373" t="s">
        <v>24</v>
      </c>
      <c r="C4373" t="s">
        <v>395</v>
      </c>
      <c r="D4373" t="s">
        <v>105</v>
      </c>
      <c r="E4373">
        <v>2018</v>
      </c>
      <c r="F4373" t="s">
        <v>722</v>
      </c>
      <c r="G4373" t="s">
        <v>726</v>
      </c>
      <c r="H4373" s="3" t="s">
        <v>727</v>
      </c>
      <c r="I4373" s="17">
        <v>-9.9533009999999997</v>
      </c>
      <c r="J4373" s="17">
        <v>-67.850378000000006</v>
      </c>
      <c r="K4373">
        <v>120000</v>
      </c>
      <c r="L4373" t="s">
        <v>67</v>
      </c>
      <c r="M4373" t="s">
        <v>636</v>
      </c>
      <c r="N4373" t="s">
        <v>725</v>
      </c>
      <c r="O4373" s="12">
        <v>2015</v>
      </c>
      <c r="P4373" s="12">
        <v>9</v>
      </c>
      <c r="Q4373" s="12">
        <v>2016</v>
      </c>
      <c r="R4373" s="12">
        <v>2</v>
      </c>
      <c r="S4373">
        <v>6</v>
      </c>
      <c r="T4373" s="7">
        <v>2</v>
      </c>
      <c r="U4373">
        <v>6</v>
      </c>
      <c r="V4373" t="s">
        <v>82</v>
      </c>
      <c r="W4373">
        <f t="shared" si="66"/>
        <v>480</v>
      </c>
      <c r="X4373" s="5">
        <v>3</v>
      </c>
      <c r="Y4373" s="15" t="s">
        <v>48</v>
      </c>
      <c r="Z4373" t="s">
        <v>55</v>
      </c>
      <c r="AA4373" t="s">
        <v>655</v>
      </c>
      <c r="AB4373">
        <v>24</v>
      </c>
      <c r="AC4373" s="22" t="s">
        <v>1470</v>
      </c>
      <c r="AD4373" s="22" t="s">
        <v>1658</v>
      </c>
      <c r="AE4373" t="s">
        <v>1469</v>
      </c>
    </row>
    <row r="4374" spans="1:31" ht="14.4" x14ac:dyDescent="0.3">
      <c r="A4374">
        <v>45</v>
      </c>
      <c r="B4374" t="s">
        <v>24</v>
      </c>
      <c r="C4374" t="s">
        <v>395</v>
      </c>
      <c r="D4374" t="s">
        <v>105</v>
      </c>
      <c r="E4374">
        <v>2018</v>
      </c>
      <c r="F4374" t="s">
        <v>722</v>
      </c>
      <c r="G4374" t="s">
        <v>726</v>
      </c>
      <c r="H4374" s="3" t="s">
        <v>727</v>
      </c>
      <c r="I4374" s="17">
        <v>-9.9533009999999997</v>
      </c>
      <c r="J4374" s="17">
        <v>-67.850378000000006</v>
      </c>
      <c r="K4374">
        <v>120000</v>
      </c>
      <c r="L4374" t="s">
        <v>67</v>
      </c>
      <c r="M4374" t="s">
        <v>636</v>
      </c>
      <c r="N4374" t="s">
        <v>725</v>
      </c>
      <c r="O4374" s="12">
        <v>2015</v>
      </c>
      <c r="P4374" s="12">
        <v>9</v>
      </c>
      <c r="Q4374" s="12">
        <v>2016</v>
      </c>
      <c r="R4374" s="12">
        <v>2</v>
      </c>
      <c r="S4374">
        <v>6</v>
      </c>
      <c r="T4374" s="7">
        <v>2</v>
      </c>
      <c r="U4374">
        <v>6</v>
      </c>
      <c r="V4374" t="s">
        <v>82</v>
      </c>
      <c r="W4374">
        <f t="shared" si="66"/>
        <v>480</v>
      </c>
      <c r="X4374" s="5">
        <v>3</v>
      </c>
      <c r="Y4374" s="15" t="s">
        <v>48</v>
      </c>
      <c r="Z4374" t="s">
        <v>55</v>
      </c>
      <c r="AA4374" t="s">
        <v>379</v>
      </c>
      <c r="AB4374">
        <v>0</v>
      </c>
      <c r="AC4374" s="22" t="s">
        <v>1470</v>
      </c>
      <c r="AD4374" s="22" t="s">
        <v>1658</v>
      </c>
      <c r="AE4374" t="s">
        <v>1469</v>
      </c>
    </row>
    <row r="4375" spans="1:31" ht="14.4" x14ac:dyDescent="0.3">
      <c r="A4375">
        <v>45</v>
      </c>
      <c r="B4375" t="s">
        <v>24</v>
      </c>
      <c r="C4375" t="s">
        <v>395</v>
      </c>
      <c r="D4375" t="s">
        <v>105</v>
      </c>
      <c r="E4375">
        <v>2018</v>
      </c>
      <c r="F4375" t="s">
        <v>722</v>
      </c>
      <c r="G4375" t="s">
        <v>726</v>
      </c>
      <c r="H4375" s="3" t="s">
        <v>727</v>
      </c>
      <c r="I4375" s="17">
        <v>-9.9533009999999997</v>
      </c>
      <c r="J4375" s="17">
        <v>-67.850378000000006</v>
      </c>
      <c r="K4375">
        <v>120000</v>
      </c>
      <c r="L4375" t="s">
        <v>67</v>
      </c>
      <c r="M4375" t="s">
        <v>636</v>
      </c>
      <c r="N4375" t="s">
        <v>725</v>
      </c>
      <c r="O4375" s="12">
        <v>2015</v>
      </c>
      <c r="P4375" s="12">
        <v>9</v>
      </c>
      <c r="Q4375" s="12">
        <v>2016</v>
      </c>
      <c r="R4375" s="12">
        <v>2</v>
      </c>
      <c r="S4375">
        <v>6</v>
      </c>
      <c r="T4375" s="7">
        <v>2</v>
      </c>
      <c r="U4375">
        <v>6</v>
      </c>
      <c r="V4375" t="s">
        <v>82</v>
      </c>
      <c r="W4375">
        <f t="shared" si="66"/>
        <v>480</v>
      </c>
      <c r="X4375" s="5">
        <v>3</v>
      </c>
      <c r="Y4375" s="15" t="s">
        <v>48</v>
      </c>
      <c r="Z4375" t="s">
        <v>55</v>
      </c>
      <c r="AA4375" t="s">
        <v>899</v>
      </c>
      <c r="AB4375">
        <v>0</v>
      </c>
      <c r="AC4375" s="22" t="s">
        <v>1470</v>
      </c>
      <c r="AD4375" s="22" t="s">
        <v>1658</v>
      </c>
      <c r="AE4375" t="s">
        <v>1469</v>
      </c>
    </row>
    <row r="4376" spans="1:31" ht="14.4" x14ac:dyDescent="0.3">
      <c r="A4376">
        <v>45</v>
      </c>
      <c r="B4376" t="s">
        <v>24</v>
      </c>
      <c r="C4376" t="s">
        <v>395</v>
      </c>
      <c r="D4376" t="s">
        <v>105</v>
      </c>
      <c r="E4376">
        <v>2018</v>
      </c>
      <c r="F4376" t="s">
        <v>722</v>
      </c>
      <c r="G4376" t="s">
        <v>726</v>
      </c>
      <c r="H4376" s="3" t="s">
        <v>727</v>
      </c>
      <c r="I4376" s="17">
        <v>-9.9533009999999997</v>
      </c>
      <c r="J4376" s="17">
        <v>-67.850378000000006</v>
      </c>
      <c r="K4376">
        <v>120000</v>
      </c>
      <c r="L4376" t="s">
        <v>67</v>
      </c>
      <c r="M4376" t="s">
        <v>636</v>
      </c>
      <c r="N4376" t="s">
        <v>725</v>
      </c>
      <c r="O4376" s="12">
        <v>2015</v>
      </c>
      <c r="P4376" s="12">
        <v>9</v>
      </c>
      <c r="Q4376" s="12">
        <v>2016</v>
      </c>
      <c r="R4376" s="12">
        <v>2</v>
      </c>
      <c r="S4376">
        <v>6</v>
      </c>
      <c r="T4376" s="7">
        <v>2</v>
      </c>
      <c r="U4376">
        <v>6</v>
      </c>
      <c r="V4376" t="s">
        <v>82</v>
      </c>
      <c r="W4376">
        <f t="shared" si="66"/>
        <v>480</v>
      </c>
      <c r="X4376" s="5">
        <v>3</v>
      </c>
      <c r="Y4376" s="15" t="s">
        <v>48</v>
      </c>
      <c r="Z4376" t="s">
        <v>55</v>
      </c>
      <c r="AA4376" t="s">
        <v>1110</v>
      </c>
      <c r="AB4376">
        <v>0</v>
      </c>
      <c r="AC4376" s="22" t="s">
        <v>1470</v>
      </c>
      <c r="AD4376" s="22" t="s">
        <v>1658</v>
      </c>
      <c r="AE4376" t="s">
        <v>1469</v>
      </c>
    </row>
    <row r="4377" spans="1:31" ht="14.4" x14ac:dyDescent="0.3">
      <c r="A4377">
        <v>45</v>
      </c>
      <c r="B4377" t="s">
        <v>24</v>
      </c>
      <c r="C4377" t="s">
        <v>395</v>
      </c>
      <c r="D4377" t="s">
        <v>105</v>
      </c>
      <c r="E4377">
        <v>2018</v>
      </c>
      <c r="F4377" t="s">
        <v>722</v>
      </c>
      <c r="G4377" t="s">
        <v>726</v>
      </c>
      <c r="H4377" s="3" t="s">
        <v>727</v>
      </c>
      <c r="I4377" s="17">
        <v>-9.9533009999999997</v>
      </c>
      <c r="J4377" s="17">
        <v>-67.850378000000006</v>
      </c>
      <c r="K4377">
        <v>120000</v>
      </c>
      <c r="L4377" t="s">
        <v>67</v>
      </c>
      <c r="M4377" t="s">
        <v>636</v>
      </c>
      <c r="N4377" t="s">
        <v>725</v>
      </c>
      <c r="O4377" s="12">
        <v>2015</v>
      </c>
      <c r="P4377" s="12">
        <v>9</v>
      </c>
      <c r="Q4377" s="12">
        <v>2016</v>
      </c>
      <c r="R4377" s="12">
        <v>2</v>
      </c>
      <c r="S4377">
        <v>6</v>
      </c>
      <c r="T4377" s="7">
        <v>2</v>
      </c>
      <c r="U4377">
        <v>6</v>
      </c>
      <c r="V4377" t="s">
        <v>82</v>
      </c>
      <c r="W4377">
        <f t="shared" si="66"/>
        <v>480</v>
      </c>
      <c r="X4377" s="5">
        <v>3</v>
      </c>
      <c r="Y4377" s="15" t="s">
        <v>48</v>
      </c>
      <c r="Z4377" t="s">
        <v>55</v>
      </c>
      <c r="AA4377" t="s">
        <v>1083</v>
      </c>
      <c r="AB4377">
        <v>0</v>
      </c>
      <c r="AC4377" s="22" t="s">
        <v>1470</v>
      </c>
      <c r="AD4377" s="22" t="s">
        <v>1658</v>
      </c>
      <c r="AE4377" t="s">
        <v>1469</v>
      </c>
    </row>
    <row r="4378" spans="1:31" ht="14.4" x14ac:dyDescent="0.3">
      <c r="A4378">
        <v>45</v>
      </c>
      <c r="B4378" t="s">
        <v>24</v>
      </c>
      <c r="C4378" t="s">
        <v>395</v>
      </c>
      <c r="D4378" t="s">
        <v>105</v>
      </c>
      <c r="E4378">
        <v>2018</v>
      </c>
      <c r="F4378" t="s">
        <v>722</v>
      </c>
      <c r="G4378" t="s">
        <v>726</v>
      </c>
      <c r="H4378" s="3" t="s">
        <v>727</v>
      </c>
      <c r="I4378" s="17">
        <v>-9.9533009999999997</v>
      </c>
      <c r="J4378" s="17">
        <v>-67.850378000000006</v>
      </c>
      <c r="K4378">
        <v>120000</v>
      </c>
      <c r="L4378" t="s">
        <v>67</v>
      </c>
      <c r="M4378" t="s">
        <v>636</v>
      </c>
      <c r="N4378" t="s">
        <v>725</v>
      </c>
      <c r="O4378" s="12">
        <v>2015</v>
      </c>
      <c r="P4378" s="12">
        <v>9</v>
      </c>
      <c r="Q4378" s="12">
        <v>2016</v>
      </c>
      <c r="R4378" s="12">
        <v>2</v>
      </c>
      <c r="S4378">
        <v>6</v>
      </c>
      <c r="T4378" s="7">
        <v>2</v>
      </c>
      <c r="U4378">
        <v>6</v>
      </c>
      <c r="V4378" t="s">
        <v>82</v>
      </c>
      <c r="W4378">
        <f t="shared" si="66"/>
        <v>480</v>
      </c>
      <c r="X4378" s="5">
        <v>3</v>
      </c>
      <c r="Y4378" s="15" t="s">
        <v>48</v>
      </c>
      <c r="Z4378" t="s">
        <v>55</v>
      </c>
      <c r="AA4378" t="s">
        <v>524</v>
      </c>
      <c r="AB4378">
        <v>29</v>
      </c>
      <c r="AC4378" s="22" t="s">
        <v>1470</v>
      </c>
      <c r="AD4378" s="22" t="s">
        <v>1658</v>
      </c>
      <c r="AE4378" t="s">
        <v>1469</v>
      </c>
    </row>
    <row r="4379" spans="1:31" ht="14.4" x14ac:dyDescent="0.3">
      <c r="A4379">
        <v>45</v>
      </c>
      <c r="B4379" t="s">
        <v>24</v>
      </c>
      <c r="C4379" t="s">
        <v>395</v>
      </c>
      <c r="D4379" t="s">
        <v>105</v>
      </c>
      <c r="E4379">
        <v>2018</v>
      </c>
      <c r="F4379" t="s">
        <v>722</v>
      </c>
      <c r="G4379" t="s">
        <v>726</v>
      </c>
      <c r="H4379" s="3" t="s">
        <v>727</v>
      </c>
      <c r="I4379" s="17">
        <v>-9.9533009999999997</v>
      </c>
      <c r="J4379" s="17">
        <v>-67.850378000000006</v>
      </c>
      <c r="K4379">
        <v>120000</v>
      </c>
      <c r="L4379" t="s">
        <v>67</v>
      </c>
      <c r="M4379" t="s">
        <v>636</v>
      </c>
      <c r="N4379" t="s">
        <v>725</v>
      </c>
      <c r="O4379" s="12">
        <v>2015</v>
      </c>
      <c r="P4379" s="12">
        <v>9</v>
      </c>
      <c r="Q4379" s="12">
        <v>2016</v>
      </c>
      <c r="R4379" s="12">
        <v>2</v>
      </c>
      <c r="S4379">
        <v>6</v>
      </c>
      <c r="T4379" s="7">
        <v>2</v>
      </c>
      <c r="U4379">
        <v>6</v>
      </c>
      <c r="V4379" t="s">
        <v>82</v>
      </c>
      <c r="W4379">
        <f t="shared" si="66"/>
        <v>480</v>
      </c>
      <c r="X4379" s="5">
        <v>3</v>
      </c>
      <c r="Y4379" s="15" t="s">
        <v>48</v>
      </c>
      <c r="Z4379" t="s">
        <v>55</v>
      </c>
      <c r="AA4379" t="s">
        <v>1107</v>
      </c>
      <c r="AB4379">
        <v>19</v>
      </c>
      <c r="AC4379" s="22" t="s">
        <v>1470</v>
      </c>
      <c r="AD4379" s="22" t="s">
        <v>1658</v>
      </c>
      <c r="AE4379" t="s">
        <v>1469</v>
      </c>
    </row>
    <row r="4380" spans="1:31" ht="14.4" x14ac:dyDescent="0.3">
      <c r="A4380">
        <v>45</v>
      </c>
      <c r="B4380" t="s">
        <v>24</v>
      </c>
      <c r="C4380" t="s">
        <v>395</v>
      </c>
      <c r="D4380" t="s">
        <v>105</v>
      </c>
      <c r="E4380">
        <v>2018</v>
      </c>
      <c r="F4380" t="s">
        <v>722</v>
      </c>
      <c r="G4380" t="s">
        <v>726</v>
      </c>
      <c r="H4380" s="3" t="s">
        <v>727</v>
      </c>
      <c r="I4380" s="17">
        <v>-9.9533009999999997</v>
      </c>
      <c r="J4380" s="17">
        <v>-67.850378000000006</v>
      </c>
      <c r="K4380">
        <v>120000</v>
      </c>
      <c r="L4380" t="s">
        <v>67</v>
      </c>
      <c r="M4380" t="s">
        <v>636</v>
      </c>
      <c r="N4380" t="s">
        <v>725</v>
      </c>
      <c r="O4380" s="12">
        <v>2015</v>
      </c>
      <c r="P4380" s="12">
        <v>9</v>
      </c>
      <c r="Q4380" s="12">
        <v>2016</v>
      </c>
      <c r="R4380" s="12">
        <v>2</v>
      </c>
      <c r="S4380">
        <v>6</v>
      </c>
      <c r="T4380" s="7">
        <v>2</v>
      </c>
      <c r="U4380">
        <v>6</v>
      </c>
      <c r="V4380" t="s">
        <v>82</v>
      </c>
      <c r="W4380">
        <f t="shared" si="66"/>
        <v>480</v>
      </c>
      <c r="X4380" s="5">
        <v>3</v>
      </c>
      <c r="Y4380" s="15" t="s">
        <v>48</v>
      </c>
      <c r="Z4380" t="s">
        <v>55</v>
      </c>
      <c r="AA4380" t="s">
        <v>889</v>
      </c>
      <c r="AB4380">
        <v>0</v>
      </c>
      <c r="AC4380" s="22" t="s">
        <v>1470</v>
      </c>
      <c r="AD4380" s="22" t="s">
        <v>1658</v>
      </c>
      <c r="AE4380" t="s">
        <v>1469</v>
      </c>
    </row>
    <row r="4381" spans="1:31" ht="14.4" x14ac:dyDescent="0.3">
      <c r="A4381">
        <v>45</v>
      </c>
      <c r="B4381" t="s">
        <v>24</v>
      </c>
      <c r="C4381" t="s">
        <v>395</v>
      </c>
      <c r="D4381" t="s">
        <v>105</v>
      </c>
      <c r="E4381">
        <v>2018</v>
      </c>
      <c r="F4381" t="s">
        <v>722</v>
      </c>
      <c r="G4381" t="s">
        <v>726</v>
      </c>
      <c r="H4381" s="3" t="s">
        <v>727</v>
      </c>
      <c r="I4381" s="17">
        <v>-9.9533009999999997</v>
      </c>
      <c r="J4381" s="17">
        <v>-67.850378000000006</v>
      </c>
      <c r="K4381">
        <v>120000</v>
      </c>
      <c r="L4381" t="s">
        <v>67</v>
      </c>
      <c r="M4381" t="s">
        <v>636</v>
      </c>
      <c r="N4381" t="s">
        <v>725</v>
      </c>
      <c r="O4381" s="12">
        <v>2015</v>
      </c>
      <c r="P4381" s="12">
        <v>9</v>
      </c>
      <c r="Q4381" s="12">
        <v>2016</v>
      </c>
      <c r="R4381" s="12">
        <v>2</v>
      </c>
      <c r="S4381">
        <v>6</v>
      </c>
      <c r="T4381" s="7">
        <v>2</v>
      </c>
      <c r="U4381">
        <v>6</v>
      </c>
      <c r="V4381" t="s">
        <v>82</v>
      </c>
      <c r="W4381">
        <f t="shared" si="66"/>
        <v>480</v>
      </c>
      <c r="X4381" s="5">
        <v>3</v>
      </c>
      <c r="Y4381" s="15" t="s">
        <v>48</v>
      </c>
      <c r="Z4381" t="s">
        <v>55</v>
      </c>
      <c r="AA4381" t="s">
        <v>70</v>
      </c>
      <c r="AB4381">
        <v>0</v>
      </c>
      <c r="AC4381" s="22" t="s">
        <v>1470</v>
      </c>
      <c r="AD4381" s="22" t="s">
        <v>1658</v>
      </c>
      <c r="AE4381" t="s">
        <v>1469</v>
      </c>
    </row>
    <row r="4382" spans="1:31" ht="14.4" x14ac:dyDescent="0.3">
      <c r="A4382">
        <v>45</v>
      </c>
      <c r="B4382" t="s">
        <v>24</v>
      </c>
      <c r="C4382" t="s">
        <v>395</v>
      </c>
      <c r="D4382" t="s">
        <v>105</v>
      </c>
      <c r="E4382">
        <v>2018</v>
      </c>
      <c r="F4382" t="s">
        <v>722</v>
      </c>
      <c r="G4382" t="s">
        <v>726</v>
      </c>
      <c r="H4382" s="3" t="s">
        <v>727</v>
      </c>
      <c r="I4382" s="17">
        <v>-9.9533009999999997</v>
      </c>
      <c r="J4382" s="17">
        <v>-67.850378000000006</v>
      </c>
      <c r="K4382">
        <v>120000</v>
      </c>
      <c r="L4382" t="s">
        <v>67</v>
      </c>
      <c r="M4382" t="s">
        <v>636</v>
      </c>
      <c r="N4382" t="s">
        <v>725</v>
      </c>
      <c r="O4382" s="12">
        <v>2015</v>
      </c>
      <c r="P4382" s="12">
        <v>9</v>
      </c>
      <c r="Q4382" s="12">
        <v>2016</v>
      </c>
      <c r="R4382" s="12">
        <v>2</v>
      </c>
      <c r="S4382">
        <v>6</v>
      </c>
      <c r="T4382" s="7">
        <v>2</v>
      </c>
      <c r="U4382">
        <v>6</v>
      </c>
      <c r="V4382" t="s">
        <v>82</v>
      </c>
      <c r="W4382">
        <f t="shared" si="66"/>
        <v>480</v>
      </c>
      <c r="X4382" s="5">
        <v>3</v>
      </c>
      <c r="Y4382" s="15" t="s">
        <v>48</v>
      </c>
      <c r="Z4382" t="s">
        <v>55</v>
      </c>
      <c r="AA4382" t="s">
        <v>1108</v>
      </c>
      <c r="AB4382">
        <v>0</v>
      </c>
      <c r="AC4382" s="22" t="s">
        <v>1470</v>
      </c>
      <c r="AD4382" s="22" t="s">
        <v>1658</v>
      </c>
      <c r="AE4382" t="s">
        <v>1469</v>
      </c>
    </row>
    <row r="4383" spans="1:31" ht="14.4" x14ac:dyDescent="0.3">
      <c r="A4383">
        <v>45</v>
      </c>
      <c r="B4383" t="s">
        <v>24</v>
      </c>
      <c r="C4383" t="s">
        <v>395</v>
      </c>
      <c r="D4383" t="s">
        <v>105</v>
      </c>
      <c r="E4383">
        <v>2018</v>
      </c>
      <c r="F4383" t="s">
        <v>722</v>
      </c>
      <c r="G4383" t="s">
        <v>726</v>
      </c>
      <c r="H4383" s="3" t="s">
        <v>727</v>
      </c>
      <c r="I4383" s="17">
        <v>-9.9533009999999997</v>
      </c>
      <c r="J4383" s="17">
        <v>-67.850378000000006</v>
      </c>
      <c r="K4383">
        <v>120000</v>
      </c>
      <c r="L4383" t="s">
        <v>67</v>
      </c>
      <c r="M4383" t="s">
        <v>636</v>
      </c>
      <c r="N4383" t="s">
        <v>725</v>
      </c>
      <c r="O4383" s="12">
        <v>2015</v>
      </c>
      <c r="P4383" s="12">
        <v>9</v>
      </c>
      <c r="Q4383" s="12">
        <v>2016</v>
      </c>
      <c r="R4383" s="12">
        <v>2</v>
      </c>
      <c r="S4383">
        <v>6</v>
      </c>
      <c r="T4383" s="7">
        <v>2</v>
      </c>
      <c r="U4383">
        <v>6</v>
      </c>
      <c r="V4383" t="s">
        <v>82</v>
      </c>
      <c r="W4383">
        <f t="shared" si="66"/>
        <v>480</v>
      </c>
      <c r="X4383" s="5">
        <v>3</v>
      </c>
      <c r="Y4383" s="15" t="s">
        <v>48</v>
      </c>
      <c r="Z4383" t="s">
        <v>55</v>
      </c>
      <c r="AA4383" t="s">
        <v>1113</v>
      </c>
      <c r="AB4383">
        <v>0</v>
      </c>
      <c r="AC4383" s="22" t="s">
        <v>1470</v>
      </c>
      <c r="AD4383" s="22" t="s">
        <v>1658</v>
      </c>
      <c r="AE4383" t="s">
        <v>1469</v>
      </c>
    </row>
    <row r="4384" spans="1:31" ht="14.4" x14ac:dyDescent="0.3">
      <c r="A4384">
        <v>45</v>
      </c>
      <c r="B4384" t="s">
        <v>24</v>
      </c>
      <c r="C4384" t="s">
        <v>395</v>
      </c>
      <c r="D4384" t="s">
        <v>105</v>
      </c>
      <c r="E4384">
        <v>2018</v>
      </c>
      <c r="F4384" t="s">
        <v>722</v>
      </c>
      <c r="G4384" t="s">
        <v>726</v>
      </c>
      <c r="H4384" s="3" t="s">
        <v>727</v>
      </c>
      <c r="I4384" s="17">
        <v>-9.9533009999999997</v>
      </c>
      <c r="J4384" s="17">
        <v>-67.850378000000006</v>
      </c>
      <c r="K4384">
        <v>120000</v>
      </c>
      <c r="L4384" t="s">
        <v>67</v>
      </c>
      <c r="M4384" t="s">
        <v>636</v>
      </c>
      <c r="N4384" t="s">
        <v>725</v>
      </c>
      <c r="O4384" s="12">
        <v>2015</v>
      </c>
      <c r="P4384" s="12">
        <v>9</v>
      </c>
      <c r="Q4384" s="12">
        <v>2016</v>
      </c>
      <c r="R4384" s="12">
        <v>2</v>
      </c>
      <c r="S4384">
        <v>6</v>
      </c>
      <c r="T4384" s="7">
        <v>2</v>
      </c>
      <c r="U4384">
        <v>6</v>
      </c>
      <c r="V4384" t="s">
        <v>82</v>
      </c>
      <c r="W4384">
        <f t="shared" si="66"/>
        <v>480</v>
      </c>
      <c r="X4384" s="5">
        <v>3</v>
      </c>
      <c r="Y4384" s="15" t="s">
        <v>48</v>
      </c>
      <c r="Z4384" t="s">
        <v>55</v>
      </c>
      <c r="AA4384" t="s">
        <v>73</v>
      </c>
      <c r="AB4384">
        <v>0</v>
      </c>
      <c r="AC4384" s="22" t="s">
        <v>1470</v>
      </c>
      <c r="AD4384" s="22" t="s">
        <v>1658</v>
      </c>
      <c r="AE4384" t="s">
        <v>1469</v>
      </c>
    </row>
    <row r="4385" spans="1:31" ht="14.4" x14ac:dyDescent="0.3">
      <c r="A4385">
        <v>45</v>
      </c>
      <c r="B4385" t="s">
        <v>24</v>
      </c>
      <c r="C4385" t="s">
        <v>395</v>
      </c>
      <c r="D4385" t="s">
        <v>105</v>
      </c>
      <c r="E4385">
        <v>2018</v>
      </c>
      <c r="F4385" t="s">
        <v>722</v>
      </c>
      <c r="G4385" t="s">
        <v>726</v>
      </c>
      <c r="H4385" s="3" t="s">
        <v>727</v>
      </c>
      <c r="I4385" s="17">
        <v>-9.9533009999999997</v>
      </c>
      <c r="J4385" s="17">
        <v>-67.850378000000006</v>
      </c>
      <c r="K4385">
        <v>120000</v>
      </c>
      <c r="L4385" t="s">
        <v>67</v>
      </c>
      <c r="M4385" t="s">
        <v>636</v>
      </c>
      <c r="N4385" t="s">
        <v>725</v>
      </c>
      <c r="O4385" s="12">
        <v>2015</v>
      </c>
      <c r="P4385" s="12">
        <v>9</v>
      </c>
      <c r="Q4385" s="12">
        <v>2016</v>
      </c>
      <c r="R4385" s="12">
        <v>2</v>
      </c>
      <c r="S4385">
        <v>6</v>
      </c>
      <c r="T4385" s="7">
        <v>2</v>
      </c>
      <c r="U4385">
        <v>6</v>
      </c>
      <c r="V4385" t="s">
        <v>82</v>
      </c>
      <c r="W4385">
        <f t="shared" si="66"/>
        <v>480</v>
      </c>
      <c r="X4385" s="5">
        <v>3</v>
      </c>
      <c r="Y4385" s="15" t="s">
        <v>48</v>
      </c>
      <c r="Z4385" t="s">
        <v>55</v>
      </c>
      <c r="AA4385" t="s">
        <v>876</v>
      </c>
      <c r="AB4385">
        <v>0</v>
      </c>
      <c r="AC4385" s="22" t="s">
        <v>1470</v>
      </c>
      <c r="AD4385" s="22" t="s">
        <v>1658</v>
      </c>
      <c r="AE4385" t="s">
        <v>1469</v>
      </c>
    </row>
    <row r="4386" spans="1:31" ht="14.4" x14ac:dyDescent="0.3">
      <c r="A4386">
        <v>45</v>
      </c>
      <c r="B4386" t="s">
        <v>24</v>
      </c>
      <c r="C4386" t="s">
        <v>395</v>
      </c>
      <c r="D4386" t="s">
        <v>105</v>
      </c>
      <c r="E4386">
        <v>2018</v>
      </c>
      <c r="F4386" t="s">
        <v>722</v>
      </c>
      <c r="G4386" t="s">
        <v>726</v>
      </c>
      <c r="H4386" s="3" t="s">
        <v>727</v>
      </c>
      <c r="I4386" s="17">
        <v>-9.9533009999999997</v>
      </c>
      <c r="J4386" s="17">
        <v>-67.850378000000006</v>
      </c>
      <c r="K4386">
        <v>120000</v>
      </c>
      <c r="L4386" t="s">
        <v>67</v>
      </c>
      <c r="M4386" t="s">
        <v>636</v>
      </c>
      <c r="N4386" t="s">
        <v>725</v>
      </c>
      <c r="O4386" s="12">
        <v>2015</v>
      </c>
      <c r="P4386" s="12">
        <v>9</v>
      </c>
      <c r="Q4386" s="12">
        <v>2016</v>
      </c>
      <c r="R4386" s="12">
        <v>2</v>
      </c>
      <c r="S4386">
        <v>6</v>
      </c>
      <c r="T4386" s="7">
        <v>2</v>
      </c>
      <c r="U4386">
        <v>6</v>
      </c>
      <c r="V4386" t="s">
        <v>82</v>
      </c>
      <c r="W4386">
        <f t="shared" si="66"/>
        <v>480</v>
      </c>
      <c r="X4386" s="5">
        <v>3</v>
      </c>
      <c r="Y4386" s="15" t="s">
        <v>48</v>
      </c>
      <c r="Z4386" t="s">
        <v>83</v>
      </c>
      <c r="AA4386" t="s">
        <v>128</v>
      </c>
      <c r="AB4386">
        <v>2</v>
      </c>
      <c r="AC4386" s="22" t="s">
        <v>1470</v>
      </c>
      <c r="AD4386" s="22" t="s">
        <v>1658</v>
      </c>
      <c r="AE4386" t="s">
        <v>1469</v>
      </c>
    </row>
    <row r="4387" spans="1:31" ht="14.4" x14ac:dyDescent="0.3">
      <c r="A4387">
        <v>45</v>
      </c>
      <c r="B4387" t="s">
        <v>24</v>
      </c>
      <c r="C4387" t="s">
        <v>395</v>
      </c>
      <c r="D4387" t="s">
        <v>105</v>
      </c>
      <c r="E4387">
        <v>2018</v>
      </c>
      <c r="F4387" t="s">
        <v>722</v>
      </c>
      <c r="G4387" t="s">
        <v>726</v>
      </c>
      <c r="H4387" s="3" t="s">
        <v>727</v>
      </c>
      <c r="I4387" s="17">
        <v>-9.9533009999999997</v>
      </c>
      <c r="J4387" s="17">
        <v>-67.850378000000006</v>
      </c>
      <c r="K4387">
        <v>120000</v>
      </c>
      <c r="L4387" t="s">
        <v>67</v>
      </c>
      <c r="M4387" t="s">
        <v>636</v>
      </c>
      <c r="N4387" t="s">
        <v>725</v>
      </c>
      <c r="O4387" s="12">
        <v>2015</v>
      </c>
      <c r="P4387" s="12">
        <v>9</v>
      </c>
      <c r="Q4387" s="12">
        <v>2016</v>
      </c>
      <c r="R4387" s="12">
        <v>2</v>
      </c>
      <c r="S4387">
        <v>6</v>
      </c>
      <c r="T4387" s="7">
        <v>2</v>
      </c>
      <c r="U4387">
        <v>6</v>
      </c>
      <c r="V4387" t="s">
        <v>82</v>
      </c>
      <c r="W4387">
        <f t="shared" si="66"/>
        <v>480</v>
      </c>
      <c r="X4387" s="5">
        <v>3</v>
      </c>
      <c r="Y4387" s="15" t="s">
        <v>48</v>
      </c>
      <c r="Z4387" t="s">
        <v>83</v>
      </c>
      <c r="AA4387" t="s">
        <v>84</v>
      </c>
      <c r="AB4387">
        <v>26</v>
      </c>
      <c r="AC4387" s="22" t="s">
        <v>1470</v>
      </c>
      <c r="AD4387" s="22" t="s">
        <v>1658</v>
      </c>
      <c r="AE4387" t="s">
        <v>1469</v>
      </c>
    </row>
    <row r="4388" spans="1:31" ht="14.4" x14ac:dyDescent="0.3">
      <c r="A4388">
        <v>45</v>
      </c>
      <c r="B4388" t="s">
        <v>24</v>
      </c>
      <c r="C4388" t="s">
        <v>395</v>
      </c>
      <c r="D4388" t="s">
        <v>105</v>
      </c>
      <c r="E4388">
        <v>2018</v>
      </c>
      <c r="F4388" t="s">
        <v>722</v>
      </c>
      <c r="G4388" t="s">
        <v>726</v>
      </c>
      <c r="H4388" s="3" t="s">
        <v>727</v>
      </c>
      <c r="I4388" s="17">
        <v>-9.9533009999999997</v>
      </c>
      <c r="J4388" s="17">
        <v>-67.850378000000006</v>
      </c>
      <c r="K4388">
        <v>120000</v>
      </c>
      <c r="L4388" t="s">
        <v>67</v>
      </c>
      <c r="M4388" t="s">
        <v>636</v>
      </c>
      <c r="N4388" t="s">
        <v>725</v>
      </c>
      <c r="O4388" s="12">
        <v>2015</v>
      </c>
      <c r="P4388" s="12">
        <v>9</v>
      </c>
      <c r="Q4388" s="12">
        <v>2016</v>
      </c>
      <c r="R4388" s="12">
        <v>2</v>
      </c>
      <c r="S4388">
        <v>6</v>
      </c>
      <c r="T4388" s="7">
        <v>2</v>
      </c>
      <c r="U4388">
        <v>6</v>
      </c>
      <c r="V4388" t="s">
        <v>82</v>
      </c>
      <c r="W4388">
        <f t="shared" si="66"/>
        <v>480</v>
      </c>
      <c r="X4388" s="5">
        <v>3</v>
      </c>
      <c r="Y4388" s="15" t="s">
        <v>48</v>
      </c>
      <c r="Z4388" t="s">
        <v>83</v>
      </c>
      <c r="AA4388" t="s">
        <v>911</v>
      </c>
      <c r="AB4388">
        <v>26</v>
      </c>
      <c r="AC4388" s="22" t="s">
        <v>1470</v>
      </c>
      <c r="AD4388" s="22" t="s">
        <v>1658</v>
      </c>
      <c r="AE4388" t="s">
        <v>1469</v>
      </c>
    </row>
    <row r="4389" spans="1:31" ht="14.4" x14ac:dyDescent="0.3">
      <c r="A4389">
        <v>45</v>
      </c>
      <c r="B4389" t="s">
        <v>24</v>
      </c>
      <c r="C4389" t="s">
        <v>395</v>
      </c>
      <c r="D4389" t="s">
        <v>105</v>
      </c>
      <c r="E4389">
        <v>2018</v>
      </c>
      <c r="F4389" t="s">
        <v>722</v>
      </c>
      <c r="G4389" t="s">
        <v>726</v>
      </c>
      <c r="H4389" s="3" t="s">
        <v>727</v>
      </c>
      <c r="I4389" s="17">
        <v>-9.9533009999999997</v>
      </c>
      <c r="J4389" s="17">
        <v>-67.850378000000006</v>
      </c>
      <c r="K4389">
        <v>120000</v>
      </c>
      <c r="L4389" t="s">
        <v>67</v>
      </c>
      <c r="M4389" t="s">
        <v>636</v>
      </c>
      <c r="N4389" t="s">
        <v>725</v>
      </c>
      <c r="O4389" s="12">
        <v>2015</v>
      </c>
      <c r="P4389" s="12">
        <v>9</v>
      </c>
      <c r="Q4389" s="12">
        <v>2016</v>
      </c>
      <c r="R4389" s="12">
        <v>2</v>
      </c>
      <c r="S4389">
        <v>6</v>
      </c>
      <c r="T4389" s="7">
        <v>2</v>
      </c>
      <c r="U4389">
        <v>6</v>
      </c>
      <c r="V4389" t="s">
        <v>82</v>
      </c>
      <c r="W4389">
        <f t="shared" si="66"/>
        <v>480</v>
      </c>
      <c r="X4389" s="5">
        <v>3</v>
      </c>
      <c r="Y4389" s="15" t="s">
        <v>48</v>
      </c>
      <c r="Z4389" t="s">
        <v>83</v>
      </c>
      <c r="AA4389" t="s">
        <v>902</v>
      </c>
      <c r="AB4389">
        <v>4</v>
      </c>
      <c r="AC4389" s="22" t="s">
        <v>1470</v>
      </c>
      <c r="AD4389" s="22" t="s">
        <v>1658</v>
      </c>
      <c r="AE4389" t="s">
        <v>1469</v>
      </c>
    </row>
    <row r="4390" spans="1:31" ht="14.4" x14ac:dyDescent="0.3">
      <c r="A4390">
        <v>45</v>
      </c>
      <c r="B4390" t="s">
        <v>24</v>
      </c>
      <c r="C4390" t="s">
        <v>395</v>
      </c>
      <c r="D4390" t="s">
        <v>105</v>
      </c>
      <c r="E4390">
        <v>2018</v>
      </c>
      <c r="F4390" t="s">
        <v>722</v>
      </c>
      <c r="G4390" t="s">
        <v>726</v>
      </c>
      <c r="H4390" s="3" t="s">
        <v>727</v>
      </c>
      <c r="I4390" s="17">
        <v>-9.9533009999999997</v>
      </c>
      <c r="J4390" s="17">
        <v>-67.850378000000006</v>
      </c>
      <c r="K4390">
        <v>120000</v>
      </c>
      <c r="L4390" t="s">
        <v>67</v>
      </c>
      <c r="M4390" t="s">
        <v>636</v>
      </c>
      <c r="N4390" t="s">
        <v>725</v>
      </c>
      <c r="O4390" s="12">
        <v>2015</v>
      </c>
      <c r="P4390" s="12">
        <v>9</v>
      </c>
      <c r="Q4390" s="12">
        <v>2016</v>
      </c>
      <c r="R4390" s="12">
        <v>2</v>
      </c>
      <c r="S4390">
        <v>6</v>
      </c>
      <c r="T4390" s="7">
        <v>2</v>
      </c>
      <c r="U4390">
        <v>6</v>
      </c>
      <c r="V4390" t="s">
        <v>82</v>
      </c>
      <c r="W4390">
        <f t="shared" si="66"/>
        <v>480</v>
      </c>
      <c r="X4390" s="5">
        <v>3</v>
      </c>
      <c r="Y4390" s="15" t="s">
        <v>48</v>
      </c>
      <c r="Z4390" t="s">
        <v>83</v>
      </c>
      <c r="AA4390" t="s">
        <v>87</v>
      </c>
      <c r="AB4390">
        <v>29</v>
      </c>
      <c r="AC4390" s="22" t="s">
        <v>1470</v>
      </c>
      <c r="AD4390" s="22" t="s">
        <v>1658</v>
      </c>
      <c r="AE4390" t="s">
        <v>1469</v>
      </c>
    </row>
    <row r="4391" spans="1:31" ht="14.4" x14ac:dyDescent="0.3">
      <c r="A4391">
        <v>45</v>
      </c>
      <c r="B4391" t="s">
        <v>24</v>
      </c>
      <c r="C4391" t="s">
        <v>395</v>
      </c>
      <c r="D4391" t="s">
        <v>105</v>
      </c>
      <c r="E4391">
        <v>2018</v>
      </c>
      <c r="F4391" t="s">
        <v>722</v>
      </c>
      <c r="G4391" t="s">
        <v>726</v>
      </c>
      <c r="H4391" s="3" t="s">
        <v>727</v>
      </c>
      <c r="I4391" s="17">
        <v>-9.9533009999999997</v>
      </c>
      <c r="J4391" s="17">
        <v>-67.850378000000006</v>
      </c>
      <c r="K4391">
        <v>120000</v>
      </c>
      <c r="L4391" t="s">
        <v>67</v>
      </c>
      <c r="M4391" t="s">
        <v>636</v>
      </c>
      <c r="N4391" t="s">
        <v>725</v>
      </c>
      <c r="O4391" s="12">
        <v>2015</v>
      </c>
      <c r="P4391" s="12">
        <v>9</v>
      </c>
      <c r="Q4391" s="12">
        <v>2016</v>
      </c>
      <c r="R4391" s="12">
        <v>2</v>
      </c>
      <c r="S4391">
        <v>6</v>
      </c>
      <c r="T4391" s="7">
        <v>2</v>
      </c>
      <c r="U4391">
        <v>6</v>
      </c>
      <c r="V4391" t="s">
        <v>82</v>
      </c>
      <c r="W4391">
        <f t="shared" si="66"/>
        <v>480</v>
      </c>
      <c r="X4391" s="5">
        <v>3</v>
      </c>
      <c r="Y4391" s="15" t="s">
        <v>48</v>
      </c>
      <c r="Z4391" t="s">
        <v>83</v>
      </c>
      <c r="AA4391" t="s">
        <v>906</v>
      </c>
      <c r="AB4391">
        <v>12</v>
      </c>
      <c r="AC4391" s="22" t="s">
        <v>1470</v>
      </c>
      <c r="AD4391" s="22" t="s">
        <v>1658</v>
      </c>
      <c r="AE4391" t="s">
        <v>1469</v>
      </c>
    </row>
    <row r="4392" spans="1:31" ht="14.4" x14ac:dyDescent="0.3">
      <c r="A4392">
        <v>45</v>
      </c>
      <c r="B4392" t="s">
        <v>24</v>
      </c>
      <c r="C4392" t="s">
        <v>395</v>
      </c>
      <c r="D4392" t="s">
        <v>105</v>
      </c>
      <c r="E4392">
        <v>2018</v>
      </c>
      <c r="F4392" t="s">
        <v>722</v>
      </c>
      <c r="G4392" t="s">
        <v>726</v>
      </c>
      <c r="H4392" s="3" t="s">
        <v>727</v>
      </c>
      <c r="I4392" s="17">
        <v>-9.9533009999999997</v>
      </c>
      <c r="J4392" s="17">
        <v>-67.850378000000006</v>
      </c>
      <c r="K4392">
        <v>120000</v>
      </c>
      <c r="L4392" t="s">
        <v>67</v>
      </c>
      <c r="M4392" t="s">
        <v>636</v>
      </c>
      <c r="N4392" t="s">
        <v>725</v>
      </c>
      <c r="O4392" s="12">
        <v>2015</v>
      </c>
      <c r="P4392" s="12">
        <v>9</v>
      </c>
      <c r="Q4392" s="12">
        <v>2016</v>
      </c>
      <c r="R4392" s="12">
        <v>2</v>
      </c>
      <c r="S4392">
        <v>6</v>
      </c>
      <c r="T4392" s="7">
        <v>2</v>
      </c>
      <c r="U4392">
        <v>6</v>
      </c>
      <c r="V4392" t="s">
        <v>82</v>
      </c>
      <c r="W4392">
        <f t="shared" si="66"/>
        <v>480</v>
      </c>
      <c r="X4392" s="5">
        <v>3</v>
      </c>
      <c r="Y4392" s="15" t="s">
        <v>48</v>
      </c>
      <c r="Z4392" t="s">
        <v>90</v>
      </c>
      <c r="AA4392" t="s">
        <v>1171</v>
      </c>
      <c r="AB4392">
        <v>0</v>
      </c>
      <c r="AC4392" s="22" t="s">
        <v>1470</v>
      </c>
      <c r="AD4392" s="22" t="s">
        <v>1658</v>
      </c>
      <c r="AE4392" t="s">
        <v>1469</v>
      </c>
    </row>
    <row r="4393" spans="1:31" ht="14.4" x14ac:dyDescent="0.3">
      <c r="A4393">
        <v>45</v>
      </c>
      <c r="B4393" t="s">
        <v>24</v>
      </c>
      <c r="C4393" t="s">
        <v>395</v>
      </c>
      <c r="D4393" t="s">
        <v>105</v>
      </c>
      <c r="E4393">
        <v>2018</v>
      </c>
      <c r="F4393" t="s">
        <v>722</v>
      </c>
      <c r="G4393" t="s">
        <v>726</v>
      </c>
      <c r="H4393" s="3" t="s">
        <v>727</v>
      </c>
      <c r="I4393" s="17">
        <v>-9.9533009999999997</v>
      </c>
      <c r="J4393" s="17">
        <v>-67.850378000000006</v>
      </c>
      <c r="K4393">
        <v>120000</v>
      </c>
      <c r="L4393" t="s">
        <v>67</v>
      </c>
      <c r="M4393" t="s">
        <v>636</v>
      </c>
      <c r="N4393" t="s">
        <v>725</v>
      </c>
      <c r="O4393" s="12">
        <v>2015</v>
      </c>
      <c r="P4393" s="12">
        <v>9</v>
      </c>
      <c r="Q4393" s="12">
        <v>2016</v>
      </c>
      <c r="R4393" s="12">
        <v>2</v>
      </c>
      <c r="S4393">
        <v>6</v>
      </c>
      <c r="T4393" s="7">
        <v>2</v>
      </c>
      <c r="U4393">
        <v>6</v>
      </c>
      <c r="V4393" t="s">
        <v>82</v>
      </c>
      <c r="W4393">
        <f t="shared" si="66"/>
        <v>480</v>
      </c>
      <c r="X4393" s="5">
        <v>3</v>
      </c>
      <c r="Y4393" s="15" t="s">
        <v>48</v>
      </c>
      <c r="Z4393" t="s">
        <v>90</v>
      </c>
      <c r="AA4393" t="s">
        <v>666</v>
      </c>
      <c r="AB4393">
        <v>0</v>
      </c>
      <c r="AC4393" s="22" t="s">
        <v>1470</v>
      </c>
      <c r="AD4393" s="22" t="s">
        <v>1658</v>
      </c>
      <c r="AE4393" t="s">
        <v>1469</v>
      </c>
    </row>
    <row r="4394" spans="1:31" ht="14.4" x14ac:dyDescent="0.3">
      <c r="A4394">
        <v>45</v>
      </c>
      <c r="B4394" t="s">
        <v>24</v>
      </c>
      <c r="C4394" t="s">
        <v>395</v>
      </c>
      <c r="D4394" t="s">
        <v>105</v>
      </c>
      <c r="E4394">
        <v>2018</v>
      </c>
      <c r="F4394" t="s">
        <v>722</v>
      </c>
      <c r="G4394" t="s">
        <v>726</v>
      </c>
      <c r="H4394" s="3" t="s">
        <v>727</v>
      </c>
      <c r="I4394" s="17">
        <v>-9.9533009999999997</v>
      </c>
      <c r="J4394" s="17">
        <v>-67.850378000000006</v>
      </c>
      <c r="K4394">
        <v>120000</v>
      </c>
      <c r="L4394" t="s">
        <v>67</v>
      </c>
      <c r="M4394" t="s">
        <v>636</v>
      </c>
      <c r="N4394" t="s">
        <v>725</v>
      </c>
      <c r="O4394" s="12">
        <v>2015</v>
      </c>
      <c r="P4394" s="12">
        <v>9</v>
      </c>
      <c r="Q4394" s="12">
        <v>2016</v>
      </c>
      <c r="R4394" s="12">
        <v>2</v>
      </c>
      <c r="S4394">
        <v>6</v>
      </c>
      <c r="T4394" s="7">
        <v>2</v>
      </c>
      <c r="U4394">
        <v>6</v>
      </c>
      <c r="V4394" t="s">
        <v>82</v>
      </c>
      <c r="W4394">
        <f t="shared" si="66"/>
        <v>480</v>
      </c>
      <c r="X4394" s="5">
        <v>3</v>
      </c>
      <c r="Y4394" s="15" t="s">
        <v>48</v>
      </c>
      <c r="Z4394" t="s">
        <v>90</v>
      </c>
      <c r="AA4394" t="s">
        <v>917</v>
      </c>
      <c r="AB4394">
        <v>0</v>
      </c>
      <c r="AC4394" s="22" t="s">
        <v>1470</v>
      </c>
      <c r="AD4394" s="22" t="s">
        <v>1658</v>
      </c>
      <c r="AE4394" t="s">
        <v>1469</v>
      </c>
    </row>
    <row r="4395" spans="1:31" ht="14.4" x14ac:dyDescent="0.3">
      <c r="A4395">
        <v>45</v>
      </c>
      <c r="B4395" t="s">
        <v>24</v>
      </c>
      <c r="C4395" t="s">
        <v>395</v>
      </c>
      <c r="D4395" t="s">
        <v>105</v>
      </c>
      <c r="E4395">
        <v>2018</v>
      </c>
      <c r="F4395" t="s">
        <v>722</v>
      </c>
      <c r="G4395" t="s">
        <v>726</v>
      </c>
      <c r="H4395" s="3" t="s">
        <v>727</v>
      </c>
      <c r="I4395" s="17">
        <v>-9.9533009999999997</v>
      </c>
      <c r="J4395" s="17">
        <v>-67.850378000000006</v>
      </c>
      <c r="K4395">
        <v>120000</v>
      </c>
      <c r="L4395" t="s">
        <v>67</v>
      </c>
      <c r="M4395" t="s">
        <v>636</v>
      </c>
      <c r="N4395" t="s">
        <v>725</v>
      </c>
      <c r="O4395" s="12">
        <v>2015</v>
      </c>
      <c r="P4395" s="12">
        <v>9</v>
      </c>
      <c r="Q4395" s="12">
        <v>2016</v>
      </c>
      <c r="R4395" s="12">
        <v>2</v>
      </c>
      <c r="S4395">
        <v>6</v>
      </c>
      <c r="T4395" s="7">
        <v>2</v>
      </c>
      <c r="U4395">
        <v>6</v>
      </c>
      <c r="V4395" t="s">
        <v>82</v>
      </c>
      <c r="W4395">
        <f t="shared" si="66"/>
        <v>480</v>
      </c>
      <c r="X4395" s="5">
        <v>3</v>
      </c>
      <c r="Y4395" s="15" t="s">
        <v>48</v>
      </c>
      <c r="Z4395" t="s">
        <v>90</v>
      </c>
      <c r="AA4395" t="s">
        <v>91</v>
      </c>
      <c r="AB4395">
        <v>11</v>
      </c>
      <c r="AC4395" s="22" t="s">
        <v>1470</v>
      </c>
      <c r="AD4395" s="22" t="s">
        <v>1658</v>
      </c>
      <c r="AE4395" t="s">
        <v>1469</v>
      </c>
    </row>
    <row r="4396" spans="1:31" ht="14.4" x14ac:dyDescent="0.3">
      <c r="A4396">
        <v>45</v>
      </c>
      <c r="B4396" t="s">
        <v>24</v>
      </c>
      <c r="C4396" t="s">
        <v>395</v>
      </c>
      <c r="D4396" t="s">
        <v>105</v>
      </c>
      <c r="E4396">
        <v>2018</v>
      </c>
      <c r="F4396" t="s">
        <v>722</v>
      </c>
      <c r="G4396" t="s">
        <v>728</v>
      </c>
      <c r="H4396" s="3" t="s">
        <v>729</v>
      </c>
      <c r="I4396" s="17">
        <v>-9.9342500000000005</v>
      </c>
      <c r="J4396" s="17">
        <v>-67.806730000000002</v>
      </c>
      <c r="K4396">
        <v>53000</v>
      </c>
      <c r="L4396" t="s">
        <v>67</v>
      </c>
      <c r="M4396" t="s">
        <v>636</v>
      </c>
      <c r="N4396" t="s">
        <v>725</v>
      </c>
      <c r="O4396" s="12">
        <v>2015</v>
      </c>
      <c r="P4396" s="12">
        <v>9</v>
      </c>
      <c r="Q4396" s="12">
        <v>2016</v>
      </c>
      <c r="R4396" s="12">
        <v>2</v>
      </c>
      <c r="S4396">
        <v>6</v>
      </c>
      <c r="T4396" s="7">
        <v>2</v>
      </c>
      <c r="U4396">
        <v>6</v>
      </c>
      <c r="V4396" t="s">
        <v>82</v>
      </c>
      <c r="W4396">
        <f t="shared" si="66"/>
        <v>480</v>
      </c>
      <c r="X4396" s="5">
        <v>3</v>
      </c>
      <c r="Y4396" s="15" t="s">
        <v>48</v>
      </c>
      <c r="Z4396" t="s">
        <v>49</v>
      </c>
      <c r="AA4396" t="s">
        <v>1170</v>
      </c>
      <c r="AB4396">
        <v>0</v>
      </c>
      <c r="AC4396" s="22" t="s">
        <v>1470</v>
      </c>
      <c r="AD4396" s="22" t="s">
        <v>1658</v>
      </c>
      <c r="AE4396" t="s">
        <v>1469</v>
      </c>
    </row>
    <row r="4397" spans="1:31" ht="14.4" x14ac:dyDescent="0.3">
      <c r="A4397">
        <v>45</v>
      </c>
      <c r="B4397" t="s">
        <v>24</v>
      </c>
      <c r="C4397" t="s">
        <v>395</v>
      </c>
      <c r="D4397" t="s">
        <v>105</v>
      </c>
      <c r="E4397">
        <v>2018</v>
      </c>
      <c r="F4397" t="s">
        <v>722</v>
      </c>
      <c r="G4397" t="s">
        <v>728</v>
      </c>
      <c r="H4397" s="3" t="s">
        <v>729</v>
      </c>
      <c r="I4397" s="17">
        <v>-9.9342500000000005</v>
      </c>
      <c r="J4397" s="17">
        <v>-67.806730000000002</v>
      </c>
      <c r="K4397">
        <v>53000</v>
      </c>
      <c r="L4397" t="s">
        <v>67</v>
      </c>
      <c r="M4397" t="s">
        <v>636</v>
      </c>
      <c r="N4397" t="s">
        <v>725</v>
      </c>
      <c r="O4397" s="12">
        <v>2015</v>
      </c>
      <c r="P4397" s="12">
        <v>9</v>
      </c>
      <c r="Q4397" s="12">
        <v>2016</v>
      </c>
      <c r="R4397" s="12">
        <v>2</v>
      </c>
      <c r="S4397">
        <v>6</v>
      </c>
      <c r="T4397" s="7">
        <v>2</v>
      </c>
      <c r="U4397">
        <v>6</v>
      </c>
      <c r="V4397" t="s">
        <v>82</v>
      </c>
      <c r="W4397">
        <f t="shared" si="66"/>
        <v>480</v>
      </c>
      <c r="X4397" s="5">
        <v>3</v>
      </c>
      <c r="Y4397" s="15" t="s">
        <v>48</v>
      </c>
      <c r="Z4397" t="s">
        <v>49</v>
      </c>
      <c r="AA4397" t="s">
        <v>1105</v>
      </c>
      <c r="AB4397">
        <v>0</v>
      </c>
      <c r="AC4397" s="22" t="s">
        <v>1470</v>
      </c>
      <c r="AD4397" s="22" t="s">
        <v>1658</v>
      </c>
      <c r="AE4397" t="s">
        <v>1469</v>
      </c>
    </row>
    <row r="4398" spans="1:31" ht="14.4" x14ac:dyDescent="0.3">
      <c r="A4398">
        <v>45</v>
      </c>
      <c r="B4398" t="s">
        <v>24</v>
      </c>
      <c r="C4398" t="s">
        <v>395</v>
      </c>
      <c r="D4398" t="s">
        <v>105</v>
      </c>
      <c r="E4398">
        <v>2018</v>
      </c>
      <c r="F4398" t="s">
        <v>722</v>
      </c>
      <c r="G4398" t="s">
        <v>728</v>
      </c>
      <c r="H4398" s="3" t="s">
        <v>729</v>
      </c>
      <c r="I4398" s="17">
        <v>-9.9342500000000005</v>
      </c>
      <c r="J4398" s="17">
        <v>-67.806730000000002</v>
      </c>
      <c r="K4398">
        <v>53000</v>
      </c>
      <c r="L4398" t="s">
        <v>67</v>
      </c>
      <c r="M4398" t="s">
        <v>636</v>
      </c>
      <c r="N4398" t="s">
        <v>725</v>
      </c>
      <c r="O4398" s="12">
        <v>2015</v>
      </c>
      <c r="P4398" s="12">
        <v>9</v>
      </c>
      <c r="Q4398" s="12">
        <v>2016</v>
      </c>
      <c r="R4398" s="12">
        <v>2</v>
      </c>
      <c r="S4398">
        <v>6</v>
      </c>
      <c r="T4398" s="7">
        <v>2</v>
      </c>
      <c r="U4398">
        <v>6</v>
      </c>
      <c r="V4398" t="s">
        <v>82</v>
      </c>
      <c r="W4398">
        <f t="shared" si="66"/>
        <v>480</v>
      </c>
      <c r="X4398" s="5">
        <v>3</v>
      </c>
      <c r="Y4398" s="15" t="s">
        <v>48</v>
      </c>
      <c r="Z4398" t="s">
        <v>49</v>
      </c>
      <c r="AA4398" t="s">
        <v>483</v>
      </c>
      <c r="AB4398">
        <v>0</v>
      </c>
      <c r="AC4398" s="22" t="s">
        <v>1470</v>
      </c>
      <c r="AD4398" s="22" t="s">
        <v>1658</v>
      </c>
      <c r="AE4398" t="s">
        <v>1469</v>
      </c>
    </row>
    <row r="4399" spans="1:31" ht="14.4" x14ac:dyDescent="0.3">
      <c r="A4399">
        <v>45</v>
      </c>
      <c r="B4399" t="s">
        <v>24</v>
      </c>
      <c r="C4399" t="s">
        <v>395</v>
      </c>
      <c r="D4399" t="s">
        <v>105</v>
      </c>
      <c r="E4399">
        <v>2018</v>
      </c>
      <c r="F4399" t="s">
        <v>722</v>
      </c>
      <c r="G4399" t="s">
        <v>728</v>
      </c>
      <c r="H4399" s="3" t="s">
        <v>729</v>
      </c>
      <c r="I4399" s="17">
        <v>-9.9342500000000005</v>
      </c>
      <c r="J4399" s="17">
        <v>-67.806730000000002</v>
      </c>
      <c r="K4399">
        <v>53000</v>
      </c>
      <c r="L4399" t="s">
        <v>67</v>
      </c>
      <c r="M4399" t="s">
        <v>636</v>
      </c>
      <c r="N4399" t="s">
        <v>725</v>
      </c>
      <c r="O4399" s="12">
        <v>2015</v>
      </c>
      <c r="P4399" s="12">
        <v>9</v>
      </c>
      <c r="Q4399" s="12">
        <v>2016</v>
      </c>
      <c r="R4399" s="12">
        <v>2</v>
      </c>
      <c r="S4399">
        <v>6</v>
      </c>
      <c r="T4399" s="7">
        <v>2</v>
      </c>
      <c r="U4399">
        <v>6</v>
      </c>
      <c r="V4399" t="s">
        <v>82</v>
      </c>
      <c r="W4399">
        <f t="shared" si="66"/>
        <v>480</v>
      </c>
      <c r="X4399" s="5">
        <v>3</v>
      </c>
      <c r="Y4399" s="15" t="s">
        <v>48</v>
      </c>
      <c r="Z4399" t="s">
        <v>49</v>
      </c>
      <c r="AA4399" t="s">
        <v>490</v>
      </c>
      <c r="AB4399">
        <v>0</v>
      </c>
      <c r="AC4399" s="22" t="s">
        <v>1470</v>
      </c>
      <c r="AD4399" s="22" t="s">
        <v>1658</v>
      </c>
      <c r="AE4399" t="s">
        <v>1469</v>
      </c>
    </row>
    <row r="4400" spans="1:31" ht="14.4" x14ac:dyDescent="0.3">
      <c r="A4400">
        <v>45</v>
      </c>
      <c r="B4400" t="s">
        <v>24</v>
      </c>
      <c r="C4400" t="s">
        <v>395</v>
      </c>
      <c r="D4400" t="s">
        <v>105</v>
      </c>
      <c r="E4400">
        <v>2018</v>
      </c>
      <c r="F4400" t="s">
        <v>722</v>
      </c>
      <c r="G4400" t="s">
        <v>728</v>
      </c>
      <c r="H4400" s="3" t="s">
        <v>729</v>
      </c>
      <c r="I4400" s="17">
        <v>-9.9342500000000005</v>
      </c>
      <c r="J4400" s="17">
        <v>-67.806730000000002</v>
      </c>
      <c r="K4400">
        <v>53000</v>
      </c>
      <c r="L4400" t="s">
        <v>67</v>
      </c>
      <c r="M4400" t="s">
        <v>636</v>
      </c>
      <c r="N4400" t="s">
        <v>725</v>
      </c>
      <c r="O4400" s="12">
        <v>2015</v>
      </c>
      <c r="P4400" s="12">
        <v>9</v>
      </c>
      <c r="Q4400" s="12">
        <v>2016</v>
      </c>
      <c r="R4400" s="12">
        <v>2</v>
      </c>
      <c r="S4400">
        <v>6</v>
      </c>
      <c r="T4400" s="7">
        <v>2</v>
      </c>
      <c r="U4400">
        <v>6</v>
      </c>
      <c r="V4400" t="s">
        <v>82</v>
      </c>
      <c r="W4400">
        <f t="shared" si="66"/>
        <v>480</v>
      </c>
      <c r="X4400" s="5">
        <v>3</v>
      </c>
      <c r="Y4400" s="15" t="s">
        <v>48</v>
      </c>
      <c r="Z4400" t="s">
        <v>49</v>
      </c>
      <c r="AA4400" t="s">
        <v>1079</v>
      </c>
      <c r="AB4400">
        <v>0</v>
      </c>
      <c r="AC4400" s="22" t="s">
        <v>1470</v>
      </c>
      <c r="AD4400" s="22" t="s">
        <v>1658</v>
      </c>
      <c r="AE4400" t="s">
        <v>1469</v>
      </c>
    </row>
    <row r="4401" spans="1:31" ht="14.4" x14ac:dyDescent="0.3">
      <c r="A4401">
        <v>45</v>
      </c>
      <c r="B4401" t="s">
        <v>24</v>
      </c>
      <c r="C4401" t="s">
        <v>395</v>
      </c>
      <c r="D4401" t="s">
        <v>105</v>
      </c>
      <c r="E4401">
        <v>2018</v>
      </c>
      <c r="F4401" t="s">
        <v>722</v>
      </c>
      <c r="G4401" t="s">
        <v>728</v>
      </c>
      <c r="H4401" s="3" t="s">
        <v>729</v>
      </c>
      <c r="I4401" s="17">
        <v>-9.9342500000000005</v>
      </c>
      <c r="J4401" s="17">
        <v>-67.806730000000002</v>
      </c>
      <c r="K4401">
        <v>53000</v>
      </c>
      <c r="L4401" t="s">
        <v>67</v>
      </c>
      <c r="M4401" t="s">
        <v>636</v>
      </c>
      <c r="N4401" t="s">
        <v>725</v>
      </c>
      <c r="O4401" s="12">
        <v>2015</v>
      </c>
      <c r="P4401" s="12">
        <v>9</v>
      </c>
      <c r="Q4401" s="12">
        <v>2016</v>
      </c>
      <c r="R4401" s="12">
        <v>2</v>
      </c>
      <c r="S4401">
        <v>6</v>
      </c>
      <c r="T4401" s="7">
        <v>2</v>
      </c>
      <c r="U4401">
        <v>6</v>
      </c>
      <c r="V4401" t="s">
        <v>82</v>
      </c>
      <c r="W4401">
        <f t="shared" si="66"/>
        <v>480</v>
      </c>
      <c r="X4401" s="5">
        <v>3</v>
      </c>
      <c r="Y4401" s="15" t="s">
        <v>48</v>
      </c>
      <c r="Z4401" t="s">
        <v>55</v>
      </c>
      <c r="AA4401" t="s">
        <v>1080</v>
      </c>
      <c r="AB4401">
        <v>1</v>
      </c>
      <c r="AC4401" s="22" t="s">
        <v>1470</v>
      </c>
      <c r="AD4401" s="22" t="s">
        <v>1658</v>
      </c>
      <c r="AE4401" t="s">
        <v>1469</v>
      </c>
    </row>
    <row r="4402" spans="1:31" ht="14.4" x14ac:dyDescent="0.3">
      <c r="A4402">
        <v>45</v>
      </c>
      <c r="B4402" t="s">
        <v>24</v>
      </c>
      <c r="C4402" t="s">
        <v>395</v>
      </c>
      <c r="D4402" t="s">
        <v>105</v>
      </c>
      <c r="E4402">
        <v>2018</v>
      </c>
      <c r="F4402" t="s">
        <v>722</v>
      </c>
      <c r="G4402" t="s">
        <v>728</v>
      </c>
      <c r="H4402" s="3" t="s">
        <v>729</v>
      </c>
      <c r="I4402" s="17">
        <v>-9.9342500000000005</v>
      </c>
      <c r="J4402" s="17">
        <v>-67.806730000000002</v>
      </c>
      <c r="K4402">
        <v>53000</v>
      </c>
      <c r="L4402" t="s">
        <v>67</v>
      </c>
      <c r="M4402" t="s">
        <v>636</v>
      </c>
      <c r="N4402" t="s">
        <v>725</v>
      </c>
      <c r="O4402" s="12">
        <v>2015</v>
      </c>
      <c r="P4402" s="12">
        <v>9</v>
      </c>
      <c r="Q4402" s="12">
        <v>2016</v>
      </c>
      <c r="R4402" s="12">
        <v>2</v>
      </c>
      <c r="S4402">
        <v>6</v>
      </c>
      <c r="T4402" s="7">
        <v>2</v>
      </c>
      <c r="U4402">
        <v>6</v>
      </c>
      <c r="V4402" t="s">
        <v>82</v>
      </c>
      <c r="W4402">
        <f t="shared" si="66"/>
        <v>480</v>
      </c>
      <c r="X4402" s="5">
        <v>3</v>
      </c>
      <c r="Y4402" s="15" t="s">
        <v>48</v>
      </c>
      <c r="Z4402" t="s">
        <v>55</v>
      </c>
      <c r="AA4402" t="s">
        <v>859</v>
      </c>
      <c r="AB4402">
        <v>8</v>
      </c>
      <c r="AC4402" s="22" t="s">
        <v>1470</v>
      </c>
      <c r="AD4402" s="22" t="s">
        <v>1658</v>
      </c>
      <c r="AE4402" t="s">
        <v>1469</v>
      </c>
    </row>
    <row r="4403" spans="1:31" ht="14.4" x14ac:dyDescent="0.3">
      <c r="A4403">
        <v>45</v>
      </c>
      <c r="B4403" t="s">
        <v>24</v>
      </c>
      <c r="C4403" t="s">
        <v>395</v>
      </c>
      <c r="D4403" t="s">
        <v>105</v>
      </c>
      <c r="E4403">
        <v>2018</v>
      </c>
      <c r="F4403" t="s">
        <v>722</v>
      </c>
      <c r="G4403" t="s">
        <v>728</v>
      </c>
      <c r="H4403" s="3" t="s">
        <v>729</v>
      </c>
      <c r="I4403" s="17">
        <v>-9.9342500000000005</v>
      </c>
      <c r="J4403" s="17">
        <v>-67.806730000000002</v>
      </c>
      <c r="K4403">
        <v>53000</v>
      </c>
      <c r="L4403" t="s">
        <v>67</v>
      </c>
      <c r="M4403" t="s">
        <v>636</v>
      </c>
      <c r="N4403" t="s">
        <v>725</v>
      </c>
      <c r="O4403" s="12">
        <v>2015</v>
      </c>
      <c r="P4403" s="12">
        <v>9</v>
      </c>
      <c r="Q4403" s="12">
        <v>2016</v>
      </c>
      <c r="R4403" s="12">
        <v>2</v>
      </c>
      <c r="S4403">
        <v>6</v>
      </c>
      <c r="T4403" s="7">
        <v>2</v>
      </c>
      <c r="U4403">
        <v>6</v>
      </c>
      <c r="V4403" t="s">
        <v>82</v>
      </c>
      <c r="W4403">
        <f t="shared" si="66"/>
        <v>480</v>
      </c>
      <c r="X4403" s="5">
        <v>3</v>
      </c>
      <c r="Y4403" s="15" t="s">
        <v>48</v>
      </c>
      <c r="Z4403" t="s">
        <v>55</v>
      </c>
      <c r="AA4403" t="s">
        <v>890</v>
      </c>
      <c r="AB4403">
        <v>4</v>
      </c>
      <c r="AC4403" s="22" t="s">
        <v>1470</v>
      </c>
      <c r="AD4403" s="22" t="s">
        <v>1658</v>
      </c>
      <c r="AE4403" t="s">
        <v>1469</v>
      </c>
    </row>
    <row r="4404" spans="1:31" ht="14.4" x14ac:dyDescent="0.3">
      <c r="A4404">
        <v>45</v>
      </c>
      <c r="B4404" t="s">
        <v>24</v>
      </c>
      <c r="C4404" t="s">
        <v>395</v>
      </c>
      <c r="D4404" t="s">
        <v>105</v>
      </c>
      <c r="E4404">
        <v>2018</v>
      </c>
      <c r="F4404" t="s">
        <v>722</v>
      </c>
      <c r="G4404" t="s">
        <v>728</v>
      </c>
      <c r="H4404" s="3" t="s">
        <v>729</v>
      </c>
      <c r="I4404" s="17">
        <v>-9.9342500000000005</v>
      </c>
      <c r="J4404" s="17">
        <v>-67.806730000000002</v>
      </c>
      <c r="K4404">
        <v>53000</v>
      </c>
      <c r="L4404" t="s">
        <v>67</v>
      </c>
      <c r="M4404" t="s">
        <v>636</v>
      </c>
      <c r="N4404" t="s">
        <v>725</v>
      </c>
      <c r="O4404" s="12">
        <v>2015</v>
      </c>
      <c r="P4404" s="12">
        <v>9</v>
      </c>
      <c r="Q4404" s="12">
        <v>2016</v>
      </c>
      <c r="R4404" s="12">
        <v>2</v>
      </c>
      <c r="S4404">
        <v>6</v>
      </c>
      <c r="T4404" s="7">
        <v>2</v>
      </c>
      <c r="U4404">
        <v>6</v>
      </c>
      <c r="V4404" t="s">
        <v>82</v>
      </c>
      <c r="W4404">
        <f t="shared" si="66"/>
        <v>480</v>
      </c>
      <c r="X4404" s="5">
        <v>3</v>
      </c>
      <c r="Y4404" s="15" t="s">
        <v>48</v>
      </c>
      <c r="Z4404" t="s">
        <v>55</v>
      </c>
      <c r="AA4404" t="s">
        <v>496</v>
      </c>
      <c r="AB4404">
        <v>0</v>
      </c>
      <c r="AC4404" s="22" t="s">
        <v>1470</v>
      </c>
      <c r="AD4404" s="22" t="s">
        <v>1658</v>
      </c>
      <c r="AE4404" t="s">
        <v>1469</v>
      </c>
    </row>
    <row r="4405" spans="1:31" ht="14.4" x14ac:dyDescent="0.3">
      <c r="A4405">
        <v>45</v>
      </c>
      <c r="B4405" t="s">
        <v>24</v>
      </c>
      <c r="C4405" t="s">
        <v>395</v>
      </c>
      <c r="D4405" t="s">
        <v>105</v>
      </c>
      <c r="E4405">
        <v>2018</v>
      </c>
      <c r="F4405" t="s">
        <v>722</v>
      </c>
      <c r="G4405" t="s">
        <v>728</v>
      </c>
      <c r="H4405" s="3" t="s">
        <v>729</v>
      </c>
      <c r="I4405" s="17">
        <v>-9.9342500000000005</v>
      </c>
      <c r="J4405" s="17">
        <v>-67.806730000000002</v>
      </c>
      <c r="K4405">
        <v>53000</v>
      </c>
      <c r="L4405" t="s">
        <v>67</v>
      </c>
      <c r="M4405" t="s">
        <v>636</v>
      </c>
      <c r="N4405" t="s">
        <v>725</v>
      </c>
      <c r="O4405" s="12">
        <v>2015</v>
      </c>
      <c r="P4405" s="12">
        <v>9</v>
      </c>
      <c r="Q4405" s="12">
        <v>2016</v>
      </c>
      <c r="R4405" s="12">
        <v>2</v>
      </c>
      <c r="S4405">
        <v>6</v>
      </c>
      <c r="T4405" s="7">
        <v>2</v>
      </c>
      <c r="U4405">
        <v>6</v>
      </c>
      <c r="V4405" t="s">
        <v>82</v>
      </c>
      <c r="W4405">
        <f t="shared" si="66"/>
        <v>480</v>
      </c>
      <c r="X4405" s="5">
        <v>3</v>
      </c>
      <c r="Y4405" s="15" t="s">
        <v>48</v>
      </c>
      <c r="Z4405" t="s">
        <v>55</v>
      </c>
      <c r="AA4405" t="s">
        <v>860</v>
      </c>
      <c r="AB4405">
        <v>0</v>
      </c>
      <c r="AC4405" s="22" t="s">
        <v>1470</v>
      </c>
      <c r="AD4405" s="22" t="s">
        <v>1658</v>
      </c>
      <c r="AE4405" t="s">
        <v>1469</v>
      </c>
    </row>
    <row r="4406" spans="1:31" ht="14.4" x14ac:dyDescent="0.3">
      <c r="A4406">
        <v>45</v>
      </c>
      <c r="B4406" t="s">
        <v>24</v>
      </c>
      <c r="C4406" t="s">
        <v>395</v>
      </c>
      <c r="D4406" t="s">
        <v>105</v>
      </c>
      <c r="E4406">
        <v>2018</v>
      </c>
      <c r="F4406" t="s">
        <v>722</v>
      </c>
      <c r="G4406" t="s">
        <v>728</v>
      </c>
      <c r="H4406" s="3" t="s">
        <v>729</v>
      </c>
      <c r="I4406" s="17">
        <v>-9.9342500000000005</v>
      </c>
      <c r="J4406" s="17">
        <v>-67.806730000000002</v>
      </c>
      <c r="K4406">
        <v>53000</v>
      </c>
      <c r="L4406" t="s">
        <v>67</v>
      </c>
      <c r="M4406" t="s">
        <v>636</v>
      </c>
      <c r="N4406" t="s">
        <v>725</v>
      </c>
      <c r="O4406" s="12">
        <v>2015</v>
      </c>
      <c r="P4406" s="12">
        <v>9</v>
      </c>
      <c r="Q4406" s="12">
        <v>2016</v>
      </c>
      <c r="R4406" s="12">
        <v>2</v>
      </c>
      <c r="S4406">
        <v>6</v>
      </c>
      <c r="T4406" s="7">
        <v>2</v>
      </c>
      <c r="U4406">
        <v>6</v>
      </c>
      <c r="V4406" t="s">
        <v>82</v>
      </c>
      <c r="W4406">
        <f t="shared" si="66"/>
        <v>480</v>
      </c>
      <c r="X4406" s="5">
        <v>3</v>
      </c>
      <c r="Y4406" s="15" t="s">
        <v>48</v>
      </c>
      <c r="Z4406" t="s">
        <v>55</v>
      </c>
      <c r="AA4406" t="s">
        <v>503</v>
      </c>
      <c r="AB4406">
        <v>0</v>
      </c>
      <c r="AC4406" s="22" t="s">
        <v>1470</v>
      </c>
      <c r="AD4406" s="22" t="s">
        <v>1658</v>
      </c>
      <c r="AE4406" t="s">
        <v>1469</v>
      </c>
    </row>
    <row r="4407" spans="1:31" ht="14.4" x14ac:dyDescent="0.3">
      <c r="A4407">
        <v>45</v>
      </c>
      <c r="B4407" t="s">
        <v>24</v>
      </c>
      <c r="C4407" t="s">
        <v>395</v>
      </c>
      <c r="D4407" t="s">
        <v>105</v>
      </c>
      <c r="E4407">
        <v>2018</v>
      </c>
      <c r="F4407" t="s">
        <v>722</v>
      </c>
      <c r="G4407" t="s">
        <v>728</v>
      </c>
      <c r="H4407" s="3" t="s">
        <v>729</v>
      </c>
      <c r="I4407" s="17">
        <v>-9.9342500000000005</v>
      </c>
      <c r="J4407" s="17">
        <v>-67.806730000000002</v>
      </c>
      <c r="K4407">
        <v>53000</v>
      </c>
      <c r="L4407" t="s">
        <v>67</v>
      </c>
      <c r="M4407" t="s">
        <v>636</v>
      </c>
      <c r="N4407" t="s">
        <v>725</v>
      </c>
      <c r="O4407" s="12">
        <v>2015</v>
      </c>
      <c r="P4407" s="12">
        <v>9</v>
      </c>
      <c r="Q4407" s="12">
        <v>2016</v>
      </c>
      <c r="R4407" s="12">
        <v>2</v>
      </c>
      <c r="S4407">
        <v>6</v>
      </c>
      <c r="T4407" s="7">
        <v>2</v>
      </c>
      <c r="U4407">
        <v>6</v>
      </c>
      <c r="V4407" t="s">
        <v>82</v>
      </c>
      <c r="W4407">
        <f t="shared" si="66"/>
        <v>480</v>
      </c>
      <c r="X4407" s="5">
        <v>3</v>
      </c>
      <c r="Y4407" s="15" t="s">
        <v>48</v>
      </c>
      <c r="Z4407" t="s">
        <v>55</v>
      </c>
      <c r="AA4407" t="s">
        <v>1106</v>
      </c>
      <c r="AB4407">
        <v>0</v>
      </c>
      <c r="AC4407" s="22" t="s">
        <v>1470</v>
      </c>
      <c r="AD4407" s="22" t="s">
        <v>1658</v>
      </c>
      <c r="AE4407" t="s">
        <v>1469</v>
      </c>
    </row>
    <row r="4408" spans="1:31" ht="14.4" x14ac:dyDescent="0.3">
      <c r="A4408">
        <v>45</v>
      </c>
      <c r="B4408" t="s">
        <v>24</v>
      </c>
      <c r="C4408" t="s">
        <v>395</v>
      </c>
      <c r="D4408" t="s">
        <v>105</v>
      </c>
      <c r="E4408">
        <v>2018</v>
      </c>
      <c r="F4408" t="s">
        <v>722</v>
      </c>
      <c r="G4408" t="s">
        <v>728</v>
      </c>
      <c r="H4408" s="3" t="s">
        <v>729</v>
      </c>
      <c r="I4408" s="17">
        <v>-9.9342500000000005</v>
      </c>
      <c r="J4408" s="17">
        <v>-67.806730000000002</v>
      </c>
      <c r="K4408">
        <v>53000</v>
      </c>
      <c r="L4408" t="s">
        <v>67</v>
      </c>
      <c r="M4408" t="s">
        <v>636</v>
      </c>
      <c r="N4408" t="s">
        <v>725</v>
      </c>
      <c r="O4408" s="12">
        <v>2015</v>
      </c>
      <c r="P4408" s="12">
        <v>9</v>
      </c>
      <c r="Q4408" s="12">
        <v>2016</v>
      </c>
      <c r="R4408" s="12">
        <v>2</v>
      </c>
      <c r="S4408">
        <v>6</v>
      </c>
      <c r="T4408" s="7">
        <v>2</v>
      </c>
      <c r="U4408">
        <v>6</v>
      </c>
      <c r="V4408" t="s">
        <v>82</v>
      </c>
      <c r="W4408">
        <f t="shared" si="66"/>
        <v>480</v>
      </c>
      <c r="X4408" s="5">
        <v>3</v>
      </c>
      <c r="Y4408" s="15" t="s">
        <v>48</v>
      </c>
      <c r="Z4408" t="s">
        <v>55</v>
      </c>
      <c r="AA4408" t="s">
        <v>861</v>
      </c>
      <c r="AB4408">
        <v>1</v>
      </c>
      <c r="AC4408" s="22" t="s">
        <v>1470</v>
      </c>
      <c r="AD4408" s="22" t="s">
        <v>1658</v>
      </c>
      <c r="AE4408" t="s">
        <v>1469</v>
      </c>
    </row>
    <row r="4409" spans="1:31" ht="14.4" x14ac:dyDescent="0.3">
      <c r="A4409">
        <v>45</v>
      </c>
      <c r="B4409" t="s">
        <v>24</v>
      </c>
      <c r="C4409" t="s">
        <v>395</v>
      </c>
      <c r="D4409" t="s">
        <v>105</v>
      </c>
      <c r="E4409">
        <v>2018</v>
      </c>
      <c r="F4409" t="s">
        <v>722</v>
      </c>
      <c r="G4409" t="s">
        <v>728</v>
      </c>
      <c r="H4409" s="3" t="s">
        <v>729</v>
      </c>
      <c r="I4409" s="17">
        <v>-9.9342500000000005</v>
      </c>
      <c r="J4409" s="17">
        <v>-67.806730000000002</v>
      </c>
      <c r="K4409">
        <v>53000</v>
      </c>
      <c r="L4409" t="s">
        <v>67</v>
      </c>
      <c r="M4409" t="s">
        <v>636</v>
      </c>
      <c r="N4409" t="s">
        <v>725</v>
      </c>
      <c r="O4409" s="12">
        <v>2015</v>
      </c>
      <c r="P4409" s="12">
        <v>9</v>
      </c>
      <c r="Q4409" s="12">
        <v>2016</v>
      </c>
      <c r="R4409" s="12">
        <v>2</v>
      </c>
      <c r="S4409">
        <v>6</v>
      </c>
      <c r="T4409" s="7">
        <v>2</v>
      </c>
      <c r="U4409">
        <v>6</v>
      </c>
      <c r="V4409" t="s">
        <v>82</v>
      </c>
      <c r="W4409">
        <f t="shared" si="66"/>
        <v>480</v>
      </c>
      <c r="X4409" s="5">
        <v>3</v>
      </c>
      <c r="Y4409" s="15" t="s">
        <v>48</v>
      </c>
      <c r="Z4409" t="s">
        <v>55</v>
      </c>
      <c r="AA4409" t="s">
        <v>59</v>
      </c>
      <c r="AB4409">
        <v>0</v>
      </c>
      <c r="AC4409" s="22" t="s">
        <v>1470</v>
      </c>
      <c r="AD4409" s="22" t="s">
        <v>1658</v>
      </c>
      <c r="AE4409" t="s">
        <v>1469</v>
      </c>
    </row>
    <row r="4410" spans="1:31" ht="14.4" x14ac:dyDescent="0.3">
      <c r="A4410">
        <v>45</v>
      </c>
      <c r="B4410" t="s">
        <v>24</v>
      </c>
      <c r="C4410" t="s">
        <v>395</v>
      </c>
      <c r="D4410" t="s">
        <v>105</v>
      </c>
      <c r="E4410">
        <v>2018</v>
      </c>
      <c r="F4410" t="s">
        <v>722</v>
      </c>
      <c r="G4410" t="s">
        <v>728</v>
      </c>
      <c r="H4410" s="3" t="s">
        <v>729</v>
      </c>
      <c r="I4410" s="17">
        <v>-9.9342500000000005</v>
      </c>
      <c r="J4410" s="17">
        <v>-67.806730000000002</v>
      </c>
      <c r="K4410">
        <v>53000</v>
      </c>
      <c r="L4410" t="s">
        <v>67</v>
      </c>
      <c r="M4410" t="s">
        <v>636</v>
      </c>
      <c r="N4410" t="s">
        <v>725</v>
      </c>
      <c r="O4410" s="12">
        <v>2015</v>
      </c>
      <c r="P4410" s="12">
        <v>9</v>
      </c>
      <c r="Q4410" s="12">
        <v>2016</v>
      </c>
      <c r="R4410" s="12">
        <v>2</v>
      </c>
      <c r="S4410">
        <v>6</v>
      </c>
      <c r="T4410" s="7">
        <v>2</v>
      </c>
      <c r="U4410">
        <v>6</v>
      </c>
      <c r="V4410" t="s">
        <v>82</v>
      </c>
      <c r="W4410">
        <f t="shared" si="66"/>
        <v>480</v>
      </c>
      <c r="X4410" s="5">
        <v>3</v>
      </c>
      <c r="Y4410" s="15" t="s">
        <v>48</v>
      </c>
      <c r="Z4410" t="s">
        <v>55</v>
      </c>
      <c r="AA4410" t="s">
        <v>113</v>
      </c>
      <c r="AB4410">
        <v>0</v>
      </c>
      <c r="AC4410" s="22" t="s">
        <v>1470</v>
      </c>
      <c r="AD4410" s="22" t="s">
        <v>1658</v>
      </c>
      <c r="AE4410" t="s">
        <v>1469</v>
      </c>
    </row>
    <row r="4411" spans="1:31" ht="14.4" x14ac:dyDescent="0.3">
      <c r="A4411">
        <v>45</v>
      </c>
      <c r="B4411" t="s">
        <v>24</v>
      </c>
      <c r="C4411" t="s">
        <v>395</v>
      </c>
      <c r="D4411" t="s">
        <v>105</v>
      </c>
      <c r="E4411">
        <v>2018</v>
      </c>
      <c r="F4411" t="s">
        <v>722</v>
      </c>
      <c r="G4411" t="s">
        <v>728</v>
      </c>
      <c r="H4411" s="3" t="s">
        <v>729</v>
      </c>
      <c r="I4411" s="17">
        <v>-9.9342500000000005</v>
      </c>
      <c r="J4411" s="17">
        <v>-67.806730000000002</v>
      </c>
      <c r="K4411">
        <v>53000</v>
      </c>
      <c r="L4411" t="s">
        <v>67</v>
      </c>
      <c r="M4411" t="s">
        <v>636</v>
      </c>
      <c r="N4411" t="s">
        <v>725</v>
      </c>
      <c r="O4411" s="12">
        <v>2015</v>
      </c>
      <c r="P4411" s="12">
        <v>9</v>
      </c>
      <c r="Q4411" s="12">
        <v>2016</v>
      </c>
      <c r="R4411" s="12">
        <v>2</v>
      </c>
      <c r="S4411">
        <v>6</v>
      </c>
      <c r="T4411" s="7">
        <v>2</v>
      </c>
      <c r="U4411">
        <v>6</v>
      </c>
      <c r="V4411" t="s">
        <v>82</v>
      </c>
      <c r="W4411">
        <f t="shared" si="66"/>
        <v>480</v>
      </c>
      <c r="X4411" s="5">
        <v>3</v>
      </c>
      <c r="Y4411" s="15" t="s">
        <v>48</v>
      </c>
      <c r="Z4411" t="s">
        <v>55</v>
      </c>
      <c r="AA4411" t="s">
        <v>655</v>
      </c>
      <c r="AB4411">
        <v>10</v>
      </c>
      <c r="AC4411" s="22" t="s">
        <v>1470</v>
      </c>
      <c r="AD4411" s="22" t="s">
        <v>1658</v>
      </c>
      <c r="AE4411" t="s">
        <v>1469</v>
      </c>
    </row>
    <row r="4412" spans="1:31" ht="14.4" x14ac:dyDescent="0.3">
      <c r="A4412">
        <v>45</v>
      </c>
      <c r="B4412" t="s">
        <v>24</v>
      </c>
      <c r="C4412" t="s">
        <v>395</v>
      </c>
      <c r="D4412" t="s">
        <v>105</v>
      </c>
      <c r="E4412">
        <v>2018</v>
      </c>
      <c r="F4412" t="s">
        <v>722</v>
      </c>
      <c r="G4412" t="s">
        <v>728</v>
      </c>
      <c r="H4412" s="3" t="s">
        <v>729</v>
      </c>
      <c r="I4412" s="17">
        <v>-9.9342500000000005</v>
      </c>
      <c r="J4412" s="17">
        <v>-67.806730000000002</v>
      </c>
      <c r="K4412">
        <v>53000</v>
      </c>
      <c r="L4412" t="s">
        <v>67</v>
      </c>
      <c r="M4412" t="s">
        <v>636</v>
      </c>
      <c r="N4412" t="s">
        <v>725</v>
      </c>
      <c r="O4412" s="12">
        <v>2015</v>
      </c>
      <c r="P4412" s="12">
        <v>9</v>
      </c>
      <c r="Q4412" s="12">
        <v>2016</v>
      </c>
      <c r="R4412" s="12">
        <v>2</v>
      </c>
      <c r="S4412">
        <v>6</v>
      </c>
      <c r="T4412" s="7">
        <v>2</v>
      </c>
      <c r="U4412">
        <v>6</v>
      </c>
      <c r="V4412" t="s">
        <v>82</v>
      </c>
      <c r="W4412">
        <f t="shared" si="66"/>
        <v>480</v>
      </c>
      <c r="X4412" s="5">
        <v>3</v>
      </c>
      <c r="Y4412" s="15" t="s">
        <v>48</v>
      </c>
      <c r="Z4412" t="s">
        <v>55</v>
      </c>
      <c r="AA4412" t="s">
        <v>379</v>
      </c>
      <c r="AB4412">
        <v>0</v>
      </c>
      <c r="AC4412" s="22" t="s">
        <v>1470</v>
      </c>
      <c r="AD4412" s="22" t="s">
        <v>1658</v>
      </c>
      <c r="AE4412" t="s">
        <v>1469</v>
      </c>
    </row>
    <row r="4413" spans="1:31" ht="14.4" x14ac:dyDescent="0.3">
      <c r="A4413">
        <v>45</v>
      </c>
      <c r="B4413" t="s">
        <v>24</v>
      </c>
      <c r="C4413" t="s">
        <v>395</v>
      </c>
      <c r="D4413" t="s">
        <v>105</v>
      </c>
      <c r="E4413">
        <v>2018</v>
      </c>
      <c r="F4413" t="s">
        <v>722</v>
      </c>
      <c r="G4413" t="s">
        <v>728</v>
      </c>
      <c r="H4413" s="3" t="s">
        <v>729</v>
      </c>
      <c r="I4413" s="17">
        <v>-9.9342500000000005</v>
      </c>
      <c r="J4413" s="17">
        <v>-67.806730000000002</v>
      </c>
      <c r="K4413">
        <v>53000</v>
      </c>
      <c r="L4413" t="s">
        <v>67</v>
      </c>
      <c r="M4413" t="s">
        <v>636</v>
      </c>
      <c r="N4413" t="s">
        <v>725</v>
      </c>
      <c r="O4413" s="12">
        <v>2015</v>
      </c>
      <c r="P4413" s="12">
        <v>9</v>
      </c>
      <c r="Q4413" s="12">
        <v>2016</v>
      </c>
      <c r="R4413" s="12">
        <v>2</v>
      </c>
      <c r="S4413">
        <v>6</v>
      </c>
      <c r="T4413" s="7">
        <v>2</v>
      </c>
      <c r="U4413">
        <v>6</v>
      </c>
      <c r="V4413" t="s">
        <v>82</v>
      </c>
      <c r="W4413">
        <f t="shared" si="66"/>
        <v>480</v>
      </c>
      <c r="X4413" s="5">
        <v>3</v>
      </c>
      <c r="Y4413" s="15" t="s">
        <v>48</v>
      </c>
      <c r="Z4413" t="s">
        <v>55</v>
      </c>
      <c r="AA4413" t="s">
        <v>899</v>
      </c>
      <c r="AB4413">
        <v>0</v>
      </c>
      <c r="AC4413" s="22" t="s">
        <v>1470</v>
      </c>
      <c r="AD4413" s="22" t="s">
        <v>1658</v>
      </c>
      <c r="AE4413" t="s">
        <v>1469</v>
      </c>
    </row>
    <row r="4414" spans="1:31" ht="14.4" x14ac:dyDescent="0.3">
      <c r="A4414">
        <v>45</v>
      </c>
      <c r="B4414" t="s">
        <v>24</v>
      </c>
      <c r="C4414" t="s">
        <v>395</v>
      </c>
      <c r="D4414" t="s">
        <v>105</v>
      </c>
      <c r="E4414">
        <v>2018</v>
      </c>
      <c r="F4414" t="s">
        <v>722</v>
      </c>
      <c r="G4414" t="s">
        <v>728</v>
      </c>
      <c r="H4414" s="3" t="s">
        <v>729</v>
      </c>
      <c r="I4414" s="17">
        <v>-9.9342500000000005</v>
      </c>
      <c r="J4414" s="17">
        <v>-67.806730000000002</v>
      </c>
      <c r="K4414">
        <v>53000</v>
      </c>
      <c r="L4414" t="s">
        <v>67</v>
      </c>
      <c r="M4414" t="s">
        <v>636</v>
      </c>
      <c r="N4414" t="s">
        <v>725</v>
      </c>
      <c r="O4414" s="12">
        <v>2015</v>
      </c>
      <c r="P4414" s="12">
        <v>9</v>
      </c>
      <c r="Q4414" s="12">
        <v>2016</v>
      </c>
      <c r="R4414" s="12">
        <v>2</v>
      </c>
      <c r="S4414">
        <v>6</v>
      </c>
      <c r="T4414" s="7">
        <v>2</v>
      </c>
      <c r="U4414">
        <v>6</v>
      </c>
      <c r="V4414" t="s">
        <v>82</v>
      </c>
      <c r="W4414">
        <f t="shared" si="66"/>
        <v>480</v>
      </c>
      <c r="X4414" s="5">
        <v>3</v>
      </c>
      <c r="Y4414" s="15" t="s">
        <v>48</v>
      </c>
      <c r="Z4414" t="s">
        <v>55</v>
      </c>
      <c r="AA4414" t="s">
        <v>1110</v>
      </c>
      <c r="AB4414">
        <v>0</v>
      </c>
      <c r="AC4414" s="22" t="s">
        <v>1470</v>
      </c>
      <c r="AD4414" s="22" t="s">
        <v>1658</v>
      </c>
      <c r="AE4414" t="s">
        <v>1469</v>
      </c>
    </row>
    <row r="4415" spans="1:31" ht="14.4" x14ac:dyDescent="0.3">
      <c r="A4415">
        <v>45</v>
      </c>
      <c r="B4415" t="s">
        <v>24</v>
      </c>
      <c r="C4415" t="s">
        <v>395</v>
      </c>
      <c r="D4415" t="s">
        <v>105</v>
      </c>
      <c r="E4415">
        <v>2018</v>
      </c>
      <c r="F4415" t="s">
        <v>722</v>
      </c>
      <c r="G4415" t="s">
        <v>728</v>
      </c>
      <c r="H4415" s="3" t="s">
        <v>729</v>
      </c>
      <c r="I4415" s="17">
        <v>-9.9342500000000005</v>
      </c>
      <c r="J4415" s="17">
        <v>-67.806730000000002</v>
      </c>
      <c r="K4415">
        <v>53000</v>
      </c>
      <c r="L4415" t="s">
        <v>67</v>
      </c>
      <c r="M4415" t="s">
        <v>636</v>
      </c>
      <c r="N4415" t="s">
        <v>725</v>
      </c>
      <c r="O4415" s="12">
        <v>2015</v>
      </c>
      <c r="P4415" s="12">
        <v>9</v>
      </c>
      <c r="Q4415" s="12">
        <v>2016</v>
      </c>
      <c r="R4415" s="12">
        <v>2</v>
      </c>
      <c r="S4415">
        <v>6</v>
      </c>
      <c r="T4415" s="7">
        <v>2</v>
      </c>
      <c r="U4415">
        <v>6</v>
      </c>
      <c r="V4415" t="s">
        <v>82</v>
      </c>
      <c r="W4415">
        <f t="shared" si="66"/>
        <v>480</v>
      </c>
      <c r="X4415" s="5">
        <v>3</v>
      </c>
      <c r="Y4415" s="15" t="s">
        <v>48</v>
      </c>
      <c r="Z4415" t="s">
        <v>55</v>
      </c>
      <c r="AA4415" t="s">
        <v>1083</v>
      </c>
      <c r="AB4415">
        <v>2</v>
      </c>
      <c r="AC4415" s="22" t="s">
        <v>1470</v>
      </c>
      <c r="AD4415" s="22" t="s">
        <v>1658</v>
      </c>
      <c r="AE4415" t="s">
        <v>1469</v>
      </c>
    </row>
    <row r="4416" spans="1:31" ht="14.4" x14ac:dyDescent="0.3">
      <c r="A4416">
        <v>45</v>
      </c>
      <c r="B4416" t="s">
        <v>24</v>
      </c>
      <c r="C4416" t="s">
        <v>395</v>
      </c>
      <c r="D4416" t="s">
        <v>105</v>
      </c>
      <c r="E4416">
        <v>2018</v>
      </c>
      <c r="F4416" t="s">
        <v>722</v>
      </c>
      <c r="G4416" t="s">
        <v>728</v>
      </c>
      <c r="H4416" s="3" t="s">
        <v>729</v>
      </c>
      <c r="I4416" s="17">
        <v>-9.9342500000000005</v>
      </c>
      <c r="J4416" s="17">
        <v>-67.806730000000002</v>
      </c>
      <c r="K4416">
        <v>53000</v>
      </c>
      <c r="L4416" t="s">
        <v>67</v>
      </c>
      <c r="M4416" t="s">
        <v>636</v>
      </c>
      <c r="N4416" t="s">
        <v>725</v>
      </c>
      <c r="O4416" s="12">
        <v>2015</v>
      </c>
      <c r="P4416" s="12">
        <v>9</v>
      </c>
      <c r="Q4416" s="12">
        <v>2016</v>
      </c>
      <c r="R4416" s="12">
        <v>2</v>
      </c>
      <c r="S4416">
        <v>6</v>
      </c>
      <c r="T4416" s="7">
        <v>2</v>
      </c>
      <c r="U4416">
        <v>6</v>
      </c>
      <c r="V4416" t="s">
        <v>82</v>
      </c>
      <c r="W4416">
        <f t="shared" si="66"/>
        <v>480</v>
      </c>
      <c r="X4416" s="5">
        <v>3</v>
      </c>
      <c r="Y4416" s="15" t="s">
        <v>48</v>
      </c>
      <c r="Z4416" t="s">
        <v>55</v>
      </c>
      <c r="AA4416" t="s">
        <v>524</v>
      </c>
      <c r="AB4416">
        <v>5</v>
      </c>
      <c r="AC4416" s="22" t="s">
        <v>1470</v>
      </c>
      <c r="AD4416" s="22" t="s">
        <v>1658</v>
      </c>
      <c r="AE4416" t="s">
        <v>1469</v>
      </c>
    </row>
    <row r="4417" spans="1:31" ht="14.4" x14ac:dyDescent="0.3">
      <c r="A4417">
        <v>45</v>
      </c>
      <c r="B4417" t="s">
        <v>24</v>
      </c>
      <c r="C4417" t="s">
        <v>395</v>
      </c>
      <c r="D4417" t="s">
        <v>105</v>
      </c>
      <c r="E4417">
        <v>2018</v>
      </c>
      <c r="F4417" t="s">
        <v>722</v>
      </c>
      <c r="G4417" t="s">
        <v>728</v>
      </c>
      <c r="H4417" s="3" t="s">
        <v>729</v>
      </c>
      <c r="I4417" s="17">
        <v>-9.9342500000000005</v>
      </c>
      <c r="J4417" s="17">
        <v>-67.806730000000002</v>
      </c>
      <c r="K4417">
        <v>53000</v>
      </c>
      <c r="L4417" t="s">
        <v>67</v>
      </c>
      <c r="M4417" t="s">
        <v>636</v>
      </c>
      <c r="N4417" t="s">
        <v>725</v>
      </c>
      <c r="O4417" s="12">
        <v>2015</v>
      </c>
      <c r="P4417" s="12">
        <v>9</v>
      </c>
      <c r="Q4417" s="12">
        <v>2016</v>
      </c>
      <c r="R4417" s="12">
        <v>2</v>
      </c>
      <c r="S4417">
        <v>6</v>
      </c>
      <c r="T4417" s="7">
        <v>2</v>
      </c>
      <c r="U4417">
        <v>6</v>
      </c>
      <c r="V4417" t="s">
        <v>82</v>
      </c>
      <c r="W4417">
        <f t="shared" si="66"/>
        <v>480</v>
      </c>
      <c r="X4417" s="5">
        <v>3</v>
      </c>
      <c r="Y4417" s="15" t="s">
        <v>48</v>
      </c>
      <c r="Z4417" t="s">
        <v>55</v>
      </c>
      <c r="AA4417" t="s">
        <v>1107</v>
      </c>
      <c r="AB4417">
        <v>6</v>
      </c>
      <c r="AC4417" s="22" t="s">
        <v>1470</v>
      </c>
      <c r="AD4417" s="22" t="s">
        <v>1658</v>
      </c>
      <c r="AE4417" t="s">
        <v>1469</v>
      </c>
    </row>
    <row r="4418" spans="1:31" ht="14.4" x14ac:dyDescent="0.3">
      <c r="A4418">
        <v>45</v>
      </c>
      <c r="B4418" t="s">
        <v>24</v>
      </c>
      <c r="C4418" t="s">
        <v>395</v>
      </c>
      <c r="D4418" t="s">
        <v>105</v>
      </c>
      <c r="E4418">
        <v>2018</v>
      </c>
      <c r="F4418" t="s">
        <v>722</v>
      </c>
      <c r="G4418" t="s">
        <v>728</v>
      </c>
      <c r="H4418" s="3" t="s">
        <v>729</v>
      </c>
      <c r="I4418" s="17">
        <v>-9.9342500000000005</v>
      </c>
      <c r="J4418" s="17">
        <v>-67.806730000000002</v>
      </c>
      <c r="K4418">
        <v>53000</v>
      </c>
      <c r="L4418" t="s">
        <v>67</v>
      </c>
      <c r="M4418" t="s">
        <v>636</v>
      </c>
      <c r="N4418" t="s">
        <v>725</v>
      </c>
      <c r="O4418" s="12">
        <v>2015</v>
      </c>
      <c r="P4418" s="12">
        <v>9</v>
      </c>
      <c r="Q4418" s="12">
        <v>2016</v>
      </c>
      <c r="R4418" s="12">
        <v>2</v>
      </c>
      <c r="S4418">
        <v>6</v>
      </c>
      <c r="T4418" s="7">
        <v>2</v>
      </c>
      <c r="U4418">
        <v>6</v>
      </c>
      <c r="V4418" t="s">
        <v>82</v>
      </c>
      <c r="W4418">
        <f t="shared" si="66"/>
        <v>480</v>
      </c>
      <c r="X4418" s="5">
        <v>3</v>
      </c>
      <c r="Y4418" s="15" t="s">
        <v>48</v>
      </c>
      <c r="Z4418" t="s">
        <v>55</v>
      </c>
      <c r="AA4418" t="s">
        <v>889</v>
      </c>
      <c r="AB4418">
        <v>0</v>
      </c>
      <c r="AC4418" s="22" t="s">
        <v>1470</v>
      </c>
      <c r="AD4418" s="22" t="s">
        <v>1658</v>
      </c>
      <c r="AE4418" t="s">
        <v>1469</v>
      </c>
    </row>
    <row r="4419" spans="1:31" ht="14.4" x14ac:dyDescent="0.3">
      <c r="A4419">
        <v>45</v>
      </c>
      <c r="B4419" t="s">
        <v>24</v>
      </c>
      <c r="C4419" t="s">
        <v>395</v>
      </c>
      <c r="D4419" t="s">
        <v>105</v>
      </c>
      <c r="E4419">
        <v>2018</v>
      </c>
      <c r="F4419" t="s">
        <v>722</v>
      </c>
      <c r="G4419" t="s">
        <v>728</v>
      </c>
      <c r="H4419" s="3" t="s">
        <v>729</v>
      </c>
      <c r="I4419" s="17">
        <v>-9.9342500000000005</v>
      </c>
      <c r="J4419" s="17">
        <v>-67.806730000000002</v>
      </c>
      <c r="K4419">
        <v>53000</v>
      </c>
      <c r="L4419" t="s">
        <v>67</v>
      </c>
      <c r="M4419" t="s">
        <v>636</v>
      </c>
      <c r="N4419" t="s">
        <v>725</v>
      </c>
      <c r="O4419" s="12">
        <v>2015</v>
      </c>
      <c r="P4419" s="12">
        <v>9</v>
      </c>
      <c r="Q4419" s="12">
        <v>2016</v>
      </c>
      <c r="R4419" s="12">
        <v>2</v>
      </c>
      <c r="S4419">
        <v>6</v>
      </c>
      <c r="T4419" s="7">
        <v>2</v>
      </c>
      <c r="U4419">
        <v>6</v>
      </c>
      <c r="V4419" t="s">
        <v>82</v>
      </c>
      <c r="W4419">
        <f t="shared" si="66"/>
        <v>480</v>
      </c>
      <c r="X4419" s="5">
        <v>3</v>
      </c>
      <c r="Y4419" s="15" t="s">
        <v>48</v>
      </c>
      <c r="Z4419" t="s">
        <v>55</v>
      </c>
      <c r="AA4419" t="s">
        <v>70</v>
      </c>
      <c r="AB4419">
        <v>0</v>
      </c>
      <c r="AC4419" s="22" t="s">
        <v>1470</v>
      </c>
      <c r="AD4419" s="22" t="s">
        <v>1658</v>
      </c>
      <c r="AE4419" t="s">
        <v>1469</v>
      </c>
    </row>
    <row r="4420" spans="1:31" ht="14.4" x14ac:dyDescent="0.3">
      <c r="A4420">
        <v>45</v>
      </c>
      <c r="B4420" t="s">
        <v>24</v>
      </c>
      <c r="C4420" t="s">
        <v>395</v>
      </c>
      <c r="D4420" t="s">
        <v>105</v>
      </c>
      <c r="E4420">
        <v>2018</v>
      </c>
      <c r="F4420" t="s">
        <v>722</v>
      </c>
      <c r="G4420" t="s">
        <v>728</v>
      </c>
      <c r="H4420" s="3" t="s">
        <v>729</v>
      </c>
      <c r="I4420" s="17">
        <v>-9.9342500000000005</v>
      </c>
      <c r="J4420" s="17">
        <v>-67.806730000000002</v>
      </c>
      <c r="K4420">
        <v>53000</v>
      </c>
      <c r="L4420" t="s">
        <v>67</v>
      </c>
      <c r="M4420" t="s">
        <v>636</v>
      </c>
      <c r="N4420" t="s">
        <v>725</v>
      </c>
      <c r="O4420" s="12">
        <v>2015</v>
      </c>
      <c r="P4420" s="12">
        <v>9</v>
      </c>
      <c r="Q4420" s="12">
        <v>2016</v>
      </c>
      <c r="R4420" s="12">
        <v>2</v>
      </c>
      <c r="S4420">
        <v>6</v>
      </c>
      <c r="T4420" s="7">
        <v>2</v>
      </c>
      <c r="U4420">
        <v>6</v>
      </c>
      <c r="V4420" t="s">
        <v>82</v>
      </c>
      <c r="W4420">
        <f t="shared" si="66"/>
        <v>480</v>
      </c>
      <c r="X4420" s="5">
        <v>3</v>
      </c>
      <c r="Y4420" s="15" t="s">
        <v>48</v>
      </c>
      <c r="Z4420" t="s">
        <v>55</v>
      </c>
      <c r="AA4420" t="s">
        <v>1108</v>
      </c>
      <c r="AB4420">
        <v>0</v>
      </c>
      <c r="AC4420" s="22" t="s">
        <v>1470</v>
      </c>
      <c r="AD4420" s="22" t="s">
        <v>1658</v>
      </c>
      <c r="AE4420" t="s">
        <v>1469</v>
      </c>
    </row>
    <row r="4421" spans="1:31" ht="14.4" x14ac:dyDescent="0.3">
      <c r="A4421">
        <v>45</v>
      </c>
      <c r="B4421" t="s">
        <v>24</v>
      </c>
      <c r="C4421" t="s">
        <v>395</v>
      </c>
      <c r="D4421" t="s">
        <v>105</v>
      </c>
      <c r="E4421">
        <v>2018</v>
      </c>
      <c r="F4421" t="s">
        <v>722</v>
      </c>
      <c r="G4421" t="s">
        <v>728</v>
      </c>
      <c r="H4421" s="3" t="s">
        <v>729</v>
      </c>
      <c r="I4421" s="17">
        <v>-9.9342500000000005</v>
      </c>
      <c r="J4421" s="17">
        <v>-67.806730000000002</v>
      </c>
      <c r="K4421">
        <v>53000</v>
      </c>
      <c r="L4421" t="s">
        <v>67</v>
      </c>
      <c r="M4421" t="s">
        <v>636</v>
      </c>
      <c r="N4421" t="s">
        <v>725</v>
      </c>
      <c r="O4421" s="12">
        <v>2015</v>
      </c>
      <c r="P4421" s="12">
        <v>9</v>
      </c>
      <c r="Q4421" s="12">
        <v>2016</v>
      </c>
      <c r="R4421" s="12">
        <v>2</v>
      </c>
      <c r="S4421">
        <v>6</v>
      </c>
      <c r="T4421" s="7">
        <v>2</v>
      </c>
      <c r="U4421">
        <v>6</v>
      </c>
      <c r="V4421" t="s">
        <v>82</v>
      </c>
      <c r="W4421">
        <f t="shared" si="66"/>
        <v>480</v>
      </c>
      <c r="X4421" s="5">
        <v>3</v>
      </c>
      <c r="Y4421" s="15" t="s">
        <v>48</v>
      </c>
      <c r="Z4421" t="s">
        <v>55</v>
      </c>
      <c r="AA4421" t="s">
        <v>1113</v>
      </c>
      <c r="AB4421">
        <v>0</v>
      </c>
      <c r="AC4421" s="22" t="s">
        <v>1470</v>
      </c>
      <c r="AD4421" s="22" t="s">
        <v>1658</v>
      </c>
      <c r="AE4421" t="s">
        <v>1469</v>
      </c>
    </row>
    <row r="4422" spans="1:31" ht="14.4" x14ac:dyDescent="0.3">
      <c r="A4422">
        <v>45</v>
      </c>
      <c r="B4422" t="s">
        <v>24</v>
      </c>
      <c r="C4422" t="s">
        <v>395</v>
      </c>
      <c r="D4422" t="s">
        <v>105</v>
      </c>
      <c r="E4422">
        <v>2018</v>
      </c>
      <c r="F4422" t="s">
        <v>722</v>
      </c>
      <c r="G4422" t="s">
        <v>728</v>
      </c>
      <c r="H4422" s="3" t="s">
        <v>729</v>
      </c>
      <c r="I4422" s="17">
        <v>-9.9342500000000005</v>
      </c>
      <c r="J4422" s="17">
        <v>-67.806730000000002</v>
      </c>
      <c r="K4422">
        <v>53000</v>
      </c>
      <c r="L4422" t="s">
        <v>67</v>
      </c>
      <c r="M4422" t="s">
        <v>636</v>
      </c>
      <c r="N4422" t="s">
        <v>725</v>
      </c>
      <c r="O4422" s="12">
        <v>2015</v>
      </c>
      <c r="P4422" s="12">
        <v>9</v>
      </c>
      <c r="Q4422" s="12">
        <v>2016</v>
      </c>
      <c r="R4422" s="12">
        <v>2</v>
      </c>
      <c r="S4422">
        <v>6</v>
      </c>
      <c r="T4422" s="7">
        <v>2</v>
      </c>
      <c r="U4422">
        <v>6</v>
      </c>
      <c r="V4422" t="s">
        <v>82</v>
      </c>
      <c r="W4422">
        <f t="shared" si="66"/>
        <v>480</v>
      </c>
      <c r="X4422" s="5">
        <v>3</v>
      </c>
      <c r="Y4422" s="15" t="s">
        <v>48</v>
      </c>
      <c r="Z4422" t="s">
        <v>55</v>
      </c>
      <c r="AA4422" t="s">
        <v>73</v>
      </c>
      <c r="AB4422">
        <v>1</v>
      </c>
      <c r="AC4422" s="22" t="s">
        <v>1470</v>
      </c>
      <c r="AD4422" s="22" t="s">
        <v>1658</v>
      </c>
      <c r="AE4422" t="s">
        <v>1469</v>
      </c>
    </row>
    <row r="4423" spans="1:31" ht="14.4" x14ac:dyDescent="0.3">
      <c r="A4423">
        <v>45</v>
      </c>
      <c r="B4423" t="s">
        <v>24</v>
      </c>
      <c r="C4423" t="s">
        <v>395</v>
      </c>
      <c r="D4423" t="s">
        <v>105</v>
      </c>
      <c r="E4423">
        <v>2018</v>
      </c>
      <c r="F4423" t="s">
        <v>722</v>
      </c>
      <c r="G4423" t="s">
        <v>728</v>
      </c>
      <c r="H4423" s="3" t="s">
        <v>729</v>
      </c>
      <c r="I4423" s="17">
        <v>-9.9342500000000005</v>
      </c>
      <c r="J4423" s="17">
        <v>-67.806730000000002</v>
      </c>
      <c r="K4423">
        <v>53000</v>
      </c>
      <c r="L4423" t="s">
        <v>67</v>
      </c>
      <c r="M4423" t="s">
        <v>636</v>
      </c>
      <c r="N4423" t="s">
        <v>725</v>
      </c>
      <c r="O4423" s="12">
        <v>2015</v>
      </c>
      <c r="P4423" s="12">
        <v>9</v>
      </c>
      <c r="Q4423" s="12">
        <v>2016</v>
      </c>
      <c r="R4423" s="12">
        <v>2</v>
      </c>
      <c r="S4423">
        <v>6</v>
      </c>
      <c r="T4423" s="7">
        <v>2</v>
      </c>
      <c r="U4423">
        <v>6</v>
      </c>
      <c r="V4423" t="s">
        <v>82</v>
      </c>
      <c r="W4423">
        <f t="shared" si="66"/>
        <v>480</v>
      </c>
      <c r="X4423" s="5">
        <v>3</v>
      </c>
      <c r="Y4423" s="15" t="s">
        <v>48</v>
      </c>
      <c r="Z4423" t="s">
        <v>55</v>
      </c>
      <c r="AA4423" t="s">
        <v>876</v>
      </c>
      <c r="AB4423">
        <v>0</v>
      </c>
      <c r="AC4423" s="22" t="s">
        <v>1470</v>
      </c>
      <c r="AD4423" s="22" t="s">
        <v>1658</v>
      </c>
      <c r="AE4423" t="s">
        <v>1469</v>
      </c>
    </row>
    <row r="4424" spans="1:31" ht="14.4" x14ac:dyDescent="0.3">
      <c r="A4424">
        <v>45</v>
      </c>
      <c r="B4424" t="s">
        <v>24</v>
      </c>
      <c r="C4424" t="s">
        <v>395</v>
      </c>
      <c r="D4424" t="s">
        <v>105</v>
      </c>
      <c r="E4424">
        <v>2018</v>
      </c>
      <c r="F4424" t="s">
        <v>722</v>
      </c>
      <c r="G4424" t="s">
        <v>728</v>
      </c>
      <c r="H4424" s="3" t="s">
        <v>729</v>
      </c>
      <c r="I4424" s="17">
        <v>-9.9342500000000005</v>
      </c>
      <c r="J4424" s="17">
        <v>-67.806730000000002</v>
      </c>
      <c r="K4424">
        <v>53000</v>
      </c>
      <c r="L4424" t="s">
        <v>67</v>
      </c>
      <c r="M4424" t="s">
        <v>636</v>
      </c>
      <c r="N4424" t="s">
        <v>725</v>
      </c>
      <c r="O4424" s="12">
        <v>2015</v>
      </c>
      <c r="P4424" s="12">
        <v>9</v>
      </c>
      <c r="Q4424" s="12">
        <v>2016</v>
      </c>
      <c r="R4424" s="12">
        <v>2</v>
      </c>
      <c r="S4424">
        <v>6</v>
      </c>
      <c r="T4424" s="7">
        <v>2</v>
      </c>
      <c r="U4424">
        <v>6</v>
      </c>
      <c r="V4424" t="s">
        <v>82</v>
      </c>
      <c r="W4424">
        <f t="shared" si="66"/>
        <v>480</v>
      </c>
      <c r="X4424" s="5">
        <v>3</v>
      </c>
      <c r="Y4424" s="15" t="s">
        <v>48</v>
      </c>
      <c r="Z4424" t="s">
        <v>83</v>
      </c>
      <c r="AA4424" t="s">
        <v>128</v>
      </c>
      <c r="AB4424">
        <v>1</v>
      </c>
      <c r="AC4424" s="22" t="s">
        <v>1470</v>
      </c>
      <c r="AD4424" s="22" t="s">
        <v>1658</v>
      </c>
      <c r="AE4424" t="s">
        <v>1469</v>
      </c>
    </row>
    <row r="4425" spans="1:31" ht="14.4" x14ac:dyDescent="0.3">
      <c r="A4425">
        <v>45</v>
      </c>
      <c r="B4425" t="s">
        <v>24</v>
      </c>
      <c r="C4425" t="s">
        <v>395</v>
      </c>
      <c r="D4425" t="s">
        <v>105</v>
      </c>
      <c r="E4425">
        <v>2018</v>
      </c>
      <c r="F4425" t="s">
        <v>722</v>
      </c>
      <c r="G4425" t="s">
        <v>728</v>
      </c>
      <c r="H4425" s="3" t="s">
        <v>729</v>
      </c>
      <c r="I4425" s="17">
        <v>-9.9342500000000005</v>
      </c>
      <c r="J4425" s="17">
        <v>-67.806730000000002</v>
      </c>
      <c r="K4425">
        <v>53000</v>
      </c>
      <c r="L4425" t="s">
        <v>67</v>
      </c>
      <c r="M4425" t="s">
        <v>636</v>
      </c>
      <c r="N4425" t="s">
        <v>725</v>
      </c>
      <c r="O4425" s="12">
        <v>2015</v>
      </c>
      <c r="P4425" s="12">
        <v>9</v>
      </c>
      <c r="Q4425" s="12">
        <v>2016</v>
      </c>
      <c r="R4425" s="12">
        <v>2</v>
      </c>
      <c r="S4425">
        <v>6</v>
      </c>
      <c r="T4425" s="7">
        <v>2</v>
      </c>
      <c r="U4425">
        <v>6</v>
      </c>
      <c r="V4425" t="s">
        <v>82</v>
      </c>
      <c r="W4425">
        <f t="shared" si="66"/>
        <v>480</v>
      </c>
      <c r="X4425" s="5">
        <v>3</v>
      </c>
      <c r="Y4425" s="15" t="s">
        <v>48</v>
      </c>
      <c r="Z4425" t="s">
        <v>83</v>
      </c>
      <c r="AA4425" t="s">
        <v>84</v>
      </c>
      <c r="AB4425">
        <v>20</v>
      </c>
      <c r="AC4425" s="22" t="s">
        <v>1470</v>
      </c>
      <c r="AD4425" s="22" t="s">
        <v>1658</v>
      </c>
      <c r="AE4425" t="s">
        <v>1469</v>
      </c>
    </row>
    <row r="4426" spans="1:31" ht="14.4" x14ac:dyDescent="0.3">
      <c r="A4426">
        <v>45</v>
      </c>
      <c r="B4426" t="s">
        <v>24</v>
      </c>
      <c r="C4426" t="s">
        <v>395</v>
      </c>
      <c r="D4426" t="s">
        <v>105</v>
      </c>
      <c r="E4426">
        <v>2018</v>
      </c>
      <c r="F4426" t="s">
        <v>722</v>
      </c>
      <c r="G4426" t="s">
        <v>728</v>
      </c>
      <c r="H4426" s="3" t="s">
        <v>729</v>
      </c>
      <c r="I4426" s="17">
        <v>-9.9342500000000005</v>
      </c>
      <c r="J4426" s="17">
        <v>-67.806730000000002</v>
      </c>
      <c r="K4426">
        <v>53000</v>
      </c>
      <c r="L4426" t="s">
        <v>67</v>
      </c>
      <c r="M4426" t="s">
        <v>636</v>
      </c>
      <c r="N4426" t="s">
        <v>725</v>
      </c>
      <c r="O4426" s="12">
        <v>2015</v>
      </c>
      <c r="P4426" s="12">
        <v>9</v>
      </c>
      <c r="Q4426" s="12">
        <v>2016</v>
      </c>
      <c r="R4426" s="12">
        <v>2</v>
      </c>
      <c r="S4426">
        <v>6</v>
      </c>
      <c r="T4426" s="7">
        <v>2</v>
      </c>
      <c r="U4426">
        <v>6</v>
      </c>
      <c r="V4426" t="s">
        <v>82</v>
      </c>
      <c r="W4426">
        <f t="shared" si="66"/>
        <v>480</v>
      </c>
      <c r="X4426" s="5">
        <v>3</v>
      </c>
      <c r="Y4426" s="15" t="s">
        <v>48</v>
      </c>
      <c r="Z4426" t="s">
        <v>83</v>
      </c>
      <c r="AA4426" t="s">
        <v>911</v>
      </c>
      <c r="AB4426">
        <v>13</v>
      </c>
      <c r="AC4426" s="22" t="s">
        <v>1470</v>
      </c>
      <c r="AD4426" s="22" t="s">
        <v>1658</v>
      </c>
      <c r="AE4426" t="s">
        <v>1469</v>
      </c>
    </row>
    <row r="4427" spans="1:31" ht="14.4" x14ac:dyDescent="0.3">
      <c r="A4427">
        <v>45</v>
      </c>
      <c r="B4427" t="s">
        <v>24</v>
      </c>
      <c r="C4427" t="s">
        <v>395</v>
      </c>
      <c r="D4427" t="s">
        <v>105</v>
      </c>
      <c r="E4427">
        <v>2018</v>
      </c>
      <c r="F4427" t="s">
        <v>722</v>
      </c>
      <c r="G4427" t="s">
        <v>728</v>
      </c>
      <c r="H4427" s="3" t="s">
        <v>729</v>
      </c>
      <c r="I4427" s="17">
        <v>-9.9342500000000005</v>
      </c>
      <c r="J4427" s="17">
        <v>-67.806730000000002</v>
      </c>
      <c r="K4427">
        <v>53000</v>
      </c>
      <c r="L4427" t="s">
        <v>67</v>
      </c>
      <c r="M4427" t="s">
        <v>636</v>
      </c>
      <c r="N4427" t="s">
        <v>725</v>
      </c>
      <c r="O4427" s="12">
        <v>2015</v>
      </c>
      <c r="P4427" s="12">
        <v>9</v>
      </c>
      <c r="Q4427" s="12">
        <v>2016</v>
      </c>
      <c r="R4427" s="12">
        <v>2</v>
      </c>
      <c r="S4427">
        <v>6</v>
      </c>
      <c r="T4427" s="7">
        <v>2</v>
      </c>
      <c r="U4427">
        <v>6</v>
      </c>
      <c r="V4427" t="s">
        <v>82</v>
      </c>
      <c r="W4427">
        <f t="shared" si="66"/>
        <v>480</v>
      </c>
      <c r="X4427" s="5">
        <v>3</v>
      </c>
      <c r="Y4427" s="15" t="s">
        <v>48</v>
      </c>
      <c r="Z4427" t="s">
        <v>83</v>
      </c>
      <c r="AA4427" t="s">
        <v>902</v>
      </c>
      <c r="AB4427">
        <v>2</v>
      </c>
      <c r="AC4427" s="22" t="s">
        <v>1470</v>
      </c>
      <c r="AD4427" s="22" t="s">
        <v>1658</v>
      </c>
      <c r="AE4427" t="s">
        <v>1469</v>
      </c>
    </row>
    <row r="4428" spans="1:31" ht="14.4" x14ac:dyDescent="0.3">
      <c r="A4428">
        <v>45</v>
      </c>
      <c r="B4428" t="s">
        <v>24</v>
      </c>
      <c r="C4428" t="s">
        <v>395</v>
      </c>
      <c r="D4428" t="s">
        <v>105</v>
      </c>
      <c r="E4428">
        <v>2018</v>
      </c>
      <c r="F4428" t="s">
        <v>722</v>
      </c>
      <c r="G4428" t="s">
        <v>728</v>
      </c>
      <c r="H4428" s="3" t="s">
        <v>729</v>
      </c>
      <c r="I4428" s="17">
        <v>-9.9342500000000005</v>
      </c>
      <c r="J4428" s="17">
        <v>-67.806730000000002</v>
      </c>
      <c r="K4428">
        <v>53000</v>
      </c>
      <c r="L4428" t="s">
        <v>67</v>
      </c>
      <c r="M4428" t="s">
        <v>636</v>
      </c>
      <c r="N4428" t="s">
        <v>725</v>
      </c>
      <c r="O4428" s="12">
        <v>2015</v>
      </c>
      <c r="P4428" s="12">
        <v>9</v>
      </c>
      <c r="Q4428" s="12">
        <v>2016</v>
      </c>
      <c r="R4428" s="12">
        <v>2</v>
      </c>
      <c r="S4428">
        <v>6</v>
      </c>
      <c r="T4428" s="7">
        <v>2</v>
      </c>
      <c r="U4428">
        <v>6</v>
      </c>
      <c r="V4428" t="s">
        <v>82</v>
      </c>
      <c r="W4428">
        <f t="shared" si="66"/>
        <v>480</v>
      </c>
      <c r="X4428" s="5">
        <v>3</v>
      </c>
      <c r="Y4428" s="15" t="s">
        <v>48</v>
      </c>
      <c r="Z4428" t="s">
        <v>83</v>
      </c>
      <c r="AA4428" t="s">
        <v>87</v>
      </c>
      <c r="AB4428">
        <v>28</v>
      </c>
      <c r="AC4428" s="22" t="s">
        <v>1470</v>
      </c>
      <c r="AD4428" s="22" t="s">
        <v>1658</v>
      </c>
      <c r="AE4428" t="s">
        <v>1469</v>
      </c>
    </row>
    <row r="4429" spans="1:31" ht="14.4" x14ac:dyDescent="0.3">
      <c r="A4429">
        <v>45</v>
      </c>
      <c r="B4429" t="s">
        <v>24</v>
      </c>
      <c r="C4429" t="s">
        <v>395</v>
      </c>
      <c r="D4429" t="s">
        <v>105</v>
      </c>
      <c r="E4429">
        <v>2018</v>
      </c>
      <c r="F4429" t="s">
        <v>722</v>
      </c>
      <c r="G4429" t="s">
        <v>728</v>
      </c>
      <c r="H4429" s="3" t="s">
        <v>729</v>
      </c>
      <c r="I4429" s="17">
        <v>-9.9342500000000005</v>
      </c>
      <c r="J4429" s="17">
        <v>-67.806730000000002</v>
      </c>
      <c r="K4429">
        <v>53000</v>
      </c>
      <c r="L4429" t="s">
        <v>67</v>
      </c>
      <c r="M4429" t="s">
        <v>636</v>
      </c>
      <c r="N4429" t="s">
        <v>725</v>
      </c>
      <c r="O4429" s="12">
        <v>2015</v>
      </c>
      <c r="P4429" s="12">
        <v>9</v>
      </c>
      <c r="Q4429" s="12">
        <v>2016</v>
      </c>
      <c r="R4429" s="12">
        <v>2</v>
      </c>
      <c r="S4429">
        <v>6</v>
      </c>
      <c r="T4429" s="7">
        <v>2</v>
      </c>
      <c r="U4429">
        <v>6</v>
      </c>
      <c r="V4429" t="s">
        <v>82</v>
      </c>
      <c r="W4429">
        <f t="shared" si="66"/>
        <v>480</v>
      </c>
      <c r="X4429" s="5">
        <v>3</v>
      </c>
      <c r="Y4429" s="15" t="s">
        <v>48</v>
      </c>
      <c r="Z4429" t="s">
        <v>83</v>
      </c>
      <c r="AA4429" t="s">
        <v>906</v>
      </c>
      <c r="AB4429">
        <v>20</v>
      </c>
      <c r="AC4429" s="22" t="s">
        <v>1470</v>
      </c>
      <c r="AD4429" s="22" t="s">
        <v>1658</v>
      </c>
      <c r="AE4429" t="s">
        <v>1469</v>
      </c>
    </row>
    <row r="4430" spans="1:31" ht="14.4" x14ac:dyDescent="0.3">
      <c r="A4430">
        <v>45</v>
      </c>
      <c r="B4430" t="s">
        <v>24</v>
      </c>
      <c r="C4430" t="s">
        <v>395</v>
      </c>
      <c r="D4430" t="s">
        <v>105</v>
      </c>
      <c r="E4430">
        <v>2018</v>
      </c>
      <c r="F4430" t="s">
        <v>722</v>
      </c>
      <c r="G4430" t="s">
        <v>728</v>
      </c>
      <c r="H4430" s="3" t="s">
        <v>729</v>
      </c>
      <c r="I4430" s="17">
        <v>-9.9342500000000005</v>
      </c>
      <c r="J4430" s="17">
        <v>-67.806730000000002</v>
      </c>
      <c r="K4430">
        <v>53000</v>
      </c>
      <c r="L4430" t="s">
        <v>67</v>
      </c>
      <c r="M4430" t="s">
        <v>636</v>
      </c>
      <c r="N4430" t="s">
        <v>725</v>
      </c>
      <c r="O4430" s="12">
        <v>2015</v>
      </c>
      <c r="P4430" s="12">
        <v>9</v>
      </c>
      <c r="Q4430" s="12">
        <v>2016</v>
      </c>
      <c r="R4430" s="12">
        <v>2</v>
      </c>
      <c r="S4430">
        <v>6</v>
      </c>
      <c r="T4430" s="7">
        <v>2</v>
      </c>
      <c r="U4430">
        <v>6</v>
      </c>
      <c r="V4430" t="s">
        <v>82</v>
      </c>
      <c r="W4430">
        <f t="shared" si="66"/>
        <v>480</v>
      </c>
      <c r="X4430" s="5">
        <v>3</v>
      </c>
      <c r="Y4430" s="15" t="s">
        <v>48</v>
      </c>
      <c r="Z4430" t="s">
        <v>90</v>
      </c>
      <c r="AA4430" t="s">
        <v>1171</v>
      </c>
      <c r="AB4430">
        <v>0</v>
      </c>
      <c r="AC4430" s="22" t="s">
        <v>1470</v>
      </c>
      <c r="AD4430" s="22" t="s">
        <v>1658</v>
      </c>
      <c r="AE4430" t="s">
        <v>1469</v>
      </c>
    </row>
    <row r="4431" spans="1:31" ht="14.4" x14ac:dyDescent="0.3">
      <c r="A4431">
        <v>45</v>
      </c>
      <c r="B4431" t="s">
        <v>24</v>
      </c>
      <c r="C4431" t="s">
        <v>395</v>
      </c>
      <c r="D4431" t="s">
        <v>105</v>
      </c>
      <c r="E4431">
        <v>2018</v>
      </c>
      <c r="F4431" t="s">
        <v>722</v>
      </c>
      <c r="G4431" t="s">
        <v>728</v>
      </c>
      <c r="H4431" s="3" t="s">
        <v>729</v>
      </c>
      <c r="I4431" s="17">
        <v>-9.9342500000000005</v>
      </c>
      <c r="J4431" s="17">
        <v>-67.806730000000002</v>
      </c>
      <c r="K4431">
        <v>53000</v>
      </c>
      <c r="L4431" t="s">
        <v>67</v>
      </c>
      <c r="M4431" t="s">
        <v>636</v>
      </c>
      <c r="N4431" t="s">
        <v>725</v>
      </c>
      <c r="O4431" s="12">
        <v>2015</v>
      </c>
      <c r="P4431" s="12">
        <v>9</v>
      </c>
      <c r="Q4431" s="12">
        <v>2016</v>
      </c>
      <c r="R4431" s="12">
        <v>2</v>
      </c>
      <c r="S4431">
        <v>6</v>
      </c>
      <c r="T4431" s="7">
        <v>2</v>
      </c>
      <c r="U4431">
        <v>6</v>
      </c>
      <c r="V4431" t="s">
        <v>82</v>
      </c>
      <c r="W4431">
        <f t="shared" si="66"/>
        <v>480</v>
      </c>
      <c r="X4431" s="5">
        <v>3</v>
      </c>
      <c r="Y4431" s="15" t="s">
        <v>48</v>
      </c>
      <c r="Z4431" t="s">
        <v>90</v>
      </c>
      <c r="AA4431" t="s">
        <v>666</v>
      </c>
      <c r="AB4431">
        <v>0</v>
      </c>
      <c r="AC4431" s="22" t="s">
        <v>1470</v>
      </c>
      <c r="AD4431" s="22" t="s">
        <v>1658</v>
      </c>
      <c r="AE4431" t="s">
        <v>1469</v>
      </c>
    </row>
    <row r="4432" spans="1:31" ht="14.4" x14ac:dyDescent="0.3">
      <c r="A4432">
        <v>45</v>
      </c>
      <c r="B4432" t="s">
        <v>24</v>
      </c>
      <c r="C4432" t="s">
        <v>395</v>
      </c>
      <c r="D4432" t="s">
        <v>105</v>
      </c>
      <c r="E4432">
        <v>2018</v>
      </c>
      <c r="F4432" t="s">
        <v>722</v>
      </c>
      <c r="G4432" t="s">
        <v>728</v>
      </c>
      <c r="H4432" s="3" t="s">
        <v>729</v>
      </c>
      <c r="I4432" s="17">
        <v>-9.9342500000000005</v>
      </c>
      <c r="J4432" s="17">
        <v>-67.806730000000002</v>
      </c>
      <c r="K4432">
        <v>53000</v>
      </c>
      <c r="L4432" t="s">
        <v>67</v>
      </c>
      <c r="M4432" t="s">
        <v>636</v>
      </c>
      <c r="N4432" t="s">
        <v>725</v>
      </c>
      <c r="O4432" s="12">
        <v>2015</v>
      </c>
      <c r="P4432" s="12">
        <v>9</v>
      </c>
      <c r="Q4432" s="12">
        <v>2016</v>
      </c>
      <c r="R4432" s="12">
        <v>2</v>
      </c>
      <c r="S4432">
        <v>6</v>
      </c>
      <c r="T4432" s="7">
        <v>2</v>
      </c>
      <c r="U4432">
        <v>6</v>
      </c>
      <c r="V4432" t="s">
        <v>82</v>
      </c>
      <c r="W4432">
        <f t="shared" si="66"/>
        <v>480</v>
      </c>
      <c r="X4432" s="5">
        <v>3</v>
      </c>
      <c r="Y4432" s="15" t="s">
        <v>48</v>
      </c>
      <c r="Z4432" t="s">
        <v>90</v>
      </c>
      <c r="AA4432" t="s">
        <v>917</v>
      </c>
      <c r="AB4432">
        <v>1</v>
      </c>
      <c r="AC4432" s="22" t="s">
        <v>1470</v>
      </c>
      <c r="AD4432" s="22" t="s">
        <v>1658</v>
      </c>
      <c r="AE4432" t="s">
        <v>1469</v>
      </c>
    </row>
    <row r="4433" spans="1:31" ht="14.4" x14ac:dyDescent="0.3">
      <c r="A4433">
        <v>45</v>
      </c>
      <c r="B4433" t="s">
        <v>24</v>
      </c>
      <c r="C4433" t="s">
        <v>395</v>
      </c>
      <c r="D4433" t="s">
        <v>105</v>
      </c>
      <c r="E4433">
        <v>2018</v>
      </c>
      <c r="F4433" t="s">
        <v>722</v>
      </c>
      <c r="G4433" t="s">
        <v>728</v>
      </c>
      <c r="H4433" s="3" t="s">
        <v>729</v>
      </c>
      <c r="I4433" s="17">
        <v>-9.9342500000000005</v>
      </c>
      <c r="J4433" s="17">
        <v>-67.806730000000002</v>
      </c>
      <c r="K4433">
        <v>53000</v>
      </c>
      <c r="L4433" t="s">
        <v>67</v>
      </c>
      <c r="M4433" t="s">
        <v>636</v>
      </c>
      <c r="N4433" t="s">
        <v>725</v>
      </c>
      <c r="O4433" s="12">
        <v>2015</v>
      </c>
      <c r="P4433" s="12">
        <v>9</v>
      </c>
      <c r="Q4433" s="12">
        <v>2016</v>
      </c>
      <c r="R4433" s="12">
        <v>2</v>
      </c>
      <c r="S4433">
        <v>6</v>
      </c>
      <c r="T4433" s="7">
        <v>2</v>
      </c>
      <c r="U4433">
        <v>6</v>
      </c>
      <c r="V4433" t="s">
        <v>82</v>
      </c>
      <c r="W4433">
        <f t="shared" si="66"/>
        <v>480</v>
      </c>
      <c r="X4433" s="5">
        <v>3</v>
      </c>
      <c r="Y4433" s="15" t="s">
        <v>48</v>
      </c>
      <c r="Z4433" t="s">
        <v>90</v>
      </c>
      <c r="AA4433" t="s">
        <v>91</v>
      </c>
      <c r="AB4433">
        <v>6</v>
      </c>
      <c r="AC4433" s="22" t="s">
        <v>1470</v>
      </c>
      <c r="AD4433" s="22" t="s">
        <v>1658</v>
      </c>
      <c r="AE4433" t="s">
        <v>1469</v>
      </c>
    </row>
    <row r="4434" spans="1:31" ht="14.4" x14ac:dyDescent="0.3">
      <c r="A4434">
        <v>45</v>
      </c>
      <c r="B4434" t="s">
        <v>24</v>
      </c>
      <c r="C4434" t="s">
        <v>395</v>
      </c>
      <c r="D4434" t="s">
        <v>105</v>
      </c>
      <c r="E4434">
        <v>2018</v>
      </c>
      <c r="F4434" t="s">
        <v>722</v>
      </c>
      <c r="G4434" t="s">
        <v>730</v>
      </c>
      <c r="H4434" s="3" t="s">
        <v>731</v>
      </c>
      <c r="I4434" s="17">
        <v>-9.9544449999999998</v>
      </c>
      <c r="J4434" s="17">
        <v>-67.793328000000002</v>
      </c>
      <c r="K4434">
        <v>1214000</v>
      </c>
      <c r="L4434" t="s">
        <v>67</v>
      </c>
      <c r="M4434" t="s">
        <v>636</v>
      </c>
      <c r="N4434" t="s">
        <v>725</v>
      </c>
      <c r="O4434" s="12">
        <v>2015</v>
      </c>
      <c r="P4434" s="12">
        <v>9</v>
      </c>
      <c r="Q4434" s="12">
        <v>2016</v>
      </c>
      <c r="R4434" s="12">
        <v>2</v>
      </c>
      <c r="S4434">
        <v>6</v>
      </c>
      <c r="T4434" s="7">
        <v>2</v>
      </c>
      <c r="U4434">
        <v>6</v>
      </c>
      <c r="V4434" t="s">
        <v>82</v>
      </c>
      <c r="W4434">
        <f t="shared" si="66"/>
        <v>480</v>
      </c>
      <c r="X4434" s="5">
        <v>3</v>
      </c>
      <c r="Y4434" s="15" t="s">
        <v>48</v>
      </c>
      <c r="Z4434" t="s">
        <v>49</v>
      </c>
      <c r="AA4434" t="s">
        <v>1170</v>
      </c>
      <c r="AB4434">
        <v>0</v>
      </c>
      <c r="AC4434" s="22" t="s">
        <v>1470</v>
      </c>
      <c r="AD4434" s="22" t="s">
        <v>1658</v>
      </c>
      <c r="AE4434" t="s">
        <v>1469</v>
      </c>
    </row>
    <row r="4435" spans="1:31" ht="14.4" x14ac:dyDescent="0.3">
      <c r="A4435">
        <v>45</v>
      </c>
      <c r="B4435" t="s">
        <v>24</v>
      </c>
      <c r="C4435" t="s">
        <v>395</v>
      </c>
      <c r="D4435" t="s">
        <v>105</v>
      </c>
      <c r="E4435">
        <v>2018</v>
      </c>
      <c r="F4435" t="s">
        <v>722</v>
      </c>
      <c r="G4435" t="s">
        <v>730</v>
      </c>
      <c r="H4435" s="3" t="s">
        <v>731</v>
      </c>
      <c r="I4435" s="17">
        <v>-9.9544449999999998</v>
      </c>
      <c r="J4435" s="17">
        <v>-67.793328000000002</v>
      </c>
      <c r="K4435">
        <v>1214000</v>
      </c>
      <c r="L4435" t="s">
        <v>67</v>
      </c>
      <c r="M4435" t="s">
        <v>636</v>
      </c>
      <c r="N4435" t="s">
        <v>725</v>
      </c>
      <c r="O4435" s="12">
        <v>2015</v>
      </c>
      <c r="P4435" s="12">
        <v>9</v>
      </c>
      <c r="Q4435" s="12">
        <v>2016</v>
      </c>
      <c r="R4435" s="12">
        <v>2</v>
      </c>
      <c r="S4435">
        <v>6</v>
      </c>
      <c r="T4435" s="7">
        <v>2</v>
      </c>
      <c r="U4435">
        <v>6</v>
      </c>
      <c r="V4435" t="s">
        <v>82</v>
      </c>
      <c r="W4435">
        <f t="shared" si="66"/>
        <v>480</v>
      </c>
      <c r="X4435" s="5">
        <v>3</v>
      </c>
      <c r="Y4435" s="15" t="s">
        <v>48</v>
      </c>
      <c r="Z4435" t="s">
        <v>49</v>
      </c>
      <c r="AA4435" t="s">
        <v>1105</v>
      </c>
      <c r="AB4435">
        <v>1</v>
      </c>
      <c r="AC4435" s="22" t="s">
        <v>1470</v>
      </c>
      <c r="AD4435" s="22" t="s">
        <v>1658</v>
      </c>
      <c r="AE4435" t="s">
        <v>1469</v>
      </c>
    </row>
    <row r="4436" spans="1:31" ht="14.4" x14ac:dyDescent="0.3">
      <c r="A4436">
        <v>45</v>
      </c>
      <c r="B4436" t="s">
        <v>24</v>
      </c>
      <c r="C4436" t="s">
        <v>395</v>
      </c>
      <c r="D4436" t="s">
        <v>105</v>
      </c>
      <c r="E4436">
        <v>2018</v>
      </c>
      <c r="F4436" t="s">
        <v>722</v>
      </c>
      <c r="G4436" t="s">
        <v>730</v>
      </c>
      <c r="H4436" s="3" t="s">
        <v>731</v>
      </c>
      <c r="I4436" s="17">
        <v>-9.9544449999999998</v>
      </c>
      <c r="J4436" s="17">
        <v>-67.793328000000002</v>
      </c>
      <c r="K4436">
        <v>1214000</v>
      </c>
      <c r="L4436" t="s">
        <v>67</v>
      </c>
      <c r="M4436" t="s">
        <v>636</v>
      </c>
      <c r="N4436" t="s">
        <v>725</v>
      </c>
      <c r="O4436" s="12">
        <v>2015</v>
      </c>
      <c r="P4436" s="12">
        <v>9</v>
      </c>
      <c r="Q4436" s="12">
        <v>2016</v>
      </c>
      <c r="R4436" s="12">
        <v>2</v>
      </c>
      <c r="S4436">
        <v>6</v>
      </c>
      <c r="T4436" s="7">
        <v>2</v>
      </c>
      <c r="U4436">
        <v>6</v>
      </c>
      <c r="V4436" t="s">
        <v>82</v>
      </c>
      <c r="W4436">
        <f t="shared" si="66"/>
        <v>480</v>
      </c>
      <c r="X4436" s="5">
        <v>3</v>
      </c>
      <c r="Y4436" s="15" t="s">
        <v>48</v>
      </c>
      <c r="Z4436" t="s">
        <v>49</v>
      </c>
      <c r="AA4436" t="s">
        <v>483</v>
      </c>
      <c r="AB4436">
        <v>0</v>
      </c>
      <c r="AC4436" s="22" t="s">
        <v>1470</v>
      </c>
      <c r="AD4436" s="22" t="s">
        <v>1658</v>
      </c>
      <c r="AE4436" t="s">
        <v>1469</v>
      </c>
    </row>
    <row r="4437" spans="1:31" ht="14.4" x14ac:dyDescent="0.3">
      <c r="A4437">
        <v>45</v>
      </c>
      <c r="B4437" t="s">
        <v>24</v>
      </c>
      <c r="C4437" t="s">
        <v>395</v>
      </c>
      <c r="D4437" t="s">
        <v>105</v>
      </c>
      <c r="E4437">
        <v>2018</v>
      </c>
      <c r="F4437" t="s">
        <v>722</v>
      </c>
      <c r="G4437" t="s">
        <v>730</v>
      </c>
      <c r="H4437" s="3" t="s">
        <v>731</v>
      </c>
      <c r="I4437" s="17">
        <v>-9.9544449999999998</v>
      </c>
      <c r="J4437" s="17">
        <v>-67.793328000000002</v>
      </c>
      <c r="K4437">
        <v>1214000</v>
      </c>
      <c r="L4437" t="s">
        <v>67</v>
      </c>
      <c r="M4437" t="s">
        <v>636</v>
      </c>
      <c r="N4437" t="s">
        <v>725</v>
      </c>
      <c r="O4437" s="12">
        <v>2015</v>
      </c>
      <c r="P4437" s="12">
        <v>9</v>
      </c>
      <c r="Q4437" s="12">
        <v>2016</v>
      </c>
      <c r="R4437" s="12">
        <v>2</v>
      </c>
      <c r="S4437">
        <v>6</v>
      </c>
      <c r="T4437" s="7">
        <v>2</v>
      </c>
      <c r="U4437">
        <v>6</v>
      </c>
      <c r="V4437" t="s">
        <v>82</v>
      </c>
      <c r="W4437">
        <f t="shared" si="66"/>
        <v>480</v>
      </c>
      <c r="X4437" s="5">
        <v>3</v>
      </c>
      <c r="Y4437" s="15" t="s">
        <v>48</v>
      </c>
      <c r="Z4437" t="s">
        <v>49</v>
      </c>
      <c r="AA4437" t="s">
        <v>490</v>
      </c>
      <c r="AB4437">
        <v>0</v>
      </c>
      <c r="AC4437" s="22" t="s">
        <v>1470</v>
      </c>
      <c r="AD4437" s="22" t="s">
        <v>1658</v>
      </c>
      <c r="AE4437" t="s">
        <v>1469</v>
      </c>
    </row>
    <row r="4438" spans="1:31" ht="14.4" x14ac:dyDescent="0.3">
      <c r="A4438">
        <v>45</v>
      </c>
      <c r="B4438" t="s">
        <v>24</v>
      </c>
      <c r="C4438" t="s">
        <v>395</v>
      </c>
      <c r="D4438" t="s">
        <v>105</v>
      </c>
      <c r="E4438">
        <v>2018</v>
      </c>
      <c r="F4438" t="s">
        <v>722</v>
      </c>
      <c r="G4438" t="s">
        <v>730</v>
      </c>
      <c r="H4438" s="3" t="s">
        <v>731</v>
      </c>
      <c r="I4438" s="17">
        <v>-9.9544449999999998</v>
      </c>
      <c r="J4438" s="17">
        <v>-67.793328000000002</v>
      </c>
      <c r="K4438">
        <v>1214000</v>
      </c>
      <c r="L4438" t="s">
        <v>67</v>
      </c>
      <c r="M4438" t="s">
        <v>636</v>
      </c>
      <c r="N4438" t="s">
        <v>725</v>
      </c>
      <c r="O4438" s="12">
        <v>2015</v>
      </c>
      <c r="P4438" s="12">
        <v>9</v>
      </c>
      <c r="Q4438" s="12">
        <v>2016</v>
      </c>
      <c r="R4438" s="12">
        <v>2</v>
      </c>
      <c r="S4438">
        <v>6</v>
      </c>
      <c r="T4438" s="7">
        <v>2</v>
      </c>
      <c r="U4438">
        <v>6</v>
      </c>
      <c r="V4438" t="s">
        <v>82</v>
      </c>
      <c r="W4438">
        <f t="shared" si="66"/>
        <v>480</v>
      </c>
      <c r="X4438" s="5">
        <v>3</v>
      </c>
      <c r="Y4438" s="15" t="s">
        <v>48</v>
      </c>
      <c r="Z4438" t="s">
        <v>49</v>
      </c>
      <c r="AA4438" t="s">
        <v>1079</v>
      </c>
      <c r="AB4438">
        <v>1</v>
      </c>
      <c r="AC4438" s="22" t="s">
        <v>1470</v>
      </c>
      <c r="AD4438" s="22" t="s">
        <v>1658</v>
      </c>
      <c r="AE4438" t="s">
        <v>1469</v>
      </c>
    </row>
    <row r="4439" spans="1:31" ht="14.4" x14ac:dyDescent="0.3">
      <c r="A4439">
        <v>45</v>
      </c>
      <c r="B4439" t="s">
        <v>24</v>
      </c>
      <c r="C4439" t="s">
        <v>395</v>
      </c>
      <c r="D4439" t="s">
        <v>105</v>
      </c>
      <c r="E4439">
        <v>2018</v>
      </c>
      <c r="F4439" t="s">
        <v>722</v>
      </c>
      <c r="G4439" t="s">
        <v>730</v>
      </c>
      <c r="H4439" s="3" t="s">
        <v>731</v>
      </c>
      <c r="I4439" s="17">
        <v>-9.9544449999999998</v>
      </c>
      <c r="J4439" s="17">
        <v>-67.793328000000002</v>
      </c>
      <c r="K4439">
        <v>1214000</v>
      </c>
      <c r="L4439" t="s">
        <v>67</v>
      </c>
      <c r="M4439" t="s">
        <v>636</v>
      </c>
      <c r="N4439" t="s">
        <v>725</v>
      </c>
      <c r="O4439" s="12">
        <v>2015</v>
      </c>
      <c r="P4439" s="12">
        <v>9</v>
      </c>
      <c r="Q4439" s="12">
        <v>2016</v>
      </c>
      <c r="R4439" s="12">
        <v>2</v>
      </c>
      <c r="S4439">
        <v>6</v>
      </c>
      <c r="T4439" s="7">
        <v>2</v>
      </c>
      <c r="U4439">
        <v>6</v>
      </c>
      <c r="V4439" t="s">
        <v>82</v>
      </c>
      <c r="W4439">
        <f t="shared" si="66"/>
        <v>480</v>
      </c>
      <c r="X4439" s="5">
        <v>3</v>
      </c>
      <c r="Y4439" s="15" t="s">
        <v>48</v>
      </c>
      <c r="Z4439" t="s">
        <v>55</v>
      </c>
      <c r="AA4439" t="s">
        <v>1080</v>
      </c>
      <c r="AB4439">
        <v>17</v>
      </c>
      <c r="AC4439" s="22" t="s">
        <v>1470</v>
      </c>
      <c r="AD4439" s="22" t="s">
        <v>1658</v>
      </c>
      <c r="AE4439" t="s">
        <v>1469</v>
      </c>
    </row>
    <row r="4440" spans="1:31" ht="14.4" x14ac:dyDescent="0.3">
      <c r="A4440">
        <v>45</v>
      </c>
      <c r="B4440" t="s">
        <v>24</v>
      </c>
      <c r="C4440" t="s">
        <v>395</v>
      </c>
      <c r="D4440" t="s">
        <v>105</v>
      </c>
      <c r="E4440">
        <v>2018</v>
      </c>
      <c r="F4440" t="s">
        <v>722</v>
      </c>
      <c r="G4440" t="s">
        <v>730</v>
      </c>
      <c r="H4440" s="3" t="s">
        <v>731</v>
      </c>
      <c r="I4440" s="17">
        <v>-9.9544449999999998</v>
      </c>
      <c r="J4440" s="17">
        <v>-67.793328000000002</v>
      </c>
      <c r="K4440">
        <v>1214000</v>
      </c>
      <c r="L4440" t="s">
        <v>67</v>
      </c>
      <c r="M4440" t="s">
        <v>636</v>
      </c>
      <c r="N4440" t="s">
        <v>725</v>
      </c>
      <c r="O4440" s="12">
        <v>2015</v>
      </c>
      <c r="P4440" s="12">
        <v>9</v>
      </c>
      <c r="Q4440" s="12">
        <v>2016</v>
      </c>
      <c r="R4440" s="12">
        <v>2</v>
      </c>
      <c r="S4440">
        <v>6</v>
      </c>
      <c r="T4440" s="7">
        <v>2</v>
      </c>
      <c r="U4440">
        <v>6</v>
      </c>
      <c r="V4440" t="s">
        <v>82</v>
      </c>
      <c r="W4440">
        <f t="shared" si="66"/>
        <v>480</v>
      </c>
      <c r="X4440" s="5">
        <v>3</v>
      </c>
      <c r="Y4440" s="15" t="s">
        <v>48</v>
      </c>
      <c r="Z4440" t="s">
        <v>55</v>
      </c>
      <c r="AA4440" t="s">
        <v>859</v>
      </c>
      <c r="AB4440">
        <v>6</v>
      </c>
      <c r="AC4440" s="22" t="s">
        <v>1470</v>
      </c>
      <c r="AD4440" s="22" t="s">
        <v>1658</v>
      </c>
      <c r="AE4440" t="s">
        <v>1469</v>
      </c>
    </row>
    <row r="4441" spans="1:31" ht="14.4" x14ac:dyDescent="0.3">
      <c r="A4441">
        <v>45</v>
      </c>
      <c r="B4441" t="s">
        <v>24</v>
      </c>
      <c r="C4441" t="s">
        <v>395</v>
      </c>
      <c r="D4441" t="s">
        <v>105</v>
      </c>
      <c r="E4441">
        <v>2018</v>
      </c>
      <c r="F4441" t="s">
        <v>722</v>
      </c>
      <c r="G4441" t="s">
        <v>730</v>
      </c>
      <c r="H4441" s="3" t="s">
        <v>731</v>
      </c>
      <c r="I4441" s="17">
        <v>-9.9544449999999998</v>
      </c>
      <c r="J4441" s="17">
        <v>-67.793328000000002</v>
      </c>
      <c r="K4441">
        <v>1214000</v>
      </c>
      <c r="L4441" t="s">
        <v>67</v>
      </c>
      <c r="M4441" t="s">
        <v>636</v>
      </c>
      <c r="N4441" t="s">
        <v>725</v>
      </c>
      <c r="O4441" s="12">
        <v>2015</v>
      </c>
      <c r="P4441" s="12">
        <v>9</v>
      </c>
      <c r="Q4441" s="12">
        <v>2016</v>
      </c>
      <c r="R4441" s="12">
        <v>2</v>
      </c>
      <c r="S4441">
        <v>6</v>
      </c>
      <c r="T4441" s="7">
        <v>2</v>
      </c>
      <c r="U4441">
        <v>6</v>
      </c>
      <c r="V4441" t="s">
        <v>82</v>
      </c>
      <c r="W4441">
        <f t="shared" si="66"/>
        <v>480</v>
      </c>
      <c r="X4441" s="5">
        <v>3</v>
      </c>
      <c r="Y4441" s="15" t="s">
        <v>48</v>
      </c>
      <c r="Z4441" t="s">
        <v>55</v>
      </c>
      <c r="AA4441" t="s">
        <v>890</v>
      </c>
      <c r="AB4441">
        <v>1</v>
      </c>
      <c r="AC4441" s="22" t="s">
        <v>1470</v>
      </c>
      <c r="AD4441" s="22" t="s">
        <v>1658</v>
      </c>
      <c r="AE4441" t="s">
        <v>1469</v>
      </c>
    </row>
    <row r="4442" spans="1:31" ht="14.4" x14ac:dyDescent="0.3">
      <c r="A4442">
        <v>45</v>
      </c>
      <c r="B4442" t="s">
        <v>24</v>
      </c>
      <c r="C4442" t="s">
        <v>395</v>
      </c>
      <c r="D4442" t="s">
        <v>105</v>
      </c>
      <c r="E4442">
        <v>2018</v>
      </c>
      <c r="F4442" t="s">
        <v>722</v>
      </c>
      <c r="G4442" t="s">
        <v>730</v>
      </c>
      <c r="H4442" s="3" t="s">
        <v>731</v>
      </c>
      <c r="I4442" s="17">
        <v>-9.9544449999999998</v>
      </c>
      <c r="J4442" s="17">
        <v>-67.793328000000002</v>
      </c>
      <c r="K4442">
        <v>1214000</v>
      </c>
      <c r="L4442" t="s">
        <v>67</v>
      </c>
      <c r="M4442" t="s">
        <v>636</v>
      </c>
      <c r="N4442" t="s">
        <v>725</v>
      </c>
      <c r="O4442" s="12">
        <v>2015</v>
      </c>
      <c r="P4442" s="12">
        <v>9</v>
      </c>
      <c r="Q4442" s="12">
        <v>2016</v>
      </c>
      <c r="R4442" s="12">
        <v>2</v>
      </c>
      <c r="S4442">
        <v>6</v>
      </c>
      <c r="T4442" s="7">
        <v>2</v>
      </c>
      <c r="U4442">
        <v>6</v>
      </c>
      <c r="V4442" t="s">
        <v>82</v>
      </c>
      <c r="W4442">
        <f t="shared" si="66"/>
        <v>480</v>
      </c>
      <c r="X4442" s="5">
        <v>3</v>
      </c>
      <c r="Y4442" s="15" t="s">
        <v>48</v>
      </c>
      <c r="Z4442" t="s">
        <v>55</v>
      </c>
      <c r="AA4442" t="s">
        <v>496</v>
      </c>
      <c r="AB4442">
        <v>0</v>
      </c>
      <c r="AC4442" s="22" t="s">
        <v>1470</v>
      </c>
      <c r="AD4442" s="22" t="s">
        <v>1658</v>
      </c>
      <c r="AE4442" t="s">
        <v>1469</v>
      </c>
    </row>
    <row r="4443" spans="1:31" ht="14.4" x14ac:dyDescent="0.3">
      <c r="A4443">
        <v>45</v>
      </c>
      <c r="B4443" t="s">
        <v>24</v>
      </c>
      <c r="C4443" t="s">
        <v>395</v>
      </c>
      <c r="D4443" t="s">
        <v>105</v>
      </c>
      <c r="E4443">
        <v>2018</v>
      </c>
      <c r="F4443" t="s">
        <v>722</v>
      </c>
      <c r="G4443" t="s">
        <v>730</v>
      </c>
      <c r="H4443" s="3" t="s">
        <v>731</v>
      </c>
      <c r="I4443" s="17">
        <v>-9.9544449999999998</v>
      </c>
      <c r="J4443" s="17">
        <v>-67.793328000000002</v>
      </c>
      <c r="K4443">
        <v>1214000</v>
      </c>
      <c r="L4443" t="s">
        <v>67</v>
      </c>
      <c r="M4443" t="s">
        <v>636</v>
      </c>
      <c r="N4443" t="s">
        <v>725</v>
      </c>
      <c r="O4443" s="12">
        <v>2015</v>
      </c>
      <c r="P4443" s="12">
        <v>9</v>
      </c>
      <c r="Q4443" s="12">
        <v>2016</v>
      </c>
      <c r="R4443" s="12">
        <v>2</v>
      </c>
      <c r="S4443">
        <v>6</v>
      </c>
      <c r="T4443" s="7">
        <v>2</v>
      </c>
      <c r="U4443">
        <v>6</v>
      </c>
      <c r="V4443" t="s">
        <v>82</v>
      </c>
      <c r="W4443">
        <f t="shared" si="66"/>
        <v>480</v>
      </c>
      <c r="X4443" s="5">
        <v>3</v>
      </c>
      <c r="Y4443" s="15" t="s">
        <v>48</v>
      </c>
      <c r="Z4443" t="s">
        <v>55</v>
      </c>
      <c r="AA4443" t="s">
        <v>860</v>
      </c>
      <c r="AB4443">
        <v>0</v>
      </c>
      <c r="AC4443" s="22" t="s">
        <v>1470</v>
      </c>
      <c r="AD4443" s="22" t="s">
        <v>1658</v>
      </c>
      <c r="AE4443" t="s">
        <v>1469</v>
      </c>
    </row>
    <row r="4444" spans="1:31" ht="14.4" x14ac:dyDescent="0.3">
      <c r="A4444">
        <v>45</v>
      </c>
      <c r="B4444" t="s">
        <v>24</v>
      </c>
      <c r="C4444" t="s">
        <v>395</v>
      </c>
      <c r="D4444" t="s">
        <v>105</v>
      </c>
      <c r="E4444">
        <v>2018</v>
      </c>
      <c r="F4444" t="s">
        <v>722</v>
      </c>
      <c r="G4444" t="s">
        <v>730</v>
      </c>
      <c r="H4444" s="3" t="s">
        <v>731</v>
      </c>
      <c r="I4444" s="17">
        <v>-9.9544449999999998</v>
      </c>
      <c r="J4444" s="17">
        <v>-67.793328000000002</v>
      </c>
      <c r="K4444">
        <v>1214000</v>
      </c>
      <c r="L4444" t="s">
        <v>67</v>
      </c>
      <c r="M4444" t="s">
        <v>636</v>
      </c>
      <c r="N4444" t="s">
        <v>725</v>
      </c>
      <c r="O4444" s="12">
        <v>2015</v>
      </c>
      <c r="P4444" s="12">
        <v>9</v>
      </c>
      <c r="Q4444" s="12">
        <v>2016</v>
      </c>
      <c r="R4444" s="12">
        <v>2</v>
      </c>
      <c r="S4444">
        <v>6</v>
      </c>
      <c r="T4444" s="7">
        <v>2</v>
      </c>
      <c r="U4444">
        <v>6</v>
      </c>
      <c r="V4444" t="s">
        <v>82</v>
      </c>
      <c r="W4444">
        <f t="shared" si="66"/>
        <v>480</v>
      </c>
      <c r="X4444" s="5">
        <v>3</v>
      </c>
      <c r="Y4444" s="15" t="s">
        <v>48</v>
      </c>
      <c r="Z4444" t="s">
        <v>55</v>
      </c>
      <c r="AA4444" t="s">
        <v>503</v>
      </c>
      <c r="AB4444">
        <v>0</v>
      </c>
      <c r="AC4444" s="22" t="s">
        <v>1470</v>
      </c>
      <c r="AD4444" s="22" t="s">
        <v>1658</v>
      </c>
      <c r="AE4444" t="s">
        <v>1469</v>
      </c>
    </row>
    <row r="4445" spans="1:31" ht="14.4" x14ac:dyDescent="0.3">
      <c r="A4445">
        <v>45</v>
      </c>
      <c r="B4445" t="s">
        <v>24</v>
      </c>
      <c r="C4445" t="s">
        <v>395</v>
      </c>
      <c r="D4445" t="s">
        <v>105</v>
      </c>
      <c r="E4445">
        <v>2018</v>
      </c>
      <c r="F4445" t="s">
        <v>722</v>
      </c>
      <c r="G4445" t="s">
        <v>730</v>
      </c>
      <c r="H4445" s="3" t="s">
        <v>731</v>
      </c>
      <c r="I4445" s="17">
        <v>-9.9544449999999998</v>
      </c>
      <c r="J4445" s="17">
        <v>-67.793328000000002</v>
      </c>
      <c r="K4445">
        <v>1214000</v>
      </c>
      <c r="L4445" t="s">
        <v>67</v>
      </c>
      <c r="M4445" t="s">
        <v>636</v>
      </c>
      <c r="N4445" t="s">
        <v>725</v>
      </c>
      <c r="O4445" s="12">
        <v>2015</v>
      </c>
      <c r="P4445" s="12">
        <v>9</v>
      </c>
      <c r="Q4445" s="12">
        <v>2016</v>
      </c>
      <c r="R4445" s="12">
        <v>2</v>
      </c>
      <c r="S4445">
        <v>6</v>
      </c>
      <c r="T4445" s="7">
        <v>2</v>
      </c>
      <c r="U4445">
        <v>6</v>
      </c>
      <c r="V4445" t="s">
        <v>82</v>
      </c>
      <c r="W4445">
        <f t="shared" si="66"/>
        <v>480</v>
      </c>
      <c r="X4445" s="5">
        <v>3</v>
      </c>
      <c r="Y4445" s="15" t="s">
        <v>48</v>
      </c>
      <c r="Z4445" t="s">
        <v>55</v>
      </c>
      <c r="AA4445" t="s">
        <v>1106</v>
      </c>
      <c r="AB4445">
        <v>0</v>
      </c>
      <c r="AC4445" s="22" t="s">
        <v>1470</v>
      </c>
      <c r="AD4445" s="22" t="s">
        <v>1658</v>
      </c>
      <c r="AE4445" t="s">
        <v>1469</v>
      </c>
    </row>
    <row r="4446" spans="1:31" ht="14.4" x14ac:dyDescent="0.3">
      <c r="A4446">
        <v>45</v>
      </c>
      <c r="B4446" t="s">
        <v>24</v>
      </c>
      <c r="C4446" t="s">
        <v>395</v>
      </c>
      <c r="D4446" t="s">
        <v>105</v>
      </c>
      <c r="E4446">
        <v>2018</v>
      </c>
      <c r="F4446" t="s">
        <v>722</v>
      </c>
      <c r="G4446" t="s">
        <v>730</v>
      </c>
      <c r="H4446" s="3" t="s">
        <v>731</v>
      </c>
      <c r="I4446" s="17">
        <v>-9.9544449999999998</v>
      </c>
      <c r="J4446" s="17">
        <v>-67.793328000000002</v>
      </c>
      <c r="K4446">
        <v>1214000</v>
      </c>
      <c r="L4446" t="s">
        <v>67</v>
      </c>
      <c r="M4446" t="s">
        <v>636</v>
      </c>
      <c r="N4446" t="s">
        <v>725</v>
      </c>
      <c r="O4446" s="12">
        <v>2015</v>
      </c>
      <c r="P4446" s="12">
        <v>9</v>
      </c>
      <c r="Q4446" s="12">
        <v>2016</v>
      </c>
      <c r="R4446" s="12">
        <v>2</v>
      </c>
      <c r="S4446">
        <v>6</v>
      </c>
      <c r="T4446" s="7">
        <v>2</v>
      </c>
      <c r="U4446">
        <v>6</v>
      </c>
      <c r="V4446" t="s">
        <v>82</v>
      </c>
      <c r="W4446">
        <f t="shared" si="66"/>
        <v>480</v>
      </c>
      <c r="X4446" s="5">
        <v>3</v>
      </c>
      <c r="Y4446" s="15" t="s">
        <v>48</v>
      </c>
      <c r="Z4446" t="s">
        <v>55</v>
      </c>
      <c r="AA4446" t="s">
        <v>861</v>
      </c>
      <c r="AB4446">
        <v>5</v>
      </c>
      <c r="AC4446" s="22" t="s">
        <v>1470</v>
      </c>
      <c r="AD4446" s="22" t="s">
        <v>1658</v>
      </c>
      <c r="AE4446" t="s">
        <v>1469</v>
      </c>
    </row>
    <row r="4447" spans="1:31" ht="14.4" x14ac:dyDescent="0.3">
      <c r="A4447">
        <v>45</v>
      </c>
      <c r="B4447" t="s">
        <v>24</v>
      </c>
      <c r="C4447" t="s">
        <v>395</v>
      </c>
      <c r="D4447" t="s">
        <v>105</v>
      </c>
      <c r="E4447">
        <v>2018</v>
      </c>
      <c r="F4447" t="s">
        <v>722</v>
      </c>
      <c r="G4447" t="s">
        <v>730</v>
      </c>
      <c r="H4447" s="3" t="s">
        <v>731</v>
      </c>
      <c r="I4447" s="17">
        <v>-9.9544449999999998</v>
      </c>
      <c r="J4447" s="17">
        <v>-67.793328000000002</v>
      </c>
      <c r="K4447">
        <v>1214000</v>
      </c>
      <c r="L4447" t="s">
        <v>67</v>
      </c>
      <c r="M4447" t="s">
        <v>636</v>
      </c>
      <c r="N4447" t="s">
        <v>725</v>
      </c>
      <c r="O4447" s="12">
        <v>2015</v>
      </c>
      <c r="P4447" s="12">
        <v>9</v>
      </c>
      <c r="Q4447" s="12">
        <v>2016</v>
      </c>
      <c r="R4447" s="12">
        <v>2</v>
      </c>
      <c r="S4447">
        <v>6</v>
      </c>
      <c r="T4447" s="7">
        <v>2</v>
      </c>
      <c r="U4447">
        <v>6</v>
      </c>
      <c r="V4447" t="s">
        <v>82</v>
      </c>
      <c r="W4447">
        <f t="shared" si="66"/>
        <v>480</v>
      </c>
      <c r="X4447" s="5">
        <v>3</v>
      </c>
      <c r="Y4447" s="15" t="s">
        <v>48</v>
      </c>
      <c r="Z4447" t="s">
        <v>55</v>
      </c>
      <c r="AA4447" t="s">
        <v>59</v>
      </c>
      <c r="AB4447">
        <v>0</v>
      </c>
      <c r="AC4447" s="22" t="s">
        <v>1470</v>
      </c>
      <c r="AD4447" s="22" t="s">
        <v>1658</v>
      </c>
      <c r="AE4447" t="s">
        <v>1469</v>
      </c>
    </row>
    <row r="4448" spans="1:31" ht="14.4" x14ac:dyDescent="0.3">
      <c r="A4448">
        <v>45</v>
      </c>
      <c r="B4448" t="s">
        <v>24</v>
      </c>
      <c r="C4448" t="s">
        <v>395</v>
      </c>
      <c r="D4448" t="s">
        <v>105</v>
      </c>
      <c r="E4448">
        <v>2018</v>
      </c>
      <c r="F4448" t="s">
        <v>722</v>
      </c>
      <c r="G4448" t="s">
        <v>730</v>
      </c>
      <c r="H4448" s="3" t="s">
        <v>731</v>
      </c>
      <c r="I4448" s="17">
        <v>-9.9544449999999998</v>
      </c>
      <c r="J4448" s="17">
        <v>-67.793328000000002</v>
      </c>
      <c r="K4448">
        <v>1214000</v>
      </c>
      <c r="L4448" t="s">
        <v>67</v>
      </c>
      <c r="M4448" t="s">
        <v>636</v>
      </c>
      <c r="N4448" t="s">
        <v>725</v>
      </c>
      <c r="O4448" s="12">
        <v>2015</v>
      </c>
      <c r="P4448" s="12">
        <v>9</v>
      </c>
      <c r="Q4448" s="12">
        <v>2016</v>
      </c>
      <c r="R4448" s="12">
        <v>2</v>
      </c>
      <c r="S4448">
        <v>6</v>
      </c>
      <c r="T4448" s="7">
        <v>2</v>
      </c>
      <c r="U4448">
        <v>6</v>
      </c>
      <c r="V4448" t="s">
        <v>82</v>
      </c>
      <c r="W4448">
        <f t="shared" si="66"/>
        <v>480</v>
      </c>
      <c r="X4448" s="5">
        <v>3</v>
      </c>
      <c r="Y4448" s="15" t="s">
        <v>48</v>
      </c>
      <c r="Z4448" t="s">
        <v>55</v>
      </c>
      <c r="AA4448" t="s">
        <v>113</v>
      </c>
      <c r="AB4448">
        <v>0</v>
      </c>
      <c r="AC4448" s="22" t="s">
        <v>1470</v>
      </c>
      <c r="AD4448" s="22" t="s">
        <v>1658</v>
      </c>
      <c r="AE4448" t="s">
        <v>1469</v>
      </c>
    </row>
    <row r="4449" spans="1:31" ht="14.4" x14ac:dyDescent="0.3">
      <c r="A4449">
        <v>45</v>
      </c>
      <c r="B4449" t="s">
        <v>24</v>
      </c>
      <c r="C4449" t="s">
        <v>395</v>
      </c>
      <c r="D4449" t="s">
        <v>105</v>
      </c>
      <c r="E4449">
        <v>2018</v>
      </c>
      <c r="F4449" t="s">
        <v>722</v>
      </c>
      <c r="G4449" t="s">
        <v>730</v>
      </c>
      <c r="H4449" s="3" t="s">
        <v>731</v>
      </c>
      <c r="I4449" s="17">
        <v>-9.9544449999999998</v>
      </c>
      <c r="J4449" s="17">
        <v>-67.793328000000002</v>
      </c>
      <c r="K4449">
        <v>1214000</v>
      </c>
      <c r="L4449" t="s">
        <v>67</v>
      </c>
      <c r="M4449" t="s">
        <v>636</v>
      </c>
      <c r="N4449" t="s">
        <v>725</v>
      </c>
      <c r="O4449" s="12">
        <v>2015</v>
      </c>
      <c r="P4449" s="12">
        <v>9</v>
      </c>
      <c r="Q4449" s="12">
        <v>2016</v>
      </c>
      <c r="R4449" s="12">
        <v>2</v>
      </c>
      <c r="S4449">
        <v>6</v>
      </c>
      <c r="T4449" s="7">
        <v>2</v>
      </c>
      <c r="U4449">
        <v>6</v>
      </c>
      <c r="V4449" t="s">
        <v>82</v>
      </c>
      <c r="W4449">
        <f t="shared" si="66"/>
        <v>480</v>
      </c>
      <c r="X4449" s="5">
        <v>3</v>
      </c>
      <c r="Y4449" s="15" t="s">
        <v>48</v>
      </c>
      <c r="Z4449" t="s">
        <v>55</v>
      </c>
      <c r="AA4449" t="s">
        <v>655</v>
      </c>
      <c r="AB4449">
        <v>17</v>
      </c>
      <c r="AC4449" s="22" t="s">
        <v>1470</v>
      </c>
      <c r="AD4449" s="22" t="s">
        <v>1658</v>
      </c>
      <c r="AE4449" t="s">
        <v>1469</v>
      </c>
    </row>
    <row r="4450" spans="1:31" ht="14.4" x14ac:dyDescent="0.3">
      <c r="A4450">
        <v>45</v>
      </c>
      <c r="B4450" t="s">
        <v>24</v>
      </c>
      <c r="C4450" t="s">
        <v>395</v>
      </c>
      <c r="D4450" t="s">
        <v>105</v>
      </c>
      <c r="E4450">
        <v>2018</v>
      </c>
      <c r="F4450" t="s">
        <v>722</v>
      </c>
      <c r="G4450" t="s">
        <v>730</v>
      </c>
      <c r="H4450" s="3" t="s">
        <v>731</v>
      </c>
      <c r="I4450" s="17">
        <v>-9.9544449999999998</v>
      </c>
      <c r="J4450" s="17">
        <v>-67.793328000000002</v>
      </c>
      <c r="K4450">
        <v>1214000</v>
      </c>
      <c r="L4450" t="s">
        <v>67</v>
      </c>
      <c r="M4450" t="s">
        <v>636</v>
      </c>
      <c r="N4450" t="s">
        <v>725</v>
      </c>
      <c r="O4450" s="12">
        <v>2015</v>
      </c>
      <c r="P4450" s="12">
        <v>9</v>
      </c>
      <c r="Q4450" s="12">
        <v>2016</v>
      </c>
      <c r="R4450" s="12">
        <v>2</v>
      </c>
      <c r="S4450">
        <v>6</v>
      </c>
      <c r="T4450" s="7">
        <v>2</v>
      </c>
      <c r="U4450">
        <v>6</v>
      </c>
      <c r="V4450" t="s">
        <v>82</v>
      </c>
      <c r="W4450">
        <f t="shared" si="66"/>
        <v>480</v>
      </c>
      <c r="X4450" s="5">
        <v>3</v>
      </c>
      <c r="Y4450" s="15" t="s">
        <v>48</v>
      </c>
      <c r="Z4450" t="s">
        <v>55</v>
      </c>
      <c r="AA4450" t="s">
        <v>379</v>
      </c>
      <c r="AB4450">
        <v>0</v>
      </c>
      <c r="AC4450" s="22" t="s">
        <v>1470</v>
      </c>
      <c r="AD4450" s="22" t="s">
        <v>1658</v>
      </c>
      <c r="AE4450" t="s">
        <v>1469</v>
      </c>
    </row>
    <row r="4451" spans="1:31" ht="14.4" x14ac:dyDescent="0.3">
      <c r="A4451">
        <v>45</v>
      </c>
      <c r="B4451" t="s">
        <v>24</v>
      </c>
      <c r="C4451" t="s">
        <v>395</v>
      </c>
      <c r="D4451" t="s">
        <v>105</v>
      </c>
      <c r="E4451">
        <v>2018</v>
      </c>
      <c r="F4451" t="s">
        <v>722</v>
      </c>
      <c r="G4451" t="s">
        <v>730</v>
      </c>
      <c r="H4451" s="3" t="s">
        <v>731</v>
      </c>
      <c r="I4451" s="17">
        <v>-9.9544449999999998</v>
      </c>
      <c r="J4451" s="17">
        <v>-67.793328000000002</v>
      </c>
      <c r="K4451">
        <v>1214000</v>
      </c>
      <c r="L4451" t="s">
        <v>67</v>
      </c>
      <c r="M4451" t="s">
        <v>636</v>
      </c>
      <c r="N4451" t="s">
        <v>725</v>
      </c>
      <c r="O4451" s="12">
        <v>2015</v>
      </c>
      <c r="P4451" s="12">
        <v>9</v>
      </c>
      <c r="Q4451" s="12">
        <v>2016</v>
      </c>
      <c r="R4451" s="12">
        <v>2</v>
      </c>
      <c r="S4451">
        <v>6</v>
      </c>
      <c r="T4451" s="7">
        <v>2</v>
      </c>
      <c r="U4451">
        <v>6</v>
      </c>
      <c r="V4451" t="s">
        <v>82</v>
      </c>
      <c r="W4451">
        <f t="shared" si="66"/>
        <v>480</v>
      </c>
      <c r="X4451" s="5">
        <v>3</v>
      </c>
      <c r="Y4451" s="15" t="s">
        <v>48</v>
      </c>
      <c r="Z4451" t="s">
        <v>55</v>
      </c>
      <c r="AA4451" t="s">
        <v>899</v>
      </c>
      <c r="AB4451">
        <v>1</v>
      </c>
      <c r="AC4451" s="22" t="s">
        <v>1470</v>
      </c>
      <c r="AD4451" s="22" t="s">
        <v>1658</v>
      </c>
      <c r="AE4451" t="s">
        <v>1469</v>
      </c>
    </row>
    <row r="4452" spans="1:31" ht="14.4" x14ac:dyDescent="0.3">
      <c r="A4452">
        <v>45</v>
      </c>
      <c r="B4452" t="s">
        <v>24</v>
      </c>
      <c r="C4452" t="s">
        <v>395</v>
      </c>
      <c r="D4452" t="s">
        <v>105</v>
      </c>
      <c r="E4452">
        <v>2018</v>
      </c>
      <c r="F4452" t="s">
        <v>722</v>
      </c>
      <c r="G4452" t="s">
        <v>730</v>
      </c>
      <c r="H4452" s="3" t="s">
        <v>731</v>
      </c>
      <c r="I4452" s="17">
        <v>-9.9544449999999998</v>
      </c>
      <c r="J4452" s="17">
        <v>-67.793328000000002</v>
      </c>
      <c r="K4452">
        <v>1214000</v>
      </c>
      <c r="L4452" t="s">
        <v>67</v>
      </c>
      <c r="M4452" t="s">
        <v>636</v>
      </c>
      <c r="N4452" t="s">
        <v>725</v>
      </c>
      <c r="O4452" s="12">
        <v>2015</v>
      </c>
      <c r="P4452" s="12">
        <v>9</v>
      </c>
      <c r="Q4452" s="12">
        <v>2016</v>
      </c>
      <c r="R4452" s="12">
        <v>2</v>
      </c>
      <c r="S4452">
        <v>6</v>
      </c>
      <c r="T4452" s="7">
        <v>2</v>
      </c>
      <c r="U4452">
        <v>6</v>
      </c>
      <c r="V4452" t="s">
        <v>82</v>
      </c>
      <c r="W4452">
        <f t="shared" si="66"/>
        <v>480</v>
      </c>
      <c r="X4452" s="5">
        <v>3</v>
      </c>
      <c r="Y4452" s="15" t="s">
        <v>48</v>
      </c>
      <c r="Z4452" t="s">
        <v>55</v>
      </c>
      <c r="AA4452" t="s">
        <v>1110</v>
      </c>
      <c r="AB4452">
        <v>0</v>
      </c>
      <c r="AC4452" s="22" t="s">
        <v>1470</v>
      </c>
      <c r="AD4452" s="22" t="s">
        <v>1658</v>
      </c>
      <c r="AE4452" t="s">
        <v>1469</v>
      </c>
    </row>
    <row r="4453" spans="1:31" ht="14.4" x14ac:dyDescent="0.3">
      <c r="A4453">
        <v>45</v>
      </c>
      <c r="B4453" t="s">
        <v>24</v>
      </c>
      <c r="C4453" t="s">
        <v>395</v>
      </c>
      <c r="D4453" t="s">
        <v>105</v>
      </c>
      <c r="E4453">
        <v>2018</v>
      </c>
      <c r="F4453" t="s">
        <v>722</v>
      </c>
      <c r="G4453" t="s">
        <v>730</v>
      </c>
      <c r="H4453" s="3" t="s">
        <v>731</v>
      </c>
      <c r="I4453" s="17">
        <v>-9.9544449999999998</v>
      </c>
      <c r="J4453" s="17">
        <v>-67.793328000000002</v>
      </c>
      <c r="K4453">
        <v>1214000</v>
      </c>
      <c r="L4453" t="s">
        <v>67</v>
      </c>
      <c r="M4453" t="s">
        <v>636</v>
      </c>
      <c r="N4453" t="s">
        <v>725</v>
      </c>
      <c r="O4453" s="12">
        <v>2015</v>
      </c>
      <c r="P4453" s="12">
        <v>9</v>
      </c>
      <c r="Q4453" s="12">
        <v>2016</v>
      </c>
      <c r="R4453" s="12">
        <v>2</v>
      </c>
      <c r="S4453">
        <v>6</v>
      </c>
      <c r="T4453" s="7">
        <v>2</v>
      </c>
      <c r="U4453">
        <v>6</v>
      </c>
      <c r="V4453" t="s">
        <v>82</v>
      </c>
      <c r="W4453">
        <f t="shared" si="66"/>
        <v>480</v>
      </c>
      <c r="X4453" s="5">
        <v>3</v>
      </c>
      <c r="Y4453" s="15" t="s">
        <v>48</v>
      </c>
      <c r="Z4453" t="s">
        <v>55</v>
      </c>
      <c r="AA4453" t="s">
        <v>1083</v>
      </c>
      <c r="AB4453">
        <v>2</v>
      </c>
      <c r="AC4453" s="22" t="s">
        <v>1470</v>
      </c>
      <c r="AD4453" s="22" t="s">
        <v>1658</v>
      </c>
      <c r="AE4453" t="s">
        <v>1469</v>
      </c>
    </row>
    <row r="4454" spans="1:31" ht="14.4" x14ac:dyDescent="0.3">
      <c r="A4454">
        <v>45</v>
      </c>
      <c r="B4454" t="s">
        <v>24</v>
      </c>
      <c r="C4454" t="s">
        <v>395</v>
      </c>
      <c r="D4454" t="s">
        <v>105</v>
      </c>
      <c r="E4454">
        <v>2018</v>
      </c>
      <c r="F4454" t="s">
        <v>722</v>
      </c>
      <c r="G4454" t="s">
        <v>730</v>
      </c>
      <c r="H4454" s="3" t="s">
        <v>731</v>
      </c>
      <c r="I4454" s="17">
        <v>-9.9544449999999998</v>
      </c>
      <c r="J4454" s="17">
        <v>-67.793328000000002</v>
      </c>
      <c r="K4454">
        <v>1214000</v>
      </c>
      <c r="L4454" t="s">
        <v>67</v>
      </c>
      <c r="M4454" t="s">
        <v>636</v>
      </c>
      <c r="N4454" t="s">
        <v>725</v>
      </c>
      <c r="O4454" s="12">
        <v>2015</v>
      </c>
      <c r="P4454" s="12">
        <v>9</v>
      </c>
      <c r="Q4454" s="12">
        <v>2016</v>
      </c>
      <c r="R4454" s="12">
        <v>2</v>
      </c>
      <c r="S4454">
        <v>6</v>
      </c>
      <c r="T4454" s="7">
        <v>2</v>
      </c>
      <c r="U4454">
        <v>6</v>
      </c>
      <c r="V4454" t="s">
        <v>82</v>
      </c>
      <c r="W4454">
        <f t="shared" si="66"/>
        <v>480</v>
      </c>
      <c r="X4454" s="5">
        <v>3</v>
      </c>
      <c r="Y4454" s="15" t="s">
        <v>48</v>
      </c>
      <c r="Z4454" t="s">
        <v>55</v>
      </c>
      <c r="AA4454" t="s">
        <v>524</v>
      </c>
      <c r="AB4454">
        <v>15</v>
      </c>
      <c r="AC4454" s="22" t="s">
        <v>1470</v>
      </c>
      <c r="AD4454" s="22" t="s">
        <v>1658</v>
      </c>
      <c r="AE4454" t="s">
        <v>1469</v>
      </c>
    </row>
    <row r="4455" spans="1:31" ht="14.4" x14ac:dyDescent="0.3">
      <c r="A4455">
        <v>45</v>
      </c>
      <c r="B4455" t="s">
        <v>24</v>
      </c>
      <c r="C4455" t="s">
        <v>395</v>
      </c>
      <c r="D4455" t="s">
        <v>105</v>
      </c>
      <c r="E4455">
        <v>2018</v>
      </c>
      <c r="F4455" t="s">
        <v>722</v>
      </c>
      <c r="G4455" t="s">
        <v>730</v>
      </c>
      <c r="H4455" s="3" t="s">
        <v>731</v>
      </c>
      <c r="I4455" s="17">
        <v>-9.9544449999999998</v>
      </c>
      <c r="J4455" s="17">
        <v>-67.793328000000002</v>
      </c>
      <c r="K4455">
        <v>1214000</v>
      </c>
      <c r="L4455" t="s">
        <v>67</v>
      </c>
      <c r="M4455" t="s">
        <v>636</v>
      </c>
      <c r="N4455" t="s">
        <v>725</v>
      </c>
      <c r="O4455" s="12">
        <v>2015</v>
      </c>
      <c r="P4455" s="12">
        <v>9</v>
      </c>
      <c r="Q4455" s="12">
        <v>2016</v>
      </c>
      <c r="R4455" s="12">
        <v>2</v>
      </c>
      <c r="S4455">
        <v>6</v>
      </c>
      <c r="T4455" s="7">
        <v>2</v>
      </c>
      <c r="U4455">
        <v>6</v>
      </c>
      <c r="V4455" t="s">
        <v>82</v>
      </c>
      <c r="W4455">
        <f t="shared" si="66"/>
        <v>480</v>
      </c>
      <c r="X4455" s="5">
        <v>3</v>
      </c>
      <c r="Y4455" s="15" t="s">
        <v>48</v>
      </c>
      <c r="Z4455" t="s">
        <v>55</v>
      </c>
      <c r="AA4455" t="s">
        <v>1107</v>
      </c>
      <c r="AB4455">
        <v>12</v>
      </c>
      <c r="AC4455" s="22" t="s">
        <v>1470</v>
      </c>
      <c r="AD4455" s="22" t="s">
        <v>1658</v>
      </c>
      <c r="AE4455" t="s">
        <v>1469</v>
      </c>
    </row>
    <row r="4456" spans="1:31" ht="14.4" x14ac:dyDescent="0.3">
      <c r="A4456">
        <v>45</v>
      </c>
      <c r="B4456" t="s">
        <v>24</v>
      </c>
      <c r="C4456" t="s">
        <v>395</v>
      </c>
      <c r="D4456" t="s">
        <v>105</v>
      </c>
      <c r="E4456">
        <v>2018</v>
      </c>
      <c r="F4456" t="s">
        <v>722</v>
      </c>
      <c r="G4456" t="s">
        <v>730</v>
      </c>
      <c r="H4456" s="3" t="s">
        <v>731</v>
      </c>
      <c r="I4456" s="17">
        <v>-9.9544449999999998</v>
      </c>
      <c r="J4456" s="17">
        <v>-67.793328000000002</v>
      </c>
      <c r="K4456">
        <v>1214000</v>
      </c>
      <c r="L4456" t="s">
        <v>67</v>
      </c>
      <c r="M4456" t="s">
        <v>636</v>
      </c>
      <c r="N4456" t="s">
        <v>725</v>
      </c>
      <c r="O4456" s="12">
        <v>2015</v>
      </c>
      <c r="P4456" s="12">
        <v>9</v>
      </c>
      <c r="Q4456" s="12">
        <v>2016</v>
      </c>
      <c r="R4456" s="12">
        <v>2</v>
      </c>
      <c r="S4456">
        <v>6</v>
      </c>
      <c r="T4456" s="7">
        <v>2</v>
      </c>
      <c r="U4456">
        <v>6</v>
      </c>
      <c r="V4456" t="s">
        <v>82</v>
      </c>
      <c r="W4456">
        <f t="shared" si="66"/>
        <v>480</v>
      </c>
      <c r="X4456" s="5">
        <v>3</v>
      </c>
      <c r="Y4456" s="15" t="s">
        <v>48</v>
      </c>
      <c r="Z4456" t="s">
        <v>55</v>
      </c>
      <c r="AA4456" t="s">
        <v>889</v>
      </c>
      <c r="AB4456">
        <v>0</v>
      </c>
      <c r="AC4456" s="22" t="s">
        <v>1470</v>
      </c>
      <c r="AD4456" s="22" t="s">
        <v>1658</v>
      </c>
      <c r="AE4456" t="s">
        <v>1469</v>
      </c>
    </row>
    <row r="4457" spans="1:31" ht="14.4" x14ac:dyDescent="0.3">
      <c r="A4457">
        <v>45</v>
      </c>
      <c r="B4457" t="s">
        <v>24</v>
      </c>
      <c r="C4457" t="s">
        <v>395</v>
      </c>
      <c r="D4457" t="s">
        <v>105</v>
      </c>
      <c r="E4457">
        <v>2018</v>
      </c>
      <c r="F4457" t="s">
        <v>722</v>
      </c>
      <c r="G4457" t="s">
        <v>730</v>
      </c>
      <c r="H4457" s="3" t="s">
        <v>731</v>
      </c>
      <c r="I4457" s="17">
        <v>-9.9544449999999998</v>
      </c>
      <c r="J4457" s="17">
        <v>-67.793328000000002</v>
      </c>
      <c r="K4457">
        <v>1214000</v>
      </c>
      <c r="L4457" t="s">
        <v>67</v>
      </c>
      <c r="M4457" t="s">
        <v>636</v>
      </c>
      <c r="N4457" t="s">
        <v>725</v>
      </c>
      <c r="O4457" s="12">
        <v>2015</v>
      </c>
      <c r="P4457" s="12">
        <v>9</v>
      </c>
      <c r="Q4457" s="12">
        <v>2016</v>
      </c>
      <c r="R4457" s="12">
        <v>2</v>
      </c>
      <c r="S4457">
        <v>6</v>
      </c>
      <c r="T4457" s="7">
        <v>2</v>
      </c>
      <c r="U4457">
        <v>6</v>
      </c>
      <c r="V4457" t="s">
        <v>82</v>
      </c>
      <c r="W4457">
        <f t="shared" si="66"/>
        <v>480</v>
      </c>
      <c r="X4457" s="5">
        <v>3</v>
      </c>
      <c r="Y4457" s="15" t="s">
        <v>48</v>
      </c>
      <c r="Z4457" t="s">
        <v>55</v>
      </c>
      <c r="AA4457" t="s">
        <v>70</v>
      </c>
      <c r="AB4457">
        <v>0</v>
      </c>
      <c r="AC4457" s="22" t="s">
        <v>1470</v>
      </c>
      <c r="AD4457" s="22" t="s">
        <v>1658</v>
      </c>
      <c r="AE4457" t="s">
        <v>1469</v>
      </c>
    </row>
    <row r="4458" spans="1:31" ht="14.4" x14ac:dyDescent="0.3">
      <c r="A4458">
        <v>45</v>
      </c>
      <c r="B4458" t="s">
        <v>24</v>
      </c>
      <c r="C4458" t="s">
        <v>395</v>
      </c>
      <c r="D4458" t="s">
        <v>105</v>
      </c>
      <c r="E4458">
        <v>2018</v>
      </c>
      <c r="F4458" t="s">
        <v>722</v>
      </c>
      <c r="G4458" t="s">
        <v>730</v>
      </c>
      <c r="H4458" s="3" t="s">
        <v>731</v>
      </c>
      <c r="I4458" s="17">
        <v>-9.9544449999999998</v>
      </c>
      <c r="J4458" s="17">
        <v>-67.793328000000002</v>
      </c>
      <c r="K4458">
        <v>1214000</v>
      </c>
      <c r="L4458" t="s">
        <v>67</v>
      </c>
      <c r="M4458" t="s">
        <v>636</v>
      </c>
      <c r="N4458" t="s">
        <v>725</v>
      </c>
      <c r="O4458" s="12">
        <v>2015</v>
      </c>
      <c r="P4458" s="12">
        <v>9</v>
      </c>
      <c r="Q4458" s="12">
        <v>2016</v>
      </c>
      <c r="R4458" s="12">
        <v>2</v>
      </c>
      <c r="S4458">
        <v>6</v>
      </c>
      <c r="T4458" s="7">
        <v>2</v>
      </c>
      <c r="U4458">
        <v>6</v>
      </c>
      <c r="V4458" t="s">
        <v>82</v>
      </c>
      <c r="W4458">
        <f t="shared" si="66"/>
        <v>480</v>
      </c>
      <c r="X4458" s="5">
        <v>3</v>
      </c>
      <c r="Y4458" s="15" t="s">
        <v>48</v>
      </c>
      <c r="Z4458" t="s">
        <v>55</v>
      </c>
      <c r="AA4458" t="s">
        <v>1108</v>
      </c>
      <c r="AB4458">
        <v>4</v>
      </c>
      <c r="AC4458" s="22" t="s">
        <v>1470</v>
      </c>
      <c r="AD4458" s="22" t="s">
        <v>1658</v>
      </c>
      <c r="AE4458" t="s">
        <v>1469</v>
      </c>
    </row>
    <row r="4459" spans="1:31" ht="14.4" x14ac:dyDescent="0.3">
      <c r="A4459">
        <v>45</v>
      </c>
      <c r="B4459" t="s">
        <v>24</v>
      </c>
      <c r="C4459" t="s">
        <v>395</v>
      </c>
      <c r="D4459" t="s">
        <v>105</v>
      </c>
      <c r="E4459">
        <v>2018</v>
      </c>
      <c r="F4459" t="s">
        <v>722</v>
      </c>
      <c r="G4459" t="s">
        <v>730</v>
      </c>
      <c r="H4459" s="3" t="s">
        <v>731</v>
      </c>
      <c r="I4459" s="17">
        <v>-9.9544449999999998</v>
      </c>
      <c r="J4459" s="17">
        <v>-67.793328000000002</v>
      </c>
      <c r="K4459">
        <v>1214000</v>
      </c>
      <c r="L4459" t="s">
        <v>67</v>
      </c>
      <c r="M4459" t="s">
        <v>636</v>
      </c>
      <c r="N4459" t="s">
        <v>725</v>
      </c>
      <c r="O4459" s="12">
        <v>2015</v>
      </c>
      <c r="P4459" s="12">
        <v>9</v>
      </c>
      <c r="Q4459" s="12">
        <v>2016</v>
      </c>
      <c r="R4459" s="12">
        <v>2</v>
      </c>
      <c r="S4459">
        <v>6</v>
      </c>
      <c r="T4459" s="7">
        <v>2</v>
      </c>
      <c r="U4459">
        <v>6</v>
      </c>
      <c r="V4459" t="s">
        <v>82</v>
      </c>
      <c r="W4459">
        <f t="shared" si="66"/>
        <v>480</v>
      </c>
      <c r="X4459" s="5">
        <v>3</v>
      </c>
      <c r="Y4459" s="15" t="s">
        <v>48</v>
      </c>
      <c r="Z4459" t="s">
        <v>55</v>
      </c>
      <c r="AA4459" t="s">
        <v>1113</v>
      </c>
      <c r="AB4459">
        <v>0</v>
      </c>
      <c r="AC4459" s="22" t="s">
        <v>1470</v>
      </c>
      <c r="AD4459" s="22" t="s">
        <v>1658</v>
      </c>
      <c r="AE4459" t="s">
        <v>1469</v>
      </c>
    </row>
    <row r="4460" spans="1:31" ht="14.4" x14ac:dyDescent="0.3">
      <c r="A4460">
        <v>45</v>
      </c>
      <c r="B4460" t="s">
        <v>24</v>
      </c>
      <c r="C4460" t="s">
        <v>395</v>
      </c>
      <c r="D4460" t="s">
        <v>105</v>
      </c>
      <c r="E4460">
        <v>2018</v>
      </c>
      <c r="F4460" t="s">
        <v>722</v>
      </c>
      <c r="G4460" t="s">
        <v>730</v>
      </c>
      <c r="H4460" s="3" t="s">
        <v>731</v>
      </c>
      <c r="I4460" s="17">
        <v>-9.9544449999999998</v>
      </c>
      <c r="J4460" s="17">
        <v>-67.793328000000002</v>
      </c>
      <c r="K4460">
        <v>1214000</v>
      </c>
      <c r="L4460" t="s">
        <v>67</v>
      </c>
      <c r="M4460" t="s">
        <v>636</v>
      </c>
      <c r="N4460" t="s">
        <v>725</v>
      </c>
      <c r="O4460" s="12">
        <v>2015</v>
      </c>
      <c r="P4460" s="12">
        <v>9</v>
      </c>
      <c r="Q4460" s="12">
        <v>2016</v>
      </c>
      <c r="R4460" s="12">
        <v>2</v>
      </c>
      <c r="S4460">
        <v>6</v>
      </c>
      <c r="T4460" s="7">
        <v>2</v>
      </c>
      <c r="U4460">
        <v>6</v>
      </c>
      <c r="V4460" t="s">
        <v>82</v>
      </c>
      <c r="W4460">
        <f t="shared" si="66"/>
        <v>480</v>
      </c>
      <c r="X4460" s="5">
        <v>3</v>
      </c>
      <c r="Y4460" s="15" t="s">
        <v>48</v>
      </c>
      <c r="Z4460" t="s">
        <v>55</v>
      </c>
      <c r="AA4460" t="s">
        <v>73</v>
      </c>
      <c r="AB4460">
        <v>0</v>
      </c>
      <c r="AC4460" s="22" t="s">
        <v>1470</v>
      </c>
      <c r="AD4460" s="22" t="s">
        <v>1658</v>
      </c>
      <c r="AE4460" t="s">
        <v>1469</v>
      </c>
    </row>
    <row r="4461" spans="1:31" ht="14.4" x14ac:dyDescent="0.3">
      <c r="A4461">
        <v>45</v>
      </c>
      <c r="B4461" t="s">
        <v>24</v>
      </c>
      <c r="C4461" t="s">
        <v>395</v>
      </c>
      <c r="D4461" t="s">
        <v>105</v>
      </c>
      <c r="E4461">
        <v>2018</v>
      </c>
      <c r="F4461" t="s">
        <v>722</v>
      </c>
      <c r="G4461" t="s">
        <v>730</v>
      </c>
      <c r="H4461" s="3" t="s">
        <v>731</v>
      </c>
      <c r="I4461" s="17">
        <v>-9.9544449999999998</v>
      </c>
      <c r="J4461" s="17">
        <v>-67.793328000000002</v>
      </c>
      <c r="K4461">
        <v>1214000</v>
      </c>
      <c r="L4461" t="s">
        <v>67</v>
      </c>
      <c r="M4461" t="s">
        <v>636</v>
      </c>
      <c r="N4461" t="s">
        <v>725</v>
      </c>
      <c r="O4461" s="12">
        <v>2015</v>
      </c>
      <c r="P4461" s="12">
        <v>9</v>
      </c>
      <c r="Q4461" s="12">
        <v>2016</v>
      </c>
      <c r="R4461" s="12">
        <v>2</v>
      </c>
      <c r="S4461">
        <v>6</v>
      </c>
      <c r="T4461" s="7">
        <v>2</v>
      </c>
      <c r="U4461">
        <v>6</v>
      </c>
      <c r="V4461" t="s">
        <v>82</v>
      </c>
      <c r="W4461">
        <f t="shared" si="66"/>
        <v>480</v>
      </c>
      <c r="X4461" s="5">
        <v>3</v>
      </c>
      <c r="Y4461" s="15" t="s">
        <v>48</v>
      </c>
      <c r="Z4461" t="s">
        <v>55</v>
      </c>
      <c r="AA4461" t="s">
        <v>876</v>
      </c>
      <c r="AB4461">
        <v>1</v>
      </c>
      <c r="AC4461" s="22" t="s">
        <v>1470</v>
      </c>
      <c r="AD4461" s="22" t="s">
        <v>1658</v>
      </c>
      <c r="AE4461" t="s">
        <v>1469</v>
      </c>
    </row>
    <row r="4462" spans="1:31" ht="14.4" x14ac:dyDescent="0.3">
      <c r="A4462">
        <v>45</v>
      </c>
      <c r="B4462" t="s">
        <v>24</v>
      </c>
      <c r="C4462" t="s">
        <v>395</v>
      </c>
      <c r="D4462" t="s">
        <v>105</v>
      </c>
      <c r="E4462">
        <v>2018</v>
      </c>
      <c r="F4462" t="s">
        <v>722</v>
      </c>
      <c r="G4462" t="s">
        <v>730</v>
      </c>
      <c r="H4462" s="3" t="s">
        <v>731</v>
      </c>
      <c r="I4462" s="17">
        <v>-9.9544449999999998</v>
      </c>
      <c r="J4462" s="17">
        <v>-67.793328000000002</v>
      </c>
      <c r="K4462">
        <v>1214000</v>
      </c>
      <c r="L4462" t="s">
        <v>67</v>
      </c>
      <c r="M4462" t="s">
        <v>636</v>
      </c>
      <c r="N4462" t="s">
        <v>725</v>
      </c>
      <c r="O4462" s="12">
        <v>2015</v>
      </c>
      <c r="P4462" s="12">
        <v>9</v>
      </c>
      <c r="Q4462" s="12">
        <v>2016</v>
      </c>
      <c r="R4462" s="12">
        <v>2</v>
      </c>
      <c r="S4462">
        <v>6</v>
      </c>
      <c r="T4462" s="7">
        <v>2</v>
      </c>
      <c r="U4462">
        <v>6</v>
      </c>
      <c r="V4462" t="s">
        <v>82</v>
      </c>
      <c r="W4462">
        <f t="shared" si="66"/>
        <v>480</v>
      </c>
      <c r="X4462" s="5">
        <v>3</v>
      </c>
      <c r="Y4462" s="15" t="s">
        <v>48</v>
      </c>
      <c r="Z4462" t="s">
        <v>83</v>
      </c>
      <c r="AA4462" t="s">
        <v>128</v>
      </c>
      <c r="AB4462">
        <v>0</v>
      </c>
      <c r="AC4462" s="22" t="s">
        <v>1470</v>
      </c>
      <c r="AD4462" s="22" t="s">
        <v>1658</v>
      </c>
      <c r="AE4462" t="s">
        <v>1469</v>
      </c>
    </row>
    <row r="4463" spans="1:31" ht="14.4" x14ac:dyDescent="0.3">
      <c r="A4463">
        <v>45</v>
      </c>
      <c r="B4463" t="s">
        <v>24</v>
      </c>
      <c r="C4463" t="s">
        <v>395</v>
      </c>
      <c r="D4463" t="s">
        <v>105</v>
      </c>
      <c r="E4463">
        <v>2018</v>
      </c>
      <c r="F4463" t="s">
        <v>722</v>
      </c>
      <c r="G4463" t="s">
        <v>730</v>
      </c>
      <c r="H4463" s="3" t="s">
        <v>731</v>
      </c>
      <c r="I4463" s="17">
        <v>-9.9544449999999998</v>
      </c>
      <c r="J4463" s="17">
        <v>-67.793328000000002</v>
      </c>
      <c r="K4463">
        <v>1214000</v>
      </c>
      <c r="L4463" t="s">
        <v>67</v>
      </c>
      <c r="M4463" t="s">
        <v>636</v>
      </c>
      <c r="N4463" t="s">
        <v>725</v>
      </c>
      <c r="O4463" s="12">
        <v>2015</v>
      </c>
      <c r="P4463" s="12">
        <v>9</v>
      </c>
      <c r="Q4463" s="12">
        <v>2016</v>
      </c>
      <c r="R4463" s="12">
        <v>2</v>
      </c>
      <c r="S4463">
        <v>6</v>
      </c>
      <c r="T4463" s="7">
        <v>2</v>
      </c>
      <c r="U4463">
        <v>6</v>
      </c>
      <c r="V4463" t="s">
        <v>82</v>
      </c>
      <c r="W4463">
        <f t="shared" si="66"/>
        <v>480</v>
      </c>
      <c r="X4463" s="5">
        <v>3</v>
      </c>
      <c r="Y4463" s="15" t="s">
        <v>48</v>
      </c>
      <c r="Z4463" t="s">
        <v>83</v>
      </c>
      <c r="AA4463" t="s">
        <v>84</v>
      </c>
      <c r="AB4463">
        <v>58</v>
      </c>
      <c r="AC4463" s="22" t="s">
        <v>1470</v>
      </c>
      <c r="AD4463" s="22" t="s">
        <v>1658</v>
      </c>
      <c r="AE4463" t="s">
        <v>1469</v>
      </c>
    </row>
    <row r="4464" spans="1:31" ht="14.4" x14ac:dyDescent="0.3">
      <c r="A4464">
        <v>45</v>
      </c>
      <c r="B4464" t="s">
        <v>24</v>
      </c>
      <c r="C4464" t="s">
        <v>395</v>
      </c>
      <c r="D4464" t="s">
        <v>105</v>
      </c>
      <c r="E4464">
        <v>2018</v>
      </c>
      <c r="F4464" t="s">
        <v>722</v>
      </c>
      <c r="G4464" t="s">
        <v>730</v>
      </c>
      <c r="H4464" s="3" t="s">
        <v>731</v>
      </c>
      <c r="I4464" s="17">
        <v>-9.9544449999999998</v>
      </c>
      <c r="J4464" s="17">
        <v>-67.793328000000002</v>
      </c>
      <c r="K4464">
        <v>1214000</v>
      </c>
      <c r="L4464" t="s">
        <v>67</v>
      </c>
      <c r="M4464" t="s">
        <v>636</v>
      </c>
      <c r="N4464" t="s">
        <v>725</v>
      </c>
      <c r="O4464" s="12">
        <v>2015</v>
      </c>
      <c r="P4464" s="12">
        <v>9</v>
      </c>
      <c r="Q4464" s="12">
        <v>2016</v>
      </c>
      <c r="R4464" s="12">
        <v>2</v>
      </c>
      <c r="S4464">
        <v>6</v>
      </c>
      <c r="T4464" s="7">
        <v>2</v>
      </c>
      <c r="U4464">
        <v>6</v>
      </c>
      <c r="V4464" t="s">
        <v>82</v>
      </c>
      <c r="W4464">
        <f t="shared" si="66"/>
        <v>480</v>
      </c>
      <c r="X4464" s="5">
        <v>3</v>
      </c>
      <c r="Y4464" s="15" t="s">
        <v>48</v>
      </c>
      <c r="Z4464" t="s">
        <v>83</v>
      </c>
      <c r="AA4464" t="s">
        <v>911</v>
      </c>
      <c r="AB4464">
        <v>37</v>
      </c>
      <c r="AC4464" s="22" t="s">
        <v>1470</v>
      </c>
      <c r="AD4464" s="22" t="s">
        <v>1658</v>
      </c>
      <c r="AE4464" t="s">
        <v>1469</v>
      </c>
    </row>
    <row r="4465" spans="1:31" ht="14.4" x14ac:dyDescent="0.3">
      <c r="A4465">
        <v>45</v>
      </c>
      <c r="B4465" t="s">
        <v>24</v>
      </c>
      <c r="C4465" t="s">
        <v>395</v>
      </c>
      <c r="D4465" t="s">
        <v>105</v>
      </c>
      <c r="E4465">
        <v>2018</v>
      </c>
      <c r="F4465" t="s">
        <v>722</v>
      </c>
      <c r="G4465" t="s">
        <v>730</v>
      </c>
      <c r="H4465" s="3" t="s">
        <v>731</v>
      </c>
      <c r="I4465" s="17">
        <v>-9.9544449999999998</v>
      </c>
      <c r="J4465" s="17">
        <v>-67.793328000000002</v>
      </c>
      <c r="K4465">
        <v>1214000</v>
      </c>
      <c r="L4465" t="s">
        <v>67</v>
      </c>
      <c r="M4465" t="s">
        <v>636</v>
      </c>
      <c r="N4465" t="s">
        <v>725</v>
      </c>
      <c r="O4465" s="12">
        <v>2015</v>
      </c>
      <c r="P4465" s="12">
        <v>9</v>
      </c>
      <c r="Q4465" s="12">
        <v>2016</v>
      </c>
      <c r="R4465" s="12">
        <v>2</v>
      </c>
      <c r="S4465">
        <v>6</v>
      </c>
      <c r="T4465" s="7">
        <v>2</v>
      </c>
      <c r="U4465">
        <v>6</v>
      </c>
      <c r="V4465" t="s">
        <v>82</v>
      </c>
      <c r="W4465">
        <f t="shared" si="66"/>
        <v>480</v>
      </c>
      <c r="X4465" s="5">
        <v>3</v>
      </c>
      <c r="Y4465" s="15" t="s">
        <v>48</v>
      </c>
      <c r="Z4465" t="s">
        <v>83</v>
      </c>
      <c r="AA4465" t="s">
        <v>902</v>
      </c>
      <c r="AB4465">
        <v>7</v>
      </c>
      <c r="AC4465" s="22" t="s">
        <v>1470</v>
      </c>
      <c r="AD4465" s="22" t="s">
        <v>1658</v>
      </c>
      <c r="AE4465" t="s">
        <v>1469</v>
      </c>
    </row>
    <row r="4466" spans="1:31" ht="14.4" x14ac:dyDescent="0.3">
      <c r="A4466">
        <v>45</v>
      </c>
      <c r="B4466" t="s">
        <v>24</v>
      </c>
      <c r="C4466" t="s">
        <v>395</v>
      </c>
      <c r="D4466" t="s">
        <v>105</v>
      </c>
      <c r="E4466">
        <v>2018</v>
      </c>
      <c r="F4466" t="s">
        <v>722</v>
      </c>
      <c r="G4466" t="s">
        <v>730</v>
      </c>
      <c r="H4466" s="3" t="s">
        <v>731</v>
      </c>
      <c r="I4466" s="17">
        <v>-9.9544449999999998</v>
      </c>
      <c r="J4466" s="17">
        <v>-67.793328000000002</v>
      </c>
      <c r="K4466">
        <v>1214000</v>
      </c>
      <c r="L4466" t="s">
        <v>67</v>
      </c>
      <c r="M4466" t="s">
        <v>636</v>
      </c>
      <c r="N4466" t="s">
        <v>725</v>
      </c>
      <c r="O4466" s="12">
        <v>2015</v>
      </c>
      <c r="P4466" s="12">
        <v>9</v>
      </c>
      <c r="Q4466" s="12">
        <v>2016</v>
      </c>
      <c r="R4466" s="12">
        <v>2</v>
      </c>
      <c r="S4466">
        <v>6</v>
      </c>
      <c r="T4466" s="7">
        <v>2</v>
      </c>
      <c r="U4466">
        <v>6</v>
      </c>
      <c r="V4466" t="s">
        <v>82</v>
      </c>
      <c r="W4466">
        <f t="shared" si="66"/>
        <v>480</v>
      </c>
      <c r="X4466" s="5">
        <v>3</v>
      </c>
      <c r="Y4466" s="15" t="s">
        <v>48</v>
      </c>
      <c r="Z4466" t="s">
        <v>83</v>
      </c>
      <c r="AA4466" t="s">
        <v>87</v>
      </c>
      <c r="AB4466">
        <v>27</v>
      </c>
      <c r="AC4466" s="22" t="s">
        <v>1470</v>
      </c>
      <c r="AD4466" s="22" t="s">
        <v>1658</v>
      </c>
      <c r="AE4466" t="s">
        <v>1469</v>
      </c>
    </row>
    <row r="4467" spans="1:31" ht="14.4" x14ac:dyDescent="0.3">
      <c r="A4467">
        <v>45</v>
      </c>
      <c r="B4467" t="s">
        <v>24</v>
      </c>
      <c r="C4467" t="s">
        <v>395</v>
      </c>
      <c r="D4467" t="s">
        <v>105</v>
      </c>
      <c r="E4467">
        <v>2018</v>
      </c>
      <c r="F4467" t="s">
        <v>722</v>
      </c>
      <c r="G4467" t="s">
        <v>730</v>
      </c>
      <c r="H4467" s="3" t="s">
        <v>731</v>
      </c>
      <c r="I4467" s="17">
        <v>-9.9544449999999998</v>
      </c>
      <c r="J4467" s="17">
        <v>-67.793328000000002</v>
      </c>
      <c r="K4467">
        <v>1214000</v>
      </c>
      <c r="L4467" t="s">
        <v>67</v>
      </c>
      <c r="M4467" t="s">
        <v>636</v>
      </c>
      <c r="N4467" t="s">
        <v>725</v>
      </c>
      <c r="O4467" s="12">
        <v>2015</v>
      </c>
      <c r="P4467" s="12">
        <v>9</v>
      </c>
      <c r="Q4467" s="12">
        <v>2016</v>
      </c>
      <c r="R4467" s="12">
        <v>2</v>
      </c>
      <c r="S4467">
        <v>6</v>
      </c>
      <c r="T4467" s="7">
        <v>2</v>
      </c>
      <c r="U4467">
        <v>6</v>
      </c>
      <c r="V4467" t="s">
        <v>82</v>
      </c>
      <c r="W4467">
        <f t="shared" si="66"/>
        <v>480</v>
      </c>
      <c r="X4467" s="5">
        <v>3</v>
      </c>
      <c r="Y4467" s="15" t="s">
        <v>48</v>
      </c>
      <c r="Z4467" t="s">
        <v>83</v>
      </c>
      <c r="AA4467" t="s">
        <v>906</v>
      </c>
      <c r="AB4467">
        <v>29</v>
      </c>
      <c r="AC4467" s="22" t="s">
        <v>1470</v>
      </c>
      <c r="AD4467" s="22" t="s">
        <v>1658</v>
      </c>
      <c r="AE4467" t="s">
        <v>1469</v>
      </c>
    </row>
    <row r="4468" spans="1:31" ht="14.4" x14ac:dyDescent="0.3">
      <c r="A4468">
        <v>45</v>
      </c>
      <c r="B4468" t="s">
        <v>24</v>
      </c>
      <c r="C4468" t="s">
        <v>395</v>
      </c>
      <c r="D4468" t="s">
        <v>105</v>
      </c>
      <c r="E4468">
        <v>2018</v>
      </c>
      <c r="F4468" t="s">
        <v>722</v>
      </c>
      <c r="G4468" t="s">
        <v>730</v>
      </c>
      <c r="H4468" s="3" t="s">
        <v>731</v>
      </c>
      <c r="I4468" s="17">
        <v>-9.9544449999999998</v>
      </c>
      <c r="J4468" s="17">
        <v>-67.793328000000002</v>
      </c>
      <c r="K4468">
        <v>1214000</v>
      </c>
      <c r="L4468" t="s">
        <v>67</v>
      </c>
      <c r="M4468" t="s">
        <v>636</v>
      </c>
      <c r="N4468" t="s">
        <v>725</v>
      </c>
      <c r="O4468" s="12">
        <v>2015</v>
      </c>
      <c r="P4468" s="12">
        <v>9</v>
      </c>
      <c r="Q4468" s="12">
        <v>2016</v>
      </c>
      <c r="R4468" s="12">
        <v>2</v>
      </c>
      <c r="S4468">
        <v>6</v>
      </c>
      <c r="T4468" s="7">
        <v>2</v>
      </c>
      <c r="U4468">
        <v>6</v>
      </c>
      <c r="V4468" t="s">
        <v>82</v>
      </c>
      <c r="W4468">
        <f t="shared" si="66"/>
        <v>480</v>
      </c>
      <c r="X4468" s="5">
        <v>3</v>
      </c>
      <c r="Y4468" s="15" t="s">
        <v>48</v>
      </c>
      <c r="Z4468" t="s">
        <v>90</v>
      </c>
      <c r="AA4468" t="s">
        <v>1171</v>
      </c>
      <c r="AB4468">
        <v>1</v>
      </c>
      <c r="AC4468" s="22" t="s">
        <v>1470</v>
      </c>
      <c r="AD4468" s="22" t="s">
        <v>1658</v>
      </c>
      <c r="AE4468" t="s">
        <v>1469</v>
      </c>
    </row>
    <row r="4469" spans="1:31" ht="14.4" x14ac:dyDescent="0.3">
      <c r="A4469">
        <v>45</v>
      </c>
      <c r="B4469" t="s">
        <v>24</v>
      </c>
      <c r="C4469" t="s">
        <v>395</v>
      </c>
      <c r="D4469" t="s">
        <v>105</v>
      </c>
      <c r="E4469">
        <v>2018</v>
      </c>
      <c r="F4469" t="s">
        <v>722</v>
      </c>
      <c r="G4469" t="s">
        <v>730</v>
      </c>
      <c r="H4469" s="3" t="s">
        <v>731</v>
      </c>
      <c r="I4469" s="17">
        <v>-9.9544449999999998</v>
      </c>
      <c r="J4469" s="17">
        <v>-67.793328000000002</v>
      </c>
      <c r="K4469">
        <v>1214000</v>
      </c>
      <c r="L4469" t="s">
        <v>67</v>
      </c>
      <c r="M4469" t="s">
        <v>636</v>
      </c>
      <c r="N4469" t="s">
        <v>725</v>
      </c>
      <c r="O4469" s="12">
        <v>2015</v>
      </c>
      <c r="P4469" s="12">
        <v>9</v>
      </c>
      <c r="Q4469" s="12">
        <v>2016</v>
      </c>
      <c r="R4469" s="12">
        <v>2</v>
      </c>
      <c r="S4469">
        <v>6</v>
      </c>
      <c r="T4469" s="7">
        <v>2</v>
      </c>
      <c r="U4469">
        <v>6</v>
      </c>
      <c r="V4469" t="s">
        <v>82</v>
      </c>
      <c r="W4469">
        <f t="shared" si="66"/>
        <v>480</v>
      </c>
      <c r="X4469" s="5">
        <v>3</v>
      </c>
      <c r="Y4469" s="15" t="s">
        <v>48</v>
      </c>
      <c r="Z4469" t="s">
        <v>90</v>
      </c>
      <c r="AA4469" t="s">
        <v>666</v>
      </c>
      <c r="AB4469">
        <v>0</v>
      </c>
      <c r="AC4469" s="22" t="s">
        <v>1470</v>
      </c>
      <c r="AD4469" s="22" t="s">
        <v>1658</v>
      </c>
      <c r="AE4469" t="s">
        <v>1469</v>
      </c>
    </row>
    <row r="4470" spans="1:31" ht="14.4" x14ac:dyDescent="0.3">
      <c r="A4470">
        <v>45</v>
      </c>
      <c r="B4470" t="s">
        <v>24</v>
      </c>
      <c r="C4470" t="s">
        <v>395</v>
      </c>
      <c r="D4470" t="s">
        <v>105</v>
      </c>
      <c r="E4470">
        <v>2018</v>
      </c>
      <c r="F4470" t="s">
        <v>722</v>
      </c>
      <c r="G4470" t="s">
        <v>730</v>
      </c>
      <c r="H4470" s="3" t="s">
        <v>731</v>
      </c>
      <c r="I4470" s="17">
        <v>-9.9544449999999998</v>
      </c>
      <c r="J4470" s="17">
        <v>-67.793328000000002</v>
      </c>
      <c r="K4470">
        <v>1214000</v>
      </c>
      <c r="L4470" t="s">
        <v>67</v>
      </c>
      <c r="M4470" t="s">
        <v>636</v>
      </c>
      <c r="N4470" t="s">
        <v>725</v>
      </c>
      <c r="O4470" s="12">
        <v>2015</v>
      </c>
      <c r="P4470" s="12">
        <v>9</v>
      </c>
      <c r="Q4470" s="12">
        <v>2016</v>
      </c>
      <c r="R4470" s="12">
        <v>2</v>
      </c>
      <c r="S4470">
        <v>6</v>
      </c>
      <c r="T4470" s="7">
        <v>2</v>
      </c>
      <c r="U4470">
        <v>6</v>
      </c>
      <c r="V4470" t="s">
        <v>82</v>
      </c>
      <c r="W4470">
        <f t="shared" si="66"/>
        <v>480</v>
      </c>
      <c r="X4470" s="5">
        <v>3</v>
      </c>
      <c r="Y4470" s="15" t="s">
        <v>48</v>
      </c>
      <c r="Z4470" t="s">
        <v>90</v>
      </c>
      <c r="AA4470" t="s">
        <v>917</v>
      </c>
      <c r="AB4470">
        <v>12</v>
      </c>
      <c r="AC4470" s="22" t="s">
        <v>1470</v>
      </c>
      <c r="AD4470" s="22" t="s">
        <v>1658</v>
      </c>
      <c r="AE4470" t="s">
        <v>1469</v>
      </c>
    </row>
    <row r="4471" spans="1:31" ht="14.4" x14ac:dyDescent="0.3">
      <c r="A4471">
        <v>45</v>
      </c>
      <c r="B4471" t="s">
        <v>24</v>
      </c>
      <c r="C4471" t="s">
        <v>395</v>
      </c>
      <c r="D4471" t="s">
        <v>105</v>
      </c>
      <c r="E4471">
        <v>2018</v>
      </c>
      <c r="F4471" t="s">
        <v>722</v>
      </c>
      <c r="G4471" t="s">
        <v>730</v>
      </c>
      <c r="H4471" s="3" t="s">
        <v>731</v>
      </c>
      <c r="I4471" s="17">
        <v>-9.9544449999999998</v>
      </c>
      <c r="J4471" s="17">
        <v>-67.793328000000002</v>
      </c>
      <c r="K4471">
        <v>1214000</v>
      </c>
      <c r="L4471" t="s">
        <v>67</v>
      </c>
      <c r="M4471" t="s">
        <v>636</v>
      </c>
      <c r="N4471" t="s">
        <v>725</v>
      </c>
      <c r="O4471" s="12">
        <v>2015</v>
      </c>
      <c r="P4471" s="12">
        <v>9</v>
      </c>
      <c r="Q4471" s="12">
        <v>2016</v>
      </c>
      <c r="R4471" s="12">
        <v>2</v>
      </c>
      <c r="S4471">
        <v>6</v>
      </c>
      <c r="T4471" s="7">
        <v>2</v>
      </c>
      <c r="U4471">
        <v>6</v>
      </c>
      <c r="V4471" t="s">
        <v>82</v>
      </c>
      <c r="W4471">
        <f t="shared" si="66"/>
        <v>480</v>
      </c>
      <c r="X4471" s="5">
        <v>3</v>
      </c>
      <c r="Y4471" s="15" t="s">
        <v>48</v>
      </c>
      <c r="Z4471" t="s">
        <v>90</v>
      </c>
      <c r="AA4471" t="s">
        <v>91</v>
      </c>
      <c r="AB4471">
        <v>11</v>
      </c>
      <c r="AC4471" s="22" t="s">
        <v>1470</v>
      </c>
      <c r="AD4471" s="22" t="s">
        <v>1658</v>
      </c>
      <c r="AE4471" t="s">
        <v>1469</v>
      </c>
    </row>
    <row r="4472" spans="1:31" ht="14.4" x14ac:dyDescent="0.3">
      <c r="A4472">
        <v>45</v>
      </c>
      <c r="B4472" t="s">
        <v>24</v>
      </c>
      <c r="C4472" t="s">
        <v>395</v>
      </c>
      <c r="D4472" t="s">
        <v>105</v>
      </c>
      <c r="E4472">
        <v>2018</v>
      </c>
      <c r="F4472" t="s">
        <v>722</v>
      </c>
      <c r="G4472" t="s">
        <v>732</v>
      </c>
      <c r="H4472" s="3" t="s">
        <v>733</v>
      </c>
      <c r="I4472" s="17">
        <v>-10.03375</v>
      </c>
      <c r="J4472" s="17">
        <v>-67.772231000000005</v>
      </c>
      <c r="K4472">
        <v>825000</v>
      </c>
      <c r="L4472" t="s">
        <v>67</v>
      </c>
      <c r="M4472" t="s">
        <v>636</v>
      </c>
      <c r="N4472" t="s">
        <v>725</v>
      </c>
      <c r="O4472" s="12">
        <v>2015</v>
      </c>
      <c r="P4472" s="12">
        <v>9</v>
      </c>
      <c r="Q4472" s="12">
        <v>2016</v>
      </c>
      <c r="R4472" s="12">
        <v>2</v>
      </c>
      <c r="S4472">
        <v>6</v>
      </c>
      <c r="T4472" s="7">
        <v>2</v>
      </c>
      <c r="U4472">
        <v>6</v>
      </c>
      <c r="V4472" t="s">
        <v>82</v>
      </c>
      <c r="W4472">
        <f t="shared" si="66"/>
        <v>480</v>
      </c>
      <c r="X4472" s="5">
        <v>3</v>
      </c>
      <c r="Y4472" s="15" t="s">
        <v>48</v>
      </c>
      <c r="Z4472" t="s">
        <v>49</v>
      </c>
      <c r="AA4472" t="s">
        <v>1170</v>
      </c>
      <c r="AB4472">
        <v>0</v>
      </c>
      <c r="AC4472" s="22" t="s">
        <v>1470</v>
      </c>
      <c r="AD4472" s="22" t="s">
        <v>1658</v>
      </c>
      <c r="AE4472" t="s">
        <v>1469</v>
      </c>
    </row>
    <row r="4473" spans="1:31" ht="14.4" x14ac:dyDescent="0.3">
      <c r="A4473">
        <v>45</v>
      </c>
      <c r="B4473" t="s">
        <v>24</v>
      </c>
      <c r="C4473" t="s">
        <v>395</v>
      </c>
      <c r="D4473" t="s">
        <v>105</v>
      </c>
      <c r="E4473">
        <v>2018</v>
      </c>
      <c r="F4473" t="s">
        <v>722</v>
      </c>
      <c r="G4473" t="s">
        <v>732</v>
      </c>
      <c r="H4473" s="3" t="s">
        <v>733</v>
      </c>
      <c r="I4473" s="17">
        <v>-10.03375</v>
      </c>
      <c r="J4473" s="17">
        <v>-67.772231000000005</v>
      </c>
      <c r="K4473">
        <v>825000</v>
      </c>
      <c r="L4473" t="s">
        <v>67</v>
      </c>
      <c r="M4473" t="s">
        <v>636</v>
      </c>
      <c r="N4473" t="s">
        <v>725</v>
      </c>
      <c r="O4473" s="12">
        <v>2015</v>
      </c>
      <c r="P4473" s="12">
        <v>9</v>
      </c>
      <c r="Q4473" s="12">
        <v>2016</v>
      </c>
      <c r="R4473" s="12">
        <v>2</v>
      </c>
      <c r="S4473">
        <v>6</v>
      </c>
      <c r="T4473" s="7">
        <v>2</v>
      </c>
      <c r="U4473">
        <v>6</v>
      </c>
      <c r="V4473" t="s">
        <v>82</v>
      </c>
      <c r="W4473">
        <f t="shared" si="66"/>
        <v>480</v>
      </c>
      <c r="X4473" s="5">
        <v>3</v>
      </c>
      <c r="Y4473" s="15" t="s">
        <v>48</v>
      </c>
      <c r="Z4473" t="s">
        <v>49</v>
      </c>
      <c r="AA4473" t="s">
        <v>1105</v>
      </c>
      <c r="AB4473">
        <v>0</v>
      </c>
      <c r="AC4473" s="22" t="s">
        <v>1470</v>
      </c>
      <c r="AD4473" s="22" t="s">
        <v>1658</v>
      </c>
      <c r="AE4473" t="s">
        <v>1469</v>
      </c>
    </row>
    <row r="4474" spans="1:31" ht="14.4" x14ac:dyDescent="0.3">
      <c r="A4474">
        <v>45</v>
      </c>
      <c r="B4474" t="s">
        <v>24</v>
      </c>
      <c r="C4474" t="s">
        <v>395</v>
      </c>
      <c r="D4474" t="s">
        <v>105</v>
      </c>
      <c r="E4474">
        <v>2018</v>
      </c>
      <c r="F4474" t="s">
        <v>722</v>
      </c>
      <c r="G4474" t="s">
        <v>732</v>
      </c>
      <c r="H4474" s="3" t="s">
        <v>733</v>
      </c>
      <c r="I4474" s="17">
        <v>-10.03375</v>
      </c>
      <c r="J4474" s="17">
        <v>-67.772231000000005</v>
      </c>
      <c r="K4474">
        <v>825000</v>
      </c>
      <c r="L4474" t="s">
        <v>67</v>
      </c>
      <c r="M4474" t="s">
        <v>636</v>
      </c>
      <c r="N4474" t="s">
        <v>725</v>
      </c>
      <c r="O4474" s="12">
        <v>2015</v>
      </c>
      <c r="P4474" s="12">
        <v>9</v>
      </c>
      <c r="Q4474" s="12">
        <v>2016</v>
      </c>
      <c r="R4474" s="12">
        <v>2</v>
      </c>
      <c r="S4474">
        <v>6</v>
      </c>
      <c r="T4474" s="7">
        <v>2</v>
      </c>
      <c r="U4474">
        <v>6</v>
      </c>
      <c r="V4474" t="s">
        <v>82</v>
      </c>
      <c r="W4474">
        <f t="shared" si="66"/>
        <v>480</v>
      </c>
      <c r="X4474" s="5">
        <v>3</v>
      </c>
      <c r="Y4474" s="15" t="s">
        <v>48</v>
      </c>
      <c r="Z4474" t="s">
        <v>49</v>
      </c>
      <c r="AA4474" t="s">
        <v>483</v>
      </c>
      <c r="AB4474">
        <v>0</v>
      </c>
      <c r="AC4474" s="22" t="s">
        <v>1470</v>
      </c>
      <c r="AD4474" s="22" t="s">
        <v>1658</v>
      </c>
      <c r="AE4474" t="s">
        <v>1469</v>
      </c>
    </row>
    <row r="4475" spans="1:31" ht="14.4" x14ac:dyDescent="0.3">
      <c r="A4475">
        <v>45</v>
      </c>
      <c r="B4475" t="s">
        <v>24</v>
      </c>
      <c r="C4475" t="s">
        <v>395</v>
      </c>
      <c r="D4475" t="s">
        <v>105</v>
      </c>
      <c r="E4475">
        <v>2018</v>
      </c>
      <c r="F4475" t="s">
        <v>722</v>
      </c>
      <c r="G4475" t="s">
        <v>732</v>
      </c>
      <c r="H4475" s="3" t="s">
        <v>733</v>
      </c>
      <c r="I4475" s="17">
        <v>-10.03375</v>
      </c>
      <c r="J4475" s="17">
        <v>-67.772231000000005</v>
      </c>
      <c r="K4475">
        <v>825000</v>
      </c>
      <c r="L4475" t="s">
        <v>67</v>
      </c>
      <c r="M4475" t="s">
        <v>636</v>
      </c>
      <c r="N4475" t="s">
        <v>725</v>
      </c>
      <c r="O4475" s="12">
        <v>2015</v>
      </c>
      <c r="P4475" s="12">
        <v>9</v>
      </c>
      <c r="Q4475" s="12">
        <v>2016</v>
      </c>
      <c r="R4475" s="12">
        <v>2</v>
      </c>
      <c r="S4475">
        <v>6</v>
      </c>
      <c r="T4475" s="7">
        <v>2</v>
      </c>
      <c r="U4475">
        <v>6</v>
      </c>
      <c r="V4475" t="s">
        <v>82</v>
      </c>
      <c r="W4475">
        <f t="shared" si="66"/>
        <v>480</v>
      </c>
      <c r="X4475" s="5">
        <v>3</v>
      </c>
      <c r="Y4475" s="15" t="s">
        <v>48</v>
      </c>
      <c r="Z4475" t="s">
        <v>49</v>
      </c>
      <c r="AA4475" t="s">
        <v>490</v>
      </c>
      <c r="AB4475">
        <v>3</v>
      </c>
      <c r="AC4475" s="22" t="s">
        <v>1470</v>
      </c>
      <c r="AD4475" s="22" t="s">
        <v>1658</v>
      </c>
      <c r="AE4475" t="s">
        <v>1469</v>
      </c>
    </row>
    <row r="4476" spans="1:31" ht="14.4" x14ac:dyDescent="0.3">
      <c r="A4476">
        <v>45</v>
      </c>
      <c r="B4476" t="s">
        <v>24</v>
      </c>
      <c r="C4476" t="s">
        <v>395</v>
      </c>
      <c r="D4476" t="s">
        <v>105</v>
      </c>
      <c r="E4476">
        <v>2018</v>
      </c>
      <c r="F4476" t="s">
        <v>722</v>
      </c>
      <c r="G4476" t="s">
        <v>732</v>
      </c>
      <c r="H4476" s="3" t="s">
        <v>733</v>
      </c>
      <c r="I4476" s="17">
        <v>-10.03375</v>
      </c>
      <c r="J4476" s="17">
        <v>-67.772231000000005</v>
      </c>
      <c r="K4476">
        <v>825000</v>
      </c>
      <c r="L4476" t="s">
        <v>67</v>
      </c>
      <c r="M4476" t="s">
        <v>636</v>
      </c>
      <c r="N4476" t="s">
        <v>725</v>
      </c>
      <c r="O4476" s="12">
        <v>2015</v>
      </c>
      <c r="P4476" s="12">
        <v>9</v>
      </c>
      <c r="Q4476" s="12">
        <v>2016</v>
      </c>
      <c r="R4476" s="12">
        <v>2</v>
      </c>
      <c r="S4476">
        <v>6</v>
      </c>
      <c r="T4476" s="7">
        <v>2</v>
      </c>
      <c r="U4476">
        <v>6</v>
      </c>
      <c r="V4476" t="s">
        <v>82</v>
      </c>
      <c r="W4476">
        <f t="shared" si="66"/>
        <v>480</v>
      </c>
      <c r="X4476" s="5">
        <v>3</v>
      </c>
      <c r="Y4476" s="15" t="s">
        <v>48</v>
      </c>
      <c r="Z4476" t="s">
        <v>49</v>
      </c>
      <c r="AA4476" t="s">
        <v>1079</v>
      </c>
      <c r="AB4476">
        <v>0</v>
      </c>
      <c r="AC4476" s="22" t="s">
        <v>1470</v>
      </c>
      <c r="AD4476" s="22" t="s">
        <v>1658</v>
      </c>
      <c r="AE4476" t="s">
        <v>1469</v>
      </c>
    </row>
    <row r="4477" spans="1:31" ht="14.4" x14ac:dyDescent="0.3">
      <c r="A4477">
        <v>45</v>
      </c>
      <c r="B4477" t="s">
        <v>24</v>
      </c>
      <c r="C4477" t="s">
        <v>395</v>
      </c>
      <c r="D4477" t="s">
        <v>105</v>
      </c>
      <c r="E4477">
        <v>2018</v>
      </c>
      <c r="F4477" t="s">
        <v>722</v>
      </c>
      <c r="G4477" t="s">
        <v>732</v>
      </c>
      <c r="H4477" s="3" t="s">
        <v>733</v>
      </c>
      <c r="I4477" s="17">
        <v>-10.03375</v>
      </c>
      <c r="J4477" s="17">
        <v>-67.772231000000005</v>
      </c>
      <c r="K4477">
        <v>825000</v>
      </c>
      <c r="L4477" t="s">
        <v>67</v>
      </c>
      <c r="M4477" t="s">
        <v>636</v>
      </c>
      <c r="N4477" t="s">
        <v>725</v>
      </c>
      <c r="O4477" s="12">
        <v>2015</v>
      </c>
      <c r="P4477" s="12">
        <v>9</v>
      </c>
      <c r="Q4477" s="12">
        <v>2016</v>
      </c>
      <c r="R4477" s="12">
        <v>2</v>
      </c>
      <c r="S4477">
        <v>6</v>
      </c>
      <c r="T4477" s="7">
        <v>2</v>
      </c>
      <c r="U4477">
        <v>6</v>
      </c>
      <c r="V4477" t="s">
        <v>82</v>
      </c>
      <c r="W4477">
        <f t="shared" si="66"/>
        <v>480</v>
      </c>
      <c r="X4477" s="5">
        <v>3</v>
      </c>
      <c r="Y4477" s="15" t="s">
        <v>48</v>
      </c>
      <c r="Z4477" t="s">
        <v>55</v>
      </c>
      <c r="AA4477" t="s">
        <v>1080</v>
      </c>
      <c r="AB4477">
        <v>12</v>
      </c>
      <c r="AC4477" s="22" t="s">
        <v>1470</v>
      </c>
      <c r="AD4477" s="22" t="s">
        <v>1658</v>
      </c>
      <c r="AE4477" t="s">
        <v>1469</v>
      </c>
    </row>
    <row r="4478" spans="1:31" ht="14.4" x14ac:dyDescent="0.3">
      <c r="A4478">
        <v>45</v>
      </c>
      <c r="B4478" t="s">
        <v>24</v>
      </c>
      <c r="C4478" t="s">
        <v>395</v>
      </c>
      <c r="D4478" t="s">
        <v>105</v>
      </c>
      <c r="E4478">
        <v>2018</v>
      </c>
      <c r="F4478" t="s">
        <v>722</v>
      </c>
      <c r="G4478" t="s">
        <v>732</v>
      </c>
      <c r="H4478" s="3" t="s">
        <v>733</v>
      </c>
      <c r="I4478" s="17">
        <v>-10.03375</v>
      </c>
      <c r="J4478" s="17">
        <v>-67.772231000000005</v>
      </c>
      <c r="K4478">
        <v>825000</v>
      </c>
      <c r="L4478" t="s">
        <v>67</v>
      </c>
      <c r="M4478" t="s">
        <v>636</v>
      </c>
      <c r="N4478" t="s">
        <v>725</v>
      </c>
      <c r="O4478" s="12">
        <v>2015</v>
      </c>
      <c r="P4478" s="12">
        <v>9</v>
      </c>
      <c r="Q4478" s="12">
        <v>2016</v>
      </c>
      <c r="R4478" s="12">
        <v>2</v>
      </c>
      <c r="S4478">
        <v>6</v>
      </c>
      <c r="T4478" s="7">
        <v>2</v>
      </c>
      <c r="U4478">
        <v>6</v>
      </c>
      <c r="V4478" t="s">
        <v>82</v>
      </c>
      <c r="W4478">
        <f t="shared" si="66"/>
        <v>480</v>
      </c>
      <c r="X4478" s="5">
        <v>3</v>
      </c>
      <c r="Y4478" s="15" t="s">
        <v>48</v>
      </c>
      <c r="Z4478" t="s">
        <v>55</v>
      </c>
      <c r="AA4478" t="s">
        <v>859</v>
      </c>
      <c r="AB4478">
        <v>58</v>
      </c>
      <c r="AC4478" s="22" t="s">
        <v>1470</v>
      </c>
      <c r="AD4478" s="22" t="s">
        <v>1658</v>
      </c>
      <c r="AE4478" t="s">
        <v>1469</v>
      </c>
    </row>
    <row r="4479" spans="1:31" ht="14.4" x14ac:dyDescent="0.3">
      <c r="A4479">
        <v>45</v>
      </c>
      <c r="B4479" t="s">
        <v>24</v>
      </c>
      <c r="C4479" t="s">
        <v>395</v>
      </c>
      <c r="D4479" t="s">
        <v>105</v>
      </c>
      <c r="E4479">
        <v>2018</v>
      </c>
      <c r="F4479" t="s">
        <v>722</v>
      </c>
      <c r="G4479" t="s">
        <v>732</v>
      </c>
      <c r="H4479" s="3" t="s">
        <v>733</v>
      </c>
      <c r="I4479" s="17">
        <v>-10.03375</v>
      </c>
      <c r="J4479" s="17">
        <v>-67.772231000000005</v>
      </c>
      <c r="K4479">
        <v>825000</v>
      </c>
      <c r="L4479" t="s">
        <v>67</v>
      </c>
      <c r="M4479" t="s">
        <v>636</v>
      </c>
      <c r="N4479" t="s">
        <v>725</v>
      </c>
      <c r="O4479" s="12">
        <v>2015</v>
      </c>
      <c r="P4479" s="12">
        <v>9</v>
      </c>
      <c r="Q4479" s="12">
        <v>2016</v>
      </c>
      <c r="R4479" s="12">
        <v>2</v>
      </c>
      <c r="S4479">
        <v>6</v>
      </c>
      <c r="T4479" s="7">
        <v>2</v>
      </c>
      <c r="U4479">
        <v>6</v>
      </c>
      <c r="V4479" t="s">
        <v>82</v>
      </c>
      <c r="W4479">
        <f t="shared" si="66"/>
        <v>480</v>
      </c>
      <c r="X4479" s="5">
        <v>3</v>
      </c>
      <c r="Y4479" s="15" t="s">
        <v>48</v>
      </c>
      <c r="Z4479" t="s">
        <v>55</v>
      </c>
      <c r="AA4479" t="s">
        <v>890</v>
      </c>
      <c r="AB4479">
        <v>12</v>
      </c>
      <c r="AC4479" s="22" t="s">
        <v>1470</v>
      </c>
      <c r="AD4479" s="22" t="s">
        <v>1658</v>
      </c>
      <c r="AE4479" t="s">
        <v>1469</v>
      </c>
    </row>
    <row r="4480" spans="1:31" ht="14.4" x14ac:dyDescent="0.3">
      <c r="A4480">
        <v>45</v>
      </c>
      <c r="B4480" t="s">
        <v>24</v>
      </c>
      <c r="C4480" t="s">
        <v>395</v>
      </c>
      <c r="D4480" t="s">
        <v>105</v>
      </c>
      <c r="E4480">
        <v>2018</v>
      </c>
      <c r="F4480" t="s">
        <v>722</v>
      </c>
      <c r="G4480" t="s">
        <v>732</v>
      </c>
      <c r="H4480" s="3" t="s">
        <v>733</v>
      </c>
      <c r="I4480" s="17">
        <v>-10.03375</v>
      </c>
      <c r="J4480" s="17">
        <v>-67.772231000000005</v>
      </c>
      <c r="K4480">
        <v>825000</v>
      </c>
      <c r="L4480" t="s">
        <v>67</v>
      </c>
      <c r="M4480" t="s">
        <v>636</v>
      </c>
      <c r="N4480" t="s">
        <v>725</v>
      </c>
      <c r="O4480" s="12">
        <v>2015</v>
      </c>
      <c r="P4480" s="12">
        <v>9</v>
      </c>
      <c r="Q4480" s="12">
        <v>2016</v>
      </c>
      <c r="R4480" s="12">
        <v>2</v>
      </c>
      <c r="S4480">
        <v>6</v>
      </c>
      <c r="T4480" s="7">
        <v>2</v>
      </c>
      <c r="U4480">
        <v>6</v>
      </c>
      <c r="V4480" t="s">
        <v>82</v>
      </c>
      <c r="W4480">
        <f t="shared" si="66"/>
        <v>480</v>
      </c>
      <c r="X4480" s="5">
        <v>3</v>
      </c>
      <c r="Y4480" s="15" t="s">
        <v>48</v>
      </c>
      <c r="Z4480" t="s">
        <v>55</v>
      </c>
      <c r="AA4480" t="s">
        <v>496</v>
      </c>
      <c r="AB4480">
        <v>1</v>
      </c>
      <c r="AC4480" s="22" t="s">
        <v>1470</v>
      </c>
      <c r="AD4480" s="22" t="s">
        <v>1658</v>
      </c>
      <c r="AE4480" t="s">
        <v>1469</v>
      </c>
    </row>
    <row r="4481" spans="1:31" ht="14.4" x14ac:dyDescent="0.3">
      <c r="A4481">
        <v>45</v>
      </c>
      <c r="B4481" t="s">
        <v>24</v>
      </c>
      <c r="C4481" t="s">
        <v>395</v>
      </c>
      <c r="D4481" t="s">
        <v>105</v>
      </c>
      <c r="E4481">
        <v>2018</v>
      </c>
      <c r="F4481" t="s">
        <v>722</v>
      </c>
      <c r="G4481" t="s">
        <v>732</v>
      </c>
      <c r="H4481" s="3" t="s">
        <v>733</v>
      </c>
      <c r="I4481" s="17">
        <v>-10.03375</v>
      </c>
      <c r="J4481" s="17">
        <v>-67.772231000000005</v>
      </c>
      <c r="K4481">
        <v>825000</v>
      </c>
      <c r="L4481" t="s">
        <v>67</v>
      </c>
      <c r="M4481" t="s">
        <v>636</v>
      </c>
      <c r="N4481" t="s">
        <v>725</v>
      </c>
      <c r="O4481" s="12">
        <v>2015</v>
      </c>
      <c r="P4481" s="12">
        <v>9</v>
      </c>
      <c r="Q4481" s="12">
        <v>2016</v>
      </c>
      <c r="R4481" s="12">
        <v>2</v>
      </c>
      <c r="S4481">
        <v>6</v>
      </c>
      <c r="T4481" s="7">
        <v>2</v>
      </c>
      <c r="U4481">
        <v>6</v>
      </c>
      <c r="V4481" t="s">
        <v>82</v>
      </c>
      <c r="W4481">
        <f t="shared" si="66"/>
        <v>480</v>
      </c>
      <c r="X4481" s="5">
        <v>3</v>
      </c>
      <c r="Y4481" s="15" t="s">
        <v>48</v>
      </c>
      <c r="Z4481" t="s">
        <v>55</v>
      </c>
      <c r="AA4481" t="s">
        <v>860</v>
      </c>
      <c r="AB4481">
        <v>2</v>
      </c>
      <c r="AC4481" s="22" t="s">
        <v>1470</v>
      </c>
      <c r="AD4481" s="22" t="s">
        <v>1658</v>
      </c>
      <c r="AE4481" t="s">
        <v>1469</v>
      </c>
    </row>
    <row r="4482" spans="1:31" ht="14.4" x14ac:dyDescent="0.3">
      <c r="A4482">
        <v>45</v>
      </c>
      <c r="B4482" t="s">
        <v>24</v>
      </c>
      <c r="C4482" t="s">
        <v>395</v>
      </c>
      <c r="D4482" t="s">
        <v>105</v>
      </c>
      <c r="E4482">
        <v>2018</v>
      </c>
      <c r="F4482" t="s">
        <v>722</v>
      </c>
      <c r="G4482" t="s">
        <v>732</v>
      </c>
      <c r="H4482" s="3" t="s">
        <v>733</v>
      </c>
      <c r="I4482" s="17">
        <v>-10.03375</v>
      </c>
      <c r="J4482" s="17">
        <v>-67.772231000000005</v>
      </c>
      <c r="K4482">
        <v>825000</v>
      </c>
      <c r="L4482" t="s">
        <v>67</v>
      </c>
      <c r="M4482" t="s">
        <v>636</v>
      </c>
      <c r="N4482" t="s">
        <v>725</v>
      </c>
      <c r="O4482" s="12">
        <v>2015</v>
      </c>
      <c r="P4482" s="12">
        <v>9</v>
      </c>
      <c r="Q4482" s="12">
        <v>2016</v>
      </c>
      <c r="R4482" s="12">
        <v>2</v>
      </c>
      <c r="S4482">
        <v>6</v>
      </c>
      <c r="T4482" s="7">
        <v>2</v>
      </c>
      <c r="U4482">
        <v>6</v>
      </c>
      <c r="V4482" t="s">
        <v>82</v>
      </c>
      <c r="W4482">
        <f t="shared" si="66"/>
        <v>480</v>
      </c>
      <c r="X4482" s="5">
        <v>3</v>
      </c>
      <c r="Y4482" s="15" t="s">
        <v>48</v>
      </c>
      <c r="Z4482" t="s">
        <v>55</v>
      </c>
      <c r="AA4482" t="s">
        <v>503</v>
      </c>
      <c r="AB4482">
        <v>0</v>
      </c>
      <c r="AC4482" s="22" t="s">
        <v>1470</v>
      </c>
      <c r="AD4482" s="22" t="s">
        <v>1658</v>
      </c>
      <c r="AE4482" t="s">
        <v>1469</v>
      </c>
    </row>
    <row r="4483" spans="1:31" ht="14.4" x14ac:dyDescent="0.3">
      <c r="A4483">
        <v>45</v>
      </c>
      <c r="B4483" t="s">
        <v>24</v>
      </c>
      <c r="C4483" t="s">
        <v>395</v>
      </c>
      <c r="D4483" t="s">
        <v>105</v>
      </c>
      <c r="E4483">
        <v>2018</v>
      </c>
      <c r="F4483" t="s">
        <v>722</v>
      </c>
      <c r="G4483" t="s">
        <v>732</v>
      </c>
      <c r="H4483" s="3" t="s">
        <v>733</v>
      </c>
      <c r="I4483" s="17">
        <v>-10.03375</v>
      </c>
      <c r="J4483" s="17">
        <v>-67.772231000000005</v>
      </c>
      <c r="K4483">
        <v>825000</v>
      </c>
      <c r="L4483" t="s">
        <v>67</v>
      </c>
      <c r="M4483" t="s">
        <v>636</v>
      </c>
      <c r="N4483" t="s">
        <v>725</v>
      </c>
      <c r="O4483" s="12">
        <v>2015</v>
      </c>
      <c r="P4483" s="12">
        <v>9</v>
      </c>
      <c r="Q4483" s="12">
        <v>2016</v>
      </c>
      <c r="R4483" s="12">
        <v>2</v>
      </c>
      <c r="S4483">
        <v>6</v>
      </c>
      <c r="T4483" s="7">
        <v>2</v>
      </c>
      <c r="U4483">
        <v>6</v>
      </c>
      <c r="V4483" t="s">
        <v>82</v>
      </c>
      <c r="W4483">
        <f t="shared" si="66"/>
        <v>480</v>
      </c>
      <c r="X4483" s="5">
        <v>3</v>
      </c>
      <c r="Y4483" s="15" t="s">
        <v>48</v>
      </c>
      <c r="Z4483" t="s">
        <v>55</v>
      </c>
      <c r="AA4483" t="s">
        <v>1106</v>
      </c>
      <c r="AB4483">
        <v>1</v>
      </c>
      <c r="AC4483" s="22" t="s">
        <v>1470</v>
      </c>
      <c r="AD4483" s="22" t="s">
        <v>1658</v>
      </c>
      <c r="AE4483" t="s">
        <v>1469</v>
      </c>
    </row>
    <row r="4484" spans="1:31" ht="14.4" x14ac:dyDescent="0.3">
      <c r="A4484">
        <v>45</v>
      </c>
      <c r="B4484" t="s">
        <v>24</v>
      </c>
      <c r="C4484" t="s">
        <v>395</v>
      </c>
      <c r="D4484" t="s">
        <v>105</v>
      </c>
      <c r="E4484">
        <v>2018</v>
      </c>
      <c r="F4484" t="s">
        <v>722</v>
      </c>
      <c r="G4484" t="s">
        <v>732</v>
      </c>
      <c r="H4484" s="3" t="s">
        <v>733</v>
      </c>
      <c r="I4484" s="17">
        <v>-10.03375</v>
      </c>
      <c r="J4484" s="17">
        <v>-67.772231000000005</v>
      </c>
      <c r="K4484">
        <v>825000</v>
      </c>
      <c r="L4484" t="s">
        <v>67</v>
      </c>
      <c r="M4484" t="s">
        <v>636</v>
      </c>
      <c r="N4484" t="s">
        <v>725</v>
      </c>
      <c r="O4484" s="12">
        <v>2015</v>
      </c>
      <c r="P4484" s="12">
        <v>9</v>
      </c>
      <c r="Q4484" s="12">
        <v>2016</v>
      </c>
      <c r="R4484" s="12">
        <v>2</v>
      </c>
      <c r="S4484">
        <v>6</v>
      </c>
      <c r="T4484" s="7">
        <v>2</v>
      </c>
      <c r="U4484">
        <v>6</v>
      </c>
      <c r="V4484" t="s">
        <v>82</v>
      </c>
      <c r="W4484">
        <f t="shared" si="66"/>
        <v>480</v>
      </c>
      <c r="X4484" s="5">
        <v>3</v>
      </c>
      <c r="Y4484" s="15" t="s">
        <v>48</v>
      </c>
      <c r="Z4484" t="s">
        <v>55</v>
      </c>
      <c r="AA4484" t="s">
        <v>861</v>
      </c>
      <c r="AB4484">
        <v>9</v>
      </c>
      <c r="AC4484" s="22" t="s">
        <v>1470</v>
      </c>
      <c r="AD4484" s="22" t="s">
        <v>1658</v>
      </c>
      <c r="AE4484" t="s">
        <v>1469</v>
      </c>
    </row>
    <row r="4485" spans="1:31" ht="14.4" x14ac:dyDescent="0.3">
      <c r="A4485">
        <v>45</v>
      </c>
      <c r="B4485" t="s">
        <v>24</v>
      </c>
      <c r="C4485" t="s">
        <v>395</v>
      </c>
      <c r="D4485" t="s">
        <v>105</v>
      </c>
      <c r="E4485">
        <v>2018</v>
      </c>
      <c r="F4485" t="s">
        <v>722</v>
      </c>
      <c r="G4485" t="s">
        <v>732</v>
      </c>
      <c r="H4485" s="3" t="s">
        <v>733</v>
      </c>
      <c r="I4485" s="17">
        <v>-10.03375</v>
      </c>
      <c r="J4485" s="17">
        <v>-67.772231000000005</v>
      </c>
      <c r="K4485">
        <v>825000</v>
      </c>
      <c r="L4485" t="s">
        <v>67</v>
      </c>
      <c r="M4485" t="s">
        <v>636</v>
      </c>
      <c r="N4485" t="s">
        <v>725</v>
      </c>
      <c r="O4485" s="12">
        <v>2015</v>
      </c>
      <c r="P4485" s="12">
        <v>9</v>
      </c>
      <c r="Q4485" s="12">
        <v>2016</v>
      </c>
      <c r="R4485" s="12">
        <v>2</v>
      </c>
      <c r="S4485">
        <v>6</v>
      </c>
      <c r="T4485" s="7">
        <v>2</v>
      </c>
      <c r="U4485">
        <v>6</v>
      </c>
      <c r="V4485" t="s">
        <v>82</v>
      </c>
      <c r="W4485">
        <f t="shared" si="66"/>
        <v>480</v>
      </c>
      <c r="X4485" s="5">
        <v>3</v>
      </c>
      <c r="Y4485" s="15" t="s">
        <v>48</v>
      </c>
      <c r="Z4485" t="s">
        <v>55</v>
      </c>
      <c r="AA4485" t="s">
        <v>59</v>
      </c>
      <c r="AB4485">
        <v>0</v>
      </c>
      <c r="AC4485" s="22" t="s">
        <v>1470</v>
      </c>
      <c r="AD4485" s="22" t="s">
        <v>1658</v>
      </c>
      <c r="AE4485" t="s">
        <v>1469</v>
      </c>
    </row>
    <row r="4486" spans="1:31" ht="14.4" x14ac:dyDescent="0.3">
      <c r="A4486">
        <v>45</v>
      </c>
      <c r="B4486" t="s">
        <v>24</v>
      </c>
      <c r="C4486" t="s">
        <v>395</v>
      </c>
      <c r="D4486" t="s">
        <v>105</v>
      </c>
      <c r="E4486">
        <v>2018</v>
      </c>
      <c r="F4486" t="s">
        <v>722</v>
      </c>
      <c r="G4486" t="s">
        <v>732</v>
      </c>
      <c r="H4486" s="3" t="s">
        <v>733</v>
      </c>
      <c r="I4486" s="17">
        <v>-10.03375</v>
      </c>
      <c r="J4486" s="17">
        <v>-67.772231000000005</v>
      </c>
      <c r="K4486">
        <v>825000</v>
      </c>
      <c r="L4486" t="s">
        <v>67</v>
      </c>
      <c r="M4486" t="s">
        <v>636</v>
      </c>
      <c r="N4486" t="s">
        <v>725</v>
      </c>
      <c r="O4486" s="12">
        <v>2015</v>
      </c>
      <c r="P4486" s="12">
        <v>9</v>
      </c>
      <c r="Q4486" s="12">
        <v>2016</v>
      </c>
      <c r="R4486" s="12">
        <v>2</v>
      </c>
      <c r="S4486">
        <v>6</v>
      </c>
      <c r="T4486" s="7">
        <v>2</v>
      </c>
      <c r="U4486">
        <v>6</v>
      </c>
      <c r="V4486" t="s">
        <v>82</v>
      </c>
      <c r="W4486">
        <f t="shared" si="66"/>
        <v>480</v>
      </c>
      <c r="X4486" s="5">
        <v>3</v>
      </c>
      <c r="Y4486" s="15" t="s">
        <v>48</v>
      </c>
      <c r="Z4486" t="s">
        <v>55</v>
      </c>
      <c r="AA4486" t="s">
        <v>113</v>
      </c>
      <c r="AB4486">
        <v>0</v>
      </c>
      <c r="AC4486" s="22" t="s">
        <v>1470</v>
      </c>
      <c r="AD4486" s="22" t="s">
        <v>1658</v>
      </c>
      <c r="AE4486" t="s">
        <v>1469</v>
      </c>
    </row>
    <row r="4487" spans="1:31" ht="14.4" x14ac:dyDescent="0.3">
      <c r="A4487">
        <v>45</v>
      </c>
      <c r="B4487" t="s">
        <v>24</v>
      </c>
      <c r="C4487" t="s">
        <v>395</v>
      </c>
      <c r="D4487" t="s">
        <v>105</v>
      </c>
      <c r="E4487">
        <v>2018</v>
      </c>
      <c r="F4487" t="s">
        <v>722</v>
      </c>
      <c r="G4487" t="s">
        <v>732</v>
      </c>
      <c r="H4487" s="3" t="s">
        <v>733</v>
      </c>
      <c r="I4487" s="17">
        <v>-10.03375</v>
      </c>
      <c r="J4487" s="17">
        <v>-67.772231000000005</v>
      </c>
      <c r="K4487">
        <v>825000</v>
      </c>
      <c r="L4487" t="s">
        <v>67</v>
      </c>
      <c r="M4487" t="s">
        <v>636</v>
      </c>
      <c r="N4487" t="s">
        <v>725</v>
      </c>
      <c r="O4487" s="12">
        <v>2015</v>
      </c>
      <c r="P4487" s="12">
        <v>9</v>
      </c>
      <c r="Q4487" s="12">
        <v>2016</v>
      </c>
      <c r="R4487" s="12">
        <v>2</v>
      </c>
      <c r="S4487">
        <v>6</v>
      </c>
      <c r="T4487" s="7">
        <v>2</v>
      </c>
      <c r="U4487">
        <v>6</v>
      </c>
      <c r="V4487" t="s">
        <v>82</v>
      </c>
      <c r="W4487">
        <f t="shared" si="66"/>
        <v>480</v>
      </c>
      <c r="X4487" s="5">
        <v>3</v>
      </c>
      <c r="Y4487" s="15" t="s">
        <v>48</v>
      </c>
      <c r="Z4487" t="s">
        <v>55</v>
      </c>
      <c r="AA4487" t="s">
        <v>655</v>
      </c>
      <c r="AB4487">
        <v>140</v>
      </c>
      <c r="AC4487" s="22" t="s">
        <v>1470</v>
      </c>
      <c r="AD4487" s="22" t="s">
        <v>1658</v>
      </c>
      <c r="AE4487" t="s">
        <v>1469</v>
      </c>
    </row>
    <row r="4488" spans="1:31" ht="14.4" x14ac:dyDescent="0.3">
      <c r="A4488">
        <v>45</v>
      </c>
      <c r="B4488" t="s">
        <v>24</v>
      </c>
      <c r="C4488" t="s">
        <v>395</v>
      </c>
      <c r="D4488" t="s">
        <v>105</v>
      </c>
      <c r="E4488">
        <v>2018</v>
      </c>
      <c r="F4488" t="s">
        <v>722</v>
      </c>
      <c r="G4488" t="s">
        <v>732</v>
      </c>
      <c r="H4488" s="3" t="s">
        <v>733</v>
      </c>
      <c r="I4488" s="17">
        <v>-10.03375</v>
      </c>
      <c r="J4488" s="17">
        <v>-67.772231000000005</v>
      </c>
      <c r="K4488">
        <v>825000</v>
      </c>
      <c r="L4488" t="s">
        <v>67</v>
      </c>
      <c r="M4488" t="s">
        <v>636</v>
      </c>
      <c r="N4488" t="s">
        <v>725</v>
      </c>
      <c r="O4488" s="12">
        <v>2015</v>
      </c>
      <c r="P4488" s="12">
        <v>9</v>
      </c>
      <c r="Q4488" s="12">
        <v>2016</v>
      </c>
      <c r="R4488" s="12">
        <v>2</v>
      </c>
      <c r="S4488">
        <v>6</v>
      </c>
      <c r="T4488" s="7">
        <v>2</v>
      </c>
      <c r="U4488">
        <v>6</v>
      </c>
      <c r="V4488" t="s">
        <v>82</v>
      </c>
      <c r="W4488">
        <f t="shared" si="66"/>
        <v>480</v>
      </c>
      <c r="X4488" s="5">
        <v>3</v>
      </c>
      <c r="Y4488" s="15" t="s">
        <v>48</v>
      </c>
      <c r="Z4488" t="s">
        <v>55</v>
      </c>
      <c r="AA4488" t="s">
        <v>379</v>
      </c>
      <c r="AB4488">
        <v>11</v>
      </c>
      <c r="AC4488" s="22" t="s">
        <v>1470</v>
      </c>
      <c r="AD4488" s="22" t="s">
        <v>1658</v>
      </c>
      <c r="AE4488" t="s">
        <v>1469</v>
      </c>
    </row>
    <row r="4489" spans="1:31" ht="14.4" x14ac:dyDescent="0.3">
      <c r="A4489">
        <v>45</v>
      </c>
      <c r="B4489" t="s">
        <v>24</v>
      </c>
      <c r="C4489" t="s">
        <v>395</v>
      </c>
      <c r="D4489" t="s">
        <v>105</v>
      </c>
      <c r="E4489">
        <v>2018</v>
      </c>
      <c r="F4489" t="s">
        <v>722</v>
      </c>
      <c r="G4489" t="s">
        <v>732</v>
      </c>
      <c r="H4489" s="3" t="s">
        <v>733</v>
      </c>
      <c r="I4489" s="17">
        <v>-10.03375</v>
      </c>
      <c r="J4489" s="17">
        <v>-67.772231000000005</v>
      </c>
      <c r="K4489">
        <v>825000</v>
      </c>
      <c r="L4489" t="s">
        <v>67</v>
      </c>
      <c r="M4489" t="s">
        <v>636</v>
      </c>
      <c r="N4489" t="s">
        <v>725</v>
      </c>
      <c r="O4489" s="12">
        <v>2015</v>
      </c>
      <c r="P4489" s="12">
        <v>9</v>
      </c>
      <c r="Q4489" s="12">
        <v>2016</v>
      </c>
      <c r="R4489" s="12">
        <v>2</v>
      </c>
      <c r="S4489">
        <v>6</v>
      </c>
      <c r="T4489" s="7">
        <v>2</v>
      </c>
      <c r="U4489">
        <v>6</v>
      </c>
      <c r="V4489" t="s">
        <v>82</v>
      </c>
      <c r="W4489">
        <f t="shared" si="66"/>
        <v>480</v>
      </c>
      <c r="X4489" s="5">
        <v>3</v>
      </c>
      <c r="Y4489" s="15" t="s">
        <v>48</v>
      </c>
      <c r="Z4489" t="s">
        <v>55</v>
      </c>
      <c r="AA4489" t="s">
        <v>899</v>
      </c>
      <c r="AB4489">
        <v>2</v>
      </c>
      <c r="AC4489" s="22" t="s">
        <v>1470</v>
      </c>
      <c r="AD4489" s="22" t="s">
        <v>1658</v>
      </c>
      <c r="AE4489" t="s">
        <v>1469</v>
      </c>
    </row>
    <row r="4490" spans="1:31" ht="14.4" x14ac:dyDescent="0.3">
      <c r="A4490">
        <v>45</v>
      </c>
      <c r="B4490" t="s">
        <v>24</v>
      </c>
      <c r="C4490" t="s">
        <v>395</v>
      </c>
      <c r="D4490" t="s">
        <v>105</v>
      </c>
      <c r="E4490">
        <v>2018</v>
      </c>
      <c r="F4490" t="s">
        <v>722</v>
      </c>
      <c r="G4490" t="s">
        <v>732</v>
      </c>
      <c r="H4490" s="3" t="s">
        <v>733</v>
      </c>
      <c r="I4490" s="17">
        <v>-10.03375</v>
      </c>
      <c r="J4490" s="17">
        <v>-67.772231000000005</v>
      </c>
      <c r="K4490">
        <v>825000</v>
      </c>
      <c r="L4490" t="s">
        <v>67</v>
      </c>
      <c r="M4490" t="s">
        <v>636</v>
      </c>
      <c r="N4490" t="s">
        <v>725</v>
      </c>
      <c r="O4490" s="12">
        <v>2015</v>
      </c>
      <c r="P4490" s="12">
        <v>9</v>
      </c>
      <c r="Q4490" s="12">
        <v>2016</v>
      </c>
      <c r="R4490" s="12">
        <v>2</v>
      </c>
      <c r="S4490">
        <v>6</v>
      </c>
      <c r="T4490" s="7">
        <v>2</v>
      </c>
      <c r="U4490">
        <v>6</v>
      </c>
      <c r="V4490" t="s">
        <v>82</v>
      </c>
      <c r="W4490">
        <f t="shared" si="66"/>
        <v>480</v>
      </c>
      <c r="X4490" s="5">
        <v>3</v>
      </c>
      <c r="Y4490" s="15" t="s">
        <v>48</v>
      </c>
      <c r="Z4490" t="s">
        <v>55</v>
      </c>
      <c r="AA4490" t="s">
        <v>1110</v>
      </c>
      <c r="AB4490">
        <v>0</v>
      </c>
      <c r="AC4490" s="22" t="s">
        <v>1470</v>
      </c>
      <c r="AD4490" s="22" t="s">
        <v>1658</v>
      </c>
      <c r="AE4490" t="s">
        <v>1469</v>
      </c>
    </row>
    <row r="4491" spans="1:31" ht="14.4" x14ac:dyDescent="0.3">
      <c r="A4491">
        <v>45</v>
      </c>
      <c r="B4491" t="s">
        <v>24</v>
      </c>
      <c r="C4491" t="s">
        <v>395</v>
      </c>
      <c r="D4491" t="s">
        <v>105</v>
      </c>
      <c r="E4491">
        <v>2018</v>
      </c>
      <c r="F4491" t="s">
        <v>722</v>
      </c>
      <c r="G4491" t="s">
        <v>732</v>
      </c>
      <c r="H4491" s="3" t="s">
        <v>733</v>
      </c>
      <c r="I4491" s="17">
        <v>-10.03375</v>
      </c>
      <c r="J4491" s="17">
        <v>-67.772231000000005</v>
      </c>
      <c r="K4491">
        <v>825000</v>
      </c>
      <c r="L4491" t="s">
        <v>67</v>
      </c>
      <c r="M4491" t="s">
        <v>636</v>
      </c>
      <c r="N4491" t="s">
        <v>725</v>
      </c>
      <c r="O4491" s="12">
        <v>2015</v>
      </c>
      <c r="P4491" s="12">
        <v>9</v>
      </c>
      <c r="Q4491" s="12">
        <v>2016</v>
      </c>
      <c r="R4491" s="12">
        <v>2</v>
      </c>
      <c r="S4491">
        <v>6</v>
      </c>
      <c r="T4491" s="7">
        <v>2</v>
      </c>
      <c r="U4491">
        <v>6</v>
      </c>
      <c r="V4491" t="s">
        <v>82</v>
      </c>
      <c r="W4491">
        <f t="shared" si="66"/>
        <v>480</v>
      </c>
      <c r="X4491" s="5">
        <v>3</v>
      </c>
      <c r="Y4491" s="15" t="s">
        <v>48</v>
      </c>
      <c r="Z4491" t="s">
        <v>55</v>
      </c>
      <c r="AA4491" t="s">
        <v>1083</v>
      </c>
      <c r="AB4491">
        <v>9</v>
      </c>
      <c r="AC4491" s="22" t="s">
        <v>1470</v>
      </c>
      <c r="AD4491" s="22" t="s">
        <v>1658</v>
      </c>
      <c r="AE4491" t="s">
        <v>1469</v>
      </c>
    </row>
    <row r="4492" spans="1:31" ht="14.4" x14ac:dyDescent="0.3">
      <c r="A4492">
        <v>45</v>
      </c>
      <c r="B4492" t="s">
        <v>24</v>
      </c>
      <c r="C4492" t="s">
        <v>395</v>
      </c>
      <c r="D4492" t="s">
        <v>105</v>
      </c>
      <c r="E4492">
        <v>2018</v>
      </c>
      <c r="F4492" t="s">
        <v>722</v>
      </c>
      <c r="G4492" t="s">
        <v>732</v>
      </c>
      <c r="H4492" s="3" t="s">
        <v>733</v>
      </c>
      <c r="I4492" s="17">
        <v>-10.03375</v>
      </c>
      <c r="J4492" s="17">
        <v>-67.772231000000005</v>
      </c>
      <c r="K4492">
        <v>825000</v>
      </c>
      <c r="L4492" t="s">
        <v>67</v>
      </c>
      <c r="M4492" t="s">
        <v>636</v>
      </c>
      <c r="N4492" t="s">
        <v>725</v>
      </c>
      <c r="O4492" s="12">
        <v>2015</v>
      </c>
      <c r="P4492" s="12">
        <v>9</v>
      </c>
      <c r="Q4492" s="12">
        <v>2016</v>
      </c>
      <c r="R4492" s="12">
        <v>2</v>
      </c>
      <c r="S4492">
        <v>6</v>
      </c>
      <c r="T4492" s="7">
        <v>2</v>
      </c>
      <c r="U4492">
        <v>6</v>
      </c>
      <c r="V4492" t="s">
        <v>82</v>
      </c>
      <c r="W4492">
        <f t="shared" si="66"/>
        <v>480</v>
      </c>
      <c r="X4492" s="5">
        <v>3</v>
      </c>
      <c r="Y4492" s="15" t="s">
        <v>48</v>
      </c>
      <c r="Z4492" t="s">
        <v>55</v>
      </c>
      <c r="AA4492" t="s">
        <v>524</v>
      </c>
      <c r="AB4492">
        <v>63</v>
      </c>
      <c r="AC4492" s="22" t="s">
        <v>1470</v>
      </c>
      <c r="AD4492" s="22" t="s">
        <v>1658</v>
      </c>
      <c r="AE4492" t="s">
        <v>1469</v>
      </c>
    </row>
    <row r="4493" spans="1:31" ht="14.4" x14ac:dyDescent="0.3">
      <c r="A4493">
        <v>45</v>
      </c>
      <c r="B4493" t="s">
        <v>24</v>
      </c>
      <c r="C4493" t="s">
        <v>395</v>
      </c>
      <c r="D4493" t="s">
        <v>105</v>
      </c>
      <c r="E4493">
        <v>2018</v>
      </c>
      <c r="F4493" t="s">
        <v>722</v>
      </c>
      <c r="G4493" t="s">
        <v>732</v>
      </c>
      <c r="H4493" s="3" t="s">
        <v>733</v>
      </c>
      <c r="I4493" s="17">
        <v>-10.03375</v>
      </c>
      <c r="J4493" s="17">
        <v>-67.772231000000005</v>
      </c>
      <c r="K4493">
        <v>825000</v>
      </c>
      <c r="L4493" t="s">
        <v>67</v>
      </c>
      <c r="M4493" t="s">
        <v>636</v>
      </c>
      <c r="N4493" t="s">
        <v>725</v>
      </c>
      <c r="O4493" s="12">
        <v>2015</v>
      </c>
      <c r="P4493" s="12">
        <v>9</v>
      </c>
      <c r="Q4493" s="12">
        <v>2016</v>
      </c>
      <c r="R4493" s="12">
        <v>2</v>
      </c>
      <c r="S4493">
        <v>6</v>
      </c>
      <c r="T4493" s="7">
        <v>2</v>
      </c>
      <c r="U4493">
        <v>6</v>
      </c>
      <c r="V4493" t="s">
        <v>82</v>
      </c>
      <c r="W4493">
        <f t="shared" si="66"/>
        <v>480</v>
      </c>
      <c r="X4493" s="5">
        <v>3</v>
      </c>
      <c r="Y4493" s="15" t="s">
        <v>48</v>
      </c>
      <c r="Z4493" t="s">
        <v>55</v>
      </c>
      <c r="AA4493" t="s">
        <v>1107</v>
      </c>
      <c r="AB4493">
        <v>18</v>
      </c>
      <c r="AC4493" s="22" t="s">
        <v>1470</v>
      </c>
      <c r="AD4493" s="22" t="s">
        <v>1658</v>
      </c>
      <c r="AE4493" t="s">
        <v>1469</v>
      </c>
    </row>
    <row r="4494" spans="1:31" ht="14.4" x14ac:dyDescent="0.3">
      <c r="A4494">
        <v>45</v>
      </c>
      <c r="B4494" t="s">
        <v>24</v>
      </c>
      <c r="C4494" t="s">
        <v>395</v>
      </c>
      <c r="D4494" t="s">
        <v>105</v>
      </c>
      <c r="E4494">
        <v>2018</v>
      </c>
      <c r="F4494" t="s">
        <v>722</v>
      </c>
      <c r="G4494" t="s">
        <v>732</v>
      </c>
      <c r="H4494" s="3" t="s">
        <v>733</v>
      </c>
      <c r="I4494" s="17">
        <v>-10.03375</v>
      </c>
      <c r="J4494" s="17">
        <v>-67.772231000000005</v>
      </c>
      <c r="K4494">
        <v>825000</v>
      </c>
      <c r="L4494" t="s">
        <v>67</v>
      </c>
      <c r="M4494" t="s">
        <v>636</v>
      </c>
      <c r="N4494" t="s">
        <v>725</v>
      </c>
      <c r="O4494" s="12">
        <v>2015</v>
      </c>
      <c r="P4494" s="12">
        <v>9</v>
      </c>
      <c r="Q4494" s="12">
        <v>2016</v>
      </c>
      <c r="R4494" s="12">
        <v>2</v>
      </c>
      <c r="S4494">
        <v>6</v>
      </c>
      <c r="T4494" s="7">
        <v>2</v>
      </c>
      <c r="U4494">
        <v>6</v>
      </c>
      <c r="V4494" t="s">
        <v>82</v>
      </c>
      <c r="W4494">
        <f t="shared" si="66"/>
        <v>480</v>
      </c>
      <c r="X4494" s="5">
        <v>3</v>
      </c>
      <c r="Y4494" s="15" t="s">
        <v>48</v>
      </c>
      <c r="Z4494" t="s">
        <v>55</v>
      </c>
      <c r="AA4494" t="s">
        <v>889</v>
      </c>
      <c r="AB4494">
        <v>1</v>
      </c>
      <c r="AC4494" s="22" t="s">
        <v>1470</v>
      </c>
      <c r="AD4494" s="22" t="s">
        <v>1658</v>
      </c>
      <c r="AE4494" t="s">
        <v>1469</v>
      </c>
    </row>
    <row r="4495" spans="1:31" ht="14.4" x14ac:dyDescent="0.3">
      <c r="A4495">
        <v>45</v>
      </c>
      <c r="B4495" t="s">
        <v>24</v>
      </c>
      <c r="C4495" t="s">
        <v>395</v>
      </c>
      <c r="D4495" t="s">
        <v>105</v>
      </c>
      <c r="E4495">
        <v>2018</v>
      </c>
      <c r="F4495" t="s">
        <v>722</v>
      </c>
      <c r="G4495" t="s">
        <v>732</v>
      </c>
      <c r="H4495" s="3" t="s">
        <v>733</v>
      </c>
      <c r="I4495" s="17">
        <v>-10.03375</v>
      </c>
      <c r="J4495" s="17">
        <v>-67.772231000000005</v>
      </c>
      <c r="K4495">
        <v>825000</v>
      </c>
      <c r="L4495" t="s">
        <v>67</v>
      </c>
      <c r="M4495" t="s">
        <v>636</v>
      </c>
      <c r="N4495" t="s">
        <v>725</v>
      </c>
      <c r="O4495" s="12">
        <v>2015</v>
      </c>
      <c r="P4495" s="12">
        <v>9</v>
      </c>
      <c r="Q4495" s="12">
        <v>2016</v>
      </c>
      <c r="R4495" s="12">
        <v>2</v>
      </c>
      <c r="S4495">
        <v>6</v>
      </c>
      <c r="T4495" s="7">
        <v>2</v>
      </c>
      <c r="U4495">
        <v>6</v>
      </c>
      <c r="V4495" t="s">
        <v>82</v>
      </c>
      <c r="W4495">
        <f t="shared" si="66"/>
        <v>480</v>
      </c>
      <c r="X4495" s="5">
        <v>3</v>
      </c>
      <c r="Y4495" s="15" t="s">
        <v>48</v>
      </c>
      <c r="Z4495" t="s">
        <v>55</v>
      </c>
      <c r="AA4495" t="s">
        <v>70</v>
      </c>
      <c r="AB4495">
        <v>0</v>
      </c>
      <c r="AC4495" s="22" t="s">
        <v>1470</v>
      </c>
      <c r="AD4495" s="22" t="s">
        <v>1658</v>
      </c>
      <c r="AE4495" t="s">
        <v>1469</v>
      </c>
    </row>
    <row r="4496" spans="1:31" ht="14.4" x14ac:dyDescent="0.3">
      <c r="A4496">
        <v>45</v>
      </c>
      <c r="B4496" t="s">
        <v>24</v>
      </c>
      <c r="C4496" t="s">
        <v>395</v>
      </c>
      <c r="D4496" t="s">
        <v>105</v>
      </c>
      <c r="E4496">
        <v>2018</v>
      </c>
      <c r="F4496" t="s">
        <v>722</v>
      </c>
      <c r="G4496" t="s">
        <v>732</v>
      </c>
      <c r="H4496" s="3" t="s">
        <v>733</v>
      </c>
      <c r="I4496" s="17">
        <v>-10.03375</v>
      </c>
      <c r="J4496" s="17">
        <v>-67.772231000000005</v>
      </c>
      <c r="K4496">
        <v>825000</v>
      </c>
      <c r="L4496" t="s">
        <v>67</v>
      </c>
      <c r="M4496" t="s">
        <v>636</v>
      </c>
      <c r="N4496" t="s">
        <v>725</v>
      </c>
      <c r="O4496" s="12">
        <v>2015</v>
      </c>
      <c r="P4496" s="12">
        <v>9</v>
      </c>
      <c r="Q4496" s="12">
        <v>2016</v>
      </c>
      <c r="R4496" s="12">
        <v>2</v>
      </c>
      <c r="S4496">
        <v>6</v>
      </c>
      <c r="T4496" s="7">
        <v>2</v>
      </c>
      <c r="U4496">
        <v>6</v>
      </c>
      <c r="V4496" t="s">
        <v>82</v>
      </c>
      <c r="W4496">
        <f t="shared" si="66"/>
        <v>480</v>
      </c>
      <c r="X4496" s="5">
        <v>3</v>
      </c>
      <c r="Y4496" s="15" t="s">
        <v>48</v>
      </c>
      <c r="Z4496" t="s">
        <v>55</v>
      </c>
      <c r="AA4496" t="s">
        <v>1108</v>
      </c>
      <c r="AB4496">
        <v>7</v>
      </c>
      <c r="AC4496" s="22" t="s">
        <v>1470</v>
      </c>
      <c r="AD4496" s="22" t="s">
        <v>1658</v>
      </c>
      <c r="AE4496" t="s">
        <v>1469</v>
      </c>
    </row>
    <row r="4497" spans="1:31" ht="14.4" x14ac:dyDescent="0.3">
      <c r="A4497">
        <v>45</v>
      </c>
      <c r="B4497" t="s">
        <v>24</v>
      </c>
      <c r="C4497" t="s">
        <v>395</v>
      </c>
      <c r="D4497" t="s">
        <v>105</v>
      </c>
      <c r="E4497">
        <v>2018</v>
      </c>
      <c r="F4497" t="s">
        <v>722</v>
      </c>
      <c r="G4497" t="s">
        <v>732</v>
      </c>
      <c r="H4497" s="3" t="s">
        <v>733</v>
      </c>
      <c r="I4497" s="17">
        <v>-10.03375</v>
      </c>
      <c r="J4497" s="17">
        <v>-67.772231000000005</v>
      </c>
      <c r="K4497">
        <v>825000</v>
      </c>
      <c r="L4497" t="s">
        <v>67</v>
      </c>
      <c r="M4497" t="s">
        <v>636</v>
      </c>
      <c r="N4497" t="s">
        <v>725</v>
      </c>
      <c r="O4497" s="12">
        <v>2015</v>
      </c>
      <c r="P4497" s="12">
        <v>9</v>
      </c>
      <c r="Q4497" s="12">
        <v>2016</v>
      </c>
      <c r="R4497" s="12">
        <v>2</v>
      </c>
      <c r="S4497">
        <v>6</v>
      </c>
      <c r="T4497" s="7">
        <v>2</v>
      </c>
      <c r="U4497">
        <v>6</v>
      </c>
      <c r="V4497" t="s">
        <v>82</v>
      </c>
      <c r="W4497">
        <f t="shared" si="66"/>
        <v>480</v>
      </c>
      <c r="X4497" s="5">
        <v>3</v>
      </c>
      <c r="Y4497" s="15" t="s">
        <v>48</v>
      </c>
      <c r="Z4497" t="s">
        <v>55</v>
      </c>
      <c r="AA4497" t="s">
        <v>1113</v>
      </c>
      <c r="AB4497">
        <v>1</v>
      </c>
      <c r="AC4497" s="22" t="s">
        <v>1470</v>
      </c>
      <c r="AD4497" s="22" t="s">
        <v>1658</v>
      </c>
      <c r="AE4497" t="s">
        <v>1469</v>
      </c>
    </row>
    <row r="4498" spans="1:31" ht="14.4" x14ac:dyDescent="0.3">
      <c r="A4498">
        <v>45</v>
      </c>
      <c r="B4498" t="s">
        <v>24</v>
      </c>
      <c r="C4498" t="s">
        <v>395</v>
      </c>
      <c r="D4498" t="s">
        <v>105</v>
      </c>
      <c r="E4498">
        <v>2018</v>
      </c>
      <c r="F4498" t="s">
        <v>722</v>
      </c>
      <c r="G4498" t="s">
        <v>732</v>
      </c>
      <c r="H4498" s="3" t="s">
        <v>733</v>
      </c>
      <c r="I4498" s="17">
        <v>-10.03375</v>
      </c>
      <c r="J4498" s="17">
        <v>-67.772231000000005</v>
      </c>
      <c r="K4498">
        <v>825000</v>
      </c>
      <c r="L4498" t="s">
        <v>67</v>
      </c>
      <c r="M4498" t="s">
        <v>636</v>
      </c>
      <c r="N4498" t="s">
        <v>725</v>
      </c>
      <c r="O4498" s="12">
        <v>2015</v>
      </c>
      <c r="P4498" s="12">
        <v>9</v>
      </c>
      <c r="Q4498" s="12">
        <v>2016</v>
      </c>
      <c r="R4498" s="12">
        <v>2</v>
      </c>
      <c r="S4498">
        <v>6</v>
      </c>
      <c r="T4498" s="7">
        <v>2</v>
      </c>
      <c r="U4498">
        <v>6</v>
      </c>
      <c r="V4498" t="s">
        <v>82</v>
      </c>
      <c r="W4498">
        <f t="shared" si="66"/>
        <v>480</v>
      </c>
      <c r="X4498" s="5">
        <v>3</v>
      </c>
      <c r="Y4498" s="15" t="s">
        <v>48</v>
      </c>
      <c r="Z4498" t="s">
        <v>55</v>
      </c>
      <c r="AA4498" t="s">
        <v>73</v>
      </c>
      <c r="AB4498">
        <v>0</v>
      </c>
      <c r="AC4498" s="22" t="s">
        <v>1470</v>
      </c>
      <c r="AD4498" s="22" t="s">
        <v>1658</v>
      </c>
      <c r="AE4498" t="s">
        <v>1469</v>
      </c>
    </row>
    <row r="4499" spans="1:31" ht="14.4" x14ac:dyDescent="0.3">
      <c r="A4499">
        <v>45</v>
      </c>
      <c r="B4499" t="s">
        <v>24</v>
      </c>
      <c r="C4499" t="s">
        <v>395</v>
      </c>
      <c r="D4499" t="s">
        <v>105</v>
      </c>
      <c r="E4499">
        <v>2018</v>
      </c>
      <c r="F4499" t="s">
        <v>722</v>
      </c>
      <c r="G4499" t="s">
        <v>732</v>
      </c>
      <c r="H4499" s="3" t="s">
        <v>733</v>
      </c>
      <c r="I4499" s="17">
        <v>-10.03375</v>
      </c>
      <c r="J4499" s="17">
        <v>-67.772231000000005</v>
      </c>
      <c r="K4499">
        <v>825000</v>
      </c>
      <c r="L4499" t="s">
        <v>67</v>
      </c>
      <c r="M4499" t="s">
        <v>636</v>
      </c>
      <c r="N4499" t="s">
        <v>725</v>
      </c>
      <c r="O4499" s="12">
        <v>2015</v>
      </c>
      <c r="P4499" s="12">
        <v>9</v>
      </c>
      <c r="Q4499" s="12">
        <v>2016</v>
      </c>
      <c r="R4499" s="12">
        <v>2</v>
      </c>
      <c r="S4499">
        <v>6</v>
      </c>
      <c r="T4499" s="7">
        <v>2</v>
      </c>
      <c r="U4499">
        <v>6</v>
      </c>
      <c r="V4499" t="s">
        <v>82</v>
      </c>
      <c r="W4499">
        <f t="shared" si="66"/>
        <v>480</v>
      </c>
      <c r="X4499" s="5">
        <v>3</v>
      </c>
      <c r="Y4499" s="15" t="s">
        <v>48</v>
      </c>
      <c r="Z4499" t="s">
        <v>55</v>
      </c>
      <c r="AA4499" t="s">
        <v>876</v>
      </c>
      <c r="AB4499">
        <v>0</v>
      </c>
      <c r="AC4499" s="22" t="s">
        <v>1470</v>
      </c>
      <c r="AD4499" s="22" t="s">
        <v>1658</v>
      </c>
      <c r="AE4499" t="s">
        <v>1469</v>
      </c>
    </row>
    <row r="4500" spans="1:31" ht="14.4" x14ac:dyDescent="0.3">
      <c r="A4500">
        <v>45</v>
      </c>
      <c r="B4500" t="s">
        <v>24</v>
      </c>
      <c r="C4500" t="s">
        <v>395</v>
      </c>
      <c r="D4500" t="s">
        <v>105</v>
      </c>
      <c r="E4500">
        <v>2018</v>
      </c>
      <c r="F4500" t="s">
        <v>722</v>
      </c>
      <c r="G4500" t="s">
        <v>732</v>
      </c>
      <c r="H4500" s="3" t="s">
        <v>733</v>
      </c>
      <c r="I4500" s="17">
        <v>-10.03375</v>
      </c>
      <c r="J4500" s="17">
        <v>-67.772231000000005</v>
      </c>
      <c r="K4500">
        <v>825000</v>
      </c>
      <c r="L4500" t="s">
        <v>67</v>
      </c>
      <c r="M4500" t="s">
        <v>636</v>
      </c>
      <c r="N4500" t="s">
        <v>725</v>
      </c>
      <c r="O4500" s="12">
        <v>2015</v>
      </c>
      <c r="P4500" s="12">
        <v>9</v>
      </c>
      <c r="Q4500" s="12">
        <v>2016</v>
      </c>
      <c r="R4500" s="12">
        <v>2</v>
      </c>
      <c r="S4500">
        <v>6</v>
      </c>
      <c r="T4500" s="7">
        <v>2</v>
      </c>
      <c r="U4500">
        <v>6</v>
      </c>
      <c r="V4500" t="s">
        <v>82</v>
      </c>
      <c r="W4500">
        <f t="shared" si="66"/>
        <v>480</v>
      </c>
      <c r="X4500" s="5">
        <v>3</v>
      </c>
      <c r="Y4500" s="15" t="s">
        <v>48</v>
      </c>
      <c r="Z4500" t="s">
        <v>83</v>
      </c>
      <c r="AA4500" t="s">
        <v>128</v>
      </c>
      <c r="AB4500">
        <v>2</v>
      </c>
      <c r="AC4500" s="22" t="s">
        <v>1470</v>
      </c>
      <c r="AD4500" s="22" t="s">
        <v>1658</v>
      </c>
      <c r="AE4500" t="s">
        <v>1469</v>
      </c>
    </row>
    <row r="4501" spans="1:31" ht="14.4" x14ac:dyDescent="0.3">
      <c r="A4501">
        <v>45</v>
      </c>
      <c r="B4501" t="s">
        <v>24</v>
      </c>
      <c r="C4501" t="s">
        <v>395</v>
      </c>
      <c r="D4501" t="s">
        <v>105</v>
      </c>
      <c r="E4501">
        <v>2018</v>
      </c>
      <c r="F4501" t="s">
        <v>722</v>
      </c>
      <c r="G4501" t="s">
        <v>732</v>
      </c>
      <c r="H4501" s="3" t="s">
        <v>733</v>
      </c>
      <c r="I4501" s="17">
        <v>-10.03375</v>
      </c>
      <c r="J4501" s="17">
        <v>-67.772231000000005</v>
      </c>
      <c r="K4501">
        <v>825000</v>
      </c>
      <c r="L4501" t="s">
        <v>67</v>
      </c>
      <c r="M4501" t="s">
        <v>636</v>
      </c>
      <c r="N4501" t="s">
        <v>725</v>
      </c>
      <c r="O4501" s="12">
        <v>2015</v>
      </c>
      <c r="P4501" s="12">
        <v>9</v>
      </c>
      <c r="Q4501" s="12">
        <v>2016</v>
      </c>
      <c r="R4501" s="12">
        <v>2</v>
      </c>
      <c r="S4501">
        <v>6</v>
      </c>
      <c r="T4501" s="7">
        <v>2</v>
      </c>
      <c r="U4501">
        <v>6</v>
      </c>
      <c r="V4501" t="s">
        <v>82</v>
      </c>
      <c r="W4501">
        <f t="shared" si="66"/>
        <v>480</v>
      </c>
      <c r="X4501" s="5">
        <v>3</v>
      </c>
      <c r="Y4501" s="15" t="s">
        <v>48</v>
      </c>
      <c r="Z4501" t="s">
        <v>83</v>
      </c>
      <c r="AA4501" t="s">
        <v>84</v>
      </c>
      <c r="AB4501">
        <v>34</v>
      </c>
      <c r="AC4501" s="22" t="s">
        <v>1470</v>
      </c>
      <c r="AD4501" s="22" t="s">
        <v>1658</v>
      </c>
      <c r="AE4501" t="s">
        <v>1469</v>
      </c>
    </row>
    <row r="4502" spans="1:31" ht="14.4" x14ac:dyDescent="0.3">
      <c r="A4502">
        <v>45</v>
      </c>
      <c r="B4502" t="s">
        <v>24</v>
      </c>
      <c r="C4502" t="s">
        <v>395</v>
      </c>
      <c r="D4502" t="s">
        <v>105</v>
      </c>
      <c r="E4502">
        <v>2018</v>
      </c>
      <c r="F4502" t="s">
        <v>722</v>
      </c>
      <c r="G4502" t="s">
        <v>732</v>
      </c>
      <c r="H4502" s="3" t="s">
        <v>733</v>
      </c>
      <c r="I4502" s="17">
        <v>-10.03375</v>
      </c>
      <c r="J4502" s="17">
        <v>-67.772231000000005</v>
      </c>
      <c r="K4502">
        <v>825000</v>
      </c>
      <c r="L4502" t="s">
        <v>67</v>
      </c>
      <c r="M4502" t="s">
        <v>636</v>
      </c>
      <c r="N4502" t="s">
        <v>725</v>
      </c>
      <c r="O4502" s="12">
        <v>2015</v>
      </c>
      <c r="P4502" s="12">
        <v>9</v>
      </c>
      <c r="Q4502" s="12">
        <v>2016</v>
      </c>
      <c r="R4502" s="12">
        <v>2</v>
      </c>
      <c r="S4502">
        <v>6</v>
      </c>
      <c r="T4502" s="7">
        <v>2</v>
      </c>
      <c r="U4502">
        <v>6</v>
      </c>
      <c r="V4502" t="s">
        <v>82</v>
      </c>
      <c r="W4502">
        <f t="shared" si="66"/>
        <v>480</v>
      </c>
      <c r="X4502" s="5">
        <v>3</v>
      </c>
      <c r="Y4502" s="15" t="s">
        <v>48</v>
      </c>
      <c r="Z4502" t="s">
        <v>83</v>
      </c>
      <c r="AA4502" t="s">
        <v>911</v>
      </c>
      <c r="AB4502">
        <v>27</v>
      </c>
      <c r="AC4502" s="22" t="s">
        <v>1470</v>
      </c>
      <c r="AD4502" s="22" t="s">
        <v>1658</v>
      </c>
      <c r="AE4502" t="s">
        <v>1469</v>
      </c>
    </row>
    <row r="4503" spans="1:31" ht="14.4" x14ac:dyDescent="0.3">
      <c r="A4503">
        <v>45</v>
      </c>
      <c r="B4503" t="s">
        <v>24</v>
      </c>
      <c r="C4503" t="s">
        <v>395</v>
      </c>
      <c r="D4503" t="s">
        <v>105</v>
      </c>
      <c r="E4503">
        <v>2018</v>
      </c>
      <c r="F4503" t="s">
        <v>722</v>
      </c>
      <c r="G4503" t="s">
        <v>732</v>
      </c>
      <c r="H4503" s="3" t="s">
        <v>733</v>
      </c>
      <c r="I4503" s="17">
        <v>-10.03375</v>
      </c>
      <c r="J4503" s="17">
        <v>-67.772231000000005</v>
      </c>
      <c r="K4503">
        <v>825000</v>
      </c>
      <c r="L4503" t="s">
        <v>67</v>
      </c>
      <c r="M4503" t="s">
        <v>636</v>
      </c>
      <c r="N4503" t="s">
        <v>725</v>
      </c>
      <c r="O4503" s="12">
        <v>2015</v>
      </c>
      <c r="P4503" s="12">
        <v>9</v>
      </c>
      <c r="Q4503" s="12">
        <v>2016</v>
      </c>
      <c r="R4503" s="12">
        <v>2</v>
      </c>
      <c r="S4503">
        <v>6</v>
      </c>
      <c r="T4503" s="7">
        <v>2</v>
      </c>
      <c r="U4503">
        <v>6</v>
      </c>
      <c r="V4503" t="s">
        <v>82</v>
      </c>
      <c r="W4503">
        <f t="shared" si="66"/>
        <v>480</v>
      </c>
      <c r="X4503" s="5">
        <v>3</v>
      </c>
      <c r="Y4503" s="15" t="s">
        <v>48</v>
      </c>
      <c r="Z4503" t="s">
        <v>83</v>
      </c>
      <c r="AA4503" t="s">
        <v>902</v>
      </c>
      <c r="AB4503">
        <v>8</v>
      </c>
      <c r="AC4503" s="22" t="s">
        <v>1470</v>
      </c>
      <c r="AD4503" s="22" t="s">
        <v>1658</v>
      </c>
      <c r="AE4503" t="s">
        <v>1469</v>
      </c>
    </row>
    <row r="4504" spans="1:31" ht="14.4" x14ac:dyDescent="0.3">
      <c r="A4504">
        <v>45</v>
      </c>
      <c r="B4504" t="s">
        <v>24</v>
      </c>
      <c r="C4504" t="s">
        <v>395</v>
      </c>
      <c r="D4504" t="s">
        <v>105</v>
      </c>
      <c r="E4504">
        <v>2018</v>
      </c>
      <c r="F4504" t="s">
        <v>722</v>
      </c>
      <c r="G4504" t="s">
        <v>732</v>
      </c>
      <c r="H4504" s="3" t="s">
        <v>733</v>
      </c>
      <c r="I4504" s="17">
        <v>-10.03375</v>
      </c>
      <c r="J4504" s="17">
        <v>-67.772231000000005</v>
      </c>
      <c r="K4504">
        <v>825000</v>
      </c>
      <c r="L4504" t="s">
        <v>67</v>
      </c>
      <c r="M4504" t="s">
        <v>636</v>
      </c>
      <c r="N4504" t="s">
        <v>725</v>
      </c>
      <c r="O4504" s="12">
        <v>2015</v>
      </c>
      <c r="P4504" s="12">
        <v>9</v>
      </c>
      <c r="Q4504" s="12">
        <v>2016</v>
      </c>
      <c r="R4504" s="12">
        <v>2</v>
      </c>
      <c r="S4504">
        <v>6</v>
      </c>
      <c r="T4504" s="7">
        <v>2</v>
      </c>
      <c r="U4504">
        <v>6</v>
      </c>
      <c r="V4504" t="s">
        <v>82</v>
      </c>
      <c r="W4504">
        <f t="shared" si="66"/>
        <v>480</v>
      </c>
      <c r="X4504" s="5">
        <v>3</v>
      </c>
      <c r="Y4504" s="15" t="s">
        <v>48</v>
      </c>
      <c r="Z4504" t="s">
        <v>83</v>
      </c>
      <c r="AA4504" t="s">
        <v>87</v>
      </c>
      <c r="AB4504">
        <v>65</v>
      </c>
      <c r="AC4504" s="22" t="s">
        <v>1470</v>
      </c>
      <c r="AD4504" s="22" t="s">
        <v>1658</v>
      </c>
      <c r="AE4504" t="s">
        <v>1469</v>
      </c>
    </row>
    <row r="4505" spans="1:31" ht="14.4" x14ac:dyDescent="0.3">
      <c r="A4505">
        <v>45</v>
      </c>
      <c r="B4505" t="s">
        <v>24</v>
      </c>
      <c r="C4505" t="s">
        <v>395</v>
      </c>
      <c r="D4505" t="s">
        <v>105</v>
      </c>
      <c r="E4505">
        <v>2018</v>
      </c>
      <c r="F4505" t="s">
        <v>722</v>
      </c>
      <c r="G4505" t="s">
        <v>732</v>
      </c>
      <c r="H4505" s="3" t="s">
        <v>733</v>
      </c>
      <c r="I4505" s="17">
        <v>-10.03375</v>
      </c>
      <c r="J4505" s="17">
        <v>-67.772231000000005</v>
      </c>
      <c r="K4505">
        <v>825000</v>
      </c>
      <c r="L4505" t="s">
        <v>67</v>
      </c>
      <c r="M4505" t="s">
        <v>636</v>
      </c>
      <c r="N4505" t="s">
        <v>725</v>
      </c>
      <c r="O4505" s="12">
        <v>2015</v>
      </c>
      <c r="P4505" s="12">
        <v>9</v>
      </c>
      <c r="Q4505" s="12">
        <v>2016</v>
      </c>
      <c r="R4505" s="12">
        <v>2</v>
      </c>
      <c r="S4505">
        <v>6</v>
      </c>
      <c r="T4505" s="7">
        <v>2</v>
      </c>
      <c r="U4505">
        <v>6</v>
      </c>
      <c r="V4505" t="s">
        <v>82</v>
      </c>
      <c r="W4505">
        <f t="shared" si="66"/>
        <v>480</v>
      </c>
      <c r="X4505" s="5">
        <v>3</v>
      </c>
      <c r="Y4505" s="15" t="s">
        <v>48</v>
      </c>
      <c r="Z4505" t="s">
        <v>83</v>
      </c>
      <c r="AA4505" t="s">
        <v>906</v>
      </c>
      <c r="AB4505">
        <v>23</v>
      </c>
      <c r="AC4505" s="22" t="s">
        <v>1470</v>
      </c>
      <c r="AD4505" s="22" t="s">
        <v>1658</v>
      </c>
      <c r="AE4505" t="s">
        <v>1469</v>
      </c>
    </row>
    <row r="4506" spans="1:31" ht="14.4" x14ac:dyDescent="0.3">
      <c r="A4506">
        <v>45</v>
      </c>
      <c r="B4506" t="s">
        <v>24</v>
      </c>
      <c r="C4506" t="s">
        <v>395</v>
      </c>
      <c r="D4506" t="s">
        <v>105</v>
      </c>
      <c r="E4506">
        <v>2018</v>
      </c>
      <c r="F4506" t="s">
        <v>722</v>
      </c>
      <c r="G4506" t="s">
        <v>732</v>
      </c>
      <c r="H4506" s="3" t="s">
        <v>733</v>
      </c>
      <c r="I4506" s="17">
        <v>-10.03375</v>
      </c>
      <c r="J4506" s="17">
        <v>-67.772231000000005</v>
      </c>
      <c r="K4506">
        <v>825000</v>
      </c>
      <c r="L4506" t="s">
        <v>67</v>
      </c>
      <c r="M4506" t="s">
        <v>636</v>
      </c>
      <c r="N4506" t="s">
        <v>725</v>
      </c>
      <c r="O4506" s="12">
        <v>2015</v>
      </c>
      <c r="P4506" s="12">
        <v>9</v>
      </c>
      <c r="Q4506" s="12">
        <v>2016</v>
      </c>
      <c r="R4506" s="12">
        <v>2</v>
      </c>
      <c r="S4506">
        <v>6</v>
      </c>
      <c r="T4506" s="7">
        <v>2</v>
      </c>
      <c r="U4506">
        <v>6</v>
      </c>
      <c r="V4506" t="s">
        <v>82</v>
      </c>
      <c r="W4506">
        <f t="shared" si="66"/>
        <v>480</v>
      </c>
      <c r="X4506" s="5">
        <v>3</v>
      </c>
      <c r="Y4506" s="15" t="s">
        <v>48</v>
      </c>
      <c r="Z4506" t="s">
        <v>90</v>
      </c>
      <c r="AA4506" t="s">
        <v>1171</v>
      </c>
      <c r="AB4506">
        <v>0</v>
      </c>
      <c r="AC4506" s="22" t="s">
        <v>1470</v>
      </c>
      <c r="AD4506" s="22" t="s">
        <v>1658</v>
      </c>
      <c r="AE4506" t="s">
        <v>1469</v>
      </c>
    </row>
    <row r="4507" spans="1:31" ht="14.4" x14ac:dyDescent="0.3">
      <c r="A4507">
        <v>45</v>
      </c>
      <c r="B4507" t="s">
        <v>24</v>
      </c>
      <c r="C4507" t="s">
        <v>395</v>
      </c>
      <c r="D4507" t="s">
        <v>105</v>
      </c>
      <c r="E4507">
        <v>2018</v>
      </c>
      <c r="F4507" t="s">
        <v>722</v>
      </c>
      <c r="G4507" t="s">
        <v>732</v>
      </c>
      <c r="H4507" s="3" t="s">
        <v>733</v>
      </c>
      <c r="I4507" s="17">
        <v>-10.03375</v>
      </c>
      <c r="J4507" s="17">
        <v>-67.772231000000005</v>
      </c>
      <c r="K4507">
        <v>825000</v>
      </c>
      <c r="L4507" t="s">
        <v>67</v>
      </c>
      <c r="M4507" t="s">
        <v>636</v>
      </c>
      <c r="N4507" t="s">
        <v>725</v>
      </c>
      <c r="O4507" s="12">
        <v>2015</v>
      </c>
      <c r="P4507" s="12">
        <v>9</v>
      </c>
      <c r="Q4507" s="12">
        <v>2016</v>
      </c>
      <c r="R4507" s="12">
        <v>2</v>
      </c>
      <c r="S4507">
        <v>6</v>
      </c>
      <c r="T4507" s="7">
        <v>2</v>
      </c>
      <c r="U4507">
        <v>6</v>
      </c>
      <c r="V4507" t="s">
        <v>82</v>
      </c>
      <c r="W4507">
        <f t="shared" si="66"/>
        <v>480</v>
      </c>
      <c r="X4507" s="5">
        <v>3</v>
      </c>
      <c r="Y4507" s="15" t="s">
        <v>48</v>
      </c>
      <c r="Z4507" t="s">
        <v>90</v>
      </c>
      <c r="AA4507" t="s">
        <v>666</v>
      </c>
      <c r="AB4507">
        <v>1</v>
      </c>
      <c r="AC4507" s="22" t="s">
        <v>1470</v>
      </c>
      <c r="AD4507" s="22" t="s">
        <v>1658</v>
      </c>
      <c r="AE4507" t="s">
        <v>1469</v>
      </c>
    </row>
    <row r="4508" spans="1:31" ht="14.4" x14ac:dyDescent="0.3">
      <c r="A4508">
        <v>45</v>
      </c>
      <c r="B4508" t="s">
        <v>24</v>
      </c>
      <c r="C4508" t="s">
        <v>395</v>
      </c>
      <c r="D4508" t="s">
        <v>105</v>
      </c>
      <c r="E4508">
        <v>2018</v>
      </c>
      <c r="F4508" t="s">
        <v>722</v>
      </c>
      <c r="G4508" t="s">
        <v>732</v>
      </c>
      <c r="H4508" s="3" t="s">
        <v>733</v>
      </c>
      <c r="I4508" s="17">
        <v>-10.03375</v>
      </c>
      <c r="J4508" s="17">
        <v>-67.772231000000005</v>
      </c>
      <c r="K4508">
        <v>825000</v>
      </c>
      <c r="L4508" t="s">
        <v>67</v>
      </c>
      <c r="M4508" t="s">
        <v>636</v>
      </c>
      <c r="N4508" t="s">
        <v>725</v>
      </c>
      <c r="O4508" s="12">
        <v>2015</v>
      </c>
      <c r="P4508" s="12">
        <v>9</v>
      </c>
      <c r="Q4508" s="12">
        <v>2016</v>
      </c>
      <c r="R4508" s="12">
        <v>2</v>
      </c>
      <c r="S4508">
        <v>6</v>
      </c>
      <c r="T4508" s="7">
        <v>2</v>
      </c>
      <c r="U4508">
        <v>6</v>
      </c>
      <c r="V4508" t="s">
        <v>82</v>
      </c>
      <c r="W4508">
        <f t="shared" si="66"/>
        <v>480</v>
      </c>
      <c r="X4508" s="5">
        <v>3</v>
      </c>
      <c r="Y4508" s="15" t="s">
        <v>48</v>
      </c>
      <c r="Z4508" t="s">
        <v>90</v>
      </c>
      <c r="AA4508" t="s">
        <v>917</v>
      </c>
      <c r="AB4508">
        <v>6</v>
      </c>
      <c r="AC4508" s="22" t="s">
        <v>1470</v>
      </c>
      <c r="AD4508" s="22" t="s">
        <v>1658</v>
      </c>
      <c r="AE4508" t="s">
        <v>1469</v>
      </c>
    </row>
    <row r="4509" spans="1:31" ht="14.4" x14ac:dyDescent="0.3">
      <c r="A4509">
        <v>45</v>
      </c>
      <c r="B4509" t="s">
        <v>24</v>
      </c>
      <c r="C4509" t="s">
        <v>395</v>
      </c>
      <c r="D4509" t="s">
        <v>105</v>
      </c>
      <c r="E4509">
        <v>2018</v>
      </c>
      <c r="F4509" t="s">
        <v>722</v>
      </c>
      <c r="G4509" t="s">
        <v>732</v>
      </c>
      <c r="H4509" s="3" t="s">
        <v>733</v>
      </c>
      <c r="I4509" s="17">
        <v>-10.03375</v>
      </c>
      <c r="J4509" s="17">
        <v>-67.772231000000005</v>
      </c>
      <c r="K4509">
        <v>825000</v>
      </c>
      <c r="L4509" t="s">
        <v>67</v>
      </c>
      <c r="M4509" t="s">
        <v>636</v>
      </c>
      <c r="N4509" t="s">
        <v>725</v>
      </c>
      <c r="O4509" s="12">
        <v>2015</v>
      </c>
      <c r="P4509" s="12">
        <v>9</v>
      </c>
      <c r="Q4509" s="12">
        <v>2016</v>
      </c>
      <c r="R4509" s="12">
        <v>2</v>
      </c>
      <c r="S4509">
        <v>6</v>
      </c>
      <c r="T4509" s="7">
        <v>2</v>
      </c>
      <c r="U4509">
        <v>6</v>
      </c>
      <c r="V4509" t="s">
        <v>82</v>
      </c>
      <c r="W4509">
        <f t="shared" si="66"/>
        <v>480</v>
      </c>
      <c r="X4509" s="5">
        <v>3</v>
      </c>
      <c r="Y4509" s="15" t="s">
        <v>48</v>
      </c>
      <c r="Z4509" t="s">
        <v>90</v>
      </c>
      <c r="AA4509" t="s">
        <v>91</v>
      </c>
      <c r="AB4509">
        <v>14</v>
      </c>
      <c r="AC4509" s="22" t="s">
        <v>1470</v>
      </c>
      <c r="AD4509" s="22" t="s">
        <v>1658</v>
      </c>
      <c r="AE4509" t="s">
        <v>1469</v>
      </c>
    </row>
    <row r="4510" spans="1:31" ht="14.4" x14ac:dyDescent="0.3">
      <c r="A4510">
        <v>45</v>
      </c>
      <c r="B4510" t="s">
        <v>24</v>
      </c>
      <c r="C4510" t="s">
        <v>395</v>
      </c>
      <c r="D4510" t="s">
        <v>105</v>
      </c>
      <c r="E4510">
        <v>2018</v>
      </c>
      <c r="F4510" t="s">
        <v>722</v>
      </c>
      <c r="G4510" t="s">
        <v>734</v>
      </c>
      <c r="H4510" s="3" t="s">
        <v>735</v>
      </c>
      <c r="I4510" s="17">
        <v>-9.9556210000000007</v>
      </c>
      <c r="J4510" s="17">
        <v>-67.871364</v>
      </c>
      <c r="K4510">
        <v>1623000</v>
      </c>
      <c r="L4510" t="s">
        <v>67</v>
      </c>
      <c r="M4510" t="s">
        <v>636</v>
      </c>
      <c r="N4510" t="s">
        <v>725</v>
      </c>
      <c r="O4510" s="12">
        <v>2015</v>
      </c>
      <c r="P4510" s="12">
        <v>9</v>
      </c>
      <c r="Q4510" s="12">
        <v>2016</v>
      </c>
      <c r="R4510" s="12">
        <v>2</v>
      </c>
      <c r="S4510">
        <v>6</v>
      </c>
      <c r="T4510" s="7">
        <v>2</v>
      </c>
      <c r="U4510">
        <v>6</v>
      </c>
      <c r="V4510" t="s">
        <v>82</v>
      </c>
      <c r="W4510">
        <f t="shared" si="66"/>
        <v>480</v>
      </c>
      <c r="X4510" s="5">
        <v>3</v>
      </c>
      <c r="Y4510" s="15" t="s">
        <v>48</v>
      </c>
      <c r="Z4510" t="s">
        <v>49</v>
      </c>
      <c r="AA4510" t="s">
        <v>1170</v>
      </c>
      <c r="AB4510">
        <v>0</v>
      </c>
      <c r="AC4510" s="22" t="s">
        <v>1470</v>
      </c>
      <c r="AD4510" s="22" t="s">
        <v>1658</v>
      </c>
      <c r="AE4510" t="s">
        <v>1469</v>
      </c>
    </row>
    <row r="4511" spans="1:31" ht="14.4" x14ac:dyDescent="0.3">
      <c r="A4511">
        <v>45</v>
      </c>
      <c r="B4511" t="s">
        <v>24</v>
      </c>
      <c r="C4511" t="s">
        <v>395</v>
      </c>
      <c r="D4511" t="s">
        <v>105</v>
      </c>
      <c r="E4511">
        <v>2018</v>
      </c>
      <c r="F4511" t="s">
        <v>722</v>
      </c>
      <c r="G4511" t="s">
        <v>734</v>
      </c>
      <c r="H4511" s="3" t="s">
        <v>735</v>
      </c>
      <c r="I4511" s="17">
        <v>-9.9556210000000007</v>
      </c>
      <c r="J4511" s="17">
        <v>-67.871364</v>
      </c>
      <c r="K4511">
        <v>1623000</v>
      </c>
      <c r="L4511" t="s">
        <v>67</v>
      </c>
      <c r="M4511" t="s">
        <v>636</v>
      </c>
      <c r="N4511" t="s">
        <v>725</v>
      </c>
      <c r="O4511" s="12">
        <v>2015</v>
      </c>
      <c r="P4511" s="12">
        <v>9</v>
      </c>
      <c r="Q4511" s="12">
        <v>2016</v>
      </c>
      <c r="R4511" s="12">
        <v>2</v>
      </c>
      <c r="S4511">
        <v>6</v>
      </c>
      <c r="T4511" s="7">
        <v>2</v>
      </c>
      <c r="U4511">
        <v>6</v>
      </c>
      <c r="V4511" t="s">
        <v>82</v>
      </c>
      <c r="W4511">
        <f t="shared" si="66"/>
        <v>480</v>
      </c>
      <c r="X4511" s="5">
        <v>3</v>
      </c>
      <c r="Y4511" s="15" t="s">
        <v>48</v>
      </c>
      <c r="Z4511" t="s">
        <v>49</v>
      </c>
      <c r="AA4511" t="s">
        <v>1105</v>
      </c>
      <c r="AB4511">
        <v>0</v>
      </c>
      <c r="AC4511" s="22" t="s">
        <v>1470</v>
      </c>
      <c r="AD4511" s="22" t="s">
        <v>1658</v>
      </c>
      <c r="AE4511" t="s">
        <v>1469</v>
      </c>
    </row>
    <row r="4512" spans="1:31" ht="14.4" x14ac:dyDescent="0.3">
      <c r="A4512">
        <v>45</v>
      </c>
      <c r="B4512" t="s">
        <v>24</v>
      </c>
      <c r="C4512" t="s">
        <v>395</v>
      </c>
      <c r="D4512" t="s">
        <v>105</v>
      </c>
      <c r="E4512">
        <v>2018</v>
      </c>
      <c r="F4512" t="s">
        <v>722</v>
      </c>
      <c r="G4512" t="s">
        <v>734</v>
      </c>
      <c r="H4512" s="3" t="s">
        <v>735</v>
      </c>
      <c r="I4512" s="17">
        <v>-9.9556210000000007</v>
      </c>
      <c r="J4512" s="17">
        <v>-67.871364</v>
      </c>
      <c r="K4512">
        <v>1623000</v>
      </c>
      <c r="L4512" t="s">
        <v>67</v>
      </c>
      <c r="M4512" t="s">
        <v>636</v>
      </c>
      <c r="N4512" t="s">
        <v>725</v>
      </c>
      <c r="O4512" s="12">
        <v>2015</v>
      </c>
      <c r="P4512" s="12">
        <v>9</v>
      </c>
      <c r="Q4512" s="12">
        <v>2016</v>
      </c>
      <c r="R4512" s="12">
        <v>2</v>
      </c>
      <c r="S4512">
        <v>6</v>
      </c>
      <c r="T4512" s="7">
        <v>2</v>
      </c>
      <c r="U4512">
        <v>6</v>
      </c>
      <c r="V4512" t="s">
        <v>82</v>
      </c>
      <c r="W4512">
        <f t="shared" si="66"/>
        <v>480</v>
      </c>
      <c r="X4512" s="5">
        <v>3</v>
      </c>
      <c r="Y4512" s="15" t="s">
        <v>48</v>
      </c>
      <c r="Z4512" t="s">
        <v>49</v>
      </c>
      <c r="AA4512" t="s">
        <v>483</v>
      </c>
      <c r="AB4512">
        <v>0</v>
      </c>
      <c r="AC4512" s="22" t="s">
        <v>1470</v>
      </c>
      <c r="AD4512" s="22" t="s">
        <v>1658</v>
      </c>
      <c r="AE4512" t="s">
        <v>1469</v>
      </c>
    </row>
    <row r="4513" spans="1:31" ht="14.4" x14ac:dyDescent="0.3">
      <c r="A4513">
        <v>45</v>
      </c>
      <c r="B4513" t="s">
        <v>24</v>
      </c>
      <c r="C4513" t="s">
        <v>395</v>
      </c>
      <c r="D4513" t="s">
        <v>105</v>
      </c>
      <c r="E4513">
        <v>2018</v>
      </c>
      <c r="F4513" t="s">
        <v>722</v>
      </c>
      <c r="G4513" t="s">
        <v>734</v>
      </c>
      <c r="H4513" s="3" t="s">
        <v>735</v>
      </c>
      <c r="I4513" s="17">
        <v>-9.9556210000000007</v>
      </c>
      <c r="J4513" s="17">
        <v>-67.871364</v>
      </c>
      <c r="K4513">
        <v>1623000</v>
      </c>
      <c r="L4513" t="s">
        <v>67</v>
      </c>
      <c r="M4513" t="s">
        <v>636</v>
      </c>
      <c r="N4513" t="s">
        <v>725</v>
      </c>
      <c r="O4513" s="12">
        <v>2015</v>
      </c>
      <c r="P4513" s="12">
        <v>9</v>
      </c>
      <c r="Q4513" s="12">
        <v>2016</v>
      </c>
      <c r="R4513" s="12">
        <v>2</v>
      </c>
      <c r="S4513">
        <v>6</v>
      </c>
      <c r="T4513" s="7">
        <v>2</v>
      </c>
      <c r="U4513">
        <v>6</v>
      </c>
      <c r="V4513" t="s">
        <v>82</v>
      </c>
      <c r="W4513">
        <f t="shared" si="66"/>
        <v>480</v>
      </c>
      <c r="X4513" s="5">
        <v>3</v>
      </c>
      <c r="Y4513" s="15" t="s">
        <v>48</v>
      </c>
      <c r="Z4513" t="s">
        <v>49</v>
      </c>
      <c r="AA4513" t="s">
        <v>490</v>
      </c>
      <c r="AB4513">
        <v>1</v>
      </c>
      <c r="AC4513" s="22" t="s">
        <v>1470</v>
      </c>
      <c r="AD4513" s="22" t="s">
        <v>1658</v>
      </c>
      <c r="AE4513" t="s">
        <v>1469</v>
      </c>
    </row>
    <row r="4514" spans="1:31" ht="14.4" x14ac:dyDescent="0.3">
      <c r="A4514">
        <v>45</v>
      </c>
      <c r="B4514" t="s">
        <v>24</v>
      </c>
      <c r="C4514" t="s">
        <v>395</v>
      </c>
      <c r="D4514" t="s">
        <v>105</v>
      </c>
      <c r="E4514">
        <v>2018</v>
      </c>
      <c r="F4514" t="s">
        <v>722</v>
      </c>
      <c r="G4514" t="s">
        <v>734</v>
      </c>
      <c r="H4514" s="3" t="s">
        <v>735</v>
      </c>
      <c r="I4514" s="17">
        <v>-9.9556210000000007</v>
      </c>
      <c r="J4514" s="17">
        <v>-67.871364</v>
      </c>
      <c r="K4514">
        <v>1623000</v>
      </c>
      <c r="L4514" t="s">
        <v>67</v>
      </c>
      <c r="M4514" t="s">
        <v>636</v>
      </c>
      <c r="N4514" t="s">
        <v>725</v>
      </c>
      <c r="O4514" s="12">
        <v>2015</v>
      </c>
      <c r="P4514" s="12">
        <v>9</v>
      </c>
      <c r="Q4514" s="12">
        <v>2016</v>
      </c>
      <c r="R4514" s="12">
        <v>2</v>
      </c>
      <c r="S4514">
        <v>6</v>
      </c>
      <c r="T4514" s="7">
        <v>2</v>
      </c>
      <c r="U4514">
        <v>6</v>
      </c>
      <c r="V4514" t="s">
        <v>82</v>
      </c>
      <c r="W4514">
        <f t="shared" si="66"/>
        <v>480</v>
      </c>
      <c r="X4514" s="5">
        <v>3</v>
      </c>
      <c r="Y4514" s="15" t="s">
        <v>48</v>
      </c>
      <c r="Z4514" t="s">
        <v>49</v>
      </c>
      <c r="AA4514" t="s">
        <v>1079</v>
      </c>
      <c r="AB4514">
        <v>2</v>
      </c>
      <c r="AC4514" s="22" t="s">
        <v>1470</v>
      </c>
      <c r="AD4514" s="22" t="s">
        <v>1658</v>
      </c>
      <c r="AE4514" t="s">
        <v>1469</v>
      </c>
    </row>
    <row r="4515" spans="1:31" ht="14.4" x14ac:dyDescent="0.3">
      <c r="A4515">
        <v>45</v>
      </c>
      <c r="B4515" t="s">
        <v>24</v>
      </c>
      <c r="C4515" t="s">
        <v>395</v>
      </c>
      <c r="D4515" t="s">
        <v>105</v>
      </c>
      <c r="E4515">
        <v>2018</v>
      </c>
      <c r="F4515" t="s">
        <v>722</v>
      </c>
      <c r="G4515" t="s">
        <v>734</v>
      </c>
      <c r="H4515" s="3" t="s">
        <v>735</v>
      </c>
      <c r="I4515" s="17">
        <v>-9.9556210000000007</v>
      </c>
      <c r="J4515" s="17">
        <v>-67.871364</v>
      </c>
      <c r="K4515">
        <v>1623000</v>
      </c>
      <c r="L4515" t="s">
        <v>67</v>
      </c>
      <c r="M4515" t="s">
        <v>636</v>
      </c>
      <c r="N4515" t="s">
        <v>725</v>
      </c>
      <c r="O4515" s="12">
        <v>2015</v>
      </c>
      <c r="P4515" s="12">
        <v>9</v>
      </c>
      <c r="Q4515" s="12">
        <v>2016</v>
      </c>
      <c r="R4515" s="12">
        <v>2</v>
      </c>
      <c r="S4515">
        <v>6</v>
      </c>
      <c r="T4515" s="7">
        <v>2</v>
      </c>
      <c r="U4515">
        <v>6</v>
      </c>
      <c r="V4515" t="s">
        <v>82</v>
      </c>
      <c r="W4515">
        <f t="shared" si="66"/>
        <v>480</v>
      </c>
      <c r="X4515" s="5">
        <v>3</v>
      </c>
      <c r="Y4515" s="15" t="s">
        <v>48</v>
      </c>
      <c r="Z4515" t="s">
        <v>55</v>
      </c>
      <c r="AA4515" t="s">
        <v>1080</v>
      </c>
      <c r="AB4515">
        <v>13</v>
      </c>
      <c r="AC4515" s="22" t="s">
        <v>1470</v>
      </c>
      <c r="AD4515" s="22" t="s">
        <v>1658</v>
      </c>
      <c r="AE4515" t="s">
        <v>1469</v>
      </c>
    </row>
    <row r="4516" spans="1:31" ht="14.4" x14ac:dyDescent="0.3">
      <c r="A4516">
        <v>45</v>
      </c>
      <c r="B4516" t="s">
        <v>24</v>
      </c>
      <c r="C4516" t="s">
        <v>395</v>
      </c>
      <c r="D4516" t="s">
        <v>105</v>
      </c>
      <c r="E4516">
        <v>2018</v>
      </c>
      <c r="F4516" t="s">
        <v>722</v>
      </c>
      <c r="G4516" t="s">
        <v>734</v>
      </c>
      <c r="H4516" s="3" t="s">
        <v>735</v>
      </c>
      <c r="I4516" s="17">
        <v>-9.9556210000000007</v>
      </c>
      <c r="J4516" s="17">
        <v>-67.871364</v>
      </c>
      <c r="K4516">
        <v>1623000</v>
      </c>
      <c r="L4516" t="s">
        <v>67</v>
      </c>
      <c r="M4516" t="s">
        <v>636</v>
      </c>
      <c r="N4516" t="s">
        <v>725</v>
      </c>
      <c r="O4516" s="12">
        <v>2015</v>
      </c>
      <c r="P4516" s="12">
        <v>9</v>
      </c>
      <c r="Q4516" s="12">
        <v>2016</v>
      </c>
      <c r="R4516" s="12">
        <v>2</v>
      </c>
      <c r="S4516">
        <v>6</v>
      </c>
      <c r="T4516" s="7">
        <v>2</v>
      </c>
      <c r="U4516">
        <v>6</v>
      </c>
      <c r="V4516" t="s">
        <v>82</v>
      </c>
      <c r="W4516">
        <f t="shared" si="66"/>
        <v>480</v>
      </c>
      <c r="X4516" s="5">
        <v>3</v>
      </c>
      <c r="Y4516" s="15" t="s">
        <v>48</v>
      </c>
      <c r="Z4516" t="s">
        <v>55</v>
      </c>
      <c r="AA4516" t="s">
        <v>859</v>
      </c>
      <c r="AB4516">
        <v>14</v>
      </c>
      <c r="AC4516" s="22" t="s">
        <v>1470</v>
      </c>
      <c r="AD4516" s="22" t="s">
        <v>1658</v>
      </c>
      <c r="AE4516" t="s">
        <v>1469</v>
      </c>
    </row>
    <row r="4517" spans="1:31" ht="14.4" x14ac:dyDescent="0.3">
      <c r="A4517">
        <v>45</v>
      </c>
      <c r="B4517" t="s">
        <v>24</v>
      </c>
      <c r="C4517" t="s">
        <v>395</v>
      </c>
      <c r="D4517" t="s">
        <v>105</v>
      </c>
      <c r="E4517">
        <v>2018</v>
      </c>
      <c r="F4517" t="s">
        <v>722</v>
      </c>
      <c r="G4517" t="s">
        <v>734</v>
      </c>
      <c r="H4517" s="3" t="s">
        <v>735</v>
      </c>
      <c r="I4517" s="17">
        <v>-9.9556210000000007</v>
      </c>
      <c r="J4517" s="17">
        <v>-67.871364</v>
      </c>
      <c r="K4517">
        <v>1623000</v>
      </c>
      <c r="L4517" t="s">
        <v>67</v>
      </c>
      <c r="M4517" t="s">
        <v>636</v>
      </c>
      <c r="N4517" t="s">
        <v>725</v>
      </c>
      <c r="O4517" s="12">
        <v>2015</v>
      </c>
      <c r="P4517" s="12">
        <v>9</v>
      </c>
      <c r="Q4517" s="12">
        <v>2016</v>
      </c>
      <c r="R4517" s="12">
        <v>2</v>
      </c>
      <c r="S4517">
        <v>6</v>
      </c>
      <c r="T4517" s="7">
        <v>2</v>
      </c>
      <c r="U4517">
        <v>6</v>
      </c>
      <c r="V4517" t="s">
        <v>82</v>
      </c>
      <c r="W4517">
        <f t="shared" si="66"/>
        <v>480</v>
      </c>
      <c r="X4517" s="5">
        <v>3</v>
      </c>
      <c r="Y4517" s="15" t="s">
        <v>48</v>
      </c>
      <c r="Z4517" t="s">
        <v>55</v>
      </c>
      <c r="AA4517" t="s">
        <v>890</v>
      </c>
      <c r="AB4517">
        <v>6</v>
      </c>
      <c r="AC4517" s="22" t="s">
        <v>1470</v>
      </c>
      <c r="AD4517" s="22" t="s">
        <v>1658</v>
      </c>
      <c r="AE4517" t="s">
        <v>1469</v>
      </c>
    </row>
    <row r="4518" spans="1:31" ht="14.4" x14ac:dyDescent="0.3">
      <c r="A4518">
        <v>45</v>
      </c>
      <c r="B4518" t="s">
        <v>24</v>
      </c>
      <c r="C4518" t="s">
        <v>395</v>
      </c>
      <c r="D4518" t="s">
        <v>105</v>
      </c>
      <c r="E4518">
        <v>2018</v>
      </c>
      <c r="F4518" t="s">
        <v>722</v>
      </c>
      <c r="G4518" t="s">
        <v>734</v>
      </c>
      <c r="H4518" s="3" t="s">
        <v>735</v>
      </c>
      <c r="I4518" s="17">
        <v>-9.9556210000000007</v>
      </c>
      <c r="J4518" s="17">
        <v>-67.871364</v>
      </c>
      <c r="K4518">
        <v>1623000</v>
      </c>
      <c r="L4518" t="s">
        <v>67</v>
      </c>
      <c r="M4518" t="s">
        <v>636</v>
      </c>
      <c r="N4518" t="s">
        <v>725</v>
      </c>
      <c r="O4518" s="12">
        <v>2015</v>
      </c>
      <c r="P4518" s="12">
        <v>9</v>
      </c>
      <c r="Q4518" s="12">
        <v>2016</v>
      </c>
      <c r="R4518" s="12">
        <v>2</v>
      </c>
      <c r="S4518">
        <v>6</v>
      </c>
      <c r="T4518" s="7">
        <v>2</v>
      </c>
      <c r="U4518">
        <v>6</v>
      </c>
      <c r="V4518" t="s">
        <v>82</v>
      </c>
      <c r="W4518">
        <f t="shared" si="66"/>
        <v>480</v>
      </c>
      <c r="X4518" s="5">
        <v>3</v>
      </c>
      <c r="Y4518" s="15" t="s">
        <v>48</v>
      </c>
      <c r="Z4518" t="s">
        <v>55</v>
      </c>
      <c r="AA4518" t="s">
        <v>496</v>
      </c>
      <c r="AB4518">
        <v>1</v>
      </c>
      <c r="AC4518" s="22" t="s">
        <v>1470</v>
      </c>
      <c r="AD4518" s="22" t="s">
        <v>1658</v>
      </c>
      <c r="AE4518" t="s">
        <v>1469</v>
      </c>
    </row>
    <row r="4519" spans="1:31" ht="14.4" x14ac:dyDescent="0.3">
      <c r="A4519">
        <v>45</v>
      </c>
      <c r="B4519" t="s">
        <v>24</v>
      </c>
      <c r="C4519" t="s">
        <v>395</v>
      </c>
      <c r="D4519" t="s">
        <v>105</v>
      </c>
      <c r="E4519">
        <v>2018</v>
      </c>
      <c r="F4519" t="s">
        <v>722</v>
      </c>
      <c r="G4519" t="s">
        <v>734</v>
      </c>
      <c r="H4519" s="3" t="s">
        <v>735</v>
      </c>
      <c r="I4519" s="17">
        <v>-9.9556210000000007</v>
      </c>
      <c r="J4519" s="17">
        <v>-67.871364</v>
      </c>
      <c r="K4519">
        <v>1623000</v>
      </c>
      <c r="L4519" t="s">
        <v>67</v>
      </c>
      <c r="M4519" t="s">
        <v>636</v>
      </c>
      <c r="N4519" t="s">
        <v>725</v>
      </c>
      <c r="O4519" s="12">
        <v>2015</v>
      </c>
      <c r="P4519" s="12">
        <v>9</v>
      </c>
      <c r="Q4519" s="12">
        <v>2016</v>
      </c>
      <c r="R4519" s="12">
        <v>2</v>
      </c>
      <c r="S4519">
        <v>6</v>
      </c>
      <c r="T4519" s="7">
        <v>2</v>
      </c>
      <c r="U4519">
        <v>6</v>
      </c>
      <c r="V4519" t="s">
        <v>82</v>
      </c>
      <c r="W4519">
        <f t="shared" si="66"/>
        <v>480</v>
      </c>
      <c r="X4519" s="5">
        <v>3</v>
      </c>
      <c r="Y4519" s="15" t="s">
        <v>48</v>
      </c>
      <c r="Z4519" t="s">
        <v>55</v>
      </c>
      <c r="AA4519" t="s">
        <v>860</v>
      </c>
      <c r="AB4519">
        <v>1</v>
      </c>
      <c r="AC4519" s="22" t="s">
        <v>1470</v>
      </c>
      <c r="AD4519" s="22" t="s">
        <v>1658</v>
      </c>
      <c r="AE4519" t="s">
        <v>1469</v>
      </c>
    </row>
    <row r="4520" spans="1:31" ht="14.4" x14ac:dyDescent="0.3">
      <c r="A4520">
        <v>45</v>
      </c>
      <c r="B4520" t="s">
        <v>24</v>
      </c>
      <c r="C4520" t="s">
        <v>395</v>
      </c>
      <c r="D4520" t="s">
        <v>105</v>
      </c>
      <c r="E4520">
        <v>2018</v>
      </c>
      <c r="F4520" t="s">
        <v>722</v>
      </c>
      <c r="G4520" t="s">
        <v>734</v>
      </c>
      <c r="H4520" s="3" t="s">
        <v>735</v>
      </c>
      <c r="I4520" s="17">
        <v>-9.9556210000000007</v>
      </c>
      <c r="J4520" s="17">
        <v>-67.871364</v>
      </c>
      <c r="K4520">
        <v>1623000</v>
      </c>
      <c r="L4520" t="s">
        <v>67</v>
      </c>
      <c r="M4520" t="s">
        <v>636</v>
      </c>
      <c r="N4520" t="s">
        <v>725</v>
      </c>
      <c r="O4520" s="12">
        <v>2015</v>
      </c>
      <c r="P4520" s="12">
        <v>9</v>
      </c>
      <c r="Q4520" s="12">
        <v>2016</v>
      </c>
      <c r="R4520" s="12">
        <v>2</v>
      </c>
      <c r="S4520">
        <v>6</v>
      </c>
      <c r="T4520" s="7">
        <v>2</v>
      </c>
      <c r="U4520">
        <v>6</v>
      </c>
      <c r="V4520" t="s">
        <v>82</v>
      </c>
      <c r="W4520">
        <f t="shared" si="66"/>
        <v>480</v>
      </c>
      <c r="X4520" s="5">
        <v>3</v>
      </c>
      <c r="Y4520" s="15" t="s">
        <v>48</v>
      </c>
      <c r="Z4520" t="s">
        <v>55</v>
      </c>
      <c r="AA4520" t="s">
        <v>503</v>
      </c>
      <c r="AB4520">
        <v>0</v>
      </c>
      <c r="AC4520" s="22" t="s">
        <v>1470</v>
      </c>
      <c r="AD4520" s="22" t="s">
        <v>1658</v>
      </c>
      <c r="AE4520" t="s">
        <v>1469</v>
      </c>
    </row>
    <row r="4521" spans="1:31" ht="14.4" x14ac:dyDescent="0.3">
      <c r="A4521">
        <v>45</v>
      </c>
      <c r="B4521" t="s">
        <v>24</v>
      </c>
      <c r="C4521" t="s">
        <v>395</v>
      </c>
      <c r="D4521" t="s">
        <v>105</v>
      </c>
      <c r="E4521">
        <v>2018</v>
      </c>
      <c r="F4521" t="s">
        <v>722</v>
      </c>
      <c r="G4521" t="s">
        <v>734</v>
      </c>
      <c r="H4521" s="3" t="s">
        <v>735</v>
      </c>
      <c r="I4521" s="17">
        <v>-9.9556210000000007</v>
      </c>
      <c r="J4521" s="17">
        <v>-67.871364</v>
      </c>
      <c r="K4521">
        <v>1623000</v>
      </c>
      <c r="L4521" t="s">
        <v>67</v>
      </c>
      <c r="M4521" t="s">
        <v>636</v>
      </c>
      <c r="N4521" t="s">
        <v>725</v>
      </c>
      <c r="O4521" s="12">
        <v>2015</v>
      </c>
      <c r="P4521" s="12">
        <v>9</v>
      </c>
      <c r="Q4521" s="12">
        <v>2016</v>
      </c>
      <c r="R4521" s="12">
        <v>2</v>
      </c>
      <c r="S4521">
        <v>6</v>
      </c>
      <c r="T4521" s="7">
        <v>2</v>
      </c>
      <c r="U4521">
        <v>6</v>
      </c>
      <c r="V4521" t="s">
        <v>82</v>
      </c>
      <c r="W4521">
        <f t="shared" si="66"/>
        <v>480</v>
      </c>
      <c r="X4521" s="5">
        <v>3</v>
      </c>
      <c r="Y4521" s="15" t="s">
        <v>48</v>
      </c>
      <c r="Z4521" t="s">
        <v>55</v>
      </c>
      <c r="AA4521" t="s">
        <v>1106</v>
      </c>
      <c r="AB4521">
        <v>0</v>
      </c>
      <c r="AC4521" s="22" t="s">
        <v>1470</v>
      </c>
      <c r="AD4521" s="22" t="s">
        <v>1658</v>
      </c>
      <c r="AE4521" t="s">
        <v>1469</v>
      </c>
    </row>
    <row r="4522" spans="1:31" ht="14.4" x14ac:dyDescent="0.3">
      <c r="A4522">
        <v>45</v>
      </c>
      <c r="B4522" t="s">
        <v>24</v>
      </c>
      <c r="C4522" t="s">
        <v>395</v>
      </c>
      <c r="D4522" t="s">
        <v>105</v>
      </c>
      <c r="E4522">
        <v>2018</v>
      </c>
      <c r="F4522" t="s">
        <v>722</v>
      </c>
      <c r="G4522" t="s">
        <v>734</v>
      </c>
      <c r="H4522" s="3" t="s">
        <v>735</v>
      </c>
      <c r="I4522" s="17">
        <v>-9.9556210000000007</v>
      </c>
      <c r="J4522" s="17">
        <v>-67.871364</v>
      </c>
      <c r="K4522">
        <v>1623000</v>
      </c>
      <c r="L4522" t="s">
        <v>67</v>
      </c>
      <c r="M4522" t="s">
        <v>636</v>
      </c>
      <c r="N4522" t="s">
        <v>725</v>
      </c>
      <c r="O4522" s="12">
        <v>2015</v>
      </c>
      <c r="P4522" s="12">
        <v>9</v>
      </c>
      <c r="Q4522" s="12">
        <v>2016</v>
      </c>
      <c r="R4522" s="12">
        <v>2</v>
      </c>
      <c r="S4522">
        <v>6</v>
      </c>
      <c r="T4522" s="7">
        <v>2</v>
      </c>
      <c r="U4522">
        <v>6</v>
      </c>
      <c r="V4522" t="s">
        <v>82</v>
      </c>
      <c r="W4522">
        <f t="shared" si="66"/>
        <v>480</v>
      </c>
      <c r="X4522" s="5">
        <v>3</v>
      </c>
      <c r="Y4522" s="15" t="s">
        <v>48</v>
      </c>
      <c r="Z4522" t="s">
        <v>55</v>
      </c>
      <c r="AA4522" t="s">
        <v>861</v>
      </c>
      <c r="AB4522">
        <v>7</v>
      </c>
      <c r="AC4522" s="22" t="s">
        <v>1470</v>
      </c>
      <c r="AD4522" s="22" t="s">
        <v>1658</v>
      </c>
      <c r="AE4522" t="s">
        <v>1469</v>
      </c>
    </row>
    <row r="4523" spans="1:31" ht="14.4" x14ac:dyDescent="0.3">
      <c r="A4523">
        <v>45</v>
      </c>
      <c r="B4523" t="s">
        <v>24</v>
      </c>
      <c r="C4523" t="s">
        <v>395</v>
      </c>
      <c r="D4523" t="s">
        <v>105</v>
      </c>
      <c r="E4523">
        <v>2018</v>
      </c>
      <c r="F4523" t="s">
        <v>722</v>
      </c>
      <c r="G4523" t="s">
        <v>734</v>
      </c>
      <c r="H4523" s="3" t="s">
        <v>735</v>
      </c>
      <c r="I4523" s="17">
        <v>-9.9556210000000007</v>
      </c>
      <c r="J4523" s="17">
        <v>-67.871364</v>
      </c>
      <c r="K4523">
        <v>1623000</v>
      </c>
      <c r="L4523" t="s">
        <v>67</v>
      </c>
      <c r="M4523" t="s">
        <v>636</v>
      </c>
      <c r="N4523" t="s">
        <v>725</v>
      </c>
      <c r="O4523" s="12">
        <v>2015</v>
      </c>
      <c r="P4523" s="12">
        <v>9</v>
      </c>
      <c r="Q4523" s="12">
        <v>2016</v>
      </c>
      <c r="R4523" s="12">
        <v>2</v>
      </c>
      <c r="S4523">
        <v>6</v>
      </c>
      <c r="T4523" s="7">
        <v>2</v>
      </c>
      <c r="U4523">
        <v>6</v>
      </c>
      <c r="V4523" t="s">
        <v>82</v>
      </c>
      <c r="W4523">
        <f t="shared" si="66"/>
        <v>480</v>
      </c>
      <c r="X4523" s="5">
        <v>3</v>
      </c>
      <c r="Y4523" s="15" t="s">
        <v>48</v>
      </c>
      <c r="Z4523" t="s">
        <v>55</v>
      </c>
      <c r="AA4523" t="s">
        <v>59</v>
      </c>
      <c r="AB4523">
        <v>1</v>
      </c>
      <c r="AC4523" s="22" t="s">
        <v>1470</v>
      </c>
      <c r="AD4523" s="22" t="s">
        <v>1658</v>
      </c>
      <c r="AE4523" t="s">
        <v>1469</v>
      </c>
    </row>
    <row r="4524" spans="1:31" ht="14.4" x14ac:dyDescent="0.3">
      <c r="A4524">
        <v>45</v>
      </c>
      <c r="B4524" t="s">
        <v>24</v>
      </c>
      <c r="C4524" t="s">
        <v>395</v>
      </c>
      <c r="D4524" t="s">
        <v>105</v>
      </c>
      <c r="E4524">
        <v>2018</v>
      </c>
      <c r="F4524" t="s">
        <v>722</v>
      </c>
      <c r="G4524" t="s">
        <v>734</v>
      </c>
      <c r="H4524" s="3" t="s">
        <v>735</v>
      </c>
      <c r="I4524" s="17">
        <v>-9.9556210000000007</v>
      </c>
      <c r="J4524" s="17">
        <v>-67.871364</v>
      </c>
      <c r="K4524">
        <v>1623000</v>
      </c>
      <c r="L4524" t="s">
        <v>67</v>
      </c>
      <c r="M4524" t="s">
        <v>636</v>
      </c>
      <c r="N4524" t="s">
        <v>725</v>
      </c>
      <c r="O4524" s="12">
        <v>2015</v>
      </c>
      <c r="P4524" s="12">
        <v>9</v>
      </c>
      <c r="Q4524" s="12">
        <v>2016</v>
      </c>
      <c r="R4524" s="12">
        <v>2</v>
      </c>
      <c r="S4524">
        <v>6</v>
      </c>
      <c r="T4524" s="7">
        <v>2</v>
      </c>
      <c r="U4524">
        <v>6</v>
      </c>
      <c r="V4524" t="s">
        <v>82</v>
      </c>
      <c r="W4524">
        <f t="shared" si="66"/>
        <v>480</v>
      </c>
      <c r="X4524" s="5">
        <v>3</v>
      </c>
      <c r="Y4524" s="15" t="s">
        <v>48</v>
      </c>
      <c r="Z4524" t="s">
        <v>55</v>
      </c>
      <c r="AA4524" t="s">
        <v>113</v>
      </c>
      <c r="AB4524">
        <v>0</v>
      </c>
      <c r="AC4524" s="22" t="s">
        <v>1470</v>
      </c>
      <c r="AD4524" s="22" t="s">
        <v>1658</v>
      </c>
      <c r="AE4524" t="s">
        <v>1469</v>
      </c>
    </row>
    <row r="4525" spans="1:31" ht="14.4" x14ac:dyDescent="0.3">
      <c r="A4525">
        <v>45</v>
      </c>
      <c r="B4525" t="s">
        <v>24</v>
      </c>
      <c r="C4525" t="s">
        <v>395</v>
      </c>
      <c r="D4525" t="s">
        <v>105</v>
      </c>
      <c r="E4525">
        <v>2018</v>
      </c>
      <c r="F4525" t="s">
        <v>722</v>
      </c>
      <c r="G4525" t="s">
        <v>734</v>
      </c>
      <c r="H4525" s="3" t="s">
        <v>735</v>
      </c>
      <c r="I4525" s="17">
        <v>-9.9556210000000007</v>
      </c>
      <c r="J4525" s="17">
        <v>-67.871364</v>
      </c>
      <c r="K4525">
        <v>1623000</v>
      </c>
      <c r="L4525" t="s">
        <v>67</v>
      </c>
      <c r="M4525" t="s">
        <v>636</v>
      </c>
      <c r="N4525" t="s">
        <v>725</v>
      </c>
      <c r="O4525" s="12">
        <v>2015</v>
      </c>
      <c r="P4525" s="12">
        <v>9</v>
      </c>
      <c r="Q4525" s="12">
        <v>2016</v>
      </c>
      <c r="R4525" s="12">
        <v>2</v>
      </c>
      <c r="S4525">
        <v>6</v>
      </c>
      <c r="T4525" s="7">
        <v>2</v>
      </c>
      <c r="U4525">
        <v>6</v>
      </c>
      <c r="V4525" t="s">
        <v>82</v>
      </c>
      <c r="W4525">
        <f t="shared" si="66"/>
        <v>480</v>
      </c>
      <c r="X4525" s="5">
        <v>3</v>
      </c>
      <c r="Y4525" s="15" t="s">
        <v>48</v>
      </c>
      <c r="Z4525" t="s">
        <v>55</v>
      </c>
      <c r="AA4525" t="s">
        <v>655</v>
      </c>
      <c r="AB4525">
        <v>73</v>
      </c>
      <c r="AC4525" s="22" t="s">
        <v>1470</v>
      </c>
      <c r="AD4525" s="22" t="s">
        <v>1658</v>
      </c>
      <c r="AE4525" t="s">
        <v>1469</v>
      </c>
    </row>
    <row r="4526" spans="1:31" ht="14.4" x14ac:dyDescent="0.3">
      <c r="A4526">
        <v>45</v>
      </c>
      <c r="B4526" t="s">
        <v>24</v>
      </c>
      <c r="C4526" t="s">
        <v>395</v>
      </c>
      <c r="D4526" t="s">
        <v>105</v>
      </c>
      <c r="E4526">
        <v>2018</v>
      </c>
      <c r="F4526" t="s">
        <v>722</v>
      </c>
      <c r="G4526" t="s">
        <v>734</v>
      </c>
      <c r="H4526" s="3" t="s">
        <v>735</v>
      </c>
      <c r="I4526" s="17">
        <v>-9.9556210000000007</v>
      </c>
      <c r="J4526" s="17">
        <v>-67.871364</v>
      </c>
      <c r="K4526">
        <v>1623000</v>
      </c>
      <c r="L4526" t="s">
        <v>67</v>
      </c>
      <c r="M4526" t="s">
        <v>636</v>
      </c>
      <c r="N4526" t="s">
        <v>725</v>
      </c>
      <c r="O4526" s="12">
        <v>2015</v>
      </c>
      <c r="P4526" s="12">
        <v>9</v>
      </c>
      <c r="Q4526" s="12">
        <v>2016</v>
      </c>
      <c r="R4526" s="12">
        <v>2</v>
      </c>
      <c r="S4526">
        <v>6</v>
      </c>
      <c r="T4526" s="7">
        <v>2</v>
      </c>
      <c r="U4526">
        <v>6</v>
      </c>
      <c r="V4526" t="s">
        <v>82</v>
      </c>
      <c r="W4526">
        <f t="shared" si="66"/>
        <v>480</v>
      </c>
      <c r="X4526" s="5">
        <v>3</v>
      </c>
      <c r="Y4526" s="15" t="s">
        <v>48</v>
      </c>
      <c r="Z4526" t="s">
        <v>55</v>
      </c>
      <c r="AA4526" t="s">
        <v>379</v>
      </c>
      <c r="AB4526">
        <v>1</v>
      </c>
      <c r="AC4526" s="22" t="s">
        <v>1470</v>
      </c>
      <c r="AD4526" s="22" t="s">
        <v>1658</v>
      </c>
      <c r="AE4526" t="s">
        <v>1469</v>
      </c>
    </row>
    <row r="4527" spans="1:31" ht="14.4" x14ac:dyDescent="0.3">
      <c r="A4527">
        <v>45</v>
      </c>
      <c r="B4527" t="s">
        <v>24</v>
      </c>
      <c r="C4527" t="s">
        <v>395</v>
      </c>
      <c r="D4527" t="s">
        <v>105</v>
      </c>
      <c r="E4527">
        <v>2018</v>
      </c>
      <c r="F4527" t="s">
        <v>722</v>
      </c>
      <c r="G4527" t="s">
        <v>734</v>
      </c>
      <c r="H4527" s="3" t="s">
        <v>735</v>
      </c>
      <c r="I4527" s="17">
        <v>-9.9556210000000007</v>
      </c>
      <c r="J4527" s="17">
        <v>-67.871364</v>
      </c>
      <c r="K4527">
        <v>1623000</v>
      </c>
      <c r="L4527" t="s">
        <v>67</v>
      </c>
      <c r="M4527" t="s">
        <v>636</v>
      </c>
      <c r="N4527" t="s">
        <v>725</v>
      </c>
      <c r="O4527" s="12">
        <v>2015</v>
      </c>
      <c r="P4527" s="12">
        <v>9</v>
      </c>
      <c r="Q4527" s="12">
        <v>2016</v>
      </c>
      <c r="R4527" s="12">
        <v>2</v>
      </c>
      <c r="S4527">
        <v>6</v>
      </c>
      <c r="T4527" s="7">
        <v>2</v>
      </c>
      <c r="U4527">
        <v>6</v>
      </c>
      <c r="V4527" t="s">
        <v>82</v>
      </c>
      <c r="W4527">
        <f t="shared" si="66"/>
        <v>480</v>
      </c>
      <c r="X4527" s="5">
        <v>3</v>
      </c>
      <c r="Y4527" s="15" t="s">
        <v>48</v>
      </c>
      <c r="Z4527" t="s">
        <v>55</v>
      </c>
      <c r="AA4527" t="s">
        <v>899</v>
      </c>
      <c r="AB4527">
        <v>1</v>
      </c>
      <c r="AC4527" s="22" t="s">
        <v>1470</v>
      </c>
      <c r="AD4527" s="22" t="s">
        <v>1658</v>
      </c>
      <c r="AE4527" t="s">
        <v>1469</v>
      </c>
    </row>
    <row r="4528" spans="1:31" ht="14.4" x14ac:dyDescent="0.3">
      <c r="A4528">
        <v>45</v>
      </c>
      <c r="B4528" t="s">
        <v>24</v>
      </c>
      <c r="C4528" t="s">
        <v>395</v>
      </c>
      <c r="D4528" t="s">
        <v>105</v>
      </c>
      <c r="E4528">
        <v>2018</v>
      </c>
      <c r="F4528" t="s">
        <v>722</v>
      </c>
      <c r="G4528" t="s">
        <v>734</v>
      </c>
      <c r="H4528" s="3" t="s">
        <v>735</v>
      </c>
      <c r="I4528" s="17">
        <v>-9.9556210000000007</v>
      </c>
      <c r="J4528" s="17">
        <v>-67.871364</v>
      </c>
      <c r="K4528">
        <v>1623000</v>
      </c>
      <c r="L4528" t="s">
        <v>67</v>
      </c>
      <c r="M4528" t="s">
        <v>636</v>
      </c>
      <c r="N4528" t="s">
        <v>725</v>
      </c>
      <c r="O4528" s="12">
        <v>2015</v>
      </c>
      <c r="P4528" s="12">
        <v>9</v>
      </c>
      <c r="Q4528" s="12">
        <v>2016</v>
      </c>
      <c r="R4528" s="12">
        <v>2</v>
      </c>
      <c r="S4528">
        <v>6</v>
      </c>
      <c r="T4528" s="7">
        <v>2</v>
      </c>
      <c r="U4528">
        <v>6</v>
      </c>
      <c r="V4528" t="s">
        <v>82</v>
      </c>
      <c r="W4528">
        <f t="shared" si="66"/>
        <v>480</v>
      </c>
      <c r="X4528" s="5">
        <v>3</v>
      </c>
      <c r="Y4528" s="15" t="s">
        <v>48</v>
      </c>
      <c r="Z4528" t="s">
        <v>55</v>
      </c>
      <c r="AA4528" t="s">
        <v>1110</v>
      </c>
      <c r="AB4528">
        <v>0</v>
      </c>
      <c r="AC4528" s="22" t="s">
        <v>1470</v>
      </c>
      <c r="AD4528" s="22" t="s">
        <v>1658</v>
      </c>
      <c r="AE4528" t="s">
        <v>1469</v>
      </c>
    </row>
    <row r="4529" spans="1:31" ht="14.4" x14ac:dyDescent="0.3">
      <c r="A4529">
        <v>45</v>
      </c>
      <c r="B4529" t="s">
        <v>24</v>
      </c>
      <c r="C4529" t="s">
        <v>395</v>
      </c>
      <c r="D4529" t="s">
        <v>105</v>
      </c>
      <c r="E4529">
        <v>2018</v>
      </c>
      <c r="F4529" t="s">
        <v>722</v>
      </c>
      <c r="G4529" t="s">
        <v>734</v>
      </c>
      <c r="H4529" s="3" t="s">
        <v>735</v>
      </c>
      <c r="I4529" s="17">
        <v>-9.9556210000000007</v>
      </c>
      <c r="J4529" s="17">
        <v>-67.871364</v>
      </c>
      <c r="K4529">
        <v>1623000</v>
      </c>
      <c r="L4529" t="s">
        <v>67</v>
      </c>
      <c r="M4529" t="s">
        <v>636</v>
      </c>
      <c r="N4529" t="s">
        <v>725</v>
      </c>
      <c r="O4529" s="12">
        <v>2015</v>
      </c>
      <c r="P4529" s="12">
        <v>9</v>
      </c>
      <c r="Q4529" s="12">
        <v>2016</v>
      </c>
      <c r="R4529" s="12">
        <v>2</v>
      </c>
      <c r="S4529">
        <v>6</v>
      </c>
      <c r="T4529" s="7">
        <v>2</v>
      </c>
      <c r="U4529">
        <v>6</v>
      </c>
      <c r="V4529" t="s">
        <v>82</v>
      </c>
      <c r="W4529">
        <f t="shared" si="66"/>
        <v>480</v>
      </c>
      <c r="X4529" s="5">
        <v>3</v>
      </c>
      <c r="Y4529" s="15" t="s">
        <v>48</v>
      </c>
      <c r="Z4529" t="s">
        <v>55</v>
      </c>
      <c r="AA4529" t="s">
        <v>1083</v>
      </c>
      <c r="AB4529">
        <v>14</v>
      </c>
      <c r="AC4529" s="22" t="s">
        <v>1470</v>
      </c>
      <c r="AD4529" s="22" t="s">
        <v>1658</v>
      </c>
      <c r="AE4529" t="s">
        <v>1469</v>
      </c>
    </row>
    <row r="4530" spans="1:31" ht="14.4" x14ac:dyDescent="0.3">
      <c r="A4530">
        <v>45</v>
      </c>
      <c r="B4530" t="s">
        <v>24</v>
      </c>
      <c r="C4530" t="s">
        <v>395</v>
      </c>
      <c r="D4530" t="s">
        <v>105</v>
      </c>
      <c r="E4530">
        <v>2018</v>
      </c>
      <c r="F4530" t="s">
        <v>722</v>
      </c>
      <c r="G4530" t="s">
        <v>734</v>
      </c>
      <c r="H4530" s="3" t="s">
        <v>735</v>
      </c>
      <c r="I4530" s="17">
        <v>-9.9556210000000007</v>
      </c>
      <c r="J4530" s="17">
        <v>-67.871364</v>
      </c>
      <c r="K4530">
        <v>1623000</v>
      </c>
      <c r="L4530" t="s">
        <v>67</v>
      </c>
      <c r="M4530" t="s">
        <v>636</v>
      </c>
      <c r="N4530" t="s">
        <v>725</v>
      </c>
      <c r="O4530" s="12">
        <v>2015</v>
      </c>
      <c r="P4530" s="12">
        <v>9</v>
      </c>
      <c r="Q4530" s="12">
        <v>2016</v>
      </c>
      <c r="R4530" s="12">
        <v>2</v>
      </c>
      <c r="S4530">
        <v>6</v>
      </c>
      <c r="T4530" s="7">
        <v>2</v>
      </c>
      <c r="U4530">
        <v>6</v>
      </c>
      <c r="V4530" t="s">
        <v>82</v>
      </c>
      <c r="W4530">
        <f t="shared" si="66"/>
        <v>480</v>
      </c>
      <c r="X4530" s="5">
        <v>3</v>
      </c>
      <c r="Y4530" s="15" t="s">
        <v>48</v>
      </c>
      <c r="Z4530" t="s">
        <v>55</v>
      </c>
      <c r="AA4530" t="s">
        <v>524</v>
      </c>
      <c r="AB4530">
        <v>19</v>
      </c>
      <c r="AC4530" s="22" t="s">
        <v>1470</v>
      </c>
      <c r="AD4530" s="22" t="s">
        <v>1658</v>
      </c>
      <c r="AE4530" t="s">
        <v>1469</v>
      </c>
    </row>
    <row r="4531" spans="1:31" ht="14.4" x14ac:dyDescent="0.3">
      <c r="A4531">
        <v>45</v>
      </c>
      <c r="B4531" t="s">
        <v>24</v>
      </c>
      <c r="C4531" t="s">
        <v>395</v>
      </c>
      <c r="D4531" t="s">
        <v>105</v>
      </c>
      <c r="E4531">
        <v>2018</v>
      </c>
      <c r="F4531" t="s">
        <v>722</v>
      </c>
      <c r="G4531" t="s">
        <v>734</v>
      </c>
      <c r="H4531" s="3" t="s">
        <v>735</v>
      </c>
      <c r="I4531" s="17">
        <v>-9.9556210000000007</v>
      </c>
      <c r="J4531" s="17">
        <v>-67.871364</v>
      </c>
      <c r="K4531">
        <v>1623000</v>
      </c>
      <c r="L4531" t="s">
        <v>67</v>
      </c>
      <c r="M4531" t="s">
        <v>636</v>
      </c>
      <c r="N4531" t="s">
        <v>725</v>
      </c>
      <c r="O4531" s="12">
        <v>2015</v>
      </c>
      <c r="P4531" s="12">
        <v>9</v>
      </c>
      <c r="Q4531" s="12">
        <v>2016</v>
      </c>
      <c r="R4531" s="12">
        <v>2</v>
      </c>
      <c r="S4531">
        <v>6</v>
      </c>
      <c r="T4531" s="7">
        <v>2</v>
      </c>
      <c r="U4531">
        <v>6</v>
      </c>
      <c r="V4531" t="s">
        <v>82</v>
      </c>
      <c r="W4531">
        <f t="shared" si="66"/>
        <v>480</v>
      </c>
      <c r="X4531" s="5">
        <v>3</v>
      </c>
      <c r="Y4531" s="15" t="s">
        <v>48</v>
      </c>
      <c r="Z4531" t="s">
        <v>55</v>
      </c>
      <c r="AA4531" t="s">
        <v>1107</v>
      </c>
      <c r="AB4531">
        <v>6</v>
      </c>
      <c r="AC4531" s="22" t="s">
        <v>1470</v>
      </c>
      <c r="AD4531" s="22" t="s">
        <v>1658</v>
      </c>
      <c r="AE4531" t="s">
        <v>1469</v>
      </c>
    </row>
    <row r="4532" spans="1:31" ht="14.4" x14ac:dyDescent="0.3">
      <c r="A4532">
        <v>45</v>
      </c>
      <c r="B4532" t="s">
        <v>24</v>
      </c>
      <c r="C4532" t="s">
        <v>395</v>
      </c>
      <c r="D4532" t="s">
        <v>105</v>
      </c>
      <c r="E4532">
        <v>2018</v>
      </c>
      <c r="F4532" t="s">
        <v>722</v>
      </c>
      <c r="G4532" t="s">
        <v>734</v>
      </c>
      <c r="H4532" s="3" t="s">
        <v>735</v>
      </c>
      <c r="I4532" s="17">
        <v>-9.9556210000000007</v>
      </c>
      <c r="J4532" s="17">
        <v>-67.871364</v>
      </c>
      <c r="K4532">
        <v>1623000</v>
      </c>
      <c r="L4532" t="s">
        <v>67</v>
      </c>
      <c r="M4532" t="s">
        <v>636</v>
      </c>
      <c r="N4532" t="s">
        <v>725</v>
      </c>
      <c r="O4532" s="12">
        <v>2015</v>
      </c>
      <c r="P4532" s="12">
        <v>9</v>
      </c>
      <c r="Q4532" s="12">
        <v>2016</v>
      </c>
      <c r="R4532" s="12">
        <v>2</v>
      </c>
      <c r="S4532">
        <v>6</v>
      </c>
      <c r="T4532" s="7">
        <v>2</v>
      </c>
      <c r="U4532">
        <v>6</v>
      </c>
      <c r="V4532" t="s">
        <v>82</v>
      </c>
      <c r="W4532">
        <f t="shared" si="66"/>
        <v>480</v>
      </c>
      <c r="X4532" s="5">
        <v>3</v>
      </c>
      <c r="Y4532" s="15" t="s">
        <v>48</v>
      </c>
      <c r="Z4532" t="s">
        <v>55</v>
      </c>
      <c r="AA4532" t="s">
        <v>889</v>
      </c>
      <c r="AB4532">
        <v>2</v>
      </c>
      <c r="AC4532" s="22" t="s">
        <v>1470</v>
      </c>
      <c r="AD4532" s="22" t="s">
        <v>1658</v>
      </c>
      <c r="AE4532" t="s">
        <v>1469</v>
      </c>
    </row>
    <row r="4533" spans="1:31" ht="14.4" x14ac:dyDescent="0.3">
      <c r="A4533">
        <v>45</v>
      </c>
      <c r="B4533" t="s">
        <v>24</v>
      </c>
      <c r="C4533" t="s">
        <v>395</v>
      </c>
      <c r="D4533" t="s">
        <v>105</v>
      </c>
      <c r="E4533">
        <v>2018</v>
      </c>
      <c r="F4533" t="s">
        <v>722</v>
      </c>
      <c r="G4533" t="s">
        <v>734</v>
      </c>
      <c r="H4533" s="3" t="s">
        <v>735</v>
      </c>
      <c r="I4533" s="17">
        <v>-9.9556210000000007</v>
      </c>
      <c r="J4533" s="17">
        <v>-67.871364</v>
      </c>
      <c r="K4533">
        <v>1623000</v>
      </c>
      <c r="L4533" t="s">
        <v>67</v>
      </c>
      <c r="M4533" t="s">
        <v>636</v>
      </c>
      <c r="N4533" t="s">
        <v>725</v>
      </c>
      <c r="O4533" s="12">
        <v>2015</v>
      </c>
      <c r="P4533" s="12">
        <v>9</v>
      </c>
      <c r="Q4533" s="12">
        <v>2016</v>
      </c>
      <c r="R4533" s="12">
        <v>2</v>
      </c>
      <c r="S4533">
        <v>6</v>
      </c>
      <c r="T4533" s="7">
        <v>2</v>
      </c>
      <c r="U4533">
        <v>6</v>
      </c>
      <c r="V4533" t="s">
        <v>82</v>
      </c>
      <c r="W4533">
        <f t="shared" si="66"/>
        <v>480</v>
      </c>
      <c r="X4533" s="5">
        <v>3</v>
      </c>
      <c r="Y4533" s="15" t="s">
        <v>48</v>
      </c>
      <c r="Z4533" t="s">
        <v>55</v>
      </c>
      <c r="AA4533" t="s">
        <v>70</v>
      </c>
      <c r="AB4533">
        <v>0</v>
      </c>
      <c r="AC4533" s="22" t="s">
        <v>1470</v>
      </c>
      <c r="AD4533" s="22" t="s">
        <v>1658</v>
      </c>
      <c r="AE4533" t="s">
        <v>1469</v>
      </c>
    </row>
    <row r="4534" spans="1:31" ht="14.4" x14ac:dyDescent="0.3">
      <c r="A4534">
        <v>45</v>
      </c>
      <c r="B4534" t="s">
        <v>24</v>
      </c>
      <c r="C4534" t="s">
        <v>395</v>
      </c>
      <c r="D4534" t="s">
        <v>105</v>
      </c>
      <c r="E4534">
        <v>2018</v>
      </c>
      <c r="F4534" t="s">
        <v>722</v>
      </c>
      <c r="G4534" t="s">
        <v>734</v>
      </c>
      <c r="H4534" s="3" t="s">
        <v>735</v>
      </c>
      <c r="I4534" s="17">
        <v>-9.9556210000000007</v>
      </c>
      <c r="J4534" s="17">
        <v>-67.871364</v>
      </c>
      <c r="K4534">
        <v>1623000</v>
      </c>
      <c r="L4534" t="s">
        <v>67</v>
      </c>
      <c r="M4534" t="s">
        <v>636</v>
      </c>
      <c r="N4534" t="s">
        <v>725</v>
      </c>
      <c r="O4534" s="12">
        <v>2015</v>
      </c>
      <c r="P4534" s="12">
        <v>9</v>
      </c>
      <c r="Q4534" s="12">
        <v>2016</v>
      </c>
      <c r="R4534" s="12">
        <v>2</v>
      </c>
      <c r="S4534">
        <v>6</v>
      </c>
      <c r="T4534" s="7">
        <v>2</v>
      </c>
      <c r="U4534">
        <v>6</v>
      </c>
      <c r="V4534" t="s">
        <v>82</v>
      </c>
      <c r="W4534">
        <f t="shared" si="66"/>
        <v>480</v>
      </c>
      <c r="X4534" s="5">
        <v>3</v>
      </c>
      <c r="Y4534" s="15" t="s">
        <v>48</v>
      </c>
      <c r="Z4534" t="s">
        <v>55</v>
      </c>
      <c r="AA4534" t="s">
        <v>1108</v>
      </c>
      <c r="AB4534">
        <v>0</v>
      </c>
      <c r="AC4534" s="22" t="s">
        <v>1470</v>
      </c>
      <c r="AD4534" s="22" t="s">
        <v>1658</v>
      </c>
      <c r="AE4534" t="s">
        <v>1469</v>
      </c>
    </row>
    <row r="4535" spans="1:31" ht="14.4" x14ac:dyDescent="0.3">
      <c r="A4535">
        <v>45</v>
      </c>
      <c r="B4535" t="s">
        <v>24</v>
      </c>
      <c r="C4535" t="s">
        <v>395</v>
      </c>
      <c r="D4535" t="s">
        <v>105</v>
      </c>
      <c r="E4535">
        <v>2018</v>
      </c>
      <c r="F4535" t="s">
        <v>722</v>
      </c>
      <c r="G4535" t="s">
        <v>734</v>
      </c>
      <c r="H4535" s="3" t="s">
        <v>735</v>
      </c>
      <c r="I4535" s="17">
        <v>-9.9556210000000007</v>
      </c>
      <c r="J4535" s="17">
        <v>-67.871364</v>
      </c>
      <c r="K4535">
        <v>1623000</v>
      </c>
      <c r="L4535" t="s">
        <v>67</v>
      </c>
      <c r="M4535" t="s">
        <v>636</v>
      </c>
      <c r="N4535" t="s">
        <v>725</v>
      </c>
      <c r="O4535" s="12">
        <v>2015</v>
      </c>
      <c r="P4535" s="12">
        <v>9</v>
      </c>
      <c r="Q4535" s="12">
        <v>2016</v>
      </c>
      <c r="R4535" s="12">
        <v>2</v>
      </c>
      <c r="S4535">
        <v>6</v>
      </c>
      <c r="T4535" s="7">
        <v>2</v>
      </c>
      <c r="U4535">
        <v>6</v>
      </c>
      <c r="V4535" t="s">
        <v>82</v>
      </c>
      <c r="W4535">
        <f t="shared" si="66"/>
        <v>480</v>
      </c>
      <c r="X4535" s="5">
        <v>3</v>
      </c>
      <c r="Y4535" s="15" t="s">
        <v>48</v>
      </c>
      <c r="Z4535" t="s">
        <v>55</v>
      </c>
      <c r="AA4535" t="s">
        <v>1113</v>
      </c>
      <c r="AB4535">
        <v>0</v>
      </c>
      <c r="AC4535" s="22" t="s">
        <v>1470</v>
      </c>
      <c r="AD4535" s="22" t="s">
        <v>1658</v>
      </c>
      <c r="AE4535" t="s">
        <v>1469</v>
      </c>
    </row>
    <row r="4536" spans="1:31" ht="14.4" x14ac:dyDescent="0.3">
      <c r="A4536">
        <v>45</v>
      </c>
      <c r="B4536" t="s">
        <v>24</v>
      </c>
      <c r="C4536" t="s">
        <v>395</v>
      </c>
      <c r="D4536" t="s">
        <v>105</v>
      </c>
      <c r="E4536">
        <v>2018</v>
      </c>
      <c r="F4536" t="s">
        <v>722</v>
      </c>
      <c r="G4536" t="s">
        <v>734</v>
      </c>
      <c r="H4536" s="3" t="s">
        <v>735</v>
      </c>
      <c r="I4536" s="17">
        <v>-9.9556210000000007</v>
      </c>
      <c r="J4536" s="17">
        <v>-67.871364</v>
      </c>
      <c r="K4536">
        <v>1623000</v>
      </c>
      <c r="L4536" t="s">
        <v>67</v>
      </c>
      <c r="M4536" t="s">
        <v>636</v>
      </c>
      <c r="N4536" t="s">
        <v>725</v>
      </c>
      <c r="O4536" s="12">
        <v>2015</v>
      </c>
      <c r="P4536" s="12">
        <v>9</v>
      </c>
      <c r="Q4536" s="12">
        <v>2016</v>
      </c>
      <c r="R4536" s="12">
        <v>2</v>
      </c>
      <c r="S4536">
        <v>6</v>
      </c>
      <c r="T4536" s="7">
        <v>2</v>
      </c>
      <c r="U4536">
        <v>6</v>
      </c>
      <c r="V4536" t="s">
        <v>82</v>
      </c>
      <c r="W4536">
        <f t="shared" si="66"/>
        <v>480</v>
      </c>
      <c r="X4536" s="5">
        <v>3</v>
      </c>
      <c r="Y4536" s="15" t="s">
        <v>48</v>
      </c>
      <c r="Z4536" t="s">
        <v>55</v>
      </c>
      <c r="AA4536" t="s">
        <v>73</v>
      </c>
      <c r="AB4536">
        <v>0</v>
      </c>
      <c r="AC4536" s="22" t="s">
        <v>1470</v>
      </c>
      <c r="AD4536" s="22" t="s">
        <v>1658</v>
      </c>
      <c r="AE4536" t="s">
        <v>1469</v>
      </c>
    </row>
    <row r="4537" spans="1:31" ht="14.4" x14ac:dyDescent="0.3">
      <c r="A4537">
        <v>45</v>
      </c>
      <c r="B4537" t="s">
        <v>24</v>
      </c>
      <c r="C4537" t="s">
        <v>395</v>
      </c>
      <c r="D4537" t="s">
        <v>105</v>
      </c>
      <c r="E4537">
        <v>2018</v>
      </c>
      <c r="F4537" t="s">
        <v>722</v>
      </c>
      <c r="G4537" t="s">
        <v>734</v>
      </c>
      <c r="H4537" s="3" t="s">
        <v>735</v>
      </c>
      <c r="I4537" s="17">
        <v>-9.9556210000000007</v>
      </c>
      <c r="J4537" s="17">
        <v>-67.871364</v>
      </c>
      <c r="K4537">
        <v>1623000</v>
      </c>
      <c r="L4537" t="s">
        <v>67</v>
      </c>
      <c r="M4537" t="s">
        <v>636</v>
      </c>
      <c r="N4537" t="s">
        <v>725</v>
      </c>
      <c r="O4537" s="12">
        <v>2015</v>
      </c>
      <c r="P4537" s="12">
        <v>9</v>
      </c>
      <c r="Q4537" s="12">
        <v>2016</v>
      </c>
      <c r="R4537" s="12">
        <v>2</v>
      </c>
      <c r="S4537">
        <v>6</v>
      </c>
      <c r="T4537" s="7">
        <v>2</v>
      </c>
      <c r="U4537">
        <v>6</v>
      </c>
      <c r="V4537" t="s">
        <v>82</v>
      </c>
      <c r="W4537">
        <f t="shared" si="66"/>
        <v>480</v>
      </c>
      <c r="X4537" s="5">
        <v>3</v>
      </c>
      <c r="Y4537" s="15" t="s">
        <v>48</v>
      </c>
      <c r="Z4537" t="s">
        <v>55</v>
      </c>
      <c r="AA4537" t="s">
        <v>876</v>
      </c>
      <c r="AB4537">
        <v>0</v>
      </c>
      <c r="AC4537" s="22" t="s">
        <v>1470</v>
      </c>
      <c r="AD4537" s="22" t="s">
        <v>1658</v>
      </c>
      <c r="AE4537" t="s">
        <v>1469</v>
      </c>
    </row>
    <row r="4538" spans="1:31" ht="14.4" x14ac:dyDescent="0.3">
      <c r="A4538">
        <v>45</v>
      </c>
      <c r="B4538" t="s">
        <v>24</v>
      </c>
      <c r="C4538" t="s">
        <v>395</v>
      </c>
      <c r="D4538" t="s">
        <v>105</v>
      </c>
      <c r="E4538">
        <v>2018</v>
      </c>
      <c r="F4538" t="s">
        <v>722</v>
      </c>
      <c r="G4538" t="s">
        <v>734</v>
      </c>
      <c r="H4538" s="3" t="s">
        <v>735</v>
      </c>
      <c r="I4538" s="17">
        <v>-9.9556210000000007</v>
      </c>
      <c r="J4538" s="17">
        <v>-67.871364</v>
      </c>
      <c r="K4538">
        <v>1623000</v>
      </c>
      <c r="L4538" t="s">
        <v>67</v>
      </c>
      <c r="M4538" t="s">
        <v>636</v>
      </c>
      <c r="N4538" t="s">
        <v>725</v>
      </c>
      <c r="O4538" s="12">
        <v>2015</v>
      </c>
      <c r="P4538" s="12">
        <v>9</v>
      </c>
      <c r="Q4538" s="12">
        <v>2016</v>
      </c>
      <c r="R4538" s="12">
        <v>2</v>
      </c>
      <c r="S4538">
        <v>6</v>
      </c>
      <c r="T4538" s="7">
        <v>2</v>
      </c>
      <c r="U4538">
        <v>6</v>
      </c>
      <c r="V4538" t="s">
        <v>82</v>
      </c>
      <c r="W4538">
        <f t="shared" si="66"/>
        <v>480</v>
      </c>
      <c r="X4538" s="5">
        <v>3</v>
      </c>
      <c r="Y4538" s="15" t="s">
        <v>48</v>
      </c>
      <c r="Z4538" t="s">
        <v>83</v>
      </c>
      <c r="AA4538" t="s">
        <v>128</v>
      </c>
      <c r="AB4538">
        <v>2</v>
      </c>
      <c r="AC4538" s="22" t="s">
        <v>1470</v>
      </c>
      <c r="AD4538" s="22" t="s">
        <v>1658</v>
      </c>
      <c r="AE4538" t="s">
        <v>1469</v>
      </c>
    </row>
    <row r="4539" spans="1:31" ht="14.4" x14ac:dyDescent="0.3">
      <c r="A4539">
        <v>45</v>
      </c>
      <c r="B4539" t="s">
        <v>24</v>
      </c>
      <c r="C4539" t="s">
        <v>395</v>
      </c>
      <c r="D4539" t="s">
        <v>105</v>
      </c>
      <c r="E4539">
        <v>2018</v>
      </c>
      <c r="F4539" t="s">
        <v>722</v>
      </c>
      <c r="G4539" t="s">
        <v>734</v>
      </c>
      <c r="H4539" s="3" t="s">
        <v>735</v>
      </c>
      <c r="I4539" s="17">
        <v>-9.9556210000000007</v>
      </c>
      <c r="J4539" s="17">
        <v>-67.871364</v>
      </c>
      <c r="K4539">
        <v>1623000</v>
      </c>
      <c r="L4539" t="s">
        <v>67</v>
      </c>
      <c r="M4539" t="s">
        <v>636</v>
      </c>
      <c r="N4539" t="s">
        <v>725</v>
      </c>
      <c r="O4539" s="12">
        <v>2015</v>
      </c>
      <c r="P4539" s="12">
        <v>9</v>
      </c>
      <c r="Q4539" s="12">
        <v>2016</v>
      </c>
      <c r="R4539" s="12">
        <v>2</v>
      </c>
      <c r="S4539">
        <v>6</v>
      </c>
      <c r="T4539" s="7">
        <v>2</v>
      </c>
      <c r="U4539">
        <v>6</v>
      </c>
      <c r="V4539" t="s">
        <v>82</v>
      </c>
      <c r="W4539">
        <f t="shared" si="66"/>
        <v>480</v>
      </c>
      <c r="X4539" s="5">
        <v>3</v>
      </c>
      <c r="Y4539" s="15" t="s">
        <v>48</v>
      </c>
      <c r="Z4539" t="s">
        <v>83</v>
      </c>
      <c r="AA4539" t="s">
        <v>84</v>
      </c>
      <c r="AB4539">
        <v>85</v>
      </c>
      <c r="AC4539" s="22" t="s">
        <v>1470</v>
      </c>
      <c r="AD4539" s="22" t="s">
        <v>1658</v>
      </c>
      <c r="AE4539" t="s">
        <v>1469</v>
      </c>
    </row>
    <row r="4540" spans="1:31" ht="14.4" x14ac:dyDescent="0.3">
      <c r="A4540">
        <v>45</v>
      </c>
      <c r="B4540" t="s">
        <v>24</v>
      </c>
      <c r="C4540" t="s">
        <v>395</v>
      </c>
      <c r="D4540" t="s">
        <v>105</v>
      </c>
      <c r="E4540">
        <v>2018</v>
      </c>
      <c r="F4540" t="s">
        <v>722</v>
      </c>
      <c r="G4540" t="s">
        <v>734</v>
      </c>
      <c r="H4540" s="3" t="s">
        <v>735</v>
      </c>
      <c r="I4540" s="17">
        <v>-9.9556210000000007</v>
      </c>
      <c r="J4540" s="17">
        <v>-67.871364</v>
      </c>
      <c r="K4540">
        <v>1623000</v>
      </c>
      <c r="L4540" t="s">
        <v>67</v>
      </c>
      <c r="M4540" t="s">
        <v>636</v>
      </c>
      <c r="N4540" t="s">
        <v>725</v>
      </c>
      <c r="O4540" s="12">
        <v>2015</v>
      </c>
      <c r="P4540" s="12">
        <v>9</v>
      </c>
      <c r="Q4540" s="12">
        <v>2016</v>
      </c>
      <c r="R4540" s="12">
        <v>2</v>
      </c>
      <c r="S4540">
        <v>6</v>
      </c>
      <c r="T4540" s="7">
        <v>2</v>
      </c>
      <c r="U4540">
        <v>6</v>
      </c>
      <c r="V4540" t="s">
        <v>82</v>
      </c>
      <c r="W4540">
        <f t="shared" si="66"/>
        <v>480</v>
      </c>
      <c r="X4540" s="5">
        <v>3</v>
      </c>
      <c r="Y4540" s="15" t="s">
        <v>48</v>
      </c>
      <c r="Z4540" t="s">
        <v>83</v>
      </c>
      <c r="AA4540" t="s">
        <v>911</v>
      </c>
      <c r="AB4540">
        <v>43</v>
      </c>
      <c r="AC4540" s="22" t="s">
        <v>1470</v>
      </c>
      <c r="AD4540" s="22" t="s">
        <v>1658</v>
      </c>
      <c r="AE4540" t="s">
        <v>1469</v>
      </c>
    </row>
    <row r="4541" spans="1:31" ht="14.4" x14ac:dyDescent="0.3">
      <c r="A4541">
        <v>45</v>
      </c>
      <c r="B4541" t="s">
        <v>24</v>
      </c>
      <c r="C4541" t="s">
        <v>395</v>
      </c>
      <c r="D4541" t="s">
        <v>105</v>
      </c>
      <c r="E4541">
        <v>2018</v>
      </c>
      <c r="F4541" t="s">
        <v>722</v>
      </c>
      <c r="G4541" t="s">
        <v>734</v>
      </c>
      <c r="H4541" s="3" t="s">
        <v>735</v>
      </c>
      <c r="I4541" s="17">
        <v>-9.9556210000000007</v>
      </c>
      <c r="J4541" s="17">
        <v>-67.871364</v>
      </c>
      <c r="K4541">
        <v>1623000</v>
      </c>
      <c r="L4541" t="s">
        <v>67</v>
      </c>
      <c r="M4541" t="s">
        <v>636</v>
      </c>
      <c r="N4541" t="s">
        <v>725</v>
      </c>
      <c r="O4541" s="12">
        <v>2015</v>
      </c>
      <c r="P4541" s="12">
        <v>9</v>
      </c>
      <c r="Q4541" s="12">
        <v>2016</v>
      </c>
      <c r="R4541" s="12">
        <v>2</v>
      </c>
      <c r="S4541">
        <v>6</v>
      </c>
      <c r="T4541" s="7">
        <v>2</v>
      </c>
      <c r="U4541">
        <v>6</v>
      </c>
      <c r="V4541" t="s">
        <v>82</v>
      </c>
      <c r="W4541">
        <f t="shared" si="66"/>
        <v>480</v>
      </c>
      <c r="X4541" s="5">
        <v>3</v>
      </c>
      <c r="Y4541" s="15" t="s">
        <v>48</v>
      </c>
      <c r="Z4541" t="s">
        <v>83</v>
      </c>
      <c r="AA4541" t="s">
        <v>902</v>
      </c>
      <c r="AB4541">
        <v>12</v>
      </c>
      <c r="AC4541" s="22" t="s">
        <v>1470</v>
      </c>
      <c r="AD4541" s="22" t="s">
        <v>1658</v>
      </c>
      <c r="AE4541" t="s">
        <v>1469</v>
      </c>
    </row>
    <row r="4542" spans="1:31" ht="14.4" x14ac:dyDescent="0.3">
      <c r="A4542">
        <v>45</v>
      </c>
      <c r="B4542" t="s">
        <v>24</v>
      </c>
      <c r="C4542" t="s">
        <v>395</v>
      </c>
      <c r="D4542" t="s">
        <v>105</v>
      </c>
      <c r="E4542">
        <v>2018</v>
      </c>
      <c r="F4542" t="s">
        <v>722</v>
      </c>
      <c r="G4542" t="s">
        <v>734</v>
      </c>
      <c r="H4542" s="3" t="s">
        <v>735</v>
      </c>
      <c r="I4542" s="17">
        <v>-9.9556210000000007</v>
      </c>
      <c r="J4542" s="17">
        <v>-67.871364</v>
      </c>
      <c r="K4542">
        <v>1623000</v>
      </c>
      <c r="L4542" t="s">
        <v>67</v>
      </c>
      <c r="M4542" t="s">
        <v>636</v>
      </c>
      <c r="N4542" t="s">
        <v>725</v>
      </c>
      <c r="O4542" s="12">
        <v>2015</v>
      </c>
      <c r="P4542" s="12">
        <v>9</v>
      </c>
      <c r="Q4542" s="12">
        <v>2016</v>
      </c>
      <c r="R4542" s="12">
        <v>2</v>
      </c>
      <c r="S4542">
        <v>6</v>
      </c>
      <c r="T4542" s="7">
        <v>2</v>
      </c>
      <c r="U4542">
        <v>6</v>
      </c>
      <c r="V4542" t="s">
        <v>82</v>
      </c>
      <c r="W4542">
        <f t="shared" si="66"/>
        <v>480</v>
      </c>
      <c r="X4542" s="5">
        <v>3</v>
      </c>
      <c r="Y4542" s="15" t="s">
        <v>48</v>
      </c>
      <c r="Z4542" t="s">
        <v>83</v>
      </c>
      <c r="AA4542" t="s">
        <v>87</v>
      </c>
      <c r="AB4542">
        <v>49</v>
      </c>
      <c r="AC4542" s="22" t="s">
        <v>1470</v>
      </c>
      <c r="AD4542" s="22" t="s">
        <v>1658</v>
      </c>
      <c r="AE4542" t="s">
        <v>1469</v>
      </c>
    </row>
    <row r="4543" spans="1:31" ht="14.4" x14ac:dyDescent="0.3">
      <c r="A4543">
        <v>45</v>
      </c>
      <c r="B4543" t="s">
        <v>24</v>
      </c>
      <c r="C4543" t="s">
        <v>395</v>
      </c>
      <c r="D4543" t="s">
        <v>105</v>
      </c>
      <c r="E4543">
        <v>2018</v>
      </c>
      <c r="F4543" t="s">
        <v>722</v>
      </c>
      <c r="G4543" t="s">
        <v>734</v>
      </c>
      <c r="H4543" s="3" t="s">
        <v>735</v>
      </c>
      <c r="I4543" s="17">
        <v>-9.9556210000000007</v>
      </c>
      <c r="J4543" s="17">
        <v>-67.871364</v>
      </c>
      <c r="K4543">
        <v>1623000</v>
      </c>
      <c r="L4543" t="s">
        <v>67</v>
      </c>
      <c r="M4543" t="s">
        <v>636</v>
      </c>
      <c r="N4543" t="s">
        <v>725</v>
      </c>
      <c r="O4543" s="12">
        <v>2015</v>
      </c>
      <c r="P4543" s="12">
        <v>9</v>
      </c>
      <c r="Q4543" s="12">
        <v>2016</v>
      </c>
      <c r="R4543" s="12">
        <v>2</v>
      </c>
      <c r="S4543">
        <v>6</v>
      </c>
      <c r="T4543" s="7">
        <v>2</v>
      </c>
      <c r="U4543">
        <v>6</v>
      </c>
      <c r="V4543" t="s">
        <v>82</v>
      </c>
      <c r="W4543">
        <f t="shared" si="66"/>
        <v>480</v>
      </c>
      <c r="X4543" s="5">
        <v>3</v>
      </c>
      <c r="Y4543" s="15" t="s">
        <v>48</v>
      </c>
      <c r="Z4543" t="s">
        <v>83</v>
      </c>
      <c r="AA4543" t="s">
        <v>906</v>
      </c>
      <c r="AB4543">
        <v>43</v>
      </c>
      <c r="AC4543" s="22" t="s">
        <v>1470</v>
      </c>
      <c r="AD4543" s="22" t="s">
        <v>1658</v>
      </c>
      <c r="AE4543" t="s">
        <v>1469</v>
      </c>
    </row>
    <row r="4544" spans="1:31" ht="14.4" x14ac:dyDescent="0.3">
      <c r="A4544">
        <v>45</v>
      </c>
      <c r="B4544" t="s">
        <v>24</v>
      </c>
      <c r="C4544" t="s">
        <v>395</v>
      </c>
      <c r="D4544" t="s">
        <v>105</v>
      </c>
      <c r="E4544">
        <v>2018</v>
      </c>
      <c r="F4544" t="s">
        <v>722</v>
      </c>
      <c r="G4544" t="s">
        <v>734</v>
      </c>
      <c r="H4544" s="3" t="s">
        <v>735</v>
      </c>
      <c r="I4544" s="17">
        <v>-9.9556210000000007</v>
      </c>
      <c r="J4544" s="17">
        <v>-67.871364</v>
      </c>
      <c r="K4544">
        <v>1623000</v>
      </c>
      <c r="L4544" t="s">
        <v>67</v>
      </c>
      <c r="M4544" t="s">
        <v>636</v>
      </c>
      <c r="N4544" t="s">
        <v>725</v>
      </c>
      <c r="O4544" s="12">
        <v>2015</v>
      </c>
      <c r="P4544" s="12">
        <v>9</v>
      </c>
      <c r="Q4544" s="12">
        <v>2016</v>
      </c>
      <c r="R4544" s="12">
        <v>2</v>
      </c>
      <c r="S4544">
        <v>6</v>
      </c>
      <c r="T4544" s="7">
        <v>2</v>
      </c>
      <c r="U4544">
        <v>6</v>
      </c>
      <c r="V4544" t="s">
        <v>82</v>
      </c>
      <c r="W4544">
        <f t="shared" si="66"/>
        <v>480</v>
      </c>
      <c r="X4544" s="5">
        <v>3</v>
      </c>
      <c r="Y4544" s="15" t="s">
        <v>48</v>
      </c>
      <c r="Z4544" t="s">
        <v>90</v>
      </c>
      <c r="AA4544" t="s">
        <v>1171</v>
      </c>
      <c r="AB4544">
        <v>0</v>
      </c>
      <c r="AC4544" s="22" t="s">
        <v>1470</v>
      </c>
      <c r="AD4544" s="22" t="s">
        <v>1658</v>
      </c>
      <c r="AE4544" t="s">
        <v>1469</v>
      </c>
    </row>
    <row r="4545" spans="1:31" ht="14.4" x14ac:dyDescent="0.3">
      <c r="A4545">
        <v>45</v>
      </c>
      <c r="B4545" t="s">
        <v>24</v>
      </c>
      <c r="C4545" t="s">
        <v>395</v>
      </c>
      <c r="D4545" t="s">
        <v>105</v>
      </c>
      <c r="E4545">
        <v>2018</v>
      </c>
      <c r="F4545" t="s">
        <v>722</v>
      </c>
      <c r="G4545" t="s">
        <v>734</v>
      </c>
      <c r="H4545" s="3" t="s">
        <v>735</v>
      </c>
      <c r="I4545" s="17">
        <v>-9.9556210000000007</v>
      </c>
      <c r="J4545" s="17">
        <v>-67.871364</v>
      </c>
      <c r="K4545">
        <v>1623000</v>
      </c>
      <c r="L4545" t="s">
        <v>67</v>
      </c>
      <c r="M4545" t="s">
        <v>636</v>
      </c>
      <c r="N4545" t="s">
        <v>725</v>
      </c>
      <c r="O4545" s="12">
        <v>2015</v>
      </c>
      <c r="P4545" s="12">
        <v>9</v>
      </c>
      <c r="Q4545" s="12">
        <v>2016</v>
      </c>
      <c r="R4545" s="12">
        <v>2</v>
      </c>
      <c r="S4545">
        <v>6</v>
      </c>
      <c r="T4545" s="7">
        <v>2</v>
      </c>
      <c r="U4545">
        <v>6</v>
      </c>
      <c r="V4545" t="s">
        <v>82</v>
      </c>
      <c r="W4545">
        <f t="shared" si="66"/>
        <v>480</v>
      </c>
      <c r="X4545" s="5">
        <v>3</v>
      </c>
      <c r="Y4545" s="15" t="s">
        <v>48</v>
      </c>
      <c r="Z4545" t="s">
        <v>90</v>
      </c>
      <c r="AA4545" t="s">
        <v>666</v>
      </c>
      <c r="AB4545">
        <v>1</v>
      </c>
      <c r="AC4545" s="22" t="s">
        <v>1470</v>
      </c>
      <c r="AD4545" s="22" t="s">
        <v>1658</v>
      </c>
      <c r="AE4545" t="s">
        <v>1469</v>
      </c>
    </row>
    <row r="4546" spans="1:31" ht="14.4" x14ac:dyDescent="0.3">
      <c r="A4546">
        <v>45</v>
      </c>
      <c r="B4546" t="s">
        <v>24</v>
      </c>
      <c r="C4546" t="s">
        <v>395</v>
      </c>
      <c r="D4546" t="s">
        <v>105</v>
      </c>
      <c r="E4546">
        <v>2018</v>
      </c>
      <c r="F4546" t="s">
        <v>722</v>
      </c>
      <c r="G4546" t="s">
        <v>734</v>
      </c>
      <c r="H4546" s="3" t="s">
        <v>735</v>
      </c>
      <c r="I4546" s="17">
        <v>-9.9556210000000007</v>
      </c>
      <c r="J4546" s="17">
        <v>-67.871364</v>
      </c>
      <c r="K4546">
        <v>1623000</v>
      </c>
      <c r="L4546" t="s">
        <v>67</v>
      </c>
      <c r="M4546" t="s">
        <v>636</v>
      </c>
      <c r="N4546" t="s">
        <v>725</v>
      </c>
      <c r="O4546" s="12">
        <v>2015</v>
      </c>
      <c r="P4546" s="12">
        <v>9</v>
      </c>
      <c r="Q4546" s="12">
        <v>2016</v>
      </c>
      <c r="R4546" s="12">
        <v>2</v>
      </c>
      <c r="S4546">
        <v>6</v>
      </c>
      <c r="T4546" s="7">
        <v>2</v>
      </c>
      <c r="U4546">
        <v>6</v>
      </c>
      <c r="V4546" t="s">
        <v>82</v>
      </c>
      <c r="W4546">
        <f t="shared" si="66"/>
        <v>480</v>
      </c>
      <c r="X4546" s="5">
        <v>3</v>
      </c>
      <c r="Y4546" s="15" t="s">
        <v>48</v>
      </c>
      <c r="Z4546" t="s">
        <v>90</v>
      </c>
      <c r="AA4546" t="s">
        <v>917</v>
      </c>
      <c r="AB4546">
        <v>0</v>
      </c>
      <c r="AC4546" s="22" t="s">
        <v>1470</v>
      </c>
      <c r="AD4546" s="22" t="s">
        <v>1658</v>
      </c>
      <c r="AE4546" t="s">
        <v>1469</v>
      </c>
    </row>
    <row r="4547" spans="1:31" ht="14.4" x14ac:dyDescent="0.3">
      <c r="A4547">
        <v>45</v>
      </c>
      <c r="B4547" t="s">
        <v>24</v>
      </c>
      <c r="C4547" t="s">
        <v>395</v>
      </c>
      <c r="D4547" t="s">
        <v>105</v>
      </c>
      <c r="E4547">
        <v>2018</v>
      </c>
      <c r="F4547" t="s">
        <v>722</v>
      </c>
      <c r="G4547" t="s">
        <v>734</v>
      </c>
      <c r="H4547" s="3" t="s">
        <v>735</v>
      </c>
      <c r="I4547" s="17">
        <v>-9.9556210000000007</v>
      </c>
      <c r="J4547" s="17">
        <v>-67.871364</v>
      </c>
      <c r="K4547">
        <v>1623000</v>
      </c>
      <c r="L4547" t="s">
        <v>67</v>
      </c>
      <c r="M4547" t="s">
        <v>636</v>
      </c>
      <c r="N4547" t="s">
        <v>725</v>
      </c>
      <c r="O4547" s="12">
        <v>2015</v>
      </c>
      <c r="P4547" s="12">
        <v>9</v>
      </c>
      <c r="Q4547" s="12">
        <v>2016</v>
      </c>
      <c r="R4547" s="12">
        <v>2</v>
      </c>
      <c r="S4547">
        <v>6</v>
      </c>
      <c r="T4547" s="7">
        <v>2</v>
      </c>
      <c r="U4547">
        <v>6</v>
      </c>
      <c r="V4547" t="s">
        <v>82</v>
      </c>
      <c r="W4547">
        <f t="shared" si="66"/>
        <v>480</v>
      </c>
      <c r="X4547" s="5">
        <v>3</v>
      </c>
      <c r="Y4547" s="15" t="s">
        <v>48</v>
      </c>
      <c r="Z4547" t="s">
        <v>90</v>
      </c>
      <c r="AA4547" t="s">
        <v>91</v>
      </c>
      <c r="AB4547">
        <v>14</v>
      </c>
      <c r="AC4547" s="22" t="s">
        <v>1470</v>
      </c>
      <c r="AD4547" s="22" t="s">
        <v>1658</v>
      </c>
      <c r="AE4547" t="s">
        <v>1469</v>
      </c>
    </row>
    <row r="4548" spans="1:31" ht="14.4" x14ac:dyDescent="0.3">
      <c r="A4548">
        <v>45</v>
      </c>
      <c r="B4548" t="s">
        <v>24</v>
      </c>
      <c r="C4548" t="s">
        <v>395</v>
      </c>
      <c r="D4548" t="s">
        <v>105</v>
      </c>
      <c r="E4548">
        <v>2018</v>
      </c>
      <c r="F4548" t="s">
        <v>722</v>
      </c>
      <c r="G4548" t="s">
        <v>736</v>
      </c>
      <c r="H4548" s="3" t="s">
        <v>737</v>
      </c>
      <c r="I4548" s="17">
        <v>-9.9468920000000001</v>
      </c>
      <c r="J4548" s="17">
        <v>-67.829207999999994</v>
      </c>
      <c r="K4548">
        <v>221000</v>
      </c>
      <c r="L4548" t="s">
        <v>67</v>
      </c>
      <c r="M4548" t="s">
        <v>636</v>
      </c>
      <c r="N4548" t="s">
        <v>725</v>
      </c>
      <c r="O4548" s="12">
        <v>2015</v>
      </c>
      <c r="P4548" s="12">
        <v>9</v>
      </c>
      <c r="Q4548" s="12">
        <v>2016</v>
      </c>
      <c r="R4548" s="12">
        <v>2</v>
      </c>
      <c r="S4548">
        <v>6</v>
      </c>
      <c r="T4548" s="7">
        <v>2</v>
      </c>
      <c r="U4548">
        <v>6</v>
      </c>
      <c r="V4548" t="s">
        <v>82</v>
      </c>
      <c r="W4548">
        <f t="shared" si="66"/>
        <v>480</v>
      </c>
      <c r="X4548" s="5">
        <v>3</v>
      </c>
      <c r="Y4548" s="15" t="s">
        <v>48</v>
      </c>
      <c r="Z4548" t="s">
        <v>49</v>
      </c>
      <c r="AA4548" t="s">
        <v>1170</v>
      </c>
      <c r="AB4548">
        <v>0</v>
      </c>
      <c r="AC4548" s="22" t="s">
        <v>1470</v>
      </c>
      <c r="AD4548" s="22" t="s">
        <v>1658</v>
      </c>
      <c r="AE4548" t="s">
        <v>1469</v>
      </c>
    </row>
    <row r="4549" spans="1:31" ht="14.4" x14ac:dyDescent="0.3">
      <c r="A4549">
        <v>45</v>
      </c>
      <c r="B4549" t="s">
        <v>24</v>
      </c>
      <c r="C4549" t="s">
        <v>395</v>
      </c>
      <c r="D4549" t="s">
        <v>105</v>
      </c>
      <c r="E4549">
        <v>2018</v>
      </c>
      <c r="F4549" t="s">
        <v>722</v>
      </c>
      <c r="G4549" t="s">
        <v>736</v>
      </c>
      <c r="H4549" s="3" t="s">
        <v>737</v>
      </c>
      <c r="I4549" s="17">
        <v>-9.9468920000000001</v>
      </c>
      <c r="J4549" s="17">
        <v>-67.829207999999994</v>
      </c>
      <c r="K4549">
        <v>221000</v>
      </c>
      <c r="L4549" t="s">
        <v>67</v>
      </c>
      <c r="M4549" t="s">
        <v>636</v>
      </c>
      <c r="N4549" t="s">
        <v>725</v>
      </c>
      <c r="O4549" s="12">
        <v>2015</v>
      </c>
      <c r="P4549" s="12">
        <v>9</v>
      </c>
      <c r="Q4549" s="12">
        <v>2016</v>
      </c>
      <c r="R4549" s="12">
        <v>2</v>
      </c>
      <c r="S4549">
        <v>6</v>
      </c>
      <c r="T4549" s="7">
        <v>2</v>
      </c>
      <c r="U4549">
        <v>6</v>
      </c>
      <c r="V4549" t="s">
        <v>82</v>
      </c>
      <c r="W4549">
        <f t="shared" si="66"/>
        <v>480</v>
      </c>
      <c r="X4549" s="5">
        <v>3</v>
      </c>
      <c r="Y4549" s="15" t="s">
        <v>48</v>
      </c>
      <c r="Z4549" t="s">
        <v>49</v>
      </c>
      <c r="AA4549" t="s">
        <v>1105</v>
      </c>
      <c r="AB4549">
        <v>0</v>
      </c>
      <c r="AC4549" s="22" t="s">
        <v>1470</v>
      </c>
      <c r="AD4549" s="22" t="s">
        <v>1658</v>
      </c>
      <c r="AE4549" t="s">
        <v>1469</v>
      </c>
    </row>
    <row r="4550" spans="1:31" ht="14.4" x14ac:dyDescent="0.3">
      <c r="A4550">
        <v>45</v>
      </c>
      <c r="B4550" t="s">
        <v>24</v>
      </c>
      <c r="C4550" t="s">
        <v>395</v>
      </c>
      <c r="D4550" t="s">
        <v>105</v>
      </c>
      <c r="E4550">
        <v>2018</v>
      </c>
      <c r="F4550" t="s">
        <v>722</v>
      </c>
      <c r="G4550" t="s">
        <v>736</v>
      </c>
      <c r="H4550" s="3" t="s">
        <v>737</v>
      </c>
      <c r="I4550" s="17">
        <v>-9.9468920000000001</v>
      </c>
      <c r="J4550" s="17">
        <v>-67.829207999999994</v>
      </c>
      <c r="K4550">
        <v>221000</v>
      </c>
      <c r="L4550" t="s">
        <v>67</v>
      </c>
      <c r="M4550" t="s">
        <v>636</v>
      </c>
      <c r="N4550" t="s">
        <v>725</v>
      </c>
      <c r="O4550" s="12">
        <v>2015</v>
      </c>
      <c r="P4550" s="12">
        <v>9</v>
      </c>
      <c r="Q4550" s="12">
        <v>2016</v>
      </c>
      <c r="R4550" s="12">
        <v>2</v>
      </c>
      <c r="S4550">
        <v>6</v>
      </c>
      <c r="T4550" s="7">
        <v>2</v>
      </c>
      <c r="U4550">
        <v>6</v>
      </c>
      <c r="V4550" t="s">
        <v>82</v>
      </c>
      <c r="W4550">
        <f t="shared" si="66"/>
        <v>480</v>
      </c>
      <c r="X4550" s="5">
        <v>3</v>
      </c>
      <c r="Y4550" s="15" t="s">
        <v>48</v>
      </c>
      <c r="Z4550" t="s">
        <v>49</v>
      </c>
      <c r="AA4550" t="s">
        <v>483</v>
      </c>
      <c r="AB4550">
        <v>0</v>
      </c>
      <c r="AC4550" s="22" t="s">
        <v>1470</v>
      </c>
      <c r="AD4550" s="22" t="s">
        <v>1658</v>
      </c>
      <c r="AE4550" t="s">
        <v>1469</v>
      </c>
    </row>
    <row r="4551" spans="1:31" ht="14.4" x14ac:dyDescent="0.3">
      <c r="A4551">
        <v>45</v>
      </c>
      <c r="B4551" t="s">
        <v>24</v>
      </c>
      <c r="C4551" t="s">
        <v>395</v>
      </c>
      <c r="D4551" t="s">
        <v>105</v>
      </c>
      <c r="E4551">
        <v>2018</v>
      </c>
      <c r="F4551" t="s">
        <v>722</v>
      </c>
      <c r="G4551" t="s">
        <v>736</v>
      </c>
      <c r="H4551" s="3" t="s">
        <v>737</v>
      </c>
      <c r="I4551" s="17">
        <v>-9.9468920000000001</v>
      </c>
      <c r="J4551" s="17">
        <v>-67.829207999999994</v>
      </c>
      <c r="K4551">
        <v>221000</v>
      </c>
      <c r="L4551" t="s">
        <v>67</v>
      </c>
      <c r="M4551" t="s">
        <v>636</v>
      </c>
      <c r="N4551" t="s">
        <v>725</v>
      </c>
      <c r="O4551" s="12">
        <v>2015</v>
      </c>
      <c r="P4551" s="12">
        <v>9</v>
      </c>
      <c r="Q4551" s="12">
        <v>2016</v>
      </c>
      <c r="R4551" s="12">
        <v>2</v>
      </c>
      <c r="S4551">
        <v>6</v>
      </c>
      <c r="T4551" s="7">
        <v>2</v>
      </c>
      <c r="U4551">
        <v>6</v>
      </c>
      <c r="V4551" t="s">
        <v>82</v>
      </c>
      <c r="W4551">
        <f t="shared" si="66"/>
        <v>480</v>
      </c>
      <c r="X4551" s="5">
        <v>3</v>
      </c>
      <c r="Y4551" s="15" t="s">
        <v>48</v>
      </c>
      <c r="Z4551" t="s">
        <v>49</v>
      </c>
      <c r="AA4551" t="s">
        <v>490</v>
      </c>
      <c r="AB4551">
        <v>0</v>
      </c>
      <c r="AC4551" s="22" t="s">
        <v>1470</v>
      </c>
      <c r="AD4551" s="22" t="s">
        <v>1658</v>
      </c>
      <c r="AE4551" t="s">
        <v>1469</v>
      </c>
    </row>
    <row r="4552" spans="1:31" ht="14.4" x14ac:dyDescent="0.3">
      <c r="A4552">
        <v>45</v>
      </c>
      <c r="B4552" t="s">
        <v>24</v>
      </c>
      <c r="C4552" t="s">
        <v>395</v>
      </c>
      <c r="D4552" t="s">
        <v>105</v>
      </c>
      <c r="E4552">
        <v>2018</v>
      </c>
      <c r="F4552" t="s">
        <v>722</v>
      </c>
      <c r="G4552" t="s">
        <v>736</v>
      </c>
      <c r="H4552" s="3" t="s">
        <v>737</v>
      </c>
      <c r="I4552" s="17">
        <v>-9.9468920000000001</v>
      </c>
      <c r="J4552" s="17">
        <v>-67.829207999999994</v>
      </c>
      <c r="K4552">
        <v>221000</v>
      </c>
      <c r="L4552" t="s">
        <v>67</v>
      </c>
      <c r="M4552" t="s">
        <v>636</v>
      </c>
      <c r="N4552" t="s">
        <v>725</v>
      </c>
      <c r="O4552" s="12">
        <v>2015</v>
      </c>
      <c r="P4552" s="12">
        <v>9</v>
      </c>
      <c r="Q4552" s="12">
        <v>2016</v>
      </c>
      <c r="R4552" s="12">
        <v>2</v>
      </c>
      <c r="S4552">
        <v>6</v>
      </c>
      <c r="T4552" s="7">
        <v>2</v>
      </c>
      <c r="U4552">
        <v>6</v>
      </c>
      <c r="V4552" t="s">
        <v>82</v>
      </c>
      <c r="W4552">
        <f t="shared" si="66"/>
        <v>480</v>
      </c>
      <c r="X4552" s="5">
        <v>3</v>
      </c>
      <c r="Y4552" s="15" t="s">
        <v>48</v>
      </c>
      <c r="Z4552" t="s">
        <v>49</v>
      </c>
      <c r="AA4552" t="s">
        <v>1079</v>
      </c>
      <c r="AB4552">
        <v>1</v>
      </c>
      <c r="AC4552" s="22" t="s">
        <v>1470</v>
      </c>
      <c r="AD4552" s="22" t="s">
        <v>1658</v>
      </c>
      <c r="AE4552" t="s">
        <v>1469</v>
      </c>
    </row>
    <row r="4553" spans="1:31" ht="14.4" x14ac:dyDescent="0.3">
      <c r="A4553">
        <v>45</v>
      </c>
      <c r="B4553" t="s">
        <v>24</v>
      </c>
      <c r="C4553" t="s">
        <v>395</v>
      </c>
      <c r="D4553" t="s">
        <v>105</v>
      </c>
      <c r="E4553">
        <v>2018</v>
      </c>
      <c r="F4553" t="s">
        <v>722</v>
      </c>
      <c r="G4553" t="s">
        <v>736</v>
      </c>
      <c r="H4553" s="3" t="s">
        <v>737</v>
      </c>
      <c r="I4553" s="17">
        <v>-9.9468920000000001</v>
      </c>
      <c r="J4553" s="17">
        <v>-67.829207999999994</v>
      </c>
      <c r="K4553">
        <v>221000</v>
      </c>
      <c r="L4553" t="s">
        <v>67</v>
      </c>
      <c r="M4553" t="s">
        <v>636</v>
      </c>
      <c r="N4553" t="s">
        <v>725</v>
      </c>
      <c r="O4553" s="12">
        <v>2015</v>
      </c>
      <c r="P4553" s="12">
        <v>9</v>
      </c>
      <c r="Q4553" s="12">
        <v>2016</v>
      </c>
      <c r="R4553" s="12">
        <v>2</v>
      </c>
      <c r="S4553">
        <v>6</v>
      </c>
      <c r="T4553" s="7">
        <v>2</v>
      </c>
      <c r="U4553">
        <v>6</v>
      </c>
      <c r="V4553" t="s">
        <v>82</v>
      </c>
      <c r="W4553">
        <f t="shared" si="66"/>
        <v>480</v>
      </c>
      <c r="X4553" s="5">
        <v>3</v>
      </c>
      <c r="Y4553" s="15" t="s">
        <v>48</v>
      </c>
      <c r="Z4553" t="s">
        <v>55</v>
      </c>
      <c r="AA4553" t="s">
        <v>1080</v>
      </c>
      <c r="AB4553">
        <v>6</v>
      </c>
      <c r="AC4553" s="22" t="s">
        <v>1470</v>
      </c>
      <c r="AD4553" s="22" t="s">
        <v>1658</v>
      </c>
      <c r="AE4553" t="s">
        <v>1469</v>
      </c>
    </row>
    <row r="4554" spans="1:31" ht="14.4" x14ac:dyDescent="0.3">
      <c r="A4554">
        <v>45</v>
      </c>
      <c r="B4554" t="s">
        <v>24</v>
      </c>
      <c r="C4554" t="s">
        <v>395</v>
      </c>
      <c r="D4554" t="s">
        <v>105</v>
      </c>
      <c r="E4554">
        <v>2018</v>
      </c>
      <c r="F4554" t="s">
        <v>722</v>
      </c>
      <c r="G4554" t="s">
        <v>736</v>
      </c>
      <c r="H4554" s="3" t="s">
        <v>737</v>
      </c>
      <c r="I4554" s="17">
        <v>-9.9468920000000001</v>
      </c>
      <c r="J4554" s="17">
        <v>-67.829207999999994</v>
      </c>
      <c r="K4554">
        <v>221000</v>
      </c>
      <c r="L4554" t="s">
        <v>67</v>
      </c>
      <c r="M4554" t="s">
        <v>636</v>
      </c>
      <c r="N4554" t="s">
        <v>725</v>
      </c>
      <c r="O4554" s="12">
        <v>2015</v>
      </c>
      <c r="P4554" s="12">
        <v>9</v>
      </c>
      <c r="Q4554" s="12">
        <v>2016</v>
      </c>
      <c r="R4554" s="12">
        <v>2</v>
      </c>
      <c r="S4554">
        <v>6</v>
      </c>
      <c r="T4554" s="7">
        <v>2</v>
      </c>
      <c r="U4554">
        <v>6</v>
      </c>
      <c r="V4554" t="s">
        <v>82</v>
      </c>
      <c r="W4554">
        <f t="shared" si="66"/>
        <v>480</v>
      </c>
      <c r="X4554" s="5">
        <v>3</v>
      </c>
      <c r="Y4554" s="15" t="s">
        <v>48</v>
      </c>
      <c r="Z4554" t="s">
        <v>55</v>
      </c>
      <c r="AA4554" t="s">
        <v>859</v>
      </c>
      <c r="AB4554">
        <v>9</v>
      </c>
      <c r="AC4554" s="22" t="s">
        <v>1470</v>
      </c>
      <c r="AD4554" s="22" t="s">
        <v>1658</v>
      </c>
      <c r="AE4554" t="s">
        <v>1469</v>
      </c>
    </row>
    <row r="4555" spans="1:31" ht="14.4" x14ac:dyDescent="0.3">
      <c r="A4555">
        <v>45</v>
      </c>
      <c r="B4555" t="s">
        <v>24</v>
      </c>
      <c r="C4555" t="s">
        <v>395</v>
      </c>
      <c r="D4555" t="s">
        <v>105</v>
      </c>
      <c r="E4555">
        <v>2018</v>
      </c>
      <c r="F4555" t="s">
        <v>722</v>
      </c>
      <c r="G4555" t="s">
        <v>736</v>
      </c>
      <c r="H4555" s="3" t="s">
        <v>737</v>
      </c>
      <c r="I4555" s="17">
        <v>-9.9468920000000001</v>
      </c>
      <c r="J4555" s="17">
        <v>-67.829207999999994</v>
      </c>
      <c r="K4555">
        <v>221000</v>
      </c>
      <c r="L4555" t="s">
        <v>67</v>
      </c>
      <c r="M4555" t="s">
        <v>636</v>
      </c>
      <c r="N4555" t="s">
        <v>725</v>
      </c>
      <c r="O4555" s="12">
        <v>2015</v>
      </c>
      <c r="P4555" s="12">
        <v>9</v>
      </c>
      <c r="Q4555" s="12">
        <v>2016</v>
      </c>
      <c r="R4555" s="12">
        <v>2</v>
      </c>
      <c r="S4555">
        <v>6</v>
      </c>
      <c r="T4555" s="7">
        <v>2</v>
      </c>
      <c r="U4555">
        <v>6</v>
      </c>
      <c r="V4555" t="s">
        <v>82</v>
      </c>
      <c r="W4555">
        <f t="shared" si="66"/>
        <v>480</v>
      </c>
      <c r="X4555" s="5">
        <v>3</v>
      </c>
      <c r="Y4555" s="15" t="s">
        <v>48</v>
      </c>
      <c r="Z4555" t="s">
        <v>55</v>
      </c>
      <c r="AA4555" t="s">
        <v>890</v>
      </c>
      <c r="AB4555">
        <v>3</v>
      </c>
      <c r="AC4555" s="22" t="s">
        <v>1470</v>
      </c>
      <c r="AD4555" s="22" t="s">
        <v>1658</v>
      </c>
      <c r="AE4555" t="s">
        <v>1469</v>
      </c>
    </row>
    <row r="4556" spans="1:31" ht="14.4" x14ac:dyDescent="0.3">
      <c r="A4556">
        <v>45</v>
      </c>
      <c r="B4556" t="s">
        <v>24</v>
      </c>
      <c r="C4556" t="s">
        <v>395</v>
      </c>
      <c r="D4556" t="s">
        <v>105</v>
      </c>
      <c r="E4556">
        <v>2018</v>
      </c>
      <c r="F4556" t="s">
        <v>722</v>
      </c>
      <c r="G4556" t="s">
        <v>736</v>
      </c>
      <c r="H4556" s="3" t="s">
        <v>737</v>
      </c>
      <c r="I4556" s="17">
        <v>-9.9468920000000001</v>
      </c>
      <c r="J4556" s="17">
        <v>-67.829207999999994</v>
      </c>
      <c r="K4556">
        <v>221000</v>
      </c>
      <c r="L4556" t="s">
        <v>67</v>
      </c>
      <c r="M4556" t="s">
        <v>636</v>
      </c>
      <c r="N4556" t="s">
        <v>725</v>
      </c>
      <c r="O4556" s="12">
        <v>2015</v>
      </c>
      <c r="P4556" s="12">
        <v>9</v>
      </c>
      <c r="Q4556" s="12">
        <v>2016</v>
      </c>
      <c r="R4556" s="12">
        <v>2</v>
      </c>
      <c r="S4556">
        <v>6</v>
      </c>
      <c r="T4556" s="7">
        <v>2</v>
      </c>
      <c r="U4556">
        <v>6</v>
      </c>
      <c r="V4556" t="s">
        <v>82</v>
      </c>
      <c r="W4556">
        <f t="shared" si="66"/>
        <v>480</v>
      </c>
      <c r="X4556" s="5">
        <v>3</v>
      </c>
      <c r="Y4556" s="15" t="s">
        <v>48</v>
      </c>
      <c r="Z4556" t="s">
        <v>55</v>
      </c>
      <c r="AA4556" t="s">
        <v>496</v>
      </c>
      <c r="AB4556">
        <v>1</v>
      </c>
      <c r="AC4556" s="22" t="s">
        <v>1470</v>
      </c>
      <c r="AD4556" s="22" t="s">
        <v>1658</v>
      </c>
      <c r="AE4556" t="s">
        <v>1469</v>
      </c>
    </row>
    <row r="4557" spans="1:31" ht="14.4" x14ac:dyDescent="0.3">
      <c r="A4557">
        <v>45</v>
      </c>
      <c r="B4557" t="s">
        <v>24</v>
      </c>
      <c r="C4557" t="s">
        <v>395</v>
      </c>
      <c r="D4557" t="s">
        <v>105</v>
      </c>
      <c r="E4557">
        <v>2018</v>
      </c>
      <c r="F4557" t="s">
        <v>722</v>
      </c>
      <c r="G4557" t="s">
        <v>736</v>
      </c>
      <c r="H4557" s="3" t="s">
        <v>737</v>
      </c>
      <c r="I4557" s="17">
        <v>-9.9468920000000001</v>
      </c>
      <c r="J4557" s="17">
        <v>-67.829207999999994</v>
      </c>
      <c r="K4557">
        <v>221000</v>
      </c>
      <c r="L4557" t="s">
        <v>67</v>
      </c>
      <c r="M4557" t="s">
        <v>636</v>
      </c>
      <c r="N4557" t="s">
        <v>725</v>
      </c>
      <c r="O4557" s="12">
        <v>2015</v>
      </c>
      <c r="P4557" s="12">
        <v>9</v>
      </c>
      <c r="Q4557" s="12">
        <v>2016</v>
      </c>
      <c r="R4557" s="12">
        <v>2</v>
      </c>
      <c r="S4557">
        <v>6</v>
      </c>
      <c r="T4557" s="7">
        <v>2</v>
      </c>
      <c r="U4557">
        <v>6</v>
      </c>
      <c r="V4557" t="s">
        <v>82</v>
      </c>
      <c r="W4557">
        <f t="shared" si="66"/>
        <v>480</v>
      </c>
      <c r="X4557" s="5">
        <v>3</v>
      </c>
      <c r="Y4557" s="15" t="s">
        <v>48</v>
      </c>
      <c r="Z4557" t="s">
        <v>55</v>
      </c>
      <c r="AA4557" t="s">
        <v>860</v>
      </c>
      <c r="AB4557">
        <v>2</v>
      </c>
      <c r="AC4557" s="22" t="s">
        <v>1470</v>
      </c>
      <c r="AD4557" s="22" t="s">
        <v>1658</v>
      </c>
      <c r="AE4557" t="s">
        <v>1469</v>
      </c>
    </row>
    <row r="4558" spans="1:31" ht="14.4" x14ac:dyDescent="0.3">
      <c r="A4558">
        <v>45</v>
      </c>
      <c r="B4558" t="s">
        <v>24</v>
      </c>
      <c r="C4558" t="s">
        <v>395</v>
      </c>
      <c r="D4558" t="s">
        <v>105</v>
      </c>
      <c r="E4558">
        <v>2018</v>
      </c>
      <c r="F4558" t="s">
        <v>722</v>
      </c>
      <c r="G4558" t="s">
        <v>736</v>
      </c>
      <c r="H4558" s="3" t="s">
        <v>737</v>
      </c>
      <c r="I4558" s="17">
        <v>-9.9468920000000001</v>
      </c>
      <c r="J4558" s="17">
        <v>-67.829207999999994</v>
      </c>
      <c r="K4558">
        <v>221000</v>
      </c>
      <c r="L4558" t="s">
        <v>67</v>
      </c>
      <c r="M4558" t="s">
        <v>636</v>
      </c>
      <c r="N4558" t="s">
        <v>725</v>
      </c>
      <c r="O4558" s="12">
        <v>2015</v>
      </c>
      <c r="P4558" s="12">
        <v>9</v>
      </c>
      <c r="Q4558" s="12">
        <v>2016</v>
      </c>
      <c r="R4558" s="12">
        <v>2</v>
      </c>
      <c r="S4558">
        <v>6</v>
      </c>
      <c r="T4558" s="7">
        <v>2</v>
      </c>
      <c r="U4558">
        <v>6</v>
      </c>
      <c r="V4558" t="s">
        <v>82</v>
      </c>
      <c r="W4558">
        <f t="shared" si="66"/>
        <v>480</v>
      </c>
      <c r="X4558" s="5">
        <v>3</v>
      </c>
      <c r="Y4558" s="15" t="s">
        <v>48</v>
      </c>
      <c r="Z4558" t="s">
        <v>55</v>
      </c>
      <c r="AA4558" t="s">
        <v>503</v>
      </c>
      <c r="AB4558">
        <v>0</v>
      </c>
      <c r="AC4558" s="22" t="s">
        <v>1470</v>
      </c>
      <c r="AD4558" s="22" t="s">
        <v>1658</v>
      </c>
      <c r="AE4558" t="s">
        <v>1469</v>
      </c>
    </row>
    <row r="4559" spans="1:31" ht="14.4" x14ac:dyDescent="0.3">
      <c r="A4559">
        <v>45</v>
      </c>
      <c r="B4559" t="s">
        <v>24</v>
      </c>
      <c r="C4559" t="s">
        <v>395</v>
      </c>
      <c r="D4559" t="s">
        <v>105</v>
      </c>
      <c r="E4559">
        <v>2018</v>
      </c>
      <c r="F4559" t="s">
        <v>722</v>
      </c>
      <c r="G4559" t="s">
        <v>736</v>
      </c>
      <c r="H4559" s="3" t="s">
        <v>737</v>
      </c>
      <c r="I4559" s="17">
        <v>-9.9468920000000001</v>
      </c>
      <c r="J4559" s="17">
        <v>-67.829207999999994</v>
      </c>
      <c r="K4559">
        <v>221000</v>
      </c>
      <c r="L4559" t="s">
        <v>67</v>
      </c>
      <c r="M4559" t="s">
        <v>636</v>
      </c>
      <c r="N4559" t="s">
        <v>725</v>
      </c>
      <c r="O4559" s="12">
        <v>2015</v>
      </c>
      <c r="P4559" s="12">
        <v>9</v>
      </c>
      <c r="Q4559" s="12">
        <v>2016</v>
      </c>
      <c r="R4559" s="12">
        <v>2</v>
      </c>
      <c r="S4559">
        <v>6</v>
      </c>
      <c r="T4559" s="7">
        <v>2</v>
      </c>
      <c r="U4559">
        <v>6</v>
      </c>
      <c r="V4559" t="s">
        <v>82</v>
      </c>
      <c r="W4559">
        <f t="shared" si="66"/>
        <v>480</v>
      </c>
      <c r="X4559" s="5">
        <v>3</v>
      </c>
      <c r="Y4559" s="15" t="s">
        <v>48</v>
      </c>
      <c r="Z4559" t="s">
        <v>55</v>
      </c>
      <c r="AA4559" t="s">
        <v>1106</v>
      </c>
      <c r="AB4559">
        <v>0</v>
      </c>
      <c r="AC4559" s="22" t="s">
        <v>1470</v>
      </c>
      <c r="AD4559" s="22" t="s">
        <v>1658</v>
      </c>
      <c r="AE4559" t="s">
        <v>1469</v>
      </c>
    </row>
    <row r="4560" spans="1:31" ht="14.4" x14ac:dyDescent="0.3">
      <c r="A4560">
        <v>45</v>
      </c>
      <c r="B4560" t="s">
        <v>24</v>
      </c>
      <c r="C4560" t="s">
        <v>395</v>
      </c>
      <c r="D4560" t="s">
        <v>105</v>
      </c>
      <c r="E4560">
        <v>2018</v>
      </c>
      <c r="F4560" t="s">
        <v>722</v>
      </c>
      <c r="G4560" t="s">
        <v>736</v>
      </c>
      <c r="H4560" s="3" t="s">
        <v>737</v>
      </c>
      <c r="I4560" s="17">
        <v>-9.9468920000000001</v>
      </c>
      <c r="J4560" s="17">
        <v>-67.829207999999994</v>
      </c>
      <c r="K4560">
        <v>221000</v>
      </c>
      <c r="L4560" t="s">
        <v>67</v>
      </c>
      <c r="M4560" t="s">
        <v>636</v>
      </c>
      <c r="N4560" t="s">
        <v>725</v>
      </c>
      <c r="O4560" s="12">
        <v>2015</v>
      </c>
      <c r="P4560" s="12">
        <v>9</v>
      </c>
      <c r="Q4560" s="12">
        <v>2016</v>
      </c>
      <c r="R4560" s="12">
        <v>2</v>
      </c>
      <c r="S4560">
        <v>6</v>
      </c>
      <c r="T4560" s="7">
        <v>2</v>
      </c>
      <c r="U4560">
        <v>6</v>
      </c>
      <c r="V4560" t="s">
        <v>82</v>
      </c>
      <c r="W4560">
        <f t="shared" si="66"/>
        <v>480</v>
      </c>
      <c r="X4560" s="5">
        <v>3</v>
      </c>
      <c r="Y4560" s="15" t="s">
        <v>48</v>
      </c>
      <c r="Z4560" t="s">
        <v>55</v>
      </c>
      <c r="AA4560" t="s">
        <v>861</v>
      </c>
      <c r="AB4560">
        <v>0</v>
      </c>
      <c r="AC4560" s="22" t="s">
        <v>1470</v>
      </c>
      <c r="AD4560" s="22" t="s">
        <v>1658</v>
      </c>
      <c r="AE4560" t="s">
        <v>1469</v>
      </c>
    </row>
    <row r="4561" spans="1:31" ht="14.4" x14ac:dyDescent="0.3">
      <c r="A4561">
        <v>45</v>
      </c>
      <c r="B4561" t="s">
        <v>24</v>
      </c>
      <c r="C4561" t="s">
        <v>395</v>
      </c>
      <c r="D4561" t="s">
        <v>105</v>
      </c>
      <c r="E4561">
        <v>2018</v>
      </c>
      <c r="F4561" t="s">
        <v>722</v>
      </c>
      <c r="G4561" t="s">
        <v>736</v>
      </c>
      <c r="H4561" s="3" t="s">
        <v>737</v>
      </c>
      <c r="I4561" s="17">
        <v>-9.9468920000000001</v>
      </c>
      <c r="J4561" s="17">
        <v>-67.829207999999994</v>
      </c>
      <c r="K4561">
        <v>221000</v>
      </c>
      <c r="L4561" t="s">
        <v>67</v>
      </c>
      <c r="M4561" t="s">
        <v>636</v>
      </c>
      <c r="N4561" t="s">
        <v>725</v>
      </c>
      <c r="O4561" s="12">
        <v>2015</v>
      </c>
      <c r="P4561" s="12">
        <v>9</v>
      </c>
      <c r="Q4561" s="12">
        <v>2016</v>
      </c>
      <c r="R4561" s="12">
        <v>2</v>
      </c>
      <c r="S4561">
        <v>6</v>
      </c>
      <c r="T4561" s="7">
        <v>2</v>
      </c>
      <c r="U4561">
        <v>6</v>
      </c>
      <c r="V4561" t="s">
        <v>82</v>
      </c>
      <c r="W4561">
        <f t="shared" si="66"/>
        <v>480</v>
      </c>
      <c r="X4561" s="5">
        <v>3</v>
      </c>
      <c r="Y4561" s="15" t="s">
        <v>48</v>
      </c>
      <c r="Z4561" t="s">
        <v>55</v>
      </c>
      <c r="AA4561" t="s">
        <v>59</v>
      </c>
      <c r="AB4561">
        <v>0</v>
      </c>
      <c r="AC4561" s="22" t="s">
        <v>1470</v>
      </c>
      <c r="AD4561" s="22" t="s">
        <v>1658</v>
      </c>
      <c r="AE4561" t="s">
        <v>1469</v>
      </c>
    </row>
    <row r="4562" spans="1:31" ht="14.4" x14ac:dyDescent="0.3">
      <c r="A4562">
        <v>45</v>
      </c>
      <c r="B4562" t="s">
        <v>24</v>
      </c>
      <c r="C4562" t="s">
        <v>395</v>
      </c>
      <c r="D4562" t="s">
        <v>105</v>
      </c>
      <c r="E4562">
        <v>2018</v>
      </c>
      <c r="F4562" t="s">
        <v>722</v>
      </c>
      <c r="G4562" t="s">
        <v>736</v>
      </c>
      <c r="H4562" s="3" t="s">
        <v>737</v>
      </c>
      <c r="I4562" s="17">
        <v>-9.9468920000000001</v>
      </c>
      <c r="J4562" s="17">
        <v>-67.829207999999994</v>
      </c>
      <c r="K4562">
        <v>221000</v>
      </c>
      <c r="L4562" t="s">
        <v>67</v>
      </c>
      <c r="M4562" t="s">
        <v>636</v>
      </c>
      <c r="N4562" t="s">
        <v>725</v>
      </c>
      <c r="O4562" s="12">
        <v>2015</v>
      </c>
      <c r="P4562" s="12">
        <v>9</v>
      </c>
      <c r="Q4562" s="12">
        <v>2016</v>
      </c>
      <c r="R4562" s="12">
        <v>2</v>
      </c>
      <c r="S4562">
        <v>6</v>
      </c>
      <c r="T4562" s="7">
        <v>2</v>
      </c>
      <c r="U4562">
        <v>6</v>
      </c>
      <c r="V4562" t="s">
        <v>82</v>
      </c>
      <c r="W4562">
        <f t="shared" si="66"/>
        <v>480</v>
      </c>
      <c r="X4562" s="5">
        <v>3</v>
      </c>
      <c r="Y4562" s="15" t="s">
        <v>48</v>
      </c>
      <c r="Z4562" t="s">
        <v>55</v>
      </c>
      <c r="AA4562" t="s">
        <v>113</v>
      </c>
      <c r="AB4562">
        <v>0</v>
      </c>
      <c r="AC4562" s="22" t="s">
        <v>1470</v>
      </c>
      <c r="AD4562" s="22" t="s">
        <v>1658</v>
      </c>
      <c r="AE4562" t="s">
        <v>1469</v>
      </c>
    </row>
    <row r="4563" spans="1:31" ht="14.4" x14ac:dyDescent="0.3">
      <c r="A4563">
        <v>45</v>
      </c>
      <c r="B4563" t="s">
        <v>24</v>
      </c>
      <c r="C4563" t="s">
        <v>395</v>
      </c>
      <c r="D4563" t="s">
        <v>105</v>
      </c>
      <c r="E4563">
        <v>2018</v>
      </c>
      <c r="F4563" t="s">
        <v>722</v>
      </c>
      <c r="G4563" t="s">
        <v>736</v>
      </c>
      <c r="H4563" s="3" t="s">
        <v>737</v>
      </c>
      <c r="I4563" s="17">
        <v>-9.9468920000000001</v>
      </c>
      <c r="J4563" s="17">
        <v>-67.829207999999994</v>
      </c>
      <c r="K4563">
        <v>221000</v>
      </c>
      <c r="L4563" t="s">
        <v>67</v>
      </c>
      <c r="M4563" t="s">
        <v>636</v>
      </c>
      <c r="N4563" t="s">
        <v>725</v>
      </c>
      <c r="O4563" s="12">
        <v>2015</v>
      </c>
      <c r="P4563" s="12">
        <v>9</v>
      </c>
      <c r="Q4563" s="12">
        <v>2016</v>
      </c>
      <c r="R4563" s="12">
        <v>2</v>
      </c>
      <c r="S4563">
        <v>6</v>
      </c>
      <c r="T4563" s="7">
        <v>2</v>
      </c>
      <c r="U4563">
        <v>6</v>
      </c>
      <c r="V4563" t="s">
        <v>82</v>
      </c>
      <c r="W4563">
        <f t="shared" si="66"/>
        <v>480</v>
      </c>
      <c r="X4563" s="5">
        <v>3</v>
      </c>
      <c r="Y4563" s="15" t="s">
        <v>48</v>
      </c>
      <c r="Z4563" t="s">
        <v>55</v>
      </c>
      <c r="AA4563" t="s">
        <v>655</v>
      </c>
      <c r="AB4563">
        <v>36</v>
      </c>
      <c r="AC4563" s="22" t="s">
        <v>1470</v>
      </c>
      <c r="AD4563" s="22" t="s">
        <v>1658</v>
      </c>
      <c r="AE4563" t="s">
        <v>1469</v>
      </c>
    </row>
    <row r="4564" spans="1:31" ht="14.4" x14ac:dyDescent="0.3">
      <c r="A4564">
        <v>45</v>
      </c>
      <c r="B4564" t="s">
        <v>24</v>
      </c>
      <c r="C4564" t="s">
        <v>395</v>
      </c>
      <c r="D4564" t="s">
        <v>105</v>
      </c>
      <c r="E4564">
        <v>2018</v>
      </c>
      <c r="F4564" t="s">
        <v>722</v>
      </c>
      <c r="G4564" t="s">
        <v>736</v>
      </c>
      <c r="H4564" s="3" t="s">
        <v>737</v>
      </c>
      <c r="I4564" s="17">
        <v>-9.9468920000000001</v>
      </c>
      <c r="J4564" s="17">
        <v>-67.829207999999994</v>
      </c>
      <c r="K4564">
        <v>221000</v>
      </c>
      <c r="L4564" t="s">
        <v>67</v>
      </c>
      <c r="M4564" t="s">
        <v>636</v>
      </c>
      <c r="N4564" t="s">
        <v>725</v>
      </c>
      <c r="O4564" s="12">
        <v>2015</v>
      </c>
      <c r="P4564" s="12">
        <v>9</v>
      </c>
      <c r="Q4564" s="12">
        <v>2016</v>
      </c>
      <c r="R4564" s="12">
        <v>2</v>
      </c>
      <c r="S4564">
        <v>6</v>
      </c>
      <c r="T4564" s="7">
        <v>2</v>
      </c>
      <c r="U4564">
        <v>6</v>
      </c>
      <c r="V4564" t="s">
        <v>82</v>
      </c>
      <c r="W4564">
        <f t="shared" si="66"/>
        <v>480</v>
      </c>
      <c r="X4564" s="5">
        <v>3</v>
      </c>
      <c r="Y4564" s="15" t="s">
        <v>48</v>
      </c>
      <c r="Z4564" t="s">
        <v>55</v>
      </c>
      <c r="AA4564" t="s">
        <v>379</v>
      </c>
      <c r="AB4564">
        <v>0</v>
      </c>
      <c r="AC4564" s="22" t="s">
        <v>1470</v>
      </c>
      <c r="AD4564" s="22" t="s">
        <v>1658</v>
      </c>
      <c r="AE4564" t="s">
        <v>1469</v>
      </c>
    </row>
    <row r="4565" spans="1:31" ht="14.4" x14ac:dyDescent="0.3">
      <c r="A4565">
        <v>45</v>
      </c>
      <c r="B4565" t="s">
        <v>24</v>
      </c>
      <c r="C4565" t="s">
        <v>395</v>
      </c>
      <c r="D4565" t="s">
        <v>105</v>
      </c>
      <c r="E4565">
        <v>2018</v>
      </c>
      <c r="F4565" t="s">
        <v>722</v>
      </c>
      <c r="G4565" t="s">
        <v>736</v>
      </c>
      <c r="H4565" s="3" t="s">
        <v>737</v>
      </c>
      <c r="I4565" s="17">
        <v>-9.9468920000000001</v>
      </c>
      <c r="J4565" s="17">
        <v>-67.829207999999994</v>
      </c>
      <c r="K4565">
        <v>221000</v>
      </c>
      <c r="L4565" t="s">
        <v>67</v>
      </c>
      <c r="M4565" t="s">
        <v>636</v>
      </c>
      <c r="N4565" t="s">
        <v>725</v>
      </c>
      <c r="O4565" s="12">
        <v>2015</v>
      </c>
      <c r="P4565" s="12">
        <v>9</v>
      </c>
      <c r="Q4565" s="12">
        <v>2016</v>
      </c>
      <c r="R4565" s="12">
        <v>2</v>
      </c>
      <c r="S4565">
        <v>6</v>
      </c>
      <c r="T4565" s="7">
        <v>2</v>
      </c>
      <c r="U4565">
        <v>6</v>
      </c>
      <c r="V4565" t="s">
        <v>82</v>
      </c>
      <c r="W4565">
        <f t="shared" si="66"/>
        <v>480</v>
      </c>
      <c r="X4565" s="5">
        <v>3</v>
      </c>
      <c r="Y4565" s="15" t="s">
        <v>48</v>
      </c>
      <c r="Z4565" t="s">
        <v>55</v>
      </c>
      <c r="AA4565" t="s">
        <v>899</v>
      </c>
      <c r="AB4565">
        <v>0</v>
      </c>
      <c r="AC4565" s="22" t="s">
        <v>1470</v>
      </c>
      <c r="AD4565" s="22" t="s">
        <v>1658</v>
      </c>
      <c r="AE4565" t="s">
        <v>1469</v>
      </c>
    </row>
    <row r="4566" spans="1:31" ht="14.4" x14ac:dyDescent="0.3">
      <c r="A4566">
        <v>45</v>
      </c>
      <c r="B4566" t="s">
        <v>24</v>
      </c>
      <c r="C4566" t="s">
        <v>395</v>
      </c>
      <c r="D4566" t="s">
        <v>105</v>
      </c>
      <c r="E4566">
        <v>2018</v>
      </c>
      <c r="F4566" t="s">
        <v>722</v>
      </c>
      <c r="G4566" t="s">
        <v>736</v>
      </c>
      <c r="H4566" s="3" t="s">
        <v>737</v>
      </c>
      <c r="I4566" s="17">
        <v>-9.9468920000000001</v>
      </c>
      <c r="J4566" s="17">
        <v>-67.829207999999994</v>
      </c>
      <c r="K4566">
        <v>221000</v>
      </c>
      <c r="L4566" t="s">
        <v>67</v>
      </c>
      <c r="M4566" t="s">
        <v>636</v>
      </c>
      <c r="N4566" t="s">
        <v>725</v>
      </c>
      <c r="O4566" s="12">
        <v>2015</v>
      </c>
      <c r="P4566" s="12">
        <v>9</v>
      </c>
      <c r="Q4566" s="12">
        <v>2016</v>
      </c>
      <c r="R4566" s="12">
        <v>2</v>
      </c>
      <c r="S4566">
        <v>6</v>
      </c>
      <c r="T4566" s="7">
        <v>2</v>
      </c>
      <c r="U4566">
        <v>6</v>
      </c>
      <c r="V4566" t="s">
        <v>82</v>
      </c>
      <c r="W4566">
        <f t="shared" si="66"/>
        <v>480</v>
      </c>
      <c r="X4566" s="5">
        <v>3</v>
      </c>
      <c r="Y4566" s="15" t="s">
        <v>48</v>
      </c>
      <c r="Z4566" t="s">
        <v>55</v>
      </c>
      <c r="AA4566" t="s">
        <v>1110</v>
      </c>
      <c r="AB4566">
        <v>1</v>
      </c>
      <c r="AC4566" s="22" t="s">
        <v>1470</v>
      </c>
      <c r="AD4566" s="22" t="s">
        <v>1658</v>
      </c>
      <c r="AE4566" t="s">
        <v>1469</v>
      </c>
    </row>
    <row r="4567" spans="1:31" ht="14.4" x14ac:dyDescent="0.3">
      <c r="A4567">
        <v>45</v>
      </c>
      <c r="B4567" t="s">
        <v>24</v>
      </c>
      <c r="C4567" t="s">
        <v>395</v>
      </c>
      <c r="D4567" t="s">
        <v>105</v>
      </c>
      <c r="E4567">
        <v>2018</v>
      </c>
      <c r="F4567" t="s">
        <v>722</v>
      </c>
      <c r="G4567" t="s">
        <v>736</v>
      </c>
      <c r="H4567" s="3" t="s">
        <v>737</v>
      </c>
      <c r="I4567" s="17">
        <v>-9.9468920000000001</v>
      </c>
      <c r="J4567" s="17">
        <v>-67.829207999999994</v>
      </c>
      <c r="K4567">
        <v>221000</v>
      </c>
      <c r="L4567" t="s">
        <v>67</v>
      </c>
      <c r="M4567" t="s">
        <v>636</v>
      </c>
      <c r="N4567" t="s">
        <v>725</v>
      </c>
      <c r="O4567" s="12">
        <v>2015</v>
      </c>
      <c r="P4567" s="12">
        <v>9</v>
      </c>
      <c r="Q4567" s="12">
        <v>2016</v>
      </c>
      <c r="R4567" s="12">
        <v>2</v>
      </c>
      <c r="S4567">
        <v>6</v>
      </c>
      <c r="T4567" s="7">
        <v>2</v>
      </c>
      <c r="U4567">
        <v>6</v>
      </c>
      <c r="V4567" t="s">
        <v>82</v>
      </c>
      <c r="W4567">
        <f t="shared" si="66"/>
        <v>480</v>
      </c>
      <c r="X4567" s="5">
        <v>3</v>
      </c>
      <c r="Y4567" s="15" t="s">
        <v>48</v>
      </c>
      <c r="Z4567" t="s">
        <v>55</v>
      </c>
      <c r="AA4567" t="s">
        <v>1083</v>
      </c>
      <c r="AB4567">
        <v>1</v>
      </c>
      <c r="AC4567" s="22" t="s">
        <v>1470</v>
      </c>
      <c r="AD4567" s="22" t="s">
        <v>1658</v>
      </c>
      <c r="AE4567" t="s">
        <v>1469</v>
      </c>
    </row>
    <row r="4568" spans="1:31" ht="14.4" x14ac:dyDescent="0.3">
      <c r="A4568">
        <v>45</v>
      </c>
      <c r="B4568" t="s">
        <v>24</v>
      </c>
      <c r="C4568" t="s">
        <v>395</v>
      </c>
      <c r="D4568" t="s">
        <v>105</v>
      </c>
      <c r="E4568">
        <v>2018</v>
      </c>
      <c r="F4568" t="s">
        <v>722</v>
      </c>
      <c r="G4568" t="s">
        <v>736</v>
      </c>
      <c r="H4568" s="3" t="s">
        <v>737</v>
      </c>
      <c r="I4568" s="17">
        <v>-9.9468920000000001</v>
      </c>
      <c r="J4568" s="17">
        <v>-67.829207999999994</v>
      </c>
      <c r="K4568">
        <v>221000</v>
      </c>
      <c r="L4568" t="s">
        <v>67</v>
      </c>
      <c r="M4568" t="s">
        <v>636</v>
      </c>
      <c r="N4568" t="s">
        <v>725</v>
      </c>
      <c r="O4568" s="12">
        <v>2015</v>
      </c>
      <c r="P4568" s="12">
        <v>9</v>
      </c>
      <c r="Q4568" s="12">
        <v>2016</v>
      </c>
      <c r="R4568" s="12">
        <v>2</v>
      </c>
      <c r="S4568">
        <v>6</v>
      </c>
      <c r="T4568" s="7">
        <v>2</v>
      </c>
      <c r="U4568">
        <v>6</v>
      </c>
      <c r="V4568" t="s">
        <v>82</v>
      </c>
      <c r="W4568">
        <f t="shared" si="66"/>
        <v>480</v>
      </c>
      <c r="X4568" s="5">
        <v>3</v>
      </c>
      <c r="Y4568" s="15" t="s">
        <v>48</v>
      </c>
      <c r="Z4568" t="s">
        <v>55</v>
      </c>
      <c r="AA4568" t="s">
        <v>524</v>
      </c>
      <c r="AB4568">
        <v>11</v>
      </c>
      <c r="AC4568" s="22" t="s">
        <v>1470</v>
      </c>
      <c r="AD4568" s="22" t="s">
        <v>1658</v>
      </c>
      <c r="AE4568" t="s">
        <v>1469</v>
      </c>
    </row>
    <row r="4569" spans="1:31" ht="14.4" x14ac:dyDescent="0.3">
      <c r="A4569">
        <v>45</v>
      </c>
      <c r="B4569" t="s">
        <v>24</v>
      </c>
      <c r="C4569" t="s">
        <v>395</v>
      </c>
      <c r="D4569" t="s">
        <v>105</v>
      </c>
      <c r="E4569">
        <v>2018</v>
      </c>
      <c r="F4569" t="s">
        <v>722</v>
      </c>
      <c r="G4569" t="s">
        <v>736</v>
      </c>
      <c r="H4569" s="3" t="s">
        <v>737</v>
      </c>
      <c r="I4569" s="17">
        <v>-9.9468920000000001</v>
      </c>
      <c r="J4569" s="17">
        <v>-67.829207999999994</v>
      </c>
      <c r="K4569">
        <v>221000</v>
      </c>
      <c r="L4569" t="s">
        <v>67</v>
      </c>
      <c r="M4569" t="s">
        <v>636</v>
      </c>
      <c r="N4569" t="s">
        <v>725</v>
      </c>
      <c r="O4569" s="12">
        <v>2015</v>
      </c>
      <c r="P4569" s="12">
        <v>9</v>
      </c>
      <c r="Q4569" s="12">
        <v>2016</v>
      </c>
      <c r="R4569" s="12">
        <v>2</v>
      </c>
      <c r="S4569">
        <v>6</v>
      </c>
      <c r="T4569" s="7">
        <v>2</v>
      </c>
      <c r="U4569">
        <v>6</v>
      </c>
      <c r="V4569" t="s">
        <v>82</v>
      </c>
      <c r="W4569">
        <f t="shared" si="66"/>
        <v>480</v>
      </c>
      <c r="X4569" s="5">
        <v>3</v>
      </c>
      <c r="Y4569" s="15" t="s">
        <v>48</v>
      </c>
      <c r="Z4569" t="s">
        <v>55</v>
      </c>
      <c r="AA4569" t="s">
        <v>1107</v>
      </c>
      <c r="AB4569">
        <v>24</v>
      </c>
      <c r="AC4569" s="22" t="s">
        <v>1470</v>
      </c>
      <c r="AD4569" s="22" t="s">
        <v>1658</v>
      </c>
      <c r="AE4569" t="s">
        <v>1469</v>
      </c>
    </row>
    <row r="4570" spans="1:31" ht="14.4" x14ac:dyDescent="0.3">
      <c r="A4570">
        <v>45</v>
      </c>
      <c r="B4570" t="s">
        <v>24</v>
      </c>
      <c r="C4570" t="s">
        <v>395</v>
      </c>
      <c r="D4570" t="s">
        <v>105</v>
      </c>
      <c r="E4570">
        <v>2018</v>
      </c>
      <c r="F4570" t="s">
        <v>722</v>
      </c>
      <c r="G4570" t="s">
        <v>736</v>
      </c>
      <c r="H4570" s="3" t="s">
        <v>737</v>
      </c>
      <c r="I4570" s="17">
        <v>-9.9468920000000001</v>
      </c>
      <c r="J4570" s="17">
        <v>-67.829207999999994</v>
      </c>
      <c r="K4570">
        <v>221000</v>
      </c>
      <c r="L4570" t="s">
        <v>67</v>
      </c>
      <c r="M4570" t="s">
        <v>636</v>
      </c>
      <c r="N4570" t="s">
        <v>725</v>
      </c>
      <c r="O4570" s="12">
        <v>2015</v>
      </c>
      <c r="P4570" s="12">
        <v>9</v>
      </c>
      <c r="Q4570" s="12">
        <v>2016</v>
      </c>
      <c r="R4570" s="12">
        <v>2</v>
      </c>
      <c r="S4570">
        <v>6</v>
      </c>
      <c r="T4570" s="7">
        <v>2</v>
      </c>
      <c r="U4570">
        <v>6</v>
      </c>
      <c r="V4570" t="s">
        <v>82</v>
      </c>
      <c r="W4570">
        <f t="shared" si="66"/>
        <v>480</v>
      </c>
      <c r="X4570" s="5">
        <v>3</v>
      </c>
      <c r="Y4570" s="15" t="s">
        <v>48</v>
      </c>
      <c r="Z4570" t="s">
        <v>55</v>
      </c>
      <c r="AA4570" t="s">
        <v>889</v>
      </c>
      <c r="AB4570">
        <v>0</v>
      </c>
      <c r="AC4570" s="22" t="s">
        <v>1470</v>
      </c>
      <c r="AD4570" s="22" t="s">
        <v>1658</v>
      </c>
      <c r="AE4570" t="s">
        <v>1469</v>
      </c>
    </row>
    <row r="4571" spans="1:31" ht="14.4" x14ac:dyDescent="0.3">
      <c r="A4571">
        <v>45</v>
      </c>
      <c r="B4571" t="s">
        <v>24</v>
      </c>
      <c r="C4571" t="s">
        <v>395</v>
      </c>
      <c r="D4571" t="s">
        <v>105</v>
      </c>
      <c r="E4571">
        <v>2018</v>
      </c>
      <c r="F4571" t="s">
        <v>722</v>
      </c>
      <c r="G4571" t="s">
        <v>736</v>
      </c>
      <c r="H4571" s="3" t="s">
        <v>737</v>
      </c>
      <c r="I4571" s="17">
        <v>-9.9468920000000001</v>
      </c>
      <c r="J4571" s="17">
        <v>-67.829207999999994</v>
      </c>
      <c r="K4571">
        <v>221000</v>
      </c>
      <c r="L4571" t="s">
        <v>67</v>
      </c>
      <c r="M4571" t="s">
        <v>636</v>
      </c>
      <c r="N4571" t="s">
        <v>725</v>
      </c>
      <c r="O4571" s="12">
        <v>2015</v>
      </c>
      <c r="P4571" s="12">
        <v>9</v>
      </c>
      <c r="Q4571" s="12">
        <v>2016</v>
      </c>
      <c r="R4571" s="12">
        <v>2</v>
      </c>
      <c r="S4571">
        <v>6</v>
      </c>
      <c r="T4571" s="7">
        <v>2</v>
      </c>
      <c r="U4571">
        <v>6</v>
      </c>
      <c r="V4571" t="s">
        <v>82</v>
      </c>
      <c r="W4571">
        <f t="shared" si="66"/>
        <v>480</v>
      </c>
      <c r="X4571" s="5">
        <v>3</v>
      </c>
      <c r="Y4571" s="15" t="s">
        <v>48</v>
      </c>
      <c r="Z4571" t="s">
        <v>55</v>
      </c>
      <c r="AA4571" t="s">
        <v>70</v>
      </c>
      <c r="AB4571">
        <v>0</v>
      </c>
      <c r="AC4571" s="22" t="s">
        <v>1470</v>
      </c>
      <c r="AD4571" s="22" t="s">
        <v>1658</v>
      </c>
      <c r="AE4571" t="s">
        <v>1469</v>
      </c>
    </row>
    <row r="4572" spans="1:31" ht="14.4" x14ac:dyDescent="0.3">
      <c r="A4572">
        <v>45</v>
      </c>
      <c r="B4572" t="s">
        <v>24</v>
      </c>
      <c r="C4572" t="s">
        <v>395</v>
      </c>
      <c r="D4572" t="s">
        <v>105</v>
      </c>
      <c r="E4572">
        <v>2018</v>
      </c>
      <c r="F4572" t="s">
        <v>722</v>
      </c>
      <c r="G4572" t="s">
        <v>736</v>
      </c>
      <c r="H4572" s="3" t="s">
        <v>737</v>
      </c>
      <c r="I4572" s="17">
        <v>-9.9468920000000001</v>
      </c>
      <c r="J4572" s="17">
        <v>-67.829207999999994</v>
      </c>
      <c r="K4572">
        <v>221000</v>
      </c>
      <c r="L4572" t="s">
        <v>67</v>
      </c>
      <c r="M4572" t="s">
        <v>636</v>
      </c>
      <c r="N4572" t="s">
        <v>725</v>
      </c>
      <c r="O4572" s="12">
        <v>2015</v>
      </c>
      <c r="P4572" s="12">
        <v>9</v>
      </c>
      <c r="Q4572" s="12">
        <v>2016</v>
      </c>
      <c r="R4572" s="12">
        <v>2</v>
      </c>
      <c r="S4572">
        <v>6</v>
      </c>
      <c r="T4572" s="7">
        <v>2</v>
      </c>
      <c r="U4572">
        <v>6</v>
      </c>
      <c r="V4572" t="s">
        <v>82</v>
      </c>
      <c r="W4572">
        <f t="shared" si="66"/>
        <v>480</v>
      </c>
      <c r="X4572" s="5">
        <v>3</v>
      </c>
      <c r="Y4572" s="15" t="s">
        <v>48</v>
      </c>
      <c r="Z4572" t="s">
        <v>55</v>
      </c>
      <c r="AA4572" t="s">
        <v>1108</v>
      </c>
      <c r="AB4572">
        <v>1</v>
      </c>
      <c r="AC4572" s="22" t="s">
        <v>1470</v>
      </c>
      <c r="AD4572" s="22" t="s">
        <v>1658</v>
      </c>
      <c r="AE4572" t="s">
        <v>1469</v>
      </c>
    </row>
    <row r="4573" spans="1:31" ht="14.4" x14ac:dyDescent="0.3">
      <c r="A4573">
        <v>45</v>
      </c>
      <c r="B4573" t="s">
        <v>24</v>
      </c>
      <c r="C4573" t="s">
        <v>395</v>
      </c>
      <c r="D4573" t="s">
        <v>105</v>
      </c>
      <c r="E4573">
        <v>2018</v>
      </c>
      <c r="F4573" t="s">
        <v>722</v>
      </c>
      <c r="G4573" t="s">
        <v>736</v>
      </c>
      <c r="H4573" s="3" t="s">
        <v>737</v>
      </c>
      <c r="I4573" s="17">
        <v>-9.9468920000000001</v>
      </c>
      <c r="J4573" s="17">
        <v>-67.829207999999994</v>
      </c>
      <c r="K4573">
        <v>221000</v>
      </c>
      <c r="L4573" t="s">
        <v>67</v>
      </c>
      <c r="M4573" t="s">
        <v>636</v>
      </c>
      <c r="N4573" t="s">
        <v>725</v>
      </c>
      <c r="O4573" s="12">
        <v>2015</v>
      </c>
      <c r="P4573" s="12">
        <v>9</v>
      </c>
      <c r="Q4573" s="12">
        <v>2016</v>
      </c>
      <c r="R4573" s="12">
        <v>2</v>
      </c>
      <c r="S4573">
        <v>6</v>
      </c>
      <c r="T4573" s="7">
        <v>2</v>
      </c>
      <c r="U4573">
        <v>6</v>
      </c>
      <c r="V4573" t="s">
        <v>82</v>
      </c>
      <c r="W4573">
        <f t="shared" si="66"/>
        <v>480</v>
      </c>
      <c r="X4573" s="5">
        <v>3</v>
      </c>
      <c r="Y4573" s="15" t="s">
        <v>48</v>
      </c>
      <c r="Z4573" t="s">
        <v>55</v>
      </c>
      <c r="AA4573" t="s">
        <v>1113</v>
      </c>
      <c r="AB4573">
        <v>0</v>
      </c>
      <c r="AC4573" s="22" t="s">
        <v>1470</v>
      </c>
      <c r="AD4573" s="22" t="s">
        <v>1658</v>
      </c>
      <c r="AE4573" t="s">
        <v>1469</v>
      </c>
    </row>
    <row r="4574" spans="1:31" ht="14.4" x14ac:dyDescent="0.3">
      <c r="A4574">
        <v>45</v>
      </c>
      <c r="B4574" t="s">
        <v>24</v>
      </c>
      <c r="C4574" t="s">
        <v>395</v>
      </c>
      <c r="D4574" t="s">
        <v>105</v>
      </c>
      <c r="E4574">
        <v>2018</v>
      </c>
      <c r="F4574" t="s">
        <v>722</v>
      </c>
      <c r="G4574" t="s">
        <v>736</v>
      </c>
      <c r="H4574" s="3" t="s">
        <v>737</v>
      </c>
      <c r="I4574" s="17">
        <v>-9.9468920000000001</v>
      </c>
      <c r="J4574" s="17">
        <v>-67.829207999999994</v>
      </c>
      <c r="K4574">
        <v>221000</v>
      </c>
      <c r="L4574" t="s">
        <v>67</v>
      </c>
      <c r="M4574" t="s">
        <v>636</v>
      </c>
      <c r="N4574" t="s">
        <v>725</v>
      </c>
      <c r="O4574" s="12">
        <v>2015</v>
      </c>
      <c r="P4574" s="12">
        <v>9</v>
      </c>
      <c r="Q4574" s="12">
        <v>2016</v>
      </c>
      <c r="R4574" s="12">
        <v>2</v>
      </c>
      <c r="S4574">
        <v>6</v>
      </c>
      <c r="T4574" s="7">
        <v>2</v>
      </c>
      <c r="U4574">
        <v>6</v>
      </c>
      <c r="V4574" t="s">
        <v>82</v>
      </c>
      <c r="W4574">
        <f t="shared" si="66"/>
        <v>480</v>
      </c>
      <c r="X4574" s="5">
        <v>3</v>
      </c>
      <c r="Y4574" s="15" t="s">
        <v>48</v>
      </c>
      <c r="Z4574" t="s">
        <v>55</v>
      </c>
      <c r="AA4574" t="s">
        <v>73</v>
      </c>
      <c r="AB4574">
        <v>0</v>
      </c>
      <c r="AC4574" s="22" t="s">
        <v>1470</v>
      </c>
      <c r="AD4574" s="22" t="s">
        <v>1658</v>
      </c>
      <c r="AE4574" t="s">
        <v>1469</v>
      </c>
    </row>
    <row r="4575" spans="1:31" ht="14.4" x14ac:dyDescent="0.3">
      <c r="A4575">
        <v>45</v>
      </c>
      <c r="B4575" t="s">
        <v>24</v>
      </c>
      <c r="C4575" t="s">
        <v>395</v>
      </c>
      <c r="D4575" t="s">
        <v>105</v>
      </c>
      <c r="E4575">
        <v>2018</v>
      </c>
      <c r="F4575" t="s">
        <v>722</v>
      </c>
      <c r="G4575" t="s">
        <v>736</v>
      </c>
      <c r="H4575" s="3" t="s">
        <v>737</v>
      </c>
      <c r="I4575" s="17">
        <v>-9.9468920000000001</v>
      </c>
      <c r="J4575" s="17">
        <v>-67.829207999999994</v>
      </c>
      <c r="K4575">
        <v>221000</v>
      </c>
      <c r="L4575" t="s">
        <v>67</v>
      </c>
      <c r="M4575" t="s">
        <v>636</v>
      </c>
      <c r="N4575" t="s">
        <v>725</v>
      </c>
      <c r="O4575" s="12">
        <v>2015</v>
      </c>
      <c r="P4575" s="12">
        <v>9</v>
      </c>
      <c r="Q4575" s="12">
        <v>2016</v>
      </c>
      <c r="R4575" s="12">
        <v>2</v>
      </c>
      <c r="S4575">
        <v>6</v>
      </c>
      <c r="T4575" s="7">
        <v>2</v>
      </c>
      <c r="U4575">
        <v>6</v>
      </c>
      <c r="V4575" t="s">
        <v>82</v>
      </c>
      <c r="W4575">
        <f t="shared" si="66"/>
        <v>480</v>
      </c>
      <c r="X4575" s="5">
        <v>3</v>
      </c>
      <c r="Y4575" s="15" t="s">
        <v>48</v>
      </c>
      <c r="Z4575" t="s">
        <v>55</v>
      </c>
      <c r="AA4575" t="s">
        <v>876</v>
      </c>
      <c r="AB4575">
        <v>0</v>
      </c>
      <c r="AC4575" s="22" t="s">
        <v>1470</v>
      </c>
      <c r="AD4575" s="22" t="s">
        <v>1658</v>
      </c>
      <c r="AE4575" t="s">
        <v>1469</v>
      </c>
    </row>
    <row r="4576" spans="1:31" ht="14.4" x14ac:dyDescent="0.3">
      <c r="A4576">
        <v>45</v>
      </c>
      <c r="B4576" t="s">
        <v>24</v>
      </c>
      <c r="C4576" t="s">
        <v>395</v>
      </c>
      <c r="D4576" t="s">
        <v>105</v>
      </c>
      <c r="E4576">
        <v>2018</v>
      </c>
      <c r="F4576" t="s">
        <v>722</v>
      </c>
      <c r="G4576" t="s">
        <v>736</v>
      </c>
      <c r="H4576" s="3" t="s">
        <v>737</v>
      </c>
      <c r="I4576" s="17">
        <v>-9.9468920000000001</v>
      </c>
      <c r="J4576" s="17">
        <v>-67.829207999999994</v>
      </c>
      <c r="K4576">
        <v>221000</v>
      </c>
      <c r="L4576" t="s">
        <v>67</v>
      </c>
      <c r="M4576" t="s">
        <v>636</v>
      </c>
      <c r="N4576" t="s">
        <v>725</v>
      </c>
      <c r="O4576" s="12">
        <v>2015</v>
      </c>
      <c r="P4576" s="12">
        <v>9</v>
      </c>
      <c r="Q4576" s="12">
        <v>2016</v>
      </c>
      <c r="R4576" s="12">
        <v>2</v>
      </c>
      <c r="S4576">
        <v>6</v>
      </c>
      <c r="T4576" s="7">
        <v>2</v>
      </c>
      <c r="U4576">
        <v>6</v>
      </c>
      <c r="V4576" t="s">
        <v>82</v>
      </c>
      <c r="W4576">
        <f t="shared" si="66"/>
        <v>480</v>
      </c>
      <c r="X4576" s="5">
        <v>3</v>
      </c>
      <c r="Y4576" s="15" t="s">
        <v>48</v>
      </c>
      <c r="Z4576" t="s">
        <v>83</v>
      </c>
      <c r="AA4576" t="s">
        <v>128</v>
      </c>
      <c r="AB4576">
        <v>3</v>
      </c>
      <c r="AC4576" s="22" t="s">
        <v>1470</v>
      </c>
      <c r="AD4576" s="22" t="s">
        <v>1658</v>
      </c>
      <c r="AE4576" t="s">
        <v>1469</v>
      </c>
    </row>
    <row r="4577" spans="1:31" ht="14.4" x14ac:dyDescent="0.3">
      <c r="A4577">
        <v>45</v>
      </c>
      <c r="B4577" t="s">
        <v>24</v>
      </c>
      <c r="C4577" t="s">
        <v>395</v>
      </c>
      <c r="D4577" t="s">
        <v>105</v>
      </c>
      <c r="E4577">
        <v>2018</v>
      </c>
      <c r="F4577" t="s">
        <v>722</v>
      </c>
      <c r="G4577" t="s">
        <v>736</v>
      </c>
      <c r="H4577" s="3" t="s">
        <v>737</v>
      </c>
      <c r="I4577" s="17">
        <v>-9.9468920000000001</v>
      </c>
      <c r="J4577" s="17">
        <v>-67.829207999999994</v>
      </c>
      <c r="K4577">
        <v>221000</v>
      </c>
      <c r="L4577" t="s">
        <v>67</v>
      </c>
      <c r="M4577" t="s">
        <v>636</v>
      </c>
      <c r="N4577" t="s">
        <v>725</v>
      </c>
      <c r="O4577" s="12">
        <v>2015</v>
      </c>
      <c r="P4577" s="12">
        <v>9</v>
      </c>
      <c r="Q4577" s="12">
        <v>2016</v>
      </c>
      <c r="R4577" s="12">
        <v>2</v>
      </c>
      <c r="S4577">
        <v>6</v>
      </c>
      <c r="T4577" s="7">
        <v>2</v>
      </c>
      <c r="U4577">
        <v>6</v>
      </c>
      <c r="V4577" t="s">
        <v>82</v>
      </c>
      <c r="W4577">
        <f t="shared" si="66"/>
        <v>480</v>
      </c>
      <c r="X4577" s="5">
        <v>3</v>
      </c>
      <c r="Y4577" s="15" t="s">
        <v>48</v>
      </c>
      <c r="Z4577" t="s">
        <v>83</v>
      </c>
      <c r="AA4577" t="s">
        <v>84</v>
      </c>
      <c r="AB4577">
        <v>12</v>
      </c>
      <c r="AC4577" s="22" t="s">
        <v>1470</v>
      </c>
      <c r="AD4577" s="22" t="s">
        <v>1658</v>
      </c>
      <c r="AE4577" t="s">
        <v>1469</v>
      </c>
    </row>
    <row r="4578" spans="1:31" ht="14.4" x14ac:dyDescent="0.3">
      <c r="A4578">
        <v>45</v>
      </c>
      <c r="B4578" t="s">
        <v>24</v>
      </c>
      <c r="C4578" t="s">
        <v>395</v>
      </c>
      <c r="D4578" t="s">
        <v>105</v>
      </c>
      <c r="E4578">
        <v>2018</v>
      </c>
      <c r="F4578" t="s">
        <v>722</v>
      </c>
      <c r="G4578" t="s">
        <v>736</v>
      </c>
      <c r="H4578" s="3" t="s">
        <v>737</v>
      </c>
      <c r="I4578" s="17">
        <v>-9.9468920000000001</v>
      </c>
      <c r="J4578" s="17">
        <v>-67.829207999999994</v>
      </c>
      <c r="K4578">
        <v>221000</v>
      </c>
      <c r="L4578" t="s">
        <v>67</v>
      </c>
      <c r="M4578" t="s">
        <v>636</v>
      </c>
      <c r="N4578" t="s">
        <v>725</v>
      </c>
      <c r="O4578" s="12">
        <v>2015</v>
      </c>
      <c r="P4578" s="12">
        <v>9</v>
      </c>
      <c r="Q4578" s="12">
        <v>2016</v>
      </c>
      <c r="R4578" s="12">
        <v>2</v>
      </c>
      <c r="S4578">
        <v>6</v>
      </c>
      <c r="T4578" s="7">
        <v>2</v>
      </c>
      <c r="U4578">
        <v>6</v>
      </c>
      <c r="V4578" t="s">
        <v>82</v>
      </c>
      <c r="W4578">
        <f t="shared" si="66"/>
        <v>480</v>
      </c>
      <c r="X4578" s="5">
        <v>3</v>
      </c>
      <c r="Y4578" s="15" t="s">
        <v>48</v>
      </c>
      <c r="Z4578" t="s">
        <v>83</v>
      </c>
      <c r="AA4578" t="s">
        <v>911</v>
      </c>
      <c r="AB4578">
        <v>20</v>
      </c>
      <c r="AC4578" s="22" t="s">
        <v>1470</v>
      </c>
      <c r="AD4578" s="22" t="s">
        <v>1658</v>
      </c>
      <c r="AE4578" t="s">
        <v>1469</v>
      </c>
    </row>
    <row r="4579" spans="1:31" ht="14.4" x14ac:dyDescent="0.3">
      <c r="A4579">
        <v>45</v>
      </c>
      <c r="B4579" t="s">
        <v>24</v>
      </c>
      <c r="C4579" t="s">
        <v>395</v>
      </c>
      <c r="D4579" t="s">
        <v>105</v>
      </c>
      <c r="E4579">
        <v>2018</v>
      </c>
      <c r="F4579" t="s">
        <v>722</v>
      </c>
      <c r="G4579" t="s">
        <v>736</v>
      </c>
      <c r="H4579" s="3" t="s">
        <v>737</v>
      </c>
      <c r="I4579" s="17">
        <v>-9.9468920000000001</v>
      </c>
      <c r="J4579" s="17">
        <v>-67.829207999999994</v>
      </c>
      <c r="K4579">
        <v>221000</v>
      </c>
      <c r="L4579" t="s">
        <v>67</v>
      </c>
      <c r="M4579" t="s">
        <v>636</v>
      </c>
      <c r="N4579" t="s">
        <v>725</v>
      </c>
      <c r="O4579" s="12">
        <v>2015</v>
      </c>
      <c r="P4579" s="12">
        <v>9</v>
      </c>
      <c r="Q4579" s="12">
        <v>2016</v>
      </c>
      <c r="R4579" s="12">
        <v>2</v>
      </c>
      <c r="S4579">
        <v>6</v>
      </c>
      <c r="T4579" s="7">
        <v>2</v>
      </c>
      <c r="U4579">
        <v>6</v>
      </c>
      <c r="V4579" t="s">
        <v>82</v>
      </c>
      <c r="W4579">
        <f t="shared" si="66"/>
        <v>480</v>
      </c>
      <c r="X4579" s="5">
        <v>3</v>
      </c>
      <c r="Y4579" s="15" t="s">
        <v>48</v>
      </c>
      <c r="Z4579" t="s">
        <v>83</v>
      </c>
      <c r="AA4579" t="s">
        <v>902</v>
      </c>
      <c r="AB4579">
        <v>1</v>
      </c>
      <c r="AC4579" s="22" t="s">
        <v>1470</v>
      </c>
      <c r="AD4579" s="22" t="s">
        <v>1658</v>
      </c>
      <c r="AE4579" t="s">
        <v>1469</v>
      </c>
    </row>
    <row r="4580" spans="1:31" ht="14.4" x14ac:dyDescent="0.3">
      <c r="A4580">
        <v>45</v>
      </c>
      <c r="B4580" t="s">
        <v>24</v>
      </c>
      <c r="C4580" t="s">
        <v>395</v>
      </c>
      <c r="D4580" t="s">
        <v>105</v>
      </c>
      <c r="E4580">
        <v>2018</v>
      </c>
      <c r="F4580" t="s">
        <v>722</v>
      </c>
      <c r="G4580" t="s">
        <v>736</v>
      </c>
      <c r="H4580" s="3" t="s">
        <v>737</v>
      </c>
      <c r="I4580" s="17">
        <v>-9.9468920000000001</v>
      </c>
      <c r="J4580" s="17">
        <v>-67.829207999999994</v>
      </c>
      <c r="K4580">
        <v>221000</v>
      </c>
      <c r="L4580" t="s">
        <v>67</v>
      </c>
      <c r="M4580" t="s">
        <v>636</v>
      </c>
      <c r="N4580" t="s">
        <v>725</v>
      </c>
      <c r="O4580" s="12">
        <v>2015</v>
      </c>
      <c r="P4580" s="12">
        <v>9</v>
      </c>
      <c r="Q4580" s="12">
        <v>2016</v>
      </c>
      <c r="R4580" s="12">
        <v>2</v>
      </c>
      <c r="S4580">
        <v>6</v>
      </c>
      <c r="T4580" s="7">
        <v>2</v>
      </c>
      <c r="U4580">
        <v>6</v>
      </c>
      <c r="V4580" t="s">
        <v>82</v>
      </c>
      <c r="W4580">
        <f t="shared" si="66"/>
        <v>480</v>
      </c>
      <c r="X4580" s="5">
        <v>3</v>
      </c>
      <c r="Y4580" s="15" t="s">
        <v>48</v>
      </c>
      <c r="Z4580" t="s">
        <v>83</v>
      </c>
      <c r="AA4580" t="s">
        <v>87</v>
      </c>
      <c r="AB4580">
        <v>52</v>
      </c>
      <c r="AC4580" s="22" t="s">
        <v>1470</v>
      </c>
      <c r="AD4580" s="22" t="s">
        <v>1658</v>
      </c>
      <c r="AE4580" t="s">
        <v>1469</v>
      </c>
    </row>
    <row r="4581" spans="1:31" ht="14.4" x14ac:dyDescent="0.3">
      <c r="A4581">
        <v>45</v>
      </c>
      <c r="B4581" t="s">
        <v>24</v>
      </c>
      <c r="C4581" t="s">
        <v>395</v>
      </c>
      <c r="D4581" t="s">
        <v>105</v>
      </c>
      <c r="E4581">
        <v>2018</v>
      </c>
      <c r="F4581" t="s">
        <v>722</v>
      </c>
      <c r="G4581" t="s">
        <v>736</v>
      </c>
      <c r="H4581" s="3" t="s">
        <v>737</v>
      </c>
      <c r="I4581" s="17">
        <v>-9.9468920000000001</v>
      </c>
      <c r="J4581" s="17">
        <v>-67.829207999999994</v>
      </c>
      <c r="K4581">
        <v>221000</v>
      </c>
      <c r="L4581" t="s">
        <v>67</v>
      </c>
      <c r="M4581" t="s">
        <v>636</v>
      </c>
      <c r="N4581" t="s">
        <v>725</v>
      </c>
      <c r="O4581" s="12">
        <v>2015</v>
      </c>
      <c r="P4581" s="12">
        <v>9</v>
      </c>
      <c r="Q4581" s="12">
        <v>2016</v>
      </c>
      <c r="R4581" s="12">
        <v>2</v>
      </c>
      <c r="S4581">
        <v>6</v>
      </c>
      <c r="T4581" s="7">
        <v>2</v>
      </c>
      <c r="U4581">
        <v>6</v>
      </c>
      <c r="V4581" t="s">
        <v>82</v>
      </c>
      <c r="W4581">
        <f t="shared" si="66"/>
        <v>480</v>
      </c>
      <c r="X4581" s="5">
        <v>3</v>
      </c>
      <c r="Y4581" s="15" t="s">
        <v>48</v>
      </c>
      <c r="Z4581" t="s">
        <v>83</v>
      </c>
      <c r="AA4581" t="s">
        <v>906</v>
      </c>
      <c r="AB4581">
        <v>14</v>
      </c>
      <c r="AC4581" s="22" t="s">
        <v>1470</v>
      </c>
      <c r="AD4581" s="22" t="s">
        <v>1658</v>
      </c>
      <c r="AE4581" t="s">
        <v>1469</v>
      </c>
    </row>
    <row r="4582" spans="1:31" ht="14.4" x14ac:dyDescent="0.3">
      <c r="A4582">
        <v>45</v>
      </c>
      <c r="B4582" t="s">
        <v>24</v>
      </c>
      <c r="C4582" t="s">
        <v>395</v>
      </c>
      <c r="D4582" t="s">
        <v>105</v>
      </c>
      <c r="E4582">
        <v>2018</v>
      </c>
      <c r="F4582" t="s">
        <v>722</v>
      </c>
      <c r="G4582" t="s">
        <v>736</v>
      </c>
      <c r="H4582" s="3" t="s">
        <v>737</v>
      </c>
      <c r="I4582" s="17">
        <v>-9.9468920000000001</v>
      </c>
      <c r="J4582" s="17">
        <v>-67.829207999999994</v>
      </c>
      <c r="K4582">
        <v>221000</v>
      </c>
      <c r="L4582" t="s">
        <v>67</v>
      </c>
      <c r="M4582" t="s">
        <v>636</v>
      </c>
      <c r="N4582" t="s">
        <v>725</v>
      </c>
      <c r="O4582" s="12">
        <v>2015</v>
      </c>
      <c r="P4582" s="12">
        <v>9</v>
      </c>
      <c r="Q4582" s="12">
        <v>2016</v>
      </c>
      <c r="R4582" s="12">
        <v>2</v>
      </c>
      <c r="S4582">
        <v>6</v>
      </c>
      <c r="T4582" s="7">
        <v>2</v>
      </c>
      <c r="U4582">
        <v>6</v>
      </c>
      <c r="V4582" t="s">
        <v>82</v>
      </c>
      <c r="W4582">
        <f t="shared" si="66"/>
        <v>480</v>
      </c>
      <c r="X4582" s="5">
        <v>3</v>
      </c>
      <c r="Y4582" s="15" t="s">
        <v>48</v>
      </c>
      <c r="Z4582" t="s">
        <v>90</v>
      </c>
      <c r="AA4582" t="s">
        <v>1171</v>
      </c>
      <c r="AB4582">
        <v>0</v>
      </c>
      <c r="AC4582" s="22" t="s">
        <v>1470</v>
      </c>
      <c r="AD4582" s="22" t="s">
        <v>1658</v>
      </c>
      <c r="AE4582" t="s">
        <v>1469</v>
      </c>
    </row>
    <row r="4583" spans="1:31" ht="14.4" x14ac:dyDescent="0.3">
      <c r="A4583">
        <v>45</v>
      </c>
      <c r="B4583" t="s">
        <v>24</v>
      </c>
      <c r="C4583" t="s">
        <v>395</v>
      </c>
      <c r="D4583" t="s">
        <v>105</v>
      </c>
      <c r="E4583">
        <v>2018</v>
      </c>
      <c r="F4583" t="s">
        <v>722</v>
      </c>
      <c r="G4583" t="s">
        <v>736</v>
      </c>
      <c r="H4583" s="3" t="s">
        <v>737</v>
      </c>
      <c r="I4583" s="17">
        <v>-9.9468920000000001</v>
      </c>
      <c r="J4583" s="17">
        <v>-67.829207999999994</v>
      </c>
      <c r="K4583">
        <v>221000</v>
      </c>
      <c r="L4583" t="s">
        <v>67</v>
      </c>
      <c r="M4583" t="s">
        <v>636</v>
      </c>
      <c r="N4583" t="s">
        <v>725</v>
      </c>
      <c r="O4583" s="12">
        <v>2015</v>
      </c>
      <c r="P4583" s="12">
        <v>9</v>
      </c>
      <c r="Q4583" s="12">
        <v>2016</v>
      </c>
      <c r="R4583" s="12">
        <v>2</v>
      </c>
      <c r="S4583">
        <v>6</v>
      </c>
      <c r="T4583" s="7">
        <v>2</v>
      </c>
      <c r="U4583">
        <v>6</v>
      </c>
      <c r="V4583" t="s">
        <v>82</v>
      </c>
      <c r="W4583">
        <f t="shared" si="66"/>
        <v>480</v>
      </c>
      <c r="X4583" s="5">
        <v>3</v>
      </c>
      <c r="Y4583" s="15" t="s">
        <v>48</v>
      </c>
      <c r="Z4583" t="s">
        <v>90</v>
      </c>
      <c r="AA4583" t="s">
        <v>666</v>
      </c>
      <c r="AB4583">
        <v>1</v>
      </c>
      <c r="AC4583" s="22" t="s">
        <v>1470</v>
      </c>
      <c r="AD4583" s="22" t="s">
        <v>1658</v>
      </c>
      <c r="AE4583" t="s">
        <v>1469</v>
      </c>
    </row>
    <row r="4584" spans="1:31" ht="14.4" x14ac:dyDescent="0.3">
      <c r="A4584">
        <v>45</v>
      </c>
      <c r="B4584" t="s">
        <v>24</v>
      </c>
      <c r="C4584" t="s">
        <v>395</v>
      </c>
      <c r="D4584" t="s">
        <v>105</v>
      </c>
      <c r="E4584">
        <v>2018</v>
      </c>
      <c r="F4584" t="s">
        <v>722</v>
      </c>
      <c r="G4584" t="s">
        <v>736</v>
      </c>
      <c r="H4584" s="3" t="s">
        <v>737</v>
      </c>
      <c r="I4584" s="17">
        <v>-9.9468920000000001</v>
      </c>
      <c r="J4584" s="17">
        <v>-67.829207999999994</v>
      </c>
      <c r="K4584">
        <v>221000</v>
      </c>
      <c r="L4584" t="s">
        <v>67</v>
      </c>
      <c r="M4584" t="s">
        <v>636</v>
      </c>
      <c r="N4584" t="s">
        <v>725</v>
      </c>
      <c r="O4584" s="12">
        <v>2015</v>
      </c>
      <c r="P4584" s="12">
        <v>9</v>
      </c>
      <c r="Q4584" s="12">
        <v>2016</v>
      </c>
      <c r="R4584" s="12">
        <v>2</v>
      </c>
      <c r="S4584">
        <v>6</v>
      </c>
      <c r="T4584" s="7">
        <v>2</v>
      </c>
      <c r="U4584">
        <v>6</v>
      </c>
      <c r="V4584" t="s">
        <v>82</v>
      </c>
      <c r="W4584">
        <f t="shared" si="66"/>
        <v>480</v>
      </c>
      <c r="X4584" s="5">
        <v>3</v>
      </c>
      <c r="Y4584" s="15" t="s">
        <v>48</v>
      </c>
      <c r="Z4584" t="s">
        <v>90</v>
      </c>
      <c r="AA4584" t="s">
        <v>917</v>
      </c>
      <c r="AB4584">
        <v>3</v>
      </c>
      <c r="AC4584" s="22" t="s">
        <v>1470</v>
      </c>
      <c r="AD4584" s="22" t="s">
        <v>1658</v>
      </c>
      <c r="AE4584" t="s">
        <v>1469</v>
      </c>
    </row>
    <row r="4585" spans="1:31" ht="14.4" x14ac:dyDescent="0.3">
      <c r="A4585">
        <v>45</v>
      </c>
      <c r="B4585" t="s">
        <v>24</v>
      </c>
      <c r="C4585" t="s">
        <v>395</v>
      </c>
      <c r="D4585" t="s">
        <v>105</v>
      </c>
      <c r="E4585">
        <v>2018</v>
      </c>
      <c r="F4585" t="s">
        <v>722</v>
      </c>
      <c r="G4585" t="s">
        <v>736</v>
      </c>
      <c r="H4585" s="3" t="s">
        <v>737</v>
      </c>
      <c r="I4585" s="17">
        <v>-9.9468920000000001</v>
      </c>
      <c r="J4585" s="17">
        <v>-67.829207999999994</v>
      </c>
      <c r="K4585">
        <v>221000</v>
      </c>
      <c r="L4585" t="s">
        <v>67</v>
      </c>
      <c r="M4585" t="s">
        <v>636</v>
      </c>
      <c r="N4585" t="s">
        <v>725</v>
      </c>
      <c r="O4585" s="12">
        <v>2015</v>
      </c>
      <c r="P4585" s="12">
        <v>9</v>
      </c>
      <c r="Q4585" s="12">
        <v>2016</v>
      </c>
      <c r="R4585" s="12">
        <v>2</v>
      </c>
      <c r="S4585">
        <v>6</v>
      </c>
      <c r="T4585" s="7">
        <v>2</v>
      </c>
      <c r="U4585">
        <v>6</v>
      </c>
      <c r="V4585" t="s">
        <v>82</v>
      </c>
      <c r="W4585">
        <f t="shared" si="66"/>
        <v>480</v>
      </c>
      <c r="X4585" s="5">
        <v>3</v>
      </c>
      <c r="Y4585" s="15" t="s">
        <v>48</v>
      </c>
      <c r="Z4585" t="s">
        <v>90</v>
      </c>
      <c r="AA4585" t="s">
        <v>91</v>
      </c>
      <c r="AB4585">
        <v>13</v>
      </c>
      <c r="AC4585" s="22" t="s">
        <v>1470</v>
      </c>
      <c r="AD4585" s="22" t="s">
        <v>1658</v>
      </c>
      <c r="AE4585" t="s">
        <v>1469</v>
      </c>
    </row>
    <row r="4586" spans="1:31" ht="14.4" x14ac:dyDescent="0.3">
      <c r="A4586">
        <v>45</v>
      </c>
      <c r="B4586" t="s">
        <v>24</v>
      </c>
      <c r="C4586" t="s">
        <v>395</v>
      </c>
      <c r="D4586" t="s">
        <v>105</v>
      </c>
      <c r="E4586">
        <v>2018</v>
      </c>
      <c r="F4586" t="s">
        <v>722</v>
      </c>
      <c r="G4586" t="s">
        <v>738</v>
      </c>
      <c r="H4586" s="3" t="s">
        <v>739</v>
      </c>
      <c r="I4586" s="17">
        <v>-9.9858419999999999</v>
      </c>
      <c r="J4586" s="17">
        <v>-67.844398999999996</v>
      </c>
      <c r="K4586">
        <v>16000</v>
      </c>
      <c r="L4586" t="s">
        <v>67</v>
      </c>
      <c r="M4586" t="s">
        <v>636</v>
      </c>
      <c r="N4586" t="s">
        <v>725</v>
      </c>
      <c r="O4586" s="12">
        <v>2015</v>
      </c>
      <c r="P4586" s="12">
        <v>9</v>
      </c>
      <c r="Q4586" s="12">
        <v>2016</v>
      </c>
      <c r="R4586" s="12">
        <v>2</v>
      </c>
      <c r="S4586">
        <v>6</v>
      </c>
      <c r="T4586" s="7">
        <v>2</v>
      </c>
      <c r="U4586">
        <v>6</v>
      </c>
      <c r="V4586" t="s">
        <v>82</v>
      </c>
      <c r="W4586">
        <f t="shared" si="66"/>
        <v>480</v>
      </c>
      <c r="X4586" s="5">
        <v>3</v>
      </c>
      <c r="Y4586" s="15" t="s">
        <v>48</v>
      </c>
      <c r="Z4586" t="s">
        <v>49</v>
      </c>
      <c r="AA4586" t="s">
        <v>1170</v>
      </c>
      <c r="AB4586">
        <v>0</v>
      </c>
      <c r="AC4586" s="22" t="s">
        <v>1470</v>
      </c>
      <c r="AD4586" s="22" t="s">
        <v>1658</v>
      </c>
      <c r="AE4586" t="s">
        <v>1469</v>
      </c>
    </row>
    <row r="4587" spans="1:31" ht="14.4" x14ac:dyDescent="0.3">
      <c r="A4587">
        <v>45</v>
      </c>
      <c r="B4587" t="s">
        <v>24</v>
      </c>
      <c r="C4587" t="s">
        <v>395</v>
      </c>
      <c r="D4587" t="s">
        <v>105</v>
      </c>
      <c r="E4587">
        <v>2018</v>
      </c>
      <c r="F4587" t="s">
        <v>722</v>
      </c>
      <c r="G4587" t="s">
        <v>738</v>
      </c>
      <c r="H4587" s="3" t="s">
        <v>739</v>
      </c>
      <c r="I4587" s="17">
        <v>-9.9858419999999999</v>
      </c>
      <c r="J4587" s="17">
        <v>-67.844398999999996</v>
      </c>
      <c r="K4587">
        <v>16000</v>
      </c>
      <c r="L4587" t="s">
        <v>67</v>
      </c>
      <c r="M4587" t="s">
        <v>636</v>
      </c>
      <c r="N4587" t="s">
        <v>725</v>
      </c>
      <c r="O4587" s="12">
        <v>2015</v>
      </c>
      <c r="P4587" s="12">
        <v>9</v>
      </c>
      <c r="Q4587" s="12">
        <v>2016</v>
      </c>
      <c r="R4587" s="12">
        <v>2</v>
      </c>
      <c r="S4587">
        <v>6</v>
      </c>
      <c r="T4587" s="7">
        <v>2</v>
      </c>
      <c r="U4587">
        <v>6</v>
      </c>
      <c r="V4587" t="s">
        <v>82</v>
      </c>
      <c r="W4587">
        <f t="shared" si="66"/>
        <v>480</v>
      </c>
      <c r="X4587" s="5">
        <v>3</v>
      </c>
      <c r="Y4587" s="15" t="s">
        <v>48</v>
      </c>
      <c r="Z4587" t="s">
        <v>49</v>
      </c>
      <c r="AA4587" t="s">
        <v>1105</v>
      </c>
      <c r="AB4587">
        <v>0</v>
      </c>
      <c r="AC4587" s="22" t="s">
        <v>1470</v>
      </c>
      <c r="AD4587" s="22" t="s">
        <v>1658</v>
      </c>
      <c r="AE4587" t="s">
        <v>1469</v>
      </c>
    </row>
    <row r="4588" spans="1:31" ht="14.4" x14ac:dyDescent="0.3">
      <c r="A4588">
        <v>45</v>
      </c>
      <c r="B4588" t="s">
        <v>24</v>
      </c>
      <c r="C4588" t="s">
        <v>395</v>
      </c>
      <c r="D4588" t="s">
        <v>105</v>
      </c>
      <c r="E4588">
        <v>2018</v>
      </c>
      <c r="F4588" t="s">
        <v>722</v>
      </c>
      <c r="G4588" t="s">
        <v>738</v>
      </c>
      <c r="H4588" s="3" t="s">
        <v>739</v>
      </c>
      <c r="I4588" s="17">
        <v>-9.9858419999999999</v>
      </c>
      <c r="J4588" s="17">
        <v>-67.844398999999996</v>
      </c>
      <c r="K4588">
        <v>16000</v>
      </c>
      <c r="L4588" t="s">
        <v>67</v>
      </c>
      <c r="M4588" t="s">
        <v>636</v>
      </c>
      <c r="N4588" t="s">
        <v>725</v>
      </c>
      <c r="O4588" s="12">
        <v>2015</v>
      </c>
      <c r="P4588" s="12">
        <v>9</v>
      </c>
      <c r="Q4588" s="12">
        <v>2016</v>
      </c>
      <c r="R4588" s="12">
        <v>2</v>
      </c>
      <c r="S4588">
        <v>6</v>
      </c>
      <c r="T4588" s="7">
        <v>2</v>
      </c>
      <c r="U4588">
        <v>6</v>
      </c>
      <c r="V4588" t="s">
        <v>82</v>
      </c>
      <c r="W4588">
        <f t="shared" si="66"/>
        <v>480</v>
      </c>
      <c r="X4588" s="5">
        <v>3</v>
      </c>
      <c r="Y4588" s="15" t="s">
        <v>48</v>
      </c>
      <c r="Z4588" t="s">
        <v>49</v>
      </c>
      <c r="AA4588" t="s">
        <v>483</v>
      </c>
      <c r="AB4588">
        <v>0</v>
      </c>
      <c r="AC4588" s="22" t="s">
        <v>1470</v>
      </c>
      <c r="AD4588" s="22" t="s">
        <v>1658</v>
      </c>
      <c r="AE4588" t="s">
        <v>1469</v>
      </c>
    </row>
    <row r="4589" spans="1:31" ht="14.4" x14ac:dyDescent="0.3">
      <c r="A4589">
        <v>45</v>
      </c>
      <c r="B4589" t="s">
        <v>24</v>
      </c>
      <c r="C4589" t="s">
        <v>395</v>
      </c>
      <c r="D4589" t="s">
        <v>105</v>
      </c>
      <c r="E4589">
        <v>2018</v>
      </c>
      <c r="F4589" t="s">
        <v>722</v>
      </c>
      <c r="G4589" t="s">
        <v>738</v>
      </c>
      <c r="H4589" s="3" t="s">
        <v>739</v>
      </c>
      <c r="I4589" s="17">
        <v>-9.9858419999999999</v>
      </c>
      <c r="J4589" s="17">
        <v>-67.844398999999996</v>
      </c>
      <c r="K4589">
        <v>16000</v>
      </c>
      <c r="L4589" t="s">
        <v>67</v>
      </c>
      <c r="M4589" t="s">
        <v>636</v>
      </c>
      <c r="N4589" t="s">
        <v>725</v>
      </c>
      <c r="O4589" s="12">
        <v>2015</v>
      </c>
      <c r="P4589" s="12">
        <v>9</v>
      </c>
      <c r="Q4589" s="12">
        <v>2016</v>
      </c>
      <c r="R4589" s="12">
        <v>2</v>
      </c>
      <c r="S4589">
        <v>6</v>
      </c>
      <c r="T4589" s="7">
        <v>2</v>
      </c>
      <c r="U4589">
        <v>6</v>
      </c>
      <c r="V4589" t="s">
        <v>82</v>
      </c>
      <c r="W4589">
        <f t="shared" si="66"/>
        <v>480</v>
      </c>
      <c r="X4589" s="5">
        <v>3</v>
      </c>
      <c r="Y4589" s="15" t="s">
        <v>48</v>
      </c>
      <c r="Z4589" t="s">
        <v>49</v>
      </c>
      <c r="AA4589" t="s">
        <v>490</v>
      </c>
      <c r="AB4589">
        <v>0</v>
      </c>
      <c r="AC4589" s="22" t="s">
        <v>1470</v>
      </c>
      <c r="AD4589" s="22" t="s">
        <v>1658</v>
      </c>
      <c r="AE4589" t="s">
        <v>1469</v>
      </c>
    </row>
    <row r="4590" spans="1:31" ht="14.4" x14ac:dyDescent="0.3">
      <c r="A4590">
        <v>45</v>
      </c>
      <c r="B4590" t="s">
        <v>24</v>
      </c>
      <c r="C4590" t="s">
        <v>395</v>
      </c>
      <c r="D4590" t="s">
        <v>105</v>
      </c>
      <c r="E4590">
        <v>2018</v>
      </c>
      <c r="F4590" t="s">
        <v>722</v>
      </c>
      <c r="G4590" t="s">
        <v>738</v>
      </c>
      <c r="H4590" s="3" t="s">
        <v>739</v>
      </c>
      <c r="I4590" s="17">
        <v>-9.9858419999999999</v>
      </c>
      <c r="J4590" s="17">
        <v>-67.844398999999996</v>
      </c>
      <c r="K4590">
        <v>16000</v>
      </c>
      <c r="L4590" t="s">
        <v>67</v>
      </c>
      <c r="M4590" t="s">
        <v>636</v>
      </c>
      <c r="N4590" t="s">
        <v>725</v>
      </c>
      <c r="O4590" s="12">
        <v>2015</v>
      </c>
      <c r="P4590" s="12">
        <v>9</v>
      </c>
      <c r="Q4590" s="12">
        <v>2016</v>
      </c>
      <c r="R4590" s="12">
        <v>2</v>
      </c>
      <c r="S4590">
        <v>6</v>
      </c>
      <c r="T4590" s="7">
        <v>2</v>
      </c>
      <c r="U4590">
        <v>6</v>
      </c>
      <c r="V4590" t="s">
        <v>82</v>
      </c>
      <c r="W4590">
        <f t="shared" si="66"/>
        <v>480</v>
      </c>
      <c r="X4590" s="5">
        <v>3</v>
      </c>
      <c r="Y4590" s="15" t="s">
        <v>48</v>
      </c>
      <c r="Z4590" t="s">
        <v>49</v>
      </c>
      <c r="AA4590" t="s">
        <v>1079</v>
      </c>
      <c r="AB4590">
        <v>0</v>
      </c>
      <c r="AC4590" s="22" t="s">
        <v>1470</v>
      </c>
      <c r="AD4590" s="22" t="s">
        <v>1658</v>
      </c>
      <c r="AE4590" t="s">
        <v>1469</v>
      </c>
    </row>
    <row r="4591" spans="1:31" ht="14.4" x14ac:dyDescent="0.3">
      <c r="A4591">
        <v>45</v>
      </c>
      <c r="B4591" t="s">
        <v>24</v>
      </c>
      <c r="C4591" t="s">
        <v>395</v>
      </c>
      <c r="D4591" t="s">
        <v>105</v>
      </c>
      <c r="E4591">
        <v>2018</v>
      </c>
      <c r="F4591" t="s">
        <v>722</v>
      </c>
      <c r="G4591" t="s">
        <v>738</v>
      </c>
      <c r="H4591" s="3" t="s">
        <v>739</v>
      </c>
      <c r="I4591" s="17">
        <v>-9.9858419999999999</v>
      </c>
      <c r="J4591" s="17">
        <v>-67.844398999999996</v>
      </c>
      <c r="K4591">
        <v>16000</v>
      </c>
      <c r="L4591" t="s">
        <v>67</v>
      </c>
      <c r="M4591" t="s">
        <v>636</v>
      </c>
      <c r="N4591" t="s">
        <v>725</v>
      </c>
      <c r="O4591" s="12">
        <v>2015</v>
      </c>
      <c r="P4591" s="12">
        <v>9</v>
      </c>
      <c r="Q4591" s="12">
        <v>2016</v>
      </c>
      <c r="R4591" s="12">
        <v>2</v>
      </c>
      <c r="S4591">
        <v>6</v>
      </c>
      <c r="T4591" s="7">
        <v>2</v>
      </c>
      <c r="U4591">
        <v>6</v>
      </c>
      <c r="V4591" t="s">
        <v>82</v>
      </c>
      <c r="W4591">
        <f t="shared" si="66"/>
        <v>480</v>
      </c>
      <c r="X4591" s="5">
        <v>3</v>
      </c>
      <c r="Y4591" s="15" t="s">
        <v>48</v>
      </c>
      <c r="Z4591" t="s">
        <v>55</v>
      </c>
      <c r="AA4591" t="s">
        <v>1080</v>
      </c>
      <c r="AB4591">
        <v>13</v>
      </c>
      <c r="AC4591" s="22" t="s">
        <v>1470</v>
      </c>
      <c r="AD4591" s="22" t="s">
        <v>1658</v>
      </c>
      <c r="AE4591" t="s">
        <v>1469</v>
      </c>
    </row>
    <row r="4592" spans="1:31" ht="14.4" x14ac:dyDescent="0.3">
      <c r="A4592">
        <v>45</v>
      </c>
      <c r="B4592" t="s">
        <v>24</v>
      </c>
      <c r="C4592" t="s">
        <v>395</v>
      </c>
      <c r="D4592" t="s">
        <v>105</v>
      </c>
      <c r="E4592">
        <v>2018</v>
      </c>
      <c r="F4592" t="s">
        <v>722</v>
      </c>
      <c r="G4592" t="s">
        <v>738</v>
      </c>
      <c r="H4592" s="3" t="s">
        <v>739</v>
      </c>
      <c r="I4592" s="17">
        <v>-9.9858419999999999</v>
      </c>
      <c r="J4592" s="17">
        <v>-67.844398999999996</v>
      </c>
      <c r="K4592">
        <v>16000</v>
      </c>
      <c r="L4592" t="s">
        <v>67</v>
      </c>
      <c r="M4592" t="s">
        <v>636</v>
      </c>
      <c r="N4592" t="s">
        <v>725</v>
      </c>
      <c r="O4592" s="12">
        <v>2015</v>
      </c>
      <c r="P4592" s="12">
        <v>9</v>
      </c>
      <c r="Q4592" s="12">
        <v>2016</v>
      </c>
      <c r="R4592" s="12">
        <v>2</v>
      </c>
      <c r="S4592">
        <v>6</v>
      </c>
      <c r="T4592" s="7">
        <v>2</v>
      </c>
      <c r="U4592">
        <v>6</v>
      </c>
      <c r="V4592" t="s">
        <v>82</v>
      </c>
      <c r="W4592">
        <f t="shared" si="66"/>
        <v>480</v>
      </c>
      <c r="X4592" s="5">
        <v>3</v>
      </c>
      <c r="Y4592" s="15" t="s">
        <v>48</v>
      </c>
      <c r="Z4592" t="s">
        <v>55</v>
      </c>
      <c r="AA4592" t="s">
        <v>859</v>
      </c>
      <c r="AB4592">
        <v>23</v>
      </c>
      <c r="AC4592" s="22" t="s">
        <v>1470</v>
      </c>
      <c r="AD4592" s="22" t="s">
        <v>1658</v>
      </c>
      <c r="AE4592" t="s">
        <v>1469</v>
      </c>
    </row>
    <row r="4593" spans="1:31" ht="14.4" x14ac:dyDescent="0.3">
      <c r="A4593">
        <v>45</v>
      </c>
      <c r="B4593" t="s">
        <v>24</v>
      </c>
      <c r="C4593" t="s">
        <v>395</v>
      </c>
      <c r="D4593" t="s">
        <v>105</v>
      </c>
      <c r="E4593">
        <v>2018</v>
      </c>
      <c r="F4593" t="s">
        <v>722</v>
      </c>
      <c r="G4593" t="s">
        <v>738</v>
      </c>
      <c r="H4593" s="3" t="s">
        <v>739</v>
      </c>
      <c r="I4593" s="17">
        <v>-9.9858419999999999</v>
      </c>
      <c r="J4593" s="17">
        <v>-67.844398999999996</v>
      </c>
      <c r="K4593">
        <v>16000</v>
      </c>
      <c r="L4593" t="s">
        <v>67</v>
      </c>
      <c r="M4593" t="s">
        <v>636</v>
      </c>
      <c r="N4593" t="s">
        <v>725</v>
      </c>
      <c r="O4593" s="12">
        <v>2015</v>
      </c>
      <c r="P4593" s="12">
        <v>9</v>
      </c>
      <c r="Q4593" s="12">
        <v>2016</v>
      </c>
      <c r="R4593" s="12">
        <v>2</v>
      </c>
      <c r="S4593">
        <v>6</v>
      </c>
      <c r="T4593" s="7">
        <v>2</v>
      </c>
      <c r="U4593">
        <v>6</v>
      </c>
      <c r="V4593" t="s">
        <v>82</v>
      </c>
      <c r="W4593">
        <f t="shared" si="66"/>
        <v>480</v>
      </c>
      <c r="X4593" s="5">
        <v>3</v>
      </c>
      <c r="Y4593" s="15" t="s">
        <v>48</v>
      </c>
      <c r="Z4593" t="s">
        <v>55</v>
      </c>
      <c r="AA4593" t="s">
        <v>890</v>
      </c>
      <c r="AB4593">
        <v>1</v>
      </c>
      <c r="AC4593" s="22" t="s">
        <v>1470</v>
      </c>
      <c r="AD4593" s="22" t="s">
        <v>1658</v>
      </c>
      <c r="AE4593" t="s">
        <v>1469</v>
      </c>
    </row>
    <row r="4594" spans="1:31" ht="14.4" x14ac:dyDescent="0.3">
      <c r="A4594">
        <v>45</v>
      </c>
      <c r="B4594" t="s">
        <v>24</v>
      </c>
      <c r="C4594" t="s">
        <v>395</v>
      </c>
      <c r="D4594" t="s">
        <v>105</v>
      </c>
      <c r="E4594">
        <v>2018</v>
      </c>
      <c r="F4594" t="s">
        <v>722</v>
      </c>
      <c r="G4594" t="s">
        <v>738</v>
      </c>
      <c r="H4594" s="3" t="s">
        <v>739</v>
      </c>
      <c r="I4594" s="17">
        <v>-9.9858419999999999</v>
      </c>
      <c r="J4594" s="17">
        <v>-67.844398999999996</v>
      </c>
      <c r="K4594">
        <v>16000</v>
      </c>
      <c r="L4594" t="s">
        <v>67</v>
      </c>
      <c r="M4594" t="s">
        <v>636</v>
      </c>
      <c r="N4594" t="s">
        <v>725</v>
      </c>
      <c r="O4594" s="12">
        <v>2015</v>
      </c>
      <c r="P4594" s="12">
        <v>9</v>
      </c>
      <c r="Q4594" s="12">
        <v>2016</v>
      </c>
      <c r="R4594" s="12">
        <v>2</v>
      </c>
      <c r="S4594">
        <v>6</v>
      </c>
      <c r="T4594" s="7">
        <v>2</v>
      </c>
      <c r="U4594">
        <v>6</v>
      </c>
      <c r="V4594" t="s">
        <v>82</v>
      </c>
      <c r="W4594">
        <f t="shared" si="66"/>
        <v>480</v>
      </c>
      <c r="X4594" s="5">
        <v>3</v>
      </c>
      <c r="Y4594" s="15" t="s">
        <v>48</v>
      </c>
      <c r="Z4594" t="s">
        <v>55</v>
      </c>
      <c r="AA4594" t="s">
        <v>496</v>
      </c>
      <c r="AB4594">
        <v>5</v>
      </c>
      <c r="AC4594" s="22" t="s">
        <v>1470</v>
      </c>
      <c r="AD4594" s="22" t="s">
        <v>1658</v>
      </c>
      <c r="AE4594" t="s">
        <v>1469</v>
      </c>
    </row>
    <row r="4595" spans="1:31" ht="14.4" x14ac:dyDescent="0.3">
      <c r="A4595">
        <v>45</v>
      </c>
      <c r="B4595" t="s">
        <v>24</v>
      </c>
      <c r="C4595" t="s">
        <v>395</v>
      </c>
      <c r="D4595" t="s">
        <v>105</v>
      </c>
      <c r="E4595">
        <v>2018</v>
      </c>
      <c r="F4595" t="s">
        <v>722</v>
      </c>
      <c r="G4595" t="s">
        <v>738</v>
      </c>
      <c r="H4595" s="3" t="s">
        <v>739</v>
      </c>
      <c r="I4595" s="17">
        <v>-9.9858419999999999</v>
      </c>
      <c r="J4595" s="17">
        <v>-67.844398999999996</v>
      </c>
      <c r="K4595">
        <v>16000</v>
      </c>
      <c r="L4595" t="s">
        <v>67</v>
      </c>
      <c r="M4595" t="s">
        <v>636</v>
      </c>
      <c r="N4595" t="s">
        <v>725</v>
      </c>
      <c r="O4595" s="12">
        <v>2015</v>
      </c>
      <c r="P4595" s="12">
        <v>9</v>
      </c>
      <c r="Q4595" s="12">
        <v>2016</v>
      </c>
      <c r="R4595" s="12">
        <v>2</v>
      </c>
      <c r="S4595">
        <v>6</v>
      </c>
      <c r="T4595" s="7">
        <v>2</v>
      </c>
      <c r="U4595">
        <v>6</v>
      </c>
      <c r="V4595" t="s">
        <v>82</v>
      </c>
      <c r="W4595">
        <f t="shared" si="66"/>
        <v>480</v>
      </c>
      <c r="X4595" s="5">
        <v>3</v>
      </c>
      <c r="Y4595" s="15" t="s">
        <v>48</v>
      </c>
      <c r="Z4595" t="s">
        <v>55</v>
      </c>
      <c r="AA4595" t="s">
        <v>860</v>
      </c>
      <c r="AB4595">
        <v>3</v>
      </c>
      <c r="AC4595" s="22" t="s">
        <v>1470</v>
      </c>
      <c r="AD4595" s="22" t="s">
        <v>1658</v>
      </c>
      <c r="AE4595" t="s">
        <v>1469</v>
      </c>
    </row>
    <row r="4596" spans="1:31" ht="14.4" x14ac:dyDescent="0.3">
      <c r="A4596">
        <v>45</v>
      </c>
      <c r="B4596" t="s">
        <v>24</v>
      </c>
      <c r="C4596" t="s">
        <v>395</v>
      </c>
      <c r="D4596" t="s">
        <v>105</v>
      </c>
      <c r="E4596">
        <v>2018</v>
      </c>
      <c r="F4596" t="s">
        <v>722</v>
      </c>
      <c r="G4596" t="s">
        <v>738</v>
      </c>
      <c r="H4596" s="3" t="s">
        <v>739</v>
      </c>
      <c r="I4596" s="17">
        <v>-9.9858419999999999</v>
      </c>
      <c r="J4596" s="17">
        <v>-67.844398999999996</v>
      </c>
      <c r="K4596">
        <v>16000</v>
      </c>
      <c r="L4596" t="s">
        <v>67</v>
      </c>
      <c r="M4596" t="s">
        <v>636</v>
      </c>
      <c r="N4596" t="s">
        <v>725</v>
      </c>
      <c r="O4596" s="12">
        <v>2015</v>
      </c>
      <c r="P4596" s="12">
        <v>9</v>
      </c>
      <c r="Q4596" s="12">
        <v>2016</v>
      </c>
      <c r="R4596" s="12">
        <v>2</v>
      </c>
      <c r="S4596">
        <v>6</v>
      </c>
      <c r="T4596" s="7">
        <v>2</v>
      </c>
      <c r="U4596">
        <v>6</v>
      </c>
      <c r="V4596" t="s">
        <v>82</v>
      </c>
      <c r="W4596">
        <f t="shared" si="66"/>
        <v>480</v>
      </c>
      <c r="X4596" s="5">
        <v>3</v>
      </c>
      <c r="Y4596" s="15" t="s">
        <v>48</v>
      </c>
      <c r="Z4596" t="s">
        <v>55</v>
      </c>
      <c r="AA4596" t="s">
        <v>503</v>
      </c>
      <c r="AB4596">
        <v>0</v>
      </c>
      <c r="AC4596" s="22" t="s">
        <v>1470</v>
      </c>
      <c r="AD4596" s="22" t="s">
        <v>1658</v>
      </c>
      <c r="AE4596" t="s">
        <v>1469</v>
      </c>
    </row>
    <row r="4597" spans="1:31" ht="14.4" x14ac:dyDescent="0.3">
      <c r="A4597">
        <v>45</v>
      </c>
      <c r="B4597" t="s">
        <v>24</v>
      </c>
      <c r="C4597" t="s">
        <v>395</v>
      </c>
      <c r="D4597" t="s">
        <v>105</v>
      </c>
      <c r="E4597">
        <v>2018</v>
      </c>
      <c r="F4597" t="s">
        <v>722</v>
      </c>
      <c r="G4597" t="s">
        <v>738</v>
      </c>
      <c r="H4597" s="3" t="s">
        <v>739</v>
      </c>
      <c r="I4597" s="17">
        <v>-9.9858419999999999</v>
      </c>
      <c r="J4597" s="17">
        <v>-67.844398999999996</v>
      </c>
      <c r="K4597">
        <v>16000</v>
      </c>
      <c r="L4597" t="s">
        <v>67</v>
      </c>
      <c r="M4597" t="s">
        <v>636</v>
      </c>
      <c r="N4597" t="s">
        <v>725</v>
      </c>
      <c r="O4597" s="12">
        <v>2015</v>
      </c>
      <c r="P4597" s="12">
        <v>9</v>
      </c>
      <c r="Q4597" s="12">
        <v>2016</v>
      </c>
      <c r="R4597" s="12">
        <v>2</v>
      </c>
      <c r="S4597">
        <v>6</v>
      </c>
      <c r="T4597" s="7">
        <v>2</v>
      </c>
      <c r="U4597">
        <v>6</v>
      </c>
      <c r="V4597" t="s">
        <v>82</v>
      </c>
      <c r="W4597">
        <f t="shared" si="66"/>
        <v>480</v>
      </c>
      <c r="X4597" s="5">
        <v>3</v>
      </c>
      <c r="Y4597" s="15" t="s">
        <v>48</v>
      </c>
      <c r="Z4597" t="s">
        <v>55</v>
      </c>
      <c r="AA4597" t="s">
        <v>1106</v>
      </c>
      <c r="AB4597">
        <v>0</v>
      </c>
      <c r="AC4597" s="22" t="s">
        <v>1470</v>
      </c>
      <c r="AD4597" s="22" t="s">
        <v>1658</v>
      </c>
      <c r="AE4597" t="s">
        <v>1469</v>
      </c>
    </row>
    <row r="4598" spans="1:31" ht="14.4" x14ac:dyDescent="0.3">
      <c r="A4598">
        <v>45</v>
      </c>
      <c r="B4598" t="s">
        <v>24</v>
      </c>
      <c r="C4598" t="s">
        <v>395</v>
      </c>
      <c r="D4598" t="s">
        <v>105</v>
      </c>
      <c r="E4598">
        <v>2018</v>
      </c>
      <c r="F4598" t="s">
        <v>722</v>
      </c>
      <c r="G4598" t="s">
        <v>738</v>
      </c>
      <c r="H4598" s="3" t="s">
        <v>739</v>
      </c>
      <c r="I4598" s="17">
        <v>-9.9858419999999999</v>
      </c>
      <c r="J4598" s="17">
        <v>-67.844398999999996</v>
      </c>
      <c r="K4598">
        <v>16000</v>
      </c>
      <c r="L4598" t="s">
        <v>67</v>
      </c>
      <c r="M4598" t="s">
        <v>636</v>
      </c>
      <c r="N4598" t="s">
        <v>725</v>
      </c>
      <c r="O4598" s="12">
        <v>2015</v>
      </c>
      <c r="P4598" s="12">
        <v>9</v>
      </c>
      <c r="Q4598" s="12">
        <v>2016</v>
      </c>
      <c r="R4598" s="12">
        <v>2</v>
      </c>
      <c r="S4598">
        <v>6</v>
      </c>
      <c r="T4598" s="7">
        <v>2</v>
      </c>
      <c r="U4598">
        <v>6</v>
      </c>
      <c r="V4598" t="s">
        <v>82</v>
      </c>
      <c r="W4598">
        <f t="shared" si="66"/>
        <v>480</v>
      </c>
      <c r="X4598" s="5">
        <v>3</v>
      </c>
      <c r="Y4598" s="15" t="s">
        <v>48</v>
      </c>
      <c r="Z4598" t="s">
        <v>55</v>
      </c>
      <c r="AA4598" t="s">
        <v>861</v>
      </c>
      <c r="AB4598">
        <v>2</v>
      </c>
      <c r="AC4598" s="22" t="s">
        <v>1470</v>
      </c>
      <c r="AD4598" s="22" t="s">
        <v>1658</v>
      </c>
      <c r="AE4598" t="s">
        <v>1469</v>
      </c>
    </row>
    <row r="4599" spans="1:31" ht="14.4" x14ac:dyDescent="0.3">
      <c r="A4599">
        <v>45</v>
      </c>
      <c r="B4599" t="s">
        <v>24</v>
      </c>
      <c r="C4599" t="s">
        <v>395</v>
      </c>
      <c r="D4599" t="s">
        <v>105</v>
      </c>
      <c r="E4599">
        <v>2018</v>
      </c>
      <c r="F4599" t="s">
        <v>722</v>
      </c>
      <c r="G4599" t="s">
        <v>738</v>
      </c>
      <c r="H4599" s="3" t="s">
        <v>739</v>
      </c>
      <c r="I4599" s="17">
        <v>-9.9858419999999999</v>
      </c>
      <c r="J4599" s="17">
        <v>-67.844398999999996</v>
      </c>
      <c r="K4599">
        <v>16000</v>
      </c>
      <c r="L4599" t="s">
        <v>67</v>
      </c>
      <c r="M4599" t="s">
        <v>636</v>
      </c>
      <c r="N4599" t="s">
        <v>725</v>
      </c>
      <c r="O4599" s="12">
        <v>2015</v>
      </c>
      <c r="P4599" s="12">
        <v>9</v>
      </c>
      <c r="Q4599" s="12">
        <v>2016</v>
      </c>
      <c r="R4599" s="12">
        <v>2</v>
      </c>
      <c r="S4599">
        <v>6</v>
      </c>
      <c r="T4599" s="7">
        <v>2</v>
      </c>
      <c r="U4599">
        <v>6</v>
      </c>
      <c r="V4599" t="s">
        <v>82</v>
      </c>
      <c r="W4599">
        <f t="shared" si="66"/>
        <v>480</v>
      </c>
      <c r="X4599" s="5">
        <v>3</v>
      </c>
      <c r="Y4599" s="15" t="s">
        <v>48</v>
      </c>
      <c r="Z4599" t="s">
        <v>55</v>
      </c>
      <c r="AA4599" t="s">
        <v>59</v>
      </c>
      <c r="AB4599">
        <v>0</v>
      </c>
      <c r="AC4599" s="22" t="s">
        <v>1470</v>
      </c>
      <c r="AD4599" s="22" t="s">
        <v>1658</v>
      </c>
      <c r="AE4599" t="s">
        <v>1469</v>
      </c>
    </row>
    <row r="4600" spans="1:31" ht="14.4" x14ac:dyDescent="0.3">
      <c r="A4600">
        <v>45</v>
      </c>
      <c r="B4600" t="s">
        <v>24</v>
      </c>
      <c r="C4600" t="s">
        <v>395</v>
      </c>
      <c r="D4600" t="s">
        <v>105</v>
      </c>
      <c r="E4600">
        <v>2018</v>
      </c>
      <c r="F4600" t="s">
        <v>722</v>
      </c>
      <c r="G4600" t="s">
        <v>738</v>
      </c>
      <c r="H4600" s="3" t="s">
        <v>739</v>
      </c>
      <c r="I4600" s="17">
        <v>-9.9858419999999999</v>
      </c>
      <c r="J4600" s="17">
        <v>-67.844398999999996</v>
      </c>
      <c r="K4600">
        <v>16000</v>
      </c>
      <c r="L4600" t="s">
        <v>67</v>
      </c>
      <c r="M4600" t="s">
        <v>636</v>
      </c>
      <c r="N4600" t="s">
        <v>725</v>
      </c>
      <c r="O4600" s="12">
        <v>2015</v>
      </c>
      <c r="P4600" s="12">
        <v>9</v>
      </c>
      <c r="Q4600" s="12">
        <v>2016</v>
      </c>
      <c r="R4600" s="12">
        <v>2</v>
      </c>
      <c r="S4600">
        <v>6</v>
      </c>
      <c r="T4600" s="7">
        <v>2</v>
      </c>
      <c r="U4600">
        <v>6</v>
      </c>
      <c r="V4600" t="s">
        <v>82</v>
      </c>
      <c r="W4600">
        <f t="shared" si="66"/>
        <v>480</v>
      </c>
      <c r="X4600" s="5">
        <v>3</v>
      </c>
      <c r="Y4600" s="15" t="s">
        <v>48</v>
      </c>
      <c r="Z4600" t="s">
        <v>55</v>
      </c>
      <c r="AA4600" t="s">
        <v>113</v>
      </c>
      <c r="AB4600">
        <v>0</v>
      </c>
      <c r="AC4600" s="22" t="s">
        <v>1470</v>
      </c>
      <c r="AD4600" s="22" t="s">
        <v>1658</v>
      </c>
      <c r="AE4600" t="s">
        <v>1469</v>
      </c>
    </row>
    <row r="4601" spans="1:31" ht="14.4" x14ac:dyDescent="0.3">
      <c r="A4601">
        <v>45</v>
      </c>
      <c r="B4601" t="s">
        <v>24</v>
      </c>
      <c r="C4601" t="s">
        <v>395</v>
      </c>
      <c r="D4601" t="s">
        <v>105</v>
      </c>
      <c r="E4601">
        <v>2018</v>
      </c>
      <c r="F4601" t="s">
        <v>722</v>
      </c>
      <c r="G4601" t="s">
        <v>738</v>
      </c>
      <c r="H4601" s="3" t="s">
        <v>739</v>
      </c>
      <c r="I4601" s="17">
        <v>-9.9858419999999999</v>
      </c>
      <c r="J4601" s="17">
        <v>-67.844398999999996</v>
      </c>
      <c r="K4601">
        <v>16000</v>
      </c>
      <c r="L4601" t="s">
        <v>67</v>
      </c>
      <c r="M4601" t="s">
        <v>636</v>
      </c>
      <c r="N4601" t="s">
        <v>725</v>
      </c>
      <c r="O4601" s="12">
        <v>2015</v>
      </c>
      <c r="P4601" s="12">
        <v>9</v>
      </c>
      <c r="Q4601" s="12">
        <v>2016</v>
      </c>
      <c r="R4601" s="12">
        <v>2</v>
      </c>
      <c r="S4601">
        <v>6</v>
      </c>
      <c r="T4601" s="7">
        <v>2</v>
      </c>
      <c r="U4601">
        <v>6</v>
      </c>
      <c r="V4601" t="s">
        <v>82</v>
      </c>
      <c r="W4601">
        <f t="shared" si="66"/>
        <v>480</v>
      </c>
      <c r="X4601" s="5">
        <v>3</v>
      </c>
      <c r="Y4601" s="15" t="s">
        <v>48</v>
      </c>
      <c r="Z4601" t="s">
        <v>55</v>
      </c>
      <c r="AA4601" t="s">
        <v>655</v>
      </c>
      <c r="AB4601">
        <v>15</v>
      </c>
      <c r="AC4601" s="22" t="s">
        <v>1470</v>
      </c>
      <c r="AD4601" s="22" t="s">
        <v>1658</v>
      </c>
      <c r="AE4601" t="s">
        <v>1469</v>
      </c>
    </row>
    <row r="4602" spans="1:31" ht="14.4" x14ac:dyDescent="0.3">
      <c r="A4602">
        <v>45</v>
      </c>
      <c r="B4602" t="s">
        <v>24</v>
      </c>
      <c r="C4602" t="s">
        <v>395</v>
      </c>
      <c r="D4602" t="s">
        <v>105</v>
      </c>
      <c r="E4602">
        <v>2018</v>
      </c>
      <c r="F4602" t="s">
        <v>722</v>
      </c>
      <c r="G4602" t="s">
        <v>738</v>
      </c>
      <c r="H4602" s="3" t="s">
        <v>739</v>
      </c>
      <c r="I4602" s="17">
        <v>-9.9858419999999999</v>
      </c>
      <c r="J4602" s="17">
        <v>-67.844398999999996</v>
      </c>
      <c r="K4602">
        <v>16000</v>
      </c>
      <c r="L4602" t="s">
        <v>67</v>
      </c>
      <c r="M4602" t="s">
        <v>636</v>
      </c>
      <c r="N4602" t="s">
        <v>725</v>
      </c>
      <c r="O4602" s="12">
        <v>2015</v>
      </c>
      <c r="P4602" s="12">
        <v>9</v>
      </c>
      <c r="Q4602" s="12">
        <v>2016</v>
      </c>
      <c r="R4602" s="12">
        <v>2</v>
      </c>
      <c r="S4602">
        <v>6</v>
      </c>
      <c r="T4602" s="7">
        <v>2</v>
      </c>
      <c r="U4602">
        <v>6</v>
      </c>
      <c r="V4602" t="s">
        <v>82</v>
      </c>
      <c r="W4602">
        <f t="shared" si="66"/>
        <v>480</v>
      </c>
      <c r="X4602" s="5">
        <v>3</v>
      </c>
      <c r="Y4602" s="15" t="s">
        <v>48</v>
      </c>
      <c r="Z4602" t="s">
        <v>55</v>
      </c>
      <c r="AA4602" t="s">
        <v>379</v>
      </c>
      <c r="AB4602">
        <v>0</v>
      </c>
      <c r="AC4602" s="22" t="s">
        <v>1470</v>
      </c>
      <c r="AD4602" s="22" t="s">
        <v>1658</v>
      </c>
      <c r="AE4602" t="s">
        <v>1469</v>
      </c>
    </row>
    <row r="4603" spans="1:31" ht="14.4" x14ac:dyDescent="0.3">
      <c r="A4603">
        <v>45</v>
      </c>
      <c r="B4603" t="s">
        <v>24</v>
      </c>
      <c r="C4603" t="s">
        <v>395</v>
      </c>
      <c r="D4603" t="s">
        <v>105</v>
      </c>
      <c r="E4603">
        <v>2018</v>
      </c>
      <c r="F4603" t="s">
        <v>722</v>
      </c>
      <c r="G4603" t="s">
        <v>738</v>
      </c>
      <c r="H4603" s="3" t="s">
        <v>739</v>
      </c>
      <c r="I4603" s="17">
        <v>-9.9858419999999999</v>
      </c>
      <c r="J4603" s="17">
        <v>-67.844398999999996</v>
      </c>
      <c r="K4603">
        <v>16000</v>
      </c>
      <c r="L4603" t="s">
        <v>67</v>
      </c>
      <c r="M4603" t="s">
        <v>636</v>
      </c>
      <c r="N4603" t="s">
        <v>725</v>
      </c>
      <c r="O4603" s="12">
        <v>2015</v>
      </c>
      <c r="P4603" s="12">
        <v>9</v>
      </c>
      <c r="Q4603" s="12">
        <v>2016</v>
      </c>
      <c r="R4603" s="12">
        <v>2</v>
      </c>
      <c r="S4603">
        <v>6</v>
      </c>
      <c r="T4603" s="7">
        <v>2</v>
      </c>
      <c r="U4603">
        <v>6</v>
      </c>
      <c r="V4603" t="s">
        <v>82</v>
      </c>
      <c r="W4603">
        <f t="shared" si="66"/>
        <v>480</v>
      </c>
      <c r="X4603" s="5">
        <v>3</v>
      </c>
      <c r="Y4603" s="15" t="s">
        <v>48</v>
      </c>
      <c r="Z4603" t="s">
        <v>55</v>
      </c>
      <c r="AA4603" t="s">
        <v>899</v>
      </c>
      <c r="AB4603">
        <v>0</v>
      </c>
      <c r="AC4603" s="22" t="s">
        <v>1470</v>
      </c>
      <c r="AD4603" s="22" t="s">
        <v>1658</v>
      </c>
      <c r="AE4603" t="s">
        <v>1469</v>
      </c>
    </row>
    <row r="4604" spans="1:31" ht="14.4" x14ac:dyDescent="0.3">
      <c r="A4604">
        <v>45</v>
      </c>
      <c r="B4604" t="s">
        <v>24</v>
      </c>
      <c r="C4604" t="s">
        <v>395</v>
      </c>
      <c r="D4604" t="s">
        <v>105</v>
      </c>
      <c r="E4604">
        <v>2018</v>
      </c>
      <c r="F4604" t="s">
        <v>722</v>
      </c>
      <c r="G4604" t="s">
        <v>738</v>
      </c>
      <c r="H4604" s="3" t="s">
        <v>739</v>
      </c>
      <c r="I4604" s="17">
        <v>-9.9858419999999999</v>
      </c>
      <c r="J4604" s="17">
        <v>-67.844398999999996</v>
      </c>
      <c r="K4604">
        <v>16000</v>
      </c>
      <c r="L4604" t="s">
        <v>67</v>
      </c>
      <c r="M4604" t="s">
        <v>636</v>
      </c>
      <c r="N4604" t="s">
        <v>725</v>
      </c>
      <c r="O4604" s="12">
        <v>2015</v>
      </c>
      <c r="P4604" s="12">
        <v>9</v>
      </c>
      <c r="Q4604" s="12">
        <v>2016</v>
      </c>
      <c r="R4604" s="12">
        <v>2</v>
      </c>
      <c r="S4604">
        <v>6</v>
      </c>
      <c r="T4604" s="7">
        <v>2</v>
      </c>
      <c r="U4604">
        <v>6</v>
      </c>
      <c r="V4604" t="s">
        <v>82</v>
      </c>
      <c r="W4604">
        <f t="shared" si="66"/>
        <v>480</v>
      </c>
      <c r="X4604" s="5">
        <v>3</v>
      </c>
      <c r="Y4604" s="15" t="s">
        <v>48</v>
      </c>
      <c r="Z4604" t="s">
        <v>55</v>
      </c>
      <c r="AA4604" t="s">
        <v>1110</v>
      </c>
      <c r="AB4604">
        <v>0</v>
      </c>
      <c r="AC4604" s="22" t="s">
        <v>1470</v>
      </c>
      <c r="AD4604" s="22" t="s">
        <v>1658</v>
      </c>
      <c r="AE4604" t="s">
        <v>1469</v>
      </c>
    </row>
    <row r="4605" spans="1:31" ht="14.4" x14ac:dyDescent="0.3">
      <c r="A4605">
        <v>45</v>
      </c>
      <c r="B4605" t="s">
        <v>24</v>
      </c>
      <c r="C4605" t="s">
        <v>395</v>
      </c>
      <c r="D4605" t="s">
        <v>105</v>
      </c>
      <c r="E4605">
        <v>2018</v>
      </c>
      <c r="F4605" t="s">
        <v>722</v>
      </c>
      <c r="G4605" t="s">
        <v>738</v>
      </c>
      <c r="H4605" s="3" t="s">
        <v>739</v>
      </c>
      <c r="I4605" s="17">
        <v>-9.9858419999999999</v>
      </c>
      <c r="J4605" s="17">
        <v>-67.844398999999996</v>
      </c>
      <c r="K4605">
        <v>16000</v>
      </c>
      <c r="L4605" t="s">
        <v>67</v>
      </c>
      <c r="M4605" t="s">
        <v>636</v>
      </c>
      <c r="N4605" t="s">
        <v>725</v>
      </c>
      <c r="O4605" s="12">
        <v>2015</v>
      </c>
      <c r="P4605" s="12">
        <v>9</v>
      </c>
      <c r="Q4605" s="12">
        <v>2016</v>
      </c>
      <c r="R4605" s="12">
        <v>2</v>
      </c>
      <c r="S4605">
        <v>6</v>
      </c>
      <c r="T4605" s="7">
        <v>2</v>
      </c>
      <c r="U4605">
        <v>6</v>
      </c>
      <c r="V4605" t="s">
        <v>82</v>
      </c>
      <c r="W4605">
        <f t="shared" si="66"/>
        <v>480</v>
      </c>
      <c r="X4605" s="5">
        <v>3</v>
      </c>
      <c r="Y4605" s="15" t="s">
        <v>48</v>
      </c>
      <c r="Z4605" t="s">
        <v>55</v>
      </c>
      <c r="AA4605" t="s">
        <v>1083</v>
      </c>
      <c r="AB4605">
        <v>3</v>
      </c>
      <c r="AC4605" s="22" t="s">
        <v>1470</v>
      </c>
      <c r="AD4605" s="22" t="s">
        <v>1658</v>
      </c>
      <c r="AE4605" t="s">
        <v>1469</v>
      </c>
    </row>
    <row r="4606" spans="1:31" ht="14.4" x14ac:dyDescent="0.3">
      <c r="A4606">
        <v>45</v>
      </c>
      <c r="B4606" t="s">
        <v>24</v>
      </c>
      <c r="C4606" t="s">
        <v>395</v>
      </c>
      <c r="D4606" t="s">
        <v>105</v>
      </c>
      <c r="E4606">
        <v>2018</v>
      </c>
      <c r="F4606" t="s">
        <v>722</v>
      </c>
      <c r="G4606" t="s">
        <v>738</v>
      </c>
      <c r="H4606" s="3" t="s">
        <v>739</v>
      </c>
      <c r="I4606" s="17">
        <v>-9.9858419999999999</v>
      </c>
      <c r="J4606" s="17">
        <v>-67.844398999999996</v>
      </c>
      <c r="K4606">
        <v>16000</v>
      </c>
      <c r="L4606" t="s">
        <v>67</v>
      </c>
      <c r="M4606" t="s">
        <v>636</v>
      </c>
      <c r="N4606" t="s">
        <v>725</v>
      </c>
      <c r="O4606" s="12">
        <v>2015</v>
      </c>
      <c r="P4606" s="12">
        <v>9</v>
      </c>
      <c r="Q4606" s="12">
        <v>2016</v>
      </c>
      <c r="R4606" s="12">
        <v>2</v>
      </c>
      <c r="S4606">
        <v>6</v>
      </c>
      <c r="T4606" s="7">
        <v>2</v>
      </c>
      <c r="U4606">
        <v>6</v>
      </c>
      <c r="V4606" t="s">
        <v>82</v>
      </c>
      <c r="W4606">
        <f t="shared" si="66"/>
        <v>480</v>
      </c>
      <c r="X4606" s="5">
        <v>3</v>
      </c>
      <c r="Y4606" s="15" t="s">
        <v>48</v>
      </c>
      <c r="Z4606" t="s">
        <v>55</v>
      </c>
      <c r="AA4606" t="s">
        <v>524</v>
      </c>
      <c r="AB4606">
        <v>55</v>
      </c>
      <c r="AC4606" s="22" t="s">
        <v>1470</v>
      </c>
      <c r="AD4606" s="22" t="s">
        <v>1658</v>
      </c>
      <c r="AE4606" t="s">
        <v>1469</v>
      </c>
    </row>
    <row r="4607" spans="1:31" ht="14.4" x14ac:dyDescent="0.3">
      <c r="A4607">
        <v>45</v>
      </c>
      <c r="B4607" t="s">
        <v>24</v>
      </c>
      <c r="C4607" t="s">
        <v>395</v>
      </c>
      <c r="D4607" t="s">
        <v>105</v>
      </c>
      <c r="E4607">
        <v>2018</v>
      </c>
      <c r="F4607" t="s">
        <v>722</v>
      </c>
      <c r="G4607" t="s">
        <v>738</v>
      </c>
      <c r="H4607" s="3" t="s">
        <v>739</v>
      </c>
      <c r="I4607" s="17">
        <v>-9.9858419999999999</v>
      </c>
      <c r="J4607" s="17">
        <v>-67.844398999999996</v>
      </c>
      <c r="K4607">
        <v>16000</v>
      </c>
      <c r="L4607" t="s">
        <v>67</v>
      </c>
      <c r="M4607" t="s">
        <v>636</v>
      </c>
      <c r="N4607" t="s">
        <v>725</v>
      </c>
      <c r="O4607" s="12">
        <v>2015</v>
      </c>
      <c r="P4607" s="12">
        <v>9</v>
      </c>
      <c r="Q4607" s="12">
        <v>2016</v>
      </c>
      <c r="R4607" s="12">
        <v>2</v>
      </c>
      <c r="S4607">
        <v>6</v>
      </c>
      <c r="T4607" s="7">
        <v>2</v>
      </c>
      <c r="U4607">
        <v>6</v>
      </c>
      <c r="V4607" t="s">
        <v>82</v>
      </c>
      <c r="W4607">
        <f t="shared" si="66"/>
        <v>480</v>
      </c>
      <c r="X4607" s="5">
        <v>3</v>
      </c>
      <c r="Y4607" s="15" t="s">
        <v>48</v>
      </c>
      <c r="Z4607" t="s">
        <v>55</v>
      </c>
      <c r="AA4607" t="s">
        <v>1107</v>
      </c>
      <c r="AB4607">
        <v>5</v>
      </c>
      <c r="AC4607" s="22" t="s">
        <v>1470</v>
      </c>
      <c r="AD4607" s="22" t="s">
        <v>1658</v>
      </c>
      <c r="AE4607" t="s">
        <v>1469</v>
      </c>
    </row>
    <row r="4608" spans="1:31" ht="14.4" x14ac:dyDescent="0.3">
      <c r="A4608">
        <v>45</v>
      </c>
      <c r="B4608" t="s">
        <v>24</v>
      </c>
      <c r="C4608" t="s">
        <v>395</v>
      </c>
      <c r="D4608" t="s">
        <v>105</v>
      </c>
      <c r="E4608">
        <v>2018</v>
      </c>
      <c r="F4608" t="s">
        <v>722</v>
      </c>
      <c r="G4608" t="s">
        <v>738</v>
      </c>
      <c r="H4608" s="3" t="s">
        <v>739</v>
      </c>
      <c r="I4608" s="17">
        <v>-9.9858419999999999</v>
      </c>
      <c r="J4608" s="17">
        <v>-67.844398999999996</v>
      </c>
      <c r="K4608">
        <v>16000</v>
      </c>
      <c r="L4608" t="s">
        <v>67</v>
      </c>
      <c r="M4608" t="s">
        <v>636</v>
      </c>
      <c r="N4608" t="s">
        <v>725</v>
      </c>
      <c r="O4608" s="12">
        <v>2015</v>
      </c>
      <c r="P4608" s="12">
        <v>9</v>
      </c>
      <c r="Q4608" s="12">
        <v>2016</v>
      </c>
      <c r="R4608" s="12">
        <v>2</v>
      </c>
      <c r="S4608">
        <v>6</v>
      </c>
      <c r="T4608" s="7">
        <v>2</v>
      </c>
      <c r="U4608">
        <v>6</v>
      </c>
      <c r="V4608" t="s">
        <v>82</v>
      </c>
      <c r="W4608">
        <f t="shared" si="66"/>
        <v>480</v>
      </c>
      <c r="X4608" s="5">
        <v>3</v>
      </c>
      <c r="Y4608" s="15" t="s">
        <v>48</v>
      </c>
      <c r="Z4608" t="s">
        <v>55</v>
      </c>
      <c r="AA4608" t="s">
        <v>889</v>
      </c>
      <c r="AB4608">
        <v>0</v>
      </c>
      <c r="AC4608" s="22" t="s">
        <v>1470</v>
      </c>
      <c r="AD4608" s="22" t="s">
        <v>1658</v>
      </c>
      <c r="AE4608" t="s">
        <v>1469</v>
      </c>
    </row>
    <row r="4609" spans="1:31" ht="14.4" x14ac:dyDescent="0.3">
      <c r="A4609">
        <v>45</v>
      </c>
      <c r="B4609" t="s">
        <v>24</v>
      </c>
      <c r="C4609" t="s">
        <v>395</v>
      </c>
      <c r="D4609" t="s">
        <v>105</v>
      </c>
      <c r="E4609">
        <v>2018</v>
      </c>
      <c r="F4609" t="s">
        <v>722</v>
      </c>
      <c r="G4609" t="s">
        <v>738</v>
      </c>
      <c r="H4609" s="3" t="s">
        <v>739</v>
      </c>
      <c r="I4609" s="17">
        <v>-9.9858419999999999</v>
      </c>
      <c r="J4609" s="17">
        <v>-67.844398999999996</v>
      </c>
      <c r="K4609">
        <v>16000</v>
      </c>
      <c r="L4609" t="s">
        <v>67</v>
      </c>
      <c r="M4609" t="s">
        <v>636</v>
      </c>
      <c r="N4609" t="s">
        <v>725</v>
      </c>
      <c r="O4609" s="12">
        <v>2015</v>
      </c>
      <c r="P4609" s="12">
        <v>9</v>
      </c>
      <c r="Q4609" s="12">
        <v>2016</v>
      </c>
      <c r="R4609" s="12">
        <v>2</v>
      </c>
      <c r="S4609">
        <v>6</v>
      </c>
      <c r="T4609" s="7">
        <v>2</v>
      </c>
      <c r="U4609">
        <v>6</v>
      </c>
      <c r="V4609" t="s">
        <v>82</v>
      </c>
      <c r="W4609">
        <f t="shared" si="66"/>
        <v>480</v>
      </c>
      <c r="X4609" s="5">
        <v>3</v>
      </c>
      <c r="Y4609" s="15" t="s">
        <v>48</v>
      </c>
      <c r="Z4609" t="s">
        <v>55</v>
      </c>
      <c r="AA4609" t="s">
        <v>70</v>
      </c>
      <c r="AB4609">
        <v>0</v>
      </c>
      <c r="AC4609" s="22" t="s">
        <v>1470</v>
      </c>
      <c r="AD4609" s="22" t="s">
        <v>1658</v>
      </c>
      <c r="AE4609" t="s">
        <v>1469</v>
      </c>
    </row>
    <row r="4610" spans="1:31" ht="14.4" x14ac:dyDescent="0.3">
      <c r="A4610">
        <v>45</v>
      </c>
      <c r="B4610" t="s">
        <v>24</v>
      </c>
      <c r="C4610" t="s">
        <v>395</v>
      </c>
      <c r="D4610" t="s">
        <v>105</v>
      </c>
      <c r="E4610">
        <v>2018</v>
      </c>
      <c r="F4610" t="s">
        <v>722</v>
      </c>
      <c r="G4610" t="s">
        <v>738</v>
      </c>
      <c r="H4610" s="3" t="s">
        <v>739</v>
      </c>
      <c r="I4610" s="17">
        <v>-9.9858419999999999</v>
      </c>
      <c r="J4610" s="17">
        <v>-67.844398999999996</v>
      </c>
      <c r="K4610">
        <v>16000</v>
      </c>
      <c r="L4610" t="s">
        <v>67</v>
      </c>
      <c r="M4610" t="s">
        <v>636</v>
      </c>
      <c r="N4610" t="s">
        <v>725</v>
      </c>
      <c r="O4610" s="12">
        <v>2015</v>
      </c>
      <c r="P4610" s="12">
        <v>9</v>
      </c>
      <c r="Q4610" s="12">
        <v>2016</v>
      </c>
      <c r="R4610" s="12">
        <v>2</v>
      </c>
      <c r="S4610">
        <v>6</v>
      </c>
      <c r="T4610" s="7">
        <v>2</v>
      </c>
      <c r="U4610">
        <v>6</v>
      </c>
      <c r="V4610" t="s">
        <v>82</v>
      </c>
      <c r="W4610">
        <f t="shared" si="66"/>
        <v>480</v>
      </c>
      <c r="X4610" s="5">
        <v>3</v>
      </c>
      <c r="Y4610" s="15" t="s">
        <v>48</v>
      </c>
      <c r="Z4610" t="s">
        <v>55</v>
      </c>
      <c r="AA4610" t="s">
        <v>1108</v>
      </c>
      <c r="AB4610">
        <v>1</v>
      </c>
      <c r="AC4610" s="22" t="s">
        <v>1470</v>
      </c>
      <c r="AD4610" s="22" t="s">
        <v>1658</v>
      </c>
      <c r="AE4610" t="s">
        <v>1469</v>
      </c>
    </row>
    <row r="4611" spans="1:31" ht="14.4" x14ac:dyDescent="0.3">
      <c r="A4611">
        <v>45</v>
      </c>
      <c r="B4611" t="s">
        <v>24</v>
      </c>
      <c r="C4611" t="s">
        <v>395</v>
      </c>
      <c r="D4611" t="s">
        <v>105</v>
      </c>
      <c r="E4611">
        <v>2018</v>
      </c>
      <c r="F4611" t="s">
        <v>722</v>
      </c>
      <c r="G4611" t="s">
        <v>738</v>
      </c>
      <c r="H4611" s="3" t="s">
        <v>739</v>
      </c>
      <c r="I4611" s="17">
        <v>-9.9858419999999999</v>
      </c>
      <c r="J4611" s="17">
        <v>-67.844398999999996</v>
      </c>
      <c r="K4611">
        <v>16000</v>
      </c>
      <c r="L4611" t="s">
        <v>67</v>
      </c>
      <c r="M4611" t="s">
        <v>636</v>
      </c>
      <c r="N4611" t="s">
        <v>725</v>
      </c>
      <c r="O4611" s="12">
        <v>2015</v>
      </c>
      <c r="P4611" s="12">
        <v>9</v>
      </c>
      <c r="Q4611" s="12">
        <v>2016</v>
      </c>
      <c r="R4611" s="12">
        <v>2</v>
      </c>
      <c r="S4611">
        <v>6</v>
      </c>
      <c r="T4611" s="7">
        <v>2</v>
      </c>
      <c r="U4611">
        <v>6</v>
      </c>
      <c r="V4611" t="s">
        <v>82</v>
      </c>
      <c r="W4611">
        <f t="shared" si="66"/>
        <v>480</v>
      </c>
      <c r="X4611" s="5">
        <v>3</v>
      </c>
      <c r="Y4611" s="15" t="s">
        <v>48</v>
      </c>
      <c r="Z4611" t="s">
        <v>55</v>
      </c>
      <c r="AA4611" t="s">
        <v>1113</v>
      </c>
      <c r="AB4611">
        <v>0</v>
      </c>
      <c r="AC4611" s="22" t="s">
        <v>1470</v>
      </c>
      <c r="AD4611" s="22" t="s">
        <v>1658</v>
      </c>
      <c r="AE4611" t="s">
        <v>1469</v>
      </c>
    </row>
    <row r="4612" spans="1:31" ht="14.4" x14ac:dyDescent="0.3">
      <c r="A4612">
        <v>45</v>
      </c>
      <c r="B4612" t="s">
        <v>24</v>
      </c>
      <c r="C4612" t="s">
        <v>395</v>
      </c>
      <c r="D4612" t="s">
        <v>105</v>
      </c>
      <c r="E4612">
        <v>2018</v>
      </c>
      <c r="F4612" t="s">
        <v>722</v>
      </c>
      <c r="G4612" t="s">
        <v>738</v>
      </c>
      <c r="H4612" s="3" t="s">
        <v>739</v>
      </c>
      <c r="I4612" s="17">
        <v>-9.9858419999999999</v>
      </c>
      <c r="J4612" s="17">
        <v>-67.844398999999996</v>
      </c>
      <c r="K4612">
        <v>16000</v>
      </c>
      <c r="L4612" t="s">
        <v>67</v>
      </c>
      <c r="M4612" t="s">
        <v>636</v>
      </c>
      <c r="N4612" t="s">
        <v>725</v>
      </c>
      <c r="O4612" s="12">
        <v>2015</v>
      </c>
      <c r="P4612" s="12">
        <v>9</v>
      </c>
      <c r="Q4612" s="12">
        <v>2016</v>
      </c>
      <c r="R4612" s="12">
        <v>2</v>
      </c>
      <c r="S4612">
        <v>6</v>
      </c>
      <c r="T4612" s="7">
        <v>2</v>
      </c>
      <c r="U4612">
        <v>6</v>
      </c>
      <c r="V4612" t="s">
        <v>82</v>
      </c>
      <c r="W4612">
        <f t="shared" si="66"/>
        <v>480</v>
      </c>
      <c r="X4612" s="5">
        <v>3</v>
      </c>
      <c r="Y4612" s="15" t="s">
        <v>48</v>
      </c>
      <c r="Z4612" t="s">
        <v>55</v>
      </c>
      <c r="AA4612" t="s">
        <v>73</v>
      </c>
      <c r="AB4612">
        <v>0</v>
      </c>
      <c r="AC4612" s="22" t="s">
        <v>1470</v>
      </c>
      <c r="AD4612" s="22" t="s">
        <v>1658</v>
      </c>
      <c r="AE4612" t="s">
        <v>1469</v>
      </c>
    </row>
    <row r="4613" spans="1:31" ht="14.4" x14ac:dyDescent="0.3">
      <c r="A4613">
        <v>45</v>
      </c>
      <c r="B4613" t="s">
        <v>24</v>
      </c>
      <c r="C4613" t="s">
        <v>395</v>
      </c>
      <c r="D4613" t="s">
        <v>105</v>
      </c>
      <c r="E4613">
        <v>2018</v>
      </c>
      <c r="F4613" t="s">
        <v>722</v>
      </c>
      <c r="G4613" t="s">
        <v>738</v>
      </c>
      <c r="H4613" s="3" t="s">
        <v>739</v>
      </c>
      <c r="I4613" s="17">
        <v>-9.9858419999999999</v>
      </c>
      <c r="J4613" s="17">
        <v>-67.844398999999996</v>
      </c>
      <c r="K4613">
        <v>16000</v>
      </c>
      <c r="L4613" t="s">
        <v>67</v>
      </c>
      <c r="M4613" t="s">
        <v>636</v>
      </c>
      <c r="N4613" t="s">
        <v>725</v>
      </c>
      <c r="O4613" s="12">
        <v>2015</v>
      </c>
      <c r="P4613" s="12">
        <v>9</v>
      </c>
      <c r="Q4613" s="12">
        <v>2016</v>
      </c>
      <c r="R4613" s="12">
        <v>2</v>
      </c>
      <c r="S4613">
        <v>6</v>
      </c>
      <c r="T4613" s="7">
        <v>2</v>
      </c>
      <c r="U4613">
        <v>6</v>
      </c>
      <c r="V4613" t="s">
        <v>82</v>
      </c>
      <c r="W4613">
        <f t="shared" si="66"/>
        <v>480</v>
      </c>
      <c r="X4613" s="5">
        <v>3</v>
      </c>
      <c r="Y4613" s="15" t="s">
        <v>48</v>
      </c>
      <c r="Z4613" t="s">
        <v>55</v>
      </c>
      <c r="AA4613" t="s">
        <v>876</v>
      </c>
      <c r="AB4613">
        <v>10</v>
      </c>
      <c r="AC4613" s="22" t="s">
        <v>1470</v>
      </c>
      <c r="AD4613" s="22" t="s">
        <v>1658</v>
      </c>
      <c r="AE4613" t="s">
        <v>1469</v>
      </c>
    </row>
    <row r="4614" spans="1:31" ht="14.4" x14ac:dyDescent="0.3">
      <c r="A4614">
        <v>45</v>
      </c>
      <c r="B4614" t="s">
        <v>24</v>
      </c>
      <c r="C4614" t="s">
        <v>395</v>
      </c>
      <c r="D4614" t="s">
        <v>105</v>
      </c>
      <c r="E4614">
        <v>2018</v>
      </c>
      <c r="F4614" t="s">
        <v>722</v>
      </c>
      <c r="G4614" t="s">
        <v>738</v>
      </c>
      <c r="H4614" s="3" t="s">
        <v>739</v>
      </c>
      <c r="I4614" s="17">
        <v>-9.9858419999999999</v>
      </c>
      <c r="J4614" s="17">
        <v>-67.844398999999996</v>
      </c>
      <c r="K4614">
        <v>16000</v>
      </c>
      <c r="L4614" t="s">
        <v>67</v>
      </c>
      <c r="M4614" t="s">
        <v>636</v>
      </c>
      <c r="N4614" t="s">
        <v>725</v>
      </c>
      <c r="O4614" s="12">
        <v>2015</v>
      </c>
      <c r="P4614" s="12">
        <v>9</v>
      </c>
      <c r="Q4614" s="12">
        <v>2016</v>
      </c>
      <c r="R4614" s="12">
        <v>2</v>
      </c>
      <c r="S4614">
        <v>6</v>
      </c>
      <c r="T4614" s="7">
        <v>2</v>
      </c>
      <c r="U4614">
        <v>6</v>
      </c>
      <c r="V4614" t="s">
        <v>82</v>
      </c>
      <c r="W4614">
        <f t="shared" si="66"/>
        <v>480</v>
      </c>
      <c r="X4614" s="5">
        <v>3</v>
      </c>
      <c r="Y4614" s="15" t="s">
        <v>48</v>
      </c>
      <c r="Z4614" t="s">
        <v>83</v>
      </c>
      <c r="AA4614" t="s">
        <v>128</v>
      </c>
      <c r="AB4614">
        <v>0</v>
      </c>
      <c r="AC4614" s="22" t="s">
        <v>1470</v>
      </c>
      <c r="AD4614" s="22" t="s">
        <v>1658</v>
      </c>
      <c r="AE4614" t="s">
        <v>1469</v>
      </c>
    </row>
    <row r="4615" spans="1:31" ht="14.4" x14ac:dyDescent="0.3">
      <c r="A4615">
        <v>45</v>
      </c>
      <c r="B4615" t="s">
        <v>24</v>
      </c>
      <c r="C4615" t="s">
        <v>395</v>
      </c>
      <c r="D4615" t="s">
        <v>105</v>
      </c>
      <c r="E4615">
        <v>2018</v>
      </c>
      <c r="F4615" t="s">
        <v>722</v>
      </c>
      <c r="G4615" t="s">
        <v>738</v>
      </c>
      <c r="H4615" s="3" t="s">
        <v>739</v>
      </c>
      <c r="I4615" s="17">
        <v>-9.9858419999999999</v>
      </c>
      <c r="J4615" s="17">
        <v>-67.844398999999996</v>
      </c>
      <c r="K4615">
        <v>16000</v>
      </c>
      <c r="L4615" t="s">
        <v>67</v>
      </c>
      <c r="M4615" t="s">
        <v>636</v>
      </c>
      <c r="N4615" t="s">
        <v>725</v>
      </c>
      <c r="O4615" s="12">
        <v>2015</v>
      </c>
      <c r="P4615" s="12">
        <v>9</v>
      </c>
      <c r="Q4615" s="12">
        <v>2016</v>
      </c>
      <c r="R4615" s="12">
        <v>2</v>
      </c>
      <c r="S4615">
        <v>6</v>
      </c>
      <c r="T4615" s="7">
        <v>2</v>
      </c>
      <c r="U4615">
        <v>6</v>
      </c>
      <c r="V4615" t="s">
        <v>82</v>
      </c>
      <c r="W4615">
        <f t="shared" si="66"/>
        <v>480</v>
      </c>
      <c r="X4615" s="5">
        <v>3</v>
      </c>
      <c r="Y4615" s="15" t="s">
        <v>48</v>
      </c>
      <c r="Z4615" t="s">
        <v>83</v>
      </c>
      <c r="AA4615" t="s">
        <v>84</v>
      </c>
      <c r="AB4615">
        <v>21</v>
      </c>
      <c r="AC4615" s="22" t="s">
        <v>1470</v>
      </c>
      <c r="AD4615" s="22" t="s">
        <v>1658</v>
      </c>
      <c r="AE4615" t="s">
        <v>1469</v>
      </c>
    </row>
    <row r="4616" spans="1:31" ht="14.4" x14ac:dyDescent="0.3">
      <c r="A4616">
        <v>45</v>
      </c>
      <c r="B4616" t="s">
        <v>24</v>
      </c>
      <c r="C4616" t="s">
        <v>395</v>
      </c>
      <c r="D4616" t="s">
        <v>105</v>
      </c>
      <c r="E4616">
        <v>2018</v>
      </c>
      <c r="F4616" t="s">
        <v>722</v>
      </c>
      <c r="G4616" t="s">
        <v>738</v>
      </c>
      <c r="H4616" s="3" t="s">
        <v>739</v>
      </c>
      <c r="I4616" s="17">
        <v>-9.9858419999999999</v>
      </c>
      <c r="J4616" s="17">
        <v>-67.844398999999996</v>
      </c>
      <c r="K4616">
        <v>16000</v>
      </c>
      <c r="L4616" t="s">
        <v>67</v>
      </c>
      <c r="M4616" t="s">
        <v>636</v>
      </c>
      <c r="N4616" t="s">
        <v>725</v>
      </c>
      <c r="O4616" s="12">
        <v>2015</v>
      </c>
      <c r="P4616" s="12">
        <v>9</v>
      </c>
      <c r="Q4616" s="12">
        <v>2016</v>
      </c>
      <c r="R4616" s="12">
        <v>2</v>
      </c>
      <c r="S4616">
        <v>6</v>
      </c>
      <c r="T4616" s="7">
        <v>2</v>
      </c>
      <c r="U4616">
        <v>6</v>
      </c>
      <c r="V4616" t="s">
        <v>82</v>
      </c>
      <c r="W4616">
        <f t="shared" si="66"/>
        <v>480</v>
      </c>
      <c r="X4616" s="5">
        <v>3</v>
      </c>
      <c r="Y4616" s="15" t="s">
        <v>48</v>
      </c>
      <c r="Z4616" t="s">
        <v>83</v>
      </c>
      <c r="AA4616" t="s">
        <v>911</v>
      </c>
      <c r="AB4616">
        <v>13</v>
      </c>
      <c r="AC4616" s="22" t="s">
        <v>1470</v>
      </c>
      <c r="AD4616" s="22" t="s">
        <v>1658</v>
      </c>
      <c r="AE4616" t="s">
        <v>1469</v>
      </c>
    </row>
    <row r="4617" spans="1:31" ht="14.4" x14ac:dyDescent="0.3">
      <c r="A4617">
        <v>45</v>
      </c>
      <c r="B4617" t="s">
        <v>24</v>
      </c>
      <c r="C4617" t="s">
        <v>395</v>
      </c>
      <c r="D4617" t="s">
        <v>105</v>
      </c>
      <c r="E4617">
        <v>2018</v>
      </c>
      <c r="F4617" t="s">
        <v>722</v>
      </c>
      <c r="G4617" t="s">
        <v>738</v>
      </c>
      <c r="H4617" s="3" t="s">
        <v>739</v>
      </c>
      <c r="I4617" s="17">
        <v>-9.9858419999999999</v>
      </c>
      <c r="J4617" s="17">
        <v>-67.844398999999996</v>
      </c>
      <c r="K4617">
        <v>16000</v>
      </c>
      <c r="L4617" t="s">
        <v>67</v>
      </c>
      <c r="M4617" t="s">
        <v>636</v>
      </c>
      <c r="N4617" t="s">
        <v>725</v>
      </c>
      <c r="O4617" s="12">
        <v>2015</v>
      </c>
      <c r="P4617" s="12">
        <v>9</v>
      </c>
      <c r="Q4617" s="12">
        <v>2016</v>
      </c>
      <c r="R4617" s="12">
        <v>2</v>
      </c>
      <c r="S4617">
        <v>6</v>
      </c>
      <c r="T4617" s="7">
        <v>2</v>
      </c>
      <c r="U4617">
        <v>6</v>
      </c>
      <c r="V4617" t="s">
        <v>82</v>
      </c>
      <c r="W4617">
        <f t="shared" si="66"/>
        <v>480</v>
      </c>
      <c r="X4617" s="5">
        <v>3</v>
      </c>
      <c r="Y4617" s="15" t="s">
        <v>48</v>
      </c>
      <c r="Z4617" t="s">
        <v>83</v>
      </c>
      <c r="AA4617" t="s">
        <v>902</v>
      </c>
      <c r="AB4617">
        <v>5</v>
      </c>
      <c r="AC4617" s="22" t="s">
        <v>1470</v>
      </c>
      <c r="AD4617" s="22" t="s">
        <v>1658</v>
      </c>
      <c r="AE4617" t="s">
        <v>1469</v>
      </c>
    </row>
    <row r="4618" spans="1:31" ht="14.4" x14ac:dyDescent="0.3">
      <c r="A4618">
        <v>45</v>
      </c>
      <c r="B4618" t="s">
        <v>24</v>
      </c>
      <c r="C4618" t="s">
        <v>395</v>
      </c>
      <c r="D4618" t="s">
        <v>105</v>
      </c>
      <c r="E4618">
        <v>2018</v>
      </c>
      <c r="F4618" t="s">
        <v>722</v>
      </c>
      <c r="G4618" t="s">
        <v>738</v>
      </c>
      <c r="H4618" s="3" t="s">
        <v>739</v>
      </c>
      <c r="I4618" s="17">
        <v>-9.9858419999999999</v>
      </c>
      <c r="J4618" s="17">
        <v>-67.844398999999996</v>
      </c>
      <c r="K4618">
        <v>16000</v>
      </c>
      <c r="L4618" t="s">
        <v>67</v>
      </c>
      <c r="M4618" t="s">
        <v>636</v>
      </c>
      <c r="N4618" t="s">
        <v>725</v>
      </c>
      <c r="O4618" s="12">
        <v>2015</v>
      </c>
      <c r="P4618" s="12">
        <v>9</v>
      </c>
      <c r="Q4618" s="12">
        <v>2016</v>
      </c>
      <c r="R4618" s="12">
        <v>2</v>
      </c>
      <c r="S4618">
        <v>6</v>
      </c>
      <c r="T4618" s="7">
        <v>2</v>
      </c>
      <c r="U4618">
        <v>6</v>
      </c>
      <c r="V4618" t="s">
        <v>82</v>
      </c>
      <c r="W4618">
        <f t="shared" si="66"/>
        <v>480</v>
      </c>
      <c r="X4618" s="5">
        <v>3</v>
      </c>
      <c r="Y4618" s="15" t="s">
        <v>48</v>
      </c>
      <c r="Z4618" t="s">
        <v>83</v>
      </c>
      <c r="AA4618" t="s">
        <v>87</v>
      </c>
      <c r="AB4618">
        <v>40</v>
      </c>
      <c r="AC4618" s="22" t="s">
        <v>1470</v>
      </c>
      <c r="AD4618" s="22" t="s">
        <v>1658</v>
      </c>
      <c r="AE4618" t="s">
        <v>1469</v>
      </c>
    </row>
    <row r="4619" spans="1:31" ht="14.4" x14ac:dyDescent="0.3">
      <c r="A4619">
        <v>45</v>
      </c>
      <c r="B4619" t="s">
        <v>24</v>
      </c>
      <c r="C4619" t="s">
        <v>395</v>
      </c>
      <c r="D4619" t="s">
        <v>105</v>
      </c>
      <c r="E4619">
        <v>2018</v>
      </c>
      <c r="F4619" t="s">
        <v>722</v>
      </c>
      <c r="G4619" t="s">
        <v>738</v>
      </c>
      <c r="H4619" s="3" t="s">
        <v>739</v>
      </c>
      <c r="I4619" s="17">
        <v>-9.9858419999999999</v>
      </c>
      <c r="J4619" s="17">
        <v>-67.844398999999996</v>
      </c>
      <c r="K4619">
        <v>16000</v>
      </c>
      <c r="L4619" t="s">
        <v>67</v>
      </c>
      <c r="M4619" t="s">
        <v>636</v>
      </c>
      <c r="N4619" t="s">
        <v>725</v>
      </c>
      <c r="O4619" s="12">
        <v>2015</v>
      </c>
      <c r="P4619" s="12">
        <v>9</v>
      </c>
      <c r="Q4619" s="12">
        <v>2016</v>
      </c>
      <c r="R4619" s="12">
        <v>2</v>
      </c>
      <c r="S4619">
        <v>6</v>
      </c>
      <c r="T4619" s="7">
        <v>2</v>
      </c>
      <c r="U4619">
        <v>6</v>
      </c>
      <c r="V4619" t="s">
        <v>82</v>
      </c>
      <c r="W4619">
        <f t="shared" si="66"/>
        <v>480</v>
      </c>
      <c r="X4619" s="5">
        <v>3</v>
      </c>
      <c r="Y4619" s="15" t="s">
        <v>48</v>
      </c>
      <c r="Z4619" t="s">
        <v>83</v>
      </c>
      <c r="AA4619" t="s">
        <v>906</v>
      </c>
      <c r="AB4619">
        <v>8</v>
      </c>
      <c r="AC4619" s="22" t="s">
        <v>1470</v>
      </c>
      <c r="AD4619" s="22" t="s">
        <v>1658</v>
      </c>
      <c r="AE4619" t="s">
        <v>1469</v>
      </c>
    </row>
    <row r="4620" spans="1:31" ht="14.4" x14ac:dyDescent="0.3">
      <c r="A4620">
        <v>45</v>
      </c>
      <c r="B4620" t="s">
        <v>24</v>
      </c>
      <c r="C4620" t="s">
        <v>395</v>
      </c>
      <c r="D4620" t="s">
        <v>105</v>
      </c>
      <c r="E4620">
        <v>2018</v>
      </c>
      <c r="F4620" t="s">
        <v>722</v>
      </c>
      <c r="G4620" t="s">
        <v>738</v>
      </c>
      <c r="H4620" s="3" t="s">
        <v>739</v>
      </c>
      <c r="I4620" s="17">
        <v>-9.9858419999999999</v>
      </c>
      <c r="J4620" s="17">
        <v>-67.844398999999996</v>
      </c>
      <c r="K4620">
        <v>16000</v>
      </c>
      <c r="L4620" t="s">
        <v>67</v>
      </c>
      <c r="M4620" t="s">
        <v>636</v>
      </c>
      <c r="N4620" t="s">
        <v>725</v>
      </c>
      <c r="O4620" s="12">
        <v>2015</v>
      </c>
      <c r="P4620" s="12">
        <v>9</v>
      </c>
      <c r="Q4620" s="12">
        <v>2016</v>
      </c>
      <c r="R4620" s="12">
        <v>2</v>
      </c>
      <c r="S4620">
        <v>6</v>
      </c>
      <c r="T4620" s="7">
        <v>2</v>
      </c>
      <c r="U4620">
        <v>6</v>
      </c>
      <c r="V4620" t="s">
        <v>82</v>
      </c>
      <c r="W4620">
        <f t="shared" si="66"/>
        <v>480</v>
      </c>
      <c r="X4620" s="5">
        <v>3</v>
      </c>
      <c r="Y4620" s="15" t="s">
        <v>48</v>
      </c>
      <c r="Z4620" t="s">
        <v>90</v>
      </c>
      <c r="AA4620" t="s">
        <v>1171</v>
      </c>
      <c r="AB4620">
        <v>0</v>
      </c>
      <c r="AC4620" s="22" t="s">
        <v>1470</v>
      </c>
      <c r="AD4620" s="22" t="s">
        <v>1658</v>
      </c>
      <c r="AE4620" t="s">
        <v>1469</v>
      </c>
    </row>
    <row r="4621" spans="1:31" ht="14.4" x14ac:dyDescent="0.3">
      <c r="A4621">
        <v>45</v>
      </c>
      <c r="B4621" t="s">
        <v>24</v>
      </c>
      <c r="C4621" t="s">
        <v>395</v>
      </c>
      <c r="D4621" t="s">
        <v>105</v>
      </c>
      <c r="E4621">
        <v>2018</v>
      </c>
      <c r="F4621" t="s">
        <v>722</v>
      </c>
      <c r="G4621" t="s">
        <v>738</v>
      </c>
      <c r="H4621" s="3" t="s">
        <v>739</v>
      </c>
      <c r="I4621" s="17">
        <v>-9.9858419999999999</v>
      </c>
      <c r="J4621" s="17">
        <v>-67.844398999999996</v>
      </c>
      <c r="K4621">
        <v>16000</v>
      </c>
      <c r="L4621" t="s">
        <v>67</v>
      </c>
      <c r="M4621" t="s">
        <v>636</v>
      </c>
      <c r="N4621" t="s">
        <v>725</v>
      </c>
      <c r="O4621" s="12">
        <v>2015</v>
      </c>
      <c r="P4621" s="12">
        <v>9</v>
      </c>
      <c r="Q4621" s="12">
        <v>2016</v>
      </c>
      <c r="R4621" s="12">
        <v>2</v>
      </c>
      <c r="S4621">
        <v>6</v>
      </c>
      <c r="T4621" s="7">
        <v>2</v>
      </c>
      <c r="U4621">
        <v>6</v>
      </c>
      <c r="V4621" t="s">
        <v>82</v>
      </c>
      <c r="W4621">
        <f t="shared" si="66"/>
        <v>480</v>
      </c>
      <c r="X4621" s="5">
        <v>3</v>
      </c>
      <c r="Y4621" s="15" t="s">
        <v>48</v>
      </c>
      <c r="Z4621" t="s">
        <v>90</v>
      </c>
      <c r="AA4621" t="s">
        <v>666</v>
      </c>
      <c r="AB4621">
        <v>0</v>
      </c>
      <c r="AC4621" s="22" t="s">
        <v>1470</v>
      </c>
      <c r="AD4621" s="22" t="s">
        <v>1658</v>
      </c>
      <c r="AE4621" t="s">
        <v>1469</v>
      </c>
    </row>
    <row r="4622" spans="1:31" ht="14.4" x14ac:dyDescent="0.3">
      <c r="A4622">
        <v>45</v>
      </c>
      <c r="B4622" t="s">
        <v>24</v>
      </c>
      <c r="C4622" t="s">
        <v>395</v>
      </c>
      <c r="D4622" t="s">
        <v>105</v>
      </c>
      <c r="E4622">
        <v>2018</v>
      </c>
      <c r="F4622" t="s">
        <v>722</v>
      </c>
      <c r="G4622" t="s">
        <v>738</v>
      </c>
      <c r="H4622" s="3" t="s">
        <v>739</v>
      </c>
      <c r="I4622" s="17">
        <v>-9.9858419999999999</v>
      </c>
      <c r="J4622" s="17">
        <v>-67.844398999999996</v>
      </c>
      <c r="K4622">
        <v>16000</v>
      </c>
      <c r="L4622" t="s">
        <v>67</v>
      </c>
      <c r="M4622" t="s">
        <v>636</v>
      </c>
      <c r="N4622" t="s">
        <v>725</v>
      </c>
      <c r="O4622" s="12">
        <v>2015</v>
      </c>
      <c r="P4622" s="12">
        <v>9</v>
      </c>
      <c r="Q4622" s="12">
        <v>2016</v>
      </c>
      <c r="R4622" s="12">
        <v>2</v>
      </c>
      <c r="S4622">
        <v>6</v>
      </c>
      <c r="T4622" s="7">
        <v>2</v>
      </c>
      <c r="U4622">
        <v>6</v>
      </c>
      <c r="V4622" t="s">
        <v>82</v>
      </c>
      <c r="W4622">
        <f t="shared" si="66"/>
        <v>480</v>
      </c>
      <c r="X4622" s="5">
        <v>3</v>
      </c>
      <c r="Y4622" s="15" t="s">
        <v>48</v>
      </c>
      <c r="Z4622" t="s">
        <v>90</v>
      </c>
      <c r="AA4622" t="s">
        <v>917</v>
      </c>
      <c r="AB4622">
        <v>1</v>
      </c>
      <c r="AC4622" s="22" t="s">
        <v>1470</v>
      </c>
      <c r="AD4622" s="22" t="s">
        <v>1658</v>
      </c>
      <c r="AE4622" t="s">
        <v>1469</v>
      </c>
    </row>
    <row r="4623" spans="1:31" ht="14.4" x14ac:dyDescent="0.3">
      <c r="A4623">
        <v>45</v>
      </c>
      <c r="B4623" t="s">
        <v>24</v>
      </c>
      <c r="C4623" t="s">
        <v>395</v>
      </c>
      <c r="D4623" t="s">
        <v>105</v>
      </c>
      <c r="E4623">
        <v>2018</v>
      </c>
      <c r="F4623" t="s">
        <v>722</v>
      </c>
      <c r="G4623" t="s">
        <v>738</v>
      </c>
      <c r="H4623" s="3" t="s">
        <v>739</v>
      </c>
      <c r="I4623" s="17">
        <v>-9.9858419999999999</v>
      </c>
      <c r="J4623" s="17">
        <v>-67.844398999999996</v>
      </c>
      <c r="K4623">
        <v>16000</v>
      </c>
      <c r="L4623" t="s">
        <v>67</v>
      </c>
      <c r="M4623" t="s">
        <v>636</v>
      </c>
      <c r="N4623" t="s">
        <v>725</v>
      </c>
      <c r="O4623" s="12">
        <v>2015</v>
      </c>
      <c r="P4623" s="12">
        <v>9</v>
      </c>
      <c r="Q4623" s="12">
        <v>2016</v>
      </c>
      <c r="R4623" s="12">
        <v>2</v>
      </c>
      <c r="S4623">
        <v>6</v>
      </c>
      <c r="T4623" s="7">
        <v>2</v>
      </c>
      <c r="U4623">
        <v>6</v>
      </c>
      <c r="V4623" t="s">
        <v>82</v>
      </c>
      <c r="W4623">
        <f t="shared" si="66"/>
        <v>480</v>
      </c>
      <c r="X4623" s="5">
        <v>3</v>
      </c>
      <c r="Y4623" s="15" t="s">
        <v>48</v>
      </c>
      <c r="Z4623" t="s">
        <v>90</v>
      </c>
      <c r="AA4623" t="s">
        <v>91</v>
      </c>
      <c r="AB4623">
        <v>9</v>
      </c>
      <c r="AC4623" s="22" t="s">
        <v>1470</v>
      </c>
      <c r="AD4623" s="22" t="s">
        <v>1658</v>
      </c>
      <c r="AE4623" t="s">
        <v>1469</v>
      </c>
    </row>
    <row r="4624" spans="1:31" ht="14.4" x14ac:dyDescent="0.3">
      <c r="A4624">
        <v>45</v>
      </c>
      <c r="B4624" t="s">
        <v>24</v>
      </c>
      <c r="C4624" t="s">
        <v>395</v>
      </c>
      <c r="D4624" t="s">
        <v>105</v>
      </c>
      <c r="E4624">
        <v>2018</v>
      </c>
      <c r="F4624" t="s">
        <v>722</v>
      </c>
      <c r="G4624" t="s">
        <v>740</v>
      </c>
      <c r="H4624" s="3" t="s">
        <v>741</v>
      </c>
      <c r="I4624" s="17">
        <v>-10.054264999999999</v>
      </c>
      <c r="J4624" s="17">
        <v>-67.825091999999998</v>
      </c>
      <c r="K4624">
        <v>355000</v>
      </c>
      <c r="L4624" t="s">
        <v>67</v>
      </c>
      <c r="M4624" t="s">
        <v>636</v>
      </c>
      <c r="N4624" t="s">
        <v>725</v>
      </c>
      <c r="O4624" s="12">
        <v>2015</v>
      </c>
      <c r="P4624" s="12">
        <v>9</v>
      </c>
      <c r="Q4624" s="12">
        <v>2016</v>
      </c>
      <c r="R4624" s="12">
        <v>2</v>
      </c>
      <c r="S4624">
        <v>6</v>
      </c>
      <c r="T4624" s="7">
        <v>2</v>
      </c>
      <c r="U4624">
        <v>6</v>
      </c>
      <c r="V4624" t="s">
        <v>82</v>
      </c>
      <c r="W4624">
        <f t="shared" si="66"/>
        <v>480</v>
      </c>
      <c r="X4624" s="5">
        <v>3</v>
      </c>
      <c r="Y4624" s="15" t="s">
        <v>48</v>
      </c>
      <c r="Z4624" t="s">
        <v>49</v>
      </c>
      <c r="AA4624" t="s">
        <v>1170</v>
      </c>
      <c r="AB4624">
        <v>0</v>
      </c>
      <c r="AC4624" s="22" t="s">
        <v>1470</v>
      </c>
      <c r="AD4624" s="22" t="s">
        <v>1658</v>
      </c>
      <c r="AE4624" t="s">
        <v>1469</v>
      </c>
    </row>
    <row r="4625" spans="1:31" ht="14.4" x14ac:dyDescent="0.3">
      <c r="A4625">
        <v>45</v>
      </c>
      <c r="B4625" t="s">
        <v>24</v>
      </c>
      <c r="C4625" t="s">
        <v>395</v>
      </c>
      <c r="D4625" t="s">
        <v>105</v>
      </c>
      <c r="E4625">
        <v>2018</v>
      </c>
      <c r="F4625" t="s">
        <v>722</v>
      </c>
      <c r="G4625" t="s">
        <v>740</v>
      </c>
      <c r="H4625" s="3" t="s">
        <v>741</v>
      </c>
      <c r="I4625" s="17">
        <v>-10.054264999999999</v>
      </c>
      <c r="J4625" s="17">
        <v>-67.825091999999998</v>
      </c>
      <c r="K4625">
        <v>355000</v>
      </c>
      <c r="L4625" t="s">
        <v>67</v>
      </c>
      <c r="M4625" t="s">
        <v>636</v>
      </c>
      <c r="N4625" t="s">
        <v>725</v>
      </c>
      <c r="O4625" s="12">
        <v>2015</v>
      </c>
      <c r="P4625" s="12">
        <v>9</v>
      </c>
      <c r="Q4625" s="12">
        <v>2016</v>
      </c>
      <c r="R4625" s="12">
        <v>2</v>
      </c>
      <c r="S4625">
        <v>6</v>
      </c>
      <c r="T4625" s="7">
        <v>2</v>
      </c>
      <c r="U4625">
        <v>6</v>
      </c>
      <c r="V4625" t="s">
        <v>82</v>
      </c>
      <c r="W4625">
        <f t="shared" si="66"/>
        <v>480</v>
      </c>
      <c r="X4625" s="5">
        <v>3</v>
      </c>
      <c r="Y4625" s="15" t="s">
        <v>48</v>
      </c>
      <c r="Z4625" t="s">
        <v>49</v>
      </c>
      <c r="AA4625" t="s">
        <v>1105</v>
      </c>
      <c r="AB4625">
        <v>2</v>
      </c>
      <c r="AC4625" s="22" t="s">
        <v>1470</v>
      </c>
      <c r="AD4625" s="22" t="s">
        <v>1658</v>
      </c>
      <c r="AE4625" t="s">
        <v>1469</v>
      </c>
    </row>
    <row r="4626" spans="1:31" ht="14.4" x14ac:dyDescent="0.3">
      <c r="A4626">
        <v>45</v>
      </c>
      <c r="B4626" t="s">
        <v>24</v>
      </c>
      <c r="C4626" t="s">
        <v>395</v>
      </c>
      <c r="D4626" t="s">
        <v>105</v>
      </c>
      <c r="E4626">
        <v>2018</v>
      </c>
      <c r="F4626" t="s">
        <v>722</v>
      </c>
      <c r="G4626" t="s">
        <v>740</v>
      </c>
      <c r="H4626" s="3" t="s">
        <v>741</v>
      </c>
      <c r="I4626" s="17">
        <v>-10.054264999999999</v>
      </c>
      <c r="J4626" s="17">
        <v>-67.825091999999998</v>
      </c>
      <c r="K4626">
        <v>355000</v>
      </c>
      <c r="L4626" t="s">
        <v>67</v>
      </c>
      <c r="M4626" t="s">
        <v>636</v>
      </c>
      <c r="N4626" t="s">
        <v>725</v>
      </c>
      <c r="O4626" s="12">
        <v>2015</v>
      </c>
      <c r="P4626" s="12">
        <v>9</v>
      </c>
      <c r="Q4626" s="12">
        <v>2016</v>
      </c>
      <c r="R4626" s="12">
        <v>2</v>
      </c>
      <c r="S4626">
        <v>6</v>
      </c>
      <c r="T4626" s="7">
        <v>2</v>
      </c>
      <c r="U4626">
        <v>6</v>
      </c>
      <c r="V4626" t="s">
        <v>82</v>
      </c>
      <c r="W4626">
        <f t="shared" si="66"/>
        <v>480</v>
      </c>
      <c r="X4626" s="5">
        <v>3</v>
      </c>
      <c r="Y4626" s="15" t="s">
        <v>48</v>
      </c>
      <c r="Z4626" t="s">
        <v>49</v>
      </c>
      <c r="AA4626" t="s">
        <v>483</v>
      </c>
      <c r="AB4626">
        <v>0</v>
      </c>
      <c r="AC4626" s="22" t="s">
        <v>1470</v>
      </c>
      <c r="AD4626" s="22" t="s">
        <v>1658</v>
      </c>
      <c r="AE4626" t="s">
        <v>1469</v>
      </c>
    </row>
    <row r="4627" spans="1:31" ht="14.4" x14ac:dyDescent="0.3">
      <c r="A4627">
        <v>45</v>
      </c>
      <c r="B4627" t="s">
        <v>24</v>
      </c>
      <c r="C4627" t="s">
        <v>395</v>
      </c>
      <c r="D4627" t="s">
        <v>105</v>
      </c>
      <c r="E4627">
        <v>2018</v>
      </c>
      <c r="F4627" t="s">
        <v>722</v>
      </c>
      <c r="G4627" t="s">
        <v>740</v>
      </c>
      <c r="H4627" s="3" t="s">
        <v>741</v>
      </c>
      <c r="I4627" s="17">
        <v>-10.054264999999999</v>
      </c>
      <c r="J4627" s="17">
        <v>-67.825091999999998</v>
      </c>
      <c r="K4627">
        <v>355000</v>
      </c>
      <c r="L4627" t="s">
        <v>67</v>
      </c>
      <c r="M4627" t="s">
        <v>636</v>
      </c>
      <c r="N4627" t="s">
        <v>725</v>
      </c>
      <c r="O4627" s="12">
        <v>2015</v>
      </c>
      <c r="P4627" s="12">
        <v>9</v>
      </c>
      <c r="Q4627" s="12">
        <v>2016</v>
      </c>
      <c r="R4627" s="12">
        <v>2</v>
      </c>
      <c r="S4627">
        <v>6</v>
      </c>
      <c r="T4627" s="7">
        <v>2</v>
      </c>
      <c r="U4627">
        <v>6</v>
      </c>
      <c r="V4627" t="s">
        <v>82</v>
      </c>
      <c r="W4627">
        <f t="shared" si="66"/>
        <v>480</v>
      </c>
      <c r="X4627" s="5">
        <v>3</v>
      </c>
      <c r="Y4627" s="15" t="s">
        <v>48</v>
      </c>
      <c r="Z4627" t="s">
        <v>49</v>
      </c>
      <c r="AA4627" t="s">
        <v>490</v>
      </c>
      <c r="AB4627">
        <v>0</v>
      </c>
      <c r="AC4627" s="22" t="s">
        <v>1470</v>
      </c>
      <c r="AD4627" s="22" t="s">
        <v>1658</v>
      </c>
      <c r="AE4627" t="s">
        <v>1469</v>
      </c>
    </row>
    <row r="4628" spans="1:31" ht="14.4" x14ac:dyDescent="0.3">
      <c r="A4628">
        <v>45</v>
      </c>
      <c r="B4628" t="s">
        <v>24</v>
      </c>
      <c r="C4628" t="s">
        <v>395</v>
      </c>
      <c r="D4628" t="s">
        <v>105</v>
      </c>
      <c r="E4628">
        <v>2018</v>
      </c>
      <c r="F4628" t="s">
        <v>722</v>
      </c>
      <c r="G4628" t="s">
        <v>740</v>
      </c>
      <c r="H4628" s="3" t="s">
        <v>741</v>
      </c>
      <c r="I4628" s="17">
        <v>-10.054264999999999</v>
      </c>
      <c r="J4628" s="17">
        <v>-67.825091999999998</v>
      </c>
      <c r="K4628">
        <v>355000</v>
      </c>
      <c r="L4628" t="s">
        <v>67</v>
      </c>
      <c r="M4628" t="s">
        <v>636</v>
      </c>
      <c r="N4628" t="s">
        <v>725</v>
      </c>
      <c r="O4628" s="12">
        <v>2015</v>
      </c>
      <c r="P4628" s="12">
        <v>9</v>
      </c>
      <c r="Q4628" s="12">
        <v>2016</v>
      </c>
      <c r="R4628" s="12">
        <v>2</v>
      </c>
      <c r="S4628">
        <v>6</v>
      </c>
      <c r="T4628" s="7">
        <v>2</v>
      </c>
      <c r="U4628">
        <v>6</v>
      </c>
      <c r="V4628" t="s">
        <v>82</v>
      </c>
      <c r="W4628">
        <f t="shared" si="66"/>
        <v>480</v>
      </c>
      <c r="X4628" s="5">
        <v>3</v>
      </c>
      <c r="Y4628" s="15" t="s">
        <v>48</v>
      </c>
      <c r="Z4628" t="s">
        <v>49</v>
      </c>
      <c r="AA4628" t="s">
        <v>1079</v>
      </c>
      <c r="AB4628">
        <v>5</v>
      </c>
      <c r="AC4628" s="22" t="s">
        <v>1470</v>
      </c>
      <c r="AD4628" s="22" t="s">
        <v>1658</v>
      </c>
      <c r="AE4628" t="s">
        <v>1469</v>
      </c>
    </row>
    <row r="4629" spans="1:31" ht="14.4" x14ac:dyDescent="0.3">
      <c r="A4629">
        <v>45</v>
      </c>
      <c r="B4629" t="s">
        <v>24</v>
      </c>
      <c r="C4629" t="s">
        <v>395</v>
      </c>
      <c r="D4629" t="s">
        <v>105</v>
      </c>
      <c r="E4629">
        <v>2018</v>
      </c>
      <c r="F4629" t="s">
        <v>722</v>
      </c>
      <c r="G4629" t="s">
        <v>740</v>
      </c>
      <c r="H4629" s="3" t="s">
        <v>741</v>
      </c>
      <c r="I4629" s="17">
        <v>-10.054264999999999</v>
      </c>
      <c r="J4629" s="17">
        <v>-67.825091999999998</v>
      </c>
      <c r="K4629">
        <v>355000</v>
      </c>
      <c r="L4629" t="s">
        <v>67</v>
      </c>
      <c r="M4629" t="s">
        <v>636</v>
      </c>
      <c r="N4629" t="s">
        <v>725</v>
      </c>
      <c r="O4629" s="12">
        <v>2015</v>
      </c>
      <c r="P4629" s="12">
        <v>9</v>
      </c>
      <c r="Q4629" s="12">
        <v>2016</v>
      </c>
      <c r="R4629" s="12">
        <v>2</v>
      </c>
      <c r="S4629">
        <v>6</v>
      </c>
      <c r="T4629" s="7">
        <v>2</v>
      </c>
      <c r="U4629">
        <v>6</v>
      </c>
      <c r="V4629" t="s">
        <v>82</v>
      </c>
      <c r="W4629">
        <f t="shared" si="66"/>
        <v>480</v>
      </c>
      <c r="X4629" s="5">
        <v>3</v>
      </c>
      <c r="Y4629" s="15" t="s">
        <v>48</v>
      </c>
      <c r="Z4629" t="s">
        <v>55</v>
      </c>
      <c r="AA4629" t="s">
        <v>1080</v>
      </c>
      <c r="AB4629">
        <v>7</v>
      </c>
      <c r="AC4629" s="22" t="s">
        <v>1470</v>
      </c>
      <c r="AD4629" s="22" t="s">
        <v>1658</v>
      </c>
      <c r="AE4629" t="s">
        <v>1469</v>
      </c>
    </row>
    <row r="4630" spans="1:31" ht="14.4" x14ac:dyDescent="0.3">
      <c r="A4630">
        <v>45</v>
      </c>
      <c r="B4630" t="s">
        <v>24</v>
      </c>
      <c r="C4630" t="s">
        <v>395</v>
      </c>
      <c r="D4630" t="s">
        <v>105</v>
      </c>
      <c r="E4630">
        <v>2018</v>
      </c>
      <c r="F4630" t="s">
        <v>722</v>
      </c>
      <c r="G4630" t="s">
        <v>740</v>
      </c>
      <c r="H4630" s="3" t="s">
        <v>741</v>
      </c>
      <c r="I4630" s="17">
        <v>-10.054264999999999</v>
      </c>
      <c r="J4630" s="17">
        <v>-67.825091999999998</v>
      </c>
      <c r="K4630">
        <v>355000</v>
      </c>
      <c r="L4630" t="s">
        <v>67</v>
      </c>
      <c r="M4630" t="s">
        <v>636</v>
      </c>
      <c r="N4630" t="s">
        <v>725</v>
      </c>
      <c r="O4630" s="12">
        <v>2015</v>
      </c>
      <c r="P4630" s="12">
        <v>9</v>
      </c>
      <c r="Q4630" s="12">
        <v>2016</v>
      </c>
      <c r="R4630" s="12">
        <v>2</v>
      </c>
      <c r="S4630">
        <v>6</v>
      </c>
      <c r="T4630" s="7">
        <v>2</v>
      </c>
      <c r="U4630">
        <v>6</v>
      </c>
      <c r="V4630" t="s">
        <v>82</v>
      </c>
      <c r="W4630">
        <f t="shared" si="66"/>
        <v>480</v>
      </c>
      <c r="X4630" s="5">
        <v>3</v>
      </c>
      <c r="Y4630" s="15" t="s">
        <v>48</v>
      </c>
      <c r="Z4630" t="s">
        <v>55</v>
      </c>
      <c r="AA4630" t="s">
        <v>859</v>
      </c>
      <c r="AB4630">
        <v>42</v>
      </c>
      <c r="AC4630" s="22" t="s">
        <v>1470</v>
      </c>
      <c r="AD4630" s="22" t="s">
        <v>1658</v>
      </c>
      <c r="AE4630" t="s">
        <v>1469</v>
      </c>
    </row>
    <row r="4631" spans="1:31" ht="14.4" x14ac:dyDescent="0.3">
      <c r="A4631">
        <v>45</v>
      </c>
      <c r="B4631" t="s">
        <v>24</v>
      </c>
      <c r="C4631" t="s">
        <v>395</v>
      </c>
      <c r="D4631" t="s">
        <v>105</v>
      </c>
      <c r="E4631">
        <v>2018</v>
      </c>
      <c r="F4631" t="s">
        <v>722</v>
      </c>
      <c r="G4631" t="s">
        <v>740</v>
      </c>
      <c r="H4631" s="3" t="s">
        <v>741</v>
      </c>
      <c r="I4631" s="17">
        <v>-10.054264999999999</v>
      </c>
      <c r="J4631" s="17">
        <v>-67.825091999999998</v>
      </c>
      <c r="K4631">
        <v>355000</v>
      </c>
      <c r="L4631" t="s">
        <v>67</v>
      </c>
      <c r="M4631" t="s">
        <v>636</v>
      </c>
      <c r="N4631" t="s">
        <v>725</v>
      </c>
      <c r="O4631" s="12">
        <v>2015</v>
      </c>
      <c r="P4631" s="12">
        <v>9</v>
      </c>
      <c r="Q4631" s="12">
        <v>2016</v>
      </c>
      <c r="R4631" s="12">
        <v>2</v>
      </c>
      <c r="S4631">
        <v>6</v>
      </c>
      <c r="T4631" s="7">
        <v>2</v>
      </c>
      <c r="U4631">
        <v>6</v>
      </c>
      <c r="V4631" t="s">
        <v>82</v>
      </c>
      <c r="W4631">
        <f t="shared" si="66"/>
        <v>480</v>
      </c>
      <c r="X4631" s="5">
        <v>3</v>
      </c>
      <c r="Y4631" s="15" t="s">
        <v>48</v>
      </c>
      <c r="Z4631" t="s">
        <v>55</v>
      </c>
      <c r="AA4631" t="s">
        <v>890</v>
      </c>
      <c r="AB4631">
        <v>16</v>
      </c>
      <c r="AC4631" s="22" t="s">
        <v>1470</v>
      </c>
      <c r="AD4631" s="22" t="s">
        <v>1658</v>
      </c>
      <c r="AE4631" t="s">
        <v>1469</v>
      </c>
    </row>
    <row r="4632" spans="1:31" ht="14.4" x14ac:dyDescent="0.3">
      <c r="A4632">
        <v>45</v>
      </c>
      <c r="B4632" t="s">
        <v>24</v>
      </c>
      <c r="C4632" t="s">
        <v>395</v>
      </c>
      <c r="D4632" t="s">
        <v>105</v>
      </c>
      <c r="E4632">
        <v>2018</v>
      </c>
      <c r="F4632" t="s">
        <v>722</v>
      </c>
      <c r="G4632" t="s">
        <v>740</v>
      </c>
      <c r="H4632" s="3" t="s">
        <v>741</v>
      </c>
      <c r="I4632" s="17">
        <v>-10.054264999999999</v>
      </c>
      <c r="J4632" s="17">
        <v>-67.825091999999998</v>
      </c>
      <c r="K4632">
        <v>355000</v>
      </c>
      <c r="L4632" t="s">
        <v>67</v>
      </c>
      <c r="M4632" t="s">
        <v>636</v>
      </c>
      <c r="N4632" t="s">
        <v>725</v>
      </c>
      <c r="O4632" s="12">
        <v>2015</v>
      </c>
      <c r="P4632" s="12">
        <v>9</v>
      </c>
      <c r="Q4632" s="12">
        <v>2016</v>
      </c>
      <c r="R4632" s="12">
        <v>2</v>
      </c>
      <c r="S4632">
        <v>6</v>
      </c>
      <c r="T4632" s="7">
        <v>2</v>
      </c>
      <c r="U4632">
        <v>6</v>
      </c>
      <c r="V4632" t="s">
        <v>82</v>
      </c>
      <c r="W4632">
        <f t="shared" si="66"/>
        <v>480</v>
      </c>
      <c r="X4632" s="5">
        <v>3</v>
      </c>
      <c r="Y4632" s="15" t="s">
        <v>48</v>
      </c>
      <c r="Z4632" t="s">
        <v>55</v>
      </c>
      <c r="AA4632" t="s">
        <v>496</v>
      </c>
      <c r="AB4632">
        <v>0</v>
      </c>
      <c r="AC4632" s="22" t="s">
        <v>1470</v>
      </c>
      <c r="AD4632" s="22" t="s">
        <v>1658</v>
      </c>
      <c r="AE4632" t="s">
        <v>1469</v>
      </c>
    </row>
    <row r="4633" spans="1:31" ht="14.4" x14ac:dyDescent="0.3">
      <c r="A4633">
        <v>45</v>
      </c>
      <c r="B4633" t="s">
        <v>24</v>
      </c>
      <c r="C4633" t="s">
        <v>395</v>
      </c>
      <c r="D4633" t="s">
        <v>105</v>
      </c>
      <c r="E4633">
        <v>2018</v>
      </c>
      <c r="F4633" t="s">
        <v>722</v>
      </c>
      <c r="G4633" t="s">
        <v>740</v>
      </c>
      <c r="H4633" s="3" t="s">
        <v>741</v>
      </c>
      <c r="I4633" s="17">
        <v>-10.054264999999999</v>
      </c>
      <c r="J4633" s="17">
        <v>-67.825091999999998</v>
      </c>
      <c r="K4633">
        <v>355000</v>
      </c>
      <c r="L4633" t="s">
        <v>67</v>
      </c>
      <c r="M4633" t="s">
        <v>636</v>
      </c>
      <c r="N4633" t="s">
        <v>725</v>
      </c>
      <c r="O4633" s="12">
        <v>2015</v>
      </c>
      <c r="P4633" s="12">
        <v>9</v>
      </c>
      <c r="Q4633" s="12">
        <v>2016</v>
      </c>
      <c r="R4633" s="12">
        <v>2</v>
      </c>
      <c r="S4633">
        <v>6</v>
      </c>
      <c r="T4633" s="7">
        <v>2</v>
      </c>
      <c r="U4633">
        <v>6</v>
      </c>
      <c r="V4633" t="s">
        <v>82</v>
      </c>
      <c r="W4633">
        <f t="shared" si="66"/>
        <v>480</v>
      </c>
      <c r="X4633" s="5">
        <v>3</v>
      </c>
      <c r="Y4633" s="15" t="s">
        <v>48</v>
      </c>
      <c r="Z4633" t="s">
        <v>55</v>
      </c>
      <c r="AA4633" t="s">
        <v>860</v>
      </c>
      <c r="AB4633">
        <v>0</v>
      </c>
      <c r="AC4633" s="22" t="s">
        <v>1470</v>
      </c>
      <c r="AD4633" s="22" t="s">
        <v>1658</v>
      </c>
      <c r="AE4633" t="s">
        <v>1469</v>
      </c>
    </row>
    <row r="4634" spans="1:31" ht="14.4" x14ac:dyDescent="0.3">
      <c r="A4634">
        <v>45</v>
      </c>
      <c r="B4634" t="s">
        <v>24</v>
      </c>
      <c r="C4634" t="s">
        <v>395</v>
      </c>
      <c r="D4634" t="s">
        <v>105</v>
      </c>
      <c r="E4634">
        <v>2018</v>
      </c>
      <c r="F4634" t="s">
        <v>722</v>
      </c>
      <c r="G4634" t="s">
        <v>740</v>
      </c>
      <c r="H4634" s="3" t="s">
        <v>741</v>
      </c>
      <c r="I4634" s="17">
        <v>-10.054264999999999</v>
      </c>
      <c r="J4634" s="17">
        <v>-67.825091999999998</v>
      </c>
      <c r="K4634">
        <v>355000</v>
      </c>
      <c r="L4634" t="s">
        <v>67</v>
      </c>
      <c r="M4634" t="s">
        <v>636</v>
      </c>
      <c r="N4634" t="s">
        <v>725</v>
      </c>
      <c r="O4634" s="12">
        <v>2015</v>
      </c>
      <c r="P4634" s="12">
        <v>9</v>
      </c>
      <c r="Q4634" s="12">
        <v>2016</v>
      </c>
      <c r="R4634" s="12">
        <v>2</v>
      </c>
      <c r="S4634">
        <v>6</v>
      </c>
      <c r="T4634" s="7">
        <v>2</v>
      </c>
      <c r="U4634">
        <v>6</v>
      </c>
      <c r="V4634" t="s">
        <v>82</v>
      </c>
      <c r="W4634">
        <f t="shared" si="66"/>
        <v>480</v>
      </c>
      <c r="X4634" s="5">
        <v>3</v>
      </c>
      <c r="Y4634" s="15" t="s">
        <v>48</v>
      </c>
      <c r="Z4634" t="s">
        <v>55</v>
      </c>
      <c r="AA4634" t="s">
        <v>503</v>
      </c>
      <c r="AB4634">
        <v>2</v>
      </c>
      <c r="AC4634" s="22" t="s">
        <v>1470</v>
      </c>
      <c r="AD4634" s="22" t="s">
        <v>1658</v>
      </c>
      <c r="AE4634" t="s">
        <v>1469</v>
      </c>
    </row>
    <row r="4635" spans="1:31" ht="14.4" x14ac:dyDescent="0.3">
      <c r="A4635">
        <v>45</v>
      </c>
      <c r="B4635" t="s">
        <v>24</v>
      </c>
      <c r="C4635" t="s">
        <v>395</v>
      </c>
      <c r="D4635" t="s">
        <v>105</v>
      </c>
      <c r="E4635">
        <v>2018</v>
      </c>
      <c r="F4635" t="s">
        <v>722</v>
      </c>
      <c r="G4635" t="s">
        <v>740</v>
      </c>
      <c r="H4635" s="3" t="s">
        <v>741</v>
      </c>
      <c r="I4635" s="17">
        <v>-10.054264999999999</v>
      </c>
      <c r="J4635" s="17">
        <v>-67.825091999999998</v>
      </c>
      <c r="K4635">
        <v>355000</v>
      </c>
      <c r="L4635" t="s">
        <v>67</v>
      </c>
      <c r="M4635" t="s">
        <v>636</v>
      </c>
      <c r="N4635" t="s">
        <v>725</v>
      </c>
      <c r="O4635" s="12">
        <v>2015</v>
      </c>
      <c r="P4635" s="12">
        <v>9</v>
      </c>
      <c r="Q4635" s="12">
        <v>2016</v>
      </c>
      <c r="R4635" s="12">
        <v>2</v>
      </c>
      <c r="S4635">
        <v>6</v>
      </c>
      <c r="T4635" s="7">
        <v>2</v>
      </c>
      <c r="U4635">
        <v>6</v>
      </c>
      <c r="V4635" t="s">
        <v>82</v>
      </c>
      <c r="W4635">
        <f t="shared" si="66"/>
        <v>480</v>
      </c>
      <c r="X4635" s="5">
        <v>3</v>
      </c>
      <c r="Y4635" s="15" t="s">
        <v>48</v>
      </c>
      <c r="Z4635" t="s">
        <v>55</v>
      </c>
      <c r="AA4635" t="s">
        <v>1106</v>
      </c>
      <c r="AB4635">
        <v>0</v>
      </c>
      <c r="AC4635" s="22" t="s">
        <v>1470</v>
      </c>
      <c r="AD4635" s="22" t="s">
        <v>1658</v>
      </c>
      <c r="AE4635" t="s">
        <v>1469</v>
      </c>
    </row>
    <row r="4636" spans="1:31" ht="14.4" x14ac:dyDescent="0.3">
      <c r="A4636">
        <v>45</v>
      </c>
      <c r="B4636" t="s">
        <v>24</v>
      </c>
      <c r="C4636" t="s">
        <v>395</v>
      </c>
      <c r="D4636" t="s">
        <v>105</v>
      </c>
      <c r="E4636">
        <v>2018</v>
      </c>
      <c r="F4636" t="s">
        <v>722</v>
      </c>
      <c r="G4636" t="s">
        <v>740</v>
      </c>
      <c r="H4636" s="3" t="s">
        <v>741</v>
      </c>
      <c r="I4636" s="17">
        <v>-10.054264999999999</v>
      </c>
      <c r="J4636" s="17">
        <v>-67.825091999999998</v>
      </c>
      <c r="K4636">
        <v>355000</v>
      </c>
      <c r="L4636" t="s">
        <v>67</v>
      </c>
      <c r="M4636" t="s">
        <v>636</v>
      </c>
      <c r="N4636" t="s">
        <v>725</v>
      </c>
      <c r="O4636" s="12">
        <v>2015</v>
      </c>
      <c r="P4636" s="12">
        <v>9</v>
      </c>
      <c r="Q4636" s="12">
        <v>2016</v>
      </c>
      <c r="R4636" s="12">
        <v>2</v>
      </c>
      <c r="S4636">
        <v>6</v>
      </c>
      <c r="T4636" s="7">
        <v>2</v>
      </c>
      <c r="U4636">
        <v>6</v>
      </c>
      <c r="V4636" t="s">
        <v>82</v>
      </c>
      <c r="W4636">
        <f t="shared" si="66"/>
        <v>480</v>
      </c>
      <c r="X4636" s="5">
        <v>3</v>
      </c>
      <c r="Y4636" s="15" t="s">
        <v>48</v>
      </c>
      <c r="Z4636" t="s">
        <v>55</v>
      </c>
      <c r="AA4636" t="s">
        <v>861</v>
      </c>
      <c r="AB4636">
        <v>4</v>
      </c>
      <c r="AC4636" s="22" t="s">
        <v>1470</v>
      </c>
      <c r="AD4636" s="22" t="s">
        <v>1658</v>
      </c>
      <c r="AE4636" t="s">
        <v>1469</v>
      </c>
    </row>
    <row r="4637" spans="1:31" ht="14.4" x14ac:dyDescent="0.3">
      <c r="A4637">
        <v>45</v>
      </c>
      <c r="B4637" t="s">
        <v>24</v>
      </c>
      <c r="C4637" t="s">
        <v>395</v>
      </c>
      <c r="D4637" t="s">
        <v>105</v>
      </c>
      <c r="E4637">
        <v>2018</v>
      </c>
      <c r="F4637" t="s">
        <v>722</v>
      </c>
      <c r="G4637" t="s">
        <v>740</v>
      </c>
      <c r="H4637" s="3" t="s">
        <v>741</v>
      </c>
      <c r="I4637" s="17">
        <v>-10.054264999999999</v>
      </c>
      <c r="J4637" s="17">
        <v>-67.825091999999998</v>
      </c>
      <c r="K4637">
        <v>355000</v>
      </c>
      <c r="L4637" t="s">
        <v>67</v>
      </c>
      <c r="M4637" t="s">
        <v>636</v>
      </c>
      <c r="N4637" t="s">
        <v>725</v>
      </c>
      <c r="O4637" s="12">
        <v>2015</v>
      </c>
      <c r="P4637" s="12">
        <v>9</v>
      </c>
      <c r="Q4637" s="12">
        <v>2016</v>
      </c>
      <c r="R4637" s="12">
        <v>2</v>
      </c>
      <c r="S4637">
        <v>6</v>
      </c>
      <c r="T4637" s="7">
        <v>2</v>
      </c>
      <c r="U4637">
        <v>6</v>
      </c>
      <c r="V4637" t="s">
        <v>82</v>
      </c>
      <c r="W4637">
        <f t="shared" si="66"/>
        <v>480</v>
      </c>
      <c r="X4637" s="5">
        <v>3</v>
      </c>
      <c r="Y4637" s="15" t="s">
        <v>48</v>
      </c>
      <c r="Z4637" t="s">
        <v>55</v>
      </c>
      <c r="AA4637" t="s">
        <v>59</v>
      </c>
      <c r="AB4637">
        <v>1</v>
      </c>
      <c r="AC4637" s="22" t="s">
        <v>1470</v>
      </c>
      <c r="AD4637" s="22" t="s">
        <v>1658</v>
      </c>
      <c r="AE4637" t="s">
        <v>1469</v>
      </c>
    </row>
    <row r="4638" spans="1:31" ht="14.4" x14ac:dyDescent="0.3">
      <c r="A4638">
        <v>45</v>
      </c>
      <c r="B4638" t="s">
        <v>24</v>
      </c>
      <c r="C4638" t="s">
        <v>395</v>
      </c>
      <c r="D4638" t="s">
        <v>105</v>
      </c>
      <c r="E4638">
        <v>2018</v>
      </c>
      <c r="F4638" t="s">
        <v>722</v>
      </c>
      <c r="G4638" t="s">
        <v>740</v>
      </c>
      <c r="H4638" s="3" t="s">
        <v>741</v>
      </c>
      <c r="I4638" s="17">
        <v>-10.054264999999999</v>
      </c>
      <c r="J4638" s="17">
        <v>-67.825091999999998</v>
      </c>
      <c r="K4638">
        <v>355000</v>
      </c>
      <c r="L4638" t="s">
        <v>67</v>
      </c>
      <c r="M4638" t="s">
        <v>636</v>
      </c>
      <c r="N4638" t="s">
        <v>725</v>
      </c>
      <c r="O4638" s="12">
        <v>2015</v>
      </c>
      <c r="P4638" s="12">
        <v>9</v>
      </c>
      <c r="Q4638" s="12">
        <v>2016</v>
      </c>
      <c r="R4638" s="12">
        <v>2</v>
      </c>
      <c r="S4638">
        <v>6</v>
      </c>
      <c r="T4638" s="7">
        <v>2</v>
      </c>
      <c r="U4638">
        <v>6</v>
      </c>
      <c r="V4638" t="s">
        <v>82</v>
      </c>
      <c r="W4638">
        <f t="shared" si="66"/>
        <v>480</v>
      </c>
      <c r="X4638" s="5">
        <v>3</v>
      </c>
      <c r="Y4638" s="15" t="s">
        <v>48</v>
      </c>
      <c r="Z4638" t="s">
        <v>55</v>
      </c>
      <c r="AA4638" t="s">
        <v>113</v>
      </c>
      <c r="AB4638">
        <v>0</v>
      </c>
      <c r="AC4638" s="22" t="s">
        <v>1470</v>
      </c>
      <c r="AD4638" s="22" t="s">
        <v>1658</v>
      </c>
      <c r="AE4638" t="s">
        <v>1469</v>
      </c>
    </row>
    <row r="4639" spans="1:31" ht="14.4" x14ac:dyDescent="0.3">
      <c r="A4639">
        <v>45</v>
      </c>
      <c r="B4639" t="s">
        <v>24</v>
      </c>
      <c r="C4639" t="s">
        <v>395</v>
      </c>
      <c r="D4639" t="s">
        <v>105</v>
      </c>
      <c r="E4639">
        <v>2018</v>
      </c>
      <c r="F4639" t="s">
        <v>722</v>
      </c>
      <c r="G4639" t="s">
        <v>740</v>
      </c>
      <c r="H4639" s="3" t="s">
        <v>741</v>
      </c>
      <c r="I4639" s="17">
        <v>-10.054264999999999</v>
      </c>
      <c r="J4639" s="17">
        <v>-67.825091999999998</v>
      </c>
      <c r="K4639">
        <v>355000</v>
      </c>
      <c r="L4639" t="s">
        <v>67</v>
      </c>
      <c r="M4639" t="s">
        <v>636</v>
      </c>
      <c r="N4639" t="s">
        <v>725</v>
      </c>
      <c r="O4639" s="12">
        <v>2015</v>
      </c>
      <c r="P4639" s="12">
        <v>9</v>
      </c>
      <c r="Q4639" s="12">
        <v>2016</v>
      </c>
      <c r="R4639" s="12">
        <v>2</v>
      </c>
      <c r="S4639">
        <v>6</v>
      </c>
      <c r="T4639" s="7">
        <v>2</v>
      </c>
      <c r="U4639">
        <v>6</v>
      </c>
      <c r="V4639" t="s">
        <v>82</v>
      </c>
      <c r="W4639">
        <f t="shared" si="66"/>
        <v>480</v>
      </c>
      <c r="X4639" s="5">
        <v>3</v>
      </c>
      <c r="Y4639" s="15" t="s">
        <v>48</v>
      </c>
      <c r="Z4639" t="s">
        <v>55</v>
      </c>
      <c r="AA4639" t="s">
        <v>655</v>
      </c>
      <c r="AB4639">
        <v>202</v>
      </c>
      <c r="AC4639" s="22" t="s">
        <v>1470</v>
      </c>
      <c r="AD4639" s="22" t="s">
        <v>1658</v>
      </c>
      <c r="AE4639" t="s">
        <v>1469</v>
      </c>
    </row>
    <row r="4640" spans="1:31" ht="14.4" x14ac:dyDescent="0.3">
      <c r="A4640">
        <v>45</v>
      </c>
      <c r="B4640" t="s">
        <v>24</v>
      </c>
      <c r="C4640" t="s">
        <v>395</v>
      </c>
      <c r="D4640" t="s">
        <v>105</v>
      </c>
      <c r="E4640">
        <v>2018</v>
      </c>
      <c r="F4640" t="s">
        <v>722</v>
      </c>
      <c r="G4640" t="s">
        <v>740</v>
      </c>
      <c r="H4640" s="3" t="s">
        <v>741</v>
      </c>
      <c r="I4640" s="17">
        <v>-10.054264999999999</v>
      </c>
      <c r="J4640" s="17">
        <v>-67.825091999999998</v>
      </c>
      <c r="K4640">
        <v>355000</v>
      </c>
      <c r="L4640" t="s">
        <v>67</v>
      </c>
      <c r="M4640" t="s">
        <v>636</v>
      </c>
      <c r="N4640" t="s">
        <v>725</v>
      </c>
      <c r="O4640" s="12">
        <v>2015</v>
      </c>
      <c r="P4640" s="12">
        <v>9</v>
      </c>
      <c r="Q4640" s="12">
        <v>2016</v>
      </c>
      <c r="R4640" s="12">
        <v>2</v>
      </c>
      <c r="S4640">
        <v>6</v>
      </c>
      <c r="T4640" s="7">
        <v>2</v>
      </c>
      <c r="U4640">
        <v>6</v>
      </c>
      <c r="V4640" t="s">
        <v>82</v>
      </c>
      <c r="W4640">
        <f t="shared" si="66"/>
        <v>480</v>
      </c>
      <c r="X4640" s="5">
        <v>3</v>
      </c>
      <c r="Y4640" s="15" t="s">
        <v>48</v>
      </c>
      <c r="Z4640" t="s">
        <v>55</v>
      </c>
      <c r="AA4640" t="s">
        <v>379</v>
      </c>
      <c r="AB4640">
        <v>33</v>
      </c>
      <c r="AC4640" s="22" t="s">
        <v>1470</v>
      </c>
      <c r="AD4640" s="22" t="s">
        <v>1658</v>
      </c>
      <c r="AE4640" t="s">
        <v>1469</v>
      </c>
    </row>
    <row r="4641" spans="1:31" ht="14.4" x14ac:dyDescent="0.3">
      <c r="A4641">
        <v>45</v>
      </c>
      <c r="B4641" t="s">
        <v>24</v>
      </c>
      <c r="C4641" t="s">
        <v>395</v>
      </c>
      <c r="D4641" t="s">
        <v>105</v>
      </c>
      <c r="E4641">
        <v>2018</v>
      </c>
      <c r="F4641" t="s">
        <v>722</v>
      </c>
      <c r="G4641" t="s">
        <v>740</v>
      </c>
      <c r="H4641" s="3" t="s">
        <v>741</v>
      </c>
      <c r="I4641" s="17">
        <v>-10.054264999999999</v>
      </c>
      <c r="J4641" s="17">
        <v>-67.825091999999998</v>
      </c>
      <c r="K4641">
        <v>355000</v>
      </c>
      <c r="L4641" t="s">
        <v>67</v>
      </c>
      <c r="M4641" t="s">
        <v>636</v>
      </c>
      <c r="N4641" t="s">
        <v>725</v>
      </c>
      <c r="O4641" s="12">
        <v>2015</v>
      </c>
      <c r="P4641" s="12">
        <v>9</v>
      </c>
      <c r="Q4641" s="12">
        <v>2016</v>
      </c>
      <c r="R4641" s="12">
        <v>2</v>
      </c>
      <c r="S4641">
        <v>6</v>
      </c>
      <c r="T4641" s="7">
        <v>2</v>
      </c>
      <c r="U4641">
        <v>6</v>
      </c>
      <c r="V4641" t="s">
        <v>82</v>
      </c>
      <c r="W4641">
        <f t="shared" si="66"/>
        <v>480</v>
      </c>
      <c r="X4641" s="5">
        <v>3</v>
      </c>
      <c r="Y4641" s="15" t="s">
        <v>48</v>
      </c>
      <c r="Z4641" t="s">
        <v>55</v>
      </c>
      <c r="AA4641" t="s">
        <v>899</v>
      </c>
      <c r="AB4641">
        <v>5</v>
      </c>
      <c r="AC4641" s="22" t="s">
        <v>1470</v>
      </c>
      <c r="AD4641" s="22" t="s">
        <v>1658</v>
      </c>
      <c r="AE4641" t="s">
        <v>1469</v>
      </c>
    </row>
    <row r="4642" spans="1:31" ht="14.4" x14ac:dyDescent="0.3">
      <c r="A4642">
        <v>45</v>
      </c>
      <c r="B4642" t="s">
        <v>24</v>
      </c>
      <c r="C4642" t="s">
        <v>395</v>
      </c>
      <c r="D4642" t="s">
        <v>105</v>
      </c>
      <c r="E4642">
        <v>2018</v>
      </c>
      <c r="F4642" t="s">
        <v>722</v>
      </c>
      <c r="G4642" t="s">
        <v>740</v>
      </c>
      <c r="H4642" s="3" t="s">
        <v>741</v>
      </c>
      <c r="I4642" s="17">
        <v>-10.054264999999999</v>
      </c>
      <c r="J4642" s="17">
        <v>-67.825091999999998</v>
      </c>
      <c r="K4642">
        <v>355000</v>
      </c>
      <c r="L4642" t="s">
        <v>67</v>
      </c>
      <c r="M4642" t="s">
        <v>636</v>
      </c>
      <c r="N4642" t="s">
        <v>725</v>
      </c>
      <c r="O4642" s="12">
        <v>2015</v>
      </c>
      <c r="P4642" s="12">
        <v>9</v>
      </c>
      <c r="Q4642" s="12">
        <v>2016</v>
      </c>
      <c r="R4642" s="12">
        <v>2</v>
      </c>
      <c r="S4642">
        <v>6</v>
      </c>
      <c r="T4642" s="7">
        <v>2</v>
      </c>
      <c r="U4642">
        <v>6</v>
      </c>
      <c r="V4642" t="s">
        <v>82</v>
      </c>
      <c r="W4642">
        <f t="shared" si="66"/>
        <v>480</v>
      </c>
      <c r="X4642" s="5">
        <v>3</v>
      </c>
      <c r="Y4642" s="15" t="s">
        <v>48</v>
      </c>
      <c r="Z4642" t="s">
        <v>55</v>
      </c>
      <c r="AA4642" t="s">
        <v>1110</v>
      </c>
      <c r="AB4642">
        <v>0</v>
      </c>
      <c r="AC4642" s="22" t="s">
        <v>1470</v>
      </c>
      <c r="AD4642" s="22" t="s">
        <v>1658</v>
      </c>
      <c r="AE4642" t="s">
        <v>1469</v>
      </c>
    </row>
    <row r="4643" spans="1:31" ht="14.4" x14ac:dyDescent="0.3">
      <c r="A4643">
        <v>45</v>
      </c>
      <c r="B4643" t="s">
        <v>24</v>
      </c>
      <c r="C4643" t="s">
        <v>395</v>
      </c>
      <c r="D4643" t="s">
        <v>105</v>
      </c>
      <c r="E4643">
        <v>2018</v>
      </c>
      <c r="F4643" t="s">
        <v>722</v>
      </c>
      <c r="G4643" t="s">
        <v>740</v>
      </c>
      <c r="H4643" s="3" t="s">
        <v>741</v>
      </c>
      <c r="I4643" s="17">
        <v>-10.054264999999999</v>
      </c>
      <c r="J4643" s="17">
        <v>-67.825091999999998</v>
      </c>
      <c r="K4643">
        <v>355000</v>
      </c>
      <c r="L4643" t="s">
        <v>67</v>
      </c>
      <c r="M4643" t="s">
        <v>636</v>
      </c>
      <c r="N4643" t="s">
        <v>725</v>
      </c>
      <c r="O4643" s="12">
        <v>2015</v>
      </c>
      <c r="P4643" s="12">
        <v>9</v>
      </c>
      <c r="Q4643" s="12">
        <v>2016</v>
      </c>
      <c r="R4643" s="12">
        <v>2</v>
      </c>
      <c r="S4643">
        <v>6</v>
      </c>
      <c r="T4643" s="7">
        <v>2</v>
      </c>
      <c r="U4643">
        <v>6</v>
      </c>
      <c r="V4643" t="s">
        <v>82</v>
      </c>
      <c r="W4643">
        <f t="shared" si="66"/>
        <v>480</v>
      </c>
      <c r="X4643" s="5">
        <v>3</v>
      </c>
      <c r="Y4643" s="15" t="s">
        <v>48</v>
      </c>
      <c r="Z4643" t="s">
        <v>55</v>
      </c>
      <c r="AA4643" t="s">
        <v>1083</v>
      </c>
      <c r="AB4643">
        <v>1</v>
      </c>
      <c r="AC4643" s="22" t="s">
        <v>1470</v>
      </c>
      <c r="AD4643" s="22" t="s">
        <v>1658</v>
      </c>
      <c r="AE4643" t="s">
        <v>1469</v>
      </c>
    </row>
    <row r="4644" spans="1:31" ht="14.4" x14ac:dyDescent="0.3">
      <c r="A4644">
        <v>45</v>
      </c>
      <c r="B4644" t="s">
        <v>24</v>
      </c>
      <c r="C4644" t="s">
        <v>395</v>
      </c>
      <c r="D4644" t="s">
        <v>105</v>
      </c>
      <c r="E4644">
        <v>2018</v>
      </c>
      <c r="F4644" t="s">
        <v>722</v>
      </c>
      <c r="G4644" t="s">
        <v>740</v>
      </c>
      <c r="H4644" s="3" t="s">
        <v>741</v>
      </c>
      <c r="I4644" s="17">
        <v>-10.054264999999999</v>
      </c>
      <c r="J4644" s="17">
        <v>-67.825091999999998</v>
      </c>
      <c r="K4644">
        <v>355000</v>
      </c>
      <c r="L4644" t="s">
        <v>67</v>
      </c>
      <c r="M4644" t="s">
        <v>636</v>
      </c>
      <c r="N4644" t="s">
        <v>725</v>
      </c>
      <c r="O4644" s="12">
        <v>2015</v>
      </c>
      <c r="P4644" s="12">
        <v>9</v>
      </c>
      <c r="Q4644" s="12">
        <v>2016</v>
      </c>
      <c r="R4644" s="12">
        <v>2</v>
      </c>
      <c r="S4644">
        <v>6</v>
      </c>
      <c r="T4644" s="7">
        <v>2</v>
      </c>
      <c r="U4644">
        <v>6</v>
      </c>
      <c r="V4644" t="s">
        <v>82</v>
      </c>
      <c r="W4644">
        <f t="shared" si="66"/>
        <v>480</v>
      </c>
      <c r="X4644" s="5">
        <v>3</v>
      </c>
      <c r="Y4644" s="15" t="s">
        <v>48</v>
      </c>
      <c r="Z4644" t="s">
        <v>55</v>
      </c>
      <c r="AA4644" t="s">
        <v>524</v>
      </c>
      <c r="AB4644">
        <v>25</v>
      </c>
      <c r="AC4644" s="22" t="s">
        <v>1470</v>
      </c>
      <c r="AD4644" s="22" t="s">
        <v>1658</v>
      </c>
      <c r="AE4644" t="s">
        <v>1469</v>
      </c>
    </row>
    <row r="4645" spans="1:31" ht="14.4" x14ac:dyDescent="0.3">
      <c r="A4645">
        <v>45</v>
      </c>
      <c r="B4645" t="s">
        <v>24</v>
      </c>
      <c r="C4645" t="s">
        <v>395</v>
      </c>
      <c r="D4645" t="s">
        <v>105</v>
      </c>
      <c r="E4645">
        <v>2018</v>
      </c>
      <c r="F4645" t="s">
        <v>722</v>
      </c>
      <c r="G4645" t="s">
        <v>740</v>
      </c>
      <c r="H4645" s="3" t="s">
        <v>741</v>
      </c>
      <c r="I4645" s="17">
        <v>-10.054264999999999</v>
      </c>
      <c r="J4645" s="17">
        <v>-67.825091999999998</v>
      </c>
      <c r="K4645">
        <v>355000</v>
      </c>
      <c r="L4645" t="s">
        <v>67</v>
      </c>
      <c r="M4645" t="s">
        <v>636</v>
      </c>
      <c r="N4645" t="s">
        <v>725</v>
      </c>
      <c r="O4645" s="12">
        <v>2015</v>
      </c>
      <c r="P4645" s="12">
        <v>9</v>
      </c>
      <c r="Q4645" s="12">
        <v>2016</v>
      </c>
      <c r="R4645" s="12">
        <v>2</v>
      </c>
      <c r="S4645">
        <v>6</v>
      </c>
      <c r="T4645" s="7">
        <v>2</v>
      </c>
      <c r="U4645">
        <v>6</v>
      </c>
      <c r="V4645" t="s">
        <v>82</v>
      </c>
      <c r="W4645">
        <f t="shared" si="66"/>
        <v>480</v>
      </c>
      <c r="X4645" s="5">
        <v>3</v>
      </c>
      <c r="Y4645" s="15" t="s">
        <v>48</v>
      </c>
      <c r="Z4645" t="s">
        <v>55</v>
      </c>
      <c r="AA4645" t="s">
        <v>1107</v>
      </c>
      <c r="AB4645">
        <v>19</v>
      </c>
      <c r="AC4645" s="22" t="s">
        <v>1470</v>
      </c>
      <c r="AD4645" s="22" t="s">
        <v>1658</v>
      </c>
      <c r="AE4645" t="s">
        <v>1469</v>
      </c>
    </row>
    <row r="4646" spans="1:31" ht="14.4" x14ac:dyDescent="0.3">
      <c r="A4646">
        <v>45</v>
      </c>
      <c r="B4646" t="s">
        <v>24</v>
      </c>
      <c r="C4646" t="s">
        <v>395</v>
      </c>
      <c r="D4646" t="s">
        <v>105</v>
      </c>
      <c r="E4646">
        <v>2018</v>
      </c>
      <c r="F4646" t="s">
        <v>722</v>
      </c>
      <c r="G4646" t="s">
        <v>740</v>
      </c>
      <c r="H4646" s="3" t="s">
        <v>741</v>
      </c>
      <c r="I4646" s="17">
        <v>-10.054264999999999</v>
      </c>
      <c r="J4646" s="17">
        <v>-67.825091999999998</v>
      </c>
      <c r="K4646">
        <v>355000</v>
      </c>
      <c r="L4646" t="s">
        <v>67</v>
      </c>
      <c r="M4646" t="s">
        <v>636</v>
      </c>
      <c r="N4646" t="s">
        <v>725</v>
      </c>
      <c r="O4646" s="12">
        <v>2015</v>
      </c>
      <c r="P4646" s="12">
        <v>9</v>
      </c>
      <c r="Q4646" s="12">
        <v>2016</v>
      </c>
      <c r="R4646" s="12">
        <v>2</v>
      </c>
      <c r="S4646">
        <v>6</v>
      </c>
      <c r="T4646" s="7">
        <v>2</v>
      </c>
      <c r="U4646">
        <v>6</v>
      </c>
      <c r="V4646" t="s">
        <v>82</v>
      </c>
      <c r="W4646">
        <f t="shared" si="66"/>
        <v>480</v>
      </c>
      <c r="X4646" s="5">
        <v>3</v>
      </c>
      <c r="Y4646" s="15" t="s">
        <v>48</v>
      </c>
      <c r="Z4646" t="s">
        <v>55</v>
      </c>
      <c r="AA4646" t="s">
        <v>889</v>
      </c>
      <c r="AB4646">
        <v>2</v>
      </c>
      <c r="AC4646" s="22" t="s">
        <v>1470</v>
      </c>
      <c r="AD4646" s="22" t="s">
        <v>1658</v>
      </c>
      <c r="AE4646" t="s">
        <v>1469</v>
      </c>
    </row>
    <row r="4647" spans="1:31" ht="14.4" x14ac:dyDescent="0.3">
      <c r="A4647">
        <v>45</v>
      </c>
      <c r="B4647" t="s">
        <v>24</v>
      </c>
      <c r="C4647" t="s">
        <v>395</v>
      </c>
      <c r="D4647" t="s">
        <v>105</v>
      </c>
      <c r="E4647">
        <v>2018</v>
      </c>
      <c r="F4647" t="s">
        <v>722</v>
      </c>
      <c r="G4647" t="s">
        <v>740</v>
      </c>
      <c r="H4647" s="3" t="s">
        <v>741</v>
      </c>
      <c r="I4647" s="17">
        <v>-10.054264999999999</v>
      </c>
      <c r="J4647" s="17">
        <v>-67.825091999999998</v>
      </c>
      <c r="K4647">
        <v>355000</v>
      </c>
      <c r="L4647" t="s">
        <v>67</v>
      </c>
      <c r="M4647" t="s">
        <v>636</v>
      </c>
      <c r="N4647" t="s">
        <v>725</v>
      </c>
      <c r="O4647" s="12">
        <v>2015</v>
      </c>
      <c r="P4647" s="12">
        <v>9</v>
      </c>
      <c r="Q4647" s="12">
        <v>2016</v>
      </c>
      <c r="R4647" s="12">
        <v>2</v>
      </c>
      <c r="S4647">
        <v>6</v>
      </c>
      <c r="T4647" s="7">
        <v>2</v>
      </c>
      <c r="U4647">
        <v>6</v>
      </c>
      <c r="V4647" t="s">
        <v>82</v>
      </c>
      <c r="W4647">
        <f t="shared" si="66"/>
        <v>480</v>
      </c>
      <c r="X4647" s="5">
        <v>3</v>
      </c>
      <c r="Y4647" s="15" t="s">
        <v>48</v>
      </c>
      <c r="Z4647" t="s">
        <v>55</v>
      </c>
      <c r="AA4647" t="s">
        <v>70</v>
      </c>
      <c r="AB4647">
        <v>0</v>
      </c>
      <c r="AC4647" s="22" t="s">
        <v>1470</v>
      </c>
      <c r="AD4647" s="22" t="s">
        <v>1658</v>
      </c>
      <c r="AE4647" t="s">
        <v>1469</v>
      </c>
    </row>
    <row r="4648" spans="1:31" ht="14.4" x14ac:dyDescent="0.3">
      <c r="A4648">
        <v>45</v>
      </c>
      <c r="B4648" t="s">
        <v>24</v>
      </c>
      <c r="C4648" t="s">
        <v>395</v>
      </c>
      <c r="D4648" t="s">
        <v>105</v>
      </c>
      <c r="E4648">
        <v>2018</v>
      </c>
      <c r="F4648" t="s">
        <v>722</v>
      </c>
      <c r="G4648" t="s">
        <v>740</v>
      </c>
      <c r="H4648" s="3" t="s">
        <v>741</v>
      </c>
      <c r="I4648" s="17">
        <v>-10.054264999999999</v>
      </c>
      <c r="J4648" s="17">
        <v>-67.825091999999998</v>
      </c>
      <c r="K4648">
        <v>355000</v>
      </c>
      <c r="L4648" t="s">
        <v>67</v>
      </c>
      <c r="M4648" t="s">
        <v>636</v>
      </c>
      <c r="N4648" t="s">
        <v>725</v>
      </c>
      <c r="O4648" s="12">
        <v>2015</v>
      </c>
      <c r="P4648" s="12">
        <v>9</v>
      </c>
      <c r="Q4648" s="12">
        <v>2016</v>
      </c>
      <c r="R4648" s="12">
        <v>2</v>
      </c>
      <c r="S4648">
        <v>6</v>
      </c>
      <c r="T4648" s="7">
        <v>2</v>
      </c>
      <c r="U4648">
        <v>6</v>
      </c>
      <c r="V4648" t="s">
        <v>82</v>
      </c>
      <c r="W4648">
        <f t="shared" si="66"/>
        <v>480</v>
      </c>
      <c r="X4648" s="5">
        <v>3</v>
      </c>
      <c r="Y4648" s="15" t="s">
        <v>48</v>
      </c>
      <c r="Z4648" t="s">
        <v>55</v>
      </c>
      <c r="AA4648" t="s">
        <v>1108</v>
      </c>
      <c r="AB4648">
        <v>0</v>
      </c>
      <c r="AC4648" s="22" t="s">
        <v>1470</v>
      </c>
      <c r="AD4648" s="22" t="s">
        <v>1658</v>
      </c>
      <c r="AE4648" t="s">
        <v>1469</v>
      </c>
    </row>
    <row r="4649" spans="1:31" ht="14.4" x14ac:dyDescent="0.3">
      <c r="A4649">
        <v>45</v>
      </c>
      <c r="B4649" t="s">
        <v>24</v>
      </c>
      <c r="C4649" t="s">
        <v>395</v>
      </c>
      <c r="D4649" t="s">
        <v>105</v>
      </c>
      <c r="E4649">
        <v>2018</v>
      </c>
      <c r="F4649" t="s">
        <v>722</v>
      </c>
      <c r="G4649" t="s">
        <v>740</v>
      </c>
      <c r="H4649" s="3" t="s">
        <v>741</v>
      </c>
      <c r="I4649" s="17">
        <v>-10.054264999999999</v>
      </c>
      <c r="J4649" s="17">
        <v>-67.825091999999998</v>
      </c>
      <c r="K4649">
        <v>355000</v>
      </c>
      <c r="L4649" t="s">
        <v>67</v>
      </c>
      <c r="M4649" t="s">
        <v>636</v>
      </c>
      <c r="N4649" t="s">
        <v>725</v>
      </c>
      <c r="O4649" s="12">
        <v>2015</v>
      </c>
      <c r="P4649" s="12">
        <v>9</v>
      </c>
      <c r="Q4649" s="12">
        <v>2016</v>
      </c>
      <c r="R4649" s="12">
        <v>2</v>
      </c>
      <c r="S4649">
        <v>6</v>
      </c>
      <c r="T4649" s="7">
        <v>2</v>
      </c>
      <c r="U4649">
        <v>6</v>
      </c>
      <c r="V4649" t="s">
        <v>82</v>
      </c>
      <c r="W4649">
        <f t="shared" si="66"/>
        <v>480</v>
      </c>
      <c r="X4649" s="5">
        <v>3</v>
      </c>
      <c r="Y4649" s="15" t="s">
        <v>48</v>
      </c>
      <c r="Z4649" t="s">
        <v>55</v>
      </c>
      <c r="AA4649" t="s">
        <v>1113</v>
      </c>
      <c r="AB4649">
        <v>0</v>
      </c>
      <c r="AC4649" s="22" t="s">
        <v>1470</v>
      </c>
      <c r="AD4649" s="22" t="s">
        <v>1658</v>
      </c>
      <c r="AE4649" t="s">
        <v>1469</v>
      </c>
    </row>
    <row r="4650" spans="1:31" ht="14.4" x14ac:dyDescent="0.3">
      <c r="A4650">
        <v>45</v>
      </c>
      <c r="B4650" t="s">
        <v>24</v>
      </c>
      <c r="C4650" t="s">
        <v>395</v>
      </c>
      <c r="D4650" t="s">
        <v>105</v>
      </c>
      <c r="E4650">
        <v>2018</v>
      </c>
      <c r="F4650" t="s">
        <v>722</v>
      </c>
      <c r="G4650" t="s">
        <v>740</v>
      </c>
      <c r="H4650" s="3" t="s">
        <v>741</v>
      </c>
      <c r="I4650" s="17">
        <v>-10.054264999999999</v>
      </c>
      <c r="J4650" s="17">
        <v>-67.825091999999998</v>
      </c>
      <c r="K4650">
        <v>355000</v>
      </c>
      <c r="L4650" t="s">
        <v>67</v>
      </c>
      <c r="M4650" t="s">
        <v>636</v>
      </c>
      <c r="N4650" t="s">
        <v>725</v>
      </c>
      <c r="O4650" s="12">
        <v>2015</v>
      </c>
      <c r="P4650" s="12">
        <v>9</v>
      </c>
      <c r="Q4650" s="12">
        <v>2016</v>
      </c>
      <c r="R4650" s="12">
        <v>2</v>
      </c>
      <c r="S4650">
        <v>6</v>
      </c>
      <c r="T4650" s="7">
        <v>2</v>
      </c>
      <c r="U4650">
        <v>6</v>
      </c>
      <c r="V4650" t="s">
        <v>82</v>
      </c>
      <c r="W4650">
        <f t="shared" si="66"/>
        <v>480</v>
      </c>
      <c r="X4650" s="5">
        <v>3</v>
      </c>
      <c r="Y4650" s="15" t="s">
        <v>48</v>
      </c>
      <c r="Z4650" t="s">
        <v>55</v>
      </c>
      <c r="AA4650" t="s">
        <v>73</v>
      </c>
      <c r="AB4650">
        <v>1</v>
      </c>
      <c r="AC4650" s="22" t="s">
        <v>1470</v>
      </c>
      <c r="AD4650" s="22" t="s">
        <v>1658</v>
      </c>
      <c r="AE4650" t="s">
        <v>1469</v>
      </c>
    </row>
    <row r="4651" spans="1:31" ht="14.4" x14ac:dyDescent="0.3">
      <c r="A4651">
        <v>45</v>
      </c>
      <c r="B4651" t="s">
        <v>24</v>
      </c>
      <c r="C4651" t="s">
        <v>395</v>
      </c>
      <c r="D4651" t="s">
        <v>105</v>
      </c>
      <c r="E4651">
        <v>2018</v>
      </c>
      <c r="F4651" t="s">
        <v>722</v>
      </c>
      <c r="G4651" t="s">
        <v>740</v>
      </c>
      <c r="H4651" s="3" t="s">
        <v>741</v>
      </c>
      <c r="I4651" s="17">
        <v>-10.054264999999999</v>
      </c>
      <c r="J4651" s="17">
        <v>-67.825091999999998</v>
      </c>
      <c r="K4651">
        <v>355000</v>
      </c>
      <c r="L4651" t="s">
        <v>67</v>
      </c>
      <c r="M4651" t="s">
        <v>636</v>
      </c>
      <c r="N4651" t="s">
        <v>725</v>
      </c>
      <c r="O4651" s="12">
        <v>2015</v>
      </c>
      <c r="P4651" s="12">
        <v>9</v>
      </c>
      <c r="Q4651" s="12">
        <v>2016</v>
      </c>
      <c r="R4651" s="12">
        <v>2</v>
      </c>
      <c r="S4651">
        <v>6</v>
      </c>
      <c r="T4651" s="7">
        <v>2</v>
      </c>
      <c r="U4651">
        <v>6</v>
      </c>
      <c r="V4651" t="s">
        <v>82</v>
      </c>
      <c r="W4651">
        <f t="shared" si="66"/>
        <v>480</v>
      </c>
      <c r="X4651" s="5">
        <v>3</v>
      </c>
      <c r="Y4651" s="15" t="s">
        <v>48</v>
      </c>
      <c r="Z4651" t="s">
        <v>55</v>
      </c>
      <c r="AA4651" t="s">
        <v>876</v>
      </c>
      <c r="AB4651">
        <v>0</v>
      </c>
      <c r="AC4651" s="22" t="s">
        <v>1470</v>
      </c>
      <c r="AD4651" s="22" t="s">
        <v>1658</v>
      </c>
      <c r="AE4651" t="s">
        <v>1469</v>
      </c>
    </row>
    <row r="4652" spans="1:31" ht="14.4" x14ac:dyDescent="0.3">
      <c r="A4652">
        <v>45</v>
      </c>
      <c r="B4652" t="s">
        <v>24</v>
      </c>
      <c r="C4652" t="s">
        <v>395</v>
      </c>
      <c r="D4652" t="s">
        <v>105</v>
      </c>
      <c r="E4652">
        <v>2018</v>
      </c>
      <c r="F4652" t="s">
        <v>722</v>
      </c>
      <c r="G4652" t="s">
        <v>740</v>
      </c>
      <c r="H4652" s="3" t="s">
        <v>741</v>
      </c>
      <c r="I4652" s="17">
        <v>-10.054264999999999</v>
      </c>
      <c r="J4652" s="17">
        <v>-67.825091999999998</v>
      </c>
      <c r="K4652">
        <v>355000</v>
      </c>
      <c r="L4652" t="s">
        <v>67</v>
      </c>
      <c r="M4652" t="s">
        <v>636</v>
      </c>
      <c r="N4652" t="s">
        <v>725</v>
      </c>
      <c r="O4652" s="12">
        <v>2015</v>
      </c>
      <c r="P4652" s="12">
        <v>9</v>
      </c>
      <c r="Q4652" s="12">
        <v>2016</v>
      </c>
      <c r="R4652" s="12">
        <v>2</v>
      </c>
      <c r="S4652">
        <v>6</v>
      </c>
      <c r="T4652" s="7">
        <v>2</v>
      </c>
      <c r="U4652">
        <v>6</v>
      </c>
      <c r="V4652" t="s">
        <v>82</v>
      </c>
      <c r="W4652">
        <f t="shared" si="66"/>
        <v>480</v>
      </c>
      <c r="X4652" s="5">
        <v>3</v>
      </c>
      <c r="Y4652" s="15" t="s">
        <v>48</v>
      </c>
      <c r="Z4652" t="s">
        <v>83</v>
      </c>
      <c r="AA4652" t="s">
        <v>128</v>
      </c>
      <c r="AB4652">
        <v>3</v>
      </c>
      <c r="AC4652" s="22" t="s">
        <v>1470</v>
      </c>
      <c r="AD4652" s="22" t="s">
        <v>1658</v>
      </c>
      <c r="AE4652" t="s">
        <v>1469</v>
      </c>
    </row>
    <row r="4653" spans="1:31" ht="14.4" x14ac:dyDescent="0.3">
      <c r="A4653">
        <v>45</v>
      </c>
      <c r="B4653" t="s">
        <v>24</v>
      </c>
      <c r="C4653" t="s">
        <v>395</v>
      </c>
      <c r="D4653" t="s">
        <v>105</v>
      </c>
      <c r="E4653">
        <v>2018</v>
      </c>
      <c r="F4653" t="s">
        <v>722</v>
      </c>
      <c r="G4653" t="s">
        <v>740</v>
      </c>
      <c r="H4653" s="3" t="s">
        <v>741</v>
      </c>
      <c r="I4653" s="17">
        <v>-10.054264999999999</v>
      </c>
      <c r="J4653" s="17">
        <v>-67.825091999999998</v>
      </c>
      <c r="K4653">
        <v>355000</v>
      </c>
      <c r="L4653" t="s">
        <v>67</v>
      </c>
      <c r="M4653" t="s">
        <v>636</v>
      </c>
      <c r="N4653" t="s">
        <v>725</v>
      </c>
      <c r="O4653" s="12">
        <v>2015</v>
      </c>
      <c r="P4653" s="12">
        <v>9</v>
      </c>
      <c r="Q4653" s="12">
        <v>2016</v>
      </c>
      <c r="R4653" s="12">
        <v>2</v>
      </c>
      <c r="S4653">
        <v>6</v>
      </c>
      <c r="T4653" s="7">
        <v>2</v>
      </c>
      <c r="U4653">
        <v>6</v>
      </c>
      <c r="V4653" t="s">
        <v>82</v>
      </c>
      <c r="W4653">
        <f t="shared" si="66"/>
        <v>480</v>
      </c>
      <c r="X4653" s="5">
        <v>3</v>
      </c>
      <c r="Y4653" s="15" t="s">
        <v>48</v>
      </c>
      <c r="Z4653" t="s">
        <v>83</v>
      </c>
      <c r="AA4653" t="s">
        <v>84</v>
      </c>
      <c r="AB4653">
        <v>17</v>
      </c>
      <c r="AC4653" s="22" t="s">
        <v>1470</v>
      </c>
      <c r="AD4653" s="22" t="s">
        <v>1658</v>
      </c>
      <c r="AE4653" t="s">
        <v>1469</v>
      </c>
    </row>
    <row r="4654" spans="1:31" ht="14.4" x14ac:dyDescent="0.3">
      <c r="A4654">
        <v>45</v>
      </c>
      <c r="B4654" t="s">
        <v>24</v>
      </c>
      <c r="C4654" t="s">
        <v>395</v>
      </c>
      <c r="D4654" t="s">
        <v>105</v>
      </c>
      <c r="E4654">
        <v>2018</v>
      </c>
      <c r="F4654" t="s">
        <v>722</v>
      </c>
      <c r="G4654" t="s">
        <v>740</v>
      </c>
      <c r="H4654" s="3" t="s">
        <v>741</v>
      </c>
      <c r="I4654" s="17">
        <v>-10.054264999999999</v>
      </c>
      <c r="J4654" s="17">
        <v>-67.825091999999998</v>
      </c>
      <c r="K4654">
        <v>355000</v>
      </c>
      <c r="L4654" t="s">
        <v>67</v>
      </c>
      <c r="M4654" t="s">
        <v>636</v>
      </c>
      <c r="N4654" t="s">
        <v>725</v>
      </c>
      <c r="O4654" s="12">
        <v>2015</v>
      </c>
      <c r="P4654" s="12">
        <v>9</v>
      </c>
      <c r="Q4654" s="12">
        <v>2016</v>
      </c>
      <c r="R4654" s="12">
        <v>2</v>
      </c>
      <c r="S4654">
        <v>6</v>
      </c>
      <c r="T4654" s="7">
        <v>2</v>
      </c>
      <c r="U4654">
        <v>6</v>
      </c>
      <c r="V4654" t="s">
        <v>82</v>
      </c>
      <c r="W4654">
        <f t="shared" si="66"/>
        <v>480</v>
      </c>
      <c r="X4654" s="5">
        <v>3</v>
      </c>
      <c r="Y4654" s="15" t="s">
        <v>48</v>
      </c>
      <c r="Z4654" t="s">
        <v>83</v>
      </c>
      <c r="AA4654" t="s">
        <v>911</v>
      </c>
      <c r="AB4654">
        <v>43</v>
      </c>
      <c r="AC4654" s="22" t="s">
        <v>1470</v>
      </c>
      <c r="AD4654" s="22" t="s">
        <v>1658</v>
      </c>
      <c r="AE4654" t="s">
        <v>1469</v>
      </c>
    </row>
    <row r="4655" spans="1:31" ht="14.4" x14ac:dyDescent="0.3">
      <c r="A4655">
        <v>45</v>
      </c>
      <c r="B4655" t="s">
        <v>24</v>
      </c>
      <c r="C4655" t="s">
        <v>395</v>
      </c>
      <c r="D4655" t="s">
        <v>105</v>
      </c>
      <c r="E4655">
        <v>2018</v>
      </c>
      <c r="F4655" t="s">
        <v>722</v>
      </c>
      <c r="G4655" t="s">
        <v>740</v>
      </c>
      <c r="H4655" s="3" t="s">
        <v>741</v>
      </c>
      <c r="I4655" s="17">
        <v>-10.054264999999999</v>
      </c>
      <c r="J4655" s="17">
        <v>-67.825091999999998</v>
      </c>
      <c r="K4655">
        <v>355000</v>
      </c>
      <c r="L4655" t="s">
        <v>67</v>
      </c>
      <c r="M4655" t="s">
        <v>636</v>
      </c>
      <c r="N4655" t="s">
        <v>725</v>
      </c>
      <c r="O4655" s="12">
        <v>2015</v>
      </c>
      <c r="P4655" s="12">
        <v>9</v>
      </c>
      <c r="Q4655" s="12">
        <v>2016</v>
      </c>
      <c r="R4655" s="12">
        <v>2</v>
      </c>
      <c r="S4655">
        <v>6</v>
      </c>
      <c r="T4655" s="7">
        <v>2</v>
      </c>
      <c r="U4655">
        <v>6</v>
      </c>
      <c r="V4655" t="s">
        <v>82</v>
      </c>
      <c r="W4655">
        <f t="shared" si="66"/>
        <v>480</v>
      </c>
      <c r="X4655" s="5">
        <v>3</v>
      </c>
      <c r="Y4655" s="15" t="s">
        <v>48</v>
      </c>
      <c r="Z4655" t="s">
        <v>83</v>
      </c>
      <c r="AA4655" t="s">
        <v>902</v>
      </c>
      <c r="AB4655">
        <v>3</v>
      </c>
      <c r="AC4655" s="22" t="s">
        <v>1470</v>
      </c>
      <c r="AD4655" s="22" t="s">
        <v>1658</v>
      </c>
      <c r="AE4655" t="s">
        <v>1469</v>
      </c>
    </row>
    <row r="4656" spans="1:31" ht="14.4" x14ac:dyDescent="0.3">
      <c r="A4656">
        <v>45</v>
      </c>
      <c r="B4656" t="s">
        <v>24</v>
      </c>
      <c r="C4656" t="s">
        <v>395</v>
      </c>
      <c r="D4656" t="s">
        <v>105</v>
      </c>
      <c r="E4656">
        <v>2018</v>
      </c>
      <c r="F4656" t="s">
        <v>722</v>
      </c>
      <c r="G4656" t="s">
        <v>740</v>
      </c>
      <c r="H4656" s="3" t="s">
        <v>741</v>
      </c>
      <c r="I4656" s="17">
        <v>-10.054264999999999</v>
      </c>
      <c r="J4656" s="17">
        <v>-67.825091999999998</v>
      </c>
      <c r="K4656">
        <v>355000</v>
      </c>
      <c r="L4656" t="s">
        <v>67</v>
      </c>
      <c r="M4656" t="s">
        <v>636</v>
      </c>
      <c r="N4656" t="s">
        <v>725</v>
      </c>
      <c r="O4656" s="12">
        <v>2015</v>
      </c>
      <c r="P4656" s="12">
        <v>9</v>
      </c>
      <c r="Q4656" s="12">
        <v>2016</v>
      </c>
      <c r="R4656" s="12">
        <v>2</v>
      </c>
      <c r="S4656">
        <v>6</v>
      </c>
      <c r="T4656" s="7">
        <v>2</v>
      </c>
      <c r="U4656">
        <v>6</v>
      </c>
      <c r="V4656" t="s">
        <v>82</v>
      </c>
      <c r="W4656">
        <f t="shared" si="66"/>
        <v>480</v>
      </c>
      <c r="X4656" s="5">
        <v>3</v>
      </c>
      <c r="Y4656" s="15" t="s">
        <v>48</v>
      </c>
      <c r="Z4656" t="s">
        <v>83</v>
      </c>
      <c r="AA4656" t="s">
        <v>87</v>
      </c>
      <c r="AB4656">
        <v>7</v>
      </c>
      <c r="AC4656" s="22" t="s">
        <v>1470</v>
      </c>
      <c r="AD4656" s="22" t="s">
        <v>1658</v>
      </c>
      <c r="AE4656" t="s">
        <v>1469</v>
      </c>
    </row>
    <row r="4657" spans="1:31" ht="14.4" x14ac:dyDescent="0.3">
      <c r="A4657">
        <v>45</v>
      </c>
      <c r="B4657" t="s">
        <v>24</v>
      </c>
      <c r="C4657" t="s">
        <v>395</v>
      </c>
      <c r="D4657" t="s">
        <v>105</v>
      </c>
      <c r="E4657">
        <v>2018</v>
      </c>
      <c r="F4657" t="s">
        <v>722</v>
      </c>
      <c r="G4657" t="s">
        <v>740</v>
      </c>
      <c r="H4657" s="3" t="s">
        <v>741</v>
      </c>
      <c r="I4657" s="17">
        <v>-10.054264999999999</v>
      </c>
      <c r="J4657" s="17">
        <v>-67.825091999999998</v>
      </c>
      <c r="K4657">
        <v>355000</v>
      </c>
      <c r="L4657" t="s">
        <v>67</v>
      </c>
      <c r="M4657" t="s">
        <v>636</v>
      </c>
      <c r="N4657" t="s">
        <v>725</v>
      </c>
      <c r="O4657" s="12">
        <v>2015</v>
      </c>
      <c r="P4657" s="12">
        <v>9</v>
      </c>
      <c r="Q4657" s="12">
        <v>2016</v>
      </c>
      <c r="R4657" s="12">
        <v>2</v>
      </c>
      <c r="S4657">
        <v>6</v>
      </c>
      <c r="T4657" s="7">
        <v>2</v>
      </c>
      <c r="U4657">
        <v>6</v>
      </c>
      <c r="V4657" t="s">
        <v>82</v>
      </c>
      <c r="W4657">
        <f t="shared" si="66"/>
        <v>480</v>
      </c>
      <c r="X4657" s="5">
        <v>3</v>
      </c>
      <c r="Y4657" s="15" t="s">
        <v>48</v>
      </c>
      <c r="Z4657" t="s">
        <v>83</v>
      </c>
      <c r="AA4657" t="s">
        <v>906</v>
      </c>
      <c r="AB4657">
        <v>9</v>
      </c>
      <c r="AC4657" s="22" t="s">
        <v>1470</v>
      </c>
      <c r="AD4657" s="22" t="s">
        <v>1658</v>
      </c>
      <c r="AE4657" t="s">
        <v>1469</v>
      </c>
    </row>
    <row r="4658" spans="1:31" ht="14.4" x14ac:dyDescent="0.3">
      <c r="A4658">
        <v>45</v>
      </c>
      <c r="B4658" t="s">
        <v>24</v>
      </c>
      <c r="C4658" t="s">
        <v>395</v>
      </c>
      <c r="D4658" t="s">
        <v>105</v>
      </c>
      <c r="E4658">
        <v>2018</v>
      </c>
      <c r="F4658" t="s">
        <v>722</v>
      </c>
      <c r="G4658" t="s">
        <v>740</v>
      </c>
      <c r="H4658" s="3" t="s">
        <v>741</v>
      </c>
      <c r="I4658" s="17">
        <v>-10.054264999999999</v>
      </c>
      <c r="J4658" s="17">
        <v>-67.825091999999998</v>
      </c>
      <c r="K4658">
        <v>355000</v>
      </c>
      <c r="L4658" t="s">
        <v>67</v>
      </c>
      <c r="M4658" t="s">
        <v>636</v>
      </c>
      <c r="N4658" t="s">
        <v>725</v>
      </c>
      <c r="O4658" s="12">
        <v>2015</v>
      </c>
      <c r="P4658" s="12">
        <v>9</v>
      </c>
      <c r="Q4658" s="12">
        <v>2016</v>
      </c>
      <c r="R4658" s="12">
        <v>2</v>
      </c>
      <c r="S4658">
        <v>6</v>
      </c>
      <c r="T4658" s="7">
        <v>2</v>
      </c>
      <c r="U4658">
        <v>6</v>
      </c>
      <c r="V4658" t="s">
        <v>82</v>
      </c>
      <c r="W4658">
        <f t="shared" si="66"/>
        <v>480</v>
      </c>
      <c r="X4658" s="5">
        <v>3</v>
      </c>
      <c r="Y4658" s="15" t="s">
        <v>48</v>
      </c>
      <c r="Z4658" t="s">
        <v>90</v>
      </c>
      <c r="AA4658" t="s">
        <v>1171</v>
      </c>
      <c r="AB4658">
        <v>0</v>
      </c>
      <c r="AC4658" s="22" t="s">
        <v>1470</v>
      </c>
      <c r="AD4658" s="22" t="s">
        <v>1658</v>
      </c>
      <c r="AE4658" t="s">
        <v>1469</v>
      </c>
    </row>
    <row r="4659" spans="1:31" ht="14.4" x14ac:dyDescent="0.3">
      <c r="A4659">
        <v>45</v>
      </c>
      <c r="B4659" t="s">
        <v>24</v>
      </c>
      <c r="C4659" t="s">
        <v>395</v>
      </c>
      <c r="D4659" t="s">
        <v>105</v>
      </c>
      <c r="E4659">
        <v>2018</v>
      </c>
      <c r="F4659" t="s">
        <v>722</v>
      </c>
      <c r="G4659" t="s">
        <v>740</v>
      </c>
      <c r="H4659" s="3" t="s">
        <v>741</v>
      </c>
      <c r="I4659" s="17">
        <v>-10.054264999999999</v>
      </c>
      <c r="J4659" s="17">
        <v>-67.825091999999998</v>
      </c>
      <c r="K4659">
        <v>355000</v>
      </c>
      <c r="L4659" t="s">
        <v>67</v>
      </c>
      <c r="M4659" t="s">
        <v>636</v>
      </c>
      <c r="N4659" t="s">
        <v>725</v>
      </c>
      <c r="O4659" s="12">
        <v>2015</v>
      </c>
      <c r="P4659" s="12">
        <v>9</v>
      </c>
      <c r="Q4659" s="12">
        <v>2016</v>
      </c>
      <c r="R4659" s="12">
        <v>2</v>
      </c>
      <c r="S4659">
        <v>6</v>
      </c>
      <c r="T4659" s="7">
        <v>2</v>
      </c>
      <c r="U4659">
        <v>6</v>
      </c>
      <c r="V4659" t="s">
        <v>82</v>
      </c>
      <c r="W4659">
        <f t="shared" si="66"/>
        <v>480</v>
      </c>
      <c r="X4659" s="5">
        <v>3</v>
      </c>
      <c r="Y4659" s="15" t="s">
        <v>48</v>
      </c>
      <c r="Z4659" t="s">
        <v>90</v>
      </c>
      <c r="AA4659" t="s">
        <v>666</v>
      </c>
      <c r="AB4659">
        <v>2</v>
      </c>
      <c r="AC4659" s="22" t="s">
        <v>1470</v>
      </c>
      <c r="AD4659" s="22" t="s">
        <v>1658</v>
      </c>
      <c r="AE4659" t="s">
        <v>1469</v>
      </c>
    </row>
    <row r="4660" spans="1:31" ht="14.4" x14ac:dyDescent="0.3">
      <c r="A4660">
        <v>45</v>
      </c>
      <c r="B4660" t="s">
        <v>24</v>
      </c>
      <c r="C4660" t="s">
        <v>395</v>
      </c>
      <c r="D4660" t="s">
        <v>105</v>
      </c>
      <c r="E4660">
        <v>2018</v>
      </c>
      <c r="F4660" t="s">
        <v>722</v>
      </c>
      <c r="G4660" t="s">
        <v>740</v>
      </c>
      <c r="H4660" s="3" t="s">
        <v>741</v>
      </c>
      <c r="I4660" s="17">
        <v>-10.054264999999999</v>
      </c>
      <c r="J4660" s="17">
        <v>-67.825091999999998</v>
      </c>
      <c r="K4660">
        <v>355000</v>
      </c>
      <c r="L4660" t="s">
        <v>67</v>
      </c>
      <c r="M4660" t="s">
        <v>636</v>
      </c>
      <c r="N4660" t="s">
        <v>725</v>
      </c>
      <c r="O4660" s="12">
        <v>2015</v>
      </c>
      <c r="P4660" s="12">
        <v>9</v>
      </c>
      <c r="Q4660" s="12">
        <v>2016</v>
      </c>
      <c r="R4660" s="12">
        <v>2</v>
      </c>
      <c r="S4660">
        <v>6</v>
      </c>
      <c r="T4660" s="7">
        <v>2</v>
      </c>
      <c r="U4660">
        <v>6</v>
      </c>
      <c r="V4660" t="s">
        <v>82</v>
      </c>
      <c r="W4660">
        <f t="shared" si="66"/>
        <v>480</v>
      </c>
      <c r="X4660" s="5">
        <v>3</v>
      </c>
      <c r="Y4660" s="15" t="s">
        <v>48</v>
      </c>
      <c r="Z4660" t="s">
        <v>90</v>
      </c>
      <c r="AA4660" t="s">
        <v>917</v>
      </c>
      <c r="AB4660">
        <v>7</v>
      </c>
      <c r="AC4660" s="22" t="s">
        <v>1470</v>
      </c>
      <c r="AD4660" s="22" t="s">
        <v>1658</v>
      </c>
      <c r="AE4660" t="s">
        <v>1469</v>
      </c>
    </row>
    <row r="4661" spans="1:31" ht="14.4" x14ac:dyDescent="0.3">
      <c r="A4661">
        <v>45</v>
      </c>
      <c r="B4661" t="s">
        <v>24</v>
      </c>
      <c r="C4661" t="s">
        <v>395</v>
      </c>
      <c r="D4661" t="s">
        <v>105</v>
      </c>
      <c r="E4661">
        <v>2018</v>
      </c>
      <c r="F4661" t="s">
        <v>722</v>
      </c>
      <c r="G4661" t="s">
        <v>740</v>
      </c>
      <c r="H4661" s="3" t="s">
        <v>741</v>
      </c>
      <c r="I4661" s="17">
        <v>-10.054264999999999</v>
      </c>
      <c r="J4661" s="17">
        <v>-67.825091999999998</v>
      </c>
      <c r="K4661">
        <v>355000</v>
      </c>
      <c r="L4661" t="s">
        <v>67</v>
      </c>
      <c r="M4661" t="s">
        <v>636</v>
      </c>
      <c r="N4661" t="s">
        <v>725</v>
      </c>
      <c r="O4661" s="12">
        <v>2015</v>
      </c>
      <c r="P4661" s="12">
        <v>9</v>
      </c>
      <c r="Q4661" s="12">
        <v>2016</v>
      </c>
      <c r="R4661" s="12">
        <v>2</v>
      </c>
      <c r="S4661">
        <v>6</v>
      </c>
      <c r="T4661" s="7">
        <v>2</v>
      </c>
      <c r="U4661">
        <v>6</v>
      </c>
      <c r="V4661" t="s">
        <v>82</v>
      </c>
      <c r="W4661">
        <f t="shared" si="66"/>
        <v>480</v>
      </c>
      <c r="X4661" s="5">
        <v>3</v>
      </c>
      <c r="Y4661" s="15" t="s">
        <v>48</v>
      </c>
      <c r="Z4661" t="s">
        <v>90</v>
      </c>
      <c r="AA4661" t="s">
        <v>91</v>
      </c>
      <c r="AB4661">
        <v>5</v>
      </c>
      <c r="AC4661" s="22" t="s">
        <v>1470</v>
      </c>
      <c r="AD4661" s="22" t="s">
        <v>1658</v>
      </c>
      <c r="AE4661" t="s">
        <v>1469</v>
      </c>
    </row>
    <row r="4662" spans="1:31" ht="14.4" x14ac:dyDescent="0.3">
      <c r="A4662">
        <v>45</v>
      </c>
      <c r="B4662" t="s">
        <v>24</v>
      </c>
      <c r="C4662" t="s">
        <v>395</v>
      </c>
      <c r="D4662" t="s">
        <v>105</v>
      </c>
      <c r="E4662">
        <v>2018</v>
      </c>
      <c r="F4662" t="s">
        <v>722</v>
      </c>
      <c r="G4662" t="s">
        <v>742</v>
      </c>
      <c r="H4662" s="3" t="s">
        <v>743</v>
      </c>
      <c r="I4662" s="17">
        <v>-10.039205000000001</v>
      </c>
      <c r="J4662" s="17">
        <v>-67.794342999999998</v>
      </c>
      <c r="K4662">
        <v>561000</v>
      </c>
      <c r="L4662" t="s">
        <v>67</v>
      </c>
      <c r="M4662" t="s">
        <v>636</v>
      </c>
      <c r="N4662" t="s">
        <v>725</v>
      </c>
      <c r="O4662" s="12">
        <v>2015</v>
      </c>
      <c r="P4662" s="12">
        <v>9</v>
      </c>
      <c r="Q4662" s="12">
        <v>2016</v>
      </c>
      <c r="R4662" s="12">
        <v>2</v>
      </c>
      <c r="S4662">
        <v>6</v>
      </c>
      <c r="T4662" s="7">
        <v>2</v>
      </c>
      <c r="U4662">
        <v>6</v>
      </c>
      <c r="V4662" t="s">
        <v>82</v>
      </c>
      <c r="W4662">
        <f t="shared" si="66"/>
        <v>480</v>
      </c>
      <c r="X4662" s="5">
        <v>3</v>
      </c>
      <c r="Y4662" s="15" t="s">
        <v>48</v>
      </c>
      <c r="Z4662" t="s">
        <v>49</v>
      </c>
      <c r="AA4662" t="s">
        <v>1170</v>
      </c>
      <c r="AB4662">
        <v>1</v>
      </c>
      <c r="AC4662" s="22" t="s">
        <v>1470</v>
      </c>
      <c r="AD4662" s="22" t="s">
        <v>1658</v>
      </c>
      <c r="AE4662" t="s">
        <v>1469</v>
      </c>
    </row>
    <row r="4663" spans="1:31" ht="14.4" x14ac:dyDescent="0.3">
      <c r="A4663">
        <v>45</v>
      </c>
      <c r="B4663" t="s">
        <v>24</v>
      </c>
      <c r="C4663" t="s">
        <v>395</v>
      </c>
      <c r="D4663" t="s">
        <v>105</v>
      </c>
      <c r="E4663">
        <v>2018</v>
      </c>
      <c r="F4663" t="s">
        <v>722</v>
      </c>
      <c r="G4663" t="s">
        <v>742</v>
      </c>
      <c r="H4663" s="3" t="s">
        <v>743</v>
      </c>
      <c r="I4663" s="17">
        <v>-10.039205000000001</v>
      </c>
      <c r="J4663" s="17">
        <v>-67.794342999999998</v>
      </c>
      <c r="K4663">
        <v>561000</v>
      </c>
      <c r="L4663" t="s">
        <v>67</v>
      </c>
      <c r="M4663" t="s">
        <v>636</v>
      </c>
      <c r="N4663" t="s">
        <v>725</v>
      </c>
      <c r="O4663" s="12">
        <v>2015</v>
      </c>
      <c r="P4663" s="12">
        <v>9</v>
      </c>
      <c r="Q4663" s="12">
        <v>2016</v>
      </c>
      <c r="R4663" s="12">
        <v>2</v>
      </c>
      <c r="S4663">
        <v>6</v>
      </c>
      <c r="T4663" s="7">
        <v>2</v>
      </c>
      <c r="U4663">
        <v>6</v>
      </c>
      <c r="V4663" t="s">
        <v>82</v>
      </c>
      <c r="W4663">
        <f t="shared" si="66"/>
        <v>480</v>
      </c>
      <c r="X4663" s="5">
        <v>3</v>
      </c>
      <c r="Y4663" s="15" t="s">
        <v>48</v>
      </c>
      <c r="Z4663" t="s">
        <v>49</v>
      </c>
      <c r="AA4663" t="s">
        <v>1105</v>
      </c>
      <c r="AB4663">
        <v>0</v>
      </c>
      <c r="AC4663" s="22" t="s">
        <v>1470</v>
      </c>
      <c r="AD4663" s="22" t="s">
        <v>1658</v>
      </c>
      <c r="AE4663" t="s">
        <v>1469</v>
      </c>
    </row>
    <row r="4664" spans="1:31" ht="14.4" x14ac:dyDescent="0.3">
      <c r="A4664">
        <v>45</v>
      </c>
      <c r="B4664" t="s">
        <v>24</v>
      </c>
      <c r="C4664" t="s">
        <v>395</v>
      </c>
      <c r="D4664" t="s">
        <v>105</v>
      </c>
      <c r="E4664">
        <v>2018</v>
      </c>
      <c r="F4664" t="s">
        <v>722</v>
      </c>
      <c r="G4664" t="s">
        <v>742</v>
      </c>
      <c r="H4664" s="3" t="s">
        <v>743</v>
      </c>
      <c r="I4664" s="17">
        <v>-10.039205000000001</v>
      </c>
      <c r="J4664" s="17">
        <v>-67.794342999999998</v>
      </c>
      <c r="K4664">
        <v>561000</v>
      </c>
      <c r="L4664" t="s">
        <v>67</v>
      </c>
      <c r="M4664" t="s">
        <v>636</v>
      </c>
      <c r="N4664" t="s">
        <v>725</v>
      </c>
      <c r="O4664" s="12">
        <v>2015</v>
      </c>
      <c r="P4664" s="12">
        <v>9</v>
      </c>
      <c r="Q4664" s="12">
        <v>2016</v>
      </c>
      <c r="R4664" s="12">
        <v>2</v>
      </c>
      <c r="S4664">
        <v>6</v>
      </c>
      <c r="T4664" s="7">
        <v>2</v>
      </c>
      <c r="U4664">
        <v>6</v>
      </c>
      <c r="V4664" t="s">
        <v>82</v>
      </c>
      <c r="W4664">
        <f t="shared" si="66"/>
        <v>480</v>
      </c>
      <c r="X4664" s="5">
        <v>3</v>
      </c>
      <c r="Y4664" s="15" t="s">
        <v>48</v>
      </c>
      <c r="Z4664" t="s">
        <v>49</v>
      </c>
      <c r="AA4664" t="s">
        <v>483</v>
      </c>
      <c r="AB4664">
        <v>1</v>
      </c>
      <c r="AC4664" s="22" t="s">
        <v>1470</v>
      </c>
      <c r="AD4664" s="22" t="s">
        <v>1658</v>
      </c>
      <c r="AE4664" t="s">
        <v>1469</v>
      </c>
    </row>
    <row r="4665" spans="1:31" ht="14.4" x14ac:dyDescent="0.3">
      <c r="A4665">
        <v>45</v>
      </c>
      <c r="B4665" t="s">
        <v>24</v>
      </c>
      <c r="C4665" t="s">
        <v>395</v>
      </c>
      <c r="D4665" t="s">
        <v>105</v>
      </c>
      <c r="E4665">
        <v>2018</v>
      </c>
      <c r="F4665" t="s">
        <v>722</v>
      </c>
      <c r="G4665" t="s">
        <v>742</v>
      </c>
      <c r="H4665" s="3" t="s">
        <v>743</v>
      </c>
      <c r="I4665" s="17">
        <v>-10.039205000000001</v>
      </c>
      <c r="J4665" s="17">
        <v>-67.794342999999998</v>
      </c>
      <c r="K4665">
        <v>561000</v>
      </c>
      <c r="L4665" t="s">
        <v>67</v>
      </c>
      <c r="M4665" t="s">
        <v>636</v>
      </c>
      <c r="N4665" t="s">
        <v>725</v>
      </c>
      <c r="O4665" s="12">
        <v>2015</v>
      </c>
      <c r="P4665" s="12">
        <v>9</v>
      </c>
      <c r="Q4665" s="12">
        <v>2016</v>
      </c>
      <c r="R4665" s="12">
        <v>2</v>
      </c>
      <c r="S4665">
        <v>6</v>
      </c>
      <c r="T4665" s="7">
        <v>2</v>
      </c>
      <c r="U4665">
        <v>6</v>
      </c>
      <c r="V4665" t="s">
        <v>82</v>
      </c>
      <c r="W4665">
        <f t="shared" si="66"/>
        <v>480</v>
      </c>
      <c r="X4665" s="5">
        <v>3</v>
      </c>
      <c r="Y4665" s="15" t="s">
        <v>48</v>
      </c>
      <c r="Z4665" t="s">
        <v>49</v>
      </c>
      <c r="AA4665" t="s">
        <v>490</v>
      </c>
      <c r="AB4665">
        <v>0</v>
      </c>
      <c r="AC4665" s="22" t="s">
        <v>1470</v>
      </c>
      <c r="AD4665" s="22" t="s">
        <v>1658</v>
      </c>
      <c r="AE4665" t="s">
        <v>1469</v>
      </c>
    </row>
    <row r="4666" spans="1:31" ht="14.4" x14ac:dyDescent="0.3">
      <c r="A4666">
        <v>45</v>
      </c>
      <c r="B4666" t="s">
        <v>24</v>
      </c>
      <c r="C4666" t="s">
        <v>395</v>
      </c>
      <c r="D4666" t="s">
        <v>105</v>
      </c>
      <c r="E4666">
        <v>2018</v>
      </c>
      <c r="F4666" t="s">
        <v>722</v>
      </c>
      <c r="G4666" t="s">
        <v>742</v>
      </c>
      <c r="H4666" s="3" t="s">
        <v>743</v>
      </c>
      <c r="I4666" s="17">
        <v>-10.039205000000001</v>
      </c>
      <c r="J4666" s="17">
        <v>-67.794342999999998</v>
      </c>
      <c r="K4666">
        <v>561000</v>
      </c>
      <c r="L4666" t="s">
        <v>67</v>
      </c>
      <c r="M4666" t="s">
        <v>636</v>
      </c>
      <c r="N4666" t="s">
        <v>725</v>
      </c>
      <c r="O4666" s="12">
        <v>2015</v>
      </c>
      <c r="P4666" s="12">
        <v>9</v>
      </c>
      <c r="Q4666" s="12">
        <v>2016</v>
      </c>
      <c r="R4666" s="12">
        <v>2</v>
      </c>
      <c r="S4666">
        <v>6</v>
      </c>
      <c r="T4666" s="7">
        <v>2</v>
      </c>
      <c r="U4666">
        <v>6</v>
      </c>
      <c r="V4666" t="s">
        <v>82</v>
      </c>
      <c r="W4666">
        <f t="shared" si="66"/>
        <v>480</v>
      </c>
      <c r="X4666" s="5">
        <v>3</v>
      </c>
      <c r="Y4666" s="15" t="s">
        <v>48</v>
      </c>
      <c r="Z4666" t="s">
        <v>49</v>
      </c>
      <c r="AA4666" t="s">
        <v>1079</v>
      </c>
      <c r="AB4666">
        <v>0</v>
      </c>
      <c r="AC4666" s="22" t="s">
        <v>1470</v>
      </c>
      <c r="AD4666" s="22" t="s">
        <v>1658</v>
      </c>
      <c r="AE4666" t="s">
        <v>1469</v>
      </c>
    </row>
    <row r="4667" spans="1:31" ht="14.4" x14ac:dyDescent="0.3">
      <c r="A4667">
        <v>45</v>
      </c>
      <c r="B4667" t="s">
        <v>24</v>
      </c>
      <c r="C4667" t="s">
        <v>395</v>
      </c>
      <c r="D4667" t="s">
        <v>105</v>
      </c>
      <c r="E4667">
        <v>2018</v>
      </c>
      <c r="F4667" t="s">
        <v>722</v>
      </c>
      <c r="G4667" t="s">
        <v>742</v>
      </c>
      <c r="H4667" s="3" t="s">
        <v>743</v>
      </c>
      <c r="I4667" s="17">
        <v>-10.039205000000001</v>
      </c>
      <c r="J4667" s="17">
        <v>-67.794342999999998</v>
      </c>
      <c r="K4667">
        <v>561000</v>
      </c>
      <c r="L4667" t="s">
        <v>67</v>
      </c>
      <c r="M4667" t="s">
        <v>636</v>
      </c>
      <c r="N4667" t="s">
        <v>725</v>
      </c>
      <c r="O4667" s="12">
        <v>2015</v>
      </c>
      <c r="P4667" s="12">
        <v>9</v>
      </c>
      <c r="Q4667" s="12">
        <v>2016</v>
      </c>
      <c r="R4667" s="12">
        <v>2</v>
      </c>
      <c r="S4667">
        <v>6</v>
      </c>
      <c r="T4667" s="7">
        <v>2</v>
      </c>
      <c r="U4667">
        <v>6</v>
      </c>
      <c r="V4667" t="s">
        <v>82</v>
      </c>
      <c r="W4667">
        <f t="shared" si="66"/>
        <v>480</v>
      </c>
      <c r="X4667" s="5">
        <v>3</v>
      </c>
      <c r="Y4667" s="15" t="s">
        <v>48</v>
      </c>
      <c r="Z4667" t="s">
        <v>55</v>
      </c>
      <c r="AA4667" t="s">
        <v>1080</v>
      </c>
      <c r="AB4667">
        <v>0</v>
      </c>
      <c r="AC4667" s="22" t="s">
        <v>1470</v>
      </c>
      <c r="AD4667" s="22" t="s">
        <v>1658</v>
      </c>
      <c r="AE4667" t="s">
        <v>1469</v>
      </c>
    </row>
    <row r="4668" spans="1:31" ht="14.4" x14ac:dyDescent="0.3">
      <c r="A4668">
        <v>45</v>
      </c>
      <c r="B4668" t="s">
        <v>24</v>
      </c>
      <c r="C4668" t="s">
        <v>395</v>
      </c>
      <c r="D4668" t="s">
        <v>105</v>
      </c>
      <c r="E4668">
        <v>2018</v>
      </c>
      <c r="F4668" t="s">
        <v>722</v>
      </c>
      <c r="G4668" t="s">
        <v>742</v>
      </c>
      <c r="H4668" s="3" t="s">
        <v>743</v>
      </c>
      <c r="I4668" s="17">
        <v>-10.039205000000001</v>
      </c>
      <c r="J4668" s="17">
        <v>-67.794342999999998</v>
      </c>
      <c r="K4668">
        <v>561000</v>
      </c>
      <c r="L4668" t="s">
        <v>67</v>
      </c>
      <c r="M4668" t="s">
        <v>636</v>
      </c>
      <c r="N4668" t="s">
        <v>725</v>
      </c>
      <c r="O4668" s="12">
        <v>2015</v>
      </c>
      <c r="P4668" s="12">
        <v>9</v>
      </c>
      <c r="Q4668" s="12">
        <v>2016</v>
      </c>
      <c r="R4668" s="12">
        <v>2</v>
      </c>
      <c r="S4668">
        <v>6</v>
      </c>
      <c r="T4668" s="7">
        <v>2</v>
      </c>
      <c r="U4668">
        <v>6</v>
      </c>
      <c r="V4668" t="s">
        <v>82</v>
      </c>
      <c r="W4668">
        <f t="shared" si="66"/>
        <v>480</v>
      </c>
      <c r="X4668" s="5">
        <v>3</v>
      </c>
      <c r="Y4668" s="15" t="s">
        <v>48</v>
      </c>
      <c r="Z4668" t="s">
        <v>55</v>
      </c>
      <c r="AA4668" t="s">
        <v>859</v>
      </c>
      <c r="AB4668">
        <v>12</v>
      </c>
      <c r="AC4668" s="22" t="s">
        <v>1470</v>
      </c>
      <c r="AD4668" s="22" t="s">
        <v>1658</v>
      </c>
      <c r="AE4668" t="s">
        <v>1469</v>
      </c>
    </row>
    <row r="4669" spans="1:31" ht="14.4" x14ac:dyDescent="0.3">
      <c r="A4669">
        <v>45</v>
      </c>
      <c r="B4669" t="s">
        <v>24</v>
      </c>
      <c r="C4669" t="s">
        <v>395</v>
      </c>
      <c r="D4669" t="s">
        <v>105</v>
      </c>
      <c r="E4669">
        <v>2018</v>
      </c>
      <c r="F4669" t="s">
        <v>722</v>
      </c>
      <c r="G4669" t="s">
        <v>742</v>
      </c>
      <c r="H4669" s="3" t="s">
        <v>743</v>
      </c>
      <c r="I4669" s="17">
        <v>-10.039205000000001</v>
      </c>
      <c r="J4669" s="17">
        <v>-67.794342999999998</v>
      </c>
      <c r="K4669">
        <v>561000</v>
      </c>
      <c r="L4669" t="s">
        <v>67</v>
      </c>
      <c r="M4669" t="s">
        <v>636</v>
      </c>
      <c r="N4669" t="s">
        <v>725</v>
      </c>
      <c r="O4669" s="12">
        <v>2015</v>
      </c>
      <c r="P4669" s="12">
        <v>9</v>
      </c>
      <c r="Q4669" s="12">
        <v>2016</v>
      </c>
      <c r="R4669" s="12">
        <v>2</v>
      </c>
      <c r="S4669">
        <v>6</v>
      </c>
      <c r="T4669" s="7">
        <v>2</v>
      </c>
      <c r="U4669">
        <v>6</v>
      </c>
      <c r="V4669" t="s">
        <v>82</v>
      </c>
      <c r="W4669">
        <f t="shared" si="66"/>
        <v>480</v>
      </c>
      <c r="X4669" s="5">
        <v>3</v>
      </c>
      <c r="Y4669" s="15" t="s">
        <v>48</v>
      </c>
      <c r="Z4669" t="s">
        <v>55</v>
      </c>
      <c r="AA4669" t="s">
        <v>890</v>
      </c>
      <c r="AB4669">
        <v>9</v>
      </c>
      <c r="AC4669" s="22" t="s">
        <v>1470</v>
      </c>
      <c r="AD4669" s="22" t="s">
        <v>1658</v>
      </c>
      <c r="AE4669" t="s">
        <v>1469</v>
      </c>
    </row>
    <row r="4670" spans="1:31" ht="14.4" x14ac:dyDescent="0.3">
      <c r="A4670">
        <v>45</v>
      </c>
      <c r="B4670" t="s">
        <v>24</v>
      </c>
      <c r="C4670" t="s">
        <v>395</v>
      </c>
      <c r="D4670" t="s">
        <v>105</v>
      </c>
      <c r="E4670">
        <v>2018</v>
      </c>
      <c r="F4670" t="s">
        <v>722</v>
      </c>
      <c r="G4670" t="s">
        <v>742</v>
      </c>
      <c r="H4670" s="3" t="s">
        <v>743</v>
      </c>
      <c r="I4670" s="17">
        <v>-10.039205000000001</v>
      </c>
      <c r="J4670" s="17">
        <v>-67.794342999999998</v>
      </c>
      <c r="K4670">
        <v>561000</v>
      </c>
      <c r="L4670" t="s">
        <v>67</v>
      </c>
      <c r="M4670" t="s">
        <v>636</v>
      </c>
      <c r="N4670" t="s">
        <v>725</v>
      </c>
      <c r="O4670" s="12">
        <v>2015</v>
      </c>
      <c r="P4670" s="12">
        <v>9</v>
      </c>
      <c r="Q4670" s="12">
        <v>2016</v>
      </c>
      <c r="R4670" s="12">
        <v>2</v>
      </c>
      <c r="S4670">
        <v>6</v>
      </c>
      <c r="T4670" s="7">
        <v>2</v>
      </c>
      <c r="U4670">
        <v>6</v>
      </c>
      <c r="V4670" t="s">
        <v>82</v>
      </c>
      <c r="W4670">
        <f t="shared" si="66"/>
        <v>480</v>
      </c>
      <c r="X4670" s="5">
        <v>3</v>
      </c>
      <c r="Y4670" s="15" t="s">
        <v>48</v>
      </c>
      <c r="Z4670" t="s">
        <v>55</v>
      </c>
      <c r="AA4670" t="s">
        <v>496</v>
      </c>
      <c r="AB4670">
        <v>0</v>
      </c>
      <c r="AC4670" s="22" t="s">
        <v>1470</v>
      </c>
      <c r="AD4670" s="22" t="s">
        <v>1658</v>
      </c>
      <c r="AE4670" t="s">
        <v>1469</v>
      </c>
    </row>
    <row r="4671" spans="1:31" ht="14.4" x14ac:dyDescent="0.3">
      <c r="A4671">
        <v>45</v>
      </c>
      <c r="B4671" t="s">
        <v>24</v>
      </c>
      <c r="C4671" t="s">
        <v>395</v>
      </c>
      <c r="D4671" t="s">
        <v>105</v>
      </c>
      <c r="E4671">
        <v>2018</v>
      </c>
      <c r="F4671" t="s">
        <v>722</v>
      </c>
      <c r="G4671" t="s">
        <v>742</v>
      </c>
      <c r="H4671" s="3" t="s">
        <v>743</v>
      </c>
      <c r="I4671" s="17">
        <v>-10.039205000000001</v>
      </c>
      <c r="J4671" s="17">
        <v>-67.794342999999998</v>
      </c>
      <c r="K4671">
        <v>561000</v>
      </c>
      <c r="L4671" t="s">
        <v>67</v>
      </c>
      <c r="M4671" t="s">
        <v>636</v>
      </c>
      <c r="N4671" t="s">
        <v>725</v>
      </c>
      <c r="O4671" s="12">
        <v>2015</v>
      </c>
      <c r="P4671" s="12">
        <v>9</v>
      </c>
      <c r="Q4671" s="12">
        <v>2016</v>
      </c>
      <c r="R4671" s="12">
        <v>2</v>
      </c>
      <c r="S4671">
        <v>6</v>
      </c>
      <c r="T4671" s="7">
        <v>2</v>
      </c>
      <c r="U4671">
        <v>6</v>
      </c>
      <c r="V4671" t="s">
        <v>82</v>
      </c>
      <c r="W4671">
        <f t="shared" si="66"/>
        <v>480</v>
      </c>
      <c r="X4671" s="5">
        <v>3</v>
      </c>
      <c r="Y4671" s="15" t="s">
        <v>48</v>
      </c>
      <c r="Z4671" t="s">
        <v>55</v>
      </c>
      <c r="AA4671" t="s">
        <v>860</v>
      </c>
      <c r="AB4671">
        <v>1</v>
      </c>
      <c r="AC4671" s="22" t="s">
        <v>1470</v>
      </c>
      <c r="AD4671" s="22" t="s">
        <v>1658</v>
      </c>
      <c r="AE4671" t="s">
        <v>1469</v>
      </c>
    </row>
    <row r="4672" spans="1:31" ht="14.4" x14ac:dyDescent="0.3">
      <c r="A4672">
        <v>45</v>
      </c>
      <c r="B4672" t="s">
        <v>24</v>
      </c>
      <c r="C4672" t="s">
        <v>395</v>
      </c>
      <c r="D4672" t="s">
        <v>105</v>
      </c>
      <c r="E4672">
        <v>2018</v>
      </c>
      <c r="F4672" t="s">
        <v>722</v>
      </c>
      <c r="G4672" t="s">
        <v>742</v>
      </c>
      <c r="H4672" s="3" t="s">
        <v>743</v>
      </c>
      <c r="I4672" s="17">
        <v>-10.039205000000001</v>
      </c>
      <c r="J4672" s="17">
        <v>-67.794342999999998</v>
      </c>
      <c r="K4672">
        <v>561000</v>
      </c>
      <c r="L4672" t="s">
        <v>67</v>
      </c>
      <c r="M4672" t="s">
        <v>636</v>
      </c>
      <c r="N4672" t="s">
        <v>725</v>
      </c>
      <c r="O4672" s="12">
        <v>2015</v>
      </c>
      <c r="P4672" s="12">
        <v>9</v>
      </c>
      <c r="Q4672" s="12">
        <v>2016</v>
      </c>
      <c r="R4672" s="12">
        <v>2</v>
      </c>
      <c r="S4672">
        <v>6</v>
      </c>
      <c r="T4672" s="7">
        <v>2</v>
      </c>
      <c r="U4672">
        <v>6</v>
      </c>
      <c r="V4672" t="s">
        <v>82</v>
      </c>
      <c r="W4672">
        <f t="shared" si="66"/>
        <v>480</v>
      </c>
      <c r="X4672" s="5">
        <v>3</v>
      </c>
      <c r="Y4672" s="15" t="s">
        <v>48</v>
      </c>
      <c r="Z4672" t="s">
        <v>55</v>
      </c>
      <c r="AA4672" t="s">
        <v>503</v>
      </c>
      <c r="AB4672">
        <v>0</v>
      </c>
      <c r="AC4672" s="22" t="s">
        <v>1470</v>
      </c>
      <c r="AD4672" s="22" t="s">
        <v>1658</v>
      </c>
      <c r="AE4672" t="s">
        <v>1469</v>
      </c>
    </row>
    <row r="4673" spans="1:31" ht="14.4" x14ac:dyDescent="0.3">
      <c r="A4673">
        <v>45</v>
      </c>
      <c r="B4673" t="s">
        <v>24</v>
      </c>
      <c r="C4673" t="s">
        <v>395</v>
      </c>
      <c r="D4673" t="s">
        <v>105</v>
      </c>
      <c r="E4673">
        <v>2018</v>
      </c>
      <c r="F4673" t="s">
        <v>722</v>
      </c>
      <c r="G4673" t="s">
        <v>742</v>
      </c>
      <c r="H4673" s="3" t="s">
        <v>743</v>
      </c>
      <c r="I4673" s="17">
        <v>-10.039205000000001</v>
      </c>
      <c r="J4673" s="17">
        <v>-67.794342999999998</v>
      </c>
      <c r="K4673">
        <v>561000</v>
      </c>
      <c r="L4673" t="s">
        <v>67</v>
      </c>
      <c r="M4673" t="s">
        <v>636</v>
      </c>
      <c r="N4673" t="s">
        <v>725</v>
      </c>
      <c r="O4673" s="12">
        <v>2015</v>
      </c>
      <c r="P4673" s="12">
        <v>9</v>
      </c>
      <c r="Q4673" s="12">
        <v>2016</v>
      </c>
      <c r="R4673" s="12">
        <v>2</v>
      </c>
      <c r="S4673">
        <v>6</v>
      </c>
      <c r="T4673" s="7">
        <v>2</v>
      </c>
      <c r="U4673">
        <v>6</v>
      </c>
      <c r="V4673" t="s">
        <v>82</v>
      </c>
      <c r="W4673">
        <f t="shared" si="66"/>
        <v>480</v>
      </c>
      <c r="X4673" s="5">
        <v>3</v>
      </c>
      <c r="Y4673" s="15" t="s">
        <v>48</v>
      </c>
      <c r="Z4673" t="s">
        <v>55</v>
      </c>
      <c r="AA4673" t="s">
        <v>1106</v>
      </c>
      <c r="AB4673">
        <v>1</v>
      </c>
      <c r="AC4673" s="22" t="s">
        <v>1470</v>
      </c>
      <c r="AD4673" s="22" t="s">
        <v>1658</v>
      </c>
      <c r="AE4673" t="s">
        <v>1469</v>
      </c>
    </row>
    <row r="4674" spans="1:31" ht="14.4" x14ac:dyDescent="0.3">
      <c r="A4674">
        <v>45</v>
      </c>
      <c r="B4674" t="s">
        <v>24</v>
      </c>
      <c r="C4674" t="s">
        <v>395</v>
      </c>
      <c r="D4674" t="s">
        <v>105</v>
      </c>
      <c r="E4674">
        <v>2018</v>
      </c>
      <c r="F4674" t="s">
        <v>722</v>
      </c>
      <c r="G4674" t="s">
        <v>742</v>
      </c>
      <c r="H4674" s="3" t="s">
        <v>743</v>
      </c>
      <c r="I4674" s="17">
        <v>-10.039205000000001</v>
      </c>
      <c r="J4674" s="17">
        <v>-67.794342999999998</v>
      </c>
      <c r="K4674">
        <v>561000</v>
      </c>
      <c r="L4674" t="s">
        <v>67</v>
      </c>
      <c r="M4674" t="s">
        <v>636</v>
      </c>
      <c r="N4674" t="s">
        <v>725</v>
      </c>
      <c r="O4674" s="12">
        <v>2015</v>
      </c>
      <c r="P4674" s="12">
        <v>9</v>
      </c>
      <c r="Q4674" s="12">
        <v>2016</v>
      </c>
      <c r="R4674" s="12">
        <v>2</v>
      </c>
      <c r="S4674">
        <v>6</v>
      </c>
      <c r="T4674" s="7">
        <v>2</v>
      </c>
      <c r="U4674">
        <v>6</v>
      </c>
      <c r="V4674" t="s">
        <v>82</v>
      </c>
      <c r="W4674">
        <f t="shared" si="66"/>
        <v>480</v>
      </c>
      <c r="X4674" s="5">
        <v>3</v>
      </c>
      <c r="Y4674" s="15" t="s">
        <v>48</v>
      </c>
      <c r="Z4674" t="s">
        <v>55</v>
      </c>
      <c r="AA4674" t="s">
        <v>861</v>
      </c>
      <c r="AB4674">
        <v>2</v>
      </c>
      <c r="AC4674" s="22" t="s">
        <v>1470</v>
      </c>
      <c r="AD4674" s="22" t="s">
        <v>1658</v>
      </c>
      <c r="AE4674" t="s">
        <v>1469</v>
      </c>
    </row>
    <row r="4675" spans="1:31" ht="14.4" x14ac:dyDescent="0.3">
      <c r="A4675">
        <v>45</v>
      </c>
      <c r="B4675" t="s">
        <v>24</v>
      </c>
      <c r="C4675" t="s">
        <v>395</v>
      </c>
      <c r="D4675" t="s">
        <v>105</v>
      </c>
      <c r="E4675">
        <v>2018</v>
      </c>
      <c r="F4675" t="s">
        <v>722</v>
      </c>
      <c r="G4675" t="s">
        <v>742</v>
      </c>
      <c r="H4675" s="3" t="s">
        <v>743</v>
      </c>
      <c r="I4675" s="17">
        <v>-10.039205000000001</v>
      </c>
      <c r="J4675" s="17">
        <v>-67.794342999999998</v>
      </c>
      <c r="K4675">
        <v>561000</v>
      </c>
      <c r="L4675" t="s">
        <v>67</v>
      </c>
      <c r="M4675" t="s">
        <v>636</v>
      </c>
      <c r="N4675" t="s">
        <v>725</v>
      </c>
      <c r="O4675" s="12">
        <v>2015</v>
      </c>
      <c r="P4675" s="12">
        <v>9</v>
      </c>
      <c r="Q4675" s="12">
        <v>2016</v>
      </c>
      <c r="R4675" s="12">
        <v>2</v>
      </c>
      <c r="S4675">
        <v>6</v>
      </c>
      <c r="T4675" s="7">
        <v>2</v>
      </c>
      <c r="U4675">
        <v>6</v>
      </c>
      <c r="V4675" t="s">
        <v>82</v>
      </c>
      <c r="W4675">
        <f t="shared" si="66"/>
        <v>480</v>
      </c>
      <c r="X4675" s="5">
        <v>3</v>
      </c>
      <c r="Y4675" s="15" t="s">
        <v>48</v>
      </c>
      <c r="Z4675" t="s">
        <v>55</v>
      </c>
      <c r="AA4675" t="s">
        <v>59</v>
      </c>
      <c r="AB4675">
        <v>2</v>
      </c>
      <c r="AC4675" s="22" t="s">
        <v>1470</v>
      </c>
      <c r="AD4675" s="22" t="s">
        <v>1658</v>
      </c>
      <c r="AE4675" t="s">
        <v>1469</v>
      </c>
    </row>
    <row r="4676" spans="1:31" ht="14.4" x14ac:dyDescent="0.3">
      <c r="A4676">
        <v>45</v>
      </c>
      <c r="B4676" t="s">
        <v>24</v>
      </c>
      <c r="C4676" t="s">
        <v>395</v>
      </c>
      <c r="D4676" t="s">
        <v>105</v>
      </c>
      <c r="E4676">
        <v>2018</v>
      </c>
      <c r="F4676" t="s">
        <v>722</v>
      </c>
      <c r="G4676" t="s">
        <v>742</v>
      </c>
      <c r="H4676" s="3" t="s">
        <v>743</v>
      </c>
      <c r="I4676" s="17">
        <v>-10.039205000000001</v>
      </c>
      <c r="J4676" s="17">
        <v>-67.794342999999998</v>
      </c>
      <c r="K4676">
        <v>561000</v>
      </c>
      <c r="L4676" t="s">
        <v>67</v>
      </c>
      <c r="M4676" t="s">
        <v>636</v>
      </c>
      <c r="N4676" t="s">
        <v>725</v>
      </c>
      <c r="O4676" s="12">
        <v>2015</v>
      </c>
      <c r="P4676" s="12">
        <v>9</v>
      </c>
      <c r="Q4676" s="12">
        <v>2016</v>
      </c>
      <c r="R4676" s="12">
        <v>2</v>
      </c>
      <c r="S4676">
        <v>6</v>
      </c>
      <c r="T4676" s="7">
        <v>2</v>
      </c>
      <c r="U4676">
        <v>6</v>
      </c>
      <c r="V4676" t="s">
        <v>82</v>
      </c>
      <c r="W4676">
        <f t="shared" si="66"/>
        <v>480</v>
      </c>
      <c r="X4676" s="5">
        <v>3</v>
      </c>
      <c r="Y4676" s="15" t="s">
        <v>48</v>
      </c>
      <c r="Z4676" t="s">
        <v>55</v>
      </c>
      <c r="AA4676" t="s">
        <v>113</v>
      </c>
      <c r="AB4676">
        <v>0</v>
      </c>
      <c r="AC4676" s="22" t="s">
        <v>1470</v>
      </c>
      <c r="AD4676" s="22" t="s">
        <v>1658</v>
      </c>
      <c r="AE4676" t="s">
        <v>1469</v>
      </c>
    </row>
    <row r="4677" spans="1:31" ht="14.4" x14ac:dyDescent="0.3">
      <c r="A4677">
        <v>45</v>
      </c>
      <c r="B4677" t="s">
        <v>24</v>
      </c>
      <c r="C4677" t="s">
        <v>395</v>
      </c>
      <c r="D4677" t="s">
        <v>105</v>
      </c>
      <c r="E4677">
        <v>2018</v>
      </c>
      <c r="F4677" t="s">
        <v>722</v>
      </c>
      <c r="G4677" t="s">
        <v>742</v>
      </c>
      <c r="H4677" s="3" t="s">
        <v>743</v>
      </c>
      <c r="I4677" s="17">
        <v>-10.039205000000001</v>
      </c>
      <c r="J4677" s="17">
        <v>-67.794342999999998</v>
      </c>
      <c r="K4677">
        <v>561000</v>
      </c>
      <c r="L4677" t="s">
        <v>67</v>
      </c>
      <c r="M4677" t="s">
        <v>636</v>
      </c>
      <c r="N4677" t="s">
        <v>725</v>
      </c>
      <c r="O4677" s="12">
        <v>2015</v>
      </c>
      <c r="P4677" s="12">
        <v>9</v>
      </c>
      <c r="Q4677" s="12">
        <v>2016</v>
      </c>
      <c r="R4677" s="12">
        <v>2</v>
      </c>
      <c r="S4677">
        <v>6</v>
      </c>
      <c r="T4677" s="7">
        <v>2</v>
      </c>
      <c r="U4677">
        <v>6</v>
      </c>
      <c r="V4677" t="s">
        <v>82</v>
      </c>
      <c r="W4677">
        <f t="shared" si="66"/>
        <v>480</v>
      </c>
      <c r="X4677" s="5">
        <v>3</v>
      </c>
      <c r="Y4677" s="15" t="s">
        <v>48</v>
      </c>
      <c r="Z4677" t="s">
        <v>55</v>
      </c>
      <c r="AA4677" t="s">
        <v>655</v>
      </c>
      <c r="AB4677">
        <v>156</v>
      </c>
      <c r="AC4677" s="22" t="s">
        <v>1470</v>
      </c>
      <c r="AD4677" s="22" t="s">
        <v>1658</v>
      </c>
      <c r="AE4677" t="s">
        <v>1469</v>
      </c>
    </row>
    <row r="4678" spans="1:31" ht="14.4" x14ac:dyDescent="0.3">
      <c r="A4678">
        <v>45</v>
      </c>
      <c r="B4678" t="s">
        <v>24</v>
      </c>
      <c r="C4678" t="s">
        <v>395</v>
      </c>
      <c r="D4678" t="s">
        <v>105</v>
      </c>
      <c r="E4678">
        <v>2018</v>
      </c>
      <c r="F4678" t="s">
        <v>722</v>
      </c>
      <c r="G4678" t="s">
        <v>742</v>
      </c>
      <c r="H4678" s="3" t="s">
        <v>743</v>
      </c>
      <c r="I4678" s="17">
        <v>-10.039205000000001</v>
      </c>
      <c r="J4678" s="17">
        <v>-67.794342999999998</v>
      </c>
      <c r="K4678">
        <v>561000</v>
      </c>
      <c r="L4678" t="s">
        <v>67</v>
      </c>
      <c r="M4678" t="s">
        <v>636</v>
      </c>
      <c r="N4678" t="s">
        <v>725</v>
      </c>
      <c r="O4678" s="12">
        <v>2015</v>
      </c>
      <c r="P4678" s="12">
        <v>9</v>
      </c>
      <c r="Q4678" s="12">
        <v>2016</v>
      </c>
      <c r="R4678" s="12">
        <v>2</v>
      </c>
      <c r="S4678">
        <v>6</v>
      </c>
      <c r="T4678" s="7">
        <v>2</v>
      </c>
      <c r="U4678">
        <v>6</v>
      </c>
      <c r="V4678" t="s">
        <v>82</v>
      </c>
      <c r="W4678">
        <f t="shared" si="66"/>
        <v>480</v>
      </c>
      <c r="X4678" s="5">
        <v>3</v>
      </c>
      <c r="Y4678" s="15" t="s">
        <v>48</v>
      </c>
      <c r="Z4678" t="s">
        <v>55</v>
      </c>
      <c r="AA4678" t="s">
        <v>379</v>
      </c>
      <c r="AB4678">
        <v>3</v>
      </c>
      <c r="AC4678" s="22" t="s">
        <v>1470</v>
      </c>
      <c r="AD4678" s="22" t="s">
        <v>1658</v>
      </c>
      <c r="AE4678" t="s">
        <v>1469</v>
      </c>
    </row>
    <row r="4679" spans="1:31" ht="14.4" x14ac:dyDescent="0.3">
      <c r="A4679">
        <v>45</v>
      </c>
      <c r="B4679" t="s">
        <v>24</v>
      </c>
      <c r="C4679" t="s">
        <v>395</v>
      </c>
      <c r="D4679" t="s">
        <v>105</v>
      </c>
      <c r="E4679">
        <v>2018</v>
      </c>
      <c r="F4679" t="s">
        <v>722</v>
      </c>
      <c r="G4679" t="s">
        <v>742</v>
      </c>
      <c r="H4679" s="3" t="s">
        <v>743</v>
      </c>
      <c r="I4679" s="17">
        <v>-10.039205000000001</v>
      </c>
      <c r="J4679" s="17">
        <v>-67.794342999999998</v>
      </c>
      <c r="K4679">
        <v>561000</v>
      </c>
      <c r="L4679" t="s">
        <v>67</v>
      </c>
      <c r="M4679" t="s">
        <v>636</v>
      </c>
      <c r="N4679" t="s">
        <v>725</v>
      </c>
      <c r="O4679" s="12">
        <v>2015</v>
      </c>
      <c r="P4679" s="12">
        <v>9</v>
      </c>
      <c r="Q4679" s="12">
        <v>2016</v>
      </c>
      <c r="R4679" s="12">
        <v>2</v>
      </c>
      <c r="S4679">
        <v>6</v>
      </c>
      <c r="T4679" s="7">
        <v>2</v>
      </c>
      <c r="U4679">
        <v>6</v>
      </c>
      <c r="V4679" t="s">
        <v>82</v>
      </c>
      <c r="W4679">
        <f t="shared" si="66"/>
        <v>480</v>
      </c>
      <c r="X4679" s="5">
        <v>3</v>
      </c>
      <c r="Y4679" s="15" t="s">
        <v>48</v>
      </c>
      <c r="Z4679" t="s">
        <v>55</v>
      </c>
      <c r="AA4679" t="s">
        <v>899</v>
      </c>
      <c r="AB4679">
        <v>0</v>
      </c>
      <c r="AC4679" s="22" t="s">
        <v>1470</v>
      </c>
      <c r="AD4679" s="22" t="s">
        <v>1658</v>
      </c>
      <c r="AE4679" t="s">
        <v>1469</v>
      </c>
    </row>
    <row r="4680" spans="1:31" ht="14.4" x14ac:dyDescent="0.3">
      <c r="A4680">
        <v>45</v>
      </c>
      <c r="B4680" t="s">
        <v>24</v>
      </c>
      <c r="C4680" t="s">
        <v>395</v>
      </c>
      <c r="D4680" t="s">
        <v>105</v>
      </c>
      <c r="E4680">
        <v>2018</v>
      </c>
      <c r="F4680" t="s">
        <v>722</v>
      </c>
      <c r="G4680" t="s">
        <v>742</v>
      </c>
      <c r="H4680" s="3" t="s">
        <v>743</v>
      </c>
      <c r="I4680" s="17">
        <v>-10.039205000000001</v>
      </c>
      <c r="J4680" s="17">
        <v>-67.794342999999998</v>
      </c>
      <c r="K4680">
        <v>561000</v>
      </c>
      <c r="L4680" t="s">
        <v>67</v>
      </c>
      <c r="M4680" t="s">
        <v>636</v>
      </c>
      <c r="N4680" t="s">
        <v>725</v>
      </c>
      <c r="O4680" s="12">
        <v>2015</v>
      </c>
      <c r="P4680" s="12">
        <v>9</v>
      </c>
      <c r="Q4680" s="12">
        <v>2016</v>
      </c>
      <c r="R4680" s="12">
        <v>2</v>
      </c>
      <c r="S4680">
        <v>6</v>
      </c>
      <c r="T4680" s="7">
        <v>2</v>
      </c>
      <c r="U4680">
        <v>6</v>
      </c>
      <c r="V4680" t="s">
        <v>82</v>
      </c>
      <c r="W4680">
        <f t="shared" si="66"/>
        <v>480</v>
      </c>
      <c r="X4680" s="5">
        <v>3</v>
      </c>
      <c r="Y4680" s="15" t="s">
        <v>48</v>
      </c>
      <c r="Z4680" t="s">
        <v>55</v>
      </c>
      <c r="AA4680" t="s">
        <v>1110</v>
      </c>
      <c r="AB4680">
        <v>0</v>
      </c>
      <c r="AC4680" s="22" t="s">
        <v>1470</v>
      </c>
      <c r="AD4680" s="22" t="s">
        <v>1658</v>
      </c>
      <c r="AE4680" t="s">
        <v>1469</v>
      </c>
    </row>
    <row r="4681" spans="1:31" ht="14.4" x14ac:dyDescent="0.3">
      <c r="A4681">
        <v>45</v>
      </c>
      <c r="B4681" t="s">
        <v>24</v>
      </c>
      <c r="C4681" t="s">
        <v>395</v>
      </c>
      <c r="D4681" t="s">
        <v>105</v>
      </c>
      <c r="E4681">
        <v>2018</v>
      </c>
      <c r="F4681" t="s">
        <v>722</v>
      </c>
      <c r="G4681" t="s">
        <v>742</v>
      </c>
      <c r="H4681" s="3" t="s">
        <v>743</v>
      </c>
      <c r="I4681" s="17">
        <v>-10.039205000000001</v>
      </c>
      <c r="J4681" s="17">
        <v>-67.794342999999998</v>
      </c>
      <c r="K4681">
        <v>561000</v>
      </c>
      <c r="L4681" t="s">
        <v>67</v>
      </c>
      <c r="M4681" t="s">
        <v>636</v>
      </c>
      <c r="N4681" t="s">
        <v>725</v>
      </c>
      <c r="O4681" s="12">
        <v>2015</v>
      </c>
      <c r="P4681" s="12">
        <v>9</v>
      </c>
      <c r="Q4681" s="12">
        <v>2016</v>
      </c>
      <c r="R4681" s="12">
        <v>2</v>
      </c>
      <c r="S4681">
        <v>6</v>
      </c>
      <c r="T4681" s="7">
        <v>2</v>
      </c>
      <c r="U4681">
        <v>6</v>
      </c>
      <c r="V4681" t="s">
        <v>82</v>
      </c>
      <c r="W4681">
        <f t="shared" si="66"/>
        <v>480</v>
      </c>
      <c r="X4681" s="5">
        <v>3</v>
      </c>
      <c r="Y4681" s="15" t="s">
        <v>48</v>
      </c>
      <c r="Z4681" t="s">
        <v>55</v>
      </c>
      <c r="AA4681" t="s">
        <v>1083</v>
      </c>
      <c r="AB4681">
        <v>7</v>
      </c>
      <c r="AC4681" s="22" t="s">
        <v>1470</v>
      </c>
      <c r="AD4681" s="22" t="s">
        <v>1658</v>
      </c>
      <c r="AE4681" t="s">
        <v>1469</v>
      </c>
    </row>
    <row r="4682" spans="1:31" ht="14.4" x14ac:dyDescent="0.3">
      <c r="A4682">
        <v>45</v>
      </c>
      <c r="B4682" t="s">
        <v>24</v>
      </c>
      <c r="C4682" t="s">
        <v>395</v>
      </c>
      <c r="D4682" t="s">
        <v>105</v>
      </c>
      <c r="E4682">
        <v>2018</v>
      </c>
      <c r="F4682" t="s">
        <v>722</v>
      </c>
      <c r="G4682" t="s">
        <v>742</v>
      </c>
      <c r="H4682" s="3" t="s">
        <v>743</v>
      </c>
      <c r="I4682" s="17">
        <v>-10.039205000000001</v>
      </c>
      <c r="J4682" s="17">
        <v>-67.794342999999998</v>
      </c>
      <c r="K4682">
        <v>561000</v>
      </c>
      <c r="L4682" t="s">
        <v>67</v>
      </c>
      <c r="M4682" t="s">
        <v>636</v>
      </c>
      <c r="N4682" t="s">
        <v>725</v>
      </c>
      <c r="O4682" s="12">
        <v>2015</v>
      </c>
      <c r="P4682" s="12">
        <v>9</v>
      </c>
      <c r="Q4682" s="12">
        <v>2016</v>
      </c>
      <c r="R4682" s="12">
        <v>2</v>
      </c>
      <c r="S4682">
        <v>6</v>
      </c>
      <c r="T4682" s="7">
        <v>2</v>
      </c>
      <c r="U4682">
        <v>6</v>
      </c>
      <c r="V4682" t="s">
        <v>82</v>
      </c>
      <c r="W4682">
        <f t="shared" si="66"/>
        <v>480</v>
      </c>
      <c r="X4682" s="5">
        <v>3</v>
      </c>
      <c r="Y4682" s="15" t="s">
        <v>48</v>
      </c>
      <c r="Z4682" t="s">
        <v>55</v>
      </c>
      <c r="AA4682" t="s">
        <v>524</v>
      </c>
      <c r="AB4682">
        <v>65</v>
      </c>
      <c r="AC4682" s="22" t="s">
        <v>1470</v>
      </c>
      <c r="AD4682" s="22" t="s">
        <v>1658</v>
      </c>
      <c r="AE4682" t="s">
        <v>1469</v>
      </c>
    </row>
    <row r="4683" spans="1:31" ht="14.4" x14ac:dyDescent="0.3">
      <c r="A4683">
        <v>45</v>
      </c>
      <c r="B4683" t="s">
        <v>24</v>
      </c>
      <c r="C4683" t="s">
        <v>395</v>
      </c>
      <c r="D4683" t="s">
        <v>105</v>
      </c>
      <c r="E4683">
        <v>2018</v>
      </c>
      <c r="F4683" t="s">
        <v>722</v>
      </c>
      <c r="G4683" t="s">
        <v>742</v>
      </c>
      <c r="H4683" s="3" t="s">
        <v>743</v>
      </c>
      <c r="I4683" s="17">
        <v>-10.039205000000001</v>
      </c>
      <c r="J4683" s="17">
        <v>-67.794342999999998</v>
      </c>
      <c r="K4683">
        <v>561000</v>
      </c>
      <c r="L4683" t="s">
        <v>67</v>
      </c>
      <c r="M4683" t="s">
        <v>636</v>
      </c>
      <c r="N4683" t="s">
        <v>725</v>
      </c>
      <c r="O4683" s="12">
        <v>2015</v>
      </c>
      <c r="P4683" s="12">
        <v>9</v>
      </c>
      <c r="Q4683" s="12">
        <v>2016</v>
      </c>
      <c r="R4683" s="12">
        <v>2</v>
      </c>
      <c r="S4683">
        <v>6</v>
      </c>
      <c r="T4683" s="7">
        <v>2</v>
      </c>
      <c r="U4683">
        <v>6</v>
      </c>
      <c r="V4683" t="s">
        <v>82</v>
      </c>
      <c r="W4683">
        <f t="shared" si="66"/>
        <v>480</v>
      </c>
      <c r="X4683" s="5">
        <v>3</v>
      </c>
      <c r="Y4683" s="15" t="s">
        <v>48</v>
      </c>
      <c r="Z4683" t="s">
        <v>55</v>
      </c>
      <c r="AA4683" t="s">
        <v>1107</v>
      </c>
      <c r="AB4683">
        <v>13</v>
      </c>
      <c r="AC4683" s="22" t="s">
        <v>1470</v>
      </c>
      <c r="AD4683" s="22" t="s">
        <v>1658</v>
      </c>
      <c r="AE4683" t="s">
        <v>1469</v>
      </c>
    </row>
    <row r="4684" spans="1:31" ht="14.4" x14ac:dyDescent="0.3">
      <c r="A4684">
        <v>45</v>
      </c>
      <c r="B4684" t="s">
        <v>24</v>
      </c>
      <c r="C4684" t="s">
        <v>395</v>
      </c>
      <c r="D4684" t="s">
        <v>105</v>
      </c>
      <c r="E4684">
        <v>2018</v>
      </c>
      <c r="F4684" t="s">
        <v>722</v>
      </c>
      <c r="G4684" t="s">
        <v>742</v>
      </c>
      <c r="H4684" s="3" t="s">
        <v>743</v>
      </c>
      <c r="I4684" s="17">
        <v>-10.039205000000001</v>
      </c>
      <c r="J4684" s="17">
        <v>-67.794342999999998</v>
      </c>
      <c r="K4684">
        <v>561000</v>
      </c>
      <c r="L4684" t="s">
        <v>67</v>
      </c>
      <c r="M4684" t="s">
        <v>636</v>
      </c>
      <c r="N4684" t="s">
        <v>725</v>
      </c>
      <c r="O4684" s="12">
        <v>2015</v>
      </c>
      <c r="P4684" s="12">
        <v>9</v>
      </c>
      <c r="Q4684" s="12">
        <v>2016</v>
      </c>
      <c r="R4684" s="12">
        <v>2</v>
      </c>
      <c r="S4684">
        <v>6</v>
      </c>
      <c r="T4684" s="7">
        <v>2</v>
      </c>
      <c r="U4684">
        <v>6</v>
      </c>
      <c r="V4684" t="s">
        <v>82</v>
      </c>
      <c r="W4684">
        <f t="shared" si="66"/>
        <v>480</v>
      </c>
      <c r="X4684" s="5">
        <v>3</v>
      </c>
      <c r="Y4684" s="15" t="s">
        <v>48</v>
      </c>
      <c r="Z4684" t="s">
        <v>55</v>
      </c>
      <c r="AA4684" t="s">
        <v>889</v>
      </c>
      <c r="AB4684">
        <v>50</v>
      </c>
      <c r="AC4684" s="22" t="s">
        <v>1470</v>
      </c>
      <c r="AD4684" s="22" t="s">
        <v>1658</v>
      </c>
      <c r="AE4684" t="s">
        <v>1469</v>
      </c>
    </row>
    <row r="4685" spans="1:31" ht="14.4" x14ac:dyDescent="0.3">
      <c r="A4685">
        <v>45</v>
      </c>
      <c r="B4685" t="s">
        <v>24</v>
      </c>
      <c r="C4685" t="s">
        <v>395</v>
      </c>
      <c r="D4685" t="s">
        <v>105</v>
      </c>
      <c r="E4685">
        <v>2018</v>
      </c>
      <c r="F4685" t="s">
        <v>722</v>
      </c>
      <c r="G4685" t="s">
        <v>742</v>
      </c>
      <c r="H4685" s="3" t="s">
        <v>743</v>
      </c>
      <c r="I4685" s="17">
        <v>-10.039205000000001</v>
      </c>
      <c r="J4685" s="17">
        <v>-67.794342999999998</v>
      </c>
      <c r="K4685">
        <v>561000</v>
      </c>
      <c r="L4685" t="s">
        <v>67</v>
      </c>
      <c r="M4685" t="s">
        <v>636</v>
      </c>
      <c r="N4685" t="s">
        <v>725</v>
      </c>
      <c r="O4685" s="12">
        <v>2015</v>
      </c>
      <c r="P4685" s="12">
        <v>9</v>
      </c>
      <c r="Q4685" s="12">
        <v>2016</v>
      </c>
      <c r="R4685" s="12">
        <v>2</v>
      </c>
      <c r="S4685">
        <v>6</v>
      </c>
      <c r="T4685" s="7">
        <v>2</v>
      </c>
      <c r="U4685">
        <v>6</v>
      </c>
      <c r="V4685" t="s">
        <v>82</v>
      </c>
      <c r="W4685">
        <f t="shared" si="66"/>
        <v>480</v>
      </c>
      <c r="X4685" s="5">
        <v>3</v>
      </c>
      <c r="Y4685" s="15" t="s">
        <v>48</v>
      </c>
      <c r="Z4685" t="s">
        <v>55</v>
      </c>
      <c r="AA4685" t="s">
        <v>70</v>
      </c>
      <c r="AB4685">
        <v>1</v>
      </c>
      <c r="AC4685" s="22" t="s">
        <v>1470</v>
      </c>
      <c r="AD4685" s="22" t="s">
        <v>1658</v>
      </c>
      <c r="AE4685" t="s">
        <v>1469</v>
      </c>
    </row>
    <row r="4686" spans="1:31" ht="14.4" x14ac:dyDescent="0.3">
      <c r="A4686">
        <v>45</v>
      </c>
      <c r="B4686" t="s">
        <v>24</v>
      </c>
      <c r="C4686" t="s">
        <v>395</v>
      </c>
      <c r="D4686" t="s">
        <v>105</v>
      </c>
      <c r="E4686">
        <v>2018</v>
      </c>
      <c r="F4686" t="s">
        <v>722</v>
      </c>
      <c r="G4686" t="s">
        <v>742</v>
      </c>
      <c r="H4686" s="3" t="s">
        <v>743</v>
      </c>
      <c r="I4686" s="17">
        <v>-10.039205000000001</v>
      </c>
      <c r="J4686" s="17">
        <v>-67.794342999999998</v>
      </c>
      <c r="K4686">
        <v>561000</v>
      </c>
      <c r="L4686" t="s">
        <v>67</v>
      </c>
      <c r="M4686" t="s">
        <v>636</v>
      </c>
      <c r="N4686" t="s">
        <v>725</v>
      </c>
      <c r="O4686" s="12">
        <v>2015</v>
      </c>
      <c r="P4686" s="12">
        <v>9</v>
      </c>
      <c r="Q4686" s="12">
        <v>2016</v>
      </c>
      <c r="R4686" s="12">
        <v>2</v>
      </c>
      <c r="S4686">
        <v>6</v>
      </c>
      <c r="T4686" s="7">
        <v>2</v>
      </c>
      <c r="U4686">
        <v>6</v>
      </c>
      <c r="V4686" t="s">
        <v>82</v>
      </c>
      <c r="W4686">
        <f t="shared" si="66"/>
        <v>480</v>
      </c>
      <c r="X4686" s="5">
        <v>3</v>
      </c>
      <c r="Y4686" s="15" t="s">
        <v>48</v>
      </c>
      <c r="Z4686" t="s">
        <v>55</v>
      </c>
      <c r="AA4686" t="s">
        <v>1108</v>
      </c>
      <c r="AB4686">
        <v>3</v>
      </c>
      <c r="AC4686" s="22" t="s">
        <v>1470</v>
      </c>
      <c r="AD4686" s="22" t="s">
        <v>1658</v>
      </c>
      <c r="AE4686" t="s">
        <v>1469</v>
      </c>
    </row>
    <row r="4687" spans="1:31" ht="14.4" x14ac:dyDescent="0.3">
      <c r="A4687">
        <v>45</v>
      </c>
      <c r="B4687" t="s">
        <v>24</v>
      </c>
      <c r="C4687" t="s">
        <v>395</v>
      </c>
      <c r="D4687" t="s">
        <v>105</v>
      </c>
      <c r="E4687">
        <v>2018</v>
      </c>
      <c r="F4687" t="s">
        <v>722</v>
      </c>
      <c r="G4687" t="s">
        <v>742</v>
      </c>
      <c r="H4687" s="3" t="s">
        <v>743</v>
      </c>
      <c r="I4687" s="17">
        <v>-10.039205000000001</v>
      </c>
      <c r="J4687" s="17">
        <v>-67.794342999999998</v>
      </c>
      <c r="K4687">
        <v>561000</v>
      </c>
      <c r="L4687" t="s">
        <v>67</v>
      </c>
      <c r="M4687" t="s">
        <v>636</v>
      </c>
      <c r="N4687" t="s">
        <v>725</v>
      </c>
      <c r="O4687" s="12">
        <v>2015</v>
      </c>
      <c r="P4687" s="12">
        <v>9</v>
      </c>
      <c r="Q4687" s="12">
        <v>2016</v>
      </c>
      <c r="R4687" s="12">
        <v>2</v>
      </c>
      <c r="S4687">
        <v>6</v>
      </c>
      <c r="T4687" s="7">
        <v>2</v>
      </c>
      <c r="U4687">
        <v>6</v>
      </c>
      <c r="V4687" t="s">
        <v>82</v>
      </c>
      <c r="W4687">
        <f t="shared" si="66"/>
        <v>480</v>
      </c>
      <c r="X4687" s="5">
        <v>3</v>
      </c>
      <c r="Y4687" s="15" t="s">
        <v>48</v>
      </c>
      <c r="Z4687" t="s">
        <v>55</v>
      </c>
      <c r="AA4687" t="s">
        <v>1113</v>
      </c>
      <c r="AB4687">
        <v>0</v>
      </c>
      <c r="AC4687" s="22" t="s">
        <v>1470</v>
      </c>
      <c r="AD4687" s="22" t="s">
        <v>1658</v>
      </c>
      <c r="AE4687" t="s">
        <v>1469</v>
      </c>
    </row>
    <row r="4688" spans="1:31" ht="14.4" x14ac:dyDescent="0.3">
      <c r="A4688">
        <v>45</v>
      </c>
      <c r="B4688" t="s">
        <v>24</v>
      </c>
      <c r="C4688" t="s">
        <v>395</v>
      </c>
      <c r="D4688" t="s">
        <v>105</v>
      </c>
      <c r="E4688">
        <v>2018</v>
      </c>
      <c r="F4688" t="s">
        <v>722</v>
      </c>
      <c r="G4688" t="s">
        <v>742</v>
      </c>
      <c r="H4688" s="3" t="s">
        <v>743</v>
      </c>
      <c r="I4688" s="17">
        <v>-10.039205000000001</v>
      </c>
      <c r="J4688" s="17">
        <v>-67.794342999999998</v>
      </c>
      <c r="K4688">
        <v>561000</v>
      </c>
      <c r="L4688" t="s">
        <v>67</v>
      </c>
      <c r="M4688" t="s">
        <v>636</v>
      </c>
      <c r="N4688" t="s">
        <v>725</v>
      </c>
      <c r="O4688" s="12">
        <v>2015</v>
      </c>
      <c r="P4688" s="12">
        <v>9</v>
      </c>
      <c r="Q4688" s="12">
        <v>2016</v>
      </c>
      <c r="R4688" s="12">
        <v>2</v>
      </c>
      <c r="S4688">
        <v>6</v>
      </c>
      <c r="T4688" s="7">
        <v>2</v>
      </c>
      <c r="U4688">
        <v>6</v>
      </c>
      <c r="V4688" t="s">
        <v>82</v>
      </c>
      <c r="W4688">
        <f t="shared" si="66"/>
        <v>480</v>
      </c>
      <c r="X4688" s="5">
        <v>3</v>
      </c>
      <c r="Y4688" s="15" t="s">
        <v>48</v>
      </c>
      <c r="Z4688" t="s">
        <v>55</v>
      </c>
      <c r="AA4688" t="s">
        <v>73</v>
      </c>
      <c r="AB4688">
        <v>1</v>
      </c>
      <c r="AC4688" s="22" t="s">
        <v>1470</v>
      </c>
      <c r="AD4688" s="22" t="s">
        <v>1658</v>
      </c>
      <c r="AE4688" t="s">
        <v>1469</v>
      </c>
    </row>
    <row r="4689" spans="1:31" ht="14.4" x14ac:dyDescent="0.3">
      <c r="A4689">
        <v>45</v>
      </c>
      <c r="B4689" t="s">
        <v>24</v>
      </c>
      <c r="C4689" t="s">
        <v>395</v>
      </c>
      <c r="D4689" t="s">
        <v>105</v>
      </c>
      <c r="E4689">
        <v>2018</v>
      </c>
      <c r="F4689" t="s">
        <v>722</v>
      </c>
      <c r="G4689" t="s">
        <v>742</v>
      </c>
      <c r="H4689" s="3" t="s">
        <v>743</v>
      </c>
      <c r="I4689" s="17">
        <v>-10.039205000000001</v>
      </c>
      <c r="J4689" s="17">
        <v>-67.794342999999998</v>
      </c>
      <c r="K4689">
        <v>561000</v>
      </c>
      <c r="L4689" t="s">
        <v>67</v>
      </c>
      <c r="M4689" t="s">
        <v>636</v>
      </c>
      <c r="N4689" t="s">
        <v>725</v>
      </c>
      <c r="O4689" s="12">
        <v>2015</v>
      </c>
      <c r="P4689" s="12">
        <v>9</v>
      </c>
      <c r="Q4689" s="12">
        <v>2016</v>
      </c>
      <c r="R4689" s="12">
        <v>2</v>
      </c>
      <c r="S4689">
        <v>6</v>
      </c>
      <c r="T4689" s="7">
        <v>2</v>
      </c>
      <c r="U4689">
        <v>6</v>
      </c>
      <c r="V4689" t="s">
        <v>82</v>
      </c>
      <c r="W4689">
        <f t="shared" si="66"/>
        <v>480</v>
      </c>
      <c r="X4689" s="5">
        <v>3</v>
      </c>
      <c r="Y4689" s="15" t="s">
        <v>48</v>
      </c>
      <c r="Z4689" t="s">
        <v>55</v>
      </c>
      <c r="AA4689" t="s">
        <v>876</v>
      </c>
      <c r="AB4689">
        <v>0</v>
      </c>
      <c r="AC4689" s="22" t="s">
        <v>1470</v>
      </c>
      <c r="AD4689" s="22" t="s">
        <v>1658</v>
      </c>
      <c r="AE4689" t="s">
        <v>1469</v>
      </c>
    </row>
    <row r="4690" spans="1:31" ht="14.4" x14ac:dyDescent="0.3">
      <c r="A4690">
        <v>45</v>
      </c>
      <c r="B4690" t="s">
        <v>24</v>
      </c>
      <c r="C4690" t="s">
        <v>395</v>
      </c>
      <c r="D4690" t="s">
        <v>105</v>
      </c>
      <c r="E4690">
        <v>2018</v>
      </c>
      <c r="F4690" t="s">
        <v>722</v>
      </c>
      <c r="G4690" t="s">
        <v>742</v>
      </c>
      <c r="H4690" s="3" t="s">
        <v>743</v>
      </c>
      <c r="I4690" s="17">
        <v>-10.039205000000001</v>
      </c>
      <c r="J4690" s="17">
        <v>-67.794342999999998</v>
      </c>
      <c r="K4690">
        <v>561000</v>
      </c>
      <c r="L4690" t="s">
        <v>67</v>
      </c>
      <c r="M4690" t="s">
        <v>636</v>
      </c>
      <c r="N4690" t="s">
        <v>725</v>
      </c>
      <c r="O4690" s="12">
        <v>2015</v>
      </c>
      <c r="P4690" s="12">
        <v>9</v>
      </c>
      <c r="Q4690" s="12">
        <v>2016</v>
      </c>
      <c r="R4690" s="12">
        <v>2</v>
      </c>
      <c r="S4690">
        <v>6</v>
      </c>
      <c r="T4690" s="7">
        <v>2</v>
      </c>
      <c r="U4690">
        <v>6</v>
      </c>
      <c r="V4690" t="s">
        <v>82</v>
      </c>
      <c r="W4690">
        <f t="shared" si="66"/>
        <v>480</v>
      </c>
      <c r="X4690" s="5">
        <v>3</v>
      </c>
      <c r="Y4690" s="15" t="s">
        <v>48</v>
      </c>
      <c r="Z4690" t="s">
        <v>83</v>
      </c>
      <c r="AA4690" t="s">
        <v>128</v>
      </c>
      <c r="AB4690">
        <v>5</v>
      </c>
      <c r="AC4690" s="22" t="s">
        <v>1470</v>
      </c>
      <c r="AD4690" s="22" t="s">
        <v>1658</v>
      </c>
      <c r="AE4690" t="s">
        <v>1469</v>
      </c>
    </row>
    <row r="4691" spans="1:31" ht="14.4" x14ac:dyDescent="0.3">
      <c r="A4691">
        <v>45</v>
      </c>
      <c r="B4691" t="s">
        <v>24</v>
      </c>
      <c r="C4691" t="s">
        <v>395</v>
      </c>
      <c r="D4691" t="s">
        <v>105</v>
      </c>
      <c r="E4691">
        <v>2018</v>
      </c>
      <c r="F4691" t="s">
        <v>722</v>
      </c>
      <c r="G4691" t="s">
        <v>742</v>
      </c>
      <c r="H4691" s="3" t="s">
        <v>743</v>
      </c>
      <c r="I4691" s="17">
        <v>-10.039205000000001</v>
      </c>
      <c r="J4691" s="17">
        <v>-67.794342999999998</v>
      </c>
      <c r="K4691">
        <v>561000</v>
      </c>
      <c r="L4691" t="s">
        <v>67</v>
      </c>
      <c r="M4691" t="s">
        <v>636</v>
      </c>
      <c r="N4691" t="s">
        <v>725</v>
      </c>
      <c r="O4691" s="12">
        <v>2015</v>
      </c>
      <c r="P4691" s="12">
        <v>9</v>
      </c>
      <c r="Q4691" s="12">
        <v>2016</v>
      </c>
      <c r="R4691" s="12">
        <v>2</v>
      </c>
      <c r="S4691">
        <v>6</v>
      </c>
      <c r="T4691" s="7">
        <v>2</v>
      </c>
      <c r="U4691">
        <v>6</v>
      </c>
      <c r="V4691" t="s">
        <v>82</v>
      </c>
      <c r="W4691">
        <f t="shared" si="66"/>
        <v>480</v>
      </c>
      <c r="X4691" s="5">
        <v>3</v>
      </c>
      <c r="Y4691" s="15" t="s">
        <v>48</v>
      </c>
      <c r="Z4691" t="s">
        <v>83</v>
      </c>
      <c r="AA4691" t="s">
        <v>84</v>
      </c>
      <c r="AB4691">
        <v>30</v>
      </c>
      <c r="AC4691" s="22" t="s">
        <v>1470</v>
      </c>
      <c r="AD4691" s="22" t="s">
        <v>1658</v>
      </c>
      <c r="AE4691" t="s">
        <v>1469</v>
      </c>
    </row>
    <row r="4692" spans="1:31" ht="14.4" x14ac:dyDescent="0.3">
      <c r="A4692">
        <v>45</v>
      </c>
      <c r="B4692" t="s">
        <v>24</v>
      </c>
      <c r="C4692" t="s">
        <v>395</v>
      </c>
      <c r="D4692" t="s">
        <v>105</v>
      </c>
      <c r="E4692">
        <v>2018</v>
      </c>
      <c r="F4692" t="s">
        <v>722</v>
      </c>
      <c r="G4692" t="s">
        <v>742</v>
      </c>
      <c r="H4692" s="3" t="s">
        <v>743</v>
      </c>
      <c r="I4692" s="17">
        <v>-10.039205000000001</v>
      </c>
      <c r="J4692" s="17">
        <v>-67.794342999999998</v>
      </c>
      <c r="K4692">
        <v>561000</v>
      </c>
      <c r="L4692" t="s">
        <v>67</v>
      </c>
      <c r="M4692" t="s">
        <v>636</v>
      </c>
      <c r="N4692" t="s">
        <v>725</v>
      </c>
      <c r="O4692" s="12">
        <v>2015</v>
      </c>
      <c r="P4692" s="12">
        <v>9</v>
      </c>
      <c r="Q4692" s="12">
        <v>2016</v>
      </c>
      <c r="R4692" s="12">
        <v>2</v>
      </c>
      <c r="S4692">
        <v>6</v>
      </c>
      <c r="T4692" s="7">
        <v>2</v>
      </c>
      <c r="U4692">
        <v>6</v>
      </c>
      <c r="V4692" t="s">
        <v>82</v>
      </c>
      <c r="W4692">
        <f t="shared" si="66"/>
        <v>480</v>
      </c>
      <c r="X4692" s="5">
        <v>3</v>
      </c>
      <c r="Y4692" s="15" t="s">
        <v>48</v>
      </c>
      <c r="Z4692" t="s">
        <v>83</v>
      </c>
      <c r="AA4692" t="s">
        <v>911</v>
      </c>
      <c r="AB4692">
        <v>35</v>
      </c>
      <c r="AC4692" s="22" t="s">
        <v>1470</v>
      </c>
      <c r="AD4692" s="22" t="s">
        <v>1658</v>
      </c>
      <c r="AE4692" t="s">
        <v>1469</v>
      </c>
    </row>
    <row r="4693" spans="1:31" ht="14.4" x14ac:dyDescent="0.3">
      <c r="A4693">
        <v>45</v>
      </c>
      <c r="B4693" t="s">
        <v>24</v>
      </c>
      <c r="C4693" t="s">
        <v>395</v>
      </c>
      <c r="D4693" t="s">
        <v>105</v>
      </c>
      <c r="E4693">
        <v>2018</v>
      </c>
      <c r="F4693" t="s">
        <v>722</v>
      </c>
      <c r="G4693" t="s">
        <v>742</v>
      </c>
      <c r="H4693" s="3" t="s">
        <v>743</v>
      </c>
      <c r="I4693" s="17">
        <v>-10.039205000000001</v>
      </c>
      <c r="J4693" s="17">
        <v>-67.794342999999998</v>
      </c>
      <c r="K4693">
        <v>561000</v>
      </c>
      <c r="L4693" t="s">
        <v>67</v>
      </c>
      <c r="M4693" t="s">
        <v>636</v>
      </c>
      <c r="N4693" t="s">
        <v>725</v>
      </c>
      <c r="O4693" s="12">
        <v>2015</v>
      </c>
      <c r="P4693" s="12">
        <v>9</v>
      </c>
      <c r="Q4693" s="12">
        <v>2016</v>
      </c>
      <c r="R4693" s="12">
        <v>2</v>
      </c>
      <c r="S4693">
        <v>6</v>
      </c>
      <c r="T4693" s="7">
        <v>2</v>
      </c>
      <c r="U4693">
        <v>6</v>
      </c>
      <c r="V4693" t="s">
        <v>82</v>
      </c>
      <c r="W4693">
        <f t="shared" si="66"/>
        <v>480</v>
      </c>
      <c r="X4693" s="5">
        <v>3</v>
      </c>
      <c r="Y4693" s="15" t="s">
        <v>48</v>
      </c>
      <c r="Z4693" t="s">
        <v>83</v>
      </c>
      <c r="AA4693" t="s">
        <v>902</v>
      </c>
      <c r="AB4693">
        <v>5</v>
      </c>
      <c r="AC4693" s="22" t="s">
        <v>1470</v>
      </c>
      <c r="AD4693" s="22" t="s">
        <v>1658</v>
      </c>
      <c r="AE4693" t="s">
        <v>1469</v>
      </c>
    </row>
    <row r="4694" spans="1:31" ht="14.4" x14ac:dyDescent="0.3">
      <c r="A4694">
        <v>45</v>
      </c>
      <c r="B4694" t="s">
        <v>24</v>
      </c>
      <c r="C4694" t="s">
        <v>395</v>
      </c>
      <c r="D4694" t="s">
        <v>105</v>
      </c>
      <c r="E4694">
        <v>2018</v>
      </c>
      <c r="F4694" t="s">
        <v>722</v>
      </c>
      <c r="G4694" t="s">
        <v>742</v>
      </c>
      <c r="H4694" s="3" t="s">
        <v>743</v>
      </c>
      <c r="I4694" s="17">
        <v>-10.039205000000001</v>
      </c>
      <c r="J4694" s="17">
        <v>-67.794342999999998</v>
      </c>
      <c r="K4694">
        <v>561000</v>
      </c>
      <c r="L4694" t="s">
        <v>67</v>
      </c>
      <c r="M4694" t="s">
        <v>636</v>
      </c>
      <c r="N4694" t="s">
        <v>725</v>
      </c>
      <c r="O4694" s="12">
        <v>2015</v>
      </c>
      <c r="P4694" s="12">
        <v>9</v>
      </c>
      <c r="Q4694" s="12">
        <v>2016</v>
      </c>
      <c r="R4694" s="12">
        <v>2</v>
      </c>
      <c r="S4694">
        <v>6</v>
      </c>
      <c r="T4694" s="7">
        <v>2</v>
      </c>
      <c r="U4694">
        <v>6</v>
      </c>
      <c r="V4694" t="s">
        <v>82</v>
      </c>
      <c r="W4694">
        <f t="shared" si="66"/>
        <v>480</v>
      </c>
      <c r="X4694" s="5">
        <v>3</v>
      </c>
      <c r="Y4694" s="15" t="s">
        <v>48</v>
      </c>
      <c r="Z4694" t="s">
        <v>83</v>
      </c>
      <c r="AA4694" t="s">
        <v>87</v>
      </c>
      <c r="AB4694">
        <v>41</v>
      </c>
      <c r="AC4694" s="22" t="s">
        <v>1470</v>
      </c>
      <c r="AD4694" s="22" t="s">
        <v>1658</v>
      </c>
      <c r="AE4694" t="s">
        <v>1469</v>
      </c>
    </row>
    <row r="4695" spans="1:31" ht="14.4" x14ac:dyDescent="0.3">
      <c r="A4695">
        <v>45</v>
      </c>
      <c r="B4695" t="s">
        <v>24</v>
      </c>
      <c r="C4695" t="s">
        <v>395</v>
      </c>
      <c r="D4695" t="s">
        <v>105</v>
      </c>
      <c r="E4695">
        <v>2018</v>
      </c>
      <c r="F4695" t="s">
        <v>722</v>
      </c>
      <c r="G4695" t="s">
        <v>742</v>
      </c>
      <c r="H4695" s="3" t="s">
        <v>743</v>
      </c>
      <c r="I4695" s="17">
        <v>-10.039205000000001</v>
      </c>
      <c r="J4695" s="17">
        <v>-67.794342999999998</v>
      </c>
      <c r="K4695">
        <v>561000</v>
      </c>
      <c r="L4695" t="s">
        <v>67</v>
      </c>
      <c r="M4695" t="s">
        <v>636</v>
      </c>
      <c r="N4695" t="s">
        <v>725</v>
      </c>
      <c r="O4695" s="12">
        <v>2015</v>
      </c>
      <c r="P4695" s="12">
        <v>9</v>
      </c>
      <c r="Q4695" s="12">
        <v>2016</v>
      </c>
      <c r="R4695" s="12">
        <v>2</v>
      </c>
      <c r="S4695">
        <v>6</v>
      </c>
      <c r="T4695" s="7">
        <v>2</v>
      </c>
      <c r="U4695">
        <v>6</v>
      </c>
      <c r="V4695" t="s">
        <v>82</v>
      </c>
      <c r="W4695">
        <f t="shared" si="66"/>
        <v>480</v>
      </c>
      <c r="X4695" s="5">
        <v>3</v>
      </c>
      <c r="Y4695" s="15" t="s">
        <v>48</v>
      </c>
      <c r="Z4695" t="s">
        <v>83</v>
      </c>
      <c r="AA4695" t="s">
        <v>906</v>
      </c>
      <c r="AB4695">
        <v>24</v>
      </c>
      <c r="AC4695" s="22" t="s">
        <v>1470</v>
      </c>
      <c r="AD4695" s="22" t="s">
        <v>1658</v>
      </c>
      <c r="AE4695" t="s">
        <v>1469</v>
      </c>
    </row>
    <row r="4696" spans="1:31" ht="14.4" x14ac:dyDescent="0.3">
      <c r="A4696">
        <v>45</v>
      </c>
      <c r="B4696" t="s">
        <v>24</v>
      </c>
      <c r="C4696" t="s">
        <v>395</v>
      </c>
      <c r="D4696" t="s">
        <v>105</v>
      </c>
      <c r="E4696">
        <v>2018</v>
      </c>
      <c r="F4696" t="s">
        <v>722</v>
      </c>
      <c r="G4696" t="s">
        <v>742</v>
      </c>
      <c r="H4696" s="3" t="s">
        <v>743</v>
      </c>
      <c r="I4696" s="17">
        <v>-10.039205000000001</v>
      </c>
      <c r="J4696" s="17">
        <v>-67.794342999999998</v>
      </c>
      <c r="K4696">
        <v>561000</v>
      </c>
      <c r="L4696" t="s">
        <v>67</v>
      </c>
      <c r="M4696" t="s">
        <v>636</v>
      </c>
      <c r="N4696" t="s">
        <v>725</v>
      </c>
      <c r="O4696" s="12">
        <v>2015</v>
      </c>
      <c r="P4696" s="12">
        <v>9</v>
      </c>
      <c r="Q4696" s="12">
        <v>2016</v>
      </c>
      <c r="R4696" s="12">
        <v>2</v>
      </c>
      <c r="S4696">
        <v>6</v>
      </c>
      <c r="T4696" s="7">
        <v>2</v>
      </c>
      <c r="U4696">
        <v>6</v>
      </c>
      <c r="V4696" t="s">
        <v>82</v>
      </c>
      <c r="W4696">
        <f t="shared" si="66"/>
        <v>480</v>
      </c>
      <c r="X4696" s="5">
        <v>3</v>
      </c>
      <c r="Y4696" s="15" t="s">
        <v>48</v>
      </c>
      <c r="Z4696" t="s">
        <v>90</v>
      </c>
      <c r="AA4696" t="s">
        <v>1171</v>
      </c>
      <c r="AB4696">
        <v>0</v>
      </c>
      <c r="AC4696" s="22" t="s">
        <v>1470</v>
      </c>
      <c r="AD4696" s="22" t="s">
        <v>1658</v>
      </c>
      <c r="AE4696" t="s">
        <v>1469</v>
      </c>
    </row>
    <row r="4697" spans="1:31" ht="14.4" x14ac:dyDescent="0.3">
      <c r="A4697">
        <v>45</v>
      </c>
      <c r="B4697" t="s">
        <v>24</v>
      </c>
      <c r="C4697" t="s">
        <v>395</v>
      </c>
      <c r="D4697" t="s">
        <v>105</v>
      </c>
      <c r="E4697">
        <v>2018</v>
      </c>
      <c r="F4697" t="s">
        <v>722</v>
      </c>
      <c r="G4697" t="s">
        <v>742</v>
      </c>
      <c r="H4697" s="3" t="s">
        <v>743</v>
      </c>
      <c r="I4697" s="17">
        <v>-10.039205000000001</v>
      </c>
      <c r="J4697" s="17">
        <v>-67.794342999999998</v>
      </c>
      <c r="K4697">
        <v>561000</v>
      </c>
      <c r="L4697" t="s">
        <v>67</v>
      </c>
      <c r="M4697" t="s">
        <v>636</v>
      </c>
      <c r="N4697" t="s">
        <v>725</v>
      </c>
      <c r="O4697" s="12">
        <v>2015</v>
      </c>
      <c r="P4697" s="12">
        <v>9</v>
      </c>
      <c r="Q4697" s="12">
        <v>2016</v>
      </c>
      <c r="R4697" s="12">
        <v>2</v>
      </c>
      <c r="S4697">
        <v>6</v>
      </c>
      <c r="T4697" s="7">
        <v>2</v>
      </c>
      <c r="U4697">
        <v>6</v>
      </c>
      <c r="V4697" t="s">
        <v>82</v>
      </c>
      <c r="W4697">
        <f t="shared" si="66"/>
        <v>480</v>
      </c>
      <c r="X4697" s="5">
        <v>3</v>
      </c>
      <c r="Y4697" s="15" t="s">
        <v>48</v>
      </c>
      <c r="Z4697" t="s">
        <v>90</v>
      </c>
      <c r="AA4697" t="s">
        <v>666</v>
      </c>
      <c r="AB4697">
        <v>1</v>
      </c>
      <c r="AC4697" s="22" t="s">
        <v>1470</v>
      </c>
      <c r="AD4697" s="22" t="s">
        <v>1658</v>
      </c>
      <c r="AE4697" t="s">
        <v>1469</v>
      </c>
    </row>
    <row r="4698" spans="1:31" ht="14.4" x14ac:dyDescent="0.3">
      <c r="A4698">
        <v>45</v>
      </c>
      <c r="B4698" t="s">
        <v>24</v>
      </c>
      <c r="C4698" t="s">
        <v>395</v>
      </c>
      <c r="D4698" t="s">
        <v>105</v>
      </c>
      <c r="E4698">
        <v>2018</v>
      </c>
      <c r="F4698" t="s">
        <v>722</v>
      </c>
      <c r="G4698" t="s">
        <v>742</v>
      </c>
      <c r="H4698" s="3" t="s">
        <v>743</v>
      </c>
      <c r="I4698" s="17">
        <v>-10.039205000000001</v>
      </c>
      <c r="J4698" s="17">
        <v>-67.794342999999998</v>
      </c>
      <c r="K4698">
        <v>561000</v>
      </c>
      <c r="L4698" t="s">
        <v>67</v>
      </c>
      <c r="M4698" t="s">
        <v>636</v>
      </c>
      <c r="N4698" t="s">
        <v>725</v>
      </c>
      <c r="O4698" s="12">
        <v>2015</v>
      </c>
      <c r="P4698" s="12">
        <v>9</v>
      </c>
      <c r="Q4698" s="12">
        <v>2016</v>
      </c>
      <c r="R4698" s="12">
        <v>2</v>
      </c>
      <c r="S4698">
        <v>6</v>
      </c>
      <c r="T4698" s="7">
        <v>2</v>
      </c>
      <c r="U4698">
        <v>6</v>
      </c>
      <c r="V4698" t="s">
        <v>82</v>
      </c>
      <c r="W4698">
        <f t="shared" si="66"/>
        <v>480</v>
      </c>
      <c r="X4698" s="5">
        <v>3</v>
      </c>
      <c r="Y4698" s="15" t="s">
        <v>48</v>
      </c>
      <c r="Z4698" t="s">
        <v>90</v>
      </c>
      <c r="AA4698" t="s">
        <v>917</v>
      </c>
      <c r="AB4698">
        <v>7</v>
      </c>
      <c r="AC4698" s="22" t="s">
        <v>1470</v>
      </c>
      <c r="AD4698" s="22" t="s">
        <v>1658</v>
      </c>
      <c r="AE4698" t="s">
        <v>1469</v>
      </c>
    </row>
    <row r="4699" spans="1:31" ht="14.4" x14ac:dyDescent="0.3">
      <c r="A4699">
        <v>45</v>
      </c>
      <c r="B4699" t="s">
        <v>24</v>
      </c>
      <c r="C4699" t="s">
        <v>395</v>
      </c>
      <c r="D4699" t="s">
        <v>105</v>
      </c>
      <c r="E4699">
        <v>2018</v>
      </c>
      <c r="F4699" t="s">
        <v>722</v>
      </c>
      <c r="G4699" t="s">
        <v>742</v>
      </c>
      <c r="H4699" s="3" t="s">
        <v>743</v>
      </c>
      <c r="I4699" s="17">
        <v>-10.039205000000001</v>
      </c>
      <c r="J4699" s="17">
        <v>-67.794342999999998</v>
      </c>
      <c r="K4699">
        <v>561000</v>
      </c>
      <c r="L4699" t="s">
        <v>67</v>
      </c>
      <c r="M4699" t="s">
        <v>636</v>
      </c>
      <c r="N4699" t="s">
        <v>725</v>
      </c>
      <c r="O4699" s="12">
        <v>2015</v>
      </c>
      <c r="P4699" s="12">
        <v>9</v>
      </c>
      <c r="Q4699" s="12">
        <v>2016</v>
      </c>
      <c r="R4699" s="12">
        <v>2</v>
      </c>
      <c r="S4699">
        <v>6</v>
      </c>
      <c r="T4699" s="7">
        <v>2</v>
      </c>
      <c r="U4699">
        <v>6</v>
      </c>
      <c r="V4699" t="s">
        <v>82</v>
      </c>
      <c r="W4699">
        <f t="shared" si="66"/>
        <v>480</v>
      </c>
      <c r="X4699" s="5">
        <v>3</v>
      </c>
      <c r="Y4699" s="15" t="s">
        <v>48</v>
      </c>
      <c r="Z4699" t="s">
        <v>90</v>
      </c>
      <c r="AA4699" t="s">
        <v>91</v>
      </c>
      <c r="AB4699">
        <v>7</v>
      </c>
      <c r="AC4699" s="22" t="s">
        <v>1470</v>
      </c>
      <c r="AD4699" s="22" t="s">
        <v>1658</v>
      </c>
      <c r="AE4699" t="s">
        <v>1469</v>
      </c>
    </row>
    <row r="4700" spans="1:31" ht="14.4" x14ac:dyDescent="0.3">
      <c r="A4700">
        <v>46</v>
      </c>
      <c r="B4700" t="s">
        <v>24</v>
      </c>
      <c r="C4700" t="s">
        <v>439</v>
      </c>
      <c r="D4700" t="s">
        <v>269</v>
      </c>
      <c r="E4700">
        <v>2006</v>
      </c>
      <c r="F4700" t="s">
        <v>744</v>
      </c>
      <c r="G4700" t="s">
        <v>745</v>
      </c>
      <c r="H4700" s="3" t="s">
        <v>746</v>
      </c>
      <c r="I4700" s="8">
        <v>-9.9452780000000001</v>
      </c>
      <c r="J4700" s="8">
        <v>-67.874443999999997</v>
      </c>
      <c r="K4700">
        <v>1000000</v>
      </c>
      <c r="L4700" t="s">
        <v>67</v>
      </c>
      <c r="M4700" t="s">
        <v>68</v>
      </c>
      <c r="N4700" t="s">
        <v>747</v>
      </c>
      <c r="O4700" s="12">
        <v>1996</v>
      </c>
      <c r="P4700" s="12">
        <v>8</v>
      </c>
      <c r="Q4700" s="12">
        <v>1998</v>
      </c>
      <c r="R4700" s="12">
        <v>3</v>
      </c>
      <c r="S4700">
        <v>20</v>
      </c>
      <c r="T4700" s="7">
        <v>14</v>
      </c>
      <c r="U4700">
        <v>7</v>
      </c>
      <c r="V4700" t="s">
        <v>82</v>
      </c>
      <c r="W4700">
        <f t="shared" si="66"/>
        <v>480</v>
      </c>
      <c r="X4700" s="5">
        <v>14</v>
      </c>
      <c r="Y4700" s="15" t="s">
        <v>48</v>
      </c>
      <c r="Z4700" t="s">
        <v>49</v>
      </c>
      <c r="AA4700" t="s">
        <v>1121</v>
      </c>
      <c r="AB4700">
        <v>0</v>
      </c>
      <c r="AC4700" s="68" t="s">
        <v>1472</v>
      </c>
      <c r="AD4700" s="68" t="s">
        <v>1472</v>
      </c>
      <c r="AE4700" t="s">
        <v>1471</v>
      </c>
    </row>
    <row r="4701" spans="1:31" ht="14.4" x14ac:dyDescent="0.3">
      <c r="A4701">
        <v>46</v>
      </c>
      <c r="B4701" t="s">
        <v>24</v>
      </c>
      <c r="C4701" t="s">
        <v>439</v>
      </c>
      <c r="D4701" t="s">
        <v>269</v>
      </c>
      <c r="E4701">
        <v>2006</v>
      </c>
      <c r="F4701" t="s">
        <v>744</v>
      </c>
      <c r="G4701" t="s">
        <v>745</v>
      </c>
      <c r="H4701" s="3" t="s">
        <v>746</v>
      </c>
      <c r="I4701" s="8">
        <v>-9.9452780000000001</v>
      </c>
      <c r="J4701" s="8">
        <v>-67.874443999999997</v>
      </c>
      <c r="K4701">
        <v>1000000</v>
      </c>
      <c r="L4701" t="s">
        <v>67</v>
      </c>
      <c r="M4701" t="s">
        <v>68</v>
      </c>
      <c r="N4701" t="s">
        <v>747</v>
      </c>
      <c r="O4701" s="12">
        <v>1996</v>
      </c>
      <c r="P4701" s="12">
        <v>8</v>
      </c>
      <c r="Q4701" s="12">
        <v>1998</v>
      </c>
      <c r="R4701" s="12">
        <v>3</v>
      </c>
      <c r="S4701">
        <v>20</v>
      </c>
      <c r="T4701" s="7">
        <v>14</v>
      </c>
      <c r="U4701">
        <v>7</v>
      </c>
      <c r="V4701" t="s">
        <v>82</v>
      </c>
      <c r="W4701">
        <f t="shared" si="66"/>
        <v>480</v>
      </c>
      <c r="X4701" s="5">
        <v>14</v>
      </c>
      <c r="Y4701" s="15" t="s">
        <v>48</v>
      </c>
      <c r="Z4701" t="s">
        <v>49</v>
      </c>
      <c r="AA4701" t="s">
        <v>1105</v>
      </c>
      <c r="AB4701">
        <v>1</v>
      </c>
      <c r="AC4701" s="68" t="s">
        <v>1472</v>
      </c>
      <c r="AD4701" s="68" t="s">
        <v>1472</v>
      </c>
      <c r="AE4701" t="s">
        <v>1471</v>
      </c>
    </row>
    <row r="4702" spans="1:31" ht="14.4" x14ac:dyDescent="0.3">
      <c r="A4702">
        <v>46</v>
      </c>
      <c r="B4702" t="s">
        <v>24</v>
      </c>
      <c r="C4702" t="s">
        <v>439</v>
      </c>
      <c r="D4702" t="s">
        <v>269</v>
      </c>
      <c r="E4702">
        <v>2006</v>
      </c>
      <c r="F4702" t="s">
        <v>744</v>
      </c>
      <c r="G4702" t="s">
        <v>745</v>
      </c>
      <c r="H4702" s="3" t="s">
        <v>746</v>
      </c>
      <c r="I4702" s="8">
        <v>-9.9452780000000001</v>
      </c>
      <c r="J4702" s="8">
        <v>-67.874443999999997</v>
      </c>
      <c r="K4702">
        <v>1000000</v>
      </c>
      <c r="L4702" t="s">
        <v>67</v>
      </c>
      <c r="M4702" t="s">
        <v>68</v>
      </c>
      <c r="N4702" t="s">
        <v>747</v>
      </c>
      <c r="O4702" s="12">
        <v>1996</v>
      </c>
      <c r="P4702" s="12">
        <v>8</v>
      </c>
      <c r="Q4702" s="12">
        <v>1998</v>
      </c>
      <c r="R4702" s="12">
        <v>3</v>
      </c>
      <c r="S4702">
        <v>20</v>
      </c>
      <c r="T4702" s="7">
        <v>14</v>
      </c>
      <c r="U4702">
        <v>7</v>
      </c>
      <c r="V4702" t="s">
        <v>82</v>
      </c>
      <c r="W4702">
        <f t="shared" si="66"/>
        <v>480</v>
      </c>
      <c r="X4702" s="5">
        <v>14</v>
      </c>
      <c r="Y4702" s="15" t="s">
        <v>48</v>
      </c>
      <c r="Z4702" t="s">
        <v>49</v>
      </c>
      <c r="AA4702" t="s">
        <v>1172</v>
      </c>
      <c r="AB4702">
        <v>0</v>
      </c>
      <c r="AC4702" s="68" t="s">
        <v>1472</v>
      </c>
      <c r="AD4702" s="68" t="s">
        <v>1472</v>
      </c>
      <c r="AE4702" t="s">
        <v>1471</v>
      </c>
    </row>
    <row r="4703" spans="1:31" ht="14.4" x14ac:dyDescent="0.3">
      <c r="A4703">
        <v>46</v>
      </c>
      <c r="B4703" t="s">
        <v>24</v>
      </c>
      <c r="C4703" t="s">
        <v>439</v>
      </c>
      <c r="D4703" t="s">
        <v>269</v>
      </c>
      <c r="E4703">
        <v>2006</v>
      </c>
      <c r="F4703" t="s">
        <v>744</v>
      </c>
      <c r="G4703" t="s">
        <v>745</v>
      </c>
      <c r="H4703" s="3" t="s">
        <v>746</v>
      </c>
      <c r="I4703" s="8">
        <v>-9.9452780000000001</v>
      </c>
      <c r="J4703" s="8">
        <v>-67.874443999999997</v>
      </c>
      <c r="K4703">
        <v>1000000</v>
      </c>
      <c r="L4703" t="s">
        <v>67</v>
      </c>
      <c r="M4703" t="s">
        <v>68</v>
      </c>
      <c r="N4703" t="s">
        <v>747</v>
      </c>
      <c r="O4703" s="12">
        <v>1996</v>
      </c>
      <c r="P4703" s="12">
        <v>8</v>
      </c>
      <c r="Q4703" s="12">
        <v>1998</v>
      </c>
      <c r="R4703" s="12">
        <v>3</v>
      </c>
      <c r="S4703">
        <v>20</v>
      </c>
      <c r="T4703" s="7">
        <v>14</v>
      </c>
      <c r="U4703">
        <v>7</v>
      </c>
      <c r="V4703" t="s">
        <v>82</v>
      </c>
      <c r="W4703">
        <f t="shared" si="66"/>
        <v>480</v>
      </c>
      <c r="X4703" s="5">
        <v>14</v>
      </c>
      <c r="Y4703" s="15" t="s">
        <v>48</v>
      </c>
      <c r="Z4703" t="s">
        <v>49</v>
      </c>
      <c r="AA4703" t="s">
        <v>483</v>
      </c>
      <c r="AB4703">
        <v>0</v>
      </c>
      <c r="AC4703" s="68" t="s">
        <v>1472</v>
      </c>
      <c r="AD4703" s="68" t="s">
        <v>1472</v>
      </c>
      <c r="AE4703" t="s">
        <v>1471</v>
      </c>
    </row>
    <row r="4704" spans="1:31" ht="14.4" x14ac:dyDescent="0.3">
      <c r="A4704">
        <v>46</v>
      </c>
      <c r="B4704" t="s">
        <v>24</v>
      </c>
      <c r="C4704" t="s">
        <v>439</v>
      </c>
      <c r="D4704" t="s">
        <v>269</v>
      </c>
      <c r="E4704">
        <v>2006</v>
      </c>
      <c r="F4704" t="s">
        <v>744</v>
      </c>
      <c r="G4704" t="s">
        <v>745</v>
      </c>
      <c r="H4704" s="3" t="s">
        <v>746</v>
      </c>
      <c r="I4704" s="8">
        <v>-9.9452780000000001</v>
      </c>
      <c r="J4704" s="8">
        <v>-67.874443999999997</v>
      </c>
      <c r="K4704">
        <v>1000000</v>
      </c>
      <c r="L4704" t="s">
        <v>67</v>
      </c>
      <c r="M4704" t="s">
        <v>68</v>
      </c>
      <c r="N4704" t="s">
        <v>747</v>
      </c>
      <c r="O4704" s="12">
        <v>1996</v>
      </c>
      <c r="P4704" s="12">
        <v>8</v>
      </c>
      <c r="Q4704" s="12">
        <v>1998</v>
      </c>
      <c r="R4704" s="12">
        <v>3</v>
      </c>
      <c r="S4704">
        <v>20</v>
      </c>
      <c r="T4704" s="7">
        <v>14</v>
      </c>
      <c r="U4704">
        <v>7</v>
      </c>
      <c r="V4704" t="s">
        <v>82</v>
      </c>
      <c r="W4704">
        <f t="shared" si="66"/>
        <v>480</v>
      </c>
      <c r="X4704" s="5">
        <v>14</v>
      </c>
      <c r="Y4704" s="15" t="s">
        <v>48</v>
      </c>
      <c r="Z4704" t="s">
        <v>49</v>
      </c>
      <c r="AA4704" t="s">
        <v>490</v>
      </c>
      <c r="AB4704">
        <v>0</v>
      </c>
      <c r="AC4704" s="68" t="s">
        <v>1472</v>
      </c>
      <c r="AD4704" s="68" t="s">
        <v>1472</v>
      </c>
      <c r="AE4704" t="s">
        <v>1471</v>
      </c>
    </row>
    <row r="4705" spans="1:31" ht="14.4" x14ac:dyDescent="0.3">
      <c r="A4705">
        <v>46</v>
      </c>
      <c r="B4705" t="s">
        <v>24</v>
      </c>
      <c r="C4705" t="s">
        <v>439</v>
      </c>
      <c r="D4705" t="s">
        <v>269</v>
      </c>
      <c r="E4705">
        <v>2006</v>
      </c>
      <c r="F4705" t="s">
        <v>744</v>
      </c>
      <c r="G4705" t="s">
        <v>745</v>
      </c>
      <c r="H4705" s="3" t="s">
        <v>746</v>
      </c>
      <c r="I4705" s="8">
        <v>-9.9452780000000001</v>
      </c>
      <c r="J4705" s="8">
        <v>-67.874443999999997</v>
      </c>
      <c r="K4705">
        <v>1000000</v>
      </c>
      <c r="L4705" t="s">
        <v>67</v>
      </c>
      <c r="M4705" t="s">
        <v>68</v>
      </c>
      <c r="N4705" t="s">
        <v>747</v>
      </c>
      <c r="O4705" s="12">
        <v>1996</v>
      </c>
      <c r="P4705" s="12">
        <v>8</v>
      </c>
      <c r="Q4705" s="12">
        <v>1998</v>
      </c>
      <c r="R4705" s="12">
        <v>3</v>
      </c>
      <c r="S4705">
        <v>20</v>
      </c>
      <c r="T4705" s="7">
        <v>14</v>
      </c>
      <c r="U4705">
        <v>7</v>
      </c>
      <c r="V4705" t="s">
        <v>82</v>
      </c>
      <c r="W4705">
        <f t="shared" si="66"/>
        <v>480</v>
      </c>
      <c r="X4705" s="5">
        <v>14</v>
      </c>
      <c r="Y4705" s="15" t="s">
        <v>48</v>
      </c>
      <c r="Z4705" t="s">
        <v>49</v>
      </c>
      <c r="AA4705" t="s">
        <v>1079</v>
      </c>
      <c r="AB4705">
        <v>1</v>
      </c>
      <c r="AC4705" s="68" t="s">
        <v>1472</v>
      </c>
      <c r="AD4705" s="68" t="s">
        <v>1472</v>
      </c>
      <c r="AE4705" t="s">
        <v>1471</v>
      </c>
    </row>
    <row r="4706" spans="1:31" ht="14.4" x14ac:dyDescent="0.3">
      <c r="A4706">
        <v>46</v>
      </c>
      <c r="B4706" t="s">
        <v>24</v>
      </c>
      <c r="C4706" t="s">
        <v>439</v>
      </c>
      <c r="D4706" t="s">
        <v>269</v>
      </c>
      <c r="E4706">
        <v>2006</v>
      </c>
      <c r="F4706" t="s">
        <v>744</v>
      </c>
      <c r="G4706" t="s">
        <v>745</v>
      </c>
      <c r="H4706" s="3" t="s">
        <v>746</v>
      </c>
      <c r="I4706" s="8">
        <v>-9.9452780000000001</v>
      </c>
      <c r="J4706" s="8">
        <v>-67.874443999999997</v>
      </c>
      <c r="K4706">
        <v>1000000</v>
      </c>
      <c r="L4706" t="s">
        <v>67</v>
      </c>
      <c r="M4706" t="s">
        <v>68</v>
      </c>
      <c r="N4706" t="s">
        <v>747</v>
      </c>
      <c r="O4706" s="12">
        <v>1996</v>
      </c>
      <c r="P4706" s="12">
        <v>8</v>
      </c>
      <c r="Q4706" s="12">
        <v>1998</v>
      </c>
      <c r="R4706" s="12">
        <v>3</v>
      </c>
      <c r="S4706">
        <v>20</v>
      </c>
      <c r="T4706" s="7">
        <v>14</v>
      </c>
      <c r="U4706">
        <v>7</v>
      </c>
      <c r="V4706" t="s">
        <v>82</v>
      </c>
      <c r="W4706">
        <f t="shared" si="66"/>
        <v>480</v>
      </c>
      <c r="X4706" s="5">
        <v>14</v>
      </c>
      <c r="Y4706" s="15" t="s">
        <v>48</v>
      </c>
      <c r="Z4706" t="s">
        <v>49</v>
      </c>
      <c r="AA4706" t="s">
        <v>1173</v>
      </c>
      <c r="AB4706">
        <v>0</v>
      </c>
      <c r="AC4706" s="68" t="s">
        <v>1472</v>
      </c>
      <c r="AD4706" s="68" t="s">
        <v>1472</v>
      </c>
      <c r="AE4706" t="s">
        <v>1471</v>
      </c>
    </row>
    <row r="4707" spans="1:31" ht="14.4" x14ac:dyDescent="0.3">
      <c r="A4707">
        <v>46</v>
      </c>
      <c r="B4707" t="s">
        <v>24</v>
      </c>
      <c r="C4707" t="s">
        <v>439</v>
      </c>
      <c r="D4707" t="s">
        <v>269</v>
      </c>
      <c r="E4707">
        <v>2006</v>
      </c>
      <c r="F4707" t="s">
        <v>744</v>
      </c>
      <c r="G4707" t="s">
        <v>745</v>
      </c>
      <c r="H4707" s="3" t="s">
        <v>746</v>
      </c>
      <c r="I4707" s="8">
        <v>-9.9452780000000001</v>
      </c>
      <c r="J4707" s="8">
        <v>-67.874443999999997</v>
      </c>
      <c r="K4707">
        <v>1000000</v>
      </c>
      <c r="L4707" t="s">
        <v>67</v>
      </c>
      <c r="M4707" t="s">
        <v>68</v>
      </c>
      <c r="N4707" t="s">
        <v>747</v>
      </c>
      <c r="O4707" s="12">
        <v>1996</v>
      </c>
      <c r="P4707" s="12">
        <v>8</v>
      </c>
      <c r="Q4707" s="12">
        <v>1998</v>
      </c>
      <c r="R4707" s="12">
        <v>3</v>
      </c>
      <c r="S4707">
        <v>20</v>
      </c>
      <c r="T4707" s="7">
        <v>14</v>
      </c>
      <c r="U4707">
        <v>7</v>
      </c>
      <c r="V4707" t="s">
        <v>82</v>
      </c>
      <c r="W4707">
        <f t="shared" si="66"/>
        <v>480</v>
      </c>
      <c r="X4707" s="5">
        <v>14</v>
      </c>
      <c r="Y4707" s="15" t="s">
        <v>48</v>
      </c>
      <c r="Z4707" t="s">
        <v>55</v>
      </c>
      <c r="AA4707" t="s">
        <v>1080</v>
      </c>
      <c r="AB4707">
        <v>12</v>
      </c>
      <c r="AC4707" s="68" t="s">
        <v>1472</v>
      </c>
      <c r="AD4707" s="68" t="s">
        <v>1472</v>
      </c>
      <c r="AE4707" t="s">
        <v>1471</v>
      </c>
    </row>
    <row r="4708" spans="1:31" ht="14.4" x14ac:dyDescent="0.3">
      <c r="A4708">
        <v>46</v>
      </c>
      <c r="B4708" t="s">
        <v>24</v>
      </c>
      <c r="C4708" t="s">
        <v>439</v>
      </c>
      <c r="D4708" t="s">
        <v>269</v>
      </c>
      <c r="E4708">
        <v>2006</v>
      </c>
      <c r="F4708" t="s">
        <v>744</v>
      </c>
      <c r="G4708" t="s">
        <v>745</v>
      </c>
      <c r="H4708" s="3" t="s">
        <v>746</v>
      </c>
      <c r="I4708" s="8">
        <v>-9.9452780000000001</v>
      </c>
      <c r="J4708" s="8">
        <v>-67.874443999999997</v>
      </c>
      <c r="K4708">
        <v>1000000</v>
      </c>
      <c r="L4708" t="s">
        <v>67</v>
      </c>
      <c r="M4708" t="s">
        <v>68</v>
      </c>
      <c r="N4708" t="s">
        <v>747</v>
      </c>
      <c r="O4708" s="12">
        <v>1996</v>
      </c>
      <c r="P4708" s="12">
        <v>8</v>
      </c>
      <c r="Q4708" s="12">
        <v>1998</v>
      </c>
      <c r="R4708" s="12">
        <v>3</v>
      </c>
      <c r="S4708">
        <v>20</v>
      </c>
      <c r="T4708" s="7">
        <v>14</v>
      </c>
      <c r="U4708">
        <v>7</v>
      </c>
      <c r="V4708" t="s">
        <v>82</v>
      </c>
      <c r="W4708">
        <f t="shared" si="66"/>
        <v>480</v>
      </c>
      <c r="X4708" s="5">
        <v>14</v>
      </c>
      <c r="Y4708" s="15" t="s">
        <v>48</v>
      </c>
      <c r="Z4708" t="s">
        <v>55</v>
      </c>
      <c r="AA4708" t="s">
        <v>859</v>
      </c>
      <c r="AB4708">
        <v>67</v>
      </c>
      <c r="AC4708" s="68" t="s">
        <v>1472</v>
      </c>
      <c r="AD4708" s="68" t="s">
        <v>1472</v>
      </c>
      <c r="AE4708" t="s">
        <v>1471</v>
      </c>
    </row>
    <row r="4709" spans="1:31" ht="14.4" x14ac:dyDescent="0.3">
      <c r="A4709">
        <v>46</v>
      </c>
      <c r="B4709" t="s">
        <v>24</v>
      </c>
      <c r="C4709" t="s">
        <v>439</v>
      </c>
      <c r="D4709" t="s">
        <v>269</v>
      </c>
      <c r="E4709">
        <v>2006</v>
      </c>
      <c r="F4709" t="s">
        <v>744</v>
      </c>
      <c r="G4709" t="s">
        <v>745</v>
      </c>
      <c r="H4709" s="3" t="s">
        <v>746</v>
      </c>
      <c r="I4709" s="8">
        <v>-9.9452780000000001</v>
      </c>
      <c r="J4709" s="8">
        <v>-67.874443999999997</v>
      </c>
      <c r="K4709">
        <v>1000000</v>
      </c>
      <c r="L4709" t="s">
        <v>67</v>
      </c>
      <c r="M4709" t="s">
        <v>68</v>
      </c>
      <c r="N4709" t="s">
        <v>747</v>
      </c>
      <c r="O4709" s="12">
        <v>1996</v>
      </c>
      <c r="P4709" s="12">
        <v>8</v>
      </c>
      <c r="Q4709" s="12">
        <v>1998</v>
      </c>
      <c r="R4709" s="12">
        <v>3</v>
      </c>
      <c r="S4709">
        <v>20</v>
      </c>
      <c r="T4709" s="7">
        <v>14</v>
      </c>
      <c r="U4709">
        <v>7</v>
      </c>
      <c r="V4709" t="s">
        <v>82</v>
      </c>
      <c r="W4709">
        <f t="shared" si="66"/>
        <v>480</v>
      </c>
      <c r="X4709" s="5">
        <v>14</v>
      </c>
      <c r="Y4709" s="15" t="s">
        <v>48</v>
      </c>
      <c r="Z4709" t="s">
        <v>55</v>
      </c>
      <c r="AA4709" t="s">
        <v>1054</v>
      </c>
      <c r="AB4709">
        <v>1</v>
      </c>
      <c r="AC4709" s="68" t="s">
        <v>1472</v>
      </c>
      <c r="AD4709" s="68" t="s">
        <v>1472</v>
      </c>
      <c r="AE4709" t="s">
        <v>1471</v>
      </c>
    </row>
    <row r="4710" spans="1:31" ht="14.4" x14ac:dyDescent="0.3">
      <c r="A4710">
        <v>46</v>
      </c>
      <c r="B4710" t="s">
        <v>24</v>
      </c>
      <c r="C4710" t="s">
        <v>439</v>
      </c>
      <c r="D4710" t="s">
        <v>269</v>
      </c>
      <c r="E4710">
        <v>2006</v>
      </c>
      <c r="F4710" t="s">
        <v>744</v>
      </c>
      <c r="G4710" t="s">
        <v>745</v>
      </c>
      <c r="H4710" s="3" t="s">
        <v>746</v>
      </c>
      <c r="I4710" s="8">
        <v>-9.9452780000000001</v>
      </c>
      <c r="J4710" s="8">
        <v>-67.874443999999997</v>
      </c>
      <c r="K4710">
        <v>1000000</v>
      </c>
      <c r="L4710" t="s">
        <v>67</v>
      </c>
      <c r="M4710" t="s">
        <v>68</v>
      </c>
      <c r="N4710" t="s">
        <v>747</v>
      </c>
      <c r="O4710" s="12">
        <v>1996</v>
      </c>
      <c r="P4710" s="12">
        <v>8</v>
      </c>
      <c r="Q4710" s="12">
        <v>1998</v>
      </c>
      <c r="R4710" s="12">
        <v>3</v>
      </c>
      <c r="S4710">
        <v>20</v>
      </c>
      <c r="T4710" s="7">
        <v>14</v>
      </c>
      <c r="U4710">
        <v>7</v>
      </c>
      <c r="V4710" t="s">
        <v>82</v>
      </c>
      <c r="W4710">
        <f t="shared" si="66"/>
        <v>480</v>
      </c>
      <c r="X4710" s="5">
        <v>14</v>
      </c>
      <c r="Y4710" s="15" t="s">
        <v>48</v>
      </c>
      <c r="Z4710" t="s">
        <v>55</v>
      </c>
      <c r="AA4710" t="s">
        <v>890</v>
      </c>
      <c r="AB4710">
        <v>24</v>
      </c>
      <c r="AC4710" s="68" t="s">
        <v>1472</v>
      </c>
      <c r="AD4710" s="68" t="s">
        <v>1472</v>
      </c>
      <c r="AE4710" t="s">
        <v>1471</v>
      </c>
    </row>
    <row r="4711" spans="1:31" ht="14.4" x14ac:dyDescent="0.3">
      <c r="A4711">
        <v>46</v>
      </c>
      <c r="B4711" t="s">
        <v>24</v>
      </c>
      <c r="C4711" t="s">
        <v>439</v>
      </c>
      <c r="D4711" t="s">
        <v>269</v>
      </c>
      <c r="E4711">
        <v>2006</v>
      </c>
      <c r="F4711" t="s">
        <v>744</v>
      </c>
      <c r="G4711" t="s">
        <v>745</v>
      </c>
      <c r="H4711" s="3" t="s">
        <v>746</v>
      </c>
      <c r="I4711" s="8">
        <v>-9.9452780000000001</v>
      </c>
      <c r="J4711" s="8">
        <v>-67.874443999999997</v>
      </c>
      <c r="K4711">
        <v>1000000</v>
      </c>
      <c r="L4711" t="s">
        <v>67</v>
      </c>
      <c r="M4711" t="s">
        <v>68</v>
      </c>
      <c r="N4711" t="s">
        <v>747</v>
      </c>
      <c r="O4711" s="12">
        <v>1996</v>
      </c>
      <c r="P4711" s="12">
        <v>8</v>
      </c>
      <c r="Q4711" s="12">
        <v>1998</v>
      </c>
      <c r="R4711" s="12">
        <v>3</v>
      </c>
      <c r="S4711">
        <v>20</v>
      </c>
      <c r="T4711" s="7">
        <v>14</v>
      </c>
      <c r="U4711">
        <v>7</v>
      </c>
      <c r="V4711" t="s">
        <v>82</v>
      </c>
      <c r="W4711">
        <f t="shared" si="66"/>
        <v>480</v>
      </c>
      <c r="X4711" s="5">
        <v>14</v>
      </c>
      <c r="Y4711" s="15" t="s">
        <v>48</v>
      </c>
      <c r="Z4711" t="s">
        <v>55</v>
      </c>
      <c r="AA4711" t="s">
        <v>1146</v>
      </c>
      <c r="AB4711">
        <v>4</v>
      </c>
      <c r="AC4711" s="68" t="s">
        <v>1472</v>
      </c>
      <c r="AD4711" s="68" t="s">
        <v>1472</v>
      </c>
      <c r="AE4711" t="s">
        <v>1471</v>
      </c>
    </row>
    <row r="4712" spans="1:31" ht="14.4" x14ac:dyDescent="0.3">
      <c r="A4712">
        <v>46</v>
      </c>
      <c r="B4712" t="s">
        <v>24</v>
      </c>
      <c r="C4712" t="s">
        <v>439</v>
      </c>
      <c r="D4712" t="s">
        <v>269</v>
      </c>
      <c r="E4712">
        <v>2006</v>
      </c>
      <c r="F4712" t="s">
        <v>744</v>
      </c>
      <c r="G4712" t="s">
        <v>745</v>
      </c>
      <c r="H4712" s="3" t="s">
        <v>746</v>
      </c>
      <c r="I4712" s="8">
        <v>-9.9452780000000001</v>
      </c>
      <c r="J4712" s="8">
        <v>-67.874443999999997</v>
      </c>
      <c r="K4712">
        <v>1000000</v>
      </c>
      <c r="L4712" t="s">
        <v>67</v>
      </c>
      <c r="M4712" t="s">
        <v>68</v>
      </c>
      <c r="N4712" t="s">
        <v>747</v>
      </c>
      <c r="O4712" s="12">
        <v>1996</v>
      </c>
      <c r="P4712" s="12">
        <v>8</v>
      </c>
      <c r="Q4712" s="12">
        <v>1998</v>
      </c>
      <c r="R4712" s="12">
        <v>3</v>
      </c>
      <c r="S4712">
        <v>20</v>
      </c>
      <c r="T4712" s="7">
        <v>14</v>
      </c>
      <c r="U4712">
        <v>7</v>
      </c>
      <c r="V4712" t="s">
        <v>82</v>
      </c>
      <c r="W4712">
        <f t="shared" si="66"/>
        <v>480</v>
      </c>
      <c r="X4712" s="5">
        <v>14</v>
      </c>
      <c r="Y4712" s="15" t="s">
        <v>48</v>
      </c>
      <c r="Z4712" t="s">
        <v>55</v>
      </c>
      <c r="AA4712" t="s">
        <v>503</v>
      </c>
      <c r="AB4712">
        <v>6</v>
      </c>
      <c r="AC4712" s="68" t="s">
        <v>1472</v>
      </c>
      <c r="AD4712" s="68" t="s">
        <v>1472</v>
      </c>
      <c r="AE4712" t="s">
        <v>1471</v>
      </c>
    </row>
    <row r="4713" spans="1:31" ht="14.4" x14ac:dyDescent="0.3">
      <c r="A4713">
        <v>46</v>
      </c>
      <c r="B4713" t="s">
        <v>24</v>
      </c>
      <c r="C4713" t="s">
        <v>439</v>
      </c>
      <c r="D4713" t="s">
        <v>269</v>
      </c>
      <c r="E4713">
        <v>2006</v>
      </c>
      <c r="F4713" t="s">
        <v>744</v>
      </c>
      <c r="G4713" t="s">
        <v>745</v>
      </c>
      <c r="H4713" s="3" t="s">
        <v>746</v>
      </c>
      <c r="I4713" s="8">
        <v>-9.9452780000000001</v>
      </c>
      <c r="J4713" s="8">
        <v>-67.874443999999997</v>
      </c>
      <c r="K4713">
        <v>1000000</v>
      </c>
      <c r="L4713" t="s">
        <v>67</v>
      </c>
      <c r="M4713" t="s">
        <v>68</v>
      </c>
      <c r="N4713" t="s">
        <v>747</v>
      </c>
      <c r="O4713" s="12">
        <v>1996</v>
      </c>
      <c r="P4713" s="12">
        <v>8</v>
      </c>
      <c r="Q4713" s="12">
        <v>1998</v>
      </c>
      <c r="R4713" s="12">
        <v>3</v>
      </c>
      <c r="S4713">
        <v>20</v>
      </c>
      <c r="T4713" s="7">
        <v>14</v>
      </c>
      <c r="U4713">
        <v>7</v>
      </c>
      <c r="V4713" t="s">
        <v>82</v>
      </c>
      <c r="W4713">
        <f t="shared" si="66"/>
        <v>480</v>
      </c>
      <c r="X4713" s="5">
        <v>14</v>
      </c>
      <c r="Y4713" s="15" t="s">
        <v>48</v>
      </c>
      <c r="Z4713" t="s">
        <v>55</v>
      </c>
      <c r="AA4713" t="s">
        <v>861</v>
      </c>
      <c r="AB4713">
        <v>2</v>
      </c>
      <c r="AC4713" s="68" t="s">
        <v>1472</v>
      </c>
      <c r="AD4713" s="68" t="s">
        <v>1472</v>
      </c>
      <c r="AE4713" t="s">
        <v>1471</v>
      </c>
    </row>
    <row r="4714" spans="1:31" ht="14.4" x14ac:dyDescent="0.3">
      <c r="A4714">
        <v>46</v>
      </c>
      <c r="B4714" t="s">
        <v>24</v>
      </c>
      <c r="C4714" t="s">
        <v>439</v>
      </c>
      <c r="D4714" t="s">
        <v>269</v>
      </c>
      <c r="E4714">
        <v>2006</v>
      </c>
      <c r="F4714" t="s">
        <v>744</v>
      </c>
      <c r="G4714" t="s">
        <v>745</v>
      </c>
      <c r="H4714" s="3" t="s">
        <v>746</v>
      </c>
      <c r="I4714" s="8">
        <v>-9.9452780000000001</v>
      </c>
      <c r="J4714" s="8">
        <v>-67.874443999999997</v>
      </c>
      <c r="K4714">
        <v>1000000</v>
      </c>
      <c r="L4714" t="s">
        <v>67</v>
      </c>
      <c r="M4714" t="s">
        <v>68</v>
      </c>
      <c r="N4714" t="s">
        <v>747</v>
      </c>
      <c r="O4714" s="12">
        <v>1996</v>
      </c>
      <c r="P4714" s="12">
        <v>8</v>
      </c>
      <c r="Q4714" s="12">
        <v>1998</v>
      </c>
      <c r="R4714" s="12">
        <v>3</v>
      </c>
      <c r="S4714">
        <v>20</v>
      </c>
      <c r="T4714" s="7">
        <v>14</v>
      </c>
      <c r="U4714">
        <v>7</v>
      </c>
      <c r="V4714" t="s">
        <v>82</v>
      </c>
      <c r="W4714">
        <f t="shared" si="66"/>
        <v>480</v>
      </c>
      <c r="X4714" s="5">
        <v>14</v>
      </c>
      <c r="Y4714" s="15" t="s">
        <v>48</v>
      </c>
      <c r="Z4714" t="s">
        <v>55</v>
      </c>
      <c r="AA4714" t="s">
        <v>1135</v>
      </c>
      <c r="AB4714">
        <v>0</v>
      </c>
      <c r="AC4714" s="68" t="s">
        <v>1472</v>
      </c>
      <c r="AD4714" s="68" t="s">
        <v>1472</v>
      </c>
      <c r="AE4714" t="s">
        <v>1471</v>
      </c>
    </row>
    <row r="4715" spans="1:31" ht="14.4" x14ac:dyDescent="0.3">
      <c r="A4715">
        <v>46</v>
      </c>
      <c r="B4715" t="s">
        <v>24</v>
      </c>
      <c r="C4715" t="s">
        <v>439</v>
      </c>
      <c r="D4715" t="s">
        <v>269</v>
      </c>
      <c r="E4715">
        <v>2006</v>
      </c>
      <c r="F4715" t="s">
        <v>744</v>
      </c>
      <c r="G4715" t="s">
        <v>745</v>
      </c>
      <c r="H4715" s="3" t="s">
        <v>746</v>
      </c>
      <c r="I4715" s="8">
        <v>-9.9452780000000001</v>
      </c>
      <c r="J4715" s="8">
        <v>-67.874443999999997</v>
      </c>
      <c r="K4715">
        <v>1000000</v>
      </c>
      <c r="L4715" t="s">
        <v>67</v>
      </c>
      <c r="M4715" t="s">
        <v>68</v>
      </c>
      <c r="N4715" t="s">
        <v>747</v>
      </c>
      <c r="O4715" s="12">
        <v>1996</v>
      </c>
      <c r="P4715" s="12">
        <v>8</v>
      </c>
      <c r="Q4715" s="12">
        <v>1998</v>
      </c>
      <c r="R4715" s="12">
        <v>3</v>
      </c>
      <c r="S4715">
        <v>20</v>
      </c>
      <c r="T4715" s="7">
        <v>14</v>
      </c>
      <c r="U4715">
        <v>7</v>
      </c>
      <c r="V4715" t="s">
        <v>82</v>
      </c>
      <c r="W4715">
        <f t="shared" si="66"/>
        <v>480</v>
      </c>
      <c r="X4715" s="5">
        <v>14</v>
      </c>
      <c r="Y4715" s="15" t="s">
        <v>48</v>
      </c>
      <c r="Z4715" t="s">
        <v>55</v>
      </c>
      <c r="AA4715" t="s">
        <v>59</v>
      </c>
      <c r="AB4715">
        <v>5</v>
      </c>
      <c r="AC4715" s="68" t="s">
        <v>1472</v>
      </c>
      <c r="AD4715" s="68" t="s">
        <v>1472</v>
      </c>
      <c r="AE4715" t="s">
        <v>1471</v>
      </c>
    </row>
    <row r="4716" spans="1:31" ht="14.4" x14ac:dyDescent="0.3">
      <c r="A4716">
        <v>46</v>
      </c>
      <c r="B4716" t="s">
        <v>24</v>
      </c>
      <c r="C4716" t="s">
        <v>439</v>
      </c>
      <c r="D4716" t="s">
        <v>269</v>
      </c>
      <c r="E4716">
        <v>2006</v>
      </c>
      <c r="F4716" t="s">
        <v>744</v>
      </c>
      <c r="G4716" t="s">
        <v>745</v>
      </c>
      <c r="H4716" s="3" t="s">
        <v>746</v>
      </c>
      <c r="I4716" s="8">
        <v>-9.9452780000000001</v>
      </c>
      <c r="J4716" s="8">
        <v>-67.874443999999997</v>
      </c>
      <c r="K4716">
        <v>1000000</v>
      </c>
      <c r="L4716" t="s">
        <v>67</v>
      </c>
      <c r="M4716" t="s">
        <v>68</v>
      </c>
      <c r="N4716" t="s">
        <v>747</v>
      </c>
      <c r="O4716" s="12">
        <v>1996</v>
      </c>
      <c r="P4716" s="12">
        <v>8</v>
      </c>
      <c r="Q4716" s="12">
        <v>1998</v>
      </c>
      <c r="R4716" s="12">
        <v>3</v>
      </c>
      <c r="S4716">
        <v>20</v>
      </c>
      <c r="T4716" s="7">
        <v>14</v>
      </c>
      <c r="U4716">
        <v>7</v>
      </c>
      <c r="V4716" t="s">
        <v>82</v>
      </c>
      <c r="W4716">
        <f t="shared" si="66"/>
        <v>480</v>
      </c>
      <c r="X4716" s="5">
        <v>14</v>
      </c>
      <c r="Y4716" s="15" t="s">
        <v>48</v>
      </c>
      <c r="Z4716" t="s">
        <v>55</v>
      </c>
      <c r="AA4716" t="s">
        <v>655</v>
      </c>
      <c r="AB4716">
        <v>87</v>
      </c>
      <c r="AC4716" s="68" t="s">
        <v>1472</v>
      </c>
      <c r="AD4716" s="68" t="s">
        <v>1472</v>
      </c>
      <c r="AE4716" t="s">
        <v>1471</v>
      </c>
    </row>
    <row r="4717" spans="1:31" ht="14.4" x14ac:dyDescent="0.3">
      <c r="A4717">
        <v>46</v>
      </c>
      <c r="B4717" t="s">
        <v>24</v>
      </c>
      <c r="C4717" t="s">
        <v>439</v>
      </c>
      <c r="D4717" t="s">
        <v>269</v>
      </c>
      <c r="E4717">
        <v>2006</v>
      </c>
      <c r="F4717" t="s">
        <v>744</v>
      </c>
      <c r="G4717" t="s">
        <v>745</v>
      </c>
      <c r="H4717" s="3" t="s">
        <v>746</v>
      </c>
      <c r="I4717" s="8">
        <v>-9.9452780000000001</v>
      </c>
      <c r="J4717" s="8">
        <v>-67.874443999999997</v>
      </c>
      <c r="K4717">
        <v>1000000</v>
      </c>
      <c r="L4717" t="s">
        <v>67</v>
      </c>
      <c r="M4717" t="s">
        <v>68</v>
      </c>
      <c r="N4717" t="s">
        <v>747</v>
      </c>
      <c r="O4717" s="12">
        <v>1996</v>
      </c>
      <c r="P4717" s="12">
        <v>8</v>
      </c>
      <c r="Q4717" s="12">
        <v>1998</v>
      </c>
      <c r="R4717" s="12">
        <v>3</v>
      </c>
      <c r="S4717">
        <v>20</v>
      </c>
      <c r="T4717" s="7">
        <v>14</v>
      </c>
      <c r="U4717">
        <v>7</v>
      </c>
      <c r="V4717" t="s">
        <v>82</v>
      </c>
      <c r="W4717">
        <f t="shared" si="66"/>
        <v>480</v>
      </c>
      <c r="X4717" s="5">
        <v>14</v>
      </c>
      <c r="Y4717" s="15" t="s">
        <v>48</v>
      </c>
      <c r="Z4717" t="s">
        <v>55</v>
      </c>
      <c r="AA4717" t="s">
        <v>379</v>
      </c>
      <c r="AB4717">
        <v>2</v>
      </c>
      <c r="AC4717" s="68" t="s">
        <v>1472</v>
      </c>
      <c r="AD4717" s="68" t="s">
        <v>1472</v>
      </c>
      <c r="AE4717" t="s">
        <v>1471</v>
      </c>
    </row>
    <row r="4718" spans="1:31" ht="14.4" x14ac:dyDescent="0.3">
      <c r="A4718">
        <v>46</v>
      </c>
      <c r="B4718" t="s">
        <v>24</v>
      </c>
      <c r="C4718" t="s">
        <v>439</v>
      </c>
      <c r="D4718" t="s">
        <v>269</v>
      </c>
      <c r="E4718">
        <v>2006</v>
      </c>
      <c r="F4718" t="s">
        <v>744</v>
      </c>
      <c r="G4718" t="s">
        <v>745</v>
      </c>
      <c r="H4718" s="3" t="s">
        <v>746</v>
      </c>
      <c r="I4718" s="8">
        <v>-9.9452780000000001</v>
      </c>
      <c r="J4718" s="8">
        <v>-67.874443999999997</v>
      </c>
      <c r="K4718">
        <v>1000000</v>
      </c>
      <c r="L4718" t="s">
        <v>67</v>
      </c>
      <c r="M4718" t="s">
        <v>68</v>
      </c>
      <c r="N4718" t="s">
        <v>747</v>
      </c>
      <c r="O4718" s="12">
        <v>1996</v>
      </c>
      <c r="P4718" s="12">
        <v>8</v>
      </c>
      <c r="Q4718" s="12">
        <v>1998</v>
      </c>
      <c r="R4718" s="12">
        <v>3</v>
      </c>
      <c r="S4718">
        <v>20</v>
      </c>
      <c r="T4718" s="7">
        <v>14</v>
      </c>
      <c r="U4718">
        <v>7</v>
      </c>
      <c r="V4718" t="s">
        <v>82</v>
      </c>
      <c r="W4718">
        <f t="shared" si="66"/>
        <v>480</v>
      </c>
      <c r="X4718" s="5">
        <v>14</v>
      </c>
      <c r="Y4718" s="15" t="s">
        <v>48</v>
      </c>
      <c r="Z4718" t="s">
        <v>55</v>
      </c>
      <c r="AA4718" t="s">
        <v>899</v>
      </c>
      <c r="AB4718">
        <v>0</v>
      </c>
      <c r="AC4718" s="68" t="s">
        <v>1472</v>
      </c>
      <c r="AD4718" s="68" t="s">
        <v>1472</v>
      </c>
      <c r="AE4718" t="s">
        <v>1471</v>
      </c>
    </row>
    <row r="4719" spans="1:31" ht="14.4" x14ac:dyDescent="0.3">
      <c r="A4719">
        <v>46</v>
      </c>
      <c r="B4719" t="s">
        <v>24</v>
      </c>
      <c r="C4719" t="s">
        <v>439</v>
      </c>
      <c r="D4719" t="s">
        <v>269</v>
      </c>
      <c r="E4719">
        <v>2006</v>
      </c>
      <c r="F4719" t="s">
        <v>744</v>
      </c>
      <c r="G4719" t="s">
        <v>745</v>
      </c>
      <c r="H4719" s="3" t="s">
        <v>746</v>
      </c>
      <c r="I4719" s="8">
        <v>-9.9452780000000001</v>
      </c>
      <c r="J4719" s="8">
        <v>-67.874443999999997</v>
      </c>
      <c r="K4719">
        <v>1000000</v>
      </c>
      <c r="L4719" t="s">
        <v>67</v>
      </c>
      <c r="M4719" t="s">
        <v>68</v>
      </c>
      <c r="N4719" t="s">
        <v>747</v>
      </c>
      <c r="O4719" s="12">
        <v>1996</v>
      </c>
      <c r="P4719" s="12">
        <v>8</v>
      </c>
      <c r="Q4719" s="12">
        <v>1998</v>
      </c>
      <c r="R4719" s="12">
        <v>3</v>
      </c>
      <c r="S4719">
        <v>20</v>
      </c>
      <c r="T4719" s="7">
        <v>14</v>
      </c>
      <c r="U4719">
        <v>7</v>
      </c>
      <c r="V4719" t="s">
        <v>82</v>
      </c>
      <c r="W4719">
        <f t="shared" si="66"/>
        <v>480</v>
      </c>
      <c r="X4719" s="5">
        <v>14</v>
      </c>
      <c r="Y4719" s="15" t="s">
        <v>48</v>
      </c>
      <c r="Z4719" t="s">
        <v>55</v>
      </c>
      <c r="AA4719" t="s">
        <v>1083</v>
      </c>
      <c r="AB4719">
        <v>46</v>
      </c>
      <c r="AC4719" s="68" t="s">
        <v>1472</v>
      </c>
      <c r="AD4719" s="68" t="s">
        <v>1472</v>
      </c>
      <c r="AE4719" t="s">
        <v>1471</v>
      </c>
    </row>
    <row r="4720" spans="1:31" ht="14.4" x14ac:dyDescent="0.3">
      <c r="A4720">
        <v>46</v>
      </c>
      <c r="B4720" t="s">
        <v>24</v>
      </c>
      <c r="C4720" t="s">
        <v>439</v>
      </c>
      <c r="D4720" t="s">
        <v>269</v>
      </c>
      <c r="E4720">
        <v>2006</v>
      </c>
      <c r="F4720" t="s">
        <v>744</v>
      </c>
      <c r="G4720" t="s">
        <v>745</v>
      </c>
      <c r="H4720" s="3" t="s">
        <v>746</v>
      </c>
      <c r="I4720" s="8">
        <v>-9.9452780000000001</v>
      </c>
      <c r="J4720" s="8">
        <v>-67.874443999999997</v>
      </c>
      <c r="K4720">
        <v>1000000</v>
      </c>
      <c r="L4720" t="s">
        <v>67</v>
      </c>
      <c r="M4720" t="s">
        <v>68</v>
      </c>
      <c r="N4720" t="s">
        <v>747</v>
      </c>
      <c r="O4720" s="12">
        <v>1996</v>
      </c>
      <c r="P4720" s="12">
        <v>8</v>
      </c>
      <c r="Q4720" s="12">
        <v>1998</v>
      </c>
      <c r="R4720" s="12">
        <v>3</v>
      </c>
      <c r="S4720">
        <v>20</v>
      </c>
      <c r="T4720" s="7">
        <v>14</v>
      </c>
      <c r="U4720">
        <v>7</v>
      </c>
      <c r="V4720" t="s">
        <v>82</v>
      </c>
      <c r="W4720">
        <f t="shared" si="66"/>
        <v>480</v>
      </c>
      <c r="X4720" s="5">
        <v>14</v>
      </c>
      <c r="Y4720" s="15" t="s">
        <v>48</v>
      </c>
      <c r="Z4720" t="s">
        <v>55</v>
      </c>
      <c r="AA4720" t="s">
        <v>524</v>
      </c>
      <c r="AB4720">
        <v>24</v>
      </c>
      <c r="AC4720" s="68" t="s">
        <v>1472</v>
      </c>
      <c r="AD4720" s="68" t="s">
        <v>1472</v>
      </c>
      <c r="AE4720" t="s">
        <v>1471</v>
      </c>
    </row>
    <row r="4721" spans="1:31" ht="14.4" x14ac:dyDescent="0.3">
      <c r="A4721">
        <v>46</v>
      </c>
      <c r="B4721" t="s">
        <v>24</v>
      </c>
      <c r="C4721" t="s">
        <v>439</v>
      </c>
      <c r="D4721" t="s">
        <v>269</v>
      </c>
      <c r="E4721">
        <v>2006</v>
      </c>
      <c r="F4721" t="s">
        <v>744</v>
      </c>
      <c r="G4721" t="s">
        <v>745</v>
      </c>
      <c r="H4721" s="3" t="s">
        <v>746</v>
      </c>
      <c r="I4721" s="8">
        <v>-9.9452780000000001</v>
      </c>
      <c r="J4721" s="8">
        <v>-67.874443999999997</v>
      </c>
      <c r="K4721">
        <v>1000000</v>
      </c>
      <c r="L4721" t="s">
        <v>67</v>
      </c>
      <c r="M4721" t="s">
        <v>68</v>
      </c>
      <c r="N4721" t="s">
        <v>747</v>
      </c>
      <c r="O4721" s="12">
        <v>1996</v>
      </c>
      <c r="P4721" s="12">
        <v>8</v>
      </c>
      <c r="Q4721" s="12">
        <v>1998</v>
      </c>
      <c r="R4721" s="12">
        <v>3</v>
      </c>
      <c r="S4721">
        <v>20</v>
      </c>
      <c r="T4721" s="7">
        <v>14</v>
      </c>
      <c r="U4721">
        <v>7</v>
      </c>
      <c r="V4721" t="s">
        <v>82</v>
      </c>
      <c r="W4721">
        <f t="shared" si="66"/>
        <v>480</v>
      </c>
      <c r="X4721" s="5">
        <v>14</v>
      </c>
      <c r="Y4721" s="15" t="s">
        <v>48</v>
      </c>
      <c r="Z4721" t="s">
        <v>55</v>
      </c>
      <c r="AA4721" t="s">
        <v>70</v>
      </c>
      <c r="AB4721">
        <v>0</v>
      </c>
      <c r="AC4721" s="68" t="s">
        <v>1472</v>
      </c>
      <c r="AD4721" s="68" t="s">
        <v>1472</v>
      </c>
      <c r="AE4721" t="s">
        <v>1471</v>
      </c>
    </row>
    <row r="4722" spans="1:31" ht="14.4" x14ac:dyDescent="0.3">
      <c r="A4722">
        <v>46</v>
      </c>
      <c r="B4722" t="s">
        <v>24</v>
      </c>
      <c r="C4722" t="s">
        <v>439</v>
      </c>
      <c r="D4722" t="s">
        <v>269</v>
      </c>
      <c r="E4722">
        <v>2006</v>
      </c>
      <c r="F4722" t="s">
        <v>744</v>
      </c>
      <c r="G4722" t="s">
        <v>745</v>
      </c>
      <c r="H4722" s="3" t="s">
        <v>746</v>
      </c>
      <c r="I4722" s="8">
        <v>-9.9452780000000001</v>
      </c>
      <c r="J4722" s="8">
        <v>-67.874443999999997</v>
      </c>
      <c r="K4722">
        <v>1000000</v>
      </c>
      <c r="L4722" t="s">
        <v>67</v>
      </c>
      <c r="M4722" t="s">
        <v>68</v>
      </c>
      <c r="N4722" t="s">
        <v>747</v>
      </c>
      <c r="O4722" s="12">
        <v>1996</v>
      </c>
      <c r="P4722" s="12">
        <v>8</v>
      </c>
      <c r="Q4722" s="12">
        <v>1998</v>
      </c>
      <c r="R4722" s="12">
        <v>3</v>
      </c>
      <c r="S4722">
        <v>20</v>
      </c>
      <c r="T4722" s="7">
        <v>14</v>
      </c>
      <c r="U4722">
        <v>7</v>
      </c>
      <c r="V4722" t="s">
        <v>82</v>
      </c>
      <c r="W4722">
        <f t="shared" si="66"/>
        <v>480</v>
      </c>
      <c r="X4722" s="5">
        <v>14</v>
      </c>
      <c r="Y4722" s="15" t="s">
        <v>48</v>
      </c>
      <c r="Z4722" t="s">
        <v>55</v>
      </c>
      <c r="AA4722" t="s">
        <v>876</v>
      </c>
      <c r="AB4722">
        <v>5</v>
      </c>
      <c r="AC4722" s="68" t="s">
        <v>1472</v>
      </c>
      <c r="AD4722" s="68" t="s">
        <v>1472</v>
      </c>
      <c r="AE4722" t="s">
        <v>1471</v>
      </c>
    </row>
    <row r="4723" spans="1:31" ht="14.4" x14ac:dyDescent="0.3">
      <c r="A4723">
        <v>46</v>
      </c>
      <c r="B4723" t="s">
        <v>24</v>
      </c>
      <c r="C4723" t="s">
        <v>439</v>
      </c>
      <c r="D4723" t="s">
        <v>269</v>
      </c>
      <c r="E4723">
        <v>2006</v>
      </c>
      <c r="F4723" t="s">
        <v>744</v>
      </c>
      <c r="G4723" t="s">
        <v>745</v>
      </c>
      <c r="H4723" s="3" t="s">
        <v>746</v>
      </c>
      <c r="I4723" s="8">
        <v>-9.9452780000000001</v>
      </c>
      <c r="J4723" s="8">
        <v>-67.874443999999997</v>
      </c>
      <c r="K4723">
        <v>1000000</v>
      </c>
      <c r="L4723" t="s">
        <v>67</v>
      </c>
      <c r="M4723" t="s">
        <v>68</v>
      </c>
      <c r="N4723" t="s">
        <v>747</v>
      </c>
      <c r="O4723" s="12">
        <v>1996</v>
      </c>
      <c r="P4723" s="12">
        <v>8</v>
      </c>
      <c r="Q4723" s="12">
        <v>1998</v>
      </c>
      <c r="R4723" s="12">
        <v>3</v>
      </c>
      <c r="S4723">
        <v>20</v>
      </c>
      <c r="T4723" s="7">
        <v>14</v>
      </c>
      <c r="U4723">
        <v>7</v>
      </c>
      <c r="V4723" t="s">
        <v>82</v>
      </c>
      <c r="W4723">
        <f t="shared" si="66"/>
        <v>480</v>
      </c>
      <c r="X4723" s="5">
        <v>14</v>
      </c>
      <c r="Y4723" s="15" t="s">
        <v>48</v>
      </c>
      <c r="Z4723" t="s">
        <v>55</v>
      </c>
      <c r="AA4723" t="s">
        <v>1174</v>
      </c>
      <c r="AB4723">
        <v>1</v>
      </c>
      <c r="AC4723" s="68" t="s">
        <v>1472</v>
      </c>
      <c r="AD4723" s="68" t="s">
        <v>1472</v>
      </c>
      <c r="AE4723" t="s">
        <v>1471</v>
      </c>
    </row>
    <row r="4724" spans="1:31" ht="14.4" x14ac:dyDescent="0.3">
      <c r="A4724">
        <v>46</v>
      </c>
      <c r="B4724" t="s">
        <v>24</v>
      </c>
      <c r="C4724" t="s">
        <v>439</v>
      </c>
      <c r="D4724" t="s">
        <v>269</v>
      </c>
      <c r="E4724">
        <v>2006</v>
      </c>
      <c r="F4724" t="s">
        <v>744</v>
      </c>
      <c r="G4724" t="s">
        <v>745</v>
      </c>
      <c r="H4724" s="3" t="s">
        <v>746</v>
      </c>
      <c r="I4724" s="8">
        <v>-9.9452780000000001</v>
      </c>
      <c r="J4724" s="8">
        <v>-67.874443999999997</v>
      </c>
      <c r="K4724">
        <v>1000000</v>
      </c>
      <c r="L4724" t="s">
        <v>67</v>
      </c>
      <c r="M4724" t="s">
        <v>68</v>
      </c>
      <c r="N4724" t="s">
        <v>747</v>
      </c>
      <c r="O4724" s="12">
        <v>1996</v>
      </c>
      <c r="P4724" s="12">
        <v>8</v>
      </c>
      <c r="Q4724" s="12">
        <v>1998</v>
      </c>
      <c r="R4724" s="12">
        <v>3</v>
      </c>
      <c r="S4724">
        <v>20</v>
      </c>
      <c r="T4724" s="7">
        <v>14</v>
      </c>
      <c r="U4724">
        <v>7</v>
      </c>
      <c r="V4724" t="s">
        <v>82</v>
      </c>
      <c r="W4724">
        <f t="shared" si="66"/>
        <v>480</v>
      </c>
      <c r="X4724" s="5">
        <v>14</v>
      </c>
      <c r="Y4724" s="15" t="s">
        <v>48</v>
      </c>
      <c r="Z4724" t="s">
        <v>83</v>
      </c>
      <c r="AA4724" t="s">
        <v>128</v>
      </c>
      <c r="AB4724">
        <v>0</v>
      </c>
      <c r="AC4724" s="68" t="s">
        <v>1472</v>
      </c>
      <c r="AD4724" s="68" t="s">
        <v>1472</v>
      </c>
      <c r="AE4724" t="s">
        <v>1471</v>
      </c>
    </row>
    <row r="4725" spans="1:31" ht="14.4" x14ac:dyDescent="0.3">
      <c r="A4725">
        <v>46</v>
      </c>
      <c r="B4725" t="s">
        <v>24</v>
      </c>
      <c r="C4725" t="s">
        <v>439</v>
      </c>
      <c r="D4725" t="s">
        <v>269</v>
      </c>
      <c r="E4725">
        <v>2006</v>
      </c>
      <c r="F4725" t="s">
        <v>744</v>
      </c>
      <c r="G4725" t="s">
        <v>745</v>
      </c>
      <c r="H4725" s="3" t="s">
        <v>746</v>
      </c>
      <c r="I4725" s="8">
        <v>-9.9452780000000001</v>
      </c>
      <c r="J4725" s="8">
        <v>-67.874443999999997</v>
      </c>
      <c r="K4725">
        <v>1000000</v>
      </c>
      <c r="L4725" t="s">
        <v>67</v>
      </c>
      <c r="M4725" t="s">
        <v>68</v>
      </c>
      <c r="N4725" t="s">
        <v>747</v>
      </c>
      <c r="O4725" s="12">
        <v>1996</v>
      </c>
      <c r="P4725" s="12">
        <v>8</v>
      </c>
      <c r="Q4725" s="12">
        <v>1998</v>
      </c>
      <c r="R4725" s="12">
        <v>3</v>
      </c>
      <c r="S4725">
        <v>20</v>
      </c>
      <c r="T4725" s="7">
        <v>14</v>
      </c>
      <c r="U4725">
        <v>7</v>
      </c>
      <c r="V4725" t="s">
        <v>82</v>
      </c>
      <c r="W4725">
        <f t="shared" si="66"/>
        <v>480</v>
      </c>
      <c r="X4725" s="5">
        <v>14</v>
      </c>
      <c r="Y4725" s="15" t="s">
        <v>48</v>
      </c>
      <c r="Z4725" t="s">
        <v>83</v>
      </c>
      <c r="AA4725" t="s">
        <v>84</v>
      </c>
      <c r="AB4725">
        <v>96</v>
      </c>
      <c r="AC4725" s="68" t="s">
        <v>1472</v>
      </c>
      <c r="AD4725" s="68" t="s">
        <v>1472</v>
      </c>
      <c r="AE4725" t="s">
        <v>1471</v>
      </c>
    </row>
    <row r="4726" spans="1:31" ht="14.4" x14ac:dyDescent="0.3">
      <c r="A4726">
        <v>46</v>
      </c>
      <c r="B4726" t="s">
        <v>24</v>
      </c>
      <c r="C4726" t="s">
        <v>439</v>
      </c>
      <c r="D4726" t="s">
        <v>269</v>
      </c>
      <c r="E4726">
        <v>2006</v>
      </c>
      <c r="F4726" t="s">
        <v>744</v>
      </c>
      <c r="G4726" t="s">
        <v>745</v>
      </c>
      <c r="H4726" s="3" t="s">
        <v>746</v>
      </c>
      <c r="I4726" s="8">
        <v>-9.9452780000000001</v>
      </c>
      <c r="J4726" s="8">
        <v>-67.874443999999997</v>
      </c>
      <c r="K4726">
        <v>1000000</v>
      </c>
      <c r="L4726" t="s">
        <v>67</v>
      </c>
      <c r="M4726" t="s">
        <v>68</v>
      </c>
      <c r="N4726" t="s">
        <v>747</v>
      </c>
      <c r="O4726" s="12">
        <v>1996</v>
      </c>
      <c r="P4726" s="12">
        <v>8</v>
      </c>
      <c r="Q4726" s="12">
        <v>1998</v>
      </c>
      <c r="R4726" s="12">
        <v>3</v>
      </c>
      <c r="S4726">
        <v>20</v>
      </c>
      <c r="T4726" s="7">
        <v>14</v>
      </c>
      <c r="U4726">
        <v>7</v>
      </c>
      <c r="V4726" t="s">
        <v>82</v>
      </c>
      <c r="W4726">
        <f t="shared" si="66"/>
        <v>480</v>
      </c>
      <c r="X4726" s="5">
        <v>14</v>
      </c>
      <c r="Y4726" s="15" t="s">
        <v>48</v>
      </c>
      <c r="Z4726" t="s">
        <v>83</v>
      </c>
      <c r="AA4726" t="s">
        <v>911</v>
      </c>
      <c r="AB4726">
        <v>51</v>
      </c>
      <c r="AC4726" s="68" t="s">
        <v>1472</v>
      </c>
      <c r="AD4726" s="68" t="s">
        <v>1472</v>
      </c>
      <c r="AE4726" t="s">
        <v>1471</v>
      </c>
    </row>
    <row r="4727" spans="1:31" ht="14.4" x14ac:dyDescent="0.3">
      <c r="A4727">
        <v>46</v>
      </c>
      <c r="B4727" t="s">
        <v>24</v>
      </c>
      <c r="C4727" t="s">
        <v>439</v>
      </c>
      <c r="D4727" t="s">
        <v>269</v>
      </c>
      <c r="E4727">
        <v>2006</v>
      </c>
      <c r="F4727" t="s">
        <v>744</v>
      </c>
      <c r="G4727" t="s">
        <v>745</v>
      </c>
      <c r="H4727" s="3" t="s">
        <v>746</v>
      </c>
      <c r="I4727" s="8">
        <v>-9.9452780000000001</v>
      </c>
      <c r="J4727" s="8">
        <v>-67.874443999999997</v>
      </c>
      <c r="K4727">
        <v>1000000</v>
      </c>
      <c r="L4727" t="s">
        <v>67</v>
      </c>
      <c r="M4727" t="s">
        <v>68</v>
      </c>
      <c r="N4727" t="s">
        <v>747</v>
      </c>
      <c r="O4727" s="12">
        <v>1996</v>
      </c>
      <c r="P4727" s="12">
        <v>8</v>
      </c>
      <c r="Q4727" s="12">
        <v>1998</v>
      </c>
      <c r="R4727" s="12">
        <v>3</v>
      </c>
      <c r="S4727">
        <v>20</v>
      </c>
      <c r="T4727" s="7">
        <v>14</v>
      </c>
      <c r="U4727">
        <v>7</v>
      </c>
      <c r="V4727" t="s">
        <v>82</v>
      </c>
      <c r="W4727">
        <f t="shared" si="66"/>
        <v>480</v>
      </c>
      <c r="X4727" s="5">
        <v>14</v>
      </c>
      <c r="Y4727" s="15" t="s">
        <v>48</v>
      </c>
      <c r="Z4727" t="s">
        <v>83</v>
      </c>
      <c r="AA4727" t="s">
        <v>902</v>
      </c>
      <c r="AB4727">
        <v>14</v>
      </c>
      <c r="AC4727" s="68" t="s">
        <v>1472</v>
      </c>
      <c r="AD4727" s="68" t="s">
        <v>1472</v>
      </c>
      <c r="AE4727" t="s">
        <v>1471</v>
      </c>
    </row>
    <row r="4728" spans="1:31" ht="14.4" x14ac:dyDescent="0.3">
      <c r="A4728">
        <v>46</v>
      </c>
      <c r="B4728" t="s">
        <v>24</v>
      </c>
      <c r="C4728" t="s">
        <v>439</v>
      </c>
      <c r="D4728" t="s">
        <v>269</v>
      </c>
      <c r="E4728">
        <v>2006</v>
      </c>
      <c r="F4728" t="s">
        <v>744</v>
      </c>
      <c r="G4728" t="s">
        <v>745</v>
      </c>
      <c r="H4728" s="3" t="s">
        <v>746</v>
      </c>
      <c r="I4728" s="8">
        <v>-9.9452780000000001</v>
      </c>
      <c r="J4728" s="8">
        <v>-67.874443999999997</v>
      </c>
      <c r="K4728">
        <v>1000000</v>
      </c>
      <c r="L4728" t="s">
        <v>67</v>
      </c>
      <c r="M4728" t="s">
        <v>68</v>
      </c>
      <c r="N4728" t="s">
        <v>747</v>
      </c>
      <c r="O4728" s="12">
        <v>1996</v>
      </c>
      <c r="P4728" s="12">
        <v>8</v>
      </c>
      <c r="Q4728" s="12">
        <v>1998</v>
      </c>
      <c r="R4728" s="12">
        <v>3</v>
      </c>
      <c r="S4728">
        <v>20</v>
      </c>
      <c r="T4728" s="7">
        <v>14</v>
      </c>
      <c r="U4728">
        <v>7</v>
      </c>
      <c r="V4728" t="s">
        <v>82</v>
      </c>
      <c r="W4728">
        <f t="shared" si="66"/>
        <v>480</v>
      </c>
      <c r="X4728" s="5">
        <v>14</v>
      </c>
      <c r="Y4728" s="15" t="s">
        <v>48</v>
      </c>
      <c r="Z4728" t="s">
        <v>83</v>
      </c>
      <c r="AA4728" t="s">
        <v>87</v>
      </c>
      <c r="AB4728">
        <v>6</v>
      </c>
      <c r="AC4728" s="68" t="s">
        <v>1472</v>
      </c>
      <c r="AD4728" s="68" t="s">
        <v>1472</v>
      </c>
      <c r="AE4728" t="s">
        <v>1471</v>
      </c>
    </row>
    <row r="4729" spans="1:31" ht="14.4" x14ac:dyDescent="0.3">
      <c r="A4729">
        <v>46</v>
      </c>
      <c r="B4729" t="s">
        <v>24</v>
      </c>
      <c r="C4729" t="s">
        <v>439</v>
      </c>
      <c r="D4729" t="s">
        <v>269</v>
      </c>
      <c r="E4729">
        <v>2006</v>
      </c>
      <c r="F4729" t="s">
        <v>744</v>
      </c>
      <c r="G4729" t="s">
        <v>745</v>
      </c>
      <c r="H4729" s="3" t="s">
        <v>746</v>
      </c>
      <c r="I4729" s="8">
        <v>-9.9452780000000001</v>
      </c>
      <c r="J4729" s="8">
        <v>-67.874443999999997</v>
      </c>
      <c r="K4729">
        <v>1000000</v>
      </c>
      <c r="L4729" t="s">
        <v>67</v>
      </c>
      <c r="M4729" t="s">
        <v>68</v>
      </c>
      <c r="N4729" t="s">
        <v>747</v>
      </c>
      <c r="O4729" s="12">
        <v>1996</v>
      </c>
      <c r="P4729" s="12">
        <v>8</v>
      </c>
      <c r="Q4729" s="12">
        <v>1998</v>
      </c>
      <c r="R4729" s="12">
        <v>3</v>
      </c>
      <c r="S4729">
        <v>20</v>
      </c>
      <c r="T4729" s="7">
        <v>14</v>
      </c>
      <c r="U4729">
        <v>7</v>
      </c>
      <c r="V4729" t="s">
        <v>82</v>
      </c>
      <c r="W4729">
        <f t="shared" si="66"/>
        <v>480</v>
      </c>
      <c r="X4729" s="5">
        <v>14</v>
      </c>
      <c r="Y4729" s="15" t="s">
        <v>48</v>
      </c>
      <c r="Z4729" t="s">
        <v>83</v>
      </c>
      <c r="AA4729" t="s">
        <v>914</v>
      </c>
      <c r="AB4729">
        <v>1</v>
      </c>
      <c r="AC4729" s="68" t="s">
        <v>1472</v>
      </c>
      <c r="AD4729" s="68" t="s">
        <v>1472</v>
      </c>
      <c r="AE4729" t="s">
        <v>1471</v>
      </c>
    </row>
    <row r="4730" spans="1:31" ht="14.4" x14ac:dyDescent="0.3">
      <c r="A4730">
        <v>46</v>
      </c>
      <c r="B4730" t="s">
        <v>24</v>
      </c>
      <c r="C4730" t="s">
        <v>439</v>
      </c>
      <c r="D4730" t="s">
        <v>269</v>
      </c>
      <c r="E4730">
        <v>2006</v>
      </c>
      <c r="F4730" t="s">
        <v>744</v>
      </c>
      <c r="G4730" t="s">
        <v>745</v>
      </c>
      <c r="H4730" s="3" t="s">
        <v>746</v>
      </c>
      <c r="I4730" s="8">
        <v>-9.9452780000000001</v>
      </c>
      <c r="J4730" s="8">
        <v>-67.874443999999997</v>
      </c>
      <c r="K4730">
        <v>1000000</v>
      </c>
      <c r="L4730" t="s">
        <v>67</v>
      </c>
      <c r="M4730" t="s">
        <v>68</v>
      </c>
      <c r="N4730" t="s">
        <v>747</v>
      </c>
      <c r="O4730" s="12">
        <v>1996</v>
      </c>
      <c r="P4730" s="12">
        <v>8</v>
      </c>
      <c r="Q4730" s="12">
        <v>1998</v>
      </c>
      <c r="R4730" s="12">
        <v>3</v>
      </c>
      <c r="S4730">
        <v>20</v>
      </c>
      <c r="T4730" s="7">
        <v>14</v>
      </c>
      <c r="U4730">
        <v>7</v>
      </c>
      <c r="V4730" t="s">
        <v>82</v>
      </c>
      <c r="W4730">
        <f t="shared" si="66"/>
        <v>480</v>
      </c>
      <c r="X4730" s="5">
        <v>14</v>
      </c>
      <c r="Y4730" s="15" t="s">
        <v>48</v>
      </c>
      <c r="Z4730" t="s">
        <v>83</v>
      </c>
      <c r="AA4730" t="s">
        <v>906</v>
      </c>
      <c r="AB4730">
        <v>19</v>
      </c>
      <c r="AC4730" s="68" t="s">
        <v>1472</v>
      </c>
      <c r="AD4730" s="68" t="s">
        <v>1472</v>
      </c>
      <c r="AE4730" t="s">
        <v>1471</v>
      </c>
    </row>
    <row r="4731" spans="1:31" ht="14.4" x14ac:dyDescent="0.3">
      <c r="A4731">
        <v>46</v>
      </c>
      <c r="B4731" t="s">
        <v>24</v>
      </c>
      <c r="C4731" t="s">
        <v>439</v>
      </c>
      <c r="D4731" t="s">
        <v>269</v>
      </c>
      <c r="E4731">
        <v>2006</v>
      </c>
      <c r="F4731" t="s">
        <v>744</v>
      </c>
      <c r="G4731" t="s">
        <v>745</v>
      </c>
      <c r="H4731" s="3" t="s">
        <v>746</v>
      </c>
      <c r="I4731" s="8">
        <v>-9.9452780000000001</v>
      </c>
      <c r="J4731" s="8">
        <v>-67.874443999999997</v>
      </c>
      <c r="K4731">
        <v>1000000</v>
      </c>
      <c r="L4731" t="s">
        <v>67</v>
      </c>
      <c r="M4731" t="s">
        <v>68</v>
      </c>
      <c r="N4731" t="s">
        <v>747</v>
      </c>
      <c r="O4731" s="12">
        <v>1996</v>
      </c>
      <c r="P4731" s="12">
        <v>8</v>
      </c>
      <c r="Q4731" s="12">
        <v>1998</v>
      </c>
      <c r="R4731" s="12">
        <v>3</v>
      </c>
      <c r="S4731">
        <v>20</v>
      </c>
      <c r="T4731" s="7">
        <v>14</v>
      </c>
      <c r="U4731">
        <v>7</v>
      </c>
      <c r="V4731" t="s">
        <v>82</v>
      </c>
      <c r="W4731">
        <f t="shared" si="66"/>
        <v>480</v>
      </c>
      <c r="X4731" s="5">
        <v>14</v>
      </c>
      <c r="Y4731" s="15" t="s">
        <v>48</v>
      </c>
      <c r="Z4731" t="s">
        <v>90</v>
      </c>
      <c r="AA4731" t="s">
        <v>666</v>
      </c>
      <c r="AB4731">
        <v>2</v>
      </c>
      <c r="AC4731" s="68" t="s">
        <v>1472</v>
      </c>
      <c r="AD4731" s="68" t="s">
        <v>1472</v>
      </c>
      <c r="AE4731" t="s">
        <v>1471</v>
      </c>
    </row>
    <row r="4732" spans="1:31" ht="14.4" x14ac:dyDescent="0.3">
      <c r="A4732">
        <v>46</v>
      </c>
      <c r="B4732" t="s">
        <v>24</v>
      </c>
      <c r="C4732" t="s">
        <v>439</v>
      </c>
      <c r="D4732" t="s">
        <v>269</v>
      </c>
      <c r="E4732">
        <v>2006</v>
      </c>
      <c r="F4732" t="s">
        <v>744</v>
      </c>
      <c r="G4732" t="s">
        <v>745</v>
      </c>
      <c r="H4732" s="3" t="s">
        <v>746</v>
      </c>
      <c r="I4732" s="8">
        <v>-9.9452780000000001</v>
      </c>
      <c r="J4732" s="8">
        <v>-67.874443999999997</v>
      </c>
      <c r="K4732">
        <v>1000000</v>
      </c>
      <c r="L4732" t="s">
        <v>67</v>
      </c>
      <c r="M4732" t="s">
        <v>68</v>
      </c>
      <c r="N4732" t="s">
        <v>747</v>
      </c>
      <c r="O4732" s="12">
        <v>1996</v>
      </c>
      <c r="P4732" s="12">
        <v>8</v>
      </c>
      <c r="Q4732" s="12">
        <v>1998</v>
      </c>
      <c r="R4732" s="12">
        <v>3</v>
      </c>
      <c r="S4732">
        <v>20</v>
      </c>
      <c r="T4732" s="7">
        <v>14</v>
      </c>
      <c r="U4732">
        <v>7</v>
      </c>
      <c r="V4732" t="s">
        <v>82</v>
      </c>
      <c r="W4732">
        <f t="shared" si="66"/>
        <v>480</v>
      </c>
      <c r="X4732" s="5">
        <v>14</v>
      </c>
      <c r="Y4732" s="15" t="s">
        <v>48</v>
      </c>
      <c r="Z4732" t="s">
        <v>90</v>
      </c>
      <c r="AA4732" t="s">
        <v>91</v>
      </c>
      <c r="AB4732">
        <v>29</v>
      </c>
      <c r="AC4732" s="68" t="s">
        <v>1472</v>
      </c>
      <c r="AD4732" s="68" t="s">
        <v>1472</v>
      </c>
      <c r="AE4732" t="s">
        <v>1471</v>
      </c>
    </row>
    <row r="4733" spans="1:31" ht="14.4" x14ac:dyDescent="0.3">
      <c r="A4733">
        <v>46</v>
      </c>
      <c r="B4733" t="s">
        <v>24</v>
      </c>
      <c r="C4733" t="s">
        <v>439</v>
      </c>
      <c r="D4733" t="s">
        <v>269</v>
      </c>
      <c r="E4733">
        <v>2006</v>
      </c>
      <c r="F4733" t="s">
        <v>744</v>
      </c>
      <c r="G4733" t="s">
        <v>745</v>
      </c>
      <c r="H4733" s="3" t="s">
        <v>746</v>
      </c>
      <c r="I4733" s="8">
        <v>-9.9452780000000001</v>
      </c>
      <c r="J4733" s="8">
        <v>-67.874443999999997</v>
      </c>
      <c r="K4733">
        <v>1000000</v>
      </c>
      <c r="L4733" t="s">
        <v>67</v>
      </c>
      <c r="M4733" t="s">
        <v>68</v>
      </c>
      <c r="N4733" t="s">
        <v>747</v>
      </c>
      <c r="O4733" s="12">
        <v>1996</v>
      </c>
      <c r="P4733" s="12">
        <v>8</v>
      </c>
      <c r="Q4733" s="12">
        <v>1998</v>
      </c>
      <c r="R4733" s="12">
        <v>3</v>
      </c>
      <c r="S4733">
        <v>20</v>
      </c>
      <c r="T4733" s="7">
        <v>14</v>
      </c>
      <c r="U4733">
        <v>7</v>
      </c>
      <c r="V4733" t="s">
        <v>82</v>
      </c>
      <c r="W4733">
        <f t="shared" si="66"/>
        <v>480</v>
      </c>
      <c r="X4733" s="5">
        <v>14</v>
      </c>
      <c r="Y4733" s="15" t="s">
        <v>48</v>
      </c>
      <c r="Z4733" t="s">
        <v>90</v>
      </c>
      <c r="AA4733" t="s">
        <v>917</v>
      </c>
      <c r="AB4733">
        <v>0</v>
      </c>
      <c r="AC4733" s="68" t="s">
        <v>1472</v>
      </c>
      <c r="AD4733" s="68" t="s">
        <v>1472</v>
      </c>
      <c r="AE4733" t="s">
        <v>1471</v>
      </c>
    </row>
    <row r="4734" spans="1:31" ht="14.4" x14ac:dyDescent="0.3">
      <c r="A4734">
        <v>46</v>
      </c>
      <c r="B4734" t="s">
        <v>24</v>
      </c>
      <c r="C4734" t="s">
        <v>439</v>
      </c>
      <c r="D4734" t="s">
        <v>269</v>
      </c>
      <c r="E4734">
        <v>2006</v>
      </c>
      <c r="F4734" t="s">
        <v>744</v>
      </c>
      <c r="G4734" t="s">
        <v>745</v>
      </c>
      <c r="H4734" s="3" t="s">
        <v>746</v>
      </c>
      <c r="I4734" s="8">
        <v>-9.9452780000000001</v>
      </c>
      <c r="J4734" s="8">
        <v>-67.874443999999997</v>
      </c>
      <c r="K4734">
        <v>1000000</v>
      </c>
      <c r="L4734" t="s">
        <v>67</v>
      </c>
      <c r="M4734" t="s">
        <v>68</v>
      </c>
      <c r="N4734" t="s">
        <v>747</v>
      </c>
      <c r="O4734" s="12">
        <v>1996</v>
      </c>
      <c r="P4734" s="12">
        <v>8</v>
      </c>
      <c r="Q4734" s="12">
        <v>1998</v>
      </c>
      <c r="R4734" s="12">
        <v>3</v>
      </c>
      <c r="S4734">
        <v>20</v>
      </c>
      <c r="T4734" s="7">
        <v>14</v>
      </c>
      <c r="U4734">
        <v>7</v>
      </c>
      <c r="V4734" t="s">
        <v>53</v>
      </c>
      <c r="W4734">
        <f t="shared" si="66"/>
        <v>480</v>
      </c>
      <c r="X4734" s="5">
        <v>7</v>
      </c>
      <c r="Y4734" s="15" t="s">
        <v>48</v>
      </c>
      <c r="Z4734" t="s">
        <v>49</v>
      </c>
      <c r="AA4734" t="s">
        <v>1121</v>
      </c>
      <c r="AB4734">
        <v>0</v>
      </c>
      <c r="AC4734" s="68" t="s">
        <v>1472</v>
      </c>
      <c r="AD4734" s="68" t="s">
        <v>1472</v>
      </c>
      <c r="AE4734" t="s">
        <v>1471</v>
      </c>
    </row>
    <row r="4735" spans="1:31" ht="14.4" x14ac:dyDescent="0.3">
      <c r="A4735">
        <v>46</v>
      </c>
      <c r="B4735" t="s">
        <v>24</v>
      </c>
      <c r="C4735" t="s">
        <v>439</v>
      </c>
      <c r="D4735" t="s">
        <v>269</v>
      </c>
      <c r="E4735">
        <v>2006</v>
      </c>
      <c r="F4735" t="s">
        <v>744</v>
      </c>
      <c r="G4735" t="s">
        <v>745</v>
      </c>
      <c r="H4735" s="3" t="s">
        <v>746</v>
      </c>
      <c r="I4735" s="8">
        <v>-9.9452780000000001</v>
      </c>
      <c r="J4735" s="8">
        <v>-67.874443999999997</v>
      </c>
      <c r="K4735">
        <v>1000000</v>
      </c>
      <c r="L4735" t="s">
        <v>67</v>
      </c>
      <c r="M4735" t="s">
        <v>68</v>
      </c>
      <c r="N4735" t="s">
        <v>747</v>
      </c>
      <c r="O4735" s="12">
        <v>1996</v>
      </c>
      <c r="P4735" s="12">
        <v>8</v>
      </c>
      <c r="Q4735" s="12">
        <v>1998</v>
      </c>
      <c r="R4735" s="12">
        <v>3</v>
      </c>
      <c r="S4735">
        <v>20</v>
      </c>
      <c r="T4735" s="7">
        <v>14</v>
      </c>
      <c r="U4735">
        <v>7</v>
      </c>
      <c r="V4735" t="s">
        <v>53</v>
      </c>
      <c r="W4735">
        <f t="shared" si="66"/>
        <v>480</v>
      </c>
      <c r="X4735" s="5">
        <v>7</v>
      </c>
      <c r="Y4735" s="15" t="s">
        <v>48</v>
      </c>
      <c r="Z4735" t="s">
        <v>49</v>
      </c>
      <c r="AA4735" t="s">
        <v>1105</v>
      </c>
      <c r="AB4735">
        <v>0</v>
      </c>
      <c r="AC4735" s="68" t="s">
        <v>1472</v>
      </c>
      <c r="AD4735" s="68" t="s">
        <v>1472</v>
      </c>
      <c r="AE4735" t="s">
        <v>1471</v>
      </c>
    </row>
    <row r="4736" spans="1:31" ht="14.4" x14ac:dyDescent="0.3">
      <c r="A4736">
        <v>46</v>
      </c>
      <c r="B4736" t="s">
        <v>24</v>
      </c>
      <c r="C4736" t="s">
        <v>439</v>
      </c>
      <c r="D4736" t="s">
        <v>269</v>
      </c>
      <c r="E4736">
        <v>2006</v>
      </c>
      <c r="F4736" t="s">
        <v>744</v>
      </c>
      <c r="G4736" t="s">
        <v>745</v>
      </c>
      <c r="H4736" s="3" t="s">
        <v>746</v>
      </c>
      <c r="I4736" s="8">
        <v>-9.9452780000000001</v>
      </c>
      <c r="J4736" s="8">
        <v>-67.874443999999997</v>
      </c>
      <c r="K4736">
        <v>1000000</v>
      </c>
      <c r="L4736" t="s">
        <v>67</v>
      </c>
      <c r="M4736" t="s">
        <v>68</v>
      </c>
      <c r="N4736" t="s">
        <v>747</v>
      </c>
      <c r="O4736" s="12">
        <v>1996</v>
      </c>
      <c r="P4736" s="12">
        <v>8</v>
      </c>
      <c r="Q4736" s="12">
        <v>1998</v>
      </c>
      <c r="R4736" s="12">
        <v>3</v>
      </c>
      <c r="S4736">
        <v>20</v>
      </c>
      <c r="T4736" s="7">
        <v>14</v>
      </c>
      <c r="U4736">
        <v>7</v>
      </c>
      <c r="V4736" t="s">
        <v>53</v>
      </c>
      <c r="W4736">
        <f t="shared" si="66"/>
        <v>480</v>
      </c>
      <c r="X4736" s="5">
        <v>7</v>
      </c>
      <c r="Y4736" s="15" t="s">
        <v>48</v>
      </c>
      <c r="Z4736" t="s">
        <v>49</v>
      </c>
      <c r="AA4736" t="s">
        <v>1172</v>
      </c>
      <c r="AB4736">
        <v>0</v>
      </c>
      <c r="AC4736" s="68" t="s">
        <v>1472</v>
      </c>
      <c r="AD4736" s="68" t="s">
        <v>1472</v>
      </c>
      <c r="AE4736" t="s">
        <v>1471</v>
      </c>
    </row>
    <row r="4737" spans="1:31" ht="14.4" x14ac:dyDescent="0.3">
      <c r="A4737">
        <v>46</v>
      </c>
      <c r="B4737" t="s">
        <v>24</v>
      </c>
      <c r="C4737" t="s">
        <v>439</v>
      </c>
      <c r="D4737" t="s">
        <v>269</v>
      </c>
      <c r="E4737">
        <v>2006</v>
      </c>
      <c r="F4737" t="s">
        <v>744</v>
      </c>
      <c r="G4737" t="s">
        <v>745</v>
      </c>
      <c r="H4737" s="3" t="s">
        <v>746</v>
      </c>
      <c r="I4737" s="8">
        <v>-9.9452780000000001</v>
      </c>
      <c r="J4737" s="8">
        <v>-67.874443999999997</v>
      </c>
      <c r="K4737">
        <v>1000000</v>
      </c>
      <c r="L4737" t="s">
        <v>67</v>
      </c>
      <c r="M4737" t="s">
        <v>68</v>
      </c>
      <c r="N4737" t="s">
        <v>747</v>
      </c>
      <c r="O4737" s="12">
        <v>1996</v>
      </c>
      <c r="P4737" s="12">
        <v>8</v>
      </c>
      <c r="Q4737" s="12">
        <v>1998</v>
      </c>
      <c r="R4737" s="12">
        <v>3</v>
      </c>
      <c r="S4737">
        <v>20</v>
      </c>
      <c r="T4737" s="7">
        <v>14</v>
      </c>
      <c r="U4737">
        <v>7</v>
      </c>
      <c r="V4737" t="s">
        <v>53</v>
      </c>
      <c r="W4737">
        <f t="shared" si="66"/>
        <v>480</v>
      </c>
      <c r="X4737" s="5">
        <v>7</v>
      </c>
      <c r="Y4737" s="15" t="s">
        <v>48</v>
      </c>
      <c r="Z4737" t="s">
        <v>49</v>
      </c>
      <c r="AA4737" t="s">
        <v>483</v>
      </c>
      <c r="AB4737">
        <v>0</v>
      </c>
      <c r="AC4737" s="68" t="s">
        <v>1472</v>
      </c>
      <c r="AD4737" s="68" t="s">
        <v>1472</v>
      </c>
      <c r="AE4737" t="s">
        <v>1471</v>
      </c>
    </row>
    <row r="4738" spans="1:31" ht="14.4" x14ac:dyDescent="0.3">
      <c r="A4738">
        <v>46</v>
      </c>
      <c r="B4738" t="s">
        <v>24</v>
      </c>
      <c r="C4738" t="s">
        <v>439</v>
      </c>
      <c r="D4738" t="s">
        <v>269</v>
      </c>
      <c r="E4738">
        <v>2006</v>
      </c>
      <c r="F4738" t="s">
        <v>744</v>
      </c>
      <c r="G4738" t="s">
        <v>745</v>
      </c>
      <c r="H4738" s="3" t="s">
        <v>746</v>
      </c>
      <c r="I4738" s="8">
        <v>-9.9452780000000001</v>
      </c>
      <c r="J4738" s="8">
        <v>-67.874443999999997</v>
      </c>
      <c r="K4738">
        <v>1000000</v>
      </c>
      <c r="L4738" t="s">
        <v>67</v>
      </c>
      <c r="M4738" t="s">
        <v>68</v>
      </c>
      <c r="N4738" t="s">
        <v>747</v>
      </c>
      <c r="O4738" s="12">
        <v>1996</v>
      </c>
      <c r="P4738" s="12">
        <v>8</v>
      </c>
      <c r="Q4738" s="12">
        <v>1998</v>
      </c>
      <c r="R4738" s="12">
        <v>3</v>
      </c>
      <c r="S4738">
        <v>20</v>
      </c>
      <c r="T4738" s="7">
        <v>14</v>
      </c>
      <c r="U4738">
        <v>7</v>
      </c>
      <c r="V4738" t="s">
        <v>53</v>
      </c>
      <c r="W4738">
        <f t="shared" si="66"/>
        <v>480</v>
      </c>
      <c r="X4738" s="5">
        <v>7</v>
      </c>
      <c r="Y4738" s="15" t="s">
        <v>48</v>
      </c>
      <c r="Z4738" t="s">
        <v>49</v>
      </c>
      <c r="AA4738" t="s">
        <v>490</v>
      </c>
      <c r="AB4738">
        <v>1</v>
      </c>
      <c r="AC4738" s="68" t="s">
        <v>1472</v>
      </c>
      <c r="AD4738" s="68" t="s">
        <v>1472</v>
      </c>
      <c r="AE4738" t="s">
        <v>1471</v>
      </c>
    </row>
    <row r="4739" spans="1:31" ht="14.4" x14ac:dyDescent="0.3">
      <c r="A4739">
        <v>46</v>
      </c>
      <c r="B4739" t="s">
        <v>24</v>
      </c>
      <c r="C4739" t="s">
        <v>439</v>
      </c>
      <c r="D4739" t="s">
        <v>269</v>
      </c>
      <c r="E4739">
        <v>2006</v>
      </c>
      <c r="F4739" t="s">
        <v>744</v>
      </c>
      <c r="G4739" t="s">
        <v>745</v>
      </c>
      <c r="H4739" s="3" t="s">
        <v>746</v>
      </c>
      <c r="I4739" s="8">
        <v>-9.9452780000000001</v>
      </c>
      <c r="J4739" s="8">
        <v>-67.874443999999997</v>
      </c>
      <c r="K4739">
        <v>1000000</v>
      </c>
      <c r="L4739" t="s">
        <v>67</v>
      </c>
      <c r="M4739" t="s">
        <v>68</v>
      </c>
      <c r="N4739" t="s">
        <v>747</v>
      </c>
      <c r="O4739" s="12">
        <v>1996</v>
      </c>
      <c r="P4739" s="12">
        <v>8</v>
      </c>
      <c r="Q4739" s="12">
        <v>1998</v>
      </c>
      <c r="R4739" s="12">
        <v>3</v>
      </c>
      <c r="S4739">
        <v>20</v>
      </c>
      <c r="T4739" s="7">
        <v>14</v>
      </c>
      <c r="U4739">
        <v>7</v>
      </c>
      <c r="V4739" t="s">
        <v>53</v>
      </c>
      <c r="W4739">
        <f t="shared" si="66"/>
        <v>480</v>
      </c>
      <c r="X4739" s="5">
        <v>7</v>
      </c>
      <c r="Y4739" s="15" t="s">
        <v>48</v>
      </c>
      <c r="Z4739" t="s">
        <v>49</v>
      </c>
      <c r="AA4739" t="s">
        <v>1079</v>
      </c>
      <c r="AB4739">
        <v>0</v>
      </c>
      <c r="AC4739" s="68" t="s">
        <v>1472</v>
      </c>
      <c r="AD4739" s="68" t="s">
        <v>1472</v>
      </c>
      <c r="AE4739" t="s">
        <v>1471</v>
      </c>
    </row>
    <row r="4740" spans="1:31" ht="14.4" x14ac:dyDescent="0.3">
      <c r="A4740">
        <v>46</v>
      </c>
      <c r="B4740" t="s">
        <v>24</v>
      </c>
      <c r="C4740" t="s">
        <v>439</v>
      </c>
      <c r="D4740" t="s">
        <v>269</v>
      </c>
      <c r="E4740">
        <v>2006</v>
      </c>
      <c r="F4740" t="s">
        <v>744</v>
      </c>
      <c r="G4740" t="s">
        <v>745</v>
      </c>
      <c r="H4740" s="3" t="s">
        <v>746</v>
      </c>
      <c r="I4740" s="8">
        <v>-9.9452780000000001</v>
      </c>
      <c r="J4740" s="8">
        <v>-67.874443999999997</v>
      </c>
      <c r="K4740">
        <v>1000000</v>
      </c>
      <c r="L4740" t="s">
        <v>67</v>
      </c>
      <c r="M4740" t="s">
        <v>68</v>
      </c>
      <c r="N4740" t="s">
        <v>747</v>
      </c>
      <c r="O4740" s="12">
        <v>1996</v>
      </c>
      <c r="P4740" s="12">
        <v>8</v>
      </c>
      <c r="Q4740" s="12">
        <v>1998</v>
      </c>
      <c r="R4740" s="12">
        <v>3</v>
      </c>
      <c r="S4740">
        <v>20</v>
      </c>
      <c r="T4740" s="7">
        <v>14</v>
      </c>
      <c r="U4740">
        <v>7</v>
      </c>
      <c r="V4740" t="s">
        <v>53</v>
      </c>
      <c r="W4740">
        <f t="shared" si="66"/>
        <v>480</v>
      </c>
      <c r="X4740" s="5">
        <v>7</v>
      </c>
      <c r="Y4740" s="15" t="s">
        <v>48</v>
      </c>
      <c r="Z4740" t="s">
        <v>49</v>
      </c>
      <c r="AA4740" t="s">
        <v>1173</v>
      </c>
      <c r="AB4740">
        <v>0</v>
      </c>
      <c r="AC4740" s="68" t="s">
        <v>1472</v>
      </c>
      <c r="AD4740" s="68" t="s">
        <v>1472</v>
      </c>
      <c r="AE4740" t="s">
        <v>1471</v>
      </c>
    </row>
    <row r="4741" spans="1:31" ht="14.4" x14ac:dyDescent="0.3">
      <c r="A4741">
        <v>46</v>
      </c>
      <c r="B4741" t="s">
        <v>24</v>
      </c>
      <c r="C4741" t="s">
        <v>439</v>
      </c>
      <c r="D4741" t="s">
        <v>269</v>
      </c>
      <c r="E4741">
        <v>2006</v>
      </c>
      <c r="F4741" t="s">
        <v>744</v>
      </c>
      <c r="G4741" t="s">
        <v>745</v>
      </c>
      <c r="H4741" s="3" t="s">
        <v>746</v>
      </c>
      <c r="I4741" s="8">
        <v>-9.9452780000000001</v>
      </c>
      <c r="J4741" s="8">
        <v>-67.874443999999997</v>
      </c>
      <c r="K4741">
        <v>1000000</v>
      </c>
      <c r="L4741" t="s">
        <v>67</v>
      </c>
      <c r="M4741" t="s">
        <v>68</v>
      </c>
      <c r="N4741" t="s">
        <v>747</v>
      </c>
      <c r="O4741" s="12">
        <v>1996</v>
      </c>
      <c r="P4741" s="12">
        <v>8</v>
      </c>
      <c r="Q4741" s="12">
        <v>1998</v>
      </c>
      <c r="R4741" s="12">
        <v>3</v>
      </c>
      <c r="S4741">
        <v>20</v>
      </c>
      <c r="T4741" s="7">
        <v>14</v>
      </c>
      <c r="U4741">
        <v>7</v>
      </c>
      <c r="V4741" t="s">
        <v>53</v>
      </c>
      <c r="W4741">
        <f t="shared" si="66"/>
        <v>480</v>
      </c>
      <c r="X4741" s="5">
        <v>7</v>
      </c>
      <c r="Y4741" s="15" t="s">
        <v>48</v>
      </c>
      <c r="Z4741" t="s">
        <v>55</v>
      </c>
      <c r="AA4741" t="s">
        <v>1080</v>
      </c>
      <c r="AB4741">
        <v>0</v>
      </c>
      <c r="AC4741" s="68" t="s">
        <v>1472</v>
      </c>
      <c r="AD4741" s="68" t="s">
        <v>1472</v>
      </c>
      <c r="AE4741" t="s">
        <v>1471</v>
      </c>
    </row>
    <row r="4742" spans="1:31" ht="14.4" x14ac:dyDescent="0.3">
      <c r="A4742">
        <v>46</v>
      </c>
      <c r="B4742" t="s">
        <v>24</v>
      </c>
      <c r="C4742" t="s">
        <v>439</v>
      </c>
      <c r="D4742" t="s">
        <v>269</v>
      </c>
      <c r="E4742">
        <v>2006</v>
      </c>
      <c r="F4742" t="s">
        <v>744</v>
      </c>
      <c r="G4742" t="s">
        <v>745</v>
      </c>
      <c r="H4742" s="3" t="s">
        <v>746</v>
      </c>
      <c r="I4742" s="8">
        <v>-9.9452780000000001</v>
      </c>
      <c r="J4742" s="8">
        <v>-67.874443999999997</v>
      </c>
      <c r="K4742">
        <v>1000000</v>
      </c>
      <c r="L4742" t="s">
        <v>67</v>
      </c>
      <c r="M4742" t="s">
        <v>68</v>
      </c>
      <c r="N4742" t="s">
        <v>747</v>
      </c>
      <c r="O4742" s="12">
        <v>1996</v>
      </c>
      <c r="P4742" s="12">
        <v>8</v>
      </c>
      <c r="Q4742" s="12">
        <v>1998</v>
      </c>
      <c r="R4742" s="12">
        <v>3</v>
      </c>
      <c r="S4742">
        <v>20</v>
      </c>
      <c r="T4742" s="7">
        <v>14</v>
      </c>
      <c r="U4742">
        <v>7</v>
      </c>
      <c r="V4742" t="s">
        <v>53</v>
      </c>
      <c r="W4742">
        <f t="shared" si="66"/>
        <v>480</v>
      </c>
      <c r="X4742" s="5">
        <v>7</v>
      </c>
      <c r="Y4742" s="15" t="s">
        <v>48</v>
      </c>
      <c r="Z4742" t="s">
        <v>55</v>
      </c>
      <c r="AA4742" t="s">
        <v>859</v>
      </c>
      <c r="AB4742">
        <v>1</v>
      </c>
      <c r="AC4742" s="68" t="s">
        <v>1472</v>
      </c>
      <c r="AD4742" s="68" t="s">
        <v>1472</v>
      </c>
      <c r="AE4742" t="s">
        <v>1471</v>
      </c>
    </row>
    <row r="4743" spans="1:31" ht="14.4" x14ac:dyDescent="0.3">
      <c r="A4743">
        <v>46</v>
      </c>
      <c r="B4743" t="s">
        <v>24</v>
      </c>
      <c r="C4743" t="s">
        <v>439</v>
      </c>
      <c r="D4743" t="s">
        <v>269</v>
      </c>
      <c r="E4743">
        <v>2006</v>
      </c>
      <c r="F4743" t="s">
        <v>744</v>
      </c>
      <c r="G4743" t="s">
        <v>745</v>
      </c>
      <c r="H4743" s="3" t="s">
        <v>746</v>
      </c>
      <c r="I4743" s="8">
        <v>-9.9452780000000001</v>
      </c>
      <c r="J4743" s="8">
        <v>-67.874443999999997</v>
      </c>
      <c r="K4743">
        <v>1000000</v>
      </c>
      <c r="L4743" t="s">
        <v>67</v>
      </c>
      <c r="M4743" t="s">
        <v>68</v>
      </c>
      <c r="N4743" t="s">
        <v>747</v>
      </c>
      <c r="O4743" s="12">
        <v>1996</v>
      </c>
      <c r="P4743" s="12">
        <v>8</v>
      </c>
      <c r="Q4743" s="12">
        <v>1998</v>
      </c>
      <c r="R4743" s="12">
        <v>3</v>
      </c>
      <c r="S4743">
        <v>20</v>
      </c>
      <c r="T4743" s="7">
        <v>14</v>
      </c>
      <c r="U4743">
        <v>7</v>
      </c>
      <c r="V4743" t="s">
        <v>53</v>
      </c>
      <c r="W4743">
        <f t="shared" si="66"/>
        <v>480</v>
      </c>
      <c r="X4743" s="5">
        <v>7</v>
      </c>
      <c r="Y4743" s="15" t="s">
        <v>48</v>
      </c>
      <c r="Z4743" t="s">
        <v>55</v>
      </c>
      <c r="AA4743" t="s">
        <v>1054</v>
      </c>
      <c r="AB4743">
        <v>0</v>
      </c>
      <c r="AC4743" s="68" t="s">
        <v>1472</v>
      </c>
      <c r="AD4743" s="68" t="s">
        <v>1472</v>
      </c>
      <c r="AE4743" t="s">
        <v>1471</v>
      </c>
    </row>
    <row r="4744" spans="1:31" ht="14.4" x14ac:dyDescent="0.3">
      <c r="A4744">
        <v>46</v>
      </c>
      <c r="B4744" t="s">
        <v>24</v>
      </c>
      <c r="C4744" t="s">
        <v>439</v>
      </c>
      <c r="D4744" t="s">
        <v>269</v>
      </c>
      <c r="E4744">
        <v>2006</v>
      </c>
      <c r="F4744" t="s">
        <v>744</v>
      </c>
      <c r="G4744" t="s">
        <v>745</v>
      </c>
      <c r="H4744" s="3" t="s">
        <v>746</v>
      </c>
      <c r="I4744" s="8">
        <v>-9.9452780000000001</v>
      </c>
      <c r="J4744" s="8">
        <v>-67.874443999999997</v>
      </c>
      <c r="K4744">
        <v>1000000</v>
      </c>
      <c r="L4744" t="s">
        <v>67</v>
      </c>
      <c r="M4744" t="s">
        <v>68</v>
      </c>
      <c r="N4744" t="s">
        <v>747</v>
      </c>
      <c r="O4744" s="12">
        <v>1996</v>
      </c>
      <c r="P4744" s="12">
        <v>8</v>
      </c>
      <c r="Q4744" s="12">
        <v>1998</v>
      </c>
      <c r="R4744" s="12">
        <v>3</v>
      </c>
      <c r="S4744">
        <v>20</v>
      </c>
      <c r="T4744" s="7">
        <v>14</v>
      </c>
      <c r="U4744">
        <v>7</v>
      </c>
      <c r="V4744" t="s">
        <v>53</v>
      </c>
      <c r="W4744">
        <f t="shared" si="66"/>
        <v>480</v>
      </c>
      <c r="X4744" s="5">
        <v>7</v>
      </c>
      <c r="Y4744" s="15" t="s">
        <v>48</v>
      </c>
      <c r="Z4744" t="s">
        <v>55</v>
      </c>
      <c r="AA4744" t="s">
        <v>890</v>
      </c>
      <c r="AB4744">
        <v>7</v>
      </c>
      <c r="AC4744" s="68" t="s">
        <v>1472</v>
      </c>
      <c r="AD4744" s="68" t="s">
        <v>1472</v>
      </c>
      <c r="AE4744" t="s">
        <v>1471</v>
      </c>
    </row>
    <row r="4745" spans="1:31" ht="14.4" x14ac:dyDescent="0.3">
      <c r="A4745">
        <v>46</v>
      </c>
      <c r="B4745" t="s">
        <v>24</v>
      </c>
      <c r="C4745" t="s">
        <v>439</v>
      </c>
      <c r="D4745" t="s">
        <v>269</v>
      </c>
      <c r="E4745">
        <v>2006</v>
      </c>
      <c r="F4745" t="s">
        <v>744</v>
      </c>
      <c r="G4745" t="s">
        <v>745</v>
      </c>
      <c r="H4745" s="3" t="s">
        <v>746</v>
      </c>
      <c r="I4745" s="8">
        <v>-9.9452780000000001</v>
      </c>
      <c r="J4745" s="8">
        <v>-67.874443999999997</v>
      </c>
      <c r="K4745">
        <v>1000000</v>
      </c>
      <c r="L4745" t="s">
        <v>67</v>
      </c>
      <c r="M4745" t="s">
        <v>68</v>
      </c>
      <c r="N4745" t="s">
        <v>747</v>
      </c>
      <c r="O4745" s="12">
        <v>1996</v>
      </c>
      <c r="P4745" s="12">
        <v>8</v>
      </c>
      <c r="Q4745" s="12">
        <v>1998</v>
      </c>
      <c r="R4745" s="12">
        <v>3</v>
      </c>
      <c r="S4745">
        <v>20</v>
      </c>
      <c r="T4745" s="7">
        <v>14</v>
      </c>
      <c r="U4745">
        <v>7</v>
      </c>
      <c r="V4745" t="s">
        <v>53</v>
      </c>
      <c r="W4745">
        <f t="shared" si="66"/>
        <v>480</v>
      </c>
      <c r="X4745" s="5">
        <v>7</v>
      </c>
      <c r="Y4745" s="15" t="s">
        <v>48</v>
      </c>
      <c r="Z4745" t="s">
        <v>55</v>
      </c>
      <c r="AA4745" t="s">
        <v>1146</v>
      </c>
      <c r="AB4745">
        <v>1</v>
      </c>
      <c r="AC4745" s="68" t="s">
        <v>1472</v>
      </c>
      <c r="AD4745" s="68" t="s">
        <v>1472</v>
      </c>
      <c r="AE4745" t="s">
        <v>1471</v>
      </c>
    </row>
    <row r="4746" spans="1:31" ht="14.4" x14ac:dyDescent="0.3">
      <c r="A4746">
        <v>46</v>
      </c>
      <c r="B4746" t="s">
        <v>24</v>
      </c>
      <c r="C4746" t="s">
        <v>439</v>
      </c>
      <c r="D4746" t="s">
        <v>269</v>
      </c>
      <c r="E4746">
        <v>2006</v>
      </c>
      <c r="F4746" t="s">
        <v>744</v>
      </c>
      <c r="G4746" t="s">
        <v>745</v>
      </c>
      <c r="H4746" s="3" t="s">
        <v>746</v>
      </c>
      <c r="I4746" s="8">
        <v>-9.9452780000000001</v>
      </c>
      <c r="J4746" s="8">
        <v>-67.874443999999997</v>
      </c>
      <c r="K4746">
        <v>1000000</v>
      </c>
      <c r="L4746" t="s">
        <v>67</v>
      </c>
      <c r="M4746" t="s">
        <v>68</v>
      </c>
      <c r="N4746" t="s">
        <v>747</v>
      </c>
      <c r="O4746" s="12">
        <v>1996</v>
      </c>
      <c r="P4746" s="12">
        <v>8</v>
      </c>
      <c r="Q4746" s="12">
        <v>1998</v>
      </c>
      <c r="R4746" s="12">
        <v>3</v>
      </c>
      <c r="S4746">
        <v>20</v>
      </c>
      <c r="T4746" s="7">
        <v>14</v>
      </c>
      <c r="U4746">
        <v>7</v>
      </c>
      <c r="V4746" t="s">
        <v>53</v>
      </c>
      <c r="W4746">
        <f t="shared" si="66"/>
        <v>480</v>
      </c>
      <c r="X4746" s="5">
        <v>7</v>
      </c>
      <c r="Y4746" s="15" t="s">
        <v>48</v>
      </c>
      <c r="Z4746" t="s">
        <v>55</v>
      </c>
      <c r="AA4746" t="s">
        <v>503</v>
      </c>
      <c r="AB4746">
        <v>0</v>
      </c>
      <c r="AC4746" s="68" t="s">
        <v>1472</v>
      </c>
      <c r="AD4746" s="68" t="s">
        <v>1472</v>
      </c>
      <c r="AE4746" t="s">
        <v>1471</v>
      </c>
    </row>
    <row r="4747" spans="1:31" ht="14.4" x14ac:dyDescent="0.3">
      <c r="A4747">
        <v>46</v>
      </c>
      <c r="B4747" t="s">
        <v>24</v>
      </c>
      <c r="C4747" t="s">
        <v>439</v>
      </c>
      <c r="D4747" t="s">
        <v>269</v>
      </c>
      <c r="E4747">
        <v>2006</v>
      </c>
      <c r="F4747" t="s">
        <v>744</v>
      </c>
      <c r="G4747" t="s">
        <v>745</v>
      </c>
      <c r="H4747" s="3" t="s">
        <v>746</v>
      </c>
      <c r="I4747" s="8">
        <v>-9.9452780000000001</v>
      </c>
      <c r="J4747" s="8">
        <v>-67.874443999999997</v>
      </c>
      <c r="K4747">
        <v>1000000</v>
      </c>
      <c r="L4747" t="s">
        <v>67</v>
      </c>
      <c r="M4747" t="s">
        <v>68</v>
      </c>
      <c r="N4747" t="s">
        <v>747</v>
      </c>
      <c r="O4747" s="12">
        <v>1996</v>
      </c>
      <c r="P4747" s="12">
        <v>8</v>
      </c>
      <c r="Q4747" s="12">
        <v>1998</v>
      </c>
      <c r="R4747" s="12">
        <v>3</v>
      </c>
      <c r="S4747">
        <v>20</v>
      </c>
      <c r="T4747" s="7">
        <v>14</v>
      </c>
      <c r="U4747">
        <v>7</v>
      </c>
      <c r="V4747" t="s">
        <v>53</v>
      </c>
      <c r="W4747">
        <f t="shared" si="66"/>
        <v>480</v>
      </c>
      <c r="X4747" s="5">
        <v>7</v>
      </c>
      <c r="Y4747" s="15" t="s">
        <v>48</v>
      </c>
      <c r="Z4747" t="s">
        <v>55</v>
      </c>
      <c r="AA4747" t="s">
        <v>861</v>
      </c>
      <c r="AB4747">
        <v>1</v>
      </c>
      <c r="AC4747" s="68" t="s">
        <v>1472</v>
      </c>
      <c r="AD4747" s="68" t="s">
        <v>1472</v>
      </c>
      <c r="AE4747" t="s">
        <v>1471</v>
      </c>
    </row>
    <row r="4748" spans="1:31" ht="14.4" x14ac:dyDescent="0.3">
      <c r="A4748">
        <v>46</v>
      </c>
      <c r="B4748" t="s">
        <v>24</v>
      </c>
      <c r="C4748" t="s">
        <v>439</v>
      </c>
      <c r="D4748" t="s">
        <v>269</v>
      </c>
      <c r="E4748">
        <v>2006</v>
      </c>
      <c r="F4748" t="s">
        <v>744</v>
      </c>
      <c r="G4748" t="s">
        <v>745</v>
      </c>
      <c r="H4748" s="3" t="s">
        <v>746</v>
      </c>
      <c r="I4748" s="8">
        <v>-9.9452780000000001</v>
      </c>
      <c r="J4748" s="8">
        <v>-67.874443999999997</v>
      </c>
      <c r="K4748">
        <v>1000000</v>
      </c>
      <c r="L4748" t="s">
        <v>67</v>
      </c>
      <c r="M4748" t="s">
        <v>68</v>
      </c>
      <c r="N4748" t="s">
        <v>747</v>
      </c>
      <c r="O4748" s="12">
        <v>1996</v>
      </c>
      <c r="P4748" s="12">
        <v>8</v>
      </c>
      <c r="Q4748" s="12">
        <v>1998</v>
      </c>
      <c r="R4748" s="12">
        <v>3</v>
      </c>
      <c r="S4748">
        <v>20</v>
      </c>
      <c r="T4748" s="7">
        <v>14</v>
      </c>
      <c r="U4748">
        <v>7</v>
      </c>
      <c r="V4748" t="s">
        <v>53</v>
      </c>
      <c r="W4748">
        <f t="shared" si="66"/>
        <v>480</v>
      </c>
      <c r="X4748" s="5">
        <v>7</v>
      </c>
      <c r="Y4748" s="15" t="s">
        <v>48</v>
      </c>
      <c r="Z4748" t="s">
        <v>55</v>
      </c>
      <c r="AA4748" t="s">
        <v>1135</v>
      </c>
      <c r="AB4748">
        <v>1</v>
      </c>
      <c r="AC4748" s="68" t="s">
        <v>1472</v>
      </c>
      <c r="AD4748" s="68" t="s">
        <v>1472</v>
      </c>
      <c r="AE4748" t="s">
        <v>1471</v>
      </c>
    </row>
    <row r="4749" spans="1:31" ht="14.4" x14ac:dyDescent="0.3">
      <c r="A4749">
        <v>46</v>
      </c>
      <c r="B4749" t="s">
        <v>24</v>
      </c>
      <c r="C4749" t="s">
        <v>439</v>
      </c>
      <c r="D4749" t="s">
        <v>269</v>
      </c>
      <c r="E4749">
        <v>2006</v>
      </c>
      <c r="F4749" t="s">
        <v>744</v>
      </c>
      <c r="G4749" t="s">
        <v>745</v>
      </c>
      <c r="H4749" s="3" t="s">
        <v>746</v>
      </c>
      <c r="I4749" s="8">
        <v>-9.9452780000000001</v>
      </c>
      <c r="J4749" s="8">
        <v>-67.874443999999997</v>
      </c>
      <c r="K4749">
        <v>1000000</v>
      </c>
      <c r="L4749" t="s">
        <v>67</v>
      </c>
      <c r="M4749" t="s">
        <v>68</v>
      </c>
      <c r="N4749" t="s">
        <v>747</v>
      </c>
      <c r="O4749" s="12">
        <v>1996</v>
      </c>
      <c r="P4749" s="12">
        <v>8</v>
      </c>
      <c r="Q4749" s="12">
        <v>1998</v>
      </c>
      <c r="R4749" s="12">
        <v>3</v>
      </c>
      <c r="S4749">
        <v>20</v>
      </c>
      <c r="T4749" s="7">
        <v>14</v>
      </c>
      <c r="U4749">
        <v>7</v>
      </c>
      <c r="V4749" t="s">
        <v>53</v>
      </c>
      <c r="W4749">
        <f t="shared" si="66"/>
        <v>480</v>
      </c>
      <c r="X4749" s="5">
        <v>7</v>
      </c>
      <c r="Y4749" s="15" t="s">
        <v>48</v>
      </c>
      <c r="Z4749" t="s">
        <v>55</v>
      </c>
      <c r="AA4749" t="s">
        <v>59</v>
      </c>
      <c r="AB4749">
        <v>0</v>
      </c>
      <c r="AC4749" s="68" t="s">
        <v>1472</v>
      </c>
      <c r="AD4749" s="68" t="s">
        <v>1472</v>
      </c>
      <c r="AE4749" t="s">
        <v>1471</v>
      </c>
    </row>
    <row r="4750" spans="1:31" ht="14.4" x14ac:dyDescent="0.3">
      <c r="A4750">
        <v>46</v>
      </c>
      <c r="B4750" t="s">
        <v>24</v>
      </c>
      <c r="C4750" t="s">
        <v>439</v>
      </c>
      <c r="D4750" t="s">
        <v>269</v>
      </c>
      <c r="E4750">
        <v>2006</v>
      </c>
      <c r="F4750" t="s">
        <v>744</v>
      </c>
      <c r="G4750" t="s">
        <v>745</v>
      </c>
      <c r="H4750" s="3" t="s">
        <v>746</v>
      </c>
      <c r="I4750" s="8">
        <v>-9.9452780000000001</v>
      </c>
      <c r="J4750" s="8">
        <v>-67.874443999999997</v>
      </c>
      <c r="K4750">
        <v>1000000</v>
      </c>
      <c r="L4750" t="s">
        <v>67</v>
      </c>
      <c r="M4750" t="s">
        <v>68</v>
      </c>
      <c r="N4750" t="s">
        <v>747</v>
      </c>
      <c r="O4750" s="12">
        <v>1996</v>
      </c>
      <c r="P4750" s="12">
        <v>8</v>
      </c>
      <c r="Q4750" s="12">
        <v>1998</v>
      </c>
      <c r="R4750" s="12">
        <v>3</v>
      </c>
      <c r="S4750">
        <v>20</v>
      </c>
      <c r="T4750" s="7">
        <v>14</v>
      </c>
      <c r="U4750">
        <v>7</v>
      </c>
      <c r="V4750" t="s">
        <v>53</v>
      </c>
      <c r="W4750">
        <f t="shared" si="66"/>
        <v>480</v>
      </c>
      <c r="X4750" s="5">
        <v>7</v>
      </c>
      <c r="Y4750" s="15" t="s">
        <v>48</v>
      </c>
      <c r="Z4750" t="s">
        <v>55</v>
      </c>
      <c r="AA4750" t="s">
        <v>655</v>
      </c>
      <c r="AB4750">
        <v>12</v>
      </c>
      <c r="AC4750" s="68" t="s">
        <v>1472</v>
      </c>
      <c r="AD4750" s="68" t="s">
        <v>1472</v>
      </c>
      <c r="AE4750" t="s">
        <v>1471</v>
      </c>
    </row>
    <row r="4751" spans="1:31" ht="14.4" x14ac:dyDescent="0.3">
      <c r="A4751">
        <v>46</v>
      </c>
      <c r="B4751" t="s">
        <v>24</v>
      </c>
      <c r="C4751" t="s">
        <v>439</v>
      </c>
      <c r="D4751" t="s">
        <v>269</v>
      </c>
      <c r="E4751">
        <v>2006</v>
      </c>
      <c r="F4751" t="s">
        <v>744</v>
      </c>
      <c r="G4751" t="s">
        <v>745</v>
      </c>
      <c r="H4751" s="3" t="s">
        <v>746</v>
      </c>
      <c r="I4751" s="8">
        <v>-9.9452780000000001</v>
      </c>
      <c r="J4751" s="8">
        <v>-67.874443999999997</v>
      </c>
      <c r="K4751">
        <v>1000000</v>
      </c>
      <c r="L4751" t="s">
        <v>67</v>
      </c>
      <c r="M4751" t="s">
        <v>68</v>
      </c>
      <c r="N4751" t="s">
        <v>747</v>
      </c>
      <c r="O4751" s="12">
        <v>1996</v>
      </c>
      <c r="P4751" s="12">
        <v>8</v>
      </c>
      <c r="Q4751" s="12">
        <v>1998</v>
      </c>
      <c r="R4751" s="12">
        <v>3</v>
      </c>
      <c r="S4751">
        <v>20</v>
      </c>
      <c r="T4751" s="7">
        <v>14</v>
      </c>
      <c r="U4751">
        <v>7</v>
      </c>
      <c r="V4751" t="s">
        <v>53</v>
      </c>
      <c r="W4751">
        <f t="shared" si="66"/>
        <v>480</v>
      </c>
      <c r="X4751" s="5">
        <v>7</v>
      </c>
      <c r="Y4751" s="15" t="s">
        <v>48</v>
      </c>
      <c r="Z4751" t="s">
        <v>55</v>
      </c>
      <c r="AA4751" t="s">
        <v>379</v>
      </c>
      <c r="AB4751">
        <v>0</v>
      </c>
      <c r="AC4751" s="68" t="s">
        <v>1472</v>
      </c>
      <c r="AD4751" s="68" t="s">
        <v>1472</v>
      </c>
      <c r="AE4751" t="s">
        <v>1471</v>
      </c>
    </row>
    <row r="4752" spans="1:31" ht="14.4" x14ac:dyDescent="0.3">
      <c r="A4752">
        <v>46</v>
      </c>
      <c r="B4752" t="s">
        <v>24</v>
      </c>
      <c r="C4752" t="s">
        <v>439</v>
      </c>
      <c r="D4752" t="s">
        <v>269</v>
      </c>
      <c r="E4752">
        <v>2006</v>
      </c>
      <c r="F4752" t="s">
        <v>744</v>
      </c>
      <c r="G4752" t="s">
        <v>745</v>
      </c>
      <c r="H4752" s="3" t="s">
        <v>746</v>
      </c>
      <c r="I4752" s="8">
        <v>-9.9452780000000001</v>
      </c>
      <c r="J4752" s="8">
        <v>-67.874443999999997</v>
      </c>
      <c r="K4752">
        <v>1000000</v>
      </c>
      <c r="L4752" t="s">
        <v>67</v>
      </c>
      <c r="M4752" t="s">
        <v>68</v>
      </c>
      <c r="N4752" t="s">
        <v>747</v>
      </c>
      <c r="O4752" s="12">
        <v>1996</v>
      </c>
      <c r="P4752" s="12">
        <v>8</v>
      </c>
      <c r="Q4752" s="12">
        <v>1998</v>
      </c>
      <c r="R4752" s="12">
        <v>3</v>
      </c>
      <c r="S4752">
        <v>20</v>
      </c>
      <c r="T4752" s="7">
        <v>14</v>
      </c>
      <c r="U4752">
        <v>7</v>
      </c>
      <c r="V4752" t="s">
        <v>53</v>
      </c>
      <c r="W4752">
        <f t="shared" si="66"/>
        <v>480</v>
      </c>
      <c r="X4752" s="5">
        <v>7</v>
      </c>
      <c r="Y4752" s="15" t="s">
        <v>48</v>
      </c>
      <c r="Z4752" t="s">
        <v>55</v>
      </c>
      <c r="AA4752" t="s">
        <v>899</v>
      </c>
      <c r="AB4752">
        <v>0</v>
      </c>
      <c r="AC4752" s="68" t="s">
        <v>1472</v>
      </c>
      <c r="AD4752" s="68" t="s">
        <v>1472</v>
      </c>
      <c r="AE4752" t="s">
        <v>1471</v>
      </c>
    </row>
    <row r="4753" spans="1:31" ht="14.4" x14ac:dyDescent="0.3">
      <c r="A4753">
        <v>46</v>
      </c>
      <c r="B4753" t="s">
        <v>24</v>
      </c>
      <c r="C4753" t="s">
        <v>439</v>
      </c>
      <c r="D4753" t="s">
        <v>269</v>
      </c>
      <c r="E4753">
        <v>2006</v>
      </c>
      <c r="F4753" t="s">
        <v>744</v>
      </c>
      <c r="G4753" t="s">
        <v>745</v>
      </c>
      <c r="H4753" s="3" t="s">
        <v>746</v>
      </c>
      <c r="I4753" s="8">
        <v>-9.9452780000000001</v>
      </c>
      <c r="J4753" s="8">
        <v>-67.874443999999997</v>
      </c>
      <c r="K4753">
        <v>1000000</v>
      </c>
      <c r="L4753" t="s">
        <v>67</v>
      </c>
      <c r="M4753" t="s">
        <v>68</v>
      </c>
      <c r="N4753" t="s">
        <v>747</v>
      </c>
      <c r="O4753" s="12">
        <v>1996</v>
      </c>
      <c r="P4753" s="12">
        <v>8</v>
      </c>
      <c r="Q4753" s="12">
        <v>1998</v>
      </c>
      <c r="R4753" s="12">
        <v>3</v>
      </c>
      <c r="S4753">
        <v>20</v>
      </c>
      <c r="T4753" s="7">
        <v>14</v>
      </c>
      <c r="U4753">
        <v>7</v>
      </c>
      <c r="V4753" t="s">
        <v>53</v>
      </c>
      <c r="W4753">
        <f t="shared" si="66"/>
        <v>480</v>
      </c>
      <c r="X4753" s="5">
        <v>7</v>
      </c>
      <c r="Y4753" s="15" t="s">
        <v>48</v>
      </c>
      <c r="Z4753" t="s">
        <v>55</v>
      </c>
      <c r="AA4753" t="s">
        <v>1083</v>
      </c>
      <c r="AB4753">
        <v>2</v>
      </c>
      <c r="AC4753" s="68" t="s">
        <v>1472</v>
      </c>
      <c r="AD4753" s="68" t="s">
        <v>1472</v>
      </c>
      <c r="AE4753" t="s">
        <v>1471</v>
      </c>
    </row>
    <row r="4754" spans="1:31" ht="14.4" x14ac:dyDescent="0.3">
      <c r="A4754">
        <v>46</v>
      </c>
      <c r="B4754" t="s">
        <v>24</v>
      </c>
      <c r="C4754" t="s">
        <v>439</v>
      </c>
      <c r="D4754" t="s">
        <v>269</v>
      </c>
      <c r="E4754">
        <v>2006</v>
      </c>
      <c r="F4754" t="s">
        <v>744</v>
      </c>
      <c r="G4754" t="s">
        <v>745</v>
      </c>
      <c r="H4754" s="3" t="s">
        <v>746</v>
      </c>
      <c r="I4754" s="8">
        <v>-9.9452780000000001</v>
      </c>
      <c r="J4754" s="8">
        <v>-67.874443999999997</v>
      </c>
      <c r="K4754">
        <v>1000000</v>
      </c>
      <c r="L4754" t="s">
        <v>67</v>
      </c>
      <c r="M4754" t="s">
        <v>68</v>
      </c>
      <c r="N4754" t="s">
        <v>747</v>
      </c>
      <c r="O4754" s="12">
        <v>1996</v>
      </c>
      <c r="P4754" s="12">
        <v>8</v>
      </c>
      <c r="Q4754" s="12">
        <v>1998</v>
      </c>
      <c r="R4754" s="12">
        <v>3</v>
      </c>
      <c r="S4754">
        <v>20</v>
      </c>
      <c r="T4754" s="7">
        <v>14</v>
      </c>
      <c r="U4754">
        <v>7</v>
      </c>
      <c r="V4754" t="s">
        <v>53</v>
      </c>
      <c r="W4754">
        <f t="shared" si="66"/>
        <v>480</v>
      </c>
      <c r="X4754" s="5">
        <v>7</v>
      </c>
      <c r="Y4754" s="15" t="s">
        <v>48</v>
      </c>
      <c r="Z4754" t="s">
        <v>55</v>
      </c>
      <c r="AA4754" t="s">
        <v>524</v>
      </c>
      <c r="AB4754">
        <v>1</v>
      </c>
      <c r="AC4754" s="68" t="s">
        <v>1472</v>
      </c>
      <c r="AD4754" s="68" t="s">
        <v>1472</v>
      </c>
      <c r="AE4754" t="s">
        <v>1471</v>
      </c>
    </row>
    <row r="4755" spans="1:31" ht="14.4" x14ac:dyDescent="0.3">
      <c r="A4755">
        <v>46</v>
      </c>
      <c r="B4755" t="s">
        <v>24</v>
      </c>
      <c r="C4755" t="s">
        <v>439</v>
      </c>
      <c r="D4755" t="s">
        <v>269</v>
      </c>
      <c r="E4755">
        <v>2006</v>
      </c>
      <c r="F4755" t="s">
        <v>744</v>
      </c>
      <c r="G4755" t="s">
        <v>745</v>
      </c>
      <c r="H4755" s="3" t="s">
        <v>746</v>
      </c>
      <c r="I4755" s="8">
        <v>-9.9452780000000001</v>
      </c>
      <c r="J4755" s="8">
        <v>-67.874443999999997</v>
      </c>
      <c r="K4755">
        <v>1000000</v>
      </c>
      <c r="L4755" t="s">
        <v>67</v>
      </c>
      <c r="M4755" t="s">
        <v>68</v>
      </c>
      <c r="N4755" t="s">
        <v>747</v>
      </c>
      <c r="O4755" s="12">
        <v>1996</v>
      </c>
      <c r="P4755" s="12">
        <v>8</v>
      </c>
      <c r="Q4755" s="12">
        <v>1998</v>
      </c>
      <c r="R4755" s="12">
        <v>3</v>
      </c>
      <c r="S4755">
        <v>20</v>
      </c>
      <c r="T4755" s="7">
        <v>14</v>
      </c>
      <c r="U4755">
        <v>7</v>
      </c>
      <c r="V4755" t="s">
        <v>53</v>
      </c>
      <c r="W4755">
        <f t="shared" si="66"/>
        <v>480</v>
      </c>
      <c r="X4755" s="5">
        <v>7</v>
      </c>
      <c r="Y4755" s="15" t="s">
        <v>48</v>
      </c>
      <c r="Z4755" t="s">
        <v>55</v>
      </c>
      <c r="AA4755" t="s">
        <v>70</v>
      </c>
      <c r="AB4755">
        <v>0</v>
      </c>
      <c r="AC4755" s="68" t="s">
        <v>1472</v>
      </c>
      <c r="AD4755" s="68" t="s">
        <v>1472</v>
      </c>
      <c r="AE4755" t="s">
        <v>1471</v>
      </c>
    </row>
    <row r="4756" spans="1:31" ht="14.4" x14ac:dyDescent="0.3">
      <c r="A4756">
        <v>46</v>
      </c>
      <c r="B4756" t="s">
        <v>24</v>
      </c>
      <c r="C4756" t="s">
        <v>439</v>
      </c>
      <c r="D4756" t="s">
        <v>269</v>
      </c>
      <c r="E4756">
        <v>2006</v>
      </c>
      <c r="F4756" t="s">
        <v>744</v>
      </c>
      <c r="G4756" t="s">
        <v>745</v>
      </c>
      <c r="H4756" s="3" t="s">
        <v>746</v>
      </c>
      <c r="I4756" s="8">
        <v>-9.9452780000000001</v>
      </c>
      <c r="J4756" s="8">
        <v>-67.874443999999997</v>
      </c>
      <c r="K4756">
        <v>1000000</v>
      </c>
      <c r="L4756" t="s">
        <v>67</v>
      </c>
      <c r="M4756" t="s">
        <v>68</v>
      </c>
      <c r="N4756" t="s">
        <v>747</v>
      </c>
      <c r="O4756" s="12">
        <v>1996</v>
      </c>
      <c r="P4756" s="12">
        <v>8</v>
      </c>
      <c r="Q4756" s="12">
        <v>1998</v>
      </c>
      <c r="R4756" s="12">
        <v>3</v>
      </c>
      <c r="S4756">
        <v>20</v>
      </c>
      <c r="T4756" s="7">
        <v>14</v>
      </c>
      <c r="U4756">
        <v>7</v>
      </c>
      <c r="V4756" t="s">
        <v>53</v>
      </c>
      <c r="W4756">
        <f t="shared" si="66"/>
        <v>480</v>
      </c>
      <c r="X4756" s="5">
        <v>7</v>
      </c>
      <c r="Y4756" s="15" t="s">
        <v>48</v>
      </c>
      <c r="Z4756" t="s">
        <v>55</v>
      </c>
      <c r="AA4756" t="s">
        <v>876</v>
      </c>
      <c r="AB4756">
        <v>0</v>
      </c>
      <c r="AC4756" s="68" t="s">
        <v>1472</v>
      </c>
      <c r="AD4756" s="68" t="s">
        <v>1472</v>
      </c>
      <c r="AE4756" t="s">
        <v>1471</v>
      </c>
    </row>
    <row r="4757" spans="1:31" ht="14.4" x14ac:dyDescent="0.3">
      <c r="A4757">
        <v>46</v>
      </c>
      <c r="B4757" t="s">
        <v>24</v>
      </c>
      <c r="C4757" t="s">
        <v>439</v>
      </c>
      <c r="D4757" t="s">
        <v>269</v>
      </c>
      <c r="E4757">
        <v>2006</v>
      </c>
      <c r="F4757" t="s">
        <v>744</v>
      </c>
      <c r="G4757" t="s">
        <v>745</v>
      </c>
      <c r="H4757" s="3" t="s">
        <v>746</v>
      </c>
      <c r="I4757" s="8">
        <v>-9.9452780000000001</v>
      </c>
      <c r="J4757" s="8">
        <v>-67.874443999999997</v>
      </c>
      <c r="K4757">
        <v>1000000</v>
      </c>
      <c r="L4757" t="s">
        <v>67</v>
      </c>
      <c r="M4757" t="s">
        <v>68</v>
      </c>
      <c r="N4757" t="s">
        <v>747</v>
      </c>
      <c r="O4757" s="12">
        <v>1996</v>
      </c>
      <c r="P4757" s="12">
        <v>8</v>
      </c>
      <c r="Q4757" s="12">
        <v>1998</v>
      </c>
      <c r="R4757" s="12">
        <v>3</v>
      </c>
      <c r="S4757">
        <v>20</v>
      </c>
      <c r="T4757" s="7">
        <v>14</v>
      </c>
      <c r="U4757">
        <v>7</v>
      </c>
      <c r="V4757" t="s">
        <v>53</v>
      </c>
      <c r="W4757">
        <f t="shared" si="66"/>
        <v>480</v>
      </c>
      <c r="X4757" s="5">
        <v>7</v>
      </c>
      <c r="Y4757" s="15" t="s">
        <v>48</v>
      </c>
      <c r="Z4757" t="s">
        <v>55</v>
      </c>
      <c r="AA4757" t="s">
        <v>1174</v>
      </c>
      <c r="AB4757">
        <v>0</v>
      </c>
      <c r="AC4757" s="68" t="s">
        <v>1472</v>
      </c>
      <c r="AD4757" s="68" t="s">
        <v>1472</v>
      </c>
      <c r="AE4757" t="s">
        <v>1471</v>
      </c>
    </row>
    <row r="4758" spans="1:31" ht="14.4" x14ac:dyDescent="0.3">
      <c r="A4758">
        <v>46</v>
      </c>
      <c r="B4758" t="s">
        <v>24</v>
      </c>
      <c r="C4758" t="s">
        <v>439</v>
      </c>
      <c r="D4758" t="s">
        <v>269</v>
      </c>
      <c r="E4758">
        <v>2006</v>
      </c>
      <c r="F4758" t="s">
        <v>744</v>
      </c>
      <c r="G4758" t="s">
        <v>745</v>
      </c>
      <c r="H4758" s="3" t="s">
        <v>746</v>
      </c>
      <c r="I4758" s="8">
        <v>-9.9452780000000001</v>
      </c>
      <c r="J4758" s="8">
        <v>-67.874443999999997</v>
      </c>
      <c r="K4758">
        <v>1000000</v>
      </c>
      <c r="L4758" t="s">
        <v>67</v>
      </c>
      <c r="M4758" t="s">
        <v>68</v>
      </c>
      <c r="N4758" t="s">
        <v>747</v>
      </c>
      <c r="O4758" s="12">
        <v>1996</v>
      </c>
      <c r="P4758" s="12">
        <v>8</v>
      </c>
      <c r="Q4758" s="12">
        <v>1998</v>
      </c>
      <c r="R4758" s="12">
        <v>3</v>
      </c>
      <c r="S4758">
        <v>20</v>
      </c>
      <c r="T4758" s="7">
        <v>14</v>
      </c>
      <c r="U4758">
        <v>7</v>
      </c>
      <c r="V4758" t="s">
        <v>53</v>
      </c>
      <c r="W4758">
        <f t="shared" si="66"/>
        <v>480</v>
      </c>
      <c r="X4758" s="5">
        <v>7</v>
      </c>
      <c r="Y4758" s="15" t="s">
        <v>48</v>
      </c>
      <c r="Z4758" t="s">
        <v>83</v>
      </c>
      <c r="AA4758" t="s">
        <v>128</v>
      </c>
      <c r="AB4758">
        <v>0</v>
      </c>
      <c r="AC4758" s="68" t="s">
        <v>1472</v>
      </c>
      <c r="AD4758" s="68" t="s">
        <v>1472</v>
      </c>
      <c r="AE4758" t="s">
        <v>1471</v>
      </c>
    </row>
    <row r="4759" spans="1:31" ht="14.4" x14ac:dyDescent="0.3">
      <c r="A4759">
        <v>46</v>
      </c>
      <c r="B4759" t="s">
        <v>24</v>
      </c>
      <c r="C4759" t="s">
        <v>439</v>
      </c>
      <c r="D4759" t="s">
        <v>269</v>
      </c>
      <c r="E4759">
        <v>2006</v>
      </c>
      <c r="F4759" t="s">
        <v>744</v>
      </c>
      <c r="G4759" t="s">
        <v>745</v>
      </c>
      <c r="H4759" s="3" t="s">
        <v>746</v>
      </c>
      <c r="I4759" s="8">
        <v>-9.9452780000000001</v>
      </c>
      <c r="J4759" s="8">
        <v>-67.874443999999997</v>
      </c>
      <c r="K4759">
        <v>1000000</v>
      </c>
      <c r="L4759" t="s">
        <v>67</v>
      </c>
      <c r="M4759" t="s">
        <v>68</v>
      </c>
      <c r="N4759" t="s">
        <v>747</v>
      </c>
      <c r="O4759" s="12">
        <v>1996</v>
      </c>
      <c r="P4759" s="12">
        <v>8</v>
      </c>
      <c r="Q4759" s="12">
        <v>1998</v>
      </c>
      <c r="R4759" s="12">
        <v>3</v>
      </c>
      <c r="S4759">
        <v>20</v>
      </c>
      <c r="T4759" s="7">
        <v>14</v>
      </c>
      <c r="U4759">
        <v>7</v>
      </c>
      <c r="V4759" t="s">
        <v>53</v>
      </c>
      <c r="W4759">
        <f t="shared" si="66"/>
        <v>480</v>
      </c>
      <c r="X4759" s="5">
        <v>7</v>
      </c>
      <c r="Y4759" s="15" t="s">
        <v>48</v>
      </c>
      <c r="Z4759" t="s">
        <v>83</v>
      </c>
      <c r="AA4759" t="s">
        <v>84</v>
      </c>
      <c r="AB4759">
        <v>73</v>
      </c>
      <c r="AC4759" s="68" t="s">
        <v>1472</v>
      </c>
      <c r="AD4759" s="68" t="s">
        <v>1472</v>
      </c>
      <c r="AE4759" t="s">
        <v>1471</v>
      </c>
    </row>
    <row r="4760" spans="1:31" ht="14.4" x14ac:dyDescent="0.3">
      <c r="A4760">
        <v>46</v>
      </c>
      <c r="B4760" t="s">
        <v>24</v>
      </c>
      <c r="C4760" t="s">
        <v>439</v>
      </c>
      <c r="D4760" t="s">
        <v>269</v>
      </c>
      <c r="E4760">
        <v>2006</v>
      </c>
      <c r="F4760" t="s">
        <v>744</v>
      </c>
      <c r="G4760" t="s">
        <v>745</v>
      </c>
      <c r="H4760" s="3" t="s">
        <v>746</v>
      </c>
      <c r="I4760" s="8">
        <v>-9.9452780000000001</v>
      </c>
      <c r="J4760" s="8">
        <v>-67.874443999999997</v>
      </c>
      <c r="K4760">
        <v>1000000</v>
      </c>
      <c r="L4760" t="s">
        <v>67</v>
      </c>
      <c r="M4760" t="s">
        <v>68</v>
      </c>
      <c r="N4760" t="s">
        <v>747</v>
      </c>
      <c r="O4760" s="12">
        <v>1996</v>
      </c>
      <c r="P4760" s="12">
        <v>8</v>
      </c>
      <c r="Q4760" s="12">
        <v>1998</v>
      </c>
      <c r="R4760" s="12">
        <v>3</v>
      </c>
      <c r="S4760">
        <v>20</v>
      </c>
      <c r="T4760" s="7">
        <v>14</v>
      </c>
      <c r="U4760">
        <v>7</v>
      </c>
      <c r="V4760" t="s">
        <v>53</v>
      </c>
      <c r="W4760">
        <f t="shared" si="66"/>
        <v>480</v>
      </c>
      <c r="X4760" s="5">
        <v>7</v>
      </c>
      <c r="Y4760" s="15" t="s">
        <v>48</v>
      </c>
      <c r="Z4760" t="s">
        <v>83</v>
      </c>
      <c r="AA4760" t="s">
        <v>911</v>
      </c>
      <c r="AB4760">
        <v>58</v>
      </c>
      <c r="AC4760" s="68" t="s">
        <v>1472</v>
      </c>
      <c r="AD4760" s="68" t="s">
        <v>1472</v>
      </c>
      <c r="AE4760" t="s">
        <v>1471</v>
      </c>
    </row>
    <row r="4761" spans="1:31" ht="14.4" x14ac:dyDescent="0.3">
      <c r="A4761">
        <v>46</v>
      </c>
      <c r="B4761" t="s">
        <v>24</v>
      </c>
      <c r="C4761" t="s">
        <v>439</v>
      </c>
      <c r="D4761" t="s">
        <v>269</v>
      </c>
      <c r="E4761">
        <v>2006</v>
      </c>
      <c r="F4761" t="s">
        <v>744</v>
      </c>
      <c r="G4761" t="s">
        <v>745</v>
      </c>
      <c r="H4761" s="3" t="s">
        <v>746</v>
      </c>
      <c r="I4761" s="8">
        <v>-9.9452780000000001</v>
      </c>
      <c r="J4761" s="8">
        <v>-67.874443999999997</v>
      </c>
      <c r="K4761">
        <v>1000000</v>
      </c>
      <c r="L4761" t="s">
        <v>67</v>
      </c>
      <c r="M4761" t="s">
        <v>68</v>
      </c>
      <c r="N4761" t="s">
        <v>747</v>
      </c>
      <c r="O4761" s="12">
        <v>1996</v>
      </c>
      <c r="P4761" s="12">
        <v>8</v>
      </c>
      <c r="Q4761" s="12">
        <v>1998</v>
      </c>
      <c r="R4761" s="12">
        <v>3</v>
      </c>
      <c r="S4761">
        <v>20</v>
      </c>
      <c r="T4761" s="7">
        <v>14</v>
      </c>
      <c r="U4761">
        <v>7</v>
      </c>
      <c r="V4761" t="s">
        <v>53</v>
      </c>
      <c r="W4761">
        <f t="shared" si="66"/>
        <v>480</v>
      </c>
      <c r="X4761" s="5">
        <v>7</v>
      </c>
      <c r="Y4761" s="15" t="s">
        <v>48</v>
      </c>
      <c r="Z4761" t="s">
        <v>83</v>
      </c>
      <c r="AA4761" t="s">
        <v>902</v>
      </c>
      <c r="AB4761">
        <v>3</v>
      </c>
      <c r="AC4761" s="68" t="s">
        <v>1472</v>
      </c>
      <c r="AD4761" s="68" t="s">
        <v>1472</v>
      </c>
      <c r="AE4761" t="s">
        <v>1471</v>
      </c>
    </row>
    <row r="4762" spans="1:31" ht="14.4" x14ac:dyDescent="0.3">
      <c r="A4762">
        <v>46</v>
      </c>
      <c r="B4762" t="s">
        <v>24</v>
      </c>
      <c r="C4762" t="s">
        <v>439</v>
      </c>
      <c r="D4762" t="s">
        <v>269</v>
      </c>
      <c r="E4762">
        <v>2006</v>
      </c>
      <c r="F4762" t="s">
        <v>744</v>
      </c>
      <c r="G4762" t="s">
        <v>745</v>
      </c>
      <c r="H4762" s="3" t="s">
        <v>746</v>
      </c>
      <c r="I4762" s="8">
        <v>-9.9452780000000001</v>
      </c>
      <c r="J4762" s="8">
        <v>-67.874443999999997</v>
      </c>
      <c r="K4762">
        <v>1000000</v>
      </c>
      <c r="L4762" t="s">
        <v>67</v>
      </c>
      <c r="M4762" t="s">
        <v>68</v>
      </c>
      <c r="N4762" t="s">
        <v>747</v>
      </c>
      <c r="O4762" s="12">
        <v>1996</v>
      </c>
      <c r="P4762" s="12">
        <v>8</v>
      </c>
      <c r="Q4762" s="12">
        <v>1998</v>
      </c>
      <c r="R4762" s="12">
        <v>3</v>
      </c>
      <c r="S4762">
        <v>20</v>
      </c>
      <c r="T4762" s="7">
        <v>14</v>
      </c>
      <c r="U4762">
        <v>7</v>
      </c>
      <c r="V4762" t="s">
        <v>53</v>
      </c>
      <c r="W4762">
        <f t="shared" si="66"/>
        <v>480</v>
      </c>
      <c r="X4762" s="5">
        <v>7</v>
      </c>
      <c r="Y4762" s="15" t="s">
        <v>48</v>
      </c>
      <c r="Z4762" t="s">
        <v>83</v>
      </c>
      <c r="AA4762" t="s">
        <v>87</v>
      </c>
      <c r="AB4762">
        <v>22</v>
      </c>
      <c r="AC4762" s="68" t="s">
        <v>1472</v>
      </c>
      <c r="AD4762" s="68" t="s">
        <v>1472</v>
      </c>
      <c r="AE4762" t="s">
        <v>1471</v>
      </c>
    </row>
    <row r="4763" spans="1:31" ht="14.4" x14ac:dyDescent="0.3">
      <c r="A4763">
        <v>46</v>
      </c>
      <c r="B4763" t="s">
        <v>24</v>
      </c>
      <c r="C4763" t="s">
        <v>439</v>
      </c>
      <c r="D4763" t="s">
        <v>269</v>
      </c>
      <c r="E4763">
        <v>2006</v>
      </c>
      <c r="F4763" t="s">
        <v>744</v>
      </c>
      <c r="G4763" t="s">
        <v>745</v>
      </c>
      <c r="H4763" s="3" t="s">
        <v>746</v>
      </c>
      <c r="I4763" s="8">
        <v>-9.9452780000000001</v>
      </c>
      <c r="J4763" s="8">
        <v>-67.874443999999997</v>
      </c>
      <c r="K4763">
        <v>1000000</v>
      </c>
      <c r="L4763" t="s">
        <v>67</v>
      </c>
      <c r="M4763" t="s">
        <v>68</v>
      </c>
      <c r="N4763" t="s">
        <v>747</v>
      </c>
      <c r="O4763" s="12">
        <v>1996</v>
      </c>
      <c r="P4763" s="12">
        <v>8</v>
      </c>
      <c r="Q4763" s="12">
        <v>1998</v>
      </c>
      <c r="R4763" s="12">
        <v>3</v>
      </c>
      <c r="S4763">
        <v>20</v>
      </c>
      <c r="T4763" s="7">
        <v>14</v>
      </c>
      <c r="U4763">
        <v>7</v>
      </c>
      <c r="V4763" t="s">
        <v>53</v>
      </c>
      <c r="W4763">
        <f t="shared" si="66"/>
        <v>480</v>
      </c>
      <c r="X4763" s="5">
        <v>7</v>
      </c>
      <c r="Y4763" s="15" t="s">
        <v>48</v>
      </c>
      <c r="Z4763" t="s">
        <v>83</v>
      </c>
      <c r="AA4763" t="s">
        <v>914</v>
      </c>
      <c r="AB4763">
        <v>0</v>
      </c>
      <c r="AC4763" s="68" t="s">
        <v>1472</v>
      </c>
      <c r="AD4763" s="68" t="s">
        <v>1472</v>
      </c>
      <c r="AE4763" t="s">
        <v>1471</v>
      </c>
    </row>
    <row r="4764" spans="1:31" ht="14.4" x14ac:dyDescent="0.3">
      <c r="A4764">
        <v>46</v>
      </c>
      <c r="B4764" t="s">
        <v>24</v>
      </c>
      <c r="C4764" t="s">
        <v>439</v>
      </c>
      <c r="D4764" t="s">
        <v>269</v>
      </c>
      <c r="E4764">
        <v>2006</v>
      </c>
      <c r="F4764" t="s">
        <v>744</v>
      </c>
      <c r="G4764" t="s">
        <v>745</v>
      </c>
      <c r="H4764" s="3" t="s">
        <v>746</v>
      </c>
      <c r="I4764" s="8">
        <v>-9.9452780000000001</v>
      </c>
      <c r="J4764" s="8">
        <v>-67.874443999999997</v>
      </c>
      <c r="K4764">
        <v>1000000</v>
      </c>
      <c r="L4764" t="s">
        <v>67</v>
      </c>
      <c r="M4764" t="s">
        <v>68</v>
      </c>
      <c r="N4764" t="s">
        <v>747</v>
      </c>
      <c r="O4764" s="12">
        <v>1996</v>
      </c>
      <c r="P4764" s="12">
        <v>8</v>
      </c>
      <c r="Q4764" s="12">
        <v>1998</v>
      </c>
      <c r="R4764" s="12">
        <v>3</v>
      </c>
      <c r="S4764">
        <v>20</v>
      </c>
      <c r="T4764" s="7">
        <v>14</v>
      </c>
      <c r="U4764">
        <v>7</v>
      </c>
      <c r="V4764" t="s">
        <v>53</v>
      </c>
      <c r="W4764">
        <f t="shared" si="66"/>
        <v>480</v>
      </c>
      <c r="X4764" s="5">
        <v>7</v>
      </c>
      <c r="Y4764" s="15" t="s">
        <v>48</v>
      </c>
      <c r="Z4764" t="s">
        <v>83</v>
      </c>
      <c r="AA4764" t="s">
        <v>906</v>
      </c>
      <c r="AB4764">
        <v>12</v>
      </c>
      <c r="AC4764" s="68" t="s">
        <v>1472</v>
      </c>
      <c r="AD4764" s="68" t="s">
        <v>1472</v>
      </c>
      <c r="AE4764" t="s">
        <v>1471</v>
      </c>
    </row>
    <row r="4765" spans="1:31" ht="14.4" x14ac:dyDescent="0.3">
      <c r="A4765">
        <v>46</v>
      </c>
      <c r="B4765" t="s">
        <v>24</v>
      </c>
      <c r="C4765" t="s">
        <v>439</v>
      </c>
      <c r="D4765" t="s">
        <v>269</v>
      </c>
      <c r="E4765">
        <v>2006</v>
      </c>
      <c r="F4765" t="s">
        <v>744</v>
      </c>
      <c r="G4765" t="s">
        <v>745</v>
      </c>
      <c r="H4765" s="3" t="s">
        <v>746</v>
      </c>
      <c r="I4765" s="8">
        <v>-9.9452780000000001</v>
      </c>
      <c r="J4765" s="8">
        <v>-67.874443999999997</v>
      </c>
      <c r="K4765">
        <v>1000000</v>
      </c>
      <c r="L4765" t="s">
        <v>67</v>
      </c>
      <c r="M4765" t="s">
        <v>68</v>
      </c>
      <c r="N4765" t="s">
        <v>747</v>
      </c>
      <c r="O4765" s="12">
        <v>1996</v>
      </c>
      <c r="P4765" s="12">
        <v>8</v>
      </c>
      <c r="Q4765" s="12">
        <v>1998</v>
      </c>
      <c r="R4765" s="12">
        <v>3</v>
      </c>
      <c r="S4765">
        <v>20</v>
      </c>
      <c r="T4765" s="7">
        <v>14</v>
      </c>
      <c r="U4765">
        <v>7</v>
      </c>
      <c r="V4765" t="s">
        <v>53</v>
      </c>
      <c r="W4765">
        <f t="shared" si="66"/>
        <v>480</v>
      </c>
      <c r="X4765" s="5">
        <v>7</v>
      </c>
      <c r="Y4765" s="15" t="s">
        <v>48</v>
      </c>
      <c r="Z4765" t="s">
        <v>90</v>
      </c>
      <c r="AA4765" t="s">
        <v>666</v>
      </c>
      <c r="AB4765">
        <v>1</v>
      </c>
      <c r="AC4765" s="68" t="s">
        <v>1472</v>
      </c>
      <c r="AD4765" s="68" t="s">
        <v>1472</v>
      </c>
      <c r="AE4765" t="s">
        <v>1471</v>
      </c>
    </row>
    <row r="4766" spans="1:31" ht="14.4" x14ac:dyDescent="0.3">
      <c r="A4766">
        <v>46</v>
      </c>
      <c r="B4766" t="s">
        <v>24</v>
      </c>
      <c r="C4766" t="s">
        <v>439</v>
      </c>
      <c r="D4766" t="s">
        <v>269</v>
      </c>
      <c r="E4766">
        <v>2006</v>
      </c>
      <c r="F4766" t="s">
        <v>744</v>
      </c>
      <c r="G4766" t="s">
        <v>745</v>
      </c>
      <c r="H4766" s="3" t="s">
        <v>746</v>
      </c>
      <c r="I4766" s="8">
        <v>-9.9452780000000001</v>
      </c>
      <c r="J4766" s="8">
        <v>-67.874443999999997</v>
      </c>
      <c r="K4766">
        <v>1000000</v>
      </c>
      <c r="L4766" t="s">
        <v>67</v>
      </c>
      <c r="M4766" t="s">
        <v>68</v>
      </c>
      <c r="N4766" t="s">
        <v>747</v>
      </c>
      <c r="O4766" s="12">
        <v>1996</v>
      </c>
      <c r="P4766" s="12">
        <v>8</v>
      </c>
      <c r="Q4766" s="12">
        <v>1998</v>
      </c>
      <c r="R4766" s="12">
        <v>3</v>
      </c>
      <c r="S4766">
        <v>20</v>
      </c>
      <c r="T4766" s="7">
        <v>14</v>
      </c>
      <c r="U4766">
        <v>7</v>
      </c>
      <c r="V4766" t="s">
        <v>53</v>
      </c>
      <c r="W4766">
        <f t="shared" si="66"/>
        <v>480</v>
      </c>
      <c r="X4766" s="5">
        <v>7</v>
      </c>
      <c r="Y4766" s="15" t="s">
        <v>48</v>
      </c>
      <c r="Z4766" t="s">
        <v>90</v>
      </c>
      <c r="AA4766" t="s">
        <v>91</v>
      </c>
      <c r="AB4766">
        <v>17</v>
      </c>
      <c r="AC4766" s="68" t="s">
        <v>1472</v>
      </c>
      <c r="AD4766" s="68" t="s">
        <v>1472</v>
      </c>
      <c r="AE4766" t="s">
        <v>1471</v>
      </c>
    </row>
    <row r="4767" spans="1:31" ht="14.4" x14ac:dyDescent="0.3">
      <c r="A4767">
        <v>46</v>
      </c>
      <c r="B4767" t="s">
        <v>24</v>
      </c>
      <c r="C4767" t="s">
        <v>439</v>
      </c>
      <c r="D4767" t="s">
        <v>269</v>
      </c>
      <c r="E4767">
        <v>2006</v>
      </c>
      <c r="F4767" t="s">
        <v>744</v>
      </c>
      <c r="G4767" t="s">
        <v>745</v>
      </c>
      <c r="H4767" s="3" t="s">
        <v>746</v>
      </c>
      <c r="I4767" s="8">
        <v>-9.9452780000000001</v>
      </c>
      <c r="J4767" s="8">
        <v>-67.874443999999997</v>
      </c>
      <c r="K4767">
        <v>1000000</v>
      </c>
      <c r="L4767" t="s">
        <v>67</v>
      </c>
      <c r="M4767" t="s">
        <v>68</v>
      </c>
      <c r="N4767" t="s">
        <v>747</v>
      </c>
      <c r="O4767" s="12">
        <v>1996</v>
      </c>
      <c r="P4767" s="12">
        <v>8</v>
      </c>
      <c r="Q4767" s="12">
        <v>1998</v>
      </c>
      <c r="R4767" s="12">
        <v>3</v>
      </c>
      <c r="S4767">
        <v>20</v>
      </c>
      <c r="T4767" s="7">
        <v>14</v>
      </c>
      <c r="U4767">
        <v>7</v>
      </c>
      <c r="V4767" t="s">
        <v>53</v>
      </c>
      <c r="W4767">
        <f t="shared" si="66"/>
        <v>480</v>
      </c>
      <c r="X4767" s="5">
        <v>7</v>
      </c>
      <c r="Y4767" s="15" t="s">
        <v>48</v>
      </c>
      <c r="Z4767" t="s">
        <v>90</v>
      </c>
      <c r="AA4767" t="s">
        <v>917</v>
      </c>
      <c r="AB4767">
        <v>1</v>
      </c>
      <c r="AC4767" s="68" t="s">
        <v>1472</v>
      </c>
      <c r="AD4767" s="68" t="s">
        <v>1472</v>
      </c>
      <c r="AE4767" t="s">
        <v>1471</v>
      </c>
    </row>
    <row r="4768" spans="1:31" ht="14.4" x14ac:dyDescent="0.3">
      <c r="A4768">
        <v>46</v>
      </c>
      <c r="B4768" t="s">
        <v>24</v>
      </c>
      <c r="C4768" t="s">
        <v>439</v>
      </c>
      <c r="D4768" t="s">
        <v>269</v>
      </c>
      <c r="E4768">
        <v>2006</v>
      </c>
      <c r="F4768" t="s">
        <v>748</v>
      </c>
      <c r="G4768" t="s">
        <v>749</v>
      </c>
      <c r="H4768" s="3" t="s">
        <v>750</v>
      </c>
      <c r="I4768" s="8">
        <v>-10.066667000000001</v>
      </c>
      <c r="J4768" s="8">
        <v>-67.616667000000007</v>
      </c>
      <c r="K4768">
        <v>8200000</v>
      </c>
      <c r="L4768" t="s">
        <v>67</v>
      </c>
      <c r="M4768" t="s">
        <v>585</v>
      </c>
      <c r="N4768" t="s">
        <v>751</v>
      </c>
      <c r="O4768" s="12">
        <v>1996</v>
      </c>
      <c r="P4768" s="12">
        <v>5</v>
      </c>
      <c r="Q4768" s="12">
        <v>1997</v>
      </c>
      <c r="R4768" s="12">
        <v>11</v>
      </c>
      <c r="S4768">
        <v>19</v>
      </c>
      <c r="T4768" s="7">
        <v>14</v>
      </c>
      <c r="U4768">
        <v>7</v>
      </c>
      <c r="V4768" t="s">
        <v>82</v>
      </c>
      <c r="W4768">
        <f t="shared" si="66"/>
        <v>480</v>
      </c>
      <c r="X4768" s="5">
        <v>14</v>
      </c>
      <c r="Y4768" s="15" t="s">
        <v>48</v>
      </c>
      <c r="Z4768" t="s">
        <v>49</v>
      </c>
      <c r="AA4768" t="s">
        <v>1121</v>
      </c>
      <c r="AB4768">
        <v>1</v>
      </c>
      <c r="AC4768" s="68" t="s">
        <v>1472</v>
      </c>
      <c r="AD4768" s="68" t="s">
        <v>1472</v>
      </c>
      <c r="AE4768" t="s">
        <v>1471</v>
      </c>
    </row>
    <row r="4769" spans="1:31" ht="14.4" x14ac:dyDescent="0.3">
      <c r="A4769">
        <v>46</v>
      </c>
      <c r="B4769" t="s">
        <v>24</v>
      </c>
      <c r="C4769" t="s">
        <v>439</v>
      </c>
      <c r="D4769" t="s">
        <v>269</v>
      </c>
      <c r="E4769">
        <v>2006</v>
      </c>
      <c r="F4769" t="s">
        <v>748</v>
      </c>
      <c r="G4769" t="s">
        <v>749</v>
      </c>
      <c r="H4769" s="3" t="s">
        <v>750</v>
      </c>
      <c r="I4769" s="8">
        <v>-10.066667000000001</v>
      </c>
      <c r="J4769" s="8">
        <v>-67.616667000000007</v>
      </c>
      <c r="K4769">
        <v>8200000</v>
      </c>
      <c r="L4769" t="s">
        <v>67</v>
      </c>
      <c r="M4769" t="s">
        <v>585</v>
      </c>
      <c r="N4769" t="s">
        <v>751</v>
      </c>
      <c r="O4769" s="12">
        <v>1996</v>
      </c>
      <c r="P4769" s="12">
        <v>5</v>
      </c>
      <c r="Q4769" s="12">
        <v>1997</v>
      </c>
      <c r="R4769" s="12">
        <v>11</v>
      </c>
      <c r="S4769">
        <v>19</v>
      </c>
      <c r="T4769" s="7">
        <v>14</v>
      </c>
      <c r="U4769">
        <v>7</v>
      </c>
      <c r="V4769" t="s">
        <v>82</v>
      </c>
      <c r="W4769">
        <f t="shared" si="66"/>
        <v>480</v>
      </c>
      <c r="X4769" s="5">
        <v>14</v>
      </c>
      <c r="Y4769" s="15" t="s">
        <v>48</v>
      </c>
      <c r="Z4769" t="s">
        <v>49</v>
      </c>
      <c r="AA4769" t="s">
        <v>1105</v>
      </c>
      <c r="AB4769">
        <v>0</v>
      </c>
      <c r="AC4769" s="68" t="s">
        <v>1472</v>
      </c>
      <c r="AD4769" s="68" t="s">
        <v>1472</v>
      </c>
      <c r="AE4769" t="s">
        <v>1471</v>
      </c>
    </row>
    <row r="4770" spans="1:31" ht="14.4" x14ac:dyDescent="0.3">
      <c r="A4770">
        <v>46</v>
      </c>
      <c r="B4770" t="s">
        <v>24</v>
      </c>
      <c r="C4770" t="s">
        <v>439</v>
      </c>
      <c r="D4770" t="s">
        <v>269</v>
      </c>
      <c r="E4770">
        <v>2006</v>
      </c>
      <c r="F4770" t="s">
        <v>748</v>
      </c>
      <c r="G4770" t="s">
        <v>749</v>
      </c>
      <c r="H4770" s="3" t="s">
        <v>750</v>
      </c>
      <c r="I4770" s="8">
        <v>-10.066667000000001</v>
      </c>
      <c r="J4770" s="8">
        <v>-67.616667000000007</v>
      </c>
      <c r="K4770">
        <v>8200000</v>
      </c>
      <c r="L4770" t="s">
        <v>67</v>
      </c>
      <c r="M4770" t="s">
        <v>585</v>
      </c>
      <c r="N4770" t="s">
        <v>751</v>
      </c>
      <c r="O4770" s="12">
        <v>1996</v>
      </c>
      <c r="P4770" s="12">
        <v>5</v>
      </c>
      <c r="Q4770" s="12">
        <v>1997</v>
      </c>
      <c r="R4770" s="12">
        <v>11</v>
      </c>
      <c r="S4770">
        <v>19</v>
      </c>
      <c r="T4770" s="7">
        <v>14</v>
      </c>
      <c r="U4770">
        <v>7</v>
      </c>
      <c r="V4770" t="s">
        <v>82</v>
      </c>
      <c r="W4770">
        <f t="shared" si="66"/>
        <v>480</v>
      </c>
      <c r="X4770" s="5">
        <v>14</v>
      </c>
      <c r="Y4770" s="15" t="s">
        <v>48</v>
      </c>
      <c r="Z4770" t="s">
        <v>49</v>
      </c>
      <c r="AA4770" t="s">
        <v>1172</v>
      </c>
      <c r="AB4770">
        <v>10</v>
      </c>
      <c r="AC4770" s="68" t="s">
        <v>1472</v>
      </c>
      <c r="AD4770" s="68" t="s">
        <v>1472</v>
      </c>
      <c r="AE4770" t="s">
        <v>1471</v>
      </c>
    </row>
    <row r="4771" spans="1:31" ht="14.4" x14ac:dyDescent="0.3">
      <c r="A4771">
        <v>46</v>
      </c>
      <c r="B4771" t="s">
        <v>24</v>
      </c>
      <c r="C4771" t="s">
        <v>439</v>
      </c>
      <c r="D4771" t="s">
        <v>269</v>
      </c>
      <c r="E4771">
        <v>2006</v>
      </c>
      <c r="F4771" t="s">
        <v>748</v>
      </c>
      <c r="G4771" t="s">
        <v>749</v>
      </c>
      <c r="H4771" s="3" t="s">
        <v>750</v>
      </c>
      <c r="I4771" s="8">
        <v>-10.066667000000001</v>
      </c>
      <c r="J4771" s="8">
        <v>-67.616667000000007</v>
      </c>
      <c r="K4771">
        <v>8200000</v>
      </c>
      <c r="L4771" t="s">
        <v>67</v>
      </c>
      <c r="M4771" t="s">
        <v>585</v>
      </c>
      <c r="N4771" t="s">
        <v>751</v>
      </c>
      <c r="O4771" s="12">
        <v>1996</v>
      </c>
      <c r="P4771" s="12">
        <v>5</v>
      </c>
      <c r="Q4771" s="12">
        <v>1997</v>
      </c>
      <c r="R4771" s="12">
        <v>11</v>
      </c>
      <c r="S4771">
        <v>19</v>
      </c>
      <c r="T4771" s="7">
        <v>14</v>
      </c>
      <c r="U4771">
        <v>7</v>
      </c>
      <c r="V4771" t="s">
        <v>82</v>
      </c>
      <c r="W4771">
        <f t="shared" si="66"/>
        <v>480</v>
      </c>
      <c r="X4771" s="5">
        <v>14</v>
      </c>
      <c r="Y4771" s="15" t="s">
        <v>48</v>
      </c>
      <c r="Z4771" t="s">
        <v>49</v>
      </c>
      <c r="AA4771" t="s">
        <v>483</v>
      </c>
      <c r="AB4771">
        <v>7</v>
      </c>
      <c r="AC4771" s="68" t="s">
        <v>1472</v>
      </c>
      <c r="AD4771" s="68" t="s">
        <v>1472</v>
      </c>
      <c r="AE4771" t="s">
        <v>1471</v>
      </c>
    </row>
    <row r="4772" spans="1:31" ht="14.4" x14ac:dyDescent="0.3">
      <c r="A4772">
        <v>46</v>
      </c>
      <c r="B4772" t="s">
        <v>24</v>
      </c>
      <c r="C4772" t="s">
        <v>439</v>
      </c>
      <c r="D4772" t="s">
        <v>269</v>
      </c>
      <c r="E4772">
        <v>2006</v>
      </c>
      <c r="F4772" t="s">
        <v>748</v>
      </c>
      <c r="G4772" t="s">
        <v>749</v>
      </c>
      <c r="H4772" s="3" t="s">
        <v>750</v>
      </c>
      <c r="I4772" s="8">
        <v>-10.066667000000001</v>
      </c>
      <c r="J4772" s="8">
        <v>-67.616667000000007</v>
      </c>
      <c r="K4772">
        <v>8200000</v>
      </c>
      <c r="L4772" t="s">
        <v>67</v>
      </c>
      <c r="M4772" t="s">
        <v>585</v>
      </c>
      <c r="N4772" t="s">
        <v>751</v>
      </c>
      <c r="O4772" s="12">
        <v>1996</v>
      </c>
      <c r="P4772" s="12">
        <v>5</v>
      </c>
      <c r="Q4772" s="12">
        <v>1997</v>
      </c>
      <c r="R4772" s="12">
        <v>11</v>
      </c>
      <c r="S4772">
        <v>19</v>
      </c>
      <c r="T4772" s="7">
        <v>14</v>
      </c>
      <c r="U4772">
        <v>7</v>
      </c>
      <c r="V4772" t="s">
        <v>82</v>
      </c>
      <c r="W4772">
        <f t="shared" si="66"/>
        <v>480</v>
      </c>
      <c r="X4772" s="5">
        <v>14</v>
      </c>
      <c r="Y4772" s="15" t="s">
        <v>48</v>
      </c>
      <c r="Z4772" t="s">
        <v>49</v>
      </c>
      <c r="AA4772" t="s">
        <v>490</v>
      </c>
      <c r="AB4772">
        <v>3</v>
      </c>
      <c r="AC4772" s="68" t="s">
        <v>1472</v>
      </c>
      <c r="AD4772" s="68" t="s">
        <v>1472</v>
      </c>
      <c r="AE4772" t="s">
        <v>1471</v>
      </c>
    </row>
    <row r="4773" spans="1:31" ht="14.4" x14ac:dyDescent="0.3">
      <c r="A4773">
        <v>46</v>
      </c>
      <c r="B4773" t="s">
        <v>24</v>
      </c>
      <c r="C4773" t="s">
        <v>439</v>
      </c>
      <c r="D4773" t="s">
        <v>269</v>
      </c>
      <c r="E4773">
        <v>2006</v>
      </c>
      <c r="F4773" t="s">
        <v>748</v>
      </c>
      <c r="G4773" t="s">
        <v>749</v>
      </c>
      <c r="H4773" s="3" t="s">
        <v>750</v>
      </c>
      <c r="I4773" s="8">
        <v>-10.066667000000001</v>
      </c>
      <c r="J4773" s="8">
        <v>-67.616667000000007</v>
      </c>
      <c r="K4773">
        <v>8200000</v>
      </c>
      <c r="L4773" t="s">
        <v>67</v>
      </c>
      <c r="M4773" t="s">
        <v>585</v>
      </c>
      <c r="N4773" t="s">
        <v>751</v>
      </c>
      <c r="O4773" s="12">
        <v>1996</v>
      </c>
      <c r="P4773" s="12">
        <v>5</v>
      </c>
      <c r="Q4773" s="12">
        <v>1997</v>
      </c>
      <c r="R4773" s="12">
        <v>11</v>
      </c>
      <c r="S4773">
        <v>19</v>
      </c>
      <c r="T4773" s="7">
        <v>14</v>
      </c>
      <c r="U4773">
        <v>7</v>
      </c>
      <c r="V4773" t="s">
        <v>82</v>
      </c>
      <c r="W4773">
        <f t="shared" si="66"/>
        <v>480</v>
      </c>
      <c r="X4773" s="5">
        <v>14</v>
      </c>
      <c r="Y4773" s="15" t="s">
        <v>48</v>
      </c>
      <c r="Z4773" t="s">
        <v>49</v>
      </c>
      <c r="AA4773" t="s">
        <v>1079</v>
      </c>
      <c r="AB4773">
        <v>0</v>
      </c>
      <c r="AC4773" s="68" t="s">
        <v>1472</v>
      </c>
      <c r="AD4773" s="68" t="s">
        <v>1472</v>
      </c>
      <c r="AE4773" t="s">
        <v>1471</v>
      </c>
    </row>
    <row r="4774" spans="1:31" ht="14.4" x14ac:dyDescent="0.3">
      <c r="A4774">
        <v>46</v>
      </c>
      <c r="B4774" t="s">
        <v>24</v>
      </c>
      <c r="C4774" t="s">
        <v>439</v>
      </c>
      <c r="D4774" t="s">
        <v>269</v>
      </c>
      <c r="E4774">
        <v>2006</v>
      </c>
      <c r="F4774" t="s">
        <v>748</v>
      </c>
      <c r="G4774" t="s">
        <v>749</v>
      </c>
      <c r="H4774" s="3" t="s">
        <v>750</v>
      </c>
      <c r="I4774" s="8">
        <v>-10.066667000000001</v>
      </c>
      <c r="J4774" s="8">
        <v>-67.616667000000007</v>
      </c>
      <c r="K4774">
        <v>8200000</v>
      </c>
      <c r="L4774" t="s">
        <v>67</v>
      </c>
      <c r="M4774" t="s">
        <v>585</v>
      </c>
      <c r="N4774" t="s">
        <v>751</v>
      </c>
      <c r="O4774" s="12">
        <v>1996</v>
      </c>
      <c r="P4774" s="12">
        <v>5</v>
      </c>
      <c r="Q4774" s="12">
        <v>1997</v>
      </c>
      <c r="R4774" s="12">
        <v>11</v>
      </c>
      <c r="S4774">
        <v>19</v>
      </c>
      <c r="T4774" s="7">
        <v>14</v>
      </c>
      <c r="U4774">
        <v>7</v>
      </c>
      <c r="V4774" t="s">
        <v>82</v>
      </c>
      <c r="W4774">
        <f t="shared" si="66"/>
        <v>480</v>
      </c>
      <c r="X4774" s="5">
        <v>14</v>
      </c>
      <c r="Y4774" s="15" t="s">
        <v>48</v>
      </c>
      <c r="Z4774" t="s">
        <v>49</v>
      </c>
      <c r="AA4774" t="s">
        <v>1173</v>
      </c>
      <c r="AB4774">
        <v>1</v>
      </c>
      <c r="AC4774" s="68" t="s">
        <v>1472</v>
      </c>
      <c r="AD4774" s="68" t="s">
        <v>1472</v>
      </c>
      <c r="AE4774" t="s">
        <v>1471</v>
      </c>
    </row>
    <row r="4775" spans="1:31" ht="14.4" x14ac:dyDescent="0.3">
      <c r="A4775">
        <v>46</v>
      </c>
      <c r="B4775" t="s">
        <v>24</v>
      </c>
      <c r="C4775" t="s">
        <v>439</v>
      </c>
      <c r="D4775" t="s">
        <v>269</v>
      </c>
      <c r="E4775">
        <v>2006</v>
      </c>
      <c r="F4775" t="s">
        <v>748</v>
      </c>
      <c r="G4775" t="s">
        <v>749</v>
      </c>
      <c r="H4775" s="3" t="s">
        <v>750</v>
      </c>
      <c r="I4775" s="8">
        <v>-10.066667000000001</v>
      </c>
      <c r="J4775" s="8">
        <v>-67.616667000000007</v>
      </c>
      <c r="K4775">
        <v>8200000</v>
      </c>
      <c r="L4775" t="s">
        <v>67</v>
      </c>
      <c r="M4775" t="s">
        <v>585</v>
      </c>
      <c r="N4775" t="s">
        <v>751</v>
      </c>
      <c r="O4775" s="12">
        <v>1996</v>
      </c>
      <c r="P4775" s="12">
        <v>5</v>
      </c>
      <c r="Q4775" s="12">
        <v>1997</v>
      </c>
      <c r="R4775" s="12">
        <v>11</v>
      </c>
      <c r="S4775">
        <v>19</v>
      </c>
      <c r="T4775" s="7">
        <v>14</v>
      </c>
      <c r="U4775">
        <v>7</v>
      </c>
      <c r="V4775" t="s">
        <v>82</v>
      </c>
      <c r="W4775">
        <f t="shared" si="66"/>
        <v>480</v>
      </c>
      <c r="X4775" s="5">
        <v>14</v>
      </c>
      <c r="Y4775" s="15" t="s">
        <v>48</v>
      </c>
      <c r="Z4775" t="s">
        <v>55</v>
      </c>
      <c r="AA4775" t="s">
        <v>1080</v>
      </c>
      <c r="AB4775">
        <v>1</v>
      </c>
      <c r="AC4775" s="68" t="s">
        <v>1472</v>
      </c>
      <c r="AD4775" s="68" t="s">
        <v>1472</v>
      </c>
      <c r="AE4775" t="s">
        <v>1471</v>
      </c>
    </row>
    <row r="4776" spans="1:31" ht="14.4" x14ac:dyDescent="0.3">
      <c r="A4776">
        <v>46</v>
      </c>
      <c r="B4776" t="s">
        <v>24</v>
      </c>
      <c r="C4776" t="s">
        <v>439</v>
      </c>
      <c r="D4776" t="s">
        <v>269</v>
      </c>
      <c r="E4776">
        <v>2006</v>
      </c>
      <c r="F4776" t="s">
        <v>748</v>
      </c>
      <c r="G4776" t="s">
        <v>749</v>
      </c>
      <c r="H4776" s="3" t="s">
        <v>750</v>
      </c>
      <c r="I4776" s="8">
        <v>-10.066667000000001</v>
      </c>
      <c r="J4776" s="8">
        <v>-67.616667000000007</v>
      </c>
      <c r="K4776">
        <v>8200000</v>
      </c>
      <c r="L4776" t="s">
        <v>67</v>
      </c>
      <c r="M4776" t="s">
        <v>585</v>
      </c>
      <c r="N4776" t="s">
        <v>751</v>
      </c>
      <c r="O4776" s="12">
        <v>1996</v>
      </c>
      <c r="P4776" s="12">
        <v>5</v>
      </c>
      <c r="Q4776" s="12">
        <v>1997</v>
      </c>
      <c r="R4776" s="12">
        <v>11</v>
      </c>
      <c r="S4776">
        <v>19</v>
      </c>
      <c r="T4776" s="7">
        <v>14</v>
      </c>
      <c r="U4776">
        <v>7</v>
      </c>
      <c r="V4776" t="s">
        <v>82</v>
      </c>
      <c r="W4776">
        <f t="shared" si="66"/>
        <v>480</v>
      </c>
      <c r="X4776" s="5">
        <v>14</v>
      </c>
      <c r="Y4776" s="15" t="s">
        <v>48</v>
      </c>
      <c r="Z4776" t="s">
        <v>55</v>
      </c>
      <c r="AA4776" t="s">
        <v>859</v>
      </c>
      <c r="AB4776">
        <v>83</v>
      </c>
      <c r="AC4776" s="68" t="s">
        <v>1472</v>
      </c>
      <c r="AD4776" s="68" t="s">
        <v>1472</v>
      </c>
      <c r="AE4776" t="s">
        <v>1471</v>
      </c>
    </row>
    <row r="4777" spans="1:31" ht="14.4" x14ac:dyDescent="0.3">
      <c r="A4777">
        <v>46</v>
      </c>
      <c r="B4777" t="s">
        <v>24</v>
      </c>
      <c r="C4777" t="s">
        <v>439</v>
      </c>
      <c r="D4777" t="s">
        <v>269</v>
      </c>
      <c r="E4777">
        <v>2006</v>
      </c>
      <c r="F4777" t="s">
        <v>748</v>
      </c>
      <c r="G4777" t="s">
        <v>749</v>
      </c>
      <c r="H4777" s="3" t="s">
        <v>750</v>
      </c>
      <c r="I4777" s="8">
        <v>-10.066667000000001</v>
      </c>
      <c r="J4777" s="8">
        <v>-67.616667000000007</v>
      </c>
      <c r="K4777">
        <v>8200000</v>
      </c>
      <c r="L4777" t="s">
        <v>67</v>
      </c>
      <c r="M4777" t="s">
        <v>585</v>
      </c>
      <c r="N4777" t="s">
        <v>751</v>
      </c>
      <c r="O4777" s="12">
        <v>1996</v>
      </c>
      <c r="P4777" s="12">
        <v>5</v>
      </c>
      <c r="Q4777" s="12">
        <v>1997</v>
      </c>
      <c r="R4777" s="12">
        <v>11</v>
      </c>
      <c r="S4777">
        <v>19</v>
      </c>
      <c r="T4777" s="7">
        <v>14</v>
      </c>
      <c r="U4777">
        <v>7</v>
      </c>
      <c r="V4777" t="s">
        <v>82</v>
      </c>
      <c r="W4777">
        <f t="shared" si="66"/>
        <v>480</v>
      </c>
      <c r="X4777" s="5">
        <v>14</v>
      </c>
      <c r="Y4777" s="15" t="s">
        <v>48</v>
      </c>
      <c r="Z4777" t="s">
        <v>55</v>
      </c>
      <c r="AA4777" t="s">
        <v>1054</v>
      </c>
      <c r="AB4777">
        <v>0</v>
      </c>
      <c r="AC4777" s="68" t="s">
        <v>1472</v>
      </c>
      <c r="AD4777" s="68" t="s">
        <v>1472</v>
      </c>
      <c r="AE4777" t="s">
        <v>1471</v>
      </c>
    </row>
    <row r="4778" spans="1:31" ht="14.4" x14ac:dyDescent="0.3">
      <c r="A4778">
        <v>46</v>
      </c>
      <c r="B4778" t="s">
        <v>24</v>
      </c>
      <c r="C4778" t="s">
        <v>439</v>
      </c>
      <c r="D4778" t="s">
        <v>269</v>
      </c>
      <c r="E4778">
        <v>2006</v>
      </c>
      <c r="F4778" t="s">
        <v>748</v>
      </c>
      <c r="G4778" t="s">
        <v>749</v>
      </c>
      <c r="H4778" s="3" t="s">
        <v>750</v>
      </c>
      <c r="I4778" s="8">
        <v>-10.066667000000001</v>
      </c>
      <c r="J4778" s="8">
        <v>-67.616667000000007</v>
      </c>
      <c r="K4778">
        <v>8200000</v>
      </c>
      <c r="L4778" t="s">
        <v>67</v>
      </c>
      <c r="M4778" t="s">
        <v>585</v>
      </c>
      <c r="N4778" t="s">
        <v>751</v>
      </c>
      <c r="O4778" s="12">
        <v>1996</v>
      </c>
      <c r="P4778" s="12">
        <v>5</v>
      </c>
      <c r="Q4778" s="12">
        <v>1997</v>
      </c>
      <c r="R4778" s="12">
        <v>11</v>
      </c>
      <c r="S4778">
        <v>19</v>
      </c>
      <c r="T4778" s="7">
        <v>14</v>
      </c>
      <c r="U4778">
        <v>7</v>
      </c>
      <c r="V4778" t="s">
        <v>82</v>
      </c>
      <c r="W4778">
        <f t="shared" si="66"/>
        <v>480</v>
      </c>
      <c r="X4778" s="5">
        <v>14</v>
      </c>
      <c r="Y4778" s="15" t="s">
        <v>48</v>
      </c>
      <c r="Z4778" t="s">
        <v>55</v>
      </c>
      <c r="AA4778" t="s">
        <v>890</v>
      </c>
      <c r="AB4778">
        <v>29</v>
      </c>
      <c r="AC4778" s="68" t="s">
        <v>1472</v>
      </c>
      <c r="AD4778" s="68" t="s">
        <v>1472</v>
      </c>
      <c r="AE4778" t="s">
        <v>1471</v>
      </c>
    </row>
    <row r="4779" spans="1:31" ht="14.4" x14ac:dyDescent="0.3">
      <c r="A4779">
        <v>46</v>
      </c>
      <c r="B4779" t="s">
        <v>24</v>
      </c>
      <c r="C4779" t="s">
        <v>439</v>
      </c>
      <c r="D4779" t="s">
        <v>269</v>
      </c>
      <c r="E4779">
        <v>2006</v>
      </c>
      <c r="F4779" t="s">
        <v>748</v>
      </c>
      <c r="G4779" t="s">
        <v>749</v>
      </c>
      <c r="H4779" s="3" t="s">
        <v>750</v>
      </c>
      <c r="I4779" s="8">
        <v>-10.066667000000001</v>
      </c>
      <c r="J4779" s="8">
        <v>-67.616667000000007</v>
      </c>
      <c r="K4779">
        <v>8200000</v>
      </c>
      <c r="L4779" t="s">
        <v>67</v>
      </c>
      <c r="M4779" t="s">
        <v>585</v>
      </c>
      <c r="N4779" t="s">
        <v>751</v>
      </c>
      <c r="O4779" s="12">
        <v>1996</v>
      </c>
      <c r="P4779" s="12">
        <v>5</v>
      </c>
      <c r="Q4779" s="12">
        <v>1997</v>
      </c>
      <c r="R4779" s="12">
        <v>11</v>
      </c>
      <c r="S4779">
        <v>19</v>
      </c>
      <c r="T4779" s="7">
        <v>14</v>
      </c>
      <c r="U4779">
        <v>7</v>
      </c>
      <c r="V4779" t="s">
        <v>82</v>
      </c>
      <c r="W4779">
        <f t="shared" si="66"/>
        <v>480</v>
      </c>
      <c r="X4779" s="5">
        <v>14</v>
      </c>
      <c r="Y4779" s="15" t="s">
        <v>48</v>
      </c>
      <c r="Z4779" t="s">
        <v>55</v>
      </c>
      <c r="AA4779" t="s">
        <v>1146</v>
      </c>
      <c r="AB4779">
        <v>0</v>
      </c>
      <c r="AC4779" s="68" t="s">
        <v>1472</v>
      </c>
      <c r="AD4779" s="68" t="s">
        <v>1472</v>
      </c>
      <c r="AE4779" t="s">
        <v>1471</v>
      </c>
    </row>
    <row r="4780" spans="1:31" ht="14.4" x14ac:dyDescent="0.3">
      <c r="A4780">
        <v>46</v>
      </c>
      <c r="B4780" t="s">
        <v>24</v>
      </c>
      <c r="C4780" t="s">
        <v>439</v>
      </c>
      <c r="D4780" t="s">
        <v>269</v>
      </c>
      <c r="E4780">
        <v>2006</v>
      </c>
      <c r="F4780" t="s">
        <v>748</v>
      </c>
      <c r="G4780" t="s">
        <v>749</v>
      </c>
      <c r="H4780" s="3" t="s">
        <v>750</v>
      </c>
      <c r="I4780" s="8">
        <v>-10.066667000000001</v>
      </c>
      <c r="J4780" s="8">
        <v>-67.616667000000007</v>
      </c>
      <c r="K4780">
        <v>8200000</v>
      </c>
      <c r="L4780" t="s">
        <v>67</v>
      </c>
      <c r="M4780" t="s">
        <v>585</v>
      </c>
      <c r="N4780" t="s">
        <v>751</v>
      </c>
      <c r="O4780" s="12">
        <v>1996</v>
      </c>
      <c r="P4780" s="12">
        <v>5</v>
      </c>
      <c r="Q4780" s="12">
        <v>1997</v>
      </c>
      <c r="R4780" s="12">
        <v>11</v>
      </c>
      <c r="S4780">
        <v>19</v>
      </c>
      <c r="T4780" s="7">
        <v>14</v>
      </c>
      <c r="U4780">
        <v>7</v>
      </c>
      <c r="V4780" t="s">
        <v>82</v>
      </c>
      <c r="W4780">
        <f t="shared" si="66"/>
        <v>480</v>
      </c>
      <c r="X4780" s="5">
        <v>14</v>
      </c>
      <c r="Y4780" s="15" t="s">
        <v>48</v>
      </c>
      <c r="Z4780" t="s">
        <v>55</v>
      </c>
      <c r="AA4780" t="s">
        <v>503</v>
      </c>
      <c r="AB4780">
        <v>52</v>
      </c>
      <c r="AC4780" s="68" t="s">
        <v>1472</v>
      </c>
      <c r="AD4780" s="68" t="s">
        <v>1472</v>
      </c>
      <c r="AE4780" t="s">
        <v>1471</v>
      </c>
    </row>
    <row r="4781" spans="1:31" ht="14.4" x14ac:dyDescent="0.3">
      <c r="A4781">
        <v>46</v>
      </c>
      <c r="B4781" t="s">
        <v>24</v>
      </c>
      <c r="C4781" t="s">
        <v>439</v>
      </c>
      <c r="D4781" t="s">
        <v>269</v>
      </c>
      <c r="E4781">
        <v>2006</v>
      </c>
      <c r="F4781" t="s">
        <v>748</v>
      </c>
      <c r="G4781" t="s">
        <v>749</v>
      </c>
      <c r="H4781" s="3" t="s">
        <v>750</v>
      </c>
      <c r="I4781" s="8">
        <v>-10.066667000000001</v>
      </c>
      <c r="J4781" s="8">
        <v>-67.616667000000007</v>
      </c>
      <c r="K4781">
        <v>8200000</v>
      </c>
      <c r="L4781" t="s">
        <v>67</v>
      </c>
      <c r="M4781" t="s">
        <v>585</v>
      </c>
      <c r="N4781" t="s">
        <v>751</v>
      </c>
      <c r="O4781" s="12">
        <v>1996</v>
      </c>
      <c r="P4781" s="12">
        <v>5</v>
      </c>
      <c r="Q4781" s="12">
        <v>1997</v>
      </c>
      <c r="R4781" s="12">
        <v>11</v>
      </c>
      <c r="S4781">
        <v>19</v>
      </c>
      <c r="T4781" s="7">
        <v>14</v>
      </c>
      <c r="U4781">
        <v>7</v>
      </c>
      <c r="V4781" t="s">
        <v>82</v>
      </c>
      <c r="W4781">
        <f t="shared" si="66"/>
        <v>480</v>
      </c>
      <c r="X4781" s="5">
        <v>14</v>
      </c>
      <c r="Y4781" s="15" t="s">
        <v>48</v>
      </c>
      <c r="Z4781" t="s">
        <v>55</v>
      </c>
      <c r="AA4781" t="s">
        <v>861</v>
      </c>
      <c r="AB4781">
        <v>11</v>
      </c>
      <c r="AC4781" s="68" t="s">
        <v>1472</v>
      </c>
      <c r="AD4781" s="68" t="s">
        <v>1472</v>
      </c>
      <c r="AE4781" t="s">
        <v>1471</v>
      </c>
    </row>
    <row r="4782" spans="1:31" ht="14.4" x14ac:dyDescent="0.3">
      <c r="A4782">
        <v>46</v>
      </c>
      <c r="B4782" t="s">
        <v>24</v>
      </c>
      <c r="C4782" t="s">
        <v>439</v>
      </c>
      <c r="D4782" t="s">
        <v>269</v>
      </c>
      <c r="E4782">
        <v>2006</v>
      </c>
      <c r="F4782" t="s">
        <v>748</v>
      </c>
      <c r="G4782" t="s">
        <v>749</v>
      </c>
      <c r="H4782" s="3" t="s">
        <v>750</v>
      </c>
      <c r="I4782" s="8">
        <v>-10.066667000000001</v>
      </c>
      <c r="J4782" s="8">
        <v>-67.616667000000007</v>
      </c>
      <c r="K4782">
        <v>8200000</v>
      </c>
      <c r="L4782" t="s">
        <v>67</v>
      </c>
      <c r="M4782" t="s">
        <v>585</v>
      </c>
      <c r="N4782" t="s">
        <v>751</v>
      </c>
      <c r="O4782" s="12">
        <v>1996</v>
      </c>
      <c r="P4782" s="12">
        <v>5</v>
      </c>
      <c r="Q4782" s="12">
        <v>1997</v>
      </c>
      <c r="R4782" s="12">
        <v>11</v>
      </c>
      <c r="S4782">
        <v>19</v>
      </c>
      <c r="T4782" s="7">
        <v>14</v>
      </c>
      <c r="U4782">
        <v>7</v>
      </c>
      <c r="V4782" t="s">
        <v>82</v>
      </c>
      <c r="W4782">
        <f t="shared" si="66"/>
        <v>480</v>
      </c>
      <c r="X4782" s="5">
        <v>14</v>
      </c>
      <c r="Y4782" s="15" t="s">
        <v>48</v>
      </c>
      <c r="Z4782" t="s">
        <v>55</v>
      </c>
      <c r="AA4782" t="s">
        <v>1135</v>
      </c>
      <c r="AB4782">
        <v>4</v>
      </c>
      <c r="AC4782" s="68" t="s">
        <v>1472</v>
      </c>
      <c r="AD4782" s="68" t="s">
        <v>1472</v>
      </c>
      <c r="AE4782" t="s">
        <v>1471</v>
      </c>
    </row>
    <row r="4783" spans="1:31" ht="14.4" x14ac:dyDescent="0.3">
      <c r="A4783">
        <v>46</v>
      </c>
      <c r="B4783" t="s">
        <v>24</v>
      </c>
      <c r="C4783" t="s">
        <v>439</v>
      </c>
      <c r="D4783" t="s">
        <v>269</v>
      </c>
      <c r="E4783">
        <v>2006</v>
      </c>
      <c r="F4783" t="s">
        <v>748</v>
      </c>
      <c r="G4783" t="s">
        <v>749</v>
      </c>
      <c r="H4783" s="3" t="s">
        <v>750</v>
      </c>
      <c r="I4783" s="8">
        <v>-10.066667000000001</v>
      </c>
      <c r="J4783" s="8">
        <v>-67.616667000000007</v>
      </c>
      <c r="K4783">
        <v>8200000</v>
      </c>
      <c r="L4783" t="s">
        <v>67</v>
      </c>
      <c r="M4783" t="s">
        <v>585</v>
      </c>
      <c r="N4783" t="s">
        <v>751</v>
      </c>
      <c r="O4783" s="12">
        <v>1996</v>
      </c>
      <c r="P4783" s="12">
        <v>5</v>
      </c>
      <c r="Q4783" s="12">
        <v>1997</v>
      </c>
      <c r="R4783" s="12">
        <v>11</v>
      </c>
      <c r="S4783">
        <v>19</v>
      </c>
      <c r="T4783" s="7">
        <v>14</v>
      </c>
      <c r="U4783">
        <v>7</v>
      </c>
      <c r="V4783" t="s">
        <v>82</v>
      </c>
      <c r="W4783">
        <f t="shared" si="66"/>
        <v>480</v>
      </c>
      <c r="X4783" s="5">
        <v>14</v>
      </c>
      <c r="Y4783" s="15" t="s">
        <v>48</v>
      </c>
      <c r="Z4783" t="s">
        <v>55</v>
      </c>
      <c r="AA4783" t="s">
        <v>59</v>
      </c>
      <c r="AB4783">
        <v>2</v>
      </c>
      <c r="AC4783" s="68" t="s">
        <v>1472</v>
      </c>
      <c r="AD4783" s="68" t="s">
        <v>1472</v>
      </c>
      <c r="AE4783" t="s">
        <v>1471</v>
      </c>
    </row>
    <row r="4784" spans="1:31" ht="14.4" x14ac:dyDescent="0.3">
      <c r="A4784">
        <v>46</v>
      </c>
      <c r="B4784" t="s">
        <v>24</v>
      </c>
      <c r="C4784" t="s">
        <v>439</v>
      </c>
      <c r="D4784" t="s">
        <v>269</v>
      </c>
      <c r="E4784">
        <v>2006</v>
      </c>
      <c r="F4784" t="s">
        <v>748</v>
      </c>
      <c r="G4784" t="s">
        <v>749</v>
      </c>
      <c r="H4784" s="3" t="s">
        <v>750</v>
      </c>
      <c r="I4784" s="8">
        <v>-10.066667000000001</v>
      </c>
      <c r="J4784" s="8">
        <v>-67.616667000000007</v>
      </c>
      <c r="K4784">
        <v>8200000</v>
      </c>
      <c r="L4784" t="s">
        <v>67</v>
      </c>
      <c r="M4784" t="s">
        <v>585</v>
      </c>
      <c r="N4784" t="s">
        <v>751</v>
      </c>
      <c r="O4784" s="12">
        <v>1996</v>
      </c>
      <c r="P4784" s="12">
        <v>5</v>
      </c>
      <c r="Q4784" s="12">
        <v>1997</v>
      </c>
      <c r="R4784" s="12">
        <v>11</v>
      </c>
      <c r="S4784">
        <v>19</v>
      </c>
      <c r="T4784" s="7">
        <v>14</v>
      </c>
      <c r="U4784">
        <v>7</v>
      </c>
      <c r="V4784" t="s">
        <v>82</v>
      </c>
      <c r="W4784">
        <f t="shared" si="66"/>
        <v>480</v>
      </c>
      <c r="X4784" s="5">
        <v>14</v>
      </c>
      <c r="Y4784" s="15" t="s">
        <v>48</v>
      </c>
      <c r="Z4784" t="s">
        <v>55</v>
      </c>
      <c r="AA4784" t="s">
        <v>655</v>
      </c>
      <c r="AB4784">
        <v>32</v>
      </c>
      <c r="AC4784" s="68" t="s">
        <v>1472</v>
      </c>
      <c r="AD4784" s="68" t="s">
        <v>1472</v>
      </c>
      <c r="AE4784" t="s">
        <v>1471</v>
      </c>
    </row>
    <row r="4785" spans="1:31" ht="14.4" x14ac:dyDescent="0.3">
      <c r="A4785">
        <v>46</v>
      </c>
      <c r="B4785" t="s">
        <v>24</v>
      </c>
      <c r="C4785" t="s">
        <v>439</v>
      </c>
      <c r="D4785" t="s">
        <v>269</v>
      </c>
      <c r="E4785">
        <v>2006</v>
      </c>
      <c r="F4785" t="s">
        <v>748</v>
      </c>
      <c r="G4785" t="s">
        <v>749</v>
      </c>
      <c r="H4785" s="3" t="s">
        <v>750</v>
      </c>
      <c r="I4785" s="8">
        <v>-10.066667000000001</v>
      </c>
      <c r="J4785" s="8">
        <v>-67.616667000000007</v>
      </c>
      <c r="K4785">
        <v>8200000</v>
      </c>
      <c r="L4785" t="s">
        <v>67</v>
      </c>
      <c r="M4785" t="s">
        <v>585</v>
      </c>
      <c r="N4785" t="s">
        <v>751</v>
      </c>
      <c r="O4785" s="12">
        <v>1996</v>
      </c>
      <c r="P4785" s="12">
        <v>5</v>
      </c>
      <c r="Q4785" s="12">
        <v>1997</v>
      </c>
      <c r="R4785" s="12">
        <v>11</v>
      </c>
      <c r="S4785">
        <v>19</v>
      </c>
      <c r="T4785" s="7">
        <v>14</v>
      </c>
      <c r="U4785">
        <v>7</v>
      </c>
      <c r="V4785" t="s">
        <v>82</v>
      </c>
      <c r="W4785">
        <f t="shared" si="66"/>
        <v>480</v>
      </c>
      <c r="X4785" s="5">
        <v>14</v>
      </c>
      <c r="Y4785" s="15" t="s">
        <v>48</v>
      </c>
      <c r="Z4785" t="s">
        <v>55</v>
      </c>
      <c r="AA4785" t="s">
        <v>379</v>
      </c>
      <c r="AB4785">
        <v>31</v>
      </c>
      <c r="AC4785" s="68" t="s">
        <v>1472</v>
      </c>
      <c r="AD4785" s="68" t="s">
        <v>1472</v>
      </c>
      <c r="AE4785" t="s">
        <v>1471</v>
      </c>
    </row>
    <row r="4786" spans="1:31" ht="14.4" x14ac:dyDescent="0.3">
      <c r="A4786">
        <v>46</v>
      </c>
      <c r="B4786" t="s">
        <v>24</v>
      </c>
      <c r="C4786" t="s">
        <v>439</v>
      </c>
      <c r="D4786" t="s">
        <v>269</v>
      </c>
      <c r="E4786">
        <v>2006</v>
      </c>
      <c r="F4786" t="s">
        <v>748</v>
      </c>
      <c r="G4786" t="s">
        <v>749</v>
      </c>
      <c r="H4786" s="3" t="s">
        <v>750</v>
      </c>
      <c r="I4786" s="8">
        <v>-10.066667000000001</v>
      </c>
      <c r="J4786" s="8">
        <v>-67.616667000000007</v>
      </c>
      <c r="K4786">
        <v>8200000</v>
      </c>
      <c r="L4786" t="s">
        <v>67</v>
      </c>
      <c r="M4786" t="s">
        <v>585</v>
      </c>
      <c r="N4786" t="s">
        <v>751</v>
      </c>
      <c r="O4786" s="12">
        <v>1996</v>
      </c>
      <c r="P4786" s="12">
        <v>5</v>
      </c>
      <c r="Q4786" s="12">
        <v>1997</v>
      </c>
      <c r="R4786" s="12">
        <v>11</v>
      </c>
      <c r="S4786">
        <v>19</v>
      </c>
      <c r="T4786" s="7">
        <v>14</v>
      </c>
      <c r="U4786">
        <v>7</v>
      </c>
      <c r="V4786" t="s">
        <v>82</v>
      </c>
      <c r="W4786">
        <f t="shared" si="66"/>
        <v>480</v>
      </c>
      <c r="X4786" s="5">
        <v>14</v>
      </c>
      <c r="Y4786" s="15" t="s">
        <v>48</v>
      </c>
      <c r="Z4786" t="s">
        <v>55</v>
      </c>
      <c r="AA4786" t="s">
        <v>899</v>
      </c>
      <c r="AB4786">
        <v>4</v>
      </c>
      <c r="AC4786" s="68" t="s">
        <v>1472</v>
      </c>
      <c r="AD4786" s="68" t="s">
        <v>1472</v>
      </c>
      <c r="AE4786" t="s">
        <v>1471</v>
      </c>
    </row>
    <row r="4787" spans="1:31" ht="14.4" x14ac:dyDescent="0.3">
      <c r="A4787">
        <v>46</v>
      </c>
      <c r="B4787" t="s">
        <v>24</v>
      </c>
      <c r="C4787" t="s">
        <v>439</v>
      </c>
      <c r="D4787" t="s">
        <v>269</v>
      </c>
      <c r="E4787">
        <v>2006</v>
      </c>
      <c r="F4787" t="s">
        <v>748</v>
      </c>
      <c r="G4787" t="s">
        <v>749</v>
      </c>
      <c r="H4787" s="3" t="s">
        <v>750</v>
      </c>
      <c r="I4787" s="8">
        <v>-10.066667000000001</v>
      </c>
      <c r="J4787" s="8">
        <v>-67.616667000000007</v>
      </c>
      <c r="K4787">
        <v>8200000</v>
      </c>
      <c r="L4787" t="s">
        <v>67</v>
      </c>
      <c r="M4787" t="s">
        <v>585</v>
      </c>
      <c r="N4787" t="s">
        <v>751</v>
      </c>
      <c r="O4787" s="12">
        <v>1996</v>
      </c>
      <c r="P4787" s="12">
        <v>5</v>
      </c>
      <c r="Q4787" s="12">
        <v>1997</v>
      </c>
      <c r="R4787" s="12">
        <v>11</v>
      </c>
      <c r="S4787">
        <v>19</v>
      </c>
      <c r="T4787" s="7">
        <v>14</v>
      </c>
      <c r="U4787">
        <v>7</v>
      </c>
      <c r="V4787" t="s">
        <v>82</v>
      </c>
      <c r="W4787">
        <f t="shared" si="66"/>
        <v>480</v>
      </c>
      <c r="X4787" s="5">
        <v>14</v>
      </c>
      <c r="Y4787" s="15" t="s">
        <v>48</v>
      </c>
      <c r="Z4787" t="s">
        <v>55</v>
      </c>
      <c r="AA4787" t="s">
        <v>1083</v>
      </c>
      <c r="AB4787">
        <v>69</v>
      </c>
      <c r="AC4787" s="68" t="s">
        <v>1472</v>
      </c>
      <c r="AD4787" s="68" t="s">
        <v>1472</v>
      </c>
      <c r="AE4787" t="s">
        <v>1471</v>
      </c>
    </row>
    <row r="4788" spans="1:31" ht="14.4" x14ac:dyDescent="0.3">
      <c r="A4788">
        <v>46</v>
      </c>
      <c r="B4788" t="s">
        <v>24</v>
      </c>
      <c r="C4788" t="s">
        <v>439</v>
      </c>
      <c r="D4788" t="s">
        <v>269</v>
      </c>
      <c r="E4788">
        <v>2006</v>
      </c>
      <c r="F4788" t="s">
        <v>748</v>
      </c>
      <c r="G4788" t="s">
        <v>749</v>
      </c>
      <c r="H4788" s="3" t="s">
        <v>750</v>
      </c>
      <c r="I4788" s="8">
        <v>-10.066667000000001</v>
      </c>
      <c r="J4788" s="8">
        <v>-67.616667000000007</v>
      </c>
      <c r="K4788">
        <v>8200000</v>
      </c>
      <c r="L4788" t="s">
        <v>67</v>
      </c>
      <c r="M4788" t="s">
        <v>585</v>
      </c>
      <c r="N4788" t="s">
        <v>751</v>
      </c>
      <c r="O4788" s="12">
        <v>1996</v>
      </c>
      <c r="P4788" s="12">
        <v>5</v>
      </c>
      <c r="Q4788" s="12">
        <v>1997</v>
      </c>
      <c r="R4788" s="12">
        <v>11</v>
      </c>
      <c r="S4788">
        <v>19</v>
      </c>
      <c r="T4788" s="7">
        <v>14</v>
      </c>
      <c r="U4788">
        <v>7</v>
      </c>
      <c r="V4788" t="s">
        <v>82</v>
      </c>
      <c r="W4788">
        <f t="shared" si="66"/>
        <v>480</v>
      </c>
      <c r="X4788" s="5">
        <v>14</v>
      </c>
      <c r="Y4788" s="15" t="s">
        <v>48</v>
      </c>
      <c r="Z4788" t="s">
        <v>55</v>
      </c>
      <c r="AA4788" t="s">
        <v>524</v>
      </c>
      <c r="AB4788">
        <v>12</v>
      </c>
      <c r="AC4788" s="68" t="s">
        <v>1472</v>
      </c>
      <c r="AD4788" s="68" t="s">
        <v>1472</v>
      </c>
      <c r="AE4788" t="s">
        <v>1471</v>
      </c>
    </row>
    <row r="4789" spans="1:31" ht="14.4" x14ac:dyDescent="0.3">
      <c r="A4789">
        <v>46</v>
      </c>
      <c r="B4789" t="s">
        <v>24</v>
      </c>
      <c r="C4789" t="s">
        <v>439</v>
      </c>
      <c r="D4789" t="s">
        <v>269</v>
      </c>
      <c r="E4789">
        <v>2006</v>
      </c>
      <c r="F4789" t="s">
        <v>748</v>
      </c>
      <c r="G4789" t="s">
        <v>749</v>
      </c>
      <c r="H4789" s="3" t="s">
        <v>750</v>
      </c>
      <c r="I4789" s="8">
        <v>-10.066667000000001</v>
      </c>
      <c r="J4789" s="8">
        <v>-67.616667000000007</v>
      </c>
      <c r="K4789">
        <v>8200000</v>
      </c>
      <c r="L4789" t="s">
        <v>67</v>
      </c>
      <c r="M4789" t="s">
        <v>585</v>
      </c>
      <c r="N4789" t="s">
        <v>751</v>
      </c>
      <c r="O4789" s="12">
        <v>1996</v>
      </c>
      <c r="P4789" s="12">
        <v>5</v>
      </c>
      <c r="Q4789" s="12">
        <v>1997</v>
      </c>
      <c r="R4789" s="12">
        <v>11</v>
      </c>
      <c r="S4789">
        <v>19</v>
      </c>
      <c r="T4789" s="7">
        <v>14</v>
      </c>
      <c r="U4789">
        <v>7</v>
      </c>
      <c r="V4789" t="s">
        <v>82</v>
      </c>
      <c r="W4789">
        <f t="shared" si="66"/>
        <v>480</v>
      </c>
      <c r="X4789" s="5">
        <v>14</v>
      </c>
      <c r="Y4789" s="15" t="s">
        <v>48</v>
      </c>
      <c r="Z4789" t="s">
        <v>55</v>
      </c>
      <c r="AA4789" t="s">
        <v>70</v>
      </c>
      <c r="AB4789">
        <v>2</v>
      </c>
      <c r="AC4789" s="68" t="s">
        <v>1472</v>
      </c>
      <c r="AD4789" s="68" t="s">
        <v>1472</v>
      </c>
      <c r="AE4789" t="s">
        <v>1471</v>
      </c>
    </row>
    <row r="4790" spans="1:31" ht="14.4" x14ac:dyDescent="0.3">
      <c r="A4790">
        <v>46</v>
      </c>
      <c r="B4790" t="s">
        <v>24</v>
      </c>
      <c r="C4790" t="s">
        <v>439</v>
      </c>
      <c r="D4790" t="s">
        <v>269</v>
      </c>
      <c r="E4790">
        <v>2006</v>
      </c>
      <c r="F4790" t="s">
        <v>748</v>
      </c>
      <c r="G4790" t="s">
        <v>749</v>
      </c>
      <c r="H4790" s="3" t="s">
        <v>750</v>
      </c>
      <c r="I4790" s="8">
        <v>-10.066667000000001</v>
      </c>
      <c r="J4790" s="8">
        <v>-67.616667000000007</v>
      </c>
      <c r="K4790">
        <v>8200000</v>
      </c>
      <c r="L4790" t="s">
        <v>67</v>
      </c>
      <c r="M4790" t="s">
        <v>585</v>
      </c>
      <c r="N4790" t="s">
        <v>751</v>
      </c>
      <c r="O4790" s="12">
        <v>1996</v>
      </c>
      <c r="P4790" s="12">
        <v>5</v>
      </c>
      <c r="Q4790" s="12">
        <v>1997</v>
      </c>
      <c r="R4790" s="12">
        <v>11</v>
      </c>
      <c r="S4790">
        <v>19</v>
      </c>
      <c r="T4790" s="7">
        <v>14</v>
      </c>
      <c r="U4790">
        <v>7</v>
      </c>
      <c r="V4790" t="s">
        <v>82</v>
      </c>
      <c r="W4790">
        <f t="shared" si="66"/>
        <v>480</v>
      </c>
      <c r="X4790" s="5">
        <v>14</v>
      </c>
      <c r="Y4790" s="15" t="s">
        <v>48</v>
      </c>
      <c r="Z4790" t="s">
        <v>55</v>
      </c>
      <c r="AA4790" t="s">
        <v>876</v>
      </c>
      <c r="AB4790">
        <v>11</v>
      </c>
      <c r="AC4790" s="68" t="s">
        <v>1472</v>
      </c>
      <c r="AD4790" s="68" t="s">
        <v>1472</v>
      </c>
      <c r="AE4790" t="s">
        <v>1471</v>
      </c>
    </row>
    <row r="4791" spans="1:31" ht="14.4" x14ac:dyDescent="0.3">
      <c r="A4791">
        <v>46</v>
      </c>
      <c r="B4791" t="s">
        <v>24</v>
      </c>
      <c r="C4791" t="s">
        <v>439</v>
      </c>
      <c r="D4791" t="s">
        <v>269</v>
      </c>
      <c r="E4791">
        <v>2006</v>
      </c>
      <c r="F4791" t="s">
        <v>748</v>
      </c>
      <c r="G4791" t="s">
        <v>749</v>
      </c>
      <c r="H4791" s="3" t="s">
        <v>750</v>
      </c>
      <c r="I4791" s="8">
        <v>-10.066667000000001</v>
      </c>
      <c r="J4791" s="8">
        <v>-67.616667000000007</v>
      </c>
      <c r="K4791">
        <v>8200000</v>
      </c>
      <c r="L4791" t="s">
        <v>67</v>
      </c>
      <c r="M4791" t="s">
        <v>585</v>
      </c>
      <c r="N4791" t="s">
        <v>751</v>
      </c>
      <c r="O4791" s="12">
        <v>1996</v>
      </c>
      <c r="P4791" s="12">
        <v>5</v>
      </c>
      <c r="Q4791" s="12">
        <v>1997</v>
      </c>
      <c r="R4791" s="12">
        <v>11</v>
      </c>
      <c r="S4791">
        <v>19</v>
      </c>
      <c r="T4791" s="7">
        <v>14</v>
      </c>
      <c r="U4791">
        <v>7</v>
      </c>
      <c r="V4791" t="s">
        <v>82</v>
      </c>
      <c r="W4791">
        <f t="shared" si="66"/>
        <v>480</v>
      </c>
      <c r="X4791" s="5">
        <v>14</v>
      </c>
      <c r="Y4791" s="15" t="s">
        <v>48</v>
      </c>
      <c r="Z4791" t="s">
        <v>55</v>
      </c>
      <c r="AA4791" t="s">
        <v>1174</v>
      </c>
      <c r="AB4791">
        <v>27</v>
      </c>
      <c r="AC4791" s="68" t="s">
        <v>1472</v>
      </c>
      <c r="AD4791" s="68" t="s">
        <v>1472</v>
      </c>
      <c r="AE4791" t="s">
        <v>1471</v>
      </c>
    </row>
    <row r="4792" spans="1:31" ht="14.4" x14ac:dyDescent="0.3">
      <c r="A4792">
        <v>46</v>
      </c>
      <c r="B4792" t="s">
        <v>24</v>
      </c>
      <c r="C4792" t="s">
        <v>439</v>
      </c>
      <c r="D4792" t="s">
        <v>269</v>
      </c>
      <c r="E4792">
        <v>2006</v>
      </c>
      <c r="F4792" t="s">
        <v>748</v>
      </c>
      <c r="G4792" t="s">
        <v>749</v>
      </c>
      <c r="H4792" s="3" t="s">
        <v>750</v>
      </c>
      <c r="I4792" s="8">
        <v>-10.066667000000001</v>
      </c>
      <c r="J4792" s="8">
        <v>-67.616667000000007</v>
      </c>
      <c r="K4792">
        <v>8200000</v>
      </c>
      <c r="L4792" t="s">
        <v>67</v>
      </c>
      <c r="M4792" t="s">
        <v>585</v>
      </c>
      <c r="N4792" t="s">
        <v>751</v>
      </c>
      <c r="O4792" s="12">
        <v>1996</v>
      </c>
      <c r="P4792" s="12">
        <v>5</v>
      </c>
      <c r="Q4792" s="12">
        <v>1997</v>
      </c>
      <c r="R4792" s="12">
        <v>11</v>
      </c>
      <c r="S4792">
        <v>19</v>
      </c>
      <c r="T4792" s="7">
        <v>14</v>
      </c>
      <c r="U4792">
        <v>7</v>
      </c>
      <c r="V4792" t="s">
        <v>82</v>
      </c>
      <c r="W4792">
        <f t="shared" si="66"/>
        <v>480</v>
      </c>
      <c r="X4792" s="5">
        <v>14</v>
      </c>
      <c r="Y4792" s="15" t="s">
        <v>48</v>
      </c>
      <c r="Z4792" t="s">
        <v>83</v>
      </c>
      <c r="AA4792" t="s">
        <v>128</v>
      </c>
      <c r="AB4792">
        <v>1</v>
      </c>
      <c r="AC4792" s="68" t="s">
        <v>1472</v>
      </c>
      <c r="AD4792" s="68" t="s">
        <v>1472</v>
      </c>
      <c r="AE4792" t="s">
        <v>1471</v>
      </c>
    </row>
    <row r="4793" spans="1:31" ht="14.4" x14ac:dyDescent="0.3">
      <c r="A4793">
        <v>46</v>
      </c>
      <c r="B4793" t="s">
        <v>24</v>
      </c>
      <c r="C4793" t="s">
        <v>439</v>
      </c>
      <c r="D4793" t="s">
        <v>269</v>
      </c>
      <c r="E4793">
        <v>2006</v>
      </c>
      <c r="F4793" t="s">
        <v>748</v>
      </c>
      <c r="G4793" t="s">
        <v>749</v>
      </c>
      <c r="H4793" s="3" t="s">
        <v>750</v>
      </c>
      <c r="I4793" s="8">
        <v>-10.066667000000001</v>
      </c>
      <c r="J4793" s="8">
        <v>-67.616667000000007</v>
      </c>
      <c r="K4793">
        <v>8200000</v>
      </c>
      <c r="L4793" t="s">
        <v>67</v>
      </c>
      <c r="M4793" t="s">
        <v>585</v>
      </c>
      <c r="N4793" t="s">
        <v>751</v>
      </c>
      <c r="O4793" s="12">
        <v>1996</v>
      </c>
      <c r="P4793" s="12">
        <v>5</v>
      </c>
      <c r="Q4793" s="12">
        <v>1997</v>
      </c>
      <c r="R4793" s="12">
        <v>11</v>
      </c>
      <c r="S4793">
        <v>19</v>
      </c>
      <c r="T4793" s="7">
        <v>14</v>
      </c>
      <c r="U4793">
        <v>7</v>
      </c>
      <c r="V4793" t="s">
        <v>82</v>
      </c>
      <c r="W4793">
        <f t="shared" si="66"/>
        <v>480</v>
      </c>
      <c r="X4793" s="5">
        <v>14</v>
      </c>
      <c r="Y4793" s="15" t="s">
        <v>48</v>
      </c>
      <c r="Z4793" t="s">
        <v>83</v>
      </c>
      <c r="AA4793" t="s">
        <v>84</v>
      </c>
      <c r="AB4793">
        <v>196</v>
      </c>
      <c r="AC4793" s="68" t="s">
        <v>1472</v>
      </c>
      <c r="AD4793" s="68" t="s">
        <v>1472</v>
      </c>
      <c r="AE4793" t="s">
        <v>1471</v>
      </c>
    </row>
    <row r="4794" spans="1:31" ht="14.4" x14ac:dyDescent="0.3">
      <c r="A4794">
        <v>46</v>
      </c>
      <c r="B4794" t="s">
        <v>24</v>
      </c>
      <c r="C4794" t="s">
        <v>439</v>
      </c>
      <c r="D4794" t="s">
        <v>269</v>
      </c>
      <c r="E4794">
        <v>2006</v>
      </c>
      <c r="F4794" t="s">
        <v>748</v>
      </c>
      <c r="G4794" t="s">
        <v>749</v>
      </c>
      <c r="H4794" s="3" t="s">
        <v>750</v>
      </c>
      <c r="I4794" s="8">
        <v>-10.066667000000001</v>
      </c>
      <c r="J4794" s="8">
        <v>-67.616667000000007</v>
      </c>
      <c r="K4794">
        <v>8200000</v>
      </c>
      <c r="L4794" t="s">
        <v>67</v>
      </c>
      <c r="M4794" t="s">
        <v>585</v>
      </c>
      <c r="N4794" t="s">
        <v>751</v>
      </c>
      <c r="O4794" s="12">
        <v>1996</v>
      </c>
      <c r="P4794" s="12">
        <v>5</v>
      </c>
      <c r="Q4794" s="12">
        <v>1997</v>
      </c>
      <c r="R4794" s="12">
        <v>11</v>
      </c>
      <c r="S4794">
        <v>19</v>
      </c>
      <c r="T4794" s="7">
        <v>14</v>
      </c>
      <c r="U4794">
        <v>7</v>
      </c>
      <c r="V4794" t="s">
        <v>82</v>
      </c>
      <c r="W4794">
        <f t="shared" si="66"/>
        <v>480</v>
      </c>
      <c r="X4794" s="5">
        <v>14</v>
      </c>
      <c r="Y4794" s="15" t="s">
        <v>48</v>
      </c>
      <c r="Z4794" t="s">
        <v>83</v>
      </c>
      <c r="AA4794" t="s">
        <v>911</v>
      </c>
      <c r="AB4794">
        <v>64</v>
      </c>
      <c r="AC4794" s="68" t="s">
        <v>1472</v>
      </c>
      <c r="AD4794" s="68" t="s">
        <v>1472</v>
      </c>
      <c r="AE4794" t="s">
        <v>1471</v>
      </c>
    </row>
    <row r="4795" spans="1:31" ht="14.4" x14ac:dyDescent="0.3">
      <c r="A4795">
        <v>46</v>
      </c>
      <c r="B4795" t="s">
        <v>24</v>
      </c>
      <c r="C4795" t="s">
        <v>439</v>
      </c>
      <c r="D4795" t="s">
        <v>269</v>
      </c>
      <c r="E4795">
        <v>2006</v>
      </c>
      <c r="F4795" t="s">
        <v>748</v>
      </c>
      <c r="G4795" t="s">
        <v>749</v>
      </c>
      <c r="H4795" s="3" t="s">
        <v>750</v>
      </c>
      <c r="I4795" s="8">
        <v>-10.066667000000001</v>
      </c>
      <c r="J4795" s="8">
        <v>-67.616667000000007</v>
      </c>
      <c r="K4795">
        <v>8200000</v>
      </c>
      <c r="L4795" t="s">
        <v>67</v>
      </c>
      <c r="M4795" t="s">
        <v>585</v>
      </c>
      <c r="N4795" t="s">
        <v>751</v>
      </c>
      <c r="O4795" s="12">
        <v>1996</v>
      </c>
      <c r="P4795" s="12">
        <v>5</v>
      </c>
      <c r="Q4795" s="12">
        <v>1997</v>
      </c>
      <c r="R4795" s="12">
        <v>11</v>
      </c>
      <c r="S4795">
        <v>19</v>
      </c>
      <c r="T4795" s="7">
        <v>14</v>
      </c>
      <c r="U4795">
        <v>7</v>
      </c>
      <c r="V4795" t="s">
        <v>82</v>
      </c>
      <c r="W4795">
        <f t="shared" si="66"/>
        <v>480</v>
      </c>
      <c r="X4795" s="5">
        <v>14</v>
      </c>
      <c r="Y4795" s="15" t="s">
        <v>48</v>
      </c>
      <c r="Z4795" t="s">
        <v>83</v>
      </c>
      <c r="AA4795" t="s">
        <v>902</v>
      </c>
      <c r="AB4795">
        <v>15</v>
      </c>
      <c r="AC4795" s="68" t="s">
        <v>1472</v>
      </c>
      <c r="AD4795" s="68" t="s">
        <v>1472</v>
      </c>
      <c r="AE4795" t="s">
        <v>1471</v>
      </c>
    </row>
    <row r="4796" spans="1:31" ht="14.4" x14ac:dyDescent="0.3">
      <c r="A4796">
        <v>46</v>
      </c>
      <c r="B4796" t="s">
        <v>24</v>
      </c>
      <c r="C4796" t="s">
        <v>439</v>
      </c>
      <c r="D4796" t="s">
        <v>269</v>
      </c>
      <c r="E4796">
        <v>2006</v>
      </c>
      <c r="F4796" t="s">
        <v>748</v>
      </c>
      <c r="G4796" t="s">
        <v>749</v>
      </c>
      <c r="H4796" s="3" t="s">
        <v>750</v>
      </c>
      <c r="I4796" s="8">
        <v>-10.066667000000001</v>
      </c>
      <c r="J4796" s="8">
        <v>-67.616667000000007</v>
      </c>
      <c r="K4796">
        <v>8200000</v>
      </c>
      <c r="L4796" t="s">
        <v>67</v>
      </c>
      <c r="M4796" t="s">
        <v>585</v>
      </c>
      <c r="N4796" t="s">
        <v>751</v>
      </c>
      <c r="O4796" s="12">
        <v>1996</v>
      </c>
      <c r="P4796" s="12">
        <v>5</v>
      </c>
      <c r="Q4796" s="12">
        <v>1997</v>
      </c>
      <c r="R4796" s="12">
        <v>11</v>
      </c>
      <c r="S4796">
        <v>19</v>
      </c>
      <c r="T4796" s="7">
        <v>14</v>
      </c>
      <c r="U4796">
        <v>7</v>
      </c>
      <c r="V4796" t="s">
        <v>82</v>
      </c>
      <c r="W4796">
        <f t="shared" si="66"/>
        <v>480</v>
      </c>
      <c r="X4796" s="5">
        <v>14</v>
      </c>
      <c r="Y4796" s="15" t="s">
        <v>48</v>
      </c>
      <c r="Z4796" t="s">
        <v>83</v>
      </c>
      <c r="AA4796" t="s">
        <v>87</v>
      </c>
      <c r="AB4796">
        <v>3</v>
      </c>
      <c r="AC4796" s="68" t="s">
        <v>1472</v>
      </c>
      <c r="AD4796" s="68" t="s">
        <v>1472</v>
      </c>
      <c r="AE4796" t="s">
        <v>1471</v>
      </c>
    </row>
    <row r="4797" spans="1:31" ht="14.4" x14ac:dyDescent="0.3">
      <c r="A4797">
        <v>46</v>
      </c>
      <c r="B4797" t="s">
        <v>24</v>
      </c>
      <c r="C4797" t="s">
        <v>439</v>
      </c>
      <c r="D4797" t="s">
        <v>269</v>
      </c>
      <c r="E4797">
        <v>2006</v>
      </c>
      <c r="F4797" t="s">
        <v>748</v>
      </c>
      <c r="G4797" t="s">
        <v>749</v>
      </c>
      <c r="H4797" s="3" t="s">
        <v>750</v>
      </c>
      <c r="I4797" s="8">
        <v>-10.066667000000001</v>
      </c>
      <c r="J4797" s="8">
        <v>-67.616667000000007</v>
      </c>
      <c r="K4797">
        <v>8200000</v>
      </c>
      <c r="L4797" t="s">
        <v>67</v>
      </c>
      <c r="M4797" t="s">
        <v>585</v>
      </c>
      <c r="N4797" t="s">
        <v>751</v>
      </c>
      <c r="O4797" s="12">
        <v>1996</v>
      </c>
      <c r="P4797" s="12">
        <v>5</v>
      </c>
      <c r="Q4797" s="12">
        <v>1997</v>
      </c>
      <c r="R4797" s="12">
        <v>11</v>
      </c>
      <c r="S4797">
        <v>19</v>
      </c>
      <c r="T4797" s="7">
        <v>14</v>
      </c>
      <c r="U4797">
        <v>7</v>
      </c>
      <c r="V4797" t="s">
        <v>82</v>
      </c>
      <c r="W4797">
        <f t="shared" si="66"/>
        <v>480</v>
      </c>
      <c r="X4797" s="5">
        <v>14</v>
      </c>
      <c r="Y4797" s="15" t="s">
        <v>48</v>
      </c>
      <c r="Z4797" t="s">
        <v>83</v>
      </c>
      <c r="AA4797" t="s">
        <v>914</v>
      </c>
      <c r="AB4797">
        <v>0</v>
      </c>
      <c r="AC4797" s="68" t="s">
        <v>1472</v>
      </c>
      <c r="AD4797" s="68" t="s">
        <v>1472</v>
      </c>
      <c r="AE4797" t="s">
        <v>1471</v>
      </c>
    </row>
    <row r="4798" spans="1:31" ht="14.4" x14ac:dyDescent="0.3">
      <c r="A4798">
        <v>46</v>
      </c>
      <c r="B4798" t="s">
        <v>24</v>
      </c>
      <c r="C4798" t="s">
        <v>439</v>
      </c>
      <c r="D4798" t="s">
        <v>269</v>
      </c>
      <c r="E4798">
        <v>2006</v>
      </c>
      <c r="F4798" t="s">
        <v>748</v>
      </c>
      <c r="G4798" t="s">
        <v>749</v>
      </c>
      <c r="H4798" s="3" t="s">
        <v>750</v>
      </c>
      <c r="I4798" s="8">
        <v>-10.066667000000001</v>
      </c>
      <c r="J4798" s="8">
        <v>-67.616667000000007</v>
      </c>
      <c r="K4798">
        <v>8200000</v>
      </c>
      <c r="L4798" t="s">
        <v>67</v>
      </c>
      <c r="M4798" t="s">
        <v>585</v>
      </c>
      <c r="N4798" t="s">
        <v>751</v>
      </c>
      <c r="O4798" s="12">
        <v>1996</v>
      </c>
      <c r="P4798" s="12">
        <v>5</v>
      </c>
      <c r="Q4798" s="12">
        <v>1997</v>
      </c>
      <c r="R4798" s="12">
        <v>11</v>
      </c>
      <c r="S4798">
        <v>19</v>
      </c>
      <c r="T4798" s="7">
        <v>14</v>
      </c>
      <c r="U4798">
        <v>7</v>
      </c>
      <c r="V4798" t="s">
        <v>82</v>
      </c>
      <c r="W4798">
        <f t="shared" si="66"/>
        <v>480</v>
      </c>
      <c r="X4798" s="5">
        <v>14</v>
      </c>
      <c r="Y4798" s="15" t="s">
        <v>48</v>
      </c>
      <c r="Z4798" t="s">
        <v>83</v>
      </c>
      <c r="AA4798" t="s">
        <v>906</v>
      </c>
      <c r="AB4798">
        <v>3</v>
      </c>
      <c r="AC4798" s="68" t="s">
        <v>1472</v>
      </c>
      <c r="AD4798" s="68" t="s">
        <v>1472</v>
      </c>
      <c r="AE4798" t="s">
        <v>1471</v>
      </c>
    </row>
    <row r="4799" spans="1:31" ht="14.4" x14ac:dyDescent="0.3">
      <c r="A4799">
        <v>46</v>
      </c>
      <c r="B4799" t="s">
        <v>24</v>
      </c>
      <c r="C4799" t="s">
        <v>439</v>
      </c>
      <c r="D4799" t="s">
        <v>269</v>
      </c>
      <c r="E4799">
        <v>2006</v>
      </c>
      <c r="F4799" t="s">
        <v>748</v>
      </c>
      <c r="G4799" t="s">
        <v>749</v>
      </c>
      <c r="H4799" s="3" t="s">
        <v>750</v>
      </c>
      <c r="I4799" s="8">
        <v>-10.066667000000001</v>
      </c>
      <c r="J4799" s="8">
        <v>-67.616667000000007</v>
      </c>
      <c r="K4799">
        <v>8200000</v>
      </c>
      <c r="L4799" t="s">
        <v>67</v>
      </c>
      <c r="M4799" t="s">
        <v>585</v>
      </c>
      <c r="N4799" t="s">
        <v>751</v>
      </c>
      <c r="O4799" s="12">
        <v>1996</v>
      </c>
      <c r="P4799" s="12">
        <v>5</v>
      </c>
      <c r="Q4799" s="12">
        <v>1997</v>
      </c>
      <c r="R4799" s="12">
        <v>11</v>
      </c>
      <c r="S4799">
        <v>19</v>
      </c>
      <c r="T4799" s="7">
        <v>14</v>
      </c>
      <c r="U4799">
        <v>7</v>
      </c>
      <c r="V4799" t="s">
        <v>82</v>
      </c>
      <c r="W4799">
        <f t="shared" si="66"/>
        <v>480</v>
      </c>
      <c r="X4799" s="5">
        <v>14</v>
      </c>
      <c r="Y4799" s="15" t="s">
        <v>48</v>
      </c>
      <c r="Z4799" t="s">
        <v>90</v>
      </c>
      <c r="AA4799" t="s">
        <v>666</v>
      </c>
      <c r="AB4799">
        <v>13</v>
      </c>
      <c r="AC4799" s="68" t="s">
        <v>1472</v>
      </c>
      <c r="AD4799" s="68" t="s">
        <v>1472</v>
      </c>
      <c r="AE4799" t="s">
        <v>1471</v>
      </c>
    </row>
    <row r="4800" spans="1:31" ht="14.4" x14ac:dyDescent="0.3">
      <c r="A4800">
        <v>46</v>
      </c>
      <c r="B4800" t="s">
        <v>24</v>
      </c>
      <c r="C4800" t="s">
        <v>439</v>
      </c>
      <c r="D4800" t="s">
        <v>269</v>
      </c>
      <c r="E4800">
        <v>2006</v>
      </c>
      <c r="F4800" t="s">
        <v>748</v>
      </c>
      <c r="G4800" t="s">
        <v>749</v>
      </c>
      <c r="H4800" s="3" t="s">
        <v>750</v>
      </c>
      <c r="I4800" s="8">
        <v>-10.066667000000001</v>
      </c>
      <c r="J4800" s="8">
        <v>-67.616667000000007</v>
      </c>
      <c r="K4800">
        <v>8200000</v>
      </c>
      <c r="L4800" t="s">
        <v>67</v>
      </c>
      <c r="M4800" t="s">
        <v>585</v>
      </c>
      <c r="N4800" t="s">
        <v>751</v>
      </c>
      <c r="O4800" s="12">
        <v>1996</v>
      </c>
      <c r="P4800" s="12">
        <v>5</v>
      </c>
      <c r="Q4800" s="12">
        <v>1997</v>
      </c>
      <c r="R4800" s="12">
        <v>11</v>
      </c>
      <c r="S4800">
        <v>19</v>
      </c>
      <c r="T4800" s="7">
        <v>14</v>
      </c>
      <c r="U4800">
        <v>7</v>
      </c>
      <c r="V4800" t="s">
        <v>82</v>
      </c>
      <c r="W4800">
        <f t="shared" si="66"/>
        <v>480</v>
      </c>
      <c r="X4800" s="5">
        <v>14</v>
      </c>
      <c r="Y4800" s="15" t="s">
        <v>48</v>
      </c>
      <c r="Z4800" t="s">
        <v>90</v>
      </c>
      <c r="AA4800" t="s">
        <v>91</v>
      </c>
      <c r="AB4800">
        <v>28</v>
      </c>
      <c r="AC4800" s="68" t="s">
        <v>1472</v>
      </c>
      <c r="AD4800" s="68" t="s">
        <v>1472</v>
      </c>
      <c r="AE4800" t="s">
        <v>1471</v>
      </c>
    </row>
    <row r="4801" spans="1:31" ht="14.4" x14ac:dyDescent="0.3">
      <c r="A4801">
        <v>46</v>
      </c>
      <c r="B4801" t="s">
        <v>24</v>
      </c>
      <c r="C4801" t="s">
        <v>439</v>
      </c>
      <c r="D4801" t="s">
        <v>269</v>
      </c>
      <c r="E4801">
        <v>2006</v>
      </c>
      <c r="F4801" t="s">
        <v>748</v>
      </c>
      <c r="G4801" t="s">
        <v>749</v>
      </c>
      <c r="H4801" s="3" t="s">
        <v>750</v>
      </c>
      <c r="I4801" s="8">
        <v>-10.066667000000001</v>
      </c>
      <c r="J4801" s="8">
        <v>-67.616667000000007</v>
      </c>
      <c r="K4801">
        <v>8200000</v>
      </c>
      <c r="L4801" t="s">
        <v>67</v>
      </c>
      <c r="M4801" t="s">
        <v>585</v>
      </c>
      <c r="N4801" t="s">
        <v>751</v>
      </c>
      <c r="O4801" s="12">
        <v>1996</v>
      </c>
      <c r="P4801" s="12">
        <v>5</v>
      </c>
      <c r="Q4801" s="12">
        <v>1997</v>
      </c>
      <c r="R4801" s="12">
        <v>11</v>
      </c>
      <c r="S4801">
        <v>19</v>
      </c>
      <c r="T4801" s="7">
        <v>14</v>
      </c>
      <c r="U4801">
        <v>7</v>
      </c>
      <c r="V4801" t="s">
        <v>82</v>
      </c>
      <c r="W4801">
        <f t="shared" si="66"/>
        <v>480</v>
      </c>
      <c r="X4801" s="5">
        <v>14</v>
      </c>
      <c r="Y4801" s="15" t="s">
        <v>48</v>
      </c>
      <c r="Z4801" t="s">
        <v>90</v>
      </c>
      <c r="AA4801" t="s">
        <v>917</v>
      </c>
      <c r="AB4801">
        <v>0</v>
      </c>
      <c r="AC4801" s="68" t="s">
        <v>1472</v>
      </c>
      <c r="AD4801" s="68" t="s">
        <v>1472</v>
      </c>
      <c r="AE4801" t="s">
        <v>1471</v>
      </c>
    </row>
    <row r="4802" spans="1:31" ht="14.4" x14ac:dyDescent="0.3">
      <c r="A4802">
        <v>46</v>
      </c>
      <c r="B4802" t="s">
        <v>24</v>
      </c>
      <c r="C4802" t="s">
        <v>439</v>
      </c>
      <c r="D4802" t="s">
        <v>269</v>
      </c>
      <c r="E4802">
        <v>2006</v>
      </c>
      <c r="F4802" t="s">
        <v>748</v>
      </c>
      <c r="G4802" t="s">
        <v>749</v>
      </c>
      <c r="H4802" s="3" t="s">
        <v>750</v>
      </c>
      <c r="I4802" s="8">
        <v>-10.066667000000001</v>
      </c>
      <c r="J4802" s="8">
        <v>-67.616667000000007</v>
      </c>
      <c r="K4802">
        <v>8200000</v>
      </c>
      <c r="L4802" t="s">
        <v>67</v>
      </c>
      <c r="M4802" t="s">
        <v>585</v>
      </c>
      <c r="N4802" t="s">
        <v>751</v>
      </c>
      <c r="O4802" s="12">
        <v>1996</v>
      </c>
      <c r="P4802" s="12">
        <v>5</v>
      </c>
      <c r="Q4802" s="12">
        <v>1997</v>
      </c>
      <c r="R4802" s="12">
        <v>11</v>
      </c>
      <c r="S4802">
        <v>19</v>
      </c>
      <c r="T4802" s="7">
        <v>14</v>
      </c>
      <c r="U4802">
        <v>7</v>
      </c>
      <c r="V4802" t="s">
        <v>53</v>
      </c>
      <c r="W4802">
        <f t="shared" si="66"/>
        <v>480</v>
      </c>
      <c r="X4802" s="5">
        <v>7</v>
      </c>
      <c r="Y4802" s="15" t="s">
        <v>48</v>
      </c>
      <c r="Z4802" t="s">
        <v>49</v>
      </c>
      <c r="AA4802" t="s">
        <v>1121</v>
      </c>
      <c r="AB4802">
        <v>0</v>
      </c>
      <c r="AC4802" s="68" t="s">
        <v>1472</v>
      </c>
      <c r="AD4802" s="68" t="s">
        <v>1472</v>
      </c>
      <c r="AE4802" t="s">
        <v>1471</v>
      </c>
    </row>
    <row r="4803" spans="1:31" ht="14.4" x14ac:dyDescent="0.3">
      <c r="A4803">
        <v>46</v>
      </c>
      <c r="B4803" t="s">
        <v>24</v>
      </c>
      <c r="C4803" t="s">
        <v>439</v>
      </c>
      <c r="D4803" t="s">
        <v>269</v>
      </c>
      <c r="E4803">
        <v>2006</v>
      </c>
      <c r="F4803" t="s">
        <v>748</v>
      </c>
      <c r="G4803" t="s">
        <v>749</v>
      </c>
      <c r="H4803" s="3" t="s">
        <v>750</v>
      </c>
      <c r="I4803" s="8">
        <v>-10.066667000000001</v>
      </c>
      <c r="J4803" s="8">
        <v>-67.616667000000007</v>
      </c>
      <c r="K4803">
        <v>8200000</v>
      </c>
      <c r="L4803" t="s">
        <v>67</v>
      </c>
      <c r="M4803" t="s">
        <v>585</v>
      </c>
      <c r="N4803" t="s">
        <v>751</v>
      </c>
      <c r="O4803" s="12">
        <v>1996</v>
      </c>
      <c r="P4803" s="12">
        <v>5</v>
      </c>
      <c r="Q4803" s="12">
        <v>1997</v>
      </c>
      <c r="R4803" s="12">
        <v>11</v>
      </c>
      <c r="S4803">
        <v>19</v>
      </c>
      <c r="T4803" s="7">
        <v>14</v>
      </c>
      <c r="U4803">
        <v>7</v>
      </c>
      <c r="V4803" t="s">
        <v>53</v>
      </c>
      <c r="W4803">
        <f t="shared" si="66"/>
        <v>480</v>
      </c>
      <c r="X4803" s="5">
        <v>7</v>
      </c>
      <c r="Y4803" s="15" t="s">
        <v>48</v>
      </c>
      <c r="Z4803" t="s">
        <v>49</v>
      </c>
      <c r="AA4803" t="s">
        <v>1105</v>
      </c>
      <c r="AB4803">
        <v>0</v>
      </c>
      <c r="AC4803" s="68" t="s">
        <v>1472</v>
      </c>
      <c r="AD4803" s="68" t="s">
        <v>1472</v>
      </c>
      <c r="AE4803" t="s">
        <v>1471</v>
      </c>
    </row>
    <row r="4804" spans="1:31" ht="14.4" x14ac:dyDescent="0.3">
      <c r="A4804">
        <v>46</v>
      </c>
      <c r="B4804" t="s">
        <v>24</v>
      </c>
      <c r="C4804" t="s">
        <v>439</v>
      </c>
      <c r="D4804" t="s">
        <v>269</v>
      </c>
      <c r="E4804">
        <v>2006</v>
      </c>
      <c r="F4804" t="s">
        <v>748</v>
      </c>
      <c r="G4804" t="s">
        <v>749</v>
      </c>
      <c r="H4804" s="3" t="s">
        <v>750</v>
      </c>
      <c r="I4804" s="8">
        <v>-10.066667000000001</v>
      </c>
      <c r="J4804" s="8">
        <v>-67.616667000000007</v>
      </c>
      <c r="K4804">
        <v>8200000</v>
      </c>
      <c r="L4804" t="s">
        <v>67</v>
      </c>
      <c r="M4804" t="s">
        <v>585</v>
      </c>
      <c r="N4804" t="s">
        <v>751</v>
      </c>
      <c r="O4804" s="12">
        <v>1996</v>
      </c>
      <c r="P4804" s="12">
        <v>5</v>
      </c>
      <c r="Q4804" s="12">
        <v>1997</v>
      </c>
      <c r="R4804" s="12">
        <v>11</v>
      </c>
      <c r="S4804">
        <v>19</v>
      </c>
      <c r="T4804" s="7">
        <v>14</v>
      </c>
      <c r="U4804">
        <v>7</v>
      </c>
      <c r="V4804" t="s">
        <v>53</v>
      </c>
      <c r="W4804">
        <f t="shared" si="66"/>
        <v>480</v>
      </c>
      <c r="X4804" s="5">
        <v>7</v>
      </c>
      <c r="Y4804" s="15" t="s">
        <v>48</v>
      </c>
      <c r="Z4804" t="s">
        <v>49</v>
      </c>
      <c r="AA4804" t="s">
        <v>1172</v>
      </c>
      <c r="AB4804">
        <v>0</v>
      </c>
      <c r="AC4804" s="68" t="s">
        <v>1472</v>
      </c>
      <c r="AD4804" s="68" t="s">
        <v>1472</v>
      </c>
      <c r="AE4804" t="s">
        <v>1471</v>
      </c>
    </row>
    <row r="4805" spans="1:31" ht="14.4" x14ac:dyDescent="0.3">
      <c r="A4805">
        <v>46</v>
      </c>
      <c r="B4805" t="s">
        <v>24</v>
      </c>
      <c r="C4805" t="s">
        <v>439</v>
      </c>
      <c r="D4805" t="s">
        <v>269</v>
      </c>
      <c r="E4805">
        <v>2006</v>
      </c>
      <c r="F4805" t="s">
        <v>748</v>
      </c>
      <c r="G4805" t="s">
        <v>749</v>
      </c>
      <c r="H4805" s="3" t="s">
        <v>750</v>
      </c>
      <c r="I4805" s="8">
        <v>-10.066667000000001</v>
      </c>
      <c r="J4805" s="8">
        <v>-67.616667000000007</v>
      </c>
      <c r="K4805">
        <v>8200000</v>
      </c>
      <c r="L4805" t="s">
        <v>67</v>
      </c>
      <c r="M4805" t="s">
        <v>585</v>
      </c>
      <c r="N4805" t="s">
        <v>751</v>
      </c>
      <c r="O4805" s="12">
        <v>1996</v>
      </c>
      <c r="P4805" s="12">
        <v>5</v>
      </c>
      <c r="Q4805" s="12">
        <v>1997</v>
      </c>
      <c r="R4805" s="12">
        <v>11</v>
      </c>
      <c r="S4805">
        <v>19</v>
      </c>
      <c r="T4805" s="7">
        <v>14</v>
      </c>
      <c r="U4805">
        <v>7</v>
      </c>
      <c r="V4805" t="s">
        <v>53</v>
      </c>
      <c r="W4805">
        <f t="shared" si="66"/>
        <v>480</v>
      </c>
      <c r="X4805" s="5">
        <v>7</v>
      </c>
      <c r="Y4805" s="15" t="s">
        <v>48</v>
      </c>
      <c r="Z4805" t="s">
        <v>49</v>
      </c>
      <c r="AA4805" t="s">
        <v>483</v>
      </c>
      <c r="AB4805">
        <v>3</v>
      </c>
      <c r="AC4805" s="68" t="s">
        <v>1472</v>
      </c>
      <c r="AD4805" s="68" t="s">
        <v>1472</v>
      </c>
      <c r="AE4805" t="s">
        <v>1471</v>
      </c>
    </row>
    <row r="4806" spans="1:31" ht="14.4" x14ac:dyDescent="0.3">
      <c r="A4806">
        <v>46</v>
      </c>
      <c r="B4806" t="s">
        <v>24</v>
      </c>
      <c r="C4806" t="s">
        <v>439</v>
      </c>
      <c r="D4806" t="s">
        <v>269</v>
      </c>
      <c r="E4806">
        <v>2006</v>
      </c>
      <c r="F4806" t="s">
        <v>748</v>
      </c>
      <c r="G4806" t="s">
        <v>749</v>
      </c>
      <c r="H4806" s="3" t="s">
        <v>750</v>
      </c>
      <c r="I4806" s="8">
        <v>-10.066667000000001</v>
      </c>
      <c r="J4806" s="8">
        <v>-67.616667000000007</v>
      </c>
      <c r="K4806">
        <v>8200000</v>
      </c>
      <c r="L4806" t="s">
        <v>67</v>
      </c>
      <c r="M4806" t="s">
        <v>585</v>
      </c>
      <c r="N4806" t="s">
        <v>751</v>
      </c>
      <c r="O4806" s="12">
        <v>1996</v>
      </c>
      <c r="P4806" s="12">
        <v>5</v>
      </c>
      <c r="Q4806" s="12">
        <v>1997</v>
      </c>
      <c r="R4806" s="12">
        <v>11</v>
      </c>
      <c r="S4806">
        <v>19</v>
      </c>
      <c r="T4806" s="7">
        <v>14</v>
      </c>
      <c r="U4806">
        <v>7</v>
      </c>
      <c r="V4806" t="s">
        <v>53</v>
      </c>
      <c r="W4806">
        <f t="shared" si="66"/>
        <v>480</v>
      </c>
      <c r="X4806" s="5">
        <v>7</v>
      </c>
      <c r="Y4806" s="15" t="s">
        <v>48</v>
      </c>
      <c r="Z4806" t="s">
        <v>49</v>
      </c>
      <c r="AA4806" t="s">
        <v>490</v>
      </c>
      <c r="AB4806">
        <v>2</v>
      </c>
      <c r="AC4806" s="68" t="s">
        <v>1472</v>
      </c>
      <c r="AD4806" s="68" t="s">
        <v>1472</v>
      </c>
      <c r="AE4806" t="s">
        <v>1471</v>
      </c>
    </row>
    <row r="4807" spans="1:31" ht="14.4" x14ac:dyDescent="0.3">
      <c r="A4807">
        <v>46</v>
      </c>
      <c r="B4807" t="s">
        <v>24</v>
      </c>
      <c r="C4807" t="s">
        <v>439</v>
      </c>
      <c r="D4807" t="s">
        <v>269</v>
      </c>
      <c r="E4807">
        <v>2006</v>
      </c>
      <c r="F4807" t="s">
        <v>748</v>
      </c>
      <c r="G4807" t="s">
        <v>749</v>
      </c>
      <c r="H4807" s="3" t="s">
        <v>750</v>
      </c>
      <c r="I4807" s="8">
        <v>-10.066667000000001</v>
      </c>
      <c r="J4807" s="8">
        <v>-67.616667000000007</v>
      </c>
      <c r="K4807">
        <v>8200000</v>
      </c>
      <c r="L4807" t="s">
        <v>67</v>
      </c>
      <c r="M4807" t="s">
        <v>585</v>
      </c>
      <c r="N4807" t="s">
        <v>751</v>
      </c>
      <c r="O4807" s="12">
        <v>1996</v>
      </c>
      <c r="P4807" s="12">
        <v>5</v>
      </c>
      <c r="Q4807" s="12">
        <v>1997</v>
      </c>
      <c r="R4807" s="12">
        <v>11</v>
      </c>
      <c r="S4807">
        <v>19</v>
      </c>
      <c r="T4807" s="7">
        <v>14</v>
      </c>
      <c r="U4807">
        <v>7</v>
      </c>
      <c r="V4807" t="s">
        <v>53</v>
      </c>
      <c r="W4807">
        <f t="shared" si="66"/>
        <v>480</v>
      </c>
      <c r="X4807" s="5">
        <v>7</v>
      </c>
      <c r="Y4807" s="15" t="s">
        <v>48</v>
      </c>
      <c r="Z4807" t="s">
        <v>49</v>
      </c>
      <c r="AA4807" t="s">
        <v>1079</v>
      </c>
      <c r="AB4807">
        <v>1</v>
      </c>
      <c r="AC4807" s="68" t="s">
        <v>1472</v>
      </c>
      <c r="AD4807" s="68" t="s">
        <v>1472</v>
      </c>
      <c r="AE4807" t="s">
        <v>1471</v>
      </c>
    </row>
    <row r="4808" spans="1:31" ht="14.4" x14ac:dyDescent="0.3">
      <c r="A4808">
        <v>46</v>
      </c>
      <c r="B4808" t="s">
        <v>24</v>
      </c>
      <c r="C4808" t="s">
        <v>439</v>
      </c>
      <c r="D4808" t="s">
        <v>269</v>
      </c>
      <c r="E4808">
        <v>2006</v>
      </c>
      <c r="F4808" t="s">
        <v>748</v>
      </c>
      <c r="G4808" t="s">
        <v>749</v>
      </c>
      <c r="H4808" s="3" t="s">
        <v>750</v>
      </c>
      <c r="I4808" s="8">
        <v>-10.066667000000001</v>
      </c>
      <c r="J4808" s="8">
        <v>-67.616667000000007</v>
      </c>
      <c r="K4808">
        <v>8200000</v>
      </c>
      <c r="L4808" t="s">
        <v>67</v>
      </c>
      <c r="M4808" t="s">
        <v>585</v>
      </c>
      <c r="N4808" t="s">
        <v>751</v>
      </c>
      <c r="O4808" s="12">
        <v>1996</v>
      </c>
      <c r="P4808" s="12">
        <v>5</v>
      </c>
      <c r="Q4808" s="12">
        <v>1997</v>
      </c>
      <c r="R4808" s="12">
        <v>11</v>
      </c>
      <c r="S4808">
        <v>19</v>
      </c>
      <c r="T4808" s="7">
        <v>14</v>
      </c>
      <c r="U4808">
        <v>7</v>
      </c>
      <c r="V4808" t="s">
        <v>53</v>
      </c>
      <c r="W4808">
        <f t="shared" si="66"/>
        <v>480</v>
      </c>
      <c r="X4808" s="5">
        <v>7</v>
      </c>
      <c r="Y4808" s="15" t="s">
        <v>48</v>
      </c>
      <c r="Z4808" t="s">
        <v>49</v>
      </c>
      <c r="AA4808" t="s">
        <v>1173</v>
      </c>
      <c r="AB4808">
        <v>1</v>
      </c>
      <c r="AC4808" s="68" t="s">
        <v>1472</v>
      </c>
      <c r="AD4808" s="68" t="s">
        <v>1472</v>
      </c>
      <c r="AE4808" t="s">
        <v>1471</v>
      </c>
    </row>
    <row r="4809" spans="1:31" ht="14.4" x14ac:dyDescent="0.3">
      <c r="A4809">
        <v>46</v>
      </c>
      <c r="B4809" t="s">
        <v>24</v>
      </c>
      <c r="C4809" t="s">
        <v>439</v>
      </c>
      <c r="D4809" t="s">
        <v>269</v>
      </c>
      <c r="E4809">
        <v>2006</v>
      </c>
      <c r="F4809" t="s">
        <v>748</v>
      </c>
      <c r="G4809" t="s">
        <v>749</v>
      </c>
      <c r="H4809" s="3" t="s">
        <v>750</v>
      </c>
      <c r="I4809" s="8">
        <v>-10.066667000000001</v>
      </c>
      <c r="J4809" s="8">
        <v>-67.616667000000007</v>
      </c>
      <c r="K4809">
        <v>8200000</v>
      </c>
      <c r="L4809" t="s">
        <v>67</v>
      </c>
      <c r="M4809" t="s">
        <v>585</v>
      </c>
      <c r="N4809" t="s">
        <v>751</v>
      </c>
      <c r="O4809" s="12">
        <v>1996</v>
      </c>
      <c r="P4809" s="12">
        <v>5</v>
      </c>
      <c r="Q4809" s="12">
        <v>1997</v>
      </c>
      <c r="R4809" s="12">
        <v>11</v>
      </c>
      <c r="S4809">
        <v>19</v>
      </c>
      <c r="T4809" s="7">
        <v>14</v>
      </c>
      <c r="U4809">
        <v>7</v>
      </c>
      <c r="V4809" t="s">
        <v>53</v>
      </c>
      <c r="W4809">
        <f t="shared" si="66"/>
        <v>480</v>
      </c>
      <c r="X4809" s="5">
        <v>7</v>
      </c>
      <c r="Y4809" s="15" t="s">
        <v>48</v>
      </c>
      <c r="Z4809" t="s">
        <v>55</v>
      </c>
      <c r="AA4809" t="s">
        <v>1080</v>
      </c>
      <c r="AB4809">
        <v>1</v>
      </c>
      <c r="AC4809" s="68" t="s">
        <v>1472</v>
      </c>
      <c r="AD4809" s="68" t="s">
        <v>1472</v>
      </c>
      <c r="AE4809" t="s">
        <v>1471</v>
      </c>
    </row>
    <row r="4810" spans="1:31" ht="14.4" x14ac:dyDescent="0.3">
      <c r="A4810">
        <v>46</v>
      </c>
      <c r="B4810" t="s">
        <v>24</v>
      </c>
      <c r="C4810" t="s">
        <v>439</v>
      </c>
      <c r="D4810" t="s">
        <v>269</v>
      </c>
      <c r="E4810">
        <v>2006</v>
      </c>
      <c r="F4810" t="s">
        <v>748</v>
      </c>
      <c r="G4810" t="s">
        <v>749</v>
      </c>
      <c r="H4810" s="3" t="s">
        <v>750</v>
      </c>
      <c r="I4810" s="8">
        <v>-10.066667000000001</v>
      </c>
      <c r="J4810" s="8">
        <v>-67.616667000000007</v>
      </c>
      <c r="K4810">
        <v>8200000</v>
      </c>
      <c r="L4810" t="s">
        <v>67</v>
      </c>
      <c r="M4810" t="s">
        <v>585</v>
      </c>
      <c r="N4810" t="s">
        <v>751</v>
      </c>
      <c r="O4810" s="12">
        <v>1996</v>
      </c>
      <c r="P4810" s="12">
        <v>5</v>
      </c>
      <c r="Q4810" s="12">
        <v>1997</v>
      </c>
      <c r="R4810" s="12">
        <v>11</v>
      </c>
      <c r="S4810">
        <v>19</v>
      </c>
      <c r="T4810" s="7">
        <v>14</v>
      </c>
      <c r="U4810">
        <v>7</v>
      </c>
      <c r="V4810" t="s">
        <v>53</v>
      </c>
      <c r="W4810">
        <f t="shared" si="66"/>
        <v>480</v>
      </c>
      <c r="X4810" s="5">
        <v>7</v>
      </c>
      <c r="Y4810" s="15" t="s">
        <v>48</v>
      </c>
      <c r="Z4810" t="s">
        <v>55</v>
      </c>
      <c r="AA4810" t="s">
        <v>859</v>
      </c>
      <c r="AB4810">
        <v>6</v>
      </c>
      <c r="AC4810" s="68" t="s">
        <v>1472</v>
      </c>
      <c r="AD4810" s="68" t="s">
        <v>1472</v>
      </c>
      <c r="AE4810" t="s">
        <v>1471</v>
      </c>
    </row>
    <row r="4811" spans="1:31" ht="14.4" x14ac:dyDescent="0.3">
      <c r="A4811">
        <v>46</v>
      </c>
      <c r="B4811" t="s">
        <v>24</v>
      </c>
      <c r="C4811" t="s">
        <v>439</v>
      </c>
      <c r="D4811" t="s">
        <v>269</v>
      </c>
      <c r="E4811">
        <v>2006</v>
      </c>
      <c r="F4811" t="s">
        <v>748</v>
      </c>
      <c r="G4811" t="s">
        <v>749</v>
      </c>
      <c r="H4811" s="3" t="s">
        <v>750</v>
      </c>
      <c r="I4811" s="8">
        <v>-10.066667000000001</v>
      </c>
      <c r="J4811" s="8">
        <v>-67.616667000000007</v>
      </c>
      <c r="K4811">
        <v>8200000</v>
      </c>
      <c r="L4811" t="s">
        <v>67</v>
      </c>
      <c r="M4811" t="s">
        <v>585</v>
      </c>
      <c r="N4811" t="s">
        <v>751</v>
      </c>
      <c r="O4811" s="12">
        <v>1996</v>
      </c>
      <c r="P4811" s="12">
        <v>5</v>
      </c>
      <c r="Q4811" s="12">
        <v>1997</v>
      </c>
      <c r="R4811" s="12">
        <v>11</v>
      </c>
      <c r="S4811">
        <v>19</v>
      </c>
      <c r="T4811" s="7">
        <v>14</v>
      </c>
      <c r="U4811">
        <v>7</v>
      </c>
      <c r="V4811" t="s">
        <v>53</v>
      </c>
      <c r="W4811">
        <f t="shared" si="66"/>
        <v>480</v>
      </c>
      <c r="X4811" s="5">
        <v>7</v>
      </c>
      <c r="Y4811" s="15" t="s">
        <v>48</v>
      </c>
      <c r="Z4811" t="s">
        <v>55</v>
      </c>
      <c r="AA4811" t="s">
        <v>1054</v>
      </c>
      <c r="AB4811">
        <v>0</v>
      </c>
      <c r="AC4811" s="68" t="s">
        <v>1472</v>
      </c>
      <c r="AD4811" s="68" t="s">
        <v>1472</v>
      </c>
      <c r="AE4811" t="s">
        <v>1471</v>
      </c>
    </row>
    <row r="4812" spans="1:31" ht="14.4" x14ac:dyDescent="0.3">
      <c r="A4812">
        <v>46</v>
      </c>
      <c r="B4812" t="s">
        <v>24</v>
      </c>
      <c r="C4812" t="s">
        <v>439</v>
      </c>
      <c r="D4812" t="s">
        <v>269</v>
      </c>
      <c r="E4812">
        <v>2006</v>
      </c>
      <c r="F4812" t="s">
        <v>748</v>
      </c>
      <c r="G4812" t="s">
        <v>749</v>
      </c>
      <c r="H4812" s="3" t="s">
        <v>750</v>
      </c>
      <c r="I4812" s="8">
        <v>-10.066667000000001</v>
      </c>
      <c r="J4812" s="8">
        <v>-67.616667000000007</v>
      </c>
      <c r="K4812">
        <v>8200000</v>
      </c>
      <c r="L4812" t="s">
        <v>67</v>
      </c>
      <c r="M4812" t="s">
        <v>585</v>
      </c>
      <c r="N4812" t="s">
        <v>751</v>
      </c>
      <c r="O4812" s="12">
        <v>1996</v>
      </c>
      <c r="P4812" s="12">
        <v>5</v>
      </c>
      <c r="Q4812" s="12">
        <v>1997</v>
      </c>
      <c r="R4812" s="12">
        <v>11</v>
      </c>
      <c r="S4812">
        <v>19</v>
      </c>
      <c r="T4812" s="7">
        <v>14</v>
      </c>
      <c r="U4812">
        <v>7</v>
      </c>
      <c r="V4812" t="s">
        <v>53</v>
      </c>
      <c r="W4812">
        <f t="shared" si="66"/>
        <v>480</v>
      </c>
      <c r="X4812" s="5">
        <v>7</v>
      </c>
      <c r="Y4812" s="15" t="s">
        <v>48</v>
      </c>
      <c r="Z4812" t="s">
        <v>55</v>
      </c>
      <c r="AA4812" t="s">
        <v>890</v>
      </c>
      <c r="AB4812">
        <v>4</v>
      </c>
      <c r="AC4812" s="68" t="s">
        <v>1472</v>
      </c>
      <c r="AD4812" s="68" t="s">
        <v>1472</v>
      </c>
      <c r="AE4812" t="s">
        <v>1471</v>
      </c>
    </row>
    <row r="4813" spans="1:31" ht="14.4" x14ac:dyDescent="0.3">
      <c r="A4813">
        <v>46</v>
      </c>
      <c r="B4813" t="s">
        <v>24</v>
      </c>
      <c r="C4813" t="s">
        <v>439</v>
      </c>
      <c r="D4813" t="s">
        <v>269</v>
      </c>
      <c r="E4813">
        <v>2006</v>
      </c>
      <c r="F4813" t="s">
        <v>748</v>
      </c>
      <c r="G4813" t="s">
        <v>749</v>
      </c>
      <c r="H4813" s="3" t="s">
        <v>750</v>
      </c>
      <c r="I4813" s="8">
        <v>-10.066667000000001</v>
      </c>
      <c r="J4813" s="8">
        <v>-67.616667000000007</v>
      </c>
      <c r="K4813">
        <v>8200000</v>
      </c>
      <c r="L4813" t="s">
        <v>67</v>
      </c>
      <c r="M4813" t="s">
        <v>585</v>
      </c>
      <c r="N4813" t="s">
        <v>751</v>
      </c>
      <c r="O4813" s="12">
        <v>1996</v>
      </c>
      <c r="P4813" s="12">
        <v>5</v>
      </c>
      <c r="Q4813" s="12">
        <v>1997</v>
      </c>
      <c r="R4813" s="12">
        <v>11</v>
      </c>
      <c r="S4813">
        <v>19</v>
      </c>
      <c r="T4813" s="7">
        <v>14</v>
      </c>
      <c r="U4813">
        <v>7</v>
      </c>
      <c r="V4813" t="s">
        <v>53</v>
      </c>
      <c r="W4813">
        <f t="shared" si="66"/>
        <v>480</v>
      </c>
      <c r="X4813" s="5">
        <v>7</v>
      </c>
      <c r="Y4813" s="15" t="s">
        <v>48</v>
      </c>
      <c r="Z4813" t="s">
        <v>55</v>
      </c>
      <c r="AA4813" t="s">
        <v>1146</v>
      </c>
      <c r="AB4813">
        <v>0</v>
      </c>
      <c r="AC4813" s="68" t="s">
        <v>1472</v>
      </c>
      <c r="AD4813" s="68" t="s">
        <v>1472</v>
      </c>
      <c r="AE4813" t="s">
        <v>1471</v>
      </c>
    </row>
    <row r="4814" spans="1:31" ht="14.4" x14ac:dyDescent="0.3">
      <c r="A4814">
        <v>46</v>
      </c>
      <c r="B4814" t="s">
        <v>24</v>
      </c>
      <c r="C4814" t="s">
        <v>439</v>
      </c>
      <c r="D4814" t="s">
        <v>269</v>
      </c>
      <c r="E4814">
        <v>2006</v>
      </c>
      <c r="F4814" t="s">
        <v>748</v>
      </c>
      <c r="G4814" t="s">
        <v>749</v>
      </c>
      <c r="H4814" s="3" t="s">
        <v>750</v>
      </c>
      <c r="I4814" s="8">
        <v>-10.066667000000001</v>
      </c>
      <c r="J4814" s="8">
        <v>-67.616667000000007</v>
      </c>
      <c r="K4814">
        <v>8200000</v>
      </c>
      <c r="L4814" t="s">
        <v>67</v>
      </c>
      <c r="M4814" t="s">
        <v>585</v>
      </c>
      <c r="N4814" t="s">
        <v>751</v>
      </c>
      <c r="O4814" s="12">
        <v>1996</v>
      </c>
      <c r="P4814" s="12">
        <v>5</v>
      </c>
      <c r="Q4814" s="12">
        <v>1997</v>
      </c>
      <c r="R4814" s="12">
        <v>11</v>
      </c>
      <c r="S4814">
        <v>19</v>
      </c>
      <c r="T4814" s="7">
        <v>14</v>
      </c>
      <c r="U4814">
        <v>7</v>
      </c>
      <c r="V4814" t="s">
        <v>53</v>
      </c>
      <c r="W4814">
        <f t="shared" si="66"/>
        <v>480</v>
      </c>
      <c r="X4814" s="5">
        <v>7</v>
      </c>
      <c r="Y4814" s="15" t="s">
        <v>48</v>
      </c>
      <c r="Z4814" t="s">
        <v>55</v>
      </c>
      <c r="AA4814" t="s">
        <v>503</v>
      </c>
      <c r="AB4814">
        <v>1</v>
      </c>
      <c r="AC4814" s="68" t="s">
        <v>1472</v>
      </c>
      <c r="AD4814" s="68" t="s">
        <v>1472</v>
      </c>
      <c r="AE4814" t="s">
        <v>1471</v>
      </c>
    </row>
    <row r="4815" spans="1:31" ht="14.4" x14ac:dyDescent="0.3">
      <c r="A4815">
        <v>46</v>
      </c>
      <c r="B4815" t="s">
        <v>24</v>
      </c>
      <c r="C4815" t="s">
        <v>439</v>
      </c>
      <c r="D4815" t="s">
        <v>269</v>
      </c>
      <c r="E4815">
        <v>2006</v>
      </c>
      <c r="F4815" t="s">
        <v>748</v>
      </c>
      <c r="G4815" t="s">
        <v>749</v>
      </c>
      <c r="H4815" s="3" t="s">
        <v>750</v>
      </c>
      <c r="I4815" s="8">
        <v>-10.066667000000001</v>
      </c>
      <c r="J4815" s="8">
        <v>-67.616667000000007</v>
      </c>
      <c r="K4815">
        <v>8200000</v>
      </c>
      <c r="L4815" t="s">
        <v>67</v>
      </c>
      <c r="M4815" t="s">
        <v>585</v>
      </c>
      <c r="N4815" t="s">
        <v>751</v>
      </c>
      <c r="O4815" s="12">
        <v>1996</v>
      </c>
      <c r="P4815" s="12">
        <v>5</v>
      </c>
      <c r="Q4815" s="12">
        <v>1997</v>
      </c>
      <c r="R4815" s="12">
        <v>11</v>
      </c>
      <c r="S4815">
        <v>19</v>
      </c>
      <c r="T4815" s="7">
        <v>14</v>
      </c>
      <c r="U4815">
        <v>7</v>
      </c>
      <c r="V4815" t="s">
        <v>53</v>
      </c>
      <c r="W4815">
        <f t="shared" si="66"/>
        <v>480</v>
      </c>
      <c r="X4815" s="5">
        <v>7</v>
      </c>
      <c r="Y4815" s="15" t="s">
        <v>48</v>
      </c>
      <c r="Z4815" t="s">
        <v>55</v>
      </c>
      <c r="AA4815" t="s">
        <v>861</v>
      </c>
      <c r="AB4815">
        <v>0</v>
      </c>
      <c r="AC4815" s="68" t="s">
        <v>1472</v>
      </c>
      <c r="AD4815" s="68" t="s">
        <v>1472</v>
      </c>
      <c r="AE4815" t="s">
        <v>1471</v>
      </c>
    </row>
    <row r="4816" spans="1:31" ht="14.4" x14ac:dyDescent="0.3">
      <c r="A4816">
        <v>46</v>
      </c>
      <c r="B4816" t="s">
        <v>24</v>
      </c>
      <c r="C4816" t="s">
        <v>439</v>
      </c>
      <c r="D4816" t="s">
        <v>269</v>
      </c>
      <c r="E4816">
        <v>2006</v>
      </c>
      <c r="F4816" t="s">
        <v>748</v>
      </c>
      <c r="G4816" t="s">
        <v>749</v>
      </c>
      <c r="H4816" s="3" t="s">
        <v>750</v>
      </c>
      <c r="I4816" s="8">
        <v>-10.066667000000001</v>
      </c>
      <c r="J4816" s="8">
        <v>-67.616667000000007</v>
      </c>
      <c r="K4816">
        <v>8200000</v>
      </c>
      <c r="L4816" t="s">
        <v>67</v>
      </c>
      <c r="M4816" t="s">
        <v>585</v>
      </c>
      <c r="N4816" t="s">
        <v>751</v>
      </c>
      <c r="O4816" s="12">
        <v>1996</v>
      </c>
      <c r="P4816" s="12">
        <v>5</v>
      </c>
      <c r="Q4816" s="12">
        <v>1997</v>
      </c>
      <c r="R4816" s="12">
        <v>11</v>
      </c>
      <c r="S4816">
        <v>19</v>
      </c>
      <c r="T4816" s="7">
        <v>14</v>
      </c>
      <c r="U4816">
        <v>7</v>
      </c>
      <c r="V4816" t="s">
        <v>53</v>
      </c>
      <c r="W4816">
        <f t="shared" si="66"/>
        <v>480</v>
      </c>
      <c r="X4816" s="5">
        <v>7</v>
      </c>
      <c r="Y4816" s="15" t="s">
        <v>48</v>
      </c>
      <c r="Z4816" t="s">
        <v>55</v>
      </c>
      <c r="AA4816" t="s">
        <v>1135</v>
      </c>
      <c r="AB4816">
        <v>0</v>
      </c>
      <c r="AC4816" s="68" t="s">
        <v>1472</v>
      </c>
      <c r="AD4816" s="68" t="s">
        <v>1472</v>
      </c>
      <c r="AE4816" t="s">
        <v>1471</v>
      </c>
    </row>
    <row r="4817" spans="1:31" ht="14.4" x14ac:dyDescent="0.3">
      <c r="A4817">
        <v>46</v>
      </c>
      <c r="B4817" t="s">
        <v>24</v>
      </c>
      <c r="C4817" t="s">
        <v>439</v>
      </c>
      <c r="D4817" t="s">
        <v>269</v>
      </c>
      <c r="E4817">
        <v>2006</v>
      </c>
      <c r="F4817" t="s">
        <v>748</v>
      </c>
      <c r="G4817" t="s">
        <v>749</v>
      </c>
      <c r="H4817" s="3" t="s">
        <v>750</v>
      </c>
      <c r="I4817" s="8">
        <v>-10.066667000000001</v>
      </c>
      <c r="J4817" s="8">
        <v>-67.616667000000007</v>
      </c>
      <c r="K4817">
        <v>8200000</v>
      </c>
      <c r="L4817" t="s">
        <v>67</v>
      </c>
      <c r="M4817" t="s">
        <v>585</v>
      </c>
      <c r="N4817" t="s">
        <v>751</v>
      </c>
      <c r="O4817" s="12">
        <v>1996</v>
      </c>
      <c r="P4817" s="12">
        <v>5</v>
      </c>
      <c r="Q4817" s="12">
        <v>1997</v>
      </c>
      <c r="R4817" s="12">
        <v>11</v>
      </c>
      <c r="S4817">
        <v>19</v>
      </c>
      <c r="T4817" s="7">
        <v>14</v>
      </c>
      <c r="U4817">
        <v>7</v>
      </c>
      <c r="V4817" t="s">
        <v>53</v>
      </c>
      <c r="W4817">
        <f t="shared" si="66"/>
        <v>480</v>
      </c>
      <c r="X4817" s="5">
        <v>7</v>
      </c>
      <c r="Y4817" s="15" t="s">
        <v>48</v>
      </c>
      <c r="Z4817" t="s">
        <v>55</v>
      </c>
      <c r="AA4817" t="s">
        <v>59</v>
      </c>
      <c r="AB4817">
        <v>0</v>
      </c>
      <c r="AC4817" s="68" t="s">
        <v>1472</v>
      </c>
      <c r="AD4817" s="68" t="s">
        <v>1472</v>
      </c>
      <c r="AE4817" t="s">
        <v>1471</v>
      </c>
    </row>
    <row r="4818" spans="1:31" ht="14.4" x14ac:dyDescent="0.3">
      <c r="A4818">
        <v>46</v>
      </c>
      <c r="B4818" t="s">
        <v>24</v>
      </c>
      <c r="C4818" t="s">
        <v>439</v>
      </c>
      <c r="D4818" t="s">
        <v>269</v>
      </c>
      <c r="E4818">
        <v>2006</v>
      </c>
      <c r="F4818" t="s">
        <v>748</v>
      </c>
      <c r="G4818" t="s">
        <v>749</v>
      </c>
      <c r="H4818" s="3" t="s">
        <v>750</v>
      </c>
      <c r="I4818" s="8">
        <v>-10.066667000000001</v>
      </c>
      <c r="J4818" s="8">
        <v>-67.616667000000007</v>
      </c>
      <c r="K4818">
        <v>8200000</v>
      </c>
      <c r="L4818" t="s">
        <v>67</v>
      </c>
      <c r="M4818" t="s">
        <v>585</v>
      </c>
      <c r="N4818" t="s">
        <v>751</v>
      </c>
      <c r="O4818" s="12">
        <v>1996</v>
      </c>
      <c r="P4818" s="12">
        <v>5</v>
      </c>
      <c r="Q4818" s="12">
        <v>1997</v>
      </c>
      <c r="R4818" s="12">
        <v>11</v>
      </c>
      <c r="S4818">
        <v>19</v>
      </c>
      <c r="T4818" s="7">
        <v>14</v>
      </c>
      <c r="U4818">
        <v>7</v>
      </c>
      <c r="V4818" t="s">
        <v>53</v>
      </c>
      <c r="W4818">
        <f t="shared" si="66"/>
        <v>480</v>
      </c>
      <c r="X4818" s="5">
        <v>7</v>
      </c>
      <c r="Y4818" s="15" t="s">
        <v>48</v>
      </c>
      <c r="Z4818" t="s">
        <v>55</v>
      </c>
      <c r="AA4818" t="s">
        <v>655</v>
      </c>
      <c r="AB4818">
        <v>7</v>
      </c>
      <c r="AC4818" s="68" t="s">
        <v>1472</v>
      </c>
      <c r="AD4818" s="68" t="s">
        <v>1472</v>
      </c>
      <c r="AE4818" t="s">
        <v>1471</v>
      </c>
    </row>
    <row r="4819" spans="1:31" ht="14.4" x14ac:dyDescent="0.3">
      <c r="A4819">
        <v>46</v>
      </c>
      <c r="B4819" t="s">
        <v>24</v>
      </c>
      <c r="C4819" t="s">
        <v>439</v>
      </c>
      <c r="D4819" t="s">
        <v>269</v>
      </c>
      <c r="E4819">
        <v>2006</v>
      </c>
      <c r="F4819" t="s">
        <v>748</v>
      </c>
      <c r="G4819" t="s">
        <v>749</v>
      </c>
      <c r="H4819" s="3" t="s">
        <v>750</v>
      </c>
      <c r="I4819" s="8">
        <v>-10.066667000000001</v>
      </c>
      <c r="J4819" s="8">
        <v>-67.616667000000007</v>
      </c>
      <c r="K4819">
        <v>8200000</v>
      </c>
      <c r="L4819" t="s">
        <v>67</v>
      </c>
      <c r="M4819" t="s">
        <v>585</v>
      </c>
      <c r="N4819" t="s">
        <v>751</v>
      </c>
      <c r="O4819" s="12">
        <v>1996</v>
      </c>
      <c r="P4819" s="12">
        <v>5</v>
      </c>
      <c r="Q4819" s="12">
        <v>1997</v>
      </c>
      <c r="R4819" s="12">
        <v>11</v>
      </c>
      <c r="S4819">
        <v>19</v>
      </c>
      <c r="T4819" s="7">
        <v>14</v>
      </c>
      <c r="U4819">
        <v>7</v>
      </c>
      <c r="V4819" t="s">
        <v>53</v>
      </c>
      <c r="W4819">
        <f t="shared" si="66"/>
        <v>480</v>
      </c>
      <c r="X4819" s="5">
        <v>7</v>
      </c>
      <c r="Y4819" s="15" t="s">
        <v>48</v>
      </c>
      <c r="Z4819" t="s">
        <v>55</v>
      </c>
      <c r="AA4819" t="s">
        <v>379</v>
      </c>
      <c r="AB4819">
        <v>8</v>
      </c>
      <c r="AC4819" s="68" t="s">
        <v>1472</v>
      </c>
      <c r="AD4819" s="68" t="s">
        <v>1472</v>
      </c>
      <c r="AE4819" t="s">
        <v>1471</v>
      </c>
    </row>
    <row r="4820" spans="1:31" ht="14.4" x14ac:dyDescent="0.3">
      <c r="A4820">
        <v>46</v>
      </c>
      <c r="B4820" t="s">
        <v>24</v>
      </c>
      <c r="C4820" t="s">
        <v>439</v>
      </c>
      <c r="D4820" t="s">
        <v>269</v>
      </c>
      <c r="E4820">
        <v>2006</v>
      </c>
      <c r="F4820" t="s">
        <v>748</v>
      </c>
      <c r="G4820" t="s">
        <v>749</v>
      </c>
      <c r="H4820" s="3" t="s">
        <v>750</v>
      </c>
      <c r="I4820" s="8">
        <v>-10.066667000000001</v>
      </c>
      <c r="J4820" s="8">
        <v>-67.616667000000007</v>
      </c>
      <c r="K4820">
        <v>8200000</v>
      </c>
      <c r="L4820" t="s">
        <v>67</v>
      </c>
      <c r="M4820" t="s">
        <v>585</v>
      </c>
      <c r="N4820" t="s">
        <v>751</v>
      </c>
      <c r="O4820" s="12">
        <v>1996</v>
      </c>
      <c r="P4820" s="12">
        <v>5</v>
      </c>
      <c r="Q4820" s="12">
        <v>1997</v>
      </c>
      <c r="R4820" s="12">
        <v>11</v>
      </c>
      <c r="S4820">
        <v>19</v>
      </c>
      <c r="T4820" s="7">
        <v>14</v>
      </c>
      <c r="U4820">
        <v>7</v>
      </c>
      <c r="V4820" t="s">
        <v>53</v>
      </c>
      <c r="W4820">
        <f t="shared" si="66"/>
        <v>480</v>
      </c>
      <c r="X4820" s="5">
        <v>7</v>
      </c>
      <c r="Y4820" s="15" t="s">
        <v>48</v>
      </c>
      <c r="Z4820" t="s">
        <v>55</v>
      </c>
      <c r="AA4820" t="s">
        <v>899</v>
      </c>
      <c r="AB4820">
        <v>0</v>
      </c>
      <c r="AC4820" s="68" t="s">
        <v>1472</v>
      </c>
      <c r="AD4820" s="68" t="s">
        <v>1472</v>
      </c>
      <c r="AE4820" t="s">
        <v>1471</v>
      </c>
    </row>
    <row r="4821" spans="1:31" ht="14.4" x14ac:dyDescent="0.3">
      <c r="A4821">
        <v>46</v>
      </c>
      <c r="B4821" t="s">
        <v>24</v>
      </c>
      <c r="C4821" t="s">
        <v>439</v>
      </c>
      <c r="D4821" t="s">
        <v>269</v>
      </c>
      <c r="E4821">
        <v>2006</v>
      </c>
      <c r="F4821" t="s">
        <v>748</v>
      </c>
      <c r="G4821" t="s">
        <v>749</v>
      </c>
      <c r="H4821" s="3" t="s">
        <v>750</v>
      </c>
      <c r="I4821" s="8">
        <v>-10.066667000000001</v>
      </c>
      <c r="J4821" s="8">
        <v>-67.616667000000007</v>
      </c>
      <c r="K4821">
        <v>8200000</v>
      </c>
      <c r="L4821" t="s">
        <v>67</v>
      </c>
      <c r="M4821" t="s">
        <v>585</v>
      </c>
      <c r="N4821" t="s">
        <v>751</v>
      </c>
      <c r="O4821" s="12">
        <v>1996</v>
      </c>
      <c r="P4821" s="12">
        <v>5</v>
      </c>
      <c r="Q4821" s="12">
        <v>1997</v>
      </c>
      <c r="R4821" s="12">
        <v>11</v>
      </c>
      <c r="S4821">
        <v>19</v>
      </c>
      <c r="T4821" s="7">
        <v>14</v>
      </c>
      <c r="U4821">
        <v>7</v>
      </c>
      <c r="V4821" t="s">
        <v>53</v>
      </c>
      <c r="W4821">
        <f t="shared" si="66"/>
        <v>480</v>
      </c>
      <c r="X4821" s="5">
        <v>7</v>
      </c>
      <c r="Y4821" s="15" t="s">
        <v>48</v>
      </c>
      <c r="Z4821" t="s">
        <v>55</v>
      </c>
      <c r="AA4821" t="s">
        <v>1083</v>
      </c>
      <c r="AB4821">
        <v>14</v>
      </c>
      <c r="AC4821" s="68" t="s">
        <v>1472</v>
      </c>
      <c r="AD4821" s="68" t="s">
        <v>1472</v>
      </c>
      <c r="AE4821" t="s">
        <v>1471</v>
      </c>
    </row>
    <row r="4822" spans="1:31" ht="14.4" x14ac:dyDescent="0.3">
      <c r="A4822">
        <v>46</v>
      </c>
      <c r="B4822" t="s">
        <v>24</v>
      </c>
      <c r="C4822" t="s">
        <v>439</v>
      </c>
      <c r="D4822" t="s">
        <v>269</v>
      </c>
      <c r="E4822">
        <v>2006</v>
      </c>
      <c r="F4822" t="s">
        <v>748</v>
      </c>
      <c r="G4822" t="s">
        <v>749</v>
      </c>
      <c r="H4822" s="3" t="s">
        <v>750</v>
      </c>
      <c r="I4822" s="8">
        <v>-10.066667000000001</v>
      </c>
      <c r="J4822" s="8">
        <v>-67.616667000000007</v>
      </c>
      <c r="K4822">
        <v>8200000</v>
      </c>
      <c r="L4822" t="s">
        <v>67</v>
      </c>
      <c r="M4822" t="s">
        <v>585</v>
      </c>
      <c r="N4822" t="s">
        <v>751</v>
      </c>
      <c r="O4822" s="12">
        <v>1996</v>
      </c>
      <c r="P4822" s="12">
        <v>5</v>
      </c>
      <c r="Q4822" s="12">
        <v>1997</v>
      </c>
      <c r="R4822" s="12">
        <v>11</v>
      </c>
      <c r="S4822">
        <v>19</v>
      </c>
      <c r="T4822" s="7">
        <v>14</v>
      </c>
      <c r="U4822">
        <v>7</v>
      </c>
      <c r="V4822" t="s">
        <v>53</v>
      </c>
      <c r="W4822">
        <f t="shared" si="66"/>
        <v>480</v>
      </c>
      <c r="X4822" s="5">
        <v>7</v>
      </c>
      <c r="Y4822" s="15" t="s">
        <v>48</v>
      </c>
      <c r="Z4822" t="s">
        <v>55</v>
      </c>
      <c r="AA4822" t="s">
        <v>524</v>
      </c>
      <c r="AB4822">
        <v>0</v>
      </c>
      <c r="AC4822" s="68" t="s">
        <v>1472</v>
      </c>
      <c r="AD4822" s="68" t="s">
        <v>1472</v>
      </c>
      <c r="AE4822" t="s">
        <v>1471</v>
      </c>
    </row>
    <row r="4823" spans="1:31" ht="14.4" x14ac:dyDescent="0.3">
      <c r="A4823">
        <v>46</v>
      </c>
      <c r="B4823" t="s">
        <v>24</v>
      </c>
      <c r="C4823" t="s">
        <v>439</v>
      </c>
      <c r="D4823" t="s">
        <v>269</v>
      </c>
      <c r="E4823">
        <v>2006</v>
      </c>
      <c r="F4823" t="s">
        <v>748</v>
      </c>
      <c r="G4823" t="s">
        <v>749</v>
      </c>
      <c r="H4823" s="3" t="s">
        <v>750</v>
      </c>
      <c r="I4823" s="8">
        <v>-10.066667000000001</v>
      </c>
      <c r="J4823" s="8">
        <v>-67.616667000000007</v>
      </c>
      <c r="K4823">
        <v>8200000</v>
      </c>
      <c r="L4823" t="s">
        <v>67</v>
      </c>
      <c r="M4823" t="s">
        <v>585</v>
      </c>
      <c r="N4823" t="s">
        <v>751</v>
      </c>
      <c r="O4823" s="12">
        <v>1996</v>
      </c>
      <c r="P4823" s="12">
        <v>5</v>
      </c>
      <c r="Q4823" s="12">
        <v>1997</v>
      </c>
      <c r="R4823" s="12">
        <v>11</v>
      </c>
      <c r="S4823">
        <v>19</v>
      </c>
      <c r="T4823" s="7">
        <v>14</v>
      </c>
      <c r="U4823">
        <v>7</v>
      </c>
      <c r="V4823" t="s">
        <v>53</v>
      </c>
      <c r="W4823">
        <f t="shared" si="66"/>
        <v>480</v>
      </c>
      <c r="X4823" s="5">
        <v>7</v>
      </c>
      <c r="Y4823" s="15" t="s">
        <v>48</v>
      </c>
      <c r="Z4823" t="s">
        <v>55</v>
      </c>
      <c r="AA4823" t="s">
        <v>70</v>
      </c>
      <c r="AB4823">
        <v>0</v>
      </c>
      <c r="AC4823" s="68" t="s">
        <v>1472</v>
      </c>
      <c r="AD4823" s="68" t="s">
        <v>1472</v>
      </c>
      <c r="AE4823" t="s">
        <v>1471</v>
      </c>
    </row>
    <row r="4824" spans="1:31" ht="14.4" x14ac:dyDescent="0.3">
      <c r="A4824">
        <v>46</v>
      </c>
      <c r="B4824" t="s">
        <v>24</v>
      </c>
      <c r="C4824" t="s">
        <v>439</v>
      </c>
      <c r="D4824" t="s">
        <v>269</v>
      </c>
      <c r="E4824">
        <v>2006</v>
      </c>
      <c r="F4824" t="s">
        <v>748</v>
      </c>
      <c r="G4824" t="s">
        <v>749</v>
      </c>
      <c r="H4824" s="3" t="s">
        <v>750</v>
      </c>
      <c r="I4824" s="8">
        <v>-10.066667000000001</v>
      </c>
      <c r="J4824" s="8">
        <v>-67.616667000000007</v>
      </c>
      <c r="K4824">
        <v>8200000</v>
      </c>
      <c r="L4824" t="s">
        <v>67</v>
      </c>
      <c r="M4824" t="s">
        <v>585</v>
      </c>
      <c r="N4824" t="s">
        <v>751</v>
      </c>
      <c r="O4824" s="12">
        <v>1996</v>
      </c>
      <c r="P4824" s="12">
        <v>5</v>
      </c>
      <c r="Q4824" s="12">
        <v>1997</v>
      </c>
      <c r="R4824" s="12">
        <v>11</v>
      </c>
      <c r="S4824">
        <v>19</v>
      </c>
      <c r="T4824" s="7">
        <v>14</v>
      </c>
      <c r="U4824">
        <v>7</v>
      </c>
      <c r="V4824" t="s">
        <v>53</v>
      </c>
      <c r="W4824">
        <f t="shared" si="66"/>
        <v>480</v>
      </c>
      <c r="X4824" s="5">
        <v>7</v>
      </c>
      <c r="Y4824" s="15" t="s">
        <v>48</v>
      </c>
      <c r="Z4824" t="s">
        <v>55</v>
      </c>
      <c r="AA4824" t="s">
        <v>876</v>
      </c>
      <c r="AB4824">
        <v>0</v>
      </c>
      <c r="AC4824" s="68" t="s">
        <v>1472</v>
      </c>
      <c r="AD4824" s="68" t="s">
        <v>1472</v>
      </c>
      <c r="AE4824" t="s">
        <v>1471</v>
      </c>
    </row>
    <row r="4825" spans="1:31" ht="14.4" x14ac:dyDescent="0.3">
      <c r="A4825">
        <v>46</v>
      </c>
      <c r="B4825" t="s">
        <v>24</v>
      </c>
      <c r="C4825" t="s">
        <v>439</v>
      </c>
      <c r="D4825" t="s">
        <v>269</v>
      </c>
      <c r="E4825">
        <v>2006</v>
      </c>
      <c r="F4825" t="s">
        <v>748</v>
      </c>
      <c r="G4825" t="s">
        <v>749</v>
      </c>
      <c r="H4825" s="3" t="s">
        <v>750</v>
      </c>
      <c r="I4825" s="8">
        <v>-10.066667000000001</v>
      </c>
      <c r="J4825" s="8">
        <v>-67.616667000000007</v>
      </c>
      <c r="K4825">
        <v>8200000</v>
      </c>
      <c r="L4825" t="s">
        <v>67</v>
      </c>
      <c r="M4825" t="s">
        <v>585</v>
      </c>
      <c r="N4825" t="s">
        <v>751</v>
      </c>
      <c r="O4825" s="12">
        <v>1996</v>
      </c>
      <c r="P4825" s="12">
        <v>5</v>
      </c>
      <c r="Q4825" s="12">
        <v>1997</v>
      </c>
      <c r="R4825" s="12">
        <v>11</v>
      </c>
      <c r="S4825">
        <v>19</v>
      </c>
      <c r="T4825" s="7">
        <v>14</v>
      </c>
      <c r="U4825">
        <v>7</v>
      </c>
      <c r="V4825" t="s">
        <v>53</v>
      </c>
      <c r="W4825">
        <f t="shared" si="66"/>
        <v>480</v>
      </c>
      <c r="X4825" s="5">
        <v>7</v>
      </c>
      <c r="Y4825" s="15" t="s">
        <v>48</v>
      </c>
      <c r="Z4825" t="s">
        <v>55</v>
      </c>
      <c r="AA4825" t="s">
        <v>1174</v>
      </c>
      <c r="AB4825">
        <v>10</v>
      </c>
      <c r="AC4825" s="68" t="s">
        <v>1472</v>
      </c>
      <c r="AD4825" s="68" t="s">
        <v>1472</v>
      </c>
      <c r="AE4825" t="s">
        <v>1471</v>
      </c>
    </row>
    <row r="4826" spans="1:31" ht="14.4" x14ac:dyDescent="0.3">
      <c r="A4826">
        <v>46</v>
      </c>
      <c r="B4826" t="s">
        <v>24</v>
      </c>
      <c r="C4826" t="s">
        <v>439</v>
      </c>
      <c r="D4826" t="s">
        <v>269</v>
      </c>
      <c r="E4826">
        <v>2006</v>
      </c>
      <c r="F4826" t="s">
        <v>748</v>
      </c>
      <c r="G4826" t="s">
        <v>749</v>
      </c>
      <c r="H4826" s="3" t="s">
        <v>750</v>
      </c>
      <c r="I4826" s="8">
        <v>-10.066667000000001</v>
      </c>
      <c r="J4826" s="8">
        <v>-67.616667000000007</v>
      </c>
      <c r="K4826">
        <v>8200000</v>
      </c>
      <c r="L4826" t="s">
        <v>67</v>
      </c>
      <c r="M4826" t="s">
        <v>585</v>
      </c>
      <c r="N4826" t="s">
        <v>751</v>
      </c>
      <c r="O4826" s="12">
        <v>1996</v>
      </c>
      <c r="P4826" s="12">
        <v>5</v>
      </c>
      <c r="Q4826" s="12">
        <v>1997</v>
      </c>
      <c r="R4826" s="12">
        <v>11</v>
      </c>
      <c r="S4826">
        <v>19</v>
      </c>
      <c r="T4826" s="7">
        <v>14</v>
      </c>
      <c r="U4826">
        <v>7</v>
      </c>
      <c r="V4826" t="s">
        <v>53</v>
      </c>
      <c r="W4826">
        <f t="shared" si="66"/>
        <v>480</v>
      </c>
      <c r="X4826" s="5">
        <v>7</v>
      </c>
      <c r="Y4826" s="15" t="s">
        <v>48</v>
      </c>
      <c r="Z4826" t="s">
        <v>83</v>
      </c>
      <c r="AA4826" t="s">
        <v>128</v>
      </c>
      <c r="AB4826">
        <v>4</v>
      </c>
      <c r="AC4826" s="68" t="s">
        <v>1472</v>
      </c>
      <c r="AD4826" s="68" t="s">
        <v>1472</v>
      </c>
      <c r="AE4826" t="s">
        <v>1471</v>
      </c>
    </row>
    <row r="4827" spans="1:31" ht="14.4" x14ac:dyDescent="0.3">
      <c r="A4827">
        <v>46</v>
      </c>
      <c r="B4827" t="s">
        <v>24</v>
      </c>
      <c r="C4827" t="s">
        <v>439</v>
      </c>
      <c r="D4827" t="s">
        <v>269</v>
      </c>
      <c r="E4827">
        <v>2006</v>
      </c>
      <c r="F4827" t="s">
        <v>748</v>
      </c>
      <c r="G4827" t="s">
        <v>749</v>
      </c>
      <c r="H4827" s="3" t="s">
        <v>750</v>
      </c>
      <c r="I4827" s="8">
        <v>-10.066667000000001</v>
      </c>
      <c r="J4827" s="8">
        <v>-67.616667000000007</v>
      </c>
      <c r="K4827">
        <v>8200000</v>
      </c>
      <c r="L4827" t="s">
        <v>67</v>
      </c>
      <c r="M4827" t="s">
        <v>585</v>
      </c>
      <c r="N4827" t="s">
        <v>751</v>
      </c>
      <c r="O4827" s="12">
        <v>1996</v>
      </c>
      <c r="P4827" s="12">
        <v>5</v>
      </c>
      <c r="Q4827" s="12">
        <v>1997</v>
      </c>
      <c r="R4827" s="12">
        <v>11</v>
      </c>
      <c r="S4827">
        <v>19</v>
      </c>
      <c r="T4827" s="7">
        <v>14</v>
      </c>
      <c r="U4827">
        <v>7</v>
      </c>
      <c r="V4827" t="s">
        <v>53</v>
      </c>
      <c r="W4827">
        <f t="shared" si="66"/>
        <v>480</v>
      </c>
      <c r="X4827" s="5">
        <v>7</v>
      </c>
      <c r="Y4827" s="15" t="s">
        <v>48</v>
      </c>
      <c r="Z4827" t="s">
        <v>83</v>
      </c>
      <c r="AA4827" t="s">
        <v>84</v>
      </c>
      <c r="AB4827">
        <v>111</v>
      </c>
      <c r="AC4827" s="68" t="s">
        <v>1472</v>
      </c>
      <c r="AD4827" s="68" t="s">
        <v>1472</v>
      </c>
      <c r="AE4827" t="s">
        <v>1471</v>
      </c>
    </row>
    <row r="4828" spans="1:31" ht="14.4" x14ac:dyDescent="0.3">
      <c r="A4828">
        <v>46</v>
      </c>
      <c r="B4828" t="s">
        <v>24</v>
      </c>
      <c r="C4828" t="s">
        <v>439</v>
      </c>
      <c r="D4828" t="s">
        <v>269</v>
      </c>
      <c r="E4828">
        <v>2006</v>
      </c>
      <c r="F4828" t="s">
        <v>748</v>
      </c>
      <c r="G4828" t="s">
        <v>749</v>
      </c>
      <c r="H4828" s="3" t="s">
        <v>750</v>
      </c>
      <c r="I4828" s="8">
        <v>-10.066667000000001</v>
      </c>
      <c r="J4828" s="8">
        <v>-67.616667000000007</v>
      </c>
      <c r="K4828">
        <v>8200000</v>
      </c>
      <c r="L4828" t="s">
        <v>67</v>
      </c>
      <c r="M4828" t="s">
        <v>585</v>
      </c>
      <c r="N4828" t="s">
        <v>751</v>
      </c>
      <c r="O4828" s="12">
        <v>1996</v>
      </c>
      <c r="P4828" s="12">
        <v>5</v>
      </c>
      <c r="Q4828" s="12">
        <v>1997</v>
      </c>
      <c r="R4828" s="12">
        <v>11</v>
      </c>
      <c r="S4828">
        <v>19</v>
      </c>
      <c r="T4828" s="7">
        <v>14</v>
      </c>
      <c r="U4828">
        <v>7</v>
      </c>
      <c r="V4828" t="s">
        <v>53</v>
      </c>
      <c r="W4828">
        <f t="shared" si="66"/>
        <v>480</v>
      </c>
      <c r="X4828" s="5">
        <v>7</v>
      </c>
      <c r="Y4828" s="15" t="s">
        <v>48</v>
      </c>
      <c r="Z4828" t="s">
        <v>83</v>
      </c>
      <c r="AA4828" t="s">
        <v>911</v>
      </c>
      <c r="AB4828">
        <v>108</v>
      </c>
      <c r="AC4828" s="68" t="s">
        <v>1472</v>
      </c>
      <c r="AD4828" s="68" t="s">
        <v>1472</v>
      </c>
      <c r="AE4828" t="s">
        <v>1471</v>
      </c>
    </row>
    <row r="4829" spans="1:31" ht="14.4" x14ac:dyDescent="0.3">
      <c r="A4829">
        <v>46</v>
      </c>
      <c r="B4829" t="s">
        <v>24</v>
      </c>
      <c r="C4829" t="s">
        <v>439</v>
      </c>
      <c r="D4829" t="s">
        <v>269</v>
      </c>
      <c r="E4829">
        <v>2006</v>
      </c>
      <c r="F4829" t="s">
        <v>748</v>
      </c>
      <c r="G4829" t="s">
        <v>749</v>
      </c>
      <c r="H4829" s="3" t="s">
        <v>750</v>
      </c>
      <c r="I4829" s="8">
        <v>-10.066667000000001</v>
      </c>
      <c r="J4829" s="8">
        <v>-67.616667000000007</v>
      </c>
      <c r="K4829">
        <v>8200000</v>
      </c>
      <c r="L4829" t="s">
        <v>67</v>
      </c>
      <c r="M4829" t="s">
        <v>585</v>
      </c>
      <c r="N4829" t="s">
        <v>751</v>
      </c>
      <c r="O4829" s="12">
        <v>1996</v>
      </c>
      <c r="P4829" s="12">
        <v>5</v>
      </c>
      <c r="Q4829" s="12">
        <v>1997</v>
      </c>
      <c r="R4829" s="12">
        <v>11</v>
      </c>
      <c r="S4829">
        <v>19</v>
      </c>
      <c r="T4829" s="7">
        <v>14</v>
      </c>
      <c r="U4829">
        <v>7</v>
      </c>
      <c r="V4829" t="s">
        <v>53</v>
      </c>
      <c r="W4829">
        <f t="shared" si="66"/>
        <v>480</v>
      </c>
      <c r="X4829" s="5">
        <v>7</v>
      </c>
      <c r="Y4829" s="15" t="s">
        <v>48</v>
      </c>
      <c r="Z4829" t="s">
        <v>83</v>
      </c>
      <c r="AA4829" t="s">
        <v>902</v>
      </c>
      <c r="AB4829">
        <v>4</v>
      </c>
      <c r="AC4829" s="68" t="s">
        <v>1472</v>
      </c>
      <c r="AD4829" s="68" t="s">
        <v>1472</v>
      </c>
      <c r="AE4829" t="s">
        <v>1471</v>
      </c>
    </row>
    <row r="4830" spans="1:31" ht="14.4" x14ac:dyDescent="0.3">
      <c r="A4830">
        <v>46</v>
      </c>
      <c r="B4830" t="s">
        <v>24</v>
      </c>
      <c r="C4830" t="s">
        <v>439</v>
      </c>
      <c r="D4830" t="s">
        <v>269</v>
      </c>
      <c r="E4830">
        <v>2006</v>
      </c>
      <c r="F4830" t="s">
        <v>748</v>
      </c>
      <c r="G4830" t="s">
        <v>749</v>
      </c>
      <c r="H4830" s="3" t="s">
        <v>750</v>
      </c>
      <c r="I4830" s="8">
        <v>-10.066667000000001</v>
      </c>
      <c r="J4830" s="8">
        <v>-67.616667000000007</v>
      </c>
      <c r="K4830">
        <v>8200000</v>
      </c>
      <c r="L4830" t="s">
        <v>67</v>
      </c>
      <c r="M4830" t="s">
        <v>585</v>
      </c>
      <c r="N4830" t="s">
        <v>751</v>
      </c>
      <c r="O4830" s="12">
        <v>1996</v>
      </c>
      <c r="P4830" s="12">
        <v>5</v>
      </c>
      <c r="Q4830" s="12">
        <v>1997</v>
      </c>
      <c r="R4830" s="12">
        <v>11</v>
      </c>
      <c r="S4830">
        <v>19</v>
      </c>
      <c r="T4830" s="7">
        <v>14</v>
      </c>
      <c r="U4830">
        <v>7</v>
      </c>
      <c r="V4830" t="s">
        <v>53</v>
      </c>
      <c r="W4830">
        <f t="shared" si="66"/>
        <v>480</v>
      </c>
      <c r="X4830" s="5">
        <v>7</v>
      </c>
      <c r="Y4830" s="15" t="s">
        <v>48</v>
      </c>
      <c r="Z4830" t="s">
        <v>83</v>
      </c>
      <c r="AA4830" t="s">
        <v>87</v>
      </c>
      <c r="AB4830">
        <v>2</v>
      </c>
      <c r="AC4830" s="68" t="s">
        <v>1472</v>
      </c>
      <c r="AD4830" s="68" t="s">
        <v>1472</v>
      </c>
      <c r="AE4830" t="s">
        <v>1471</v>
      </c>
    </row>
    <row r="4831" spans="1:31" ht="14.4" x14ac:dyDescent="0.3">
      <c r="A4831">
        <v>46</v>
      </c>
      <c r="B4831" t="s">
        <v>24</v>
      </c>
      <c r="C4831" t="s">
        <v>439</v>
      </c>
      <c r="D4831" t="s">
        <v>269</v>
      </c>
      <c r="E4831">
        <v>2006</v>
      </c>
      <c r="F4831" t="s">
        <v>748</v>
      </c>
      <c r="G4831" t="s">
        <v>749</v>
      </c>
      <c r="H4831" s="3" t="s">
        <v>750</v>
      </c>
      <c r="I4831" s="8">
        <v>-10.066667000000001</v>
      </c>
      <c r="J4831" s="8">
        <v>-67.616667000000007</v>
      </c>
      <c r="K4831">
        <v>8200000</v>
      </c>
      <c r="L4831" t="s">
        <v>67</v>
      </c>
      <c r="M4831" t="s">
        <v>585</v>
      </c>
      <c r="N4831" t="s">
        <v>751</v>
      </c>
      <c r="O4831" s="12">
        <v>1996</v>
      </c>
      <c r="P4831" s="12">
        <v>5</v>
      </c>
      <c r="Q4831" s="12">
        <v>1997</v>
      </c>
      <c r="R4831" s="12">
        <v>11</v>
      </c>
      <c r="S4831">
        <v>19</v>
      </c>
      <c r="T4831" s="7">
        <v>14</v>
      </c>
      <c r="U4831">
        <v>7</v>
      </c>
      <c r="V4831" t="s">
        <v>53</v>
      </c>
      <c r="W4831">
        <f t="shared" si="66"/>
        <v>480</v>
      </c>
      <c r="X4831" s="5">
        <v>7</v>
      </c>
      <c r="Y4831" s="15" t="s">
        <v>48</v>
      </c>
      <c r="Z4831" t="s">
        <v>83</v>
      </c>
      <c r="AA4831" t="s">
        <v>914</v>
      </c>
      <c r="AB4831">
        <v>0</v>
      </c>
      <c r="AC4831" s="68" t="s">
        <v>1472</v>
      </c>
      <c r="AD4831" s="68" t="s">
        <v>1472</v>
      </c>
      <c r="AE4831" t="s">
        <v>1471</v>
      </c>
    </row>
    <row r="4832" spans="1:31" ht="14.4" x14ac:dyDescent="0.3">
      <c r="A4832">
        <v>46</v>
      </c>
      <c r="B4832" t="s">
        <v>24</v>
      </c>
      <c r="C4832" t="s">
        <v>439</v>
      </c>
      <c r="D4832" t="s">
        <v>269</v>
      </c>
      <c r="E4832">
        <v>2006</v>
      </c>
      <c r="F4832" t="s">
        <v>748</v>
      </c>
      <c r="G4832" t="s">
        <v>749</v>
      </c>
      <c r="H4832" s="3" t="s">
        <v>750</v>
      </c>
      <c r="I4832" s="8">
        <v>-10.066667000000001</v>
      </c>
      <c r="J4832" s="8">
        <v>-67.616667000000007</v>
      </c>
      <c r="K4832">
        <v>8200000</v>
      </c>
      <c r="L4832" t="s">
        <v>67</v>
      </c>
      <c r="M4832" t="s">
        <v>585</v>
      </c>
      <c r="N4832" t="s">
        <v>751</v>
      </c>
      <c r="O4832" s="12">
        <v>1996</v>
      </c>
      <c r="P4832" s="12">
        <v>5</v>
      </c>
      <c r="Q4832" s="12">
        <v>1997</v>
      </c>
      <c r="R4832" s="12">
        <v>11</v>
      </c>
      <c r="S4832">
        <v>19</v>
      </c>
      <c r="T4832" s="7">
        <v>14</v>
      </c>
      <c r="U4832">
        <v>7</v>
      </c>
      <c r="V4832" t="s">
        <v>53</v>
      </c>
      <c r="W4832">
        <f t="shared" si="66"/>
        <v>480</v>
      </c>
      <c r="X4832" s="5">
        <v>7</v>
      </c>
      <c r="Y4832" s="15" t="s">
        <v>48</v>
      </c>
      <c r="Z4832" t="s">
        <v>83</v>
      </c>
      <c r="AA4832" t="s">
        <v>906</v>
      </c>
      <c r="AB4832">
        <v>0</v>
      </c>
      <c r="AC4832" s="68" t="s">
        <v>1472</v>
      </c>
      <c r="AD4832" s="68" t="s">
        <v>1472</v>
      </c>
      <c r="AE4832" t="s">
        <v>1471</v>
      </c>
    </row>
    <row r="4833" spans="1:31" ht="14.4" x14ac:dyDescent="0.3">
      <c r="A4833">
        <v>46</v>
      </c>
      <c r="B4833" t="s">
        <v>24</v>
      </c>
      <c r="C4833" t="s">
        <v>439</v>
      </c>
      <c r="D4833" t="s">
        <v>269</v>
      </c>
      <c r="E4833">
        <v>2006</v>
      </c>
      <c r="F4833" t="s">
        <v>748</v>
      </c>
      <c r="G4833" t="s">
        <v>749</v>
      </c>
      <c r="H4833" s="3" t="s">
        <v>750</v>
      </c>
      <c r="I4833" s="8">
        <v>-10.066667000000001</v>
      </c>
      <c r="J4833" s="8">
        <v>-67.616667000000007</v>
      </c>
      <c r="K4833">
        <v>8200000</v>
      </c>
      <c r="L4833" t="s">
        <v>67</v>
      </c>
      <c r="M4833" t="s">
        <v>585</v>
      </c>
      <c r="N4833" t="s">
        <v>751</v>
      </c>
      <c r="O4833" s="12">
        <v>1996</v>
      </c>
      <c r="P4833" s="12">
        <v>5</v>
      </c>
      <c r="Q4833" s="12">
        <v>1997</v>
      </c>
      <c r="R4833" s="12">
        <v>11</v>
      </c>
      <c r="S4833">
        <v>19</v>
      </c>
      <c r="T4833" s="7">
        <v>14</v>
      </c>
      <c r="U4833">
        <v>7</v>
      </c>
      <c r="V4833" t="s">
        <v>53</v>
      </c>
      <c r="W4833">
        <f t="shared" si="66"/>
        <v>480</v>
      </c>
      <c r="X4833" s="5">
        <v>7</v>
      </c>
      <c r="Y4833" s="15" t="s">
        <v>48</v>
      </c>
      <c r="Z4833" t="s">
        <v>90</v>
      </c>
      <c r="AA4833" t="s">
        <v>666</v>
      </c>
      <c r="AB4833">
        <v>5</v>
      </c>
      <c r="AC4833" s="68" t="s">
        <v>1472</v>
      </c>
      <c r="AD4833" s="68" t="s">
        <v>1472</v>
      </c>
      <c r="AE4833" t="s">
        <v>1471</v>
      </c>
    </row>
    <row r="4834" spans="1:31" ht="14.4" x14ac:dyDescent="0.3">
      <c r="A4834">
        <v>46</v>
      </c>
      <c r="B4834" t="s">
        <v>24</v>
      </c>
      <c r="C4834" t="s">
        <v>439</v>
      </c>
      <c r="D4834" t="s">
        <v>269</v>
      </c>
      <c r="E4834">
        <v>2006</v>
      </c>
      <c r="F4834" t="s">
        <v>748</v>
      </c>
      <c r="G4834" t="s">
        <v>749</v>
      </c>
      <c r="H4834" s="3" t="s">
        <v>750</v>
      </c>
      <c r="I4834" s="8">
        <v>-10.066667000000001</v>
      </c>
      <c r="J4834" s="8">
        <v>-67.616667000000007</v>
      </c>
      <c r="K4834">
        <v>8200000</v>
      </c>
      <c r="L4834" t="s">
        <v>67</v>
      </c>
      <c r="M4834" t="s">
        <v>585</v>
      </c>
      <c r="N4834" t="s">
        <v>751</v>
      </c>
      <c r="O4834" s="12">
        <v>1996</v>
      </c>
      <c r="P4834" s="12">
        <v>5</v>
      </c>
      <c r="Q4834" s="12">
        <v>1997</v>
      </c>
      <c r="R4834" s="12">
        <v>11</v>
      </c>
      <c r="S4834">
        <v>19</v>
      </c>
      <c r="T4834" s="7">
        <v>14</v>
      </c>
      <c r="U4834">
        <v>7</v>
      </c>
      <c r="V4834" t="s">
        <v>53</v>
      </c>
      <c r="W4834">
        <f t="shared" si="66"/>
        <v>480</v>
      </c>
      <c r="X4834" s="5">
        <v>7</v>
      </c>
      <c r="Y4834" s="15" t="s">
        <v>48</v>
      </c>
      <c r="Z4834" t="s">
        <v>90</v>
      </c>
      <c r="AA4834" t="s">
        <v>91</v>
      </c>
      <c r="AB4834">
        <v>17</v>
      </c>
      <c r="AC4834" s="68" t="s">
        <v>1472</v>
      </c>
      <c r="AD4834" s="68" t="s">
        <v>1472</v>
      </c>
      <c r="AE4834" t="s">
        <v>1471</v>
      </c>
    </row>
    <row r="4835" spans="1:31" ht="14.4" x14ac:dyDescent="0.3">
      <c r="A4835">
        <v>46</v>
      </c>
      <c r="B4835" t="s">
        <v>24</v>
      </c>
      <c r="C4835" t="s">
        <v>439</v>
      </c>
      <c r="D4835" t="s">
        <v>269</v>
      </c>
      <c r="E4835">
        <v>2006</v>
      </c>
      <c r="F4835" t="s">
        <v>748</v>
      </c>
      <c r="G4835" t="s">
        <v>749</v>
      </c>
      <c r="H4835" s="3" t="s">
        <v>750</v>
      </c>
      <c r="I4835" s="8">
        <v>-10.066667000000001</v>
      </c>
      <c r="J4835" s="8">
        <v>-67.616667000000007</v>
      </c>
      <c r="K4835">
        <v>8200000</v>
      </c>
      <c r="L4835" t="s">
        <v>67</v>
      </c>
      <c r="M4835" t="s">
        <v>585</v>
      </c>
      <c r="N4835" t="s">
        <v>751</v>
      </c>
      <c r="O4835" s="12">
        <v>1996</v>
      </c>
      <c r="P4835" s="12">
        <v>5</v>
      </c>
      <c r="Q4835" s="12">
        <v>1997</v>
      </c>
      <c r="R4835" s="12">
        <v>11</v>
      </c>
      <c r="S4835">
        <v>19</v>
      </c>
      <c r="T4835" s="7">
        <v>14</v>
      </c>
      <c r="U4835">
        <v>7</v>
      </c>
      <c r="V4835" t="s">
        <v>53</v>
      </c>
      <c r="W4835">
        <f t="shared" si="66"/>
        <v>480</v>
      </c>
      <c r="X4835" s="5">
        <v>7</v>
      </c>
      <c r="Y4835" s="15" t="s">
        <v>48</v>
      </c>
      <c r="Z4835" t="s">
        <v>90</v>
      </c>
      <c r="AA4835" t="s">
        <v>917</v>
      </c>
      <c r="AB4835">
        <v>0</v>
      </c>
      <c r="AC4835" s="68" t="s">
        <v>1472</v>
      </c>
      <c r="AD4835" s="68" t="s">
        <v>1472</v>
      </c>
      <c r="AE4835" t="s">
        <v>1471</v>
      </c>
    </row>
    <row r="4836" spans="1:31" ht="14.4" x14ac:dyDescent="0.3">
      <c r="A4836">
        <v>47</v>
      </c>
      <c r="B4836" t="s">
        <v>24</v>
      </c>
      <c r="C4836" t="s">
        <v>426</v>
      </c>
      <c r="D4836" t="s">
        <v>427</v>
      </c>
      <c r="E4836">
        <v>2018</v>
      </c>
      <c r="F4836" t="s">
        <v>752</v>
      </c>
      <c r="G4836" t="s">
        <v>753</v>
      </c>
      <c r="H4836" s="3" t="s">
        <v>754</v>
      </c>
      <c r="I4836" s="8">
        <v>-6.3756000000000004</v>
      </c>
      <c r="J4836" s="8">
        <v>-45.533999999999999</v>
      </c>
      <c r="K4836" t="s">
        <v>109</v>
      </c>
      <c r="L4836" t="s">
        <v>282</v>
      </c>
      <c r="M4836" t="s">
        <v>282</v>
      </c>
      <c r="N4836" t="s">
        <v>755</v>
      </c>
      <c r="O4836" s="12">
        <v>2012</v>
      </c>
      <c r="P4836" s="12">
        <v>7</v>
      </c>
      <c r="Q4836" s="12">
        <v>2013</v>
      </c>
      <c r="R4836" s="12">
        <v>12</v>
      </c>
      <c r="S4836">
        <v>18</v>
      </c>
      <c r="T4836" s="7">
        <v>18</v>
      </c>
      <c r="U4836">
        <v>5</v>
      </c>
      <c r="V4836" t="s">
        <v>1060</v>
      </c>
      <c r="W4836">
        <v>600</v>
      </c>
      <c r="X4836" s="5">
        <v>1</v>
      </c>
      <c r="Y4836" s="15" t="s">
        <v>48</v>
      </c>
      <c r="Z4836" t="s">
        <v>1131</v>
      </c>
      <c r="AA4836" t="s">
        <v>1132</v>
      </c>
      <c r="AB4836">
        <v>2</v>
      </c>
      <c r="AC4836" s="68" t="s">
        <v>1474</v>
      </c>
      <c r="AD4836" s="68" t="s">
        <v>1637</v>
      </c>
      <c r="AE4836" t="s">
        <v>1473</v>
      </c>
    </row>
    <row r="4837" spans="1:31" ht="14.4" x14ac:dyDescent="0.3">
      <c r="A4837">
        <v>47</v>
      </c>
      <c r="B4837" t="s">
        <v>24</v>
      </c>
      <c r="C4837" t="s">
        <v>426</v>
      </c>
      <c r="D4837" t="s">
        <v>427</v>
      </c>
      <c r="E4837">
        <v>2018</v>
      </c>
      <c r="F4837" t="s">
        <v>752</v>
      </c>
      <c r="G4837" t="s">
        <v>753</v>
      </c>
      <c r="H4837" s="3" t="s">
        <v>754</v>
      </c>
      <c r="I4837" s="8">
        <v>-6.3756000000000004</v>
      </c>
      <c r="J4837" s="8">
        <v>-45.533999999999999</v>
      </c>
      <c r="K4837" t="s">
        <v>109</v>
      </c>
      <c r="L4837" t="s">
        <v>282</v>
      </c>
      <c r="M4837" t="s">
        <v>282</v>
      </c>
      <c r="N4837" t="s">
        <v>755</v>
      </c>
      <c r="O4837" s="12">
        <v>2012</v>
      </c>
      <c r="P4837" s="12">
        <v>7</v>
      </c>
      <c r="Q4837" s="12">
        <v>2013</v>
      </c>
      <c r="R4837" s="12">
        <v>12</v>
      </c>
      <c r="S4837">
        <v>18</v>
      </c>
      <c r="T4837" s="7">
        <v>18</v>
      </c>
      <c r="U4837">
        <v>5</v>
      </c>
      <c r="V4837" t="s">
        <v>1060</v>
      </c>
      <c r="W4837">
        <v>600</v>
      </c>
      <c r="X4837" s="5">
        <v>1</v>
      </c>
      <c r="Y4837" s="15" t="s">
        <v>48</v>
      </c>
      <c r="Z4837" t="s">
        <v>49</v>
      </c>
      <c r="AA4837" t="s">
        <v>235</v>
      </c>
      <c r="AB4837">
        <v>0</v>
      </c>
      <c r="AC4837" s="68" t="s">
        <v>1474</v>
      </c>
      <c r="AD4837" s="68" t="s">
        <v>1637</v>
      </c>
      <c r="AE4837" t="s">
        <v>1473</v>
      </c>
    </row>
    <row r="4838" spans="1:31" ht="14.4" x14ac:dyDescent="0.3">
      <c r="A4838">
        <v>47</v>
      </c>
      <c r="B4838" t="s">
        <v>24</v>
      </c>
      <c r="C4838" t="s">
        <v>426</v>
      </c>
      <c r="D4838" t="s">
        <v>427</v>
      </c>
      <c r="E4838">
        <v>2018</v>
      </c>
      <c r="F4838" t="s">
        <v>752</v>
      </c>
      <c r="G4838" t="s">
        <v>753</v>
      </c>
      <c r="H4838" s="3" t="s">
        <v>754</v>
      </c>
      <c r="I4838" s="8">
        <v>-6.3756000000000004</v>
      </c>
      <c r="J4838" s="8">
        <v>-45.533999999999999</v>
      </c>
      <c r="K4838" t="s">
        <v>109</v>
      </c>
      <c r="L4838" t="s">
        <v>282</v>
      </c>
      <c r="M4838" t="s">
        <v>282</v>
      </c>
      <c r="N4838" t="s">
        <v>755</v>
      </c>
      <c r="O4838" s="12">
        <v>2012</v>
      </c>
      <c r="P4838" s="12">
        <v>7</v>
      </c>
      <c r="Q4838" s="12">
        <v>2013</v>
      </c>
      <c r="R4838" s="12">
        <v>12</v>
      </c>
      <c r="S4838">
        <v>18</v>
      </c>
      <c r="T4838" s="7">
        <v>18</v>
      </c>
      <c r="U4838">
        <v>5</v>
      </c>
      <c r="V4838" t="s">
        <v>1060</v>
      </c>
      <c r="W4838">
        <v>600</v>
      </c>
      <c r="X4838" s="5">
        <v>1</v>
      </c>
      <c r="Y4838" s="15" t="s">
        <v>48</v>
      </c>
      <c r="Z4838" t="s">
        <v>49</v>
      </c>
      <c r="AA4838" t="s">
        <v>50</v>
      </c>
      <c r="AB4838">
        <v>1</v>
      </c>
      <c r="AC4838" s="68" t="s">
        <v>1474</v>
      </c>
      <c r="AD4838" s="68" t="s">
        <v>1637</v>
      </c>
      <c r="AE4838" t="s">
        <v>1473</v>
      </c>
    </row>
    <row r="4839" spans="1:31" ht="14.4" x14ac:dyDescent="0.3">
      <c r="A4839">
        <v>47</v>
      </c>
      <c r="B4839" t="s">
        <v>24</v>
      </c>
      <c r="C4839" t="s">
        <v>426</v>
      </c>
      <c r="D4839" t="s">
        <v>427</v>
      </c>
      <c r="E4839">
        <v>2018</v>
      </c>
      <c r="F4839" t="s">
        <v>752</v>
      </c>
      <c r="G4839" t="s">
        <v>753</v>
      </c>
      <c r="H4839" s="3" t="s">
        <v>754</v>
      </c>
      <c r="I4839" s="8">
        <v>-6.3756000000000004</v>
      </c>
      <c r="J4839" s="8">
        <v>-45.533999999999999</v>
      </c>
      <c r="K4839" t="s">
        <v>109</v>
      </c>
      <c r="L4839" t="s">
        <v>282</v>
      </c>
      <c r="M4839" t="s">
        <v>282</v>
      </c>
      <c r="N4839" t="s">
        <v>755</v>
      </c>
      <c r="O4839" s="12">
        <v>2012</v>
      </c>
      <c r="P4839" s="12">
        <v>7</v>
      </c>
      <c r="Q4839" s="12">
        <v>2013</v>
      </c>
      <c r="R4839" s="12">
        <v>12</v>
      </c>
      <c r="S4839">
        <v>18</v>
      </c>
      <c r="T4839" s="7">
        <v>18</v>
      </c>
      <c r="U4839">
        <v>5</v>
      </c>
      <c r="V4839" t="s">
        <v>1060</v>
      </c>
      <c r="W4839">
        <v>600</v>
      </c>
      <c r="X4839" s="5">
        <v>1</v>
      </c>
      <c r="Y4839" s="15" t="s">
        <v>48</v>
      </c>
      <c r="Z4839" t="s">
        <v>49</v>
      </c>
      <c r="AA4839" t="s">
        <v>1173</v>
      </c>
      <c r="AB4839">
        <v>1</v>
      </c>
      <c r="AC4839" s="68" t="s">
        <v>1474</v>
      </c>
      <c r="AD4839" s="68" t="s">
        <v>1637</v>
      </c>
      <c r="AE4839" t="s">
        <v>1473</v>
      </c>
    </row>
    <row r="4840" spans="1:31" ht="14.4" x14ac:dyDescent="0.3">
      <c r="A4840">
        <v>47</v>
      </c>
      <c r="B4840" t="s">
        <v>24</v>
      </c>
      <c r="C4840" t="s">
        <v>426</v>
      </c>
      <c r="D4840" t="s">
        <v>427</v>
      </c>
      <c r="E4840">
        <v>2018</v>
      </c>
      <c r="F4840" t="s">
        <v>752</v>
      </c>
      <c r="G4840" t="s">
        <v>753</v>
      </c>
      <c r="H4840" s="3" t="s">
        <v>754</v>
      </c>
      <c r="I4840" s="8">
        <v>-6.3756000000000004</v>
      </c>
      <c r="J4840" s="8">
        <v>-45.533999999999999</v>
      </c>
      <c r="K4840" t="s">
        <v>109</v>
      </c>
      <c r="L4840" t="s">
        <v>282</v>
      </c>
      <c r="M4840" t="s">
        <v>282</v>
      </c>
      <c r="N4840" t="s">
        <v>755</v>
      </c>
      <c r="O4840" s="12">
        <v>2012</v>
      </c>
      <c r="P4840" s="12">
        <v>7</v>
      </c>
      <c r="Q4840" s="12">
        <v>2013</v>
      </c>
      <c r="R4840" s="12">
        <v>12</v>
      </c>
      <c r="S4840">
        <v>18</v>
      </c>
      <c r="T4840" s="7">
        <v>18</v>
      </c>
      <c r="U4840">
        <v>5</v>
      </c>
      <c r="V4840" t="s">
        <v>1060</v>
      </c>
      <c r="W4840">
        <v>600</v>
      </c>
      <c r="X4840" s="5">
        <v>1</v>
      </c>
      <c r="Y4840" s="15" t="s">
        <v>48</v>
      </c>
      <c r="Z4840" t="s">
        <v>55</v>
      </c>
      <c r="AA4840" t="s">
        <v>859</v>
      </c>
      <c r="AB4840">
        <v>1</v>
      </c>
      <c r="AC4840" s="68" t="s">
        <v>1474</v>
      </c>
      <c r="AD4840" s="68" t="s">
        <v>1637</v>
      </c>
      <c r="AE4840" t="s">
        <v>1473</v>
      </c>
    </row>
    <row r="4841" spans="1:31" ht="14.4" x14ac:dyDescent="0.3">
      <c r="A4841">
        <v>47</v>
      </c>
      <c r="B4841" t="s">
        <v>24</v>
      </c>
      <c r="C4841" t="s">
        <v>426</v>
      </c>
      <c r="D4841" t="s">
        <v>427</v>
      </c>
      <c r="E4841">
        <v>2018</v>
      </c>
      <c r="F4841" t="s">
        <v>752</v>
      </c>
      <c r="G4841" t="s">
        <v>753</v>
      </c>
      <c r="H4841" s="3" t="s">
        <v>754</v>
      </c>
      <c r="I4841" s="8">
        <v>-6.3756000000000004</v>
      </c>
      <c r="J4841" s="8">
        <v>-45.533999999999999</v>
      </c>
      <c r="K4841" t="s">
        <v>109</v>
      </c>
      <c r="L4841" t="s">
        <v>282</v>
      </c>
      <c r="M4841" t="s">
        <v>282</v>
      </c>
      <c r="N4841" t="s">
        <v>755</v>
      </c>
      <c r="O4841" s="12">
        <v>2012</v>
      </c>
      <c r="P4841" s="12">
        <v>7</v>
      </c>
      <c r="Q4841" s="12">
        <v>2013</v>
      </c>
      <c r="R4841" s="12">
        <v>12</v>
      </c>
      <c r="S4841">
        <v>18</v>
      </c>
      <c r="T4841" s="7">
        <v>18</v>
      </c>
      <c r="U4841">
        <v>5</v>
      </c>
      <c r="V4841" t="s">
        <v>1060</v>
      </c>
      <c r="W4841">
        <v>600</v>
      </c>
      <c r="X4841" s="5">
        <v>1</v>
      </c>
      <c r="Y4841" s="15" t="s">
        <v>48</v>
      </c>
      <c r="Z4841" t="s">
        <v>55</v>
      </c>
      <c r="AA4841" t="s">
        <v>860</v>
      </c>
      <c r="AB4841">
        <v>0</v>
      </c>
      <c r="AC4841" s="68" t="s">
        <v>1474</v>
      </c>
      <c r="AD4841" s="68" t="s">
        <v>1637</v>
      </c>
      <c r="AE4841" t="s">
        <v>1473</v>
      </c>
    </row>
    <row r="4842" spans="1:31" ht="14.4" x14ac:dyDescent="0.3">
      <c r="A4842">
        <v>47</v>
      </c>
      <c r="B4842" t="s">
        <v>24</v>
      </c>
      <c r="C4842" t="s">
        <v>426</v>
      </c>
      <c r="D4842" t="s">
        <v>427</v>
      </c>
      <c r="E4842">
        <v>2018</v>
      </c>
      <c r="F4842" t="s">
        <v>752</v>
      </c>
      <c r="G4842" t="s">
        <v>753</v>
      </c>
      <c r="H4842" s="3" t="s">
        <v>754</v>
      </c>
      <c r="I4842" s="8">
        <v>-6.3756000000000004</v>
      </c>
      <c r="J4842" s="8">
        <v>-45.533999999999999</v>
      </c>
      <c r="K4842" t="s">
        <v>109</v>
      </c>
      <c r="L4842" t="s">
        <v>282</v>
      </c>
      <c r="M4842" t="s">
        <v>282</v>
      </c>
      <c r="N4842" t="s">
        <v>755</v>
      </c>
      <c r="O4842" s="12">
        <v>2012</v>
      </c>
      <c r="P4842" s="12">
        <v>7</v>
      </c>
      <c r="Q4842" s="12">
        <v>2013</v>
      </c>
      <c r="R4842" s="12">
        <v>12</v>
      </c>
      <c r="S4842">
        <v>18</v>
      </c>
      <c r="T4842" s="7">
        <v>18</v>
      </c>
      <c r="U4842">
        <v>5</v>
      </c>
      <c r="V4842" t="s">
        <v>1060</v>
      </c>
      <c r="W4842">
        <v>600</v>
      </c>
      <c r="X4842" s="5">
        <v>1</v>
      </c>
      <c r="Y4842" s="15" t="s">
        <v>48</v>
      </c>
      <c r="Z4842" t="s">
        <v>55</v>
      </c>
      <c r="AA4842" t="s">
        <v>56</v>
      </c>
      <c r="AB4842">
        <v>17</v>
      </c>
      <c r="AC4842" s="68" t="s">
        <v>1474</v>
      </c>
      <c r="AD4842" s="68" t="s">
        <v>1637</v>
      </c>
      <c r="AE4842" t="s">
        <v>1473</v>
      </c>
    </row>
    <row r="4843" spans="1:31" ht="14.4" x14ac:dyDescent="0.3">
      <c r="A4843">
        <v>47</v>
      </c>
      <c r="B4843" t="s">
        <v>24</v>
      </c>
      <c r="C4843" t="s">
        <v>426</v>
      </c>
      <c r="D4843" t="s">
        <v>427</v>
      </c>
      <c r="E4843">
        <v>2018</v>
      </c>
      <c r="F4843" t="s">
        <v>752</v>
      </c>
      <c r="G4843" t="s">
        <v>753</v>
      </c>
      <c r="H4843" s="3" t="s">
        <v>754</v>
      </c>
      <c r="I4843" s="8">
        <v>-6.3756000000000004</v>
      </c>
      <c r="J4843" s="8">
        <v>-45.533999999999999</v>
      </c>
      <c r="K4843" t="s">
        <v>109</v>
      </c>
      <c r="L4843" t="s">
        <v>282</v>
      </c>
      <c r="M4843" t="s">
        <v>282</v>
      </c>
      <c r="N4843" t="s">
        <v>755</v>
      </c>
      <c r="O4843" s="12">
        <v>2012</v>
      </c>
      <c r="P4843" s="12">
        <v>7</v>
      </c>
      <c r="Q4843" s="12">
        <v>2013</v>
      </c>
      <c r="R4843" s="12">
        <v>12</v>
      </c>
      <c r="S4843">
        <v>18</v>
      </c>
      <c r="T4843" s="7">
        <v>18</v>
      </c>
      <c r="U4843">
        <v>5</v>
      </c>
      <c r="V4843" t="s">
        <v>1060</v>
      </c>
      <c r="W4843">
        <v>600</v>
      </c>
      <c r="X4843" s="5">
        <v>1</v>
      </c>
      <c r="Y4843" s="15" t="s">
        <v>48</v>
      </c>
      <c r="Z4843" t="s">
        <v>55</v>
      </c>
      <c r="AA4843" t="s">
        <v>59</v>
      </c>
      <c r="AB4843">
        <v>2</v>
      </c>
      <c r="AC4843" s="68" t="s">
        <v>1474</v>
      </c>
      <c r="AD4843" s="68" t="s">
        <v>1637</v>
      </c>
      <c r="AE4843" t="s">
        <v>1473</v>
      </c>
    </row>
    <row r="4844" spans="1:31" ht="14.4" x14ac:dyDescent="0.3">
      <c r="A4844">
        <v>47</v>
      </c>
      <c r="B4844" t="s">
        <v>24</v>
      </c>
      <c r="C4844" t="s">
        <v>426</v>
      </c>
      <c r="D4844" t="s">
        <v>427</v>
      </c>
      <c r="E4844">
        <v>2018</v>
      </c>
      <c r="F4844" t="s">
        <v>752</v>
      </c>
      <c r="G4844" t="s">
        <v>753</v>
      </c>
      <c r="H4844" s="3" t="s">
        <v>754</v>
      </c>
      <c r="I4844" s="8">
        <v>-6.3756000000000004</v>
      </c>
      <c r="J4844" s="8">
        <v>-45.533999999999999</v>
      </c>
      <c r="K4844" t="s">
        <v>109</v>
      </c>
      <c r="L4844" t="s">
        <v>282</v>
      </c>
      <c r="M4844" t="s">
        <v>282</v>
      </c>
      <c r="N4844" t="s">
        <v>755</v>
      </c>
      <c r="O4844" s="12">
        <v>2012</v>
      </c>
      <c r="P4844" s="12">
        <v>7</v>
      </c>
      <c r="Q4844" s="12">
        <v>2013</v>
      </c>
      <c r="R4844" s="12">
        <v>12</v>
      </c>
      <c r="S4844">
        <v>18</v>
      </c>
      <c r="T4844" s="7">
        <v>18</v>
      </c>
      <c r="U4844">
        <v>5</v>
      </c>
      <c r="V4844" t="s">
        <v>1060</v>
      </c>
      <c r="W4844">
        <v>600</v>
      </c>
      <c r="X4844" s="5">
        <v>1</v>
      </c>
      <c r="Y4844" s="15" t="s">
        <v>48</v>
      </c>
      <c r="Z4844" t="s">
        <v>55</v>
      </c>
      <c r="AA4844" t="s">
        <v>62</v>
      </c>
      <c r="AB4844">
        <v>7</v>
      </c>
      <c r="AC4844" s="68" t="s">
        <v>1474</v>
      </c>
      <c r="AD4844" s="68" t="s">
        <v>1637</v>
      </c>
      <c r="AE4844" t="s">
        <v>1473</v>
      </c>
    </row>
    <row r="4845" spans="1:31" ht="14.4" x14ac:dyDescent="0.3">
      <c r="A4845">
        <v>47</v>
      </c>
      <c r="B4845" t="s">
        <v>24</v>
      </c>
      <c r="C4845" t="s">
        <v>426</v>
      </c>
      <c r="D4845" t="s">
        <v>427</v>
      </c>
      <c r="E4845">
        <v>2018</v>
      </c>
      <c r="F4845" t="s">
        <v>752</v>
      </c>
      <c r="G4845" t="s">
        <v>753</v>
      </c>
      <c r="H4845" s="3" t="s">
        <v>754</v>
      </c>
      <c r="I4845" s="8">
        <v>-6.3756000000000004</v>
      </c>
      <c r="J4845" s="8">
        <v>-45.533999999999999</v>
      </c>
      <c r="K4845" t="s">
        <v>109</v>
      </c>
      <c r="L4845" t="s">
        <v>282</v>
      </c>
      <c r="M4845" t="s">
        <v>282</v>
      </c>
      <c r="N4845" t="s">
        <v>755</v>
      </c>
      <c r="O4845" s="12">
        <v>2012</v>
      </c>
      <c r="P4845" s="12">
        <v>7</v>
      </c>
      <c r="Q4845" s="12">
        <v>2013</v>
      </c>
      <c r="R4845" s="12">
        <v>12</v>
      </c>
      <c r="S4845">
        <v>18</v>
      </c>
      <c r="T4845" s="7">
        <v>18</v>
      </c>
      <c r="U4845">
        <v>5</v>
      </c>
      <c r="V4845" t="s">
        <v>1060</v>
      </c>
      <c r="W4845">
        <v>600</v>
      </c>
      <c r="X4845" s="5">
        <v>1</v>
      </c>
      <c r="Y4845" s="15" t="s">
        <v>48</v>
      </c>
      <c r="Z4845" t="s">
        <v>55</v>
      </c>
      <c r="AA4845" t="s">
        <v>1082</v>
      </c>
      <c r="AB4845">
        <v>0</v>
      </c>
      <c r="AC4845" s="68" t="s">
        <v>1474</v>
      </c>
      <c r="AD4845" s="68" t="s">
        <v>1637</v>
      </c>
      <c r="AE4845" t="s">
        <v>1473</v>
      </c>
    </row>
    <row r="4846" spans="1:31" ht="14.4" x14ac:dyDescent="0.3">
      <c r="A4846">
        <v>47</v>
      </c>
      <c r="B4846" t="s">
        <v>24</v>
      </c>
      <c r="C4846" t="s">
        <v>426</v>
      </c>
      <c r="D4846" t="s">
        <v>427</v>
      </c>
      <c r="E4846">
        <v>2018</v>
      </c>
      <c r="F4846" t="s">
        <v>752</v>
      </c>
      <c r="G4846" t="s">
        <v>753</v>
      </c>
      <c r="H4846" s="3" t="s">
        <v>754</v>
      </c>
      <c r="I4846" s="8">
        <v>-6.3756000000000004</v>
      </c>
      <c r="J4846" s="8">
        <v>-45.533999999999999</v>
      </c>
      <c r="K4846" t="s">
        <v>109</v>
      </c>
      <c r="L4846" t="s">
        <v>282</v>
      </c>
      <c r="M4846" t="s">
        <v>282</v>
      </c>
      <c r="N4846" t="s">
        <v>755</v>
      </c>
      <c r="O4846" s="12">
        <v>2012</v>
      </c>
      <c r="P4846" s="12">
        <v>7</v>
      </c>
      <c r="Q4846" s="12">
        <v>2013</v>
      </c>
      <c r="R4846" s="12">
        <v>12</v>
      </c>
      <c r="S4846">
        <v>18</v>
      </c>
      <c r="T4846" s="7">
        <v>18</v>
      </c>
      <c r="U4846">
        <v>5</v>
      </c>
      <c r="V4846" t="s">
        <v>1060</v>
      </c>
      <c r="W4846">
        <v>600</v>
      </c>
      <c r="X4846" s="5">
        <v>1</v>
      </c>
      <c r="Y4846" s="15" t="s">
        <v>48</v>
      </c>
      <c r="Z4846" t="s">
        <v>55</v>
      </c>
      <c r="AA4846" t="s">
        <v>258</v>
      </c>
      <c r="AB4846">
        <v>34</v>
      </c>
      <c r="AC4846" s="68" t="s">
        <v>1474</v>
      </c>
      <c r="AD4846" s="68" t="s">
        <v>1637</v>
      </c>
      <c r="AE4846" t="s">
        <v>1473</v>
      </c>
    </row>
    <row r="4847" spans="1:31" ht="14.4" x14ac:dyDescent="0.3">
      <c r="A4847">
        <v>47</v>
      </c>
      <c r="B4847" t="s">
        <v>24</v>
      </c>
      <c r="C4847" t="s">
        <v>426</v>
      </c>
      <c r="D4847" t="s">
        <v>427</v>
      </c>
      <c r="E4847">
        <v>2018</v>
      </c>
      <c r="F4847" t="s">
        <v>752</v>
      </c>
      <c r="G4847" t="s">
        <v>753</v>
      </c>
      <c r="H4847" s="3" t="s">
        <v>754</v>
      </c>
      <c r="I4847" s="8">
        <v>-6.3756000000000004</v>
      </c>
      <c r="J4847" s="8">
        <v>-45.533999999999999</v>
      </c>
      <c r="K4847" t="s">
        <v>109</v>
      </c>
      <c r="L4847" t="s">
        <v>282</v>
      </c>
      <c r="M4847" t="s">
        <v>282</v>
      </c>
      <c r="N4847" t="s">
        <v>755</v>
      </c>
      <c r="O4847" s="12">
        <v>2012</v>
      </c>
      <c r="P4847" s="12">
        <v>7</v>
      </c>
      <c r="Q4847" s="12">
        <v>2013</v>
      </c>
      <c r="R4847" s="12">
        <v>12</v>
      </c>
      <c r="S4847">
        <v>18</v>
      </c>
      <c r="T4847" s="7">
        <v>18</v>
      </c>
      <c r="U4847">
        <v>5</v>
      </c>
      <c r="V4847" t="s">
        <v>1060</v>
      </c>
      <c r="W4847">
        <v>600</v>
      </c>
      <c r="X4847" s="5">
        <v>1</v>
      </c>
      <c r="Y4847" s="15" t="s">
        <v>48</v>
      </c>
      <c r="Z4847" t="s">
        <v>55</v>
      </c>
      <c r="AA4847" t="s">
        <v>524</v>
      </c>
      <c r="AB4847">
        <v>2</v>
      </c>
      <c r="AC4847" s="68" t="s">
        <v>1474</v>
      </c>
      <c r="AD4847" s="68" t="s">
        <v>1637</v>
      </c>
      <c r="AE4847" t="s">
        <v>1473</v>
      </c>
    </row>
    <row r="4848" spans="1:31" ht="14.4" x14ac:dyDescent="0.3">
      <c r="A4848">
        <v>47</v>
      </c>
      <c r="B4848" t="s">
        <v>24</v>
      </c>
      <c r="C4848" t="s">
        <v>426</v>
      </c>
      <c r="D4848" t="s">
        <v>427</v>
      </c>
      <c r="E4848">
        <v>2018</v>
      </c>
      <c r="F4848" t="s">
        <v>752</v>
      </c>
      <c r="G4848" t="s">
        <v>753</v>
      </c>
      <c r="H4848" s="3" t="s">
        <v>754</v>
      </c>
      <c r="I4848" s="8">
        <v>-6.3756000000000004</v>
      </c>
      <c r="J4848" s="8">
        <v>-45.533999999999999</v>
      </c>
      <c r="K4848" t="s">
        <v>109</v>
      </c>
      <c r="L4848" t="s">
        <v>282</v>
      </c>
      <c r="M4848" t="s">
        <v>282</v>
      </c>
      <c r="N4848" t="s">
        <v>755</v>
      </c>
      <c r="O4848" s="12">
        <v>2012</v>
      </c>
      <c r="P4848" s="12">
        <v>7</v>
      </c>
      <c r="Q4848" s="12">
        <v>2013</v>
      </c>
      <c r="R4848" s="12">
        <v>12</v>
      </c>
      <c r="S4848">
        <v>18</v>
      </c>
      <c r="T4848" s="7">
        <v>18</v>
      </c>
      <c r="U4848">
        <v>5</v>
      </c>
      <c r="V4848" t="s">
        <v>1060</v>
      </c>
      <c r="W4848">
        <v>600</v>
      </c>
      <c r="X4848" s="5">
        <v>1</v>
      </c>
      <c r="Y4848" s="15" t="s">
        <v>48</v>
      </c>
      <c r="Z4848" t="s">
        <v>55</v>
      </c>
      <c r="AA4848" t="s">
        <v>1164</v>
      </c>
      <c r="AB4848">
        <v>1</v>
      </c>
      <c r="AC4848" s="68" t="s">
        <v>1474</v>
      </c>
      <c r="AD4848" s="68" t="s">
        <v>1637</v>
      </c>
      <c r="AE4848" t="s">
        <v>1473</v>
      </c>
    </row>
    <row r="4849" spans="1:31" ht="14.4" x14ac:dyDescent="0.3">
      <c r="A4849">
        <v>47</v>
      </c>
      <c r="B4849" t="s">
        <v>24</v>
      </c>
      <c r="C4849" t="s">
        <v>426</v>
      </c>
      <c r="D4849" t="s">
        <v>427</v>
      </c>
      <c r="E4849">
        <v>2018</v>
      </c>
      <c r="F4849" t="s">
        <v>752</v>
      </c>
      <c r="G4849" t="s">
        <v>753</v>
      </c>
      <c r="H4849" s="3" t="s">
        <v>754</v>
      </c>
      <c r="I4849" s="8">
        <v>-6.3756000000000004</v>
      </c>
      <c r="J4849" s="8">
        <v>-45.533999999999999</v>
      </c>
      <c r="K4849" t="s">
        <v>109</v>
      </c>
      <c r="L4849" t="s">
        <v>282</v>
      </c>
      <c r="M4849" t="s">
        <v>282</v>
      </c>
      <c r="N4849" t="s">
        <v>755</v>
      </c>
      <c r="O4849" s="12">
        <v>2012</v>
      </c>
      <c r="P4849" s="12">
        <v>7</v>
      </c>
      <c r="Q4849" s="12">
        <v>2013</v>
      </c>
      <c r="R4849" s="12">
        <v>12</v>
      </c>
      <c r="S4849">
        <v>18</v>
      </c>
      <c r="T4849" s="7">
        <v>18</v>
      </c>
      <c r="U4849">
        <v>5</v>
      </c>
      <c r="V4849" t="s">
        <v>1060</v>
      </c>
      <c r="W4849">
        <v>600</v>
      </c>
      <c r="X4849" s="5">
        <v>1</v>
      </c>
      <c r="Y4849" s="15" t="s">
        <v>48</v>
      </c>
      <c r="Z4849" t="s">
        <v>55</v>
      </c>
      <c r="AA4849" t="s">
        <v>70</v>
      </c>
      <c r="AB4849">
        <v>10</v>
      </c>
      <c r="AC4849" s="68" t="s">
        <v>1474</v>
      </c>
      <c r="AD4849" s="68" t="s">
        <v>1637</v>
      </c>
      <c r="AE4849" t="s">
        <v>1473</v>
      </c>
    </row>
    <row r="4850" spans="1:31" ht="14.4" x14ac:dyDescent="0.3">
      <c r="A4850">
        <v>47</v>
      </c>
      <c r="B4850" t="s">
        <v>24</v>
      </c>
      <c r="C4850" t="s">
        <v>426</v>
      </c>
      <c r="D4850" t="s">
        <v>427</v>
      </c>
      <c r="E4850">
        <v>2018</v>
      </c>
      <c r="F4850" t="s">
        <v>752</v>
      </c>
      <c r="G4850" t="s">
        <v>753</v>
      </c>
      <c r="H4850" s="3" t="s">
        <v>754</v>
      </c>
      <c r="I4850" s="8">
        <v>-6.3756000000000004</v>
      </c>
      <c r="J4850" s="8">
        <v>-45.533999999999999</v>
      </c>
      <c r="K4850" t="s">
        <v>109</v>
      </c>
      <c r="L4850" t="s">
        <v>282</v>
      </c>
      <c r="M4850" t="s">
        <v>282</v>
      </c>
      <c r="N4850" t="s">
        <v>755</v>
      </c>
      <c r="O4850" s="12">
        <v>2012</v>
      </c>
      <c r="P4850" s="12">
        <v>7</v>
      </c>
      <c r="Q4850" s="12">
        <v>2013</v>
      </c>
      <c r="R4850" s="12">
        <v>12</v>
      </c>
      <c r="S4850">
        <v>18</v>
      </c>
      <c r="T4850" s="7">
        <v>18</v>
      </c>
      <c r="U4850">
        <v>5</v>
      </c>
      <c r="V4850" t="s">
        <v>1060</v>
      </c>
      <c r="W4850">
        <v>600</v>
      </c>
      <c r="X4850" s="5">
        <v>1</v>
      </c>
      <c r="Y4850" s="15" t="s">
        <v>48</v>
      </c>
      <c r="Z4850" t="s">
        <v>55</v>
      </c>
      <c r="AA4850" t="s">
        <v>73</v>
      </c>
      <c r="AB4850">
        <v>12</v>
      </c>
      <c r="AC4850" s="68" t="s">
        <v>1474</v>
      </c>
      <c r="AD4850" s="68" t="s">
        <v>1637</v>
      </c>
      <c r="AE4850" t="s">
        <v>1473</v>
      </c>
    </row>
    <row r="4851" spans="1:31" ht="14.4" x14ac:dyDescent="0.3">
      <c r="A4851">
        <v>47</v>
      </c>
      <c r="B4851" t="s">
        <v>24</v>
      </c>
      <c r="C4851" t="s">
        <v>426</v>
      </c>
      <c r="D4851" t="s">
        <v>427</v>
      </c>
      <c r="E4851">
        <v>2018</v>
      </c>
      <c r="F4851" t="s">
        <v>752</v>
      </c>
      <c r="G4851" t="s">
        <v>753</v>
      </c>
      <c r="H4851" s="3" t="s">
        <v>754</v>
      </c>
      <c r="I4851" s="8">
        <v>-6.3756000000000004</v>
      </c>
      <c r="J4851" s="8">
        <v>-45.533999999999999</v>
      </c>
      <c r="K4851" t="s">
        <v>109</v>
      </c>
      <c r="L4851" t="s">
        <v>282</v>
      </c>
      <c r="M4851" t="s">
        <v>282</v>
      </c>
      <c r="N4851" t="s">
        <v>755</v>
      </c>
      <c r="O4851" s="12">
        <v>2012</v>
      </c>
      <c r="P4851" s="12">
        <v>7</v>
      </c>
      <c r="Q4851" s="12">
        <v>2013</v>
      </c>
      <c r="R4851" s="12">
        <v>12</v>
      </c>
      <c r="S4851">
        <v>18</v>
      </c>
      <c r="T4851" s="7">
        <v>18</v>
      </c>
      <c r="U4851">
        <v>5</v>
      </c>
      <c r="V4851" t="s">
        <v>1060</v>
      </c>
      <c r="W4851">
        <v>600</v>
      </c>
      <c r="X4851" s="5">
        <v>1</v>
      </c>
      <c r="Y4851" s="15" t="s">
        <v>48</v>
      </c>
      <c r="Z4851" t="s">
        <v>55</v>
      </c>
      <c r="AA4851" t="s">
        <v>876</v>
      </c>
      <c r="AB4851">
        <v>1</v>
      </c>
      <c r="AC4851" s="68" t="s">
        <v>1474</v>
      </c>
      <c r="AD4851" s="68" t="s">
        <v>1637</v>
      </c>
      <c r="AE4851" t="s">
        <v>1473</v>
      </c>
    </row>
    <row r="4852" spans="1:31" ht="14.4" x14ac:dyDescent="0.3">
      <c r="A4852">
        <v>47</v>
      </c>
      <c r="B4852" t="s">
        <v>24</v>
      </c>
      <c r="C4852" t="s">
        <v>426</v>
      </c>
      <c r="D4852" t="s">
        <v>427</v>
      </c>
      <c r="E4852">
        <v>2018</v>
      </c>
      <c r="F4852" t="s">
        <v>752</v>
      </c>
      <c r="G4852" t="s">
        <v>753</v>
      </c>
      <c r="H4852" s="3" t="s">
        <v>754</v>
      </c>
      <c r="I4852" s="8">
        <v>-6.3756000000000004</v>
      </c>
      <c r="J4852" s="8">
        <v>-45.533999999999999</v>
      </c>
      <c r="K4852" t="s">
        <v>109</v>
      </c>
      <c r="L4852" t="s">
        <v>282</v>
      </c>
      <c r="M4852" t="s">
        <v>282</v>
      </c>
      <c r="N4852" t="s">
        <v>755</v>
      </c>
      <c r="O4852" s="12">
        <v>2012</v>
      </c>
      <c r="P4852" s="12">
        <v>7</v>
      </c>
      <c r="Q4852" s="12">
        <v>2013</v>
      </c>
      <c r="R4852" s="12">
        <v>12</v>
      </c>
      <c r="S4852">
        <v>18</v>
      </c>
      <c r="T4852" s="7">
        <v>18</v>
      </c>
      <c r="U4852">
        <v>5</v>
      </c>
      <c r="V4852" t="s">
        <v>1060</v>
      </c>
      <c r="W4852">
        <v>600</v>
      </c>
      <c r="X4852" s="5">
        <v>1</v>
      </c>
      <c r="Y4852" s="15" t="s">
        <v>48</v>
      </c>
      <c r="Z4852" t="s">
        <v>55</v>
      </c>
      <c r="AA4852" t="s">
        <v>655</v>
      </c>
      <c r="AB4852">
        <v>1</v>
      </c>
      <c r="AC4852" s="68" t="s">
        <v>1474</v>
      </c>
      <c r="AD4852" s="68" t="s">
        <v>1637</v>
      </c>
      <c r="AE4852" t="s">
        <v>1473</v>
      </c>
    </row>
    <row r="4853" spans="1:31" ht="14.4" x14ac:dyDescent="0.3">
      <c r="A4853">
        <v>47</v>
      </c>
      <c r="B4853" t="s">
        <v>24</v>
      </c>
      <c r="C4853" t="s">
        <v>426</v>
      </c>
      <c r="D4853" t="s">
        <v>427</v>
      </c>
      <c r="E4853">
        <v>2018</v>
      </c>
      <c r="F4853" t="s">
        <v>752</v>
      </c>
      <c r="G4853" t="s">
        <v>753</v>
      </c>
      <c r="H4853" s="3" t="s">
        <v>754</v>
      </c>
      <c r="I4853" s="8">
        <v>-6.3756000000000004</v>
      </c>
      <c r="J4853" s="8">
        <v>-45.533999999999999</v>
      </c>
      <c r="K4853" t="s">
        <v>109</v>
      </c>
      <c r="L4853" t="s">
        <v>282</v>
      </c>
      <c r="M4853" t="s">
        <v>282</v>
      </c>
      <c r="N4853" t="s">
        <v>755</v>
      </c>
      <c r="O4853" s="12">
        <v>2012</v>
      </c>
      <c r="P4853" s="12">
        <v>7</v>
      </c>
      <c r="Q4853" s="12">
        <v>2013</v>
      </c>
      <c r="R4853" s="12">
        <v>12</v>
      </c>
      <c r="S4853">
        <v>18</v>
      </c>
      <c r="T4853" s="7">
        <v>18</v>
      </c>
      <c r="U4853">
        <v>5</v>
      </c>
      <c r="V4853" t="s">
        <v>1060</v>
      </c>
      <c r="W4853">
        <v>600</v>
      </c>
      <c r="X4853" s="5">
        <v>1</v>
      </c>
      <c r="Y4853" s="15" t="s">
        <v>48</v>
      </c>
      <c r="Z4853" t="s">
        <v>83</v>
      </c>
      <c r="AA4853" t="s">
        <v>128</v>
      </c>
      <c r="AB4853">
        <v>201</v>
      </c>
      <c r="AC4853" s="68" t="s">
        <v>1474</v>
      </c>
      <c r="AD4853" s="68" t="s">
        <v>1637</v>
      </c>
      <c r="AE4853" t="s">
        <v>1473</v>
      </c>
    </row>
    <row r="4854" spans="1:31" ht="14.4" x14ac:dyDescent="0.3">
      <c r="A4854">
        <v>47</v>
      </c>
      <c r="B4854" t="s">
        <v>24</v>
      </c>
      <c r="C4854" t="s">
        <v>426</v>
      </c>
      <c r="D4854" t="s">
        <v>427</v>
      </c>
      <c r="E4854">
        <v>2018</v>
      </c>
      <c r="F4854" t="s">
        <v>752</v>
      </c>
      <c r="G4854" t="s">
        <v>753</v>
      </c>
      <c r="H4854" s="3" t="s">
        <v>754</v>
      </c>
      <c r="I4854" s="8">
        <v>-6.3756000000000004</v>
      </c>
      <c r="J4854" s="8">
        <v>-45.533999999999999</v>
      </c>
      <c r="K4854" t="s">
        <v>109</v>
      </c>
      <c r="L4854" t="s">
        <v>282</v>
      </c>
      <c r="M4854" t="s">
        <v>282</v>
      </c>
      <c r="N4854" t="s">
        <v>755</v>
      </c>
      <c r="O4854" s="12">
        <v>2012</v>
      </c>
      <c r="P4854" s="12">
        <v>7</v>
      </c>
      <c r="Q4854" s="12">
        <v>2013</v>
      </c>
      <c r="R4854" s="12">
        <v>12</v>
      </c>
      <c r="S4854">
        <v>18</v>
      </c>
      <c r="T4854" s="7">
        <v>18</v>
      </c>
      <c r="U4854">
        <v>5</v>
      </c>
      <c r="V4854" t="s">
        <v>1060</v>
      </c>
      <c r="W4854">
        <v>600</v>
      </c>
      <c r="X4854" s="5">
        <v>1</v>
      </c>
      <c r="Y4854" s="15" t="s">
        <v>48</v>
      </c>
      <c r="Z4854" t="s">
        <v>83</v>
      </c>
      <c r="AA4854" t="s">
        <v>84</v>
      </c>
      <c r="AB4854">
        <v>46</v>
      </c>
      <c r="AC4854" s="68" t="s">
        <v>1474</v>
      </c>
      <c r="AD4854" s="68" t="s">
        <v>1637</v>
      </c>
      <c r="AE4854" t="s">
        <v>1473</v>
      </c>
    </row>
    <row r="4855" spans="1:31" ht="14.4" x14ac:dyDescent="0.3">
      <c r="A4855">
        <v>47</v>
      </c>
      <c r="B4855" t="s">
        <v>24</v>
      </c>
      <c r="C4855" t="s">
        <v>426</v>
      </c>
      <c r="D4855" t="s">
        <v>427</v>
      </c>
      <c r="E4855">
        <v>2018</v>
      </c>
      <c r="F4855" t="s">
        <v>752</v>
      </c>
      <c r="G4855" t="s">
        <v>753</v>
      </c>
      <c r="H4855" s="3" t="s">
        <v>754</v>
      </c>
      <c r="I4855" s="8">
        <v>-6.3756000000000004</v>
      </c>
      <c r="J4855" s="8">
        <v>-45.533999999999999</v>
      </c>
      <c r="K4855" t="s">
        <v>109</v>
      </c>
      <c r="L4855" t="s">
        <v>282</v>
      </c>
      <c r="M4855" t="s">
        <v>282</v>
      </c>
      <c r="N4855" t="s">
        <v>755</v>
      </c>
      <c r="O4855" s="12">
        <v>2012</v>
      </c>
      <c r="P4855" s="12">
        <v>7</v>
      </c>
      <c r="Q4855" s="12">
        <v>2013</v>
      </c>
      <c r="R4855" s="12">
        <v>12</v>
      </c>
      <c r="S4855">
        <v>18</v>
      </c>
      <c r="T4855" s="7">
        <v>18</v>
      </c>
      <c r="U4855">
        <v>5</v>
      </c>
      <c r="V4855" t="s">
        <v>1060</v>
      </c>
      <c r="W4855">
        <v>600</v>
      </c>
      <c r="X4855" s="5">
        <v>1</v>
      </c>
      <c r="Y4855" s="15" t="s">
        <v>48</v>
      </c>
      <c r="Z4855" t="s">
        <v>83</v>
      </c>
      <c r="AA4855" t="s">
        <v>906</v>
      </c>
      <c r="AB4855">
        <v>11</v>
      </c>
      <c r="AC4855" s="68" t="s">
        <v>1474</v>
      </c>
      <c r="AD4855" s="68" t="s">
        <v>1637</v>
      </c>
      <c r="AE4855" t="s">
        <v>1473</v>
      </c>
    </row>
    <row r="4856" spans="1:31" ht="14.4" x14ac:dyDescent="0.3">
      <c r="A4856">
        <v>47</v>
      </c>
      <c r="B4856" t="s">
        <v>24</v>
      </c>
      <c r="C4856" t="s">
        <v>426</v>
      </c>
      <c r="D4856" t="s">
        <v>427</v>
      </c>
      <c r="E4856">
        <v>2018</v>
      </c>
      <c r="F4856" t="s">
        <v>752</v>
      </c>
      <c r="G4856" t="s">
        <v>753</v>
      </c>
      <c r="H4856" s="3" t="s">
        <v>754</v>
      </c>
      <c r="I4856" s="8">
        <v>-6.3756000000000004</v>
      </c>
      <c r="J4856" s="8">
        <v>-45.533999999999999</v>
      </c>
      <c r="K4856" t="s">
        <v>109</v>
      </c>
      <c r="L4856" t="s">
        <v>282</v>
      </c>
      <c r="M4856" t="s">
        <v>282</v>
      </c>
      <c r="N4856" t="s">
        <v>755</v>
      </c>
      <c r="O4856" s="12">
        <v>2012</v>
      </c>
      <c r="P4856" s="12">
        <v>7</v>
      </c>
      <c r="Q4856" s="12">
        <v>2013</v>
      </c>
      <c r="R4856" s="12">
        <v>12</v>
      </c>
      <c r="S4856">
        <v>18</v>
      </c>
      <c r="T4856" s="7">
        <v>18</v>
      </c>
      <c r="U4856">
        <v>5</v>
      </c>
      <c r="V4856" t="s">
        <v>1060</v>
      </c>
      <c r="W4856">
        <v>600</v>
      </c>
      <c r="X4856" s="5">
        <v>1</v>
      </c>
      <c r="Y4856" s="15" t="s">
        <v>48</v>
      </c>
      <c r="Z4856" t="s">
        <v>83</v>
      </c>
      <c r="AA4856" t="s">
        <v>911</v>
      </c>
      <c r="AB4856">
        <v>49</v>
      </c>
      <c r="AC4856" s="68" t="s">
        <v>1474</v>
      </c>
      <c r="AD4856" s="68" t="s">
        <v>1637</v>
      </c>
      <c r="AE4856" t="s">
        <v>1473</v>
      </c>
    </row>
    <row r="4857" spans="1:31" ht="14.4" x14ac:dyDescent="0.3">
      <c r="A4857">
        <v>47</v>
      </c>
      <c r="B4857" t="s">
        <v>24</v>
      </c>
      <c r="C4857" t="s">
        <v>426</v>
      </c>
      <c r="D4857" t="s">
        <v>427</v>
      </c>
      <c r="E4857">
        <v>2018</v>
      </c>
      <c r="F4857" t="s">
        <v>752</v>
      </c>
      <c r="G4857" t="s">
        <v>753</v>
      </c>
      <c r="H4857" s="3" t="s">
        <v>754</v>
      </c>
      <c r="I4857" s="8">
        <v>-6.3756000000000004</v>
      </c>
      <c r="J4857" s="8">
        <v>-45.533999999999999</v>
      </c>
      <c r="K4857" t="s">
        <v>109</v>
      </c>
      <c r="L4857" t="s">
        <v>282</v>
      </c>
      <c r="M4857" t="s">
        <v>282</v>
      </c>
      <c r="N4857" t="s">
        <v>755</v>
      </c>
      <c r="O4857" s="12">
        <v>2012</v>
      </c>
      <c r="P4857" s="12">
        <v>7</v>
      </c>
      <c r="Q4857" s="12">
        <v>2013</v>
      </c>
      <c r="R4857" s="12">
        <v>12</v>
      </c>
      <c r="S4857">
        <v>18</v>
      </c>
      <c r="T4857" s="7">
        <v>18</v>
      </c>
      <c r="U4857">
        <v>5</v>
      </c>
      <c r="V4857" t="s">
        <v>1060</v>
      </c>
      <c r="W4857">
        <v>600</v>
      </c>
      <c r="X4857" s="5">
        <v>1</v>
      </c>
      <c r="Y4857" s="15" t="s">
        <v>48</v>
      </c>
      <c r="Z4857" t="s">
        <v>83</v>
      </c>
      <c r="AA4857" t="s">
        <v>87</v>
      </c>
      <c r="AB4857">
        <v>81</v>
      </c>
      <c r="AC4857" s="68" t="s">
        <v>1474</v>
      </c>
      <c r="AD4857" s="68" t="s">
        <v>1637</v>
      </c>
      <c r="AE4857" t="s">
        <v>1473</v>
      </c>
    </row>
    <row r="4858" spans="1:31" ht="14.4" x14ac:dyDescent="0.3">
      <c r="A4858">
        <v>47</v>
      </c>
      <c r="B4858" t="s">
        <v>24</v>
      </c>
      <c r="C4858" t="s">
        <v>426</v>
      </c>
      <c r="D4858" t="s">
        <v>427</v>
      </c>
      <c r="E4858">
        <v>2018</v>
      </c>
      <c r="F4858" t="s">
        <v>752</v>
      </c>
      <c r="G4858" t="s">
        <v>753</v>
      </c>
      <c r="H4858" s="3" t="s">
        <v>754</v>
      </c>
      <c r="I4858" s="8">
        <v>-6.3756000000000004</v>
      </c>
      <c r="J4858" s="8">
        <v>-45.533999999999999</v>
      </c>
      <c r="K4858" t="s">
        <v>109</v>
      </c>
      <c r="L4858" t="s">
        <v>282</v>
      </c>
      <c r="M4858" t="s">
        <v>282</v>
      </c>
      <c r="N4858" t="s">
        <v>755</v>
      </c>
      <c r="O4858" s="12">
        <v>2012</v>
      </c>
      <c r="P4858" s="12">
        <v>7</v>
      </c>
      <c r="Q4858" s="12">
        <v>2013</v>
      </c>
      <c r="R4858" s="12">
        <v>12</v>
      </c>
      <c r="S4858">
        <v>18</v>
      </c>
      <c r="T4858" s="7">
        <v>18</v>
      </c>
      <c r="U4858">
        <v>5</v>
      </c>
      <c r="V4858" t="s">
        <v>1060</v>
      </c>
      <c r="W4858">
        <v>600</v>
      </c>
      <c r="X4858" s="5">
        <v>1</v>
      </c>
      <c r="Y4858" s="15" t="s">
        <v>48</v>
      </c>
      <c r="Z4858" t="s">
        <v>90</v>
      </c>
      <c r="AA4858" t="s">
        <v>666</v>
      </c>
      <c r="AB4858">
        <v>14</v>
      </c>
      <c r="AC4858" s="68" t="s">
        <v>1474</v>
      </c>
      <c r="AD4858" s="68" t="s">
        <v>1637</v>
      </c>
      <c r="AE4858" t="s">
        <v>1473</v>
      </c>
    </row>
    <row r="4859" spans="1:31" ht="14.4" x14ac:dyDescent="0.3">
      <c r="A4859">
        <v>47</v>
      </c>
      <c r="B4859" t="s">
        <v>24</v>
      </c>
      <c r="C4859" t="s">
        <v>426</v>
      </c>
      <c r="D4859" t="s">
        <v>427</v>
      </c>
      <c r="E4859">
        <v>2018</v>
      </c>
      <c r="F4859" t="s">
        <v>752</v>
      </c>
      <c r="G4859" t="s">
        <v>753</v>
      </c>
      <c r="H4859" s="3" t="s">
        <v>754</v>
      </c>
      <c r="I4859" s="8">
        <v>-6.3756000000000004</v>
      </c>
      <c r="J4859" s="8">
        <v>-45.533999999999999</v>
      </c>
      <c r="K4859" t="s">
        <v>109</v>
      </c>
      <c r="L4859" t="s">
        <v>282</v>
      </c>
      <c r="M4859" t="s">
        <v>282</v>
      </c>
      <c r="N4859" t="s">
        <v>755</v>
      </c>
      <c r="O4859" s="12">
        <v>2012</v>
      </c>
      <c r="P4859" s="12">
        <v>7</v>
      </c>
      <c r="Q4859" s="12">
        <v>2013</v>
      </c>
      <c r="R4859" s="12">
        <v>12</v>
      </c>
      <c r="S4859">
        <v>18</v>
      </c>
      <c r="T4859" s="7">
        <v>18</v>
      </c>
      <c r="U4859">
        <v>5</v>
      </c>
      <c r="V4859" t="s">
        <v>1060</v>
      </c>
      <c r="W4859">
        <v>600</v>
      </c>
      <c r="X4859" s="5">
        <v>1</v>
      </c>
      <c r="Y4859" s="15" t="s">
        <v>48</v>
      </c>
      <c r="Z4859" t="s">
        <v>90</v>
      </c>
      <c r="AA4859" t="s">
        <v>91</v>
      </c>
      <c r="AB4859">
        <v>9</v>
      </c>
      <c r="AC4859" s="68" t="s">
        <v>1474</v>
      </c>
      <c r="AD4859" s="68" t="s">
        <v>1637</v>
      </c>
      <c r="AE4859" t="s">
        <v>1473</v>
      </c>
    </row>
    <row r="4860" spans="1:31" ht="14.4" x14ac:dyDescent="0.3">
      <c r="A4860">
        <v>47</v>
      </c>
      <c r="B4860" t="s">
        <v>24</v>
      </c>
      <c r="C4860" t="s">
        <v>426</v>
      </c>
      <c r="D4860" t="s">
        <v>427</v>
      </c>
      <c r="E4860">
        <v>2018</v>
      </c>
      <c r="F4860" t="s">
        <v>752</v>
      </c>
      <c r="G4860" t="s">
        <v>756</v>
      </c>
      <c r="H4860" s="3" t="s">
        <v>757</v>
      </c>
      <c r="I4860" s="8">
        <v>-6.3832000000000004</v>
      </c>
      <c r="J4860" s="8">
        <v>-45.535800000000002</v>
      </c>
      <c r="K4860" t="s">
        <v>109</v>
      </c>
      <c r="L4860" t="s">
        <v>273</v>
      </c>
      <c r="M4860" t="s">
        <v>759</v>
      </c>
      <c r="N4860" t="s">
        <v>755</v>
      </c>
      <c r="O4860" s="12">
        <v>2012</v>
      </c>
      <c r="P4860" s="12">
        <v>7</v>
      </c>
      <c r="Q4860" s="12">
        <v>2013</v>
      </c>
      <c r="R4860" s="12">
        <v>12</v>
      </c>
      <c r="S4860">
        <v>18</v>
      </c>
      <c r="T4860" s="7">
        <v>18</v>
      </c>
      <c r="U4860">
        <v>5</v>
      </c>
      <c r="V4860" t="s">
        <v>1060</v>
      </c>
      <c r="W4860">
        <v>600</v>
      </c>
      <c r="X4860" s="5">
        <v>1</v>
      </c>
      <c r="Y4860" s="15" t="s">
        <v>48</v>
      </c>
      <c r="Z4860" t="s">
        <v>1131</v>
      </c>
      <c r="AA4860" t="s">
        <v>1132</v>
      </c>
      <c r="AB4860">
        <v>0</v>
      </c>
      <c r="AC4860" s="68" t="s">
        <v>1474</v>
      </c>
      <c r="AD4860" s="68" t="s">
        <v>1637</v>
      </c>
      <c r="AE4860" t="s">
        <v>1473</v>
      </c>
    </row>
    <row r="4861" spans="1:31" ht="14.4" x14ac:dyDescent="0.3">
      <c r="A4861">
        <v>47</v>
      </c>
      <c r="B4861" t="s">
        <v>24</v>
      </c>
      <c r="C4861" t="s">
        <v>426</v>
      </c>
      <c r="D4861" t="s">
        <v>427</v>
      </c>
      <c r="E4861">
        <v>2018</v>
      </c>
      <c r="F4861" t="s">
        <v>752</v>
      </c>
      <c r="G4861" t="s">
        <v>756</v>
      </c>
      <c r="H4861" s="3" t="s">
        <v>757</v>
      </c>
      <c r="I4861" s="8">
        <v>-6.3832000000000004</v>
      </c>
      <c r="J4861" s="8">
        <v>-45.535800000000002</v>
      </c>
      <c r="K4861" t="s">
        <v>109</v>
      </c>
      <c r="L4861" t="s">
        <v>273</v>
      </c>
      <c r="M4861" t="s">
        <v>759</v>
      </c>
      <c r="N4861" t="s">
        <v>755</v>
      </c>
      <c r="O4861" s="12">
        <v>2012</v>
      </c>
      <c r="P4861" s="12">
        <v>7</v>
      </c>
      <c r="Q4861" s="12">
        <v>2013</v>
      </c>
      <c r="R4861" s="12">
        <v>12</v>
      </c>
      <c r="S4861">
        <v>18</v>
      </c>
      <c r="T4861" s="7">
        <v>18</v>
      </c>
      <c r="U4861">
        <v>5</v>
      </c>
      <c r="V4861" t="s">
        <v>1060</v>
      </c>
      <c r="W4861">
        <v>600</v>
      </c>
      <c r="X4861" s="5">
        <v>1</v>
      </c>
      <c r="Y4861" s="15" t="s">
        <v>48</v>
      </c>
      <c r="Z4861" t="s">
        <v>49</v>
      </c>
      <c r="AA4861" t="s">
        <v>235</v>
      </c>
      <c r="AB4861">
        <v>1</v>
      </c>
      <c r="AC4861" s="68" t="s">
        <v>1474</v>
      </c>
      <c r="AD4861" s="68" t="s">
        <v>1637</v>
      </c>
      <c r="AE4861" t="s">
        <v>1473</v>
      </c>
    </row>
    <row r="4862" spans="1:31" ht="14.4" x14ac:dyDescent="0.3">
      <c r="A4862">
        <v>47</v>
      </c>
      <c r="B4862" t="s">
        <v>24</v>
      </c>
      <c r="C4862" t="s">
        <v>426</v>
      </c>
      <c r="D4862" t="s">
        <v>427</v>
      </c>
      <c r="E4862">
        <v>2018</v>
      </c>
      <c r="F4862" t="s">
        <v>752</v>
      </c>
      <c r="G4862" t="s">
        <v>756</v>
      </c>
      <c r="H4862" s="3" t="s">
        <v>757</v>
      </c>
      <c r="I4862" s="8">
        <v>-6.3832000000000004</v>
      </c>
      <c r="J4862" s="8">
        <v>-45.535800000000002</v>
      </c>
      <c r="K4862" t="s">
        <v>109</v>
      </c>
      <c r="L4862" t="s">
        <v>273</v>
      </c>
      <c r="M4862" t="s">
        <v>759</v>
      </c>
      <c r="N4862" t="s">
        <v>755</v>
      </c>
      <c r="O4862" s="12">
        <v>2012</v>
      </c>
      <c r="P4862" s="12">
        <v>7</v>
      </c>
      <c r="Q4862" s="12">
        <v>2013</v>
      </c>
      <c r="R4862" s="12">
        <v>12</v>
      </c>
      <c r="S4862">
        <v>18</v>
      </c>
      <c r="T4862" s="7">
        <v>18</v>
      </c>
      <c r="U4862">
        <v>5</v>
      </c>
      <c r="V4862" t="s">
        <v>1060</v>
      </c>
      <c r="W4862">
        <v>600</v>
      </c>
      <c r="X4862" s="5">
        <v>1</v>
      </c>
      <c r="Y4862" s="15" t="s">
        <v>48</v>
      </c>
      <c r="Z4862" t="s">
        <v>49</v>
      </c>
      <c r="AA4862" t="s">
        <v>50</v>
      </c>
      <c r="AB4862">
        <v>0</v>
      </c>
      <c r="AC4862" s="68" t="s">
        <v>1474</v>
      </c>
      <c r="AD4862" s="68" t="s">
        <v>1637</v>
      </c>
      <c r="AE4862" t="s">
        <v>1473</v>
      </c>
    </row>
    <row r="4863" spans="1:31" ht="14.4" x14ac:dyDescent="0.3">
      <c r="A4863">
        <v>47</v>
      </c>
      <c r="B4863" t="s">
        <v>24</v>
      </c>
      <c r="C4863" t="s">
        <v>426</v>
      </c>
      <c r="D4863" t="s">
        <v>427</v>
      </c>
      <c r="E4863">
        <v>2018</v>
      </c>
      <c r="F4863" t="s">
        <v>752</v>
      </c>
      <c r="G4863" t="s">
        <v>756</v>
      </c>
      <c r="H4863" s="3" t="s">
        <v>757</v>
      </c>
      <c r="I4863" s="8">
        <v>-6.3832000000000004</v>
      </c>
      <c r="J4863" s="8">
        <v>-45.535800000000002</v>
      </c>
      <c r="K4863" t="s">
        <v>109</v>
      </c>
      <c r="L4863" t="s">
        <v>273</v>
      </c>
      <c r="M4863" t="s">
        <v>759</v>
      </c>
      <c r="N4863" t="s">
        <v>755</v>
      </c>
      <c r="O4863" s="12">
        <v>2012</v>
      </c>
      <c r="P4863" s="12">
        <v>7</v>
      </c>
      <c r="Q4863" s="12">
        <v>2013</v>
      </c>
      <c r="R4863" s="12">
        <v>12</v>
      </c>
      <c r="S4863">
        <v>18</v>
      </c>
      <c r="T4863" s="7">
        <v>18</v>
      </c>
      <c r="U4863">
        <v>5</v>
      </c>
      <c r="V4863" t="s">
        <v>1060</v>
      </c>
      <c r="W4863">
        <v>600</v>
      </c>
      <c r="X4863" s="5">
        <v>1</v>
      </c>
      <c r="Y4863" s="15" t="s">
        <v>48</v>
      </c>
      <c r="Z4863" t="s">
        <v>49</v>
      </c>
      <c r="AA4863" t="s">
        <v>1173</v>
      </c>
      <c r="AB4863">
        <v>0</v>
      </c>
      <c r="AC4863" s="68" t="s">
        <v>1474</v>
      </c>
      <c r="AD4863" s="68" t="s">
        <v>1637</v>
      </c>
      <c r="AE4863" t="s">
        <v>1473</v>
      </c>
    </row>
    <row r="4864" spans="1:31" ht="14.4" x14ac:dyDescent="0.3">
      <c r="A4864">
        <v>47</v>
      </c>
      <c r="B4864" t="s">
        <v>24</v>
      </c>
      <c r="C4864" t="s">
        <v>426</v>
      </c>
      <c r="D4864" t="s">
        <v>427</v>
      </c>
      <c r="E4864">
        <v>2018</v>
      </c>
      <c r="F4864" t="s">
        <v>752</v>
      </c>
      <c r="G4864" t="s">
        <v>756</v>
      </c>
      <c r="H4864" s="3" t="s">
        <v>757</v>
      </c>
      <c r="I4864" s="8">
        <v>-6.3832000000000004</v>
      </c>
      <c r="J4864" s="8">
        <v>-45.535800000000002</v>
      </c>
      <c r="K4864" t="s">
        <v>109</v>
      </c>
      <c r="L4864" t="s">
        <v>273</v>
      </c>
      <c r="M4864" t="s">
        <v>759</v>
      </c>
      <c r="N4864" t="s">
        <v>755</v>
      </c>
      <c r="O4864" s="12">
        <v>2012</v>
      </c>
      <c r="P4864" s="12">
        <v>7</v>
      </c>
      <c r="Q4864" s="12">
        <v>2013</v>
      </c>
      <c r="R4864" s="12">
        <v>12</v>
      </c>
      <c r="S4864">
        <v>18</v>
      </c>
      <c r="T4864" s="7">
        <v>18</v>
      </c>
      <c r="U4864">
        <v>5</v>
      </c>
      <c r="V4864" t="s">
        <v>1060</v>
      </c>
      <c r="W4864">
        <v>600</v>
      </c>
      <c r="X4864" s="5">
        <v>1</v>
      </c>
      <c r="Y4864" s="15" t="s">
        <v>48</v>
      </c>
      <c r="Z4864" t="s">
        <v>55</v>
      </c>
      <c r="AA4864" t="s">
        <v>859</v>
      </c>
      <c r="AB4864">
        <v>0</v>
      </c>
      <c r="AC4864" s="68" t="s">
        <v>1474</v>
      </c>
      <c r="AD4864" s="68" t="s">
        <v>1637</v>
      </c>
      <c r="AE4864" t="s">
        <v>1473</v>
      </c>
    </row>
    <row r="4865" spans="1:31" ht="14.4" x14ac:dyDescent="0.3">
      <c r="A4865">
        <v>47</v>
      </c>
      <c r="B4865" t="s">
        <v>24</v>
      </c>
      <c r="C4865" t="s">
        <v>426</v>
      </c>
      <c r="D4865" t="s">
        <v>427</v>
      </c>
      <c r="E4865">
        <v>2018</v>
      </c>
      <c r="F4865" t="s">
        <v>752</v>
      </c>
      <c r="G4865" t="s">
        <v>756</v>
      </c>
      <c r="H4865" s="3" t="s">
        <v>757</v>
      </c>
      <c r="I4865" s="8">
        <v>-6.3832000000000004</v>
      </c>
      <c r="J4865" s="8">
        <v>-45.535800000000002</v>
      </c>
      <c r="K4865" t="s">
        <v>109</v>
      </c>
      <c r="L4865" t="s">
        <v>273</v>
      </c>
      <c r="M4865" t="s">
        <v>759</v>
      </c>
      <c r="N4865" t="s">
        <v>755</v>
      </c>
      <c r="O4865" s="12">
        <v>2012</v>
      </c>
      <c r="P4865" s="12">
        <v>7</v>
      </c>
      <c r="Q4865" s="12">
        <v>2013</v>
      </c>
      <c r="R4865" s="12">
        <v>12</v>
      </c>
      <c r="S4865">
        <v>18</v>
      </c>
      <c r="T4865" s="7">
        <v>18</v>
      </c>
      <c r="U4865">
        <v>5</v>
      </c>
      <c r="V4865" t="s">
        <v>1060</v>
      </c>
      <c r="W4865">
        <v>600</v>
      </c>
      <c r="X4865" s="5">
        <v>1</v>
      </c>
      <c r="Y4865" s="15" t="s">
        <v>48</v>
      </c>
      <c r="Z4865" t="s">
        <v>55</v>
      </c>
      <c r="AA4865" t="s">
        <v>860</v>
      </c>
      <c r="AB4865">
        <v>1</v>
      </c>
      <c r="AC4865" s="68" t="s">
        <v>1474</v>
      </c>
      <c r="AD4865" s="68" t="s">
        <v>1637</v>
      </c>
      <c r="AE4865" t="s">
        <v>1473</v>
      </c>
    </row>
    <row r="4866" spans="1:31" ht="14.4" x14ac:dyDescent="0.3">
      <c r="A4866">
        <v>47</v>
      </c>
      <c r="B4866" t="s">
        <v>24</v>
      </c>
      <c r="C4866" t="s">
        <v>426</v>
      </c>
      <c r="D4866" t="s">
        <v>427</v>
      </c>
      <c r="E4866">
        <v>2018</v>
      </c>
      <c r="F4866" t="s">
        <v>752</v>
      </c>
      <c r="G4866" t="s">
        <v>756</v>
      </c>
      <c r="H4866" s="3" t="s">
        <v>757</v>
      </c>
      <c r="I4866" s="8">
        <v>-6.3832000000000004</v>
      </c>
      <c r="J4866" s="8">
        <v>-45.535800000000002</v>
      </c>
      <c r="K4866" t="s">
        <v>109</v>
      </c>
      <c r="L4866" t="s">
        <v>273</v>
      </c>
      <c r="M4866" t="s">
        <v>759</v>
      </c>
      <c r="N4866" t="s">
        <v>755</v>
      </c>
      <c r="O4866" s="12">
        <v>2012</v>
      </c>
      <c r="P4866" s="12">
        <v>7</v>
      </c>
      <c r="Q4866" s="12">
        <v>2013</v>
      </c>
      <c r="R4866" s="12">
        <v>12</v>
      </c>
      <c r="S4866">
        <v>18</v>
      </c>
      <c r="T4866" s="7">
        <v>18</v>
      </c>
      <c r="U4866">
        <v>5</v>
      </c>
      <c r="V4866" t="s">
        <v>1060</v>
      </c>
      <c r="W4866">
        <v>600</v>
      </c>
      <c r="X4866" s="5">
        <v>1</v>
      </c>
      <c r="Y4866" s="15" t="s">
        <v>48</v>
      </c>
      <c r="Z4866" t="s">
        <v>55</v>
      </c>
      <c r="AA4866" t="s">
        <v>56</v>
      </c>
      <c r="AB4866">
        <v>31</v>
      </c>
      <c r="AC4866" s="68" t="s">
        <v>1474</v>
      </c>
      <c r="AD4866" s="68" t="s">
        <v>1637</v>
      </c>
      <c r="AE4866" t="s">
        <v>1473</v>
      </c>
    </row>
    <row r="4867" spans="1:31" ht="14.4" x14ac:dyDescent="0.3">
      <c r="A4867">
        <v>47</v>
      </c>
      <c r="B4867" t="s">
        <v>24</v>
      </c>
      <c r="C4867" t="s">
        <v>426</v>
      </c>
      <c r="D4867" t="s">
        <v>427</v>
      </c>
      <c r="E4867">
        <v>2018</v>
      </c>
      <c r="F4867" t="s">
        <v>752</v>
      </c>
      <c r="G4867" t="s">
        <v>756</v>
      </c>
      <c r="H4867" s="3" t="s">
        <v>757</v>
      </c>
      <c r="I4867" s="8">
        <v>-6.3832000000000004</v>
      </c>
      <c r="J4867" s="8">
        <v>-45.535800000000002</v>
      </c>
      <c r="K4867" t="s">
        <v>109</v>
      </c>
      <c r="L4867" t="s">
        <v>273</v>
      </c>
      <c r="M4867" t="s">
        <v>759</v>
      </c>
      <c r="N4867" t="s">
        <v>755</v>
      </c>
      <c r="O4867" s="12">
        <v>2012</v>
      </c>
      <c r="P4867" s="12">
        <v>7</v>
      </c>
      <c r="Q4867" s="12">
        <v>2013</v>
      </c>
      <c r="R4867" s="12">
        <v>12</v>
      </c>
      <c r="S4867">
        <v>18</v>
      </c>
      <c r="T4867" s="7">
        <v>18</v>
      </c>
      <c r="U4867">
        <v>5</v>
      </c>
      <c r="V4867" t="s">
        <v>1060</v>
      </c>
      <c r="W4867">
        <v>600</v>
      </c>
      <c r="X4867" s="5">
        <v>1</v>
      </c>
      <c r="Y4867" s="15" t="s">
        <v>48</v>
      </c>
      <c r="Z4867" t="s">
        <v>55</v>
      </c>
      <c r="AA4867" t="s">
        <v>59</v>
      </c>
      <c r="AB4867">
        <v>0</v>
      </c>
      <c r="AC4867" s="68" t="s">
        <v>1474</v>
      </c>
      <c r="AD4867" s="68" t="s">
        <v>1637</v>
      </c>
      <c r="AE4867" t="s">
        <v>1473</v>
      </c>
    </row>
    <row r="4868" spans="1:31" ht="14.4" x14ac:dyDescent="0.3">
      <c r="A4868">
        <v>47</v>
      </c>
      <c r="B4868" t="s">
        <v>24</v>
      </c>
      <c r="C4868" t="s">
        <v>426</v>
      </c>
      <c r="D4868" t="s">
        <v>427</v>
      </c>
      <c r="E4868">
        <v>2018</v>
      </c>
      <c r="F4868" t="s">
        <v>752</v>
      </c>
      <c r="G4868" t="s">
        <v>756</v>
      </c>
      <c r="H4868" s="3" t="s">
        <v>757</v>
      </c>
      <c r="I4868" s="8">
        <v>-6.3832000000000004</v>
      </c>
      <c r="J4868" s="8">
        <v>-45.535800000000002</v>
      </c>
      <c r="K4868" t="s">
        <v>109</v>
      </c>
      <c r="L4868" t="s">
        <v>273</v>
      </c>
      <c r="M4868" t="s">
        <v>759</v>
      </c>
      <c r="N4868" t="s">
        <v>755</v>
      </c>
      <c r="O4868" s="12">
        <v>2012</v>
      </c>
      <c r="P4868" s="12">
        <v>7</v>
      </c>
      <c r="Q4868" s="12">
        <v>2013</v>
      </c>
      <c r="R4868" s="12">
        <v>12</v>
      </c>
      <c r="S4868">
        <v>18</v>
      </c>
      <c r="T4868" s="7">
        <v>18</v>
      </c>
      <c r="U4868">
        <v>5</v>
      </c>
      <c r="V4868" t="s">
        <v>1060</v>
      </c>
      <c r="W4868">
        <v>600</v>
      </c>
      <c r="X4868" s="5">
        <v>1</v>
      </c>
      <c r="Y4868" s="15" t="s">
        <v>48</v>
      </c>
      <c r="Z4868" t="s">
        <v>55</v>
      </c>
      <c r="AA4868" t="s">
        <v>62</v>
      </c>
      <c r="AB4868">
        <v>19</v>
      </c>
      <c r="AC4868" s="68" t="s">
        <v>1474</v>
      </c>
      <c r="AD4868" s="68" t="s">
        <v>1637</v>
      </c>
      <c r="AE4868" t="s">
        <v>1473</v>
      </c>
    </row>
    <row r="4869" spans="1:31" ht="14.4" x14ac:dyDescent="0.3">
      <c r="A4869">
        <v>47</v>
      </c>
      <c r="B4869" t="s">
        <v>24</v>
      </c>
      <c r="C4869" t="s">
        <v>426</v>
      </c>
      <c r="D4869" t="s">
        <v>427</v>
      </c>
      <c r="E4869">
        <v>2018</v>
      </c>
      <c r="F4869" t="s">
        <v>752</v>
      </c>
      <c r="G4869" t="s">
        <v>756</v>
      </c>
      <c r="H4869" s="3" t="s">
        <v>757</v>
      </c>
      <c r="I4869" s="8">
        <v>-6.3832000000000004</v>
      </c>
      <c r="J4869" s="8">
        <v>-45.535800000000002</v>
      </c>
      <c r="K4869" t="s">
        <v>109</v>
      </c>
      <c r="L4869" t="s">
        <v>273</v>
      </c>
      <c r="M4869" t="s">
        <v>759</v>
      </c>
      <c r="N4869" t="s">
        <v>755</v>
      </c>
      <c r="O4869" s="12">
        <v>2012</v>
      </c>
      <c r="P4869" s="12">
        <v>7</v>
      </c>
      <c r="Q4869" s="12">
        <v>2013</v>
      </c>
      <c r="R4869" s="12">
        <v>12</v>
      </c>
      <c r="S4869">
        <v>18</v>
      </c>
      <c r="T4869" s="7">
        <v>18</v>
      </c>
      <c r="U4869">
        <v>5</v>
      </c>
      <c r="V4869" t="s">
        <v>1060</v>
      </c>
      <c r="W4869">
        <v>600</v>
      </c>
      <c r="X4869" s="5">
        <v>1</v>
      </c>
      <c r="Y4869" s="15" t="s">
        <v>48</v>
      </c>
      <c r="Z4869" t="s">
        <v>55</v>
      </c>
      <c r="AA4869" t="s">
        <v>1082</v>
      </c>
      <c r="AB4869">
        <v>3</v>
      </c>
      <c r="AC4869" s="68" t="s">
        <v>1474</v>
      </c>
      <c r="AD4869" s="68" t="s">
        <v>1637</v>
      </c>
      <c r="AE4869" t="s">
        <v>1473</v>
      </c>
    </row>
    <row r="4870" spans="1:31" ht="14.4" x14ac:dyDescent="0.3">
      <c r="A4870">
        <v>47</v>
      </c>
      <c r="B4870" t="s">
        <v>24</v>
      </c>
      <c r="C4870" t="s">
        <v>426</v>
      </c>
      <c r="D4870" t="s">
        <v>427</v>
      </c>
      <c r="E4870">
        <v>2018</v>
      </c>
      <c r="F4870" t="s">
        <v>752</v>
      </c>
      <c r="G4870" t="s">
        <v>756</v>
      </c>
      <c r="H4870" s="3" t="s">
        <v>757</v>
      </c>
      <c r="I4870" s="8">
        <v>-6.3832000000000004</v>
      </c>
      <c r="J4870" s="8">
        <v>-45.535800000000002</v>
      </c>
      <c r="K4870" t="s">
        <v>109</v>
      </c>
      <c r="L4870" t="s">
        <v>273</v>
      </c>
      <c r="M4870" t="s">
        <v>759</v>
      </c>
      <c r="N4870" t="s">
        <v>755</v>
      </c>
      <c r="O4870" s="12">
        <v>2012</v>
      </c>
      <c r="P4870" s="12">
        <v>7</v>
      </c>
      <c r="Q4870" s="12">
        <v>2013</v>
      </c>
      <c r="R4870" s="12">
        <v>12</v>
      </c>
      <c r="S4870">
        <v>18</v>
      </c>
      <c r="T4870" s="7">
        <v>18</v>
      </c>
      <c r="U4870">
        <v>5</v>
      </c>
      <c r="V4870" t="s">
        <v>1060</v>
      </c>
      <c r="W4870">
        <v>600</v>
      </c>
      <c r="X4870" s="5">
        <v>1</v>
      </c>
      <c r="Y4870" s="15" t="s">
        <v>48</v>
      </c>
      <c r="Z4870" t="s">
        <v>55</v>
      </c>
      <c r="AA4870" t="s">
        <v>258</v>
      </c>
      <c r="AB4870">
        <v>64</v>
      </c>
      <c r="AC4870" s="68" t="s">
        <v>1474</v>
      </c>
      <c r="AD4870" s="68" t="s">
        <v>1637</v>
      </c>
      <c r="AE4870" t="s">
        <v>1473</v>
      </c>
    </row>
    <row r="4871" spans="1:31" ht="14.4" x14ac:dyDescent="0.3">
      <c r="A4871">
        <v>47</v>
      </c>
      <c r="B4871" t="s">
        <v>24</v>
      </c>
      <c r="C4871" t="s">
        <v>426</v>
      </c>
      <c r="D4871" t="s">
        <v>427</v>
      </c>
      <c r="E4871">
        <v>2018</v>
      </c>
      <c r="F4871" t="s">
        <v>752</v>
      </c>
      <c r="G4871" t="s">
        <v>756</v>
      </c>
      <c r="H4871" s="3" t="s">
        <v>757</v>
      </c>
      <c r="I4871" s="8">
        <v>-6.3832000000000004</v>
      </c>
      <c r="J4871" s="8">
        <v>-45.535800000000002</v>
      </c>
      <c r="K4871" t="s">
        <v>109</v>
      </c>
      <c r="L4871" t="s">
        <v>273</v>
      </c>
      <c r="M4871" t="s">
        <v>759</v>
      </c>
      <c r="N4871" t="s">
        <v>755</v>
      </c>
      <c r="O4871" s="12">
        <v>2012</v>
      </c>
      <c r="P4871" s="12">
        <v>7</v>
      </c>
      <c r="Q4871" s="12">
        <v>2013</v>
      </c>
      <c r="R4871" s="12">
        <v>12</v>
      </c>
      <c r="S4871">
        <v>18</v>
      </c>
      <c r="T4871" s="7">
        <v>18</v>
      </c>
      <c r="U4871">
        <v>5</v>
      </c>
      <c r="V4871" t="s">
        <v>1060</v>
      </c>
      <c r="W4871">
        <v>600</v>
      </c>
      <c r="X4871" s="5">
        <v>1</v>
      </c>
      <c r="Y4871" s="15" t="s">
        <v>48</v>
      </c>
      <c r="Z4871" t="s">
        <v>55</v>
      </c>
      <c r="AA4871" t="s">
        <v>524</v>
      </c>
      <c r="AB4871">
        <v>1</v>
      </c>
      <c r="AC4871" s="68" t="s">
        <v>1474</v>
      </c>
      <c r="AD4871" s="68" t="s">
        <v>1637</v>
      </c>
      <c r="AE4871" t="s">
        <v>1473</v>
      </c>
    </row>
    <row r="4872" spans="1:31" ht="14.4" x14ac:dyDescent="0.3">
      <c r="A4872">
        <v>47</v>
      </c>
      <c r="B4872" t="s">
        <v>24</v>
      </c>
      <c r="C4872" t="s">
        <v>426</v>
      </c>
      <c r="D4872" t="s">
        <v>427</v>
      </c>
      <c r="E4872">
        <v>2018</v>
      </c>
      <c r="F4872" t="s">
        <v>752</v>
      </c>
      <c r="G4872" t="s">
        <v>756</v>
      </c>
      <c r="H4872" s="3" t="s">
        <v>757</v>
      </c>
      <c r="I4872" s="8">
        <v>-6.3832000000000004</v>
      </c>
      <c r="J4872" s="8">
        <v>-45.535800000000002</v>
      </c>
      <c r="K4872" t="s">
        <v>109</v>
      </c>
      <c r="L4872" t="s">
        <v>273</v>
      </c>
      <c r="M4872" t="s">
        <v>759</v>
      </c>
      <c r="N4872" t="s">
        <v>755</v>
      </c>
      <c r="O4872" s="12">
        <v>2012</v>
      </c>
      <c r="P4872" s="12">
        <v>7</v>
      </c>
      <c r="Q4872" s="12">
        <v>2013</v>
      </c>
      <c r="R4872" s="12">
        <v>12</v>
      </c>
      <c r="S4872">
        <v>18</v>
      </c>
      <c r="T4872" s="7">
        <v>18</v>
      </c>
      <c r="U4872">
        <v>5</v>
      </c>
      <c r="V4872" t="s">
        <v>1060</v>
      </c>
      <c r="W4872">
        <v>600</v>
      </c>
      <c r="X4872" s="5">
        <v>1</v>
      </c>
      <c r="Y4872" s="15" t="s">
        <v>48</v>
      </c>
      <c r="Z4872" t="s">
        <v>55</v>
      </c>
      <c r="AA4872" t="s">
        <v>1164</v>
      </c>
      <c r="AB4872">
        <v>0</v>
      </c>
      <c r="AC4872" s="68" t="s">
        <v>1474</v>
      </c>
      <c r="AD4872" s="68" t="s">
        <v>1637</v>
      </c>
      <c r="AE4872" t="s">
        <v>1473</v>
      </c>
    </row>
    <row r="4873" spans="1:31" ht="14.4" x14ac:dyDescent="0.3">
      <c r="A4873">
        <v>47</v>
      </c>
      <c r="B4873" t="s">
        <v>24</v>
      </c>
      <c r="C4873" t="s">
        <v>426</v>
      </c>
      <c r="D4873" t="s">
        <v>427</v>
      </c>
      <c r="E4873">
        <v>2018</v>
      </c>
      <c r="F4873" t="s">
        <v>752</v>
      </c>
      <c r="G4873" t="s">
        <v>756</v>
      </c>
      <c r="H4873" s="3" t="s">
        <v>757</v>
      </c>
      <c r="I4873" s="8">
        <v>-6.3832000000000004</v>
      </c>
      <c r="J4873" s="8">
        <v>-45.535800000000002</v>
      </c>
      <c r="K4873" t="s">
        <v>109</v>
      </c>
      <c r="L4873" t="s">
        <v>273</v>
      </c>
      <c r="M4873" t="s">
        <v>759</v>
      </c>
      <c r="N4873" t="s">
        <v>755</v>
      </c>
      <c r="O4873" s="12">
        <v>2012</v>
      </c>
      <c r="P4873" s="12">
        <v>7</v>
      </c>
      <c r="Q4873" s="12">
        <v>2013</v>
      </c>
      <c r="R4873" s="12">
        <v>12</v>
      </c>
      <c r="S4873">
        <v>18</v>
      </c>
      <c r="T4873" s="7">
        <v>18</v>
      </c>
      <c r="U4873">
        <v>5</v>
      </c>
      <c r="V4873" t="s">
        <v>1060</v>
      </c>
      <c r="W4873">
        <v>600</v>
      </c>
      <c r="X4873" s="5">
        <v>1</v>
      </c>
      <c r="Y4873" s="15" t="s">
        <v>48</v>
      </c>
      <c r="Z4873" t="s">
        <v>55</v>
      </c>
      <c r="AA4873" t="s">
        <v>70</v>
      </c>
      <c r="AB4873">
        <v>5</v>
      </c>
      <c r="AC4873" s="68" t="s">
        <v>1474</v>
      </c>
      <c r="AD4873" s="68" t="s">
        <v>1637</v>
      </c>
      <c r="AE4873" t="s">
        <v>1473</v>
      </c>
    </row>
    <row r="4874" spans="1:31" ht="14.4" x14ac:dyDescent="0.3">
      <c r="A4874">
        <v>47</v>
      </c>
      <c r="B4874" t="s">
        <v>24</v>
      </c>
      <c r="C4874" t="s">
        <v>426</v>
      </c>
      <c r="D4874" t="s">
        <v>427</v>
      </c>
      <c r="E4874">
        <v>2018</v>
      </c>
      <c r="F4874" t="s">
        <v>752</v>
      </c>
      <c r="G4874" t="s">
        <v>756</v>
      </c>
      <c r="H4874" s="3" t="s">
        <v>757</v>
      </c>
      <c r="I4874" s="8">
        <v>-6.3832000000000004</v>
      </c>
      <c r="J4874" s="8">
        <v>-45.535800000000002</v>
      </c>
      <c r="K4874" t="s">
        <v>109</v>
      </c>
      <c r="L4874" t="s">
        <v>273</v>
      </c>
      <c r="M4874" t="s">
        <v>759</v>
      </c>
      <c r="N4874" t="s">
        <v>755</v>
      </c>
      <c r="O4874" s="12">
        <v>2012</v>
      </c>
      <c r="P4874" s="12">
        <v>7</v>
      </c>
      <c r="Q4874" s="12">
        <v>2013</v>
      </c>
      <c r="R4874" s="12">
        <v>12</v>
      </c>
      <c r="S4874">
        <v>18</v>
      </c>
      <c r="T4874" s="7">
        <v>18</v>
      </c>
      <c r="U4874">
        <v>5</v>
      </c>
      <c r="V4874" t="s">
        <v>1060</v>
      </c>
      <c r="W4874">
        <v>600</v>
      </c>
      <c r="X4874" s="5">
        <v>1</v>
      </c>
      <c r="Y4874" s="15" t="s">
        <v>48</v>
      </c>
      <c r="Z4874" t="s">
        <v>55</v>
      </c>
      <c r="AA4874" t="s">
        <v>73</v>
      </c>
      <c r="AB4874">
        <v>25</v>
      </c>
      <c r="AC4874" s="68" t="s">
        <v>1474</v>
      </c>
      <c r="AD4874" s="68" t="s">
        <v>1637</v>
      </c>
      <c r="AE4874" t="s">
        <v>1473</v>
      </c>
    </row>
    <row r="4875" spans="1:31" ht="14.4" x14ac:dyDescent="0.3">
      <c r="A4875">
        <v>47</v>
      </c>
      <c r="B4875" t="s">
        <v>24</v>
      </c>
      <c r="C4875" t="s">
        <v>426</v>
      </c>
      <c r="D4875" t="s">
        <v>427</v>
      </c>
      <c r="E4875">
        <v>2018</v>
      </c>
      <c r="F4875" t="s">
        <v>752</v>
      </c>
      <c r="G4875" t="s">
        <v>756</v>
      </c>
      <c r="H4875" s="3" t="s">
        <v>757</v>
      </c>
      <c r="I4875" s="8">
        <v>-6.3832000000000004</v>
      </c>
      <c r="J4875" s="8">
        <v>-45.535800000000002</v>
      </c>
      <c r="K4875" t="s">
        <v>109</v>
      </c>
      <c r="L4875" t="s">
        <v>273</v>
      </c>
      <c r="M4875" t="s">
        <v>759</v>
      </c>
      <c r="N4875" t="s">
        <v>755</v>
      </c>
      <c r="O4875" s="12">
        <v>2012</v>
      </c>
      <c r="P4875" s="12">
        <v>7</v>
      </c>
      <c r="Q4875" s="12">
        <v>2013</v>
      </c>
      <c r="R4875" s="12">
        <v>12</v>
      </c>
      <c r="S4875">
        <v>18</v>
      </c>
      <c r="T4875" s="7">
        <v>18</v>
      </c>
      <c r="U4875">
        <v>5</v>
      </c>
      <c r="V4875" t="s">
        <v>1060</v>
      </c>
      <c r="W4875">
        <v>600</v>
      </c>
      <c r="X4875" s="5">
        <v>1</v>
      </c>
      <c r="Y4875" s="15" t="s">
        <v>48</v>
      </c>
      <c r="Z4875" t="s">
        <v>55</v>
      </c>
      <c r="AA4875" t="s">
        <v>876</v>
      </c>
      <c r="AB4875">
        <v>4</v>
      </c>
      <c r="AC4875" s="68" t="s">
        <v>1474</v>
      </c>
      <c r="AD4875" s="68" t="s">
        <v>1637</v>
      </c>
      <c r="AE4875" t="s">
        <v>1473</v>
      </c>
    </row>
    <row r="4876" spans="1:31" ht="14.4" x14ac:dyDescent="0.3">
      <c r="A4876">
        <v>47</v>
      </c>
      <c r="B4876" t="s">
        <v>24</v>
      </c>
      <c r="C4876" t="s">
        <v>426</v>
      </c>
      <c r="D4876" t="s">
        <v>427</v>
      </c>
      <c r="E4876">
        <v>2018</v>
      </c>
      <c r="F4876" t="s">
        <v>752</v>
      </c>
      <c r="G4876" t="s">
        <v>756</v>
      </c>
      <c r="H4876" s="3" t="s">
        <v>757</v>
      </c>
      <c r="I4876" s="8">
        <v>-6.3832000000000004</v>
      </c>
      <c r="J4876" s="8">
        <v>-45.535800000000002</v>
      </c>
      <c r="K4876" t="s">
        <v>109</v>
      </c>
      <c r="L4876" t="s">
        <v>273</v>
      </c>
      <c r="M4876" t="s">
        <v>759</v>
      </c>
      <c r="N4876" t="s">
        <v>755</v>
      </c>
      <c r="O4876" s="12">
        <v>2012</v>
      </c>
      <c r="P4876" s="12">
        <v>7</v>
      </c>
      <c r="Q4876" s="12">
        <v>2013</v>
      </c>
      <c r="R4876" s="12">
        <v>12</v>
      </c>
      <c r="S4876">
        <v>18</v>
      </c>
      <c r="T4876" s="7">
        <v>18</v>
      </c>
      <c r="U4876">
        <v>5</v>
      </c>
      <c r="V4876" t="s">
        <v>1060</v>
      </c>
      <c r="W4876">
        <v>600</v>
      </c>
      <c r="X4876" s="5">
        <v>1</v>
      </c>
      <c r="Y4876" s="15" t="s">
        <v>48</v>
      </c>
      <c r="Z4876" t="s">
        <v>55</v>
      </c>
      <c r="AA4876" t="s">
        <v>655</v>
      </c>
      <c r="AB4876">
        <v>1</v>
      </c>
      <c r="AC4876" s="68" t="s">
        <v>1474</v>
      </c>
      <c r="AD4876" s="68" t="s">
        <v>1637</v>
      </c>
      <c r="AE4876" t="s">
        <v>1473</v>
      </c>
    </row>
    <row r="4877" spans="1:31" ht="14.4" x14ac:dyDescent="0.3">
      <c r="A4877">
        <v>47</v>
      </c>
      <c r="B4877" t="s">
        <v>24</v>
      </c>
      <c r="C4877" t="s">
        <v>426</v>
      </c>
      <c r="D4877" t="s">
        <v>427</v>
      </c>
      <c r="E4877">
        <v>2018</v>
      </c>
      <c r="F4877" t="s">
        <v>752</v>
      </c>
      <c r="G4877" t="s">
        <v>756</v>
      </c>
      <c r="H4877" s="3" t="s">
        <v>757</v>
      </c>
      <c r="I4877" s="8">
        <v>-6.3832000000000004</v>
      </c>
      <c r="J4877" s="8">
        <v>-45.535800000000002</v>
      </c>
      <c r="K4877" t="s">
        <v>109</v>
      </c>
      <c r="L4877" t="s">
        <v>273</v>
      </c>
      <c r="M4877" t="s">
        <v>759</v>
      </c>
      <c r="N4877" t="s">
        <v>755</v>
      </c>
      <c r="O4877" s="12">
        <v>2012</v>
      </c>
      <c r="P4877" s="12">
        <v>7</v>
      </c>
      <c r="Q4877" s="12">
        <v>2013</v>
      </c>
      <c r="R4877" s="12">
        <v>12</v>
      </c>
      <c r="S4877">
        <v>18</v>
      </c>
      <c r="T4877" s="7">
        <v>18</v>
      </c>
      <c r="U4877">
        <v>5</v>
      </c>
      <c r="V4877" t="s">
        <v>1060</v>
      </c>
      <c r="W4877">
        <v>600</v>
      </c>
      <c r="X4877" s="5">
        <v>1</v>
      </c>
      <c r="Y4877" s="15" t="s">
        <v>48</v>
      </c>
      <c r="Z4877" t="s">
        <v>83</v>
      </c>
      <c r="AA4877" t="s">
        <v>128</v>
      </c>
      <c r="AB4877">
        <v>9</v>
      </c>
      <c r="AC4877" s="68" t="s">
        <v>1474</v>
      </c>
      <c r="AD4877" s="68" t="s">
        <v>1637</v>
      </c>
      <c r="AE4877" t="s">
        <v>1473</v>
      </c>
    </row>
    <row r="4878" spans="1:31" ht="14.4" x14ac:dyDescent="0.3">
      <c r="A4878">
        <v>47</v>
      </c>
      <c r="B4878" t="s">
        <v>24</v>
      </c>
      <c r="C4878" t="s">
        <v>426</v>
      </c>
      <c r="D4878" t="s">
        <v>427</v>
      </c>
      <c r="E4878">
        <v>2018</v>
      </c>
      <c r="F4878" t="s">
        <v>752</v>
      </c>
      <c r="G4878" t="s">
        <v>756</v>
      </c>
      <c r="H4878" s="3" t="s">
        <v>757</v>
      </c>
      <c r="I4878" s="8">
        <v>-6.3832000000000004</v>
      </c>
      <c r="J4878" s="8">
        <v>-45.535800000000002</v>
      </c>
      <c r="K4878" t="s">
        <v>109</v>
      </c>
      <c r="L4878" t="s">
        <v>273</v>
      </c>
      <c r="M4878" t="s">
        <v>759</v>
      </c>
      <c r="N4878" t="s">
        <v>755</v>
      </c>
      <c r="O4878" s="12">
        <v>2012</v>
      </c>
      <c r="P4878" s="12">
        <v>7</v>
      </c>
      <c r="Q4878" s="12">
        <v>2013</v>
      </c>
      <c r="R4878" s="12">
        <v>12</v>
      </c>
      <c r="S4878">
        <v>18</v>
      </c>
      <c r="T4878" s="7">
        <v>18</v>
      </c>
      <c r="U4878">
        <v>5</v>
      </c>
      <c r="V4878" t="s">
        <v>1060</v>
      </c>
      <c r="W4878">
        <v>600</v>
      </c>
      <c r="X4878" s="5">
        <v>1</v>
      </c>
      <c r="Y4878" s="15" t="s">
        <v>48</v>
      </c>
      <c r="Z4878" t="s">
        <v>83</v>
      </c>
      <c r="AA4878" t="s">
        <v>84</v>
      </c>
      <c r="AB4878">
        <v>17</v>
      </c>
      <c r="AC4878" s="68" t="s">
        <v>1474</v>
      </c>
      <c r="AD4878" s="68" t="s">
        <v>1637</v>
      </c>
      <c r="AE4878" t="s">
        <v>1473</v>
      </c>
    </row>
    <row r="4879" spans="1:31" ht="14.4" x14ac:dyDescent="0.3">
      <c r="A4879">
        <v>47</v>
      </c>
      <c r="B4879" t="s">
        <v>24</v>
      </c>
      <c r="C4879" t="s">
        <v>426</v>
      </c>
      <c r="D4879" t="s">
        <v>427</v>
      </c>
      <c r="E4879">
        <v>2018</v>
      </c>
      <c r="F4879" t="s">
        <v>752</v>
      </c>
      <c r="G4879" t="s">
        <v>756</v>
      </c>
      <c r="H4879" s="3" t="s">
        <v>757</v>
      </c>
      <c r="I4879" s="8">
        <v>-6.3832000000000004</v>
      </c>
      <c r="J4879" s="8">
        <v>-45.535800000000002</v>
      </c>
      <c r="K4879" t="s">
        <v>109</v>
      </c>
      <c r="L4879" t="s">
        <v>273</v>
      </c>
      <c r="M4879" t="s">
        <v>759</v>
      </c>
      <c r="N4879" t="s">
        <v>755</v>
      </c>
      <c r="O4879" s="12">
        <v>2012</v>
      </c>
      <c r="P4879" s="12">
        <v>7</v>
      </c>
      <c r="Q4879" s="12">
        <v>2013</v>
      </c>
      <c r="R4879" s="12">
        <v>12</v>
      </c>
      <c r="S4879">
        <v>18</v>
      </c>
      <c r="T4879" s="7">
        <v>18</v>
      </c>
      <c r="U4879">
        <v>5</v>
      </c>
      <c r="V4879" t="s">
        <v>1060</v>
      </c>
      <c r="W4879">
        <v>600</v>
      </c>
      <c r="X4879" s="5">
        <v>1</v>
      </c>
      <c r="Y4879" s="15" t="s">
        <v>48</v>
      </c>
      <c r="Z4879" t="s">
        <v>83</v>
      </c>
      <c r="AA4879" t="s">
        <v>906</v>
      </c>
      <c r="AB4879">
        <v>7</v>
      </c>
      <c r="AC4879" s="68" t="s">
        <v>1474</v>
      </c>
      <c r="AD4879" s="68" t="s">
        <v>1637</v>
      </c>
      <c r="AE4879" t="s">
        <v>1473</v>
      </c>
    </row>
    <row r="4880" spans="1:31" ht="14.4" x14ac:dyDescent="0.3">
      <c r="A4880">
        <v>47</v>
      </c>
      <c r="B4880" t="s">
        <v>24</v>
      </c>
      <c r="C4880" t="s">
        <v>426</v>
      </c>
      <c r="D4880" t="s">
        <v>427</v>
      </c>
      <c r="E4880">
        <v>2018</v>
      </c>
      <c r="F4880" t="s">
        <v>752</v>
      </c>
      <c r="G4880" t="s">
        <v>756</v>
      </c>
      <c r="H4880" s="3" t="s">
        <v>757</v>
      </c>
      <c r="I4880" s="8">
        <v>-6.3832000000000004</v>
      </c>
      <c r="J4880" s="8">
        <v>-45.535800000000002</v>
      </c>
      <c r="K4880" t="s">
        <v>109</v>
      </c>
      <c r="L4880" t="s">
        <v>273</v>
      </c>
      <c r="M4880" t="s">
        <v>759</v>
      </c>
      <c r="N4880" t="s">
        <v>755</v>
      </c>
      <c r="O4880" s="12">
        <v>2012</v>
      </c>
      <c r="P4880" s="12">
        <v>7</v>
      </c>
      <c r="Q4880" s="12">
        <v>2013</v>
      </c>
      <c r="R4880" s="12">
        <v>12</v>
      </c>
      <c r="S4880">
        <v>18</v>
      </c>
      <c r="T4880" s="7">
        <v>18</v>
      </c>
      <c r="U4880">
        <v>5</v>
      </c>
      <c r="V4880" t="s">
        <v>1060</v>
      </c>
      <c r="W4880">
        <v>600</v>
      </c>
      <c r="X4880" s="5">
        <v>1</v>
      </c>
      <c r="Y4880" s="15" t="s">
        <v>48</v>
      </c>
      <c r="Z4880" t="s">
        <v>83</v>
      </c>
      <c r="AA4880" t="s">
        <v>911</v>
      </c>
      <c r="AB4880">
        <v>5</v>
      </c>
      <c r="AC4880" s="68" t="s">
        <v>1474</v>
      </c>
      <c r="AD4880" s="68" t="s">
        <v>1637</v>
      </c>
      <c r="AE4880" t="s">
        <v>1473</v>
      </c>
    </row>
    <row r="4881" spans="1:31" ht="14.4" x14ac:dyDescent="0.3">
      <c r="A4881">
        <v>47</v>
      </c>
      <c r="B4881" t="s">
        <v>24</v>
      </c>
      <c r="C4881" t="s">
        <v>426</v>
      </c>
      <c r="D4881" t="s">
        <v>427</v>
      </c>
      <c r="E4881">
        <v>2018</v>
      </c>
      <c r="F4881" t="s">
        <v>752</v>
      </c>
      <c r="G4881" t="s">
        <v>756</v>
      </c>
      <c r="H4881" s="3" t="s">
        <v>757</v>
      </c>
      <c r="I4881" s="8">
        <v>-6.3832000000000004</v>
      </c>
      <c r="J4881" s="8">
        <v>-45.535800000000002</v>
      </c>
      <c r="K4881" t="s">
        <v>109</v>
      </c>
      <c r="L4881" t="s">
        <v>273</v>
      </c>
      <c r="M4881" t="s">
        <v>759</v>
      </c>
      <c r="N4881" t="s">
        <v>755</v>
      </c>
      <c r="O4881" s="12">
        <v>2012</v>
      </c>
      <c r="P4881" s="12">
        <v>7</v>
      </c>
      <c r="Q4881" s="12">
        <v>2013</v>
      </c>
      <c r="R4881" s="12">
        <v>12</v>
      </c>
      <c r="S4881">
        <v>18</v>
      </c>
      <c r="T4881" s="7">
        <v>18</v>
      </c>
      <c r="U4881">
        <v>5</v>
      </c>
      <c r="V4881" t="s">
        <v>1060</v>
      </c>
      <c r="W4881">
        <v>600</v>
      </c>
      <c r="X4881" s="5">
        <v>1</v>
      </c>
      <c r="Y4881" s="15" t="s">
        <v>48</v>
      </c>
      <c r="Z4881" t="s">
        <v>83</v>
      </c>
      <c r="AA4881" t="s">
        <v>87</v>
      </c>
      <c r="AB4881">
        <v>70</v>
      </c>
      <c r="AC4881" s="68" t="s">
        <v>1474</v>
      </c>
      <c r="AD4881" s="68" t="s">
        <v>1637</v>
      </c>
      <c r="AE4881" t="s">
        <v>1473</v>
      </c>
    </row>
    <row r="4882" spans="1:31" ht="14.4" x14ac:dyDescent="0.3">
      <c r="A4882">
        <v>47</v>
      </c>
      <c r="B4882" t="s">
        <v>24</v>
      </c>
      <c r="C4882" t="s">
        <v>426</v>
      </c>
      <c r="D4882" t="s">
        <v>427</v>
      </c>
      <c r="E4882">
        <v>2018</v>
      </c>
      <c r="F4882" t="s">
        <v>752</v>
      </c>
      <c r="G4882" t="s">
        <v>756</v>
      </c>
      <c r="H4882" s="3" t="s">
        <v>757</v>
      </c>
      <c r="I4882" s="8">
        <v>-6.3832000000000004</v>
      </c>
      <c r="J4882" s="8">
        <v>-45.535800000000002</v>
      </c>
      <c r="K4882" t="s">
        <v>109</v>
      </c>
      <c r="L4882" t="s">
        <v>273</v>
      </c>
      <c r="M4882" t="s">
        <v>759</v>
      </c>
      <c r="N4882" t="s">
        <v>755</v>
      </c>
      <c r="O4882" s="12">
        <v>2012</v>
      </c>
      <c r="P4882" s="12">
        <v>7</v>
      </c>
      <c r="Q4882" s="12">
        <v>2013</v>
      </c>
      <c r="R4882" s="12">
        <v>12</v>
      </c>
      <c r="S4882">
        <v>18</v>
      </c>
      <c r="T4882" s="7">
        <v>18</v>
      </c>
      <c r="U4882">
        <v>5</v>
      </c>
      <c r="V4882" t="s">
        <v>1060</v>
      </c>
      <c r="W4882">
        <v>600</v>
      </c>
      <c r="X4882" s="5">
        <v>1</v>
      </c>
      <c r="Y4882" s="15" t="s">
        <v>48</v>
      </c>
      <c r="Z4882" t="s">
        <v>90</v>
      </c>
      <c r="AA4882" t="s">
        <v>666</v>
      </c>
      <c r="AB4882">
        <v>0</v>
      </c>
      <c r="AC4882" s="68" t="s">
        <v>1474</v>
      </c>
      <c r="AD4882" s="68" t="s">
        <v>1637</v>
      </c>
      <c r="AE4882" t="s">
        <v>1473</v>
      </c>
    </row>
    <row r="4883" spans="1:31" ht="14.4" x14ac:dyDescent="0.3">
      <c r="A4883">
        <v>47</v>
      </c>
      <c r="B4883" t="s">
        <v>24</v>
      </c>
      <c r="C4883" t="s">
        <v>426</v>
      </c>
      <c r="D4883" t="s">
        <v>427</v>
      </c>
      <c r="E4883">
        <v>2018</v>
      </c>
      <c r="F4883" t="s">
        <v>752</v>
      </c>
      <c r="G4883" t="s">
        <v>756</v>
      </c>
      <c r="H4883" s="3" t="s">
        <v>757</v>
      </c>
      <c r="I4883" s="8">
        <v>-6.3832000000000004</v>
      </c>
      <c r="J4883" s="8">
        <v>-45.535800000000002</v>
      </c>
      <c r="K4883" t="s">
        <v>109</v>
      </c>
      <c r="L4883" t="s">
        <v>273</v>
      </c>
      <c r="M4883" t="s">
        <v>759</v>
      </c>
      <c r="N4883" t="s">
        <v>755</v>
      </c>
      <c r="O4883" s="12">
        <v>2012</v>
      </c>
      <c r="P4883" s="12">
        <v>7</v>
      </c>
      <c r="Q4883" s="12">
        <v>2013</v>
      </c>
      <c r="R4883" s="12">
        <v>12</v>
      </c>
      <c r="S4883">
        <v>18</v>
      </c>
      <c r="T4883" s="7">
        <v>18</v>
      </c>
      <c r="U4883">
        <v>5</v>
      </c>
      <c r="V4883" t="s">
        <v>1060</v>
      </c>
      <c r="W4883">
        <v>600</v>
      </c>
      <c r="X4883" s="5">
        <v>1</v>
      </c>
      <c r="Y4883" s="15" t="s">
        <v>48</v>
      </c>
      <c r="Z4883" t="s">
        <v>90</v>
      </c>
      <c r="AA4883" t="s">
        <v>91</v>
      </c>
      <c r="AB4883">
        <v>0</v>
      </c>
      <c r="AC4883" s="68" t="s">
        <v>1474</v>
      </c>
      <c r="AD4883" s="68" t="s">
        <v>1637</v>
      </c>
      <c r="AE4883" t="s">
        <v>1473</v>
      </c>
    </row>
    <row r="4884" spans="1:31" ht="14.4" x14ac:dyDescent="0.3">
      <c r="A4884">
        <v>48</v>
      </c>
      <c r="B4884" t="s">
        <v>24</v>
      </c>
      <c r="C4884" t="s">
        <v>358</v>
      </c>
      <c r="D4884" t="s">
        <v>359</v>
      </c>
      <c r="E4884">
        <v>2011</v>
      </c>
      <c r="F4884" t="s">
        <v>760</v>
      </c>
      <c r="G4884" t="s">
        <v>761</v>
      </c>
      <c r="H4884" s="3" t="s">
        <v>762</v>
      </c>
      <c r="I4884" s="8">
        <v>-3.5329999999999999</v>
      </c>
      <c r="J4884" s="8">
        <v>-73.474000000000004</v>
      </c>
      <c r="K4884" t="s">
        <v>109</v>
      </c>
      <c r="L4884" t="s">
        <v>110</v>
      </c>
      <c r="M4884" t="s">
        <v>712</v>
      </c>
      <c r="N4884" t="s">
        <v>763</v>
      </c>
      <c r="O4884" s="12">
        <v>2008</v>
      </c>
      <c r="P4884" s="12">
        <v>5</v>
      </c>
      <c r="Q4884" s="12">
        <v>2008</v>
      </c>
      <c r="R4884" s="12">
        <v>10</v>
      </c>
      <c r="S4884">
        <f t="shared" ref="S4884:S5768" si="67">2.5/31</f>
        <v>8.0645161290322578E-2</v>
      </c>
      <c r="T4884" s="7">
        <v>2.5</v>
      </c>
      <c r="U4884">
        <v>8</v>
      </c>
      <c r="V4884" t="s">
        <v>82</v>
      </c>
      <c r="W4884">
        <f t="shared" ref="W4884:W5768" si="68">8*60</f>
        <v>480</v>
      </c>
      <c r="X4884" s="5">
        <v>2</v>
      </c>
      <c r="Y4884" s="15" t="s">
        <v>48</v>
      </c>
      <c r="Z4884" t="s">
        <v>1131</v>
      </c>
      <c r="AA4884" t="s">
        <v>1132</v>
      </c>
      <c r="AB4884">
        <v>0</v>
      </c>
      <c r="AC4884" s="68" t="s">
        <v>1476</v>
      </c>
      <c r="AD4884" s="68" t="s">
        <v>1659</v>
      </c>
      <c r="AE4884" t="s">
        <v>1475</v>
      </c>
    </row>
    <row r="4885" spans="1:31" ht="14.4" x14ac:dyDescent="0.3">
      <c r="A4885">
        <v>48</v>
      </c>
      <c r="B4885" t="s">
        <v>24</v>
      </c>
      <c r="C4885" t="s">
        <v>358</v>
      </c>
      <c r="D4885" t="s">
        <v>359</v>
      </c>
      <c r="E4885">
        <v>2011</v>
      </c>
      <c r="F4885" t="s">
        <v>760</v>
      </c>
      <c r="G4885" t="s">
        <v>761</v>
      </c>
      <c r="H4885" s="3" t="s">
        <v>762</v>
      </c>
      <c r="I4885" s="8">
        <v>-3.5329999999999999</v>
      </c>
      <c r="J4885" s="8">
        <v>-73.474000000000004</v>
      </c>
      <c r="K4885" t="s">
        <v>109</v>
      </c>
      <c r="L4885" t="s">
        <v>110</v>
      </c>
      <c r="M4885" t="s">
        <v>712</v>
      </c>
      <c r="N4885" t="s">
        <v>763</v>
      </c>
      <c r="O4885" s="12">
        <v>2008</v>
      </c>
      <c r="P4885" s="12">
        <v>5</v>
      </c>
      <c r="Q4885" s="12">
        <v>2008</v>
      </c>
      <c r="R4885" s="12">
        <v>10</v>
      </c>
      <c r="S4885">
        <f t="shared" si="67"/>
        <v>8.0645161290322578E-2</v>
      </c>
      <c r="T4885" s="7">
        <v>2.5</v>
      </c>
      <c r="U4885">
        <v>8</v>
      </c>
      <c r="V4885" t="s">
        <v>82</v>
      </c>
      <c r="W4885">
        <f t="shared" si="68"/>
        <v>480</v>
      </c>
      <c r="X4885" s="5">
        <v>2</v>
      </c>
      <c r="Y4885" s="15" t="s">
        <v>48</v>
      </c>
      <c r="Z4885" t="s">
        <v>49</v>
      </c>
      <c r="AA4885" t="s">
        <v>1175</v>
      </c>
      <c r="AB4885">
        <v>0</v>
      </c>
      <c r="AC4885" s="68" t="s">
        <v>1476</v>
      </c>
      <c r="AD4885" s="68" t="s">
        <v>1659</v>
      </c>
      <c r="AE4885" t="s">
        <v>1475</v>
      </c>
    </row>
    <row r="4886" spans="1:31" ht="14.4" x14ac:dyDescent="0.3">
      <c r="A4886">
        <v>48</v>
      </c>
      <c r="B4886" t="s">
        <v>24</v>
      </c>
      <c r="C4886" t="s">
        <v>358</v>
      </c>
      <c r="D4886" t="s">
        <v>359</v>
      </c>
      <c r="E4886">
        <v>2011</v>
      </c>
      <c r="F4886" t="s">
        <v>760</v>
      </c>
      <c r="G4886" t="s">
        <v>761</v>
      </c>
      <c r="H4886" s="3" t="s">
        <v>762</v>
      </c>
      <c r="I4886" s="8">
        <v>-3.5329999999999999</v>
      </c>
      <c r="J4886" s="8">
        <v>-73.474000000000004</v>
      </c>
      <c r="K4886" t="s">
        <v>109</v>
      </c>
      <c r="L4886" t="s">
        <v>110</v>
      </c>
      <c r="M4886" t="s">
        <v>712</v>
      </c>
      <c r="N4886" t="s">
        <v>763</v>
      </c>
      <c r="O4886" s="12">
        <v>2008</v>
      </c>
      <c r="P4886" s="12">
        <v>5</v>
      </c>
      <c r="Q4886" s="12">
        <v>2008</v>
      </c>
      <c r="R4886" s="12">
        <v>10</v>
      </c>
      <c r="S4886">
        <f t="shared" si="67"/>
        <v>8.0645161290322578E-2</v>
      </c>
      <c r="T4886" s="7">
        <v>2.5</v>
      </c>
      <c r="U4886">
        <v>8</v>
      </c>
      <c r="V4886" t="s">
        <v>82</v>
      </c>
      <c r="W4886">
        <f t="shared" si="68"/>
        <v>480</v>
      </c>
      <c r="X4886" s="5">
        <v>2</v>
      </c>
      <c r="Y4886" s="15" t="s">
        <v>48</v>
      </c>
      <c r="Z4886" t="s">
        <v>49</v>
      </c>
      <c r="AA4886" t="s">
        <v>1134</v>
      </c>
      <c r="AB4886">
        <v>0</v>
      </c>
      <c r="AC4886" s="68" t="s">
        <v>1476</v>
      </c>
      <c r="AD4886" s="68" t="s">
        <v>1659</v>
      </c>
      <c r="AE4886" t="s">
        <v>1475</v>
      </c>
    </row>
    <row r="4887" spans="1:31" ht="14.4" x14ac:dyDescent="0.3">
      <c r="A4887">
        <v>48</v>
      </c>
      <c r="B4887" t="s">
        <v>24</v>
      </c>
      <c r="C4887" t="s">
        <v>358</v>
      </c>
      <c r="D4887" t="s">
        <v>359</v>
      </c>
      <c r="E4887">
        <v>2011</v>
      </c>
      <c r="F4887" t="s">
        <v>760</v>
      </c>
      <c r="G4887" t="s">
        <v>761</v>
      </c>
      <c r="H4887" s="3" t="s">
        <v>762</v>
      </c>
      <c r="I4887" s="8">
        <v>-3.5329999999999999</v>
      </c>
      <c r="J4887" s="8">
        <v>-73.474000000000004</v>
      </c>
      <c r="K4887" t="s">
        <v>109</v>
      </c>
      <c r="L4887" t="s">
        <v>110</v>
      </c>
      <c r="M4887" t="s">
        <v>712</v>
      </c>
      <c r="N4887" t="s">
        <v>763</v>
      </c>
      <c r="O4887" s="12">
        <v>2008</v>
      </c>
      <c r="P4887" s="12">
        <v>5</v>
      </c>
      <c r="Q4887" s="12">
        <v>2008</v>
      </c>
      <c r="R4887" s="12">
        <v>10</v>
      </c>
      <c r="S4887">
        <f t="shared" si="67"/>
        <v>8.0645161290322578E-2</v>
      </c>
      <c r="T4887" s="7">
        <v>2.5</v>
      </c>
      <c r="U4887">
        <v>8</v>
      </c>
      <c r="V4887" t="s">
        <v>82</v>
      </c>
      <c r="W4887">
        <f t="shared" si="68"/>
        <v>480</v>
      </c>
      <c r="X4887" s="5">
        <v>2</v>
      </c>
      <c r="Y4887" s="15" t="s">
        <v>48</v>
      </c>
      <c r="Z4887" t="s">
        <v>49</v>
      </c>
      <c r="AA4887" t="s">
        <v>490</v>
      </c>
      <c r="AB4887">
        <v>1</v>
      </c>
      <c r="AC4887" s="68" t="s">
        <v>1476</v>
      </c>
      <c r="AD4887" s="68" t="s">
        <v>1659</v>
      </c>
      <c r="AE4887" t="s">
        <v>1475</v>
      </c>
    </row>
    <row r="4888" spans="1:31" ht="14.4" x14ac:dyDescent="0.3">
      <c r="A4888">
        <v>48</v>
      </c>
      <c r="B4888" t="s">
        <v>24</v>
      </c>
      <c r="C4888" t="s">
        <v>358</v>
      </c>
      <c r="D4888" t="s">
        <v>359</v>
      </c>
      <c r="E4888">
        <v>2011</v>
      </c>
      <c r="F4888" t="s">
        <v>760</v>
      </c>
      <c r="G4888" t="s">
        <v>761</v>
      </c>
      <c r="H4888" s="3" t="s">
        <v>762</v>
      </c>
      <c r="I4888" s="8">
        <v>-3.5329999999999999</v>
      </c>
      <c r="J4888" s="8">
        <v>-73.474000000000004</v>
      </c>
      <c r="K4888" t="s">
        <v>109</v>
      </c>
      <c r="L4888" t="s">
        <v>110</v>
      </c>
      <c r="M4888" t="s">
        <v>712</v>
      </c>
      <c r="N4888" t="s">
        <v>763</v>
      </c>
      <c r="O4888" s="12">
        <v>2008</v>
      </c>
      <c r="P4888" s="12">
        <v>5</v>
      </c>
      <c r="Q4888" s="12">
        <v>2008</v>
      </c>
      <c r="R4888" s="12">
        <v>10</v>
      </c>
      <c r="S4888">
        <f t="shared" si="67"/>
        <v>8.0645161290322578E-2</v>
      </c>
      <c r="T4888" s="7">
        <v>2.5</v>
      </c>
      <c r="U4888">
        <v>8</v>
      </c>
      <c r="V4888" t="s">
        <v>82</v>
      </c>
      <c r="W4888">
        <f t="shared" si="68"/>
        <v>480</v>
      </c>
      <c r="X4888" s="5">
        <v>2</v>
      </c>
      <c r="Y4888" s="15" t="s">
        <v>48</v>
      </c>
      <c r="Z4888" t="s">
        <v>49</v>
      </c>
      <c r="AA4888" t="s">
        <v>1176</v>
      </c>
      <c r="AB4888">
        <v>0</v>
      </c>
      <c r="AC4888" s="68" t="s">
        <v>1476</v>
      </c>
      <c r="AD4888" s="68" t="s">
        <v>1659</v>
      </c>
      <c r="AE4888" t="s">
        <v>1475</v>
      </c>
    </row>
    <row r="4889" spans="1:31" ht="14.4" x14ac:dyDescent="0.3">
      <c r="A4889">
        <v>48</v>
      </c>
      <c r="B4889" t="s">
        <v>24</v>
      </c>
      <c r="C4889" t="s">
        <v>358</v>
      </c>
      <c r="D4889" t="s">
        <v>359</v>
      </c>
      <c r="E4889">
        <v>2011</v>
      </c>
      <c r="F4889" t="s">
        <v>760</v>
      </c>
      <c r="G4889" t="s">
        <v>761</v>
      </c>
      <c r="H4889" s="3" t="s">
        <v>762</v>
      </c>
      <c r="I4889" s="8">
        <v>-3.5329999999999999</v>
      </c>
      <c r="J4889" s="8">
        <v>-73.474000000000004</v>
      </c>
      <c r="K4889" t="s">
        <v>109</v>
      </c>
      <c r="L4889" t="s">
        <v>110</v>
      </c>
      <c r="M4889" t="s">
        <v>712</v>
      </c>
      <c r="N4889" t="s">
        <v>763</v>
      </c>
      <c r="O4889" s="12">
        <v>2008</v>
      </c>
      <c r="P4889" s="12">
        <v>5</v>
      </c>
      <c r="Q4889" s="12">
        <v>2008</v>
      </c>
      <c r="R4889" s="12">
        <v>10</v>
      </c>
      <c r="S4889">
        <f t="shared" si="67"/>
        <v>8.0645161290322578E-2</v>
      </c>
      <c r="T4889" s="7">
        <v>2.5</v>
      </c>
      <c r="U4889">
        <v>8</v>
      </c>
      <c r="V4889" t="s">
        <v>82</v>
      </c>
      <c r="W4889">
        <f t="shared" si="68"/>
        <v>480</v>
      </c>
      <c r="X4889" s="5">
        <v>2</v>
      </c>
      <c r="Y4889" s="15" t="s">
        <v>48</v>
      </c>
      <c r="Z4889" t="s">
        <v>49</v>
      </c>
      <c r="AA4889" t="s">
        <v>52</v>
      </c>
      <c r="AB4889">
        <v>0</v>
      </c>
      <c r="AC4889" s="68" t="s">
        <v>1476</v>
      </c>
      <c r="AD4889" s="68" t="s">
        <v>1659</v>
      </c>
      <c r="AE4889" t="s">
        <v>1475</v>
      </c>
    </row>
    <row r="4890" spans="1:31" ht="14.4" x14ac:dyDescent="0.3">
      <c r="A4890">
        <v>48</v>
      </c>
      <c r="B4890" t="s">
        <v>24</v>
      </c>
      <c r="C4890" t="s">
        <v>358</v>
      </c>
      <c r="D4890" t="s">
        <v>359</v>
      </c>
      <c r="E4890">
        <v>2011</v>
      </c>
      <c r="F4890" t="s">
        <v>760</v>
      </c>
      <c r="G4890" t="s">
        <v>761</v>
      </c>
      <c r="H4890" s="3" t="s">
        <v>762</v>
      </c>
      <c r="I4890" s="8">
        <v>-3.5329999999999999</v>
      </c>
      <c r="J4890" s="8">
        <v>-73.474000000000004</v>
      </c>
      <c r="K4890" t="s">
        <v>109</v>
      </c>
      <c r="L4890" t="s">
        <v>110</v>
      </c>
      <c r="M4890" t="s">
        <v>712</v>
      </c>
      <c r="N4890" t="s">
        <v>763</v>
      </c>
      <c r="O4890" s="12">
        <v>2008</v>
      </c>
      <c r="P4890" s="12">
        <v>5</v>
      </c>
      <c r="Q4890" s="12">
        <v>2008</v>
      </c>
      <c r="R4890" s="12">
        <v>10</v>
      </c>
      <c r="S4890">
        <f t="shared" si="67"/>
        <v>8.0645161290322578E-2</v>
      </c>
      <c r="T4890" s="7">
        <v>2.5</v>
      </c>
      <c r="U4890">
        <v>8</v>
      </c>
      <c r="V4890" t="s">
        <v>82</v>
      </c>
      <c r="W4890">
        <f t="shared" si="68"/>
        <v>480</v>
      </c>
      <c r="X4890" s="5">
        <v>2</v>
      </c>
      <c r="Y4890" s="15" t="s">
        <v>48</v>
      </c>
      <c r="Z4890" t="s">
        <v>49</v>
      </c>
      <c r="AA4890" t="s">
        <v>1177</v>
      </c>
      <c r="AB4890">
        <v>0</v>
      </c>
      <c r="AC4890" s="68" t="s">
        <v>1476</v>
      </c>
      <c r="AD4890" s="68" t="s">
        <v>1659</v>
      </c>
      <c r="AE4890" t="s">
        <v>1475</v>
      </c>
    </row>
    <row r="4891" spans="1:31" ht="14.4" x14ac:dyDescent="0.3">
      <c r="A4891">
        <v>48</v>
      </c>
      <c r="B4891" t="s">
        <v>24</v>
      </c>
      <c r="C4891" t="s">
        <v>358</v>
      </c>
      <c r="D4891" t="s">
        <v>359</v>
      </c>
      <c r="E4891">
        <v>2011</v>
      </c>
      <c r="F4891" t="s">
        <v>760</v>
      </c>
      <c r="G4891" t="s">
        <v>761</v>
      </c>
      <c r="H4891" s="3" t="s">
        <v>762</v>
      </c>
      <c r="I4891" s="8">
        <v>-3.5329999999999999</v>
      </c>
      <c r="J4891" s="8">
        <v>-73.474000000000004</v>
      </c>
      <c r="K4891" t="s">
        <v>109</v>
      </c>
      <c r="L4891" t="s">
        <v>110</v>
      </c>
      <c r="M4891" t="s">
        <v>712</v>
      </c>
      <c r="N4891" t="s">
        <v>763</v>
      </c>
      <c r="O4891" s="12">
        <v>2008</v>
      </c>
      <c r="P4891" s="12">
        <v>5</v>
      </c>
      <c r="Q4891" s="12">
        <v>2008</v>
      </c>
      <c r="R4891" s="12">
        <v>10</v>
      </c>
      <c r="S4891">
        <f t="shared" si="67"/>
        <v>8.0645161290322578E-2</v>
      </c>
      <c r="T4891" s="7">
        <v>2.5</v>
      </c>
      <c r="U4891">
        <v>8</v>
      </c>
      <c r="V4891" t="s">
        <v>82</v>
      </c>
      <c r="W4891">
        <f t="shared" si="68"/>
        <v>480</v>
      </c>
      <c r="X4891" s="5">
        <v>2</v>
      </c>
      <c r="Y4891" s="15" t="s">
        <v>48</v>
      </c>
      <c r="Z4891" t="s">
        <v>55</v>
      </c>
      <c r="AA4891" t="s">
        <v>1080</v>
      </c>
      <c r="AB4891">
        <v>0</v>
      </c>
      <c r="AC4891" s="68" t="s">
        <v>1476</v>
      </c>
      <c r="AD4891" s="68" t="s">
        <v>1659</v>
      </c>
      <c r="AE4891" t="s">
        <v>1475</v>
      </c>
    </row>
    <row r="4892" spans="1:31" ht="14.4" x14ac:dyDescent="0.3">
      <c r="A4892">
        <v>48</v>
      </c>
      <c r="B4892" t="s">
        <v>24</v>
      </c>
      <c r="C4892" t="s">
        <v>358</v>
      </c>
      <c r="D4892" t="s">
        <v>359</v>
      </c>
      <c r="E4892">
        <v>2011</v>
      </c>
      <c r="F4892" t="s">
        <v>760</v>
      </c>
      <c r="G4892" t="s">
        <v>761</v>
      </c>
      <c r="H4892" s="3" t="s">
        <v>762</v>
      </c>
      <c r="I4892" s="8">
        <v>-3.5329999999999999</v>
      </c>
      <c r="J4892" s="8">
        <v>-73.474000000000004</v>
      </c>
      <c r="K4892" t="s">
        <v>109</v>
      </c>
      <c r="L4892" t="s">
        <v>110</v>
      </c>
      <c r="M4892" t="s">
        <v>712</v>
      </c>
      <c r="N4892" t="s">
        <v>763</v>
      </c>
      <c r="O4892" s="12">
        <v>2008</v>
      </c>
      <c r="P4892" s="12">
        <v>5</v>
      </c>
      <c r="Q4892" s="12">
        <v>2008</v>
      </c>
      <c r="R4892" s="12">
        <v>10</v>
      </c>
      <c r="S4892">
        <f t="shared" si="67"/>
        <v>8.0645161290322578E-2</v>
      </c>
      <c r="T4892" s="7">
        <v>2.5</v>
      </c>
      <c r="U4892">
        <v>8</v>
      </c>
      <c r="V4892" t="s">
        <v>82</v>
      </c>
      <c r="W4892">
        <f t="shared" si="68"/>
        <v>480</v>
      </c>
      <c r="X4892" s="5">
        <v>2</v>
      </c>
      <c r="Y4892" s="15" t="s">
        <v>48</v>
      </c>
      <c r="Z4892" t="s">
        <v>55</v>
      </c>
      <c r="AA4892" t="s">
        <v>859</v>
      </c>
      <c r="AB4892">
        <v>0</v>
      </c>
      <c r="AC4892" s="68" t="s">
        <v>1476</v>
      </c>
      <c r="AD4892" s="68" t="s">
        <v>1659</v>
      </c>
      <c r="AE4892" t="s">
        <v>1475</v>
      </c>
    </row>
    <row r="4893" spans="1:31" ht="14.4" x14ac:dyDescent="0.3">
      <c r="A4893">
        <v>48</v>
      </c>
      <c r="B4893" t="s">
        <v>24</v>
      </c>
      <c r="C4893" t="s">
        <v>358</v>
      </c>
      <c r="D4893" t="s">
        <v>359</v>
      </c>
      <c r="E4893">
        <v>2011</v>
      </c>
      <c r="F4893" t="s">
        <v>760</v>
      </c>
      <c r="G4893" t="s">
        <v>761</v>
      </c>
      <c r="H4893" s="3" t="s">
        <v>762</v>
      </c>
      <c r="I4893" s="8">
        <v>-3.5329999999999999</v>
      </c>
      <c r="J4893" s="8">
        <v>-73.474000000000004</v>
      </c>
      <c r="K4893" t="s">
        <v>109</v>
      </c>
      <c r="L4893" t="s">
        <v>110</v>
      </c>
      <c r="M4893" t="s">
        <v>712</v>
      </c>
      <c r="N4893" t="s">
        <v>763</v>
      </c>
      <c r="O4893" s="12">
        <v>2008</v>
      </c>
      <c r="P4893" s="12">
        <v>5</v>
      </c>
      <c r="Q4893" s="12">
        <v>2008</v>
      </c>
      <c r="R4893" s="12">
        <v>10</v>
      </c>
      <c r="S4893">
        <f t="shared" si="67"/>
        <v>8.0645161290322578E-2</v>
      </c>
      <c r="T4893" s="7">
        <v>2.5</v>
      </c>
      <c r="U4893">
        <v>8</v>
      </c>
      <c r="V4893" t="s">
        <v>82</v>
      </c>
      <c r="W4893">
        <f t="shared" si="68"/>
        <v>480</v>
      </c>
      <c r="X4893" s="5">
        <v>2</v>
      </c>
      <c r="Y4893" s="15" t="s">
        <v>48</v>
      </c>
      <c r="Z4893" t="s">
        <v>55</v>
      </c>
      <c r="AA4893" t="s">
        <v>1054</v>
      </c>
      <c r="AB4893">
        <v>0</v>
      </c>
      <c r="AC4893" s="68" t="s">
        <v>1476</v>
      </c>
      <c r="AD4893" s="68" t="s">
        <v>1659</v>
      </c>
      <c r="AE4893" t="s">
        <v>1475</v>
      </c>
    </row>
    <row r="4894" spans="1:31" ht="14.4" x14ac:dyDescent="0.3">
      <c r="A4894">
        <v>48</v>
      </c>
      <c r="B4894" t="s">
        <v>24</v>
      </c>
      <c r="C4894" t="s">
        <v>358</v>
      </c>
      <c r="D4894" t="s">
        <v>359</v>
      </c>
      <c r="E4894">
        <v>2011</v>
      </c>
      <c r="F4894" t="s">
        <v>760</v>
      </c>
      <c r="G4894" t="s">
        <v>761</v>
      </c>
      <c r="H4894" s="3" t="s">
        <v>762</v>
      </c>
      <c r="I4894" s="8">
        <v>-3.5329999999999999</v>
      </c>
      <c r="J4894" s="8">
        <v>-73.474000000000004</v>
      </c>
      <c r="K4894" t="s">
        <v>109</v>
      </c>
      <c r="L4894" t="s">
        <v>110</v>
      </c>
      <c r="M4894" t="s">
        <v>712</v>
      </c>
      <c r="N4894" t="s">
        <v>763</v>
      </c>
      <c r="O4894" s="12">
        <v>2008</v>
      </c>
      <c r="P4894" s="12">
        <v>5</v>
      </c>
      <c r="Q4894" s="12">
        <v>2008</v>
      </c>
      <c r="R4894" s="12">
        <v>10</v>
      </c>
      <c r="S4894">
        <f t="shared" si="67"/>
        <v>8.0645161290322578E-2</v>
      </c>
      <c r="T4894" s="7">
        <v>2.5</v>
      </c>
      <c r="U4894">
        <v>8</v>
      </c>
      <c r="V4894" t="s">
        <v>82</v>
      </c>
      <c r="W4894">
        <f t="shared" si="68"/>
        <v>480</v>
      </c>
      <c r="X4894" s="5">
        <v>2</v>
      </c>
      <c r="Y4894" s="15" t="s">
        <v>48</v>
      </c>
      <c r="Z4894" t="s">
        <v>55</v>
      </c>
      <c r="AA4894" t="s">
        <v>890</v>
      </c>
      <c r="AB4894">
        <v>0</v>
      </c>
      <c r="AC4894" s="68" t="s">
        <v>1476</v>
      </c>
      <c r="AD4894" s="68" t="s">
        <v>1659</v>
      </c>
      <c r="AE4894" t="s">
        <v>1475</v>
      </c>
    </row>
    <row r="4895" spans="1:31" ht="14.4" x14ac:dyDescent="0.3">
      <c r="A4895">
        <v>48</v>
      </c>
      <c r="B4895" t="s">
        <v>24</v>
      </c>
      <c r="C4895" t="s">
        <v>358</v>
      </c>
      <c r="D4895" t="s">
        <v>359</v>
      </c>
      <c r="E4895">
        <v>2011</v>
      </c>
      <c r="F4895" t="s">
        <v>760</v>
      </c>
      <c r="G4895" t="s">
        <v>761</v>
      </c>
      <c r="H4895" s="3" t="s">
        <v>762</v>
      </c>
      <c r="I4895" s="8">
        <v>-3.5329999999999999</v>
      </c>
      <c r="J4895" s="8">
        <v>-73.474000000000004</v>
      </c>
      <c r="K4895" t="s">
        <v>109</v>
      </c>
      <c r="L4895" t="s">
        <v>110</v>
      </c>
      <c r="M4895" t="s">
        <v>712</v>
      </c>
      <c r="N4895" t="s">
        <v>763</v>
      </c>
      <c r="O4895" s="12">
        <v>2008</v>
      </c>
      <c r="P4895" s="12">
        <v>5</v>
      </c>
      <c r="Q4895" s="12">
        <v>2008</v>
      </c>
      <c r="R4895" s="12">
        <v>10</v>
      </c>
      <c r="S4895">
        <f t="shared" si="67"/>
        <v>8.0645161290322578E-2</v>
      </c>
      <c r="T4895" s="7">
        <v>2.5</v>
      </c>
      <c r="U4895">
        <v>8</v>
      </c>
      <c r="V4895" t="s">
        <v>82</v>
      </c>
      <c r="W4895">
        <f t="shared" si="68"/>
        <v>480</v>
      </c>
      <c r="X4895" s="5">
        <v>2</v>
      </c>
      <c r="Y4895" s="15" t="s">
        <v>48</v>
      </c>
      <c r="Z4895" t="s">
        <v>55</v>
      </c>
      <c r="AA4895" t="s">
        <v>860</v>
      </c>
      <c r="AB4895">
        <v>0</v>
      </c>
      <c r="AC4895" s="68" t="s">
        <v>1476</v>
      </c>
      <c r="AD4895" s="68" t="s">
        <v>1659</v>
      </c>
      <c r="AE4895" t="s">
        <v>1475</v>
      </c>
    </row>
    <row r="4896" spans="1:31" ht="14.4" x14ac:dyDescent="0.3">
      <c r="A4896">
        <v>48</v>
      </c>
      <c r="B4896" t="s">
        <v>24</v>
      </c>
      <c r="C4896" t="s">
        <v>358</v>
      </c>
      <c r="D4896" t="s">
        <v>359</v>
      </c>
      <c r="E4896">
        <v>2011</v>
      </c>
      <c r="F4896" t="s">
        <v>760</v>
      </c>
      <c r="G4896" t="s">
        <v>761</v>
      </c>
      <c r="H4896" s="3" t="s">
        <v>762</v>
      </c>
      <c r="I4896" s="8">
        <v>-3.5329999999999999</v>
      </c>
      <c r="J4896" s="8">
        <v>-73.474000000000004</v>
      </c>
      <c r="K4896" t="s">
        <v>109</v>
      </c>
      <c r="L4896" t="s">
        <v>110</v>
      </c>
      <c r="M4896" t="s">
        <v>712</v>
      </c>
      <c r="N4896" t="s">
        <v>763</v>
      </c>
      <c r="O4896" s="12">
        <v>2008</v>
      </c>
      <c r="P4896" s="12">
        <v>5</v>
      </c>
      <c r="Q4896" s="12">
        <v>2008</v>
      </c>
      <c r="R4896" s="12">
        <v>10</v>
      </c>
      <c r="S4896">
        <f t="shared" si="67"/>
        <v>8.0645161290322578E-2</v>
      </c>
      <c r="T4896" s="7">
        <v>2.5</v>
      </c>
      <c r="U4896">
        <v>8</v>
      </c>
      <c r="V4896" t="s">
        <v>82</v>
      </c>
      <c r="W4896">
        <f t="shared" si="68"/>
        <v>480</v>
      </c>
      <c r="X4896" s="5">
        <v>2</v>
      </c>
      <c r="Y4896" s="15" t="s">
        <v>48</v>
      </c>
      <c r="Z4896" t="s">
        <v>55</v>
      </c>
      <c r="AA4896" t="s">
        <v>503</v>
      </c>
      <c r="AB4896">
        <v>2</v>
      </c>
      <c r="AC4896" s="68" t="s">
        <v>1476</v>
      </c>
      <c r="AD4896" s="68" t="s">
        <v>1659</v>
      </c>
      <c r="AE4896" t="s">
        <v>1475</v>
      </c>
    </row>
    <row r="4897" spans="1:31" ht="14.4" x14ac:dyDescent="0.3">
      <c r="A4897">
        <v>48</v>
      </c>
      <c r="B4897" t="s">
        <v>24</v>
      </c>
      <c r="C4897" t="s">
        <v>358</v>
      </c>
      <c r="D4897" t="s">
        <v>359</v>
      </c>
      <c r="E4897">
        <v>2011</v>
      </c>
      <c r="F4897" t="s">
        <v>760</v>
      </c>
      <c r="G4897" t="s">
        <v>761</v>
      </c>
      <c r="H4897" s="3" t="s">
        <v>762</v>
      </c>
      <c r="I4897" s="8">
        <v>-3.5329999999999999</v>
      </c>
      <c r="J4897" s="8">
        <v>-73.474000000000004</v>
      </c>
      <c r="K4897" t="s">
        <v>109</v>
      </c>
      <c r="L4897" t="s">
        <v>110</v>
      </c>
      <c r="M4897" t="s">
        <v>712</v>
      </c>
      <c r="N4897" t="s">
        <v>763</v>
      </c>
      <c r="O4897" s="12">
        <v>2008</v>
      </c>
      <c r="P4897" s="12">
        <v>5</v>
      </c>
      <c r="Q4897" s="12">
        <v>2008</v>
      </c>
      <c r="R4897" s="12">
        <v>10</v>
      </c>
      <c r="S4897">
        <f t="shared" si="67"/>
        <v>8.0645161290322578E-2</v>
      </c>
      <c r="T4897" s="7">
        <v>2.5</v>
      </c>
      <c r="U4897">
        <v>8</v>
      </c>
      <c r="V4897" t="s">
        <v>82</v>
      </c>
      <c r="W4897">
        <f t="shared" si="68"/>
        <v>480</v>
      </c>
      <c r="X4897" s="5">
        <v>2</v>
      </c>
      <c r="Y4897" s="15" t="s">
        <v>48</v>
      </c>
      <c r="Z4897" t="s">
        <v>55</v>
      </c>
      <c r="AA4897" t="s">
        <v>1106</v>
      </c>
      <c r="AB4897">
        <v>0</v>
      </c>
      <c r="AC4897" s="68" t="s">
        <v>1476</v>
      </c>
      <c r="AD4897" s="68" t="s">
        <v>1659</v>
      </c>
      <c r="AE4897" t="s">
        <v>1475</v>
      </c>
    </row>
    <row r="4898" spans="1:31" ht="14.4" x14ac:dyDescent="0.3">
      <c r="A4898">
        <v>48</v>
      </c>
      <c r="B4898" t="s">
        <v>24</v>
      </c>
      <c r="C4898" t="s">
        <v>358</v>
      </c>
      <c r="D4898" t="s">
        <v>359</v>
      </c>
      <c r="E4898">
        <v>2011</v>
      </c>
      <c r="F4898" t="s">
        <v>760</v>
      </c>
      <c r="G4898" t="s">
        <v>761</v>
      </c>
      <c r="H4898" s="3" t="s">
        <v>762</v>
      </c>
      <c r="I4898" s="8">
        <v>-3.5329999999999999</v>
      </c>
      <c r="J4898" s="8">
        <v>-73.474000000000004</v>
      </c>
      <c r="K4898" t="s">
        <v>109</v>
      </c>
      <c r="L4898" t="s">
        <v>110</v>
      </c>
      <c r="M4898" t="s">
        <v>712</v>
      </c>
      <c r="N4898" t="s">
        <v>763</v>
      </c>
      <c r="O4898" s="12">
        <v>2008</v>
      </c>
      <c r="P4898" s="12">
        <v>5</v>
      </c>
      <c r="Q4898" s="12">
        <v>2008</v>
      </c>
      <c r="R4898" s="12">
        <v>10</v>
      </c>
      <c r="S4898">
        <f t="shared" si="67"/>
        <v>8.0645161290322578E-2</v>
      </c>
      <c r="T4898" s="7">
        <v>2.5</v>
      </c>
      <c r="U4898">
        <v>8</v>
      </c>
      <c r="V4898" t="s">
        <v>82</v>
      </c>
      <c r="W4898">
        <f t="shared" si="68"/>
        <v>480</v>
      </c>
      <c r="X4898" s="5">
        <v>2</v>
      </c>
      <c r="Y4898" s="15" t="s">
        <v>48</v>
      </c>
      <c r="Z4898" t="s">
        <v>55</v>
      </c>
      <c r="AA4898" t="s">
        <v>861</v>
      </c>
      <c r="AB4898">
        <v>0</v>
      </c>
      <c r="AC4898" s="68" t="s">
        <v>1476</v>
      </c>
      <c r="AD4898" s="68" t="s">
        <v>1659</v>
      </c>
      <c r="AE4898" t="s">
        <v>1475</v>
      </c>
    </row>
    <row r="4899" spans="1:31" ht="14.4" x14ac:dyDescent="0.3">
      <c r="A4899">
        <v>48</v>
      </c>
      <c r="B4899" t="s">
        <v>24</v>
      </c>
      <c r="C4899" t="s">
        <v>358</v>
      </c>
      <c r="D4899" t="s">
        <v>359</v>
      </c>
      <c r="E4899">
        <v>2011</v>
      </c>
      <c r="F4899" t="s">
        <v>760</v>
      </c>
      <c r="G4899" t="s">
        <v>761</v>
      </c>
      <c r="H4899" s="3" t="s">
        <v>762</v>
      </c>
      <c r="I4899" s="8">
        <v>-3.5329999999999999</v>
      </c>
      <c r="J4899" s="8">
        <v>-73.474000000000004</v>
      </c>
      <c r="K4899" t="s">
        <v>109</v>
      </c>
      <c r="L4899" t="s">
        <v>110</v>
      </c>
      <c r="M4899" t="s">
        <v>712</v>
      </c>
      <c r="N4899" t="s">
        <v>763</v>
      </c>
      <c r="O4899" s="12">
        <v>2008</v>
      </c>
      <c r="P4899" s="12">
        <v>5</v>
      </c>
      <c r="Q4899" s="12">
        <v>2008</v>
      </c>
      <c r="R4899" s="12">
        <v>10</v>
      </c>
      <c r="S4899">
        <f t="shared" si="67"/>
        <v>8.0645161290322578E-2</v>
      </c>
      <c r="T4899" s="7">
        <v>2.5</v>
      </c>
      <c r="U4899">
        <v>8</v>
      </c>
      <c r="V4899" t="s">
        <v>82</v>
      </c>
      <c r="W4899">
        <f t="shared" si="68"/>
        <v>480</v>
      </c>
      <c r="X4899" s="5">
        <v>2</v>
      </c>
      <c r="Y4899" s="15" t="s">
        <v>48</v>
      </c>
      <c r="Z4899" t="s">
        <v>55</v>
      </c>
      <c r="AA4899" t="s">
        <v>56</v>
      </c>
      <c r="AB4899">
        <v>0</v>
      </c>
      <c r="AC4899" s="68" t="s">
        <v>1476</v>
      </c>
      <c r="AD4899" s="68" t="s">
        <v>1659</v>
      </c>
      <c r="AE4899" t="s">
        <v>1475</v>
      </c>
    </row>
    <row r="4900" spans="1:31" ht="14.4" x14ac:dyDescent="0.3">
      <c r="A4900">
        <v>48</v>
      </c>
      <c r="B4900" t="s">
        <v>24</v>
      </c>
      <c r="C4900" t="s">
        <v>358</v>
      </c>
      <c r="D4900" t="s">
        <v>359</v>
      </c>
      <c r="E4900">
        <v>2011</v>
      </c>
      <c r="F4900" t="s">
        <v>760</v>
      </c>
      <c r="G4900" t="s">
        <v>761</v>
      </c>
      <c r="H4900" s="3" t="s">
        <v>762</v>
      </c>
      <c r="I4900" s="8">
        <v>-3.5329999999999999</v>
      </c>
      <c r="J4900" s="8">
        <v>-73.474000000000004</v>
      </c>
      <c r="K4900" t="s">
        <v>109</v>
      </c>
      <c r="L4900" t="s">
        <v>110</v>
      </c>
      <c r="M4900" t="s">
        <v>712</v>
      </c>
      <c r="N4900" t="s">
        <v>763</v>
      </c>
      <c r="O4900" s="12">
        <v>2008</v>
      </c>
      <c r="P4900" s="12">
        <v>5</v>
      </c>
      <c r="Q4900" s="12">
        <v>2008</v>
      </c>
      <c r="R4900" s="12">
        <v>10</v>
      </c>
      <c r="S4900">
        <f t="shared" si="67"/>
        <v>8.0645161290322578E-2</v>
      </c>
      <c r="T4900" s="7">
        <v>2.5</v>
      </c>
      <c r="U4900">
        <v>8</v>
      </c>
      <c r="V4900" t="s">
        <v>82</v>
      </c>
      <c r="W4900">
        <f t="shared" si="68"/>
        <v>480</v>
      </c>
      <c r="X4900" s="5">
        <v>2</v>
      </c>
      <c r="Y4900" s="15" t="s">
        <v>48</v>
      </c>
      <c r="Z4900" t="s">
        <v>55</v>
      </c>
      <c r="AA4900" t="s">
        <v>895</v>
      </c>
      <c r="AB4900">
        <v>0</v>
      </c>
      <c r="AC4900" s="68" t="s">
        <v>1476</v>
      </c>
      <c r="AD4900" s="68" t="s">
        <v>1659</v>
      </c>
      <c r="AE4900" t="s">
        <v>1475</v>
      </c>
    </row>
    <row r="4901" spans="1:31" ht="14.4" x14ac:dyDescent="0.3">
      <c r="A4901">
        <v>48</v>
      </c>
      <c r="B4901" t="s">
        <v>24</v>
      </c>
      <c r="C4901" t="s">
        <v>358</v>
      </c>
      <c r="D4901" t="s">
        <v>359</v>
      </c>
      <c r="E4901">
        <v>2011</v>
      </c>
      <c r="F4901" t="s">
        <v>760</v>
      </c>
      <c r="G4901" t="s">
        <v>761</v>
      </c>
      <c r="H4901" s="3" t="s">
        <v>762</v>
      </c>
      <c r="I4901" s="8">
        <v>-3.5329999999999999</v>
      </c>
      <c r="J4901" s="8">
        <v>-73.474000000000004</v>
      </c>
      <c r="K4901" t="s">
        <v>109</v>
      </c>
      <c r="L4901" t="s">
        <v>110</v>
      </c>
      <c r="M4901" t="s">
        <v>712</v>
      </c>
      <c r="N4901" t="s">
        <v>763</v>
      </c>
      <c r="O4901" s="12">
        <v>2008</v>
      </c>
      <c r="P4901" s="12">
        <v>5</v>
      </c>
      <c r="Q4901" s="12">
        <v>2008</v>
      </c>
      <c r="R4901" s="12">
        <v>10</v>
      </c>
      <c r="S4901">
        <f t="shared" si="67"/>
        <v>8.0645161290322578E-2</v>
      </c>
      <c r="T4901" s="7">
        <v>2.5</v>
      </c>
      <c r="U4901">
        <v>8</v>
      </c>
      <c r="V4901" t="s">
        <v>82</v>
      </c>
      <c r="W4901">
        <f t="shared" si="68"/>
        <v>480</v>
      </c>
      <c r="X4901" s="5">
        <v>2</v>
      </c>
      <c r="Y4901" s="15" t="s">
        <v>48</v>
      </c>
      <c r="Z4901" t="s">
        <v>55</v>
      </c>
      <c r="AA4901" t="s">
        <v>1135</v>
      </c>
      <c r="AB4901">
        <v>1</v>
      </c>
      <c r="AC4901" s="68" t="s">
        <v>1476</v>
      </c>
      <c r="AD4901" s="68" t="s">
        <v>1659</v>
      </c>
      <c r="AE4901" t="s">
        <v>1475</v>
      </c>
    </row>
    <row r="4902" spans="1:31" ht="14.4" x14ac:dyDescent="0.3">
      <c r="A4902">
        <v>48</v>
      </c>
      <c r="B4902" t="s">
        <v>24</v>
      </c>
      <c r="C4902" t="s">
        <v>358</v>
      </c>
      <c r="D4902" t="s">
        <v>359</v>
      </c>
      <c r="E4902">
        <v>2011</v>
      </c>
      <c r="F4902" t="s">
        <v>760</v>
      </c>
      <c r="G4902" t="s">
        <v>761</v>
      </c>
      <c r="H4902" s="3" t="s">
        <v>762</v>
      </c>
      <c r="I4902" s="8">
        <v>-3.5329999999999999</v>
      </c>
      <c r="J4902" s="8">
        <v>-73.474000000000004</v>
      </c>
      <c r="K4902" t="s">
        <v>109</v>
      </c>
      <c r="L4902" t="s">
        <v>110</v>
      </c>
      <c r="M4902" t="s">
        <v>712</v>
      </c>
      <c r="N4902" t="s">
        <v>763</v>
      </c>
      <c r="O4902" s="12">
        <v>2008</v>
      </c>
      <c r="P4902" s="12">
        <v>5</v>
      </c>
      <c r="Q4902" s="12">
        <v>2008</v>
      </c>
      <c r="R4902" s="12">
        <v>10</v>
      </c>
      <c r="S4902">
        <f t="shared" si="67"/>
        <v>8.0645161290322578E-2</v>
      </c>
      <c r="T4902" s="7">
        <v>2.5</v>
      </c>
      <c r="U4902">
        <v>8</v>
      </c>
      <c r="V4902" t="s">
        <v>82</v>
      </c>
      <c r="W4902">
        <f t="shared" si="68"/>
        <v>480</v>
      </c>
      <c r="X4902" s="5">
        <v>2</v>
      </c>
      <c r="Y4902" s="15" t="s">
        <v>48</v>
      </c>
      <c r="Z4902" t="s">
        <v>55</v>
      </c>
      <c r="AA4902" t="s">
        <v>59</v>
      </c>
      <c r="AB4902">
        <v>0</v>
      </c>
      <c r="AC4902" s="68" t="s">
        <v>1476</v>
      </c>
      <c r="AD4902" s="68" t="s">
        <v>1659</v>
      </c>
      <c r="AE4902" t="s">
        <v>1475</v>
      </c>
    </row>
    <row r="4903" spans="1:31" ht="14.4" x14ac:dyDescent="0.3">
      <c r="A4903">
        <v>48</v>
      </c>
      <c r="B4903" t="s">
        <v>24</v>
      </c>
      <c r="C4903" t="s">
        <v>358</v>
      </c>
      <c r="D4903" t="s">
        <v>359</v>
      </c>
      <c r="E4903">
        <v>2011</v>
      </c>
      <c r="F4903" t="s">
        <v>760</v>
      </c>
      <c r="G4903" t="s">
        <v>761</v>
      </c>
      <c r="H4903" s="3" t="s">
        <v>762</v>
      </c>
      <c r="I4903" s="8">
        <v>-3.5329999999999999</v>
      </c>
      <c r="J4903" s="8">
        <v>-73.474000000000004</v>
      </c>
      <c r="K4903" t="s">
        <v>109</v>
      </c>
      <c r="L4903" t="s">
        <v>110</v>
      </c>
      <c r="M4903" t="s">
        <v>712</v>
      </c>
      <c r="N4903" t="s">
        <v>763</v>
      </c>
      <c r="O4903" s="12">
        <v>2008</v>
      </c>
      <c r="P4903" s="12">
        <v>5</v>
      </c>
      <c r="Q4903" s="12">
        <v>2008</v>
      </c>
      <c r="R4903" s="12">
        <v>10</v>
      </c>
      <c r="S4903">
        <f t="shared" si="67"/>
        <v>8.0645161290322578E-2</v>
      </c>
      <c r="T4903" s="7">
        <v>2.5</v>
      </c>
      <c r="U4903">
        <v>8</v>
      </c>
      <c r="V4903" t="s">
        <v>82</v>
      </c>
      <c r="W4903">
        <f t="shared" si="68"/>
        <v>480</v>
      </c>
      <c r="X4903" s="5">
        <v>2</v>
      </c>
      <c r="Y4903" s="15" t="s">
        <v>48</v>
      </c>
      <c r="Z4903" t="s">
        <v>55</v>
      </c>
      <c r="AA4903" t="s">
        <v>1136</v>
      </c>
      <c r="AB4903">
        <v>0</v>
      </c>
      <c r="AC4903" s="68" t="s">
        <v>1476</v>
      </c>
      <c r="AD4903" s="68" t="s">
        <v>1659</v>
      </c>
      <c r="AE4903" t="s">
        <v>1475</v>
      </c>
    </row>
    <row r="4904" spans="1:31" ht="14.4" x14ac:dyDescent="0.3">
      <c r="A4904">
        <v>48</v>
      </c>
      <c r="B4904" t="s">
        <v>24</v>
      </c>
      <c r="C4904" t="s">
        <v>358</v>
      </c>
      <c r="D4904" t="s">
        <v>359</v>
      </c>
      <c r="E4904">
        <v>2011</v>
      </c>
      <c r="F4904" t="s">
        <v>760</v>
      </c>
      <c r="G4904" t="s">
        <v>761</v>
      </c>
      <c r="H4904" s="3" t="s">
        <v>762</v>
      </c>
      <c r="I4904" s="8">
        <v>-3.5329999999999999</v>
      </c>
      <c r="J4904" s="8">
        <v>-73.474000000000004</v>
      </c>
      <c r="K4904" t="s">
        <v>109</v>
      </c>
      <c r="L4904" t="s">
        <v>110</v>
      </c>
      <c r="M4904" t="s">
        <v>712</v>
      </c>
      <c r="N4904" t="s">
        <v>763</v>
      </c>
      <c r="O4904" s="12">
        <v>2008</v>
      </c>
      <c r="P4904" s="12">
        <v>5</v>
      </c>
      <c r="Q4904" s="12">
        <v>2008</v>
      </c>
      <c r="R4904" s="12">
        <v>10</v>
      </c>
      <c r="S4904">
        <f t="shared" si="67"/>
        <v>8.0645161290322578E-2</v>
      </c>
      <c r="T4904" s="7">
        <v>2.5</v>
      </c>
      <c r="U4904">
        <v>8</v>
      </c>
      <c r="V4904" t="s">
        <v>82</v>
      </c>
      <c r="W4904">
        <f t="shared" si="68"/>
        <v>480</v>
      </c>
      <c r="X4904" s="5">
        <v>2</v>
      </c>
      <c r="Y4904" s="15" t="s">
        <v>48</v>
      </c>
      <c r="Z4904" t="s">
        <v>55</v>
      </c>
      <c r="AA4904" t="s">
        <v>62</v>
      </c>
      <c r="AB4904">
        <v>0</v>
      </c>
      <c r="AC4904" s="68" t="s">
        <v>1476</v>
      </c>
      <c r="AD4904" s="68" t="s">
        <v>1659</v>
      </c>
      <c r="AE4904" t="s">
        <v>1475</v>
      </c>
    </row>
    <row r="4905" spans="1:31" ht="14.4" x14ac:dyDescent="0.3">
      <c r="A4905">
        <v>48</v>
      </c>
      <c r="B4905" t="s">
        <v>24</v>
      </c>
      <c r="C4905" t="s">
        <v>358</v>
      </c>
      <c r="D4905" t="s">
        <v>359</v>
      </c>
      <c r="E4905">
        <v>2011</v>
      </c>
      <c r="F4905" t="s">
        <v>760</v>
      </c>
      <c r="G4905" t="s">
        <v>761</v>
      </c>
      <c r="H4905" s="3" t="s">
        <v>762</v>
      </c>
      <c r="I4905" s="8">
        <v>-3.5329999999999999</v>
      </c>
      <c r="J4905" s="8">
        <v>-73.474000000000004</v>
      </c>
      <c r="K4905" t="s">
        <v>109</v>
      </c>
      <c r="L4905" t="s">
        <v>110</v>
      </c>
      <c r="M4905" t="s">
        <v>712</v>
      </c>
      <c r="N4905" t="s">
        <v>763</v>
      </c>
      <c r="O4905" s="12">
        <v>2008</v>
      </c>
      <c r="P4905" s="12">
        <v>5</v>
      </c>
      <c r="Q4905" s="12">
        <v>2008</v>
      </c>
      <c r="R4905" s="12">
        <v>10</v>
      </c>
      <c r="S4905">
        <f t="shared" si="67"/>
        <v>8.0645161290322578E-2</v>
      </c>
      <c r="T4905" s="7">
        <v>2.5</v>
      </c>
      <c r="U4905">
        <v>8</v>
      </c>
      <c r="V4905" t="s">
        <v>82</v>
      </c>
      <c r="W4905">
        <f t="shared" si="68"/>
        <v>480</v>
      </c>
      <c r="X4905" s="5">
        <v>2</v>
      </c>
      <c r="Y4905" s="15" t="s">
        <v>48</v>
      </c>
      <c r="Z4905" t="s">
        <v>55</v>
      </c>
      <c r="AA4905" t="s">
        <v>1082</v>
      </c>
      <c r="AB4905">
        <v>0</v>
      </c>
      <c r="AC4905" s="68" t="s">
        <v>1476</v>
      </c>
      <c r="AD4905" s="68" t="s">
        <v>1659</v>
      </c>
      <c r="AE4905" t="s">
        <v>1475</v>
      </c>
    </row>
    <row r="4906" spans="1:31" ht="14.4" x14ac:dyDescent="0.3">
      <c r="A4906">
        <v>48</v>
      </c>
      <c r="B4906" t="s">
        <v>24</v>
      </c>
      <c r="C4906" t="s">
        <v>358</v>
      </c>
      <c r="D4906" t="s">
        <v>359</v>
      </c>
      <c r="E4906">
        <v>2011</v>
      </c>
      <c r="F4906" t="s">
        <v>760</v>
      </c>
      <c r="G4906" t="s">
        <v>761</v>
      </c>
      <c r="H4906" s="3" t="s">
        <v>762</v>
      </c>
      <c r="I4906" s="8">
        <v>-3.5329999999999999</v>
      </c>
      <c r="J4906" s="8">
        <v>-73.474000000000004</v>
      </c>
      <c r="K4906" t="s">
        <v>109</v>
      </c>
      <c r="L4906" t="s">
        <v>110</v>
      </c>
      <c r="M4906" t="s">
        <v>712</v>
      </c>
      <c r="N4906" t="s">
        <v>763</v>
      </c>
      <c r="O4906" s="12">
        <v>2008</v>
      </c>
      <c r="P4906" s="12">
        <v>5</v>
      </c>
      <c r="Q4906" s="12">
        <v>2008</v>
      </c>
      <c r="R4906" s="12">
        <v>10</v>
      </c>
      <c r="S4906">
        <f t="shared" si="67"/>
        <v>8.0645161290322578E-2</v>
      </c>
      <c r="T4906" s="7">
        <v>2.5</v>
      </c>
      <c r="U4906">
        <v>8</v>
      </c>
      <c r="V4906" t="s">
        <v>82</v>
      </c>
      <c r="W4906">
        <f t="shared" si="68"/>
        <v>480</v>
      </c>
      <c r="X4906" s="5">
        <v>2</v>
      </c>
      <c r="Y4906" s="15" t="s">
        <v>48</v>
      </c>
      <c r="Z4906" t="s">
        <v>55</v>
      </c>
      <c r="AA4906" t="s">
        <v>1162</v>
      </c>
      <c r="AB4906">
        <v>0</v>
      </c>
      <c r="AC4906" s="68" t="s">
        <v>1476</v>
      </c>
      <c r="AD4906" s="68" t="s">
        <v>1659</v>
      </c>
      <c r="AE4906" t="s">
        <v>1475</v>
      </c>
    </row>
    <row r="4907" spans="1:31" ht="14.4" x14ac:dyDescent="0.3">
      <c r="A4907">
        <v>48</v>
      </c>
      <c r="B4907" t="s">
        <v>24</v>
      </c>
      <c r="C4907" t="s">
        <v>358</v>
      </c>
      <c r="D4907" t="s">
        <v>359</v>
      </c>
      <c r="E4907">
        <v>2011</v>
      </c>
      <c r="F4907" t="s">
        <v>760</v>
      </c>
      <c r="G4907" t="s">
        <v>761</v>
      </c>
      <c r="H4907" s="3" t="s">
        <v>762</v>
      </c>
      <c r="I4907" s="8">
        <v>-3.5329999999999999</v>
      </c>
      <c r="J4907" s="8">
        <v>-73.474000000000004</v>
      </c>
      <c r="K4907" t="s">
        <v>109</v>
      </c>
      <c r="L4907" t="s">
        <v>110</v>
      </c>
      <c r="M4907" t="s">
        <v>712</v>
      </c>
      <c r="N4907" t="s">
        <v>763</v>
      </c>
      <c r="O4907" s="12">
        <v>2008</v>
      </c>
      <c r="P4907" s="12">
        <v>5</v>
      </c>
      <c r="Q4907" s="12">
        <v>2008</v>
      </c>
      <c r="R4907" s="12">
        <v>10</v>
      </c>
      <c r="S4907">
        <f t="shared" si="67"/>
        <v>8.0645161290322578E-2</v>
      </c>
      <c r="T4907" s="7">
        <v>2.5</v>
      </c>
      <c r="U4907">
        <v>8</v>
      </c>
      <c r="V4907" t="s">
        <v>82</v>
      </c>
      <c r="W4907">
        <f t="shared" si="68"/>
        <v>480</v>
      </c>
      <c r="X4907" s="5">
        <v>2</v>
      </c>
      <c r="Y4907" s="15" t="s">
        <v>48</v>
      </c>
      <c r="Z4907" t="s">
        <v>55</v>
      </c>
      <c r="AA4907" t="s">
        <v>655</v>
      </c>
      <c r="AB4907">
        <v>4</v>
      </c>
      <c r="AC4907" s="68" t="s">
        <v>1476</v>
      </c>
      <c r="AD4907" s="68" t="s">
        <v>1659</v>
      </c>
      <c r="AE4907" t="s">
        <v>1475</v>
      </c>
    </row>
    <row r="4908" spans="1:31" ht="14.4" x14ac:dyDescent="0.3">
      <c r="A4908">
        <v>48</v>
      </c>
      <c r="B4908" t="s">
        <v>24</v>
      </c>
      <c r="C4908" t="s">
        <v>358</v>
      </c>
      <c r="D4908" t="s">
        <v>359</v>
      </c>
      <c r="E4908">
        <v>2011</v>
      </c>
      <c r="F4908" t="s">
        <v>760</v>
      </c>
      <c r="G4908" t="s">
        <v>761</v>
      </c>
      <c r="H4908" s="3" t="s">
        <v>762</v>
      </c>
      <c r="I4908" s="8">
        <v>-3.5329999999999999</v>
      </c>
      <c r="J4908" s="8">
        <v>-73.474000000000004</v>
      </c>
      <c r="K4908" t="s">
        <v>109</v>
      </c>
      <c r="L4908" t="s">
        <v>110</v>
      </c>
      <c r="M4908" t="s">
        <v>712</v>
      </c>
      <c r="N4908" t="s">
        <v>763</v>
      </c>
      <c r="O4908" s="12">
        <v>2008</v>
      </c>
      <c r="P4908" s="12">
        <v>5</v>
      </c>
      <c r="Q4908" s="12">
        <v>2008</v>
      </c>
      <c r="R4908" s="12">
        <v>10</v>
      </c>
      <c r="S4908">
        <f t="shared" si="67"/>
        <v>8.0645161290322578E-2</v>
      </c>
      <c r="T4908" s="7">
        <v>2.5</v>
      </c>
      <c r="U4908">
        <v>8</v>
      </c>
      <c r="V4908" t="s">
        <v>82</v>
      </c>
      <c r="W4908">
        <f t="shared" si="68"/>
        <v>480</v>
      </c>
      <c r="X4908" s="5">
        <v>2</v>
      </c>
      <c r="Y4908" s="15" t="s">
        <v>48</v>
      </c>
      <c r="Z4908" t="s">
        <v>55</v>
      </c>
      <c r="AA4908" t="s">
        <v>379</v>
      </c>
      <c r="AB4908">
        <v>1</v>
      </c>
      <c r="AC4908" s="68" t="s">
        <v>1476</v>
      </c>
      <c r="AD4908" s="68" t="s">
        <v>1659</v>
      </c>
      <c r="AE4908" t="s">
        <v>1475</v>
      </c>
    </row>
    <row r="4909" spans="1:31" ht="14.4" x14ac:dyDescent="0.3">
      <c r="A4909">
        <v>48</v>
      </c>
      <c r="B4909" t="s">
        <v>24</v>
      </c>
      <c r="C4909" t="s">
        <v>358</v>
      </c>
      <c r="D4909" t="s">
        <v>359</v>
      </c>
      <c r="E4909">
        <v>2011</v>
      </c>
      <c r="F4909" t="s">
        <v>760</v>
      </c>
      <c r="G4909" t="s">
        <v>761</v>
      </c>
      <c r="H4909" s="3" t="s">
        <v>762</v>
      </c>
      <c r="I4909" s="8">
        <v>-3.5329999999999999</v>
      </c>
      <c r="J4909" s="8">
        <v>-73.474000000000004</v>
      </c>
      <c r="K4909" t="s">
        <v>109</v>
      </c>
      <c r="L4909" t="s">
        <v>110</v>
      </c>
      <c r="M4909" t="s">
        <v>712</v>
      </c>
      <c r="N4909" t="s">
        <v>763</v>
      </c>
      <c r="O4909" s="12">
        <v>2008</v>
      </c>
      <c r="P4909" s="12">
        <v>5</v>
      </c>
      <c r="Q4909" s="12">
        <v>2008</v>
      </c>
      <c r="R4909" s="12">
        <v>10</v>
      </c>
      <c r="S4909">
        <f t="shared" si="67"/>
        <v>8.0645161290322578E-2</v>
      </c>
      <c r="T4909" s="7">
        <v>2.5</v>
      </c>
      <c r="U4909">
        <v>8</v>
      </c>
      <c r="V4909" t="s">
        <v>82</v>
      </c>
      <c r="W4909">
        <f t="shared" si="68"/>
        <v>480</v>
      </c>
      <c r="X4909" s="5">
        <v>2</v>
      </c>
      <c r="Y4909" s="15" t="s">
        <v>48</v>
      </c>
      <c r="Z4909" t="s">
        <v>55</v>
      </c>
      <c r="AA4909" t="s">
        <v>899</v>
      </c>
      <c r="AB4909">
        <v>9</v>
      </c>
      <c r="AC4909" s="68" t="s">
        <v>1476</v>
      </c>
      <c r="AD4909" s="68" t="s">
        <v>1659</v>
      </c>
      <c r="AE4909" t="s">
        <v>1475</v>
      </c>
    </row>
    <row r="4910" spans="1:31" ht="14.4" x14ac:dyDescent="0.3">
      <c r="A4910">
        <v>48</v>
      </c>
      <c r="B4910" t="s">
        <v>24</v>
      </c>
      <c r="C4910" t="s">
        <v>358</v>
      </c>
      <c r="D4910" t="s">
        <v>359</v>
      </c>
      <c r="E4910">
        <v>2011</v>
      </c>
      <c r="F4910" t="s">
        <v>760</v>
      </c>
      <c r="G4910" t="s">
        <v>761</v>
      </c>
      <c r="H4910" s="3" t="s">
        <v>762</v>
      </c>
      <c r="I4910" s="8">
        <v>-3.5329999999999999</v>
      </c>
      <c r="J4910" s="8">
        <v>-73.474000000000004</v>
      </c>
      <c r="K4910" t="s">
        <v>109</v>
      </c>
      <c r="L4910" t="s">
        <v>110</v>
      </c>
      <c r="M4910" t="s">
        <v>712</v>
      </c>
      <c r="N4910" t="s">
        <v>763</v>
      </c>
      <c r="O4910" s="12">
        <v>2008</v>
      </c>
      <c r="P4910" s="12">
        <v>5</v>
      </c>
      <c r="Q4910" s="12">
        <v>2008</v>
      </c>
      <c r="R4910" s="12">
        <v>10</v>
      </c>
      <c r="S4910">
        <f t="shared" si="67"/>
        <v>8.0645161290322578E-2</v>
      </c>
      <c r="T4910" s="7">
        <v>2.5</v>
      </c>
      <c r="U4910">
        <v>8</v>
      </c>
      <c r="V4910" t="s">
        <v>82</v>
      </c>
      <c r="W4910">
        <f t="shared" si="68"/>
        <v>480</v>
      </c>
      <c r="X4910" s="5">
        <v>2</v>
      </c>
      <c r="Y4910" s="15" t="s">
        <v>48</v>
      </c>
      <c r="Z4910" t="s">
        <v>55</v>
      </c>
      <c r="AA4910" t="s">
        <v>1062</v>
      </c>
      <c r="AB4910">
        <v>1</v>
      </c>
      <c r="AC4910" s="68" t="s">
        <v>1476</v>
      </c>
      <c r="AD4910" s="68" t="s">
        <v>1659</v>
      </c>
      <c r="AE4910" t="s">
        <v>1475</v>
      </c>
    </row>
    <row r="4911" spans="1:31" ht="14.4" x14ac:dyDescent="0.3">
      <c r="A4911">
        <v>48</v>
      </c>
      <c r="B4911" t="s">
        <v>24</v>
      </c>
      <c r="C4911" t="s">
        <v>358</v>
      </c>
      <c r="D4911" t="s">
        <v>359</v>
      </c>
      <c r="E4911">
        <v>2011</v>
      </c>
      <c r="F4911" t="s">
        <v>760</v>
      </c>
      <c r="G4911" t="s">
        <v>761</v>
      </c>
      <c r="H4911" s="3" t="s">
        <v>762</v>
      </c>
      <c r="I4911" s="8">
        <v>-3.5329999999999999</v>
      </c>
      <c r="J4911" s="8">
        <v>-73.474000000000004</v>
      </c>
      <c r="K4911" t="s">
        <v>109</v>
      </c>
      <c r="L4911" t="s">
        <v>110</v>
      </c>
      <c r="M4911" t="s">
        <v>712</v>
      </c>
      <c r="N4911" t="s">
        <v>763</v>
      </c>
      <c r="O4911" s="12">
        <v>2008</v>
      </c>
      <c r="P4911" s="12">
        <v>5</v>
      </c>
      <c r="Q4911" s="12">
        <v>2008</v>
      </c>
      <c r="R4911" s="12">
        <v>10</v>
      </c>
      <c r="S4911">
        <f t="shared" si="67"/>
        <v>8.0645161290322578E-2</v>
      </c>
      <c r="T4911" s="7">
        <v>2.5</v>
      </c>
      <c r="U4911">
        <v>8</v>
      </c>
      <c r="V4911" t="s">
        <v>82</v>
      </c>
      <c r="W4911">
        <f t="shared" si="68"/>
        <v>480</v>
      </c>
      <c r="X4911" s="5">
        <v>2</v>
      </c>
      <c r="Y4911" s="15" t="s">
        <v>48</v>
      </c>
      <c r="Z4911" t="s">
        <v>55</v>
      </c>
      <c r="AA4911" t="s">
        <v>1072</v>
      </c>
      <c r="AB4911">
        <v>0</v>
      </c>
      <c r="AC4911" s="68" t="s">
        <v>1476</v>
      </c>
      <c r="AD4911" s="68" t="s">
        <v>1659</v>
      </c>
      <c r="AE4911" t="s">
        <v>1475</v>
      </c>
    </row>
    <row r="4912" spans="1:31" ht="14.4" x14ac:dyDescent="0.3">
      <c r="A4912">
        <v>48</v>
      </c>
      <c r="B4912" t="s">
        <v>24</v>
      </c>
      <c r="C4912" t="s">
        <v>358</v>
      </c>
      <c r="D4912" t="s">
        <v>359</v>
      </c>
      <c r="E4912">
        <v>2011</v>
      </c>
      <c r="F4912" t="s">
        <v>760</v>
      </c>
      <c r="G4912" t="s">
        <v>761</v>
      </c>
      <c r="H4912" s="3" t="s">
        <v>762</v>
      </c>
      <c r="I4912" s="8">
        <v>-3.5329999999999999</v>
      </c>
      <c r="J4912" s="8">
        <v>-73.474000000000004</v>
      </c>
      <c r="K4912" t="s">
        <v>109</v>
      </c>
      <c r="L4912" t="s">
        <v>110</v>
      </c>
      <c r="M4912" t="s">
        <v>712</v>
      </c>
      <c r="N4912" t="s">
        <v>763</v>
      </c>
      <c r="O4912" s="12">
        <v>2008</v>
      </c>
      <c r="P4912" s="12">
        <v>5</v>
      </c>
      <c r="Q4912" s="12">
        <v>2008</v>
      </c>
      <c r="R4912" s="12">
        <v>10</v>
      </c>
      <c r="S4912">
        <f t="shared" si="67"/>
        <v>8.0645161290322578E-2</v>
      </c>
      <c r="T4912" s="7">
        <v>2.5</v>
      </c>
      <c r="U4912">
        <v>8</v>
      </c>
      <c r="V4912" t="s">
        <v>82</v>
      </c>
      <c r="W4912">
        <f t="shared" si="68"/>
        <v>480</v>
      </c>
      <c r="X4912" s="5">
        <v>2</v>
      </c>
      <c r="Y4912" s="15" t="s">
        <v>48</v>
      </c>
      <c r="Z4912" t="s">
        <v>55</v>
      </c>
      <c r="AA4912" t="s">
        <v>1110</v>
      </c>
      <c r="AB4912">
        <v>2</v>
      </c>
      <c r="AC4912" s="68" t="s">
        <v>1476</v>
      </c>
      <c r="AD4912" s="68" t="s">
        <v>1659</v>
      </c>
      <c r="AE4912" t="s">
        <v>1475</v>
      </c>
    </row>
    <row r="4913" spans="1:31" ht="14.4" x14ac:dyDescent="0.3">
      <c r="A4913">
        <v>48</v>
      </c>
      <c r="B4913" t="s">
        <v>24</v>
      </c>
      <c r="C4913" t="s">
        <v>358</v>
      </c>
      <c r="D4913" t="s">
        <v>359</v>
      </c>
      <c r="E4913">
        <v>2011</v>
      </c>
      <c r="F4913" t="s">
        <v>760</v>
      </c>
      <c r="G4913" t="s">
        <v>761</v>
      </c>
      <c r="H4913" s="3" t="s">
        <v>762</v>
      </c>
      <c r="I4913" s="8">
        <v>-3.5329999999999999</v>
      </c>
      <c r="J4913" s="8">
        <v>-73.474000000000004</v>
      </c>
      <c r="K4913" t="s">
        <v>109</v>
      </c>
      <c r="L4913" t="s">
        <v>110</v>
      </c>
      <c r="M4913" t="s">
        <v>712</v>
      </c>
      <c r="N4913" t="s">
        <v>763</v>
      </c>
      <c r="O4913" s="12">
        <v>2008</v>
      </c>
      <c r="P4913" s="12">
        <v>5</v>
      </c>
      <c r="Q4913" s="12">
        <v>2008</v>
      </c>
      <c r="R4913" s="12">
        <v>10</v>
      </c>
      <c r="S4913">
        <f t="shared" si="67"/>
        <v>8.0645161290322578E-2</v>
      </c>
      <c r="T4913" s="7">
        <v>2.5</v>
      </c>
      <c r="U4913">
        <v>8</v>
      </c>
      <c r="V4913" t="s">
        <v>82</v>
      </c>
      <c r="W4913">
        <f t="shared" si="68"/>
        <v>480</v>
      </c>
      <c r="X4913" s="5">
        <v>2</v>
      </c>
      <c r="Y4913" s="15" t="s">
        <v>48</v>
      </c>
      <c r="Z4913" t="s">
        <v>55</v>
      </c>
      <c r="AA4913" t="s">
        <v>1178</v>
      </c>
      <c r="AB4913">
        <v>0</v>
      </c>
      <c r="AC4913" s="68" t="s">
        <v>1476</v>
      </c>
      <c r="AD4913" s="68" t="s">
        <v>1659</v>
      </c>
      <c r="AE4913" t="s">
        <v>1475</v>
      </c>
    </row>
    <row r="4914" spans="1:31" ht="14.4" x14ac:dyDescent="0.3">
      <c r="A4914">
        <v>48</v>
      </c>
      <c r="B4914" t="s">
        <v>24</v>
      </c>
      <c r="C4914" t="s">
        <v>358</v>
      </c>
      <c r="D4914" t="s">
        <v>359</v>
      </c>
      <c r="E4914">
        <v>2011</v>
      </c>
      <c r="F4914" t="s">
        <v>760</v>
      </c>
      <c r="G4914" t="s">
        <v>761</v>
      </c>
      <c r="H4914" s="3" t="s">
        <v>762</v>
      </c>
      <c r="I4914" s="8">
        <v>-3.5329999999999999</v>
      </c>
      <c r="J4914" s="8">
        <v>-73.474000000000004</v>
      </c>
      <c r="K4914" t="s">
        <v>109</v>
      </c>
      <c r="L4914" t="s">
        <v>110</v>
      </c>
      <c r="M4914" t="s">
        <v>712</v>
      </c>
      <c r="N4914" t="s">
        <v>763</v>
      </c>
      <c r="O4914" s="12">
        <v>2008</v>
      </c>
      <c r="P4914" s="12">
        <v>5</v>
      </c>
      <c r="Q4914" s="12">
        <v>2008</v>
      </c>
      <c r="R4914" s="12">
        <v>10</v>
      </c>
      <c r="S4914">
        <f t="shared" si="67"/>
        <v>8.0645161290322578E-2</v>
      </c>
      <c r="T4914" s="7">
        <v>2.5</v>
      </c>
      <c r="U4914">
        <v>8</v>
      </c>
      <c r="V4914" t="s">
        <v>82</v>
      </c>
      <c r="W4914">
        <f t="shared" si="68"/>
        <v>480</v>
      </c>
      <c r="X4914" s="5">
        <v>2</v>
      </c>
      <c r="Y4914" s="15" t="s">
        <v>48</v>
      </c>
      <c r="Z4914" t="s">
        <v>55</v>
      </c>
      <c r="AA4914" t="s">
        <v>867</v>
      </c>
      <c r="AB4914">
        <v>0</v>
      </c>
      <c r="AC4914" s="68" t="s">
        <v>1476</v>
      </c>
      <c r="AD4914" s="68" t="s">
        <v>1659</v>
      </c>
      <c r="AE4914" t="s">
        <v>1475</v>
      </c>
    </row>
    <row r="4915" spans="1:31" ht="14.4" x14ac:dyDescent="0.3">
      <c r="A4915">
        <v>48</v>
      </c>
      <c r="B4915" t="s">
        <v>24</v>
      </c>
      <c r="C4915" t="s">
        <v>358</v>
      </c>
      <c r="D4915" t="s">
        <v>359</v>
      </c>
      <c r="E4915">
        <v>2011</v>
      </c>
      <c r="F4915" t="s">
        <v>760</v>
      </c>
      <c r="G4915" t="s">
        <v>761</v>
      </c>
      <c r="H4915" s="3" t="s">
        <v>762</v>
      </c>
      <c r="I4915" s="8">
        <v>-3.5329999999999999</v>
      </c>
      <c r="J4915" s="8">
        <v>-73.474000000000004</v>
      </c>
      <c r="K4915" t="s">
        <v>109</v>
      </c>
      <c r="L4915" t="s">
        <v>110</v>
      </c>
      <c r="M4915" t="s">
        <v>712</v>
      </c>
      <c r="N4915" t="s">
        <v>763</v>
      </c>
      <c r="O4915" s="12">
        <v>2008</v>
      </c>
      <c r="P4915" s="12">
        <v>5</v>
      </c>
      <c r="Q4915" s="12">
        <v>2008</v>
      </c>
      <c r="R4915" s="12">
        <v>10</v>
      </c>
      <c r="S4915">
        <f t="shared" si="67"/>
        <v>8.0645161290322578E-2</v>
      </c>
      <c r="T4915" s="7">
        <v>2.5</v>
      </c>
      <c r="U4915">
        <v>8</v>
      </c>
      <c r="V4915" t="s">
        <v>82</v>
      </c>
      <c r="W4915">
        <f t="shared" si="68"/>
        <v>480</v>
      </c>
      <c r="X4915" s="5">
        <v>2</v>
      </c>
      <c r="Y4915" s="15" t="s">
        <v>48</v>
      </c>
      <c r="Z4915" t="s">
        <v>55</v>
      </c>
      <c r="AA4915" t="s">
        <v>258</v>
      </c>
      <c r="AB4915">
        <v>0</v>
      </c>
      <c r="AC4915" s="68" t="s">
        <v>1476</v>
      </c>
      <c r="AD4915" s="68" t="s">
        <v>1659</v>
      </c>
      <c r="AE4915" t="s">
        <v>1475</v>
      </c>
    </row>
    <row r="4916" spans="1:31" ht="14.4" x14ac:dyDescent="0.3">
      <c r="A4916">
        <v>48</v>
      </c>
      <c r="B4916" t="s">
        <v>24</v>
      </c>
      <c r="C4916" t="s">
        <v>358</v>
      </c>
      <c r="D4916" t="s">
        <v>359</v>
      </c>
      <c r="E4916">
        <v>2011</v>
      </c>
      <c r="F4916" t="s">
        <v>760</v>
      </c>
      <c r="G4916" t="s">
        <v>761</v>
      </c>
      <c r="H4916" s="3" t="s">
        <v>762</v>
      </c>
      <c r="I4916" s="8">
        <v>-3.5329999999999999</v>
      </c>
      <c r="J4916" s="8">
        <v>-73.474000000000004</v>
      </c>
      <c r="K4916" t="s">
        <v>109</v>
      </c>
      <c r="L4916" t="s">
        <v>110</v>
      </c>
      <c r="M4916" t="s">
        <v>712</v>
      </c>
      <c r="N4916" t="s">
        <v>763</v>
      </c>
      <c r="O4916" s="12">
        <v>2008</v>
      </c>
      <c r="P4916" s="12">
        <v>5</v>
      </c>
      <c r="Q4916" s="12">
        <v>2008</v>
      </c>
      <c r="R4916" s="12">
        <v>10</v>
      </c>
      <c r="S4916">
        <f t="shared" si="67"/>
        <v>8.0645161290322578E-2</v>
      </c>
      <c r="T4916" s="7">
        <v>2.5</v>
      </c>
      <c r="U4916">
        <v>8</v>
      </c>
      <c r="V4916" t="s">
        <v>82</v>
      </c>
      <c r="W4916">
        <f t="shared" si="68"/>
        <v>480</v>
      </c>
      <c r="X4916" s="5">
        <v>2</v>
      </c>
      <c r="Y4916" s="15" t="s">
        <v>48</v>
      </c>
      <c r="Z4916" t="s">
        <v>55</v>
      </c>
      <c r="AA4916" t="s">
        <v>1083</v>
      </c>
      <c r="AB4916">
        <v>12</v>
      </c>
      <c r="AC4916" s="68" t="s">
        <v>1476</v>
      </c>
      <c r="AD4916" s="68" t="s">
        <v>1659</v>
      </c>
      <c r="AE4916" t="s">
        <v>1475</v>
      </c>
    </row>
    <row r="4917" spans="1:31" ht="14.4" x14ac:dyDescent="0.3">
      <c r="A4917">
        <v>48</v>
      </c>
      <c r="B4917" t="s">
        <v>24</v>
      </c>
      <c r="C4917" t="s">
        <v>358</v>
      </c>
      <c r="D4917" t="s">
        <v>359</v>
      </c>
      <c r="E4917">
        <v>2011</v>
      </c>
      <c r="F4917" t="s">
        <v>760</v>
      </c>
      <c r="G4917" t="s">
        <v>761</v>
      </c>
      <c r="H4917" s="3" t="s">
        <v>762</v>
      </c>
      <c r="I4917" s="8">
        <v>-3.5329999999999999</v>
      </c>
      <c r="J4917" s="8">
        <v>-73.474000000000004</v>
      </c>
      <c r="K4917" t="s">
        <v>109</v>
      </c>
      <c r="L4917" t="s">
        <v>110</v>
      </c>
      <c r="M4917" t="s">
        <v>712</v>
      </c>
      <c r="N4917" t="s">
        <v>763</v>
      </c>
      <c r="O4917" s="12">
        <v>2008</v>
      </c>
      <c r="P4917" s="12">
        <v>5</v>
      </c>
      <c r="Q4917" s="12">
        <v>2008</v>
      </c>
      <c r="R4917" s="12">
        <v>10</v>
      </c>
      <c r="S4917">
        <f t="shared" si="67"/>
        <v>8.0645161290322578E-2</v>
      </c>
      <c r="T4917" s="7">
        <v>2.5</v>
      </c>
      <c r="U4917">
        <v>8</v>
      </c>
      <c r="V4917" t="s">
        <v>82</v>
      </c>
      <c r="W4917">
        <f t="shared" si="68"/>
        <v>480</v>
      </c>
      <c r="X4917" s="5">
        <v>2</v>
      </c>
      <c r="Y4917" s="15" t="s">
        <v>48</v>
      </c>
      <c r="Z4917" t="s">
        <v>55</v>
      </c>
      <c r="AA4917" t="s">
        <v>524</v>
      </c>
      <c r="AB4917">
        <v>0</v>
      </c>
      <c r="AC4917" s="68" t="s">
        <v>1476</v>
      </c>
      <c r="AD4917" s="68" t="s">
        <v>1659</v>
      </c>
      <c r="AE4917" t="s">
        <v>1475</v>
      </c>
    </row>
    <row r="4918" spans="1:31" ht="14.4" x14ac:dyDescent="0.3">
      <c r="A4918">
        <v>48</v>
      </c>
      <c r="B4918" t="s">
        <v>24</v>
      </c>
      <c r="C4918" t="s">
        <v>358</v>
      </c>
      <c r="D4918" t="s">
        <v>359</v>
      </c>
      <c r="E4918">
        <v>2011</v>
      </c>
      <c r="F4918" t="s">
        <v>760</v>
      </c>
      <c r="G4918" t="s">
        <v>761</v>
      </c>
      <c r="H4918" s="3" t="s">
        <v>762</v>
      </c>
      <c r="I4918" s="8">
        <v>-3.5329999999999999</v>
      </c>
      <c r="J4918" s="8">
        <v>-73.474000000000004</v>
      </c>
      <c r="K4918" t="s">
        <v>109</v>
      </c>
      <c r="L4918" t="s">
        <v>110</v>
      </c>
      <c r="M4918" t="s">
        <v>712</v>
      </c>
      <c r="N4918" t="s">
        <v>763</v>
      </c>
      <c r="O4918" s="12">
        <v>2008</v>
      </c>
      <c r="P4918" s="12">
        <v>5</v>
      </c>
      <c r="Q4918" s="12">
        <v>2008</v>
      </c>
      <c r="R4918" s="12">
        <v>10</v>
      </c>
      <c r="S4918">
        <f t="shared" si="67"/>
        <v>8.0645161290322578E-2</v>
      </c>
      <c r="T4918" s="7">
        <v>2.5</v>
      </c>
      <c r="U4918">
        <v>8</v>
      </c>
      <c r="V4918" t="s">
        <v>82</v>
      </c>
      <c r="W4918">
        <f t="shared" si="68"/>
        <v>480</v>
      </c>
      <c r="X4918" s="5">
        <v>2</v>
      </c>
      <c r="Y4918" s="15" t="s">
        <v>48</v>
      </c>
      <c r="Z4918" t="s">
        <v>55</v>
      </c>
      <c r="AA4918" t="s">
        <v>1107</v>
      </c>
      <c r="AB4918">
        <v>0</v>
      </c>
      <c r="AC4918" s="68" t="s">
        <v>1476</v>
      </c>
      <c r="AD4918" s="68" t="s">
        <v>1659</v>
      </c>
      <c r="AE4918" t="s">
        <v>1475</v>
      </c>
    </row>
    <row r="4919" spans="1:31" ht="14.4" x14ac:dyDescent="0.3">
      <c r="A4919">
        <v>48</v>
      </c>
      <c r="B4919" t="s">
        <v>24</v>
      </c>
      <c r="C4919" t="s">
        <v>358</v>
      </c>
      <c r="D4919" t="s">
        <v>359</v>
      </c>
      <c r="E4919">
        <v>2011</v>
      </c>
      <c r="F4919" t="s">
        <v>760</v>
      </c>
      <c r="G4919" t="s">
        <v>761</v>
      </c>
      <c r="H4919" s="3" t="s">
        <v>762</v>
      </c>
      <c r="I4919" s="8">
        <v>-3.5329999999999999</v>
      </c>
      <c r="J4919" s="8">
        <v>-73.474000000000004</v>
      </c>
      <c r="K4919" t="s">
        <v>109</v>
      </c>
      <c r="L4919" t="s">
        <v>110</v>
      </c>
      <c r="M4919" t="s">
        <v>712</v>
      </c>
      <c r="N4919" t="s">
        <v>763</v>
      </c>
      <c r="O4919" s="12">
        <v>2008</v>
      </c>
      <c r="P4919" s="12">
        <v>5</v>
      </c>
      <c r="Q4919" s="12">
        <v>2008</v>
      </c>
      <c r="R4919" s="12">
        <v>10</v>
      </c>
      <c r="S4919">
        <f t="shared" si="67"/>
        <v>8.0645161290322578E-2</v>
      </c>
      <c r="T4919" s="7">
        <v>2.5</v>
      </c>
      <c r="U4919">
        <v>8</v>
      </c>
      <c r="V4919" t="s">
        <v>82</v>
      </c>
      <c r="W4919">
        <f t="shared" si="68"/>
        <v>480</v>
      </c>
      <c r="X4919" s="5">
        <v>2</v>
      </c>
      <c r="Y4919" s="15" t="s">
        <v>48</v>
      </c>
      <c r="Z4919" t="s">
        <v>55</v>
      </c>
      <c r="AA4919" t="s">
        <v>1112</v>
      </c>
      <c r="AB4919">
        <v>1</v>
      </c>
      <c r="AC4919" s="68" t="s">
        <v>1476</v>
      </c>
      <c r="AD4919" s="68" t="s">
        <v>1659</v>
      </c>
      <c r="AE4919" t="s">
        <v>1475</v>
      </c>
    </row>
    <row r="4920" spans="1:31" ht="14.4" x14ac:dyDescent="0.3">
      <c r="A4920">
        <v>48</v>
      </c>
      <c r="B4920" t="s">
        <v>24</v>
      </c>
      <c r="C4920" t="s">
        <v>358</v>
      </c>
      <c r="D4920" t="s">
        <v>359</v>
      </c>
      <c r="E4920">
        <v>2011</v>
      </c>
      <c r="F4920" t="s">
        <v>760</v>
      </c>
      <c r="G4920" t="s">
        <v>761</v>
      </c>
      <c r="H4920" s="3" t="s">
        <v>762</v>
      </c>
      <c r="I4920" s="8">
        <v>-3.5329999999999999</v>
      </c>
      <c r="J4920" s="8">
        <v>-73.474000000000004</v>
      </c>
      <c r="K4920" t="s">
        <v>109</v>
      </c>
      <c r="L4920" t="s">
        <v>110</v>
      </c>
      <c r="M4920" t="s">
        <v>712</v>
      </c>
      <c r="N4920" t="s">
        <v>763</v>
      </c>
      <c r="O4920" s="12">
        <v>2008</v>
      </c>
      <c r="P4920" s="12">
        <v>5</v>
      </c>
      <c r="Q4920" s="12">
        <v>2008</v>
      </c>
      <c r="R4920" s="12">
        <v>10</v>
      </c>
      <c r="S4920">
        <f t="shared" si="67"/>
        <v>8.0645161290322578E-2</v>
      </c>
      <c r="T4920" s="7">
        <v>2.5</v>
      </c>
      <c r="U4920">
        <v>8</v>
      </c>
      <c r="V4920" t="s">
        <v>82</v>
      </c>
      <c r="W4920">
        <f t="shared" si="68"/>
        <v>480</v>
      </c>
      <c r="X4920" s="5">
        <v>2</v>
      </c>
      <c r="Y4920" s="15" t="s">
        <v>48</v>
      </c>
      <c r="Z4920" t="s">
        <v>55</v>
      </c>
      <c r="AA4920" t="s">
        <v>889</v>
      </c>
      <c r="AB4920">
        <v>7</v>
      </c>
      <c r="AC4920" s="68" t="s">
        <v>1476</v>
      </c>
      <c r="AD4920" s="68" t="s">
        <v>1659</v>
      </c>
      <c r="AE4920" t="s">
        <v>1475</v>
      </c>
    </row>
    <row r="4921" spans="1:31" ht="14.4" x14ac:dyDescent="0.3">
      <c r="A4921">
        <v>48</v>
      </c>
      <c r="B4921" t="s">
        <v>24</v>
      </c>
      <c r="C4921" t="s">
        <v>358</v>
      </c>
      <c r="D4921" t="s">
        <v>359</v>
      </c>
      <c r="E4921">
        <v>2011</v>
      </c>
      <c r="F4921" t="s">
        <v>760</v>
      </c>
      <c r="G4921" t="s">
        <v>761</v>
      </c>
      <c r="H4921" s="3" t="s">
        <v>762</v>
      </c>
      <c r="I4921" s="8">
        <v>-3.5329999999999999</v>
      </c>
      <c r="J4921" s="8">
        <v>-73.474000000000004</v>
      </c>
      <c r="K4921" t="s">
        <v>109</v>
      </c>
      <c r="L4921" t="s">
        <v>110</v>
      </c>
      <c r="M4921" t="s">
        <v>712</v>
      </c>
      <c r="N4921" t="s">
        <v>763</v>
      </c>
      <c r="O4921" s="12">
        <v>2008</v>
      </c>
      <c r="P4921" s="12">
        <v>5</v>
      </c>
      <c r="Q4921" s="12">
        <v>2008</v>
      </c>
      <c r="R4921" s="12">
        <v>10</v>
      </c>
      <c r="S4921">
        <f t="shared" si="67"/>
        <v>8.0645161290322578E-2</v>
      </c>
      <c r="T4921" s="7">
        <v>2.5</v>
      </c>
      <c r="U4921">
        <v>8</v>
      </c>
      <c r="V4921" t="s">
        <v>82</v>
      </c>
      <c r="W4921">
        <f t="shared" si="68"/>
        <v>480</v>
      </c>
      <c r="X4921" s="5">
        <v>2</v>
      </c>
      <c r="Y4921" s="15" t="s">
        <v>48</v>
      </c>
      <c r="Z4921" t="s">
        <v>55</v>
      </c>
      <c r="AA4921" t="s">
        <v>896</v>
      </c>
      <c r="AB4921">
        <v>0</v>
      </c>
      <c r="AC4921" s="68" t="s">
        <v>1476</v>
      </c>
      <c r="AD4921" s="68" t="s">
        <v>1659</v>
      </c>
      <c r="AE4921" t="s">
        <v>1475</v>
      </c>
    </row>
    <row r="4922" spans="1:31" ht="14.4" x14ac:dyDescent="0.3">
      <c r="A4922">
        <v>48</v>
      </c>
      <c r="B4922" t="s">
        <v>24</v>
      </c>
      <c r="C4922" t="s">
        <v>358</v>
      </c>
      <c r="D4922" t="s">
        <v>359</v>
      </c>
      <c r="E4922">
        <v>2011</v>
      </c>
      <c r="F4922" t="s">
        <v>760</v>
      </c>
      <c r="G4922" t="s">
        <v>761</v>
      </c>
      <c r="H4922" s="3" t="s">
        <v>762</v>
      </c>
      <c r="I4922" s="8">
        <v>-3.5329999999999999</v>
      </c>
      <c r="J4922" s="8">
        <v>-73.474000000000004</v>
      </c>
      <c r="K4922" t="s">
        <v>109</v>
      </c>
      <c r="L4922" t="s">
        <v>110</v>
      </c>
      <c r="M4922" t="s">
        <v>712</v>
      </c>
      <c r="N4922" t="s">
        <v>763</v>
      </c>
      <c r="O4922" s="12">
        <v>2008</v>
      </c>
      <c r="P4922" s="12">
        <v>5</v>
      </c>
      <c r="Q4922" s="12">
        <v>2008</v>
      </c>
      <c r="R4922" s="12">
        <v>10</v>
      </c>
      <c r="S4922">
        <f t="shared" si="67"/>
        <v>8.0645161290322578E-2</v>
      </c>
      <c r="T4922" s="7">
        <v>2.5</v>
      </c>
      <c r="U4922">
        <v>8</v>
      </c>
      <c r="V4922" t="s">
        <v>82</v>
      </c>
      <c r="W4922">
        <f t="shared" si="68"/>
        <v>480</v>
      </c>
      <c r="X4922" s="5">
        <v>2</v>
      </c>
      <c r="Y4922" s="15" t="s">
        <v>48</v>
      </c>
      <c r="Z4922" t="s">
        <v>55</v>
      </c>
      <c r="AA4922" t="s">
        <v>1179</v>
      </c>
      <c r="AB4922">
        <v>0</v>
      </c>
      <c r="AC4922" s="68" t="s">
        <v>1476</v>
      </c>
      <c r="AD4922" s="68" t="s">
        <v>1659</v>
      </c>
      <c r="AE4922" t="s">
        <v>1475</v>
      </c>
    </row>
    <row r="4923" spans="1:31" ht="14.4" x14ac:dyDescent="0.3">
      <c r="A4923">
        <v>48</v>
      </c>
      <c r="B4923" t="s">
        <v>24</v>
      </c>
      <c r="C4923" t="s">
        <v>358</v>
      </c>
      <c r="D4923" t="s">
        <v>359</v>
      </c>
      <c r="E4923">
        <v>2011</v>
      </c>
      <c r="F4923" t="s">
        <v>760</v>
      </c>
      <c r="G4923" t="s">
        <v>761</v>
      </c>
      <c r="H4923" s="3" t="s">
        <v>762</v>
      </c>
      <c r="I4923" s="8">
        <v>-3.5329999999999999</v>
      </c>
      <c r="J4923" s="8">
        <v>-73.474000000000004</v>
      </c>
      <c r="K4923" t="s">
        <v>109</v>
      </c>
      <c r="L4923" t="s">
        <v>110</v>
      </c>
      <c r="M4923" t="s">
        <v>712</v>
      </c>
      <c r="N4923" t="s">
        <v>763</v>
      </c>
      <c r="O4923" s="12">
        <v>2008</v>
      </c>
      <c r="P4923" s="12">
        <v>5</v>
      </c>
      <c r="Q4923" s="12">
        <v>2008</v>
      </c>
      <c r="R4923" s="12">
        <v>10</v>
      </c>
      <c r="S4923">
        <f t="shared" si="67"/>
        <v>8.0645161290322578E-2</v>
      </c>
      <c r="T4923" s="7">
        <v>2.5</v>
      </c>
      <c r="U4923">
        <v>8</v>
      </c>
      <c r="V4923" t="s">
        <v>82</v>
      </c>
      <c r="W4923">
        <f t="shared" si="68"/>
        <v>480</v>
      </c>
      <c r="X4923" s="5">
        <v>2</v>
      </c>
      <c r="Y4923" s="15" t="s">
        <v>48</v>
      </c>
      <c r="Z4923" t="s">
        <v>55</v>
      </c>
      <c r="AA4923" t="s">
        <v>70</v>
      </c>
      <c r="AB4923">
        <v>0</v>
      </c>
      <c r="AC4923" s="68" t="s">
        <v>1476</v>
      </c>
      <c r="AD4923" s="68" t="s">
        <v>1659</v>
      </c>
      <c r="AE4923" t="s">
        <v>1475</v>
      </c>
    </row>
    <row r="4924" spans="1:31" ht="14.4" x14ac:dyDescent="0.3">
      <c r="A4924">
        <v>48</v>
      </c>
      <c r="B4924" t="s">
        <v>24</v>
      </c>
      <c r="C4924" t="s">
        <v>358</v>
      </c>
      <c r="D4924" t="s">
        <v>359</v>
      </c>
      <c r="E4924">
        <v>2011</v>
      </c>
      <c r="F4924" t="s">
        <v>760</v>
      </c>
      <c r="G4924" t="s">
        <v>761</v>
      </c>
      <c r="H4924" s="3" t="s">
        <v>762</v>
      </c>
      <c r="I4924" s="8">
        <v>-3.5329999999999999</v>
      </c>
      <c r="J4924" s="8">
        <v>-73.474000000000004</v>
      </c>
      <c r="K4924" t="s">
        <v>109</v>
      </c>
      <c r="L4924" t="s">
        <v>110</v>
      </c>
      <c r="M4924" t="s">
        <v>712</v>
      </c>
      <c r="N4924" t="s">
        <v>763</v>
      </c>
      <c r="O4924" s="12">
        <v>2008</v>
      </c>
      <c r="P4924" s="12">
        <v>5</v>
      </c>
      <c r="Q4924" s="12">
        <v>2008</v>
      </c>
      <c r="R4924" s="12">
        <v>10</v>
      </c>
      <c r="S4924">
        <f t="shared" si="67"/>
        <v>8.0645161290322578E-2</v>
      </c>
      <c r="T4924" s="7">
        <v>2.5</v>
      </c>
      <c r="U4924">
        <v>8</v>
      </c>
      <c r="V4924" t="s">
        <v>82</v>
      </c>
      <c r="W4924">
        <f t="shared" si="68"/>
        <v>480</v>
      </c>
      <c r="X4924" s="5">
        <v>2</v>
      </c>
      <c r="Y4924" s="15" t="s">
        <v>48</v>
      </c>
      <c r="Z4924" t="s">
        <v>55</v>
      </c>
      <c r="AA4924" t="s">
        <v>1108</v>
      </c>
      <c r="AB4924">
        <v>0</v>
      </c>
      <c r="AC4924" s="68" t="s">
        <v>1476</v>
      </c>
      <c r="AD4924" s="68" t="s">
        <v>1659</v>
      </c>
      <c r="AE4924" t="s">
        <v>1475</v>
      </c>
    </row>
    <row r="4925" spans="1:31" ht="14.4" x14ac:dyDescent="0.3">
      <c r="A4925">
        <v>48</v>
      </c>
      <c r="B4925" t="s">
        <v>24</v>
      </c>
      <c r="C4925" t="s">
        <v>358</v>
      </c>
      <c r="D4925" t="s">
        <v>359</v>
      </c>
      <c r="E4925">
        <v>2011</v>
      </c>
      <c r="F4925" t="s">
        <v>760</v>
      </c>
      <c r="G4925" t="s">
        <v>761</v>
      </c>
      <c r="H4925" s="3" t="s">
        <v>762</v>
      </c>
      <c r="I4925" s="8">
        <v>-3.5329999999999999</v>
      </c>
      <c r="J4925" s="8">
        <v>-73.474000000000004</v>
      </c>
      <c r="K4925" t="s">
        <v>109</v>
      </c>
      <c r="L4925" t="s">
        <v>110</v>
      </c>
      <c r="M4925" t="s">
        <v>712</v>
      </c>
      <c r="N4925" t="s">
        <v>763</v>
      </c>
      <c r="O4925" s="12">
        <v>2008</v>
      </c>
      <c r="P4925" s="12">
        <v>5</v>
      </c>
      <c r="Q4925" s="12">
        <v>2008</v>
      </c>
      <c r="R4925" s="12">
        <v>10</v>
      </c>
      <c r="S4925">
        <f t="shared" si="67"/>
        <v>8.0645161290322578E-2</v>
      </c>
      <c r="T4925" s="7">
        <v>2.5</v>
      </c>
      <c r="U4925">
        <v>8</v>
      </c>
      <c r="V4925" t="s">
        <v>82</v>
      </c>
      <c r="W4925">
        <f t="shared" si="68"/>
        <v>480</v>
      </c>
      <c r="X4925" s="5">
        <v>2</v>
      </c>
      <c r="Y4925" s="15" t="s">
        <v>48</v>
      </c>
      <c r="Z4925" t="s">
        <v>55</v>
      </c>
      <c r="AA4925" t="s">
        <v>1139</v>
      </c>
      <c r="AB4925">
        <v>1</v>
      </c>
      <c r="AC4925" s="68" t="s">
        <v>1476</v>
      </c>
      <c r="AD4925" s="68" t="s">
        <v>1659</v>
      </c>
      <c r="AE4925" t="s">
        <v>1475</v>
      </c>
    </row>
    <row r="4926" spans="1:31" ht="14.4" x14ac:dyDescent="0.3">
      <c r="A4926">
        <v>48</v>
      </c>
      <c r="B4926" t="s">
        <v>24</v>
      </c>
      <c r="C4926" t="s">
        <v>358</v>
      </c>
      <c r="D4926" t="s">
        <v>359</v>
      </c>
      <c r="E4926">
        <v>2011</v>
      </c>
      <c r="F4926" t="s">
        <v>760</v>
      </c>
      <c r="G4926" t="s">
        <v>761</v>
      </c>
      <c r="H4926" s="3" t="s">
        <v>762</v>
      </c>
      <c r="I4926" s="8">
        <v>-3.5329999999999999</v>
      </c>
      <c r="J4926" s="8">
        <v>-73.474000000000004</v>
      </c>
      <c r="K4926" t="s">
        <v>109</v>
      </c>
      <c r="L4926" t="s">
        <v>110</v>
      </c>
      <c r="M4926" t="s">
        <v>712</v>
      </c>
      <c r="N4926" t="s">
        <v>763</v>
      </c>
      <c r="O4926" s="12">
        <v>2008</v>
      </c>
      <c r="P4926" s="12">
        <v>5</v>
      </c>
      <c r="Q4926" s="12">
        <v>2008</v>
      </c>
      <c r="R4926" s="12">
        <v>10</v>
      </c>
      <c r="S4926">
        <f t="shared" si="67"/>
        <v>8.0645161290322578E-2</v>
      </c>
      <c r="T4926" s="7">
        <v>2.5</v>
      </c>
      <c r="U4926">
        <v>8</v>
      </c>
      <c r="V4926" t="s">
        <v>82</v>
      </c>
      <c r="W4926">
        <f t="shared" si="68"/>
        <v>480</v>
      </c>
      <c r="X4926" s="5">
        <v>2</v>
      </c>
      <c r="Y4926" s="15" t="s">
        <v>48</v>
      </c>
      <c r="Z4926" t="s">
        <v>55</v>
      </c>
      <c r="AA4926" t="s">
        <v>1113</v>
      </c>
      <c r="AB4926">
        <v>0</v>
      </c>
      <c r="AC4926" s="68" t="s">
        <v>1476</v>
      </c>
      <c r="AD4926" s="68" t="s">
        <v>1659</v>
      </c>
      <c r="AE4926" t="s">
        <v>1475</v>
      </c>
    </row>
    <row r="4927" spans="1:31" ht="14.4" x14ac:dyDescent="0.3">
      <c r="A4927">
        <v>48</v>
      </c>
      <c r="B4927" t="s">
        <v>24</v>
      </c>
      <c r="C4927" t="s">
        <v>358</v>
      </c>
      <c r="D4927" t="s">
        <v>359</v>
      </c>
      <c r="E4927">
        <v>2011</v>
      </c>
      <c r="F4927" t="s">
        <v>760</v>
      </c>
      <c r="G4927" t="s">
        <v>761</v>
      </c>
      <c r="H4927" s="3" t="s">
        <v>762</v>
      </c>
      <c r="I4927" s="8">
        <v>-3.5329999999999999</v>
      </c>
      <c r="J4927" s="8">
        <v>-73.474000000000004</v>
      </c>
      <c r="K4927" t="s">
        <v>109</v>
      </c>
      <c r="L4927" t="s">
        <v>110</v>
      </c>
      <c r="M4927" t="s">
        <v>712</v>
      </c>
      <c r="N4927" t="s">
        <v>763</v>
      </c>
      <c r="O4927" s="12">
        <v>2008</v>
      </c>
      <c r="P4927" s="12">
        <v>5</v>
      </c>
      <c r="Q4927" s="12">
        <v>2008</v>
      </c>
      <c r="R4927" s="12">
        <v>10</v>
      </c>
      <c r="S4927">
        <f t="shared" si="67"/>
        <v>8.0645161290322578E-2</v>
      </c>
      <c r="T4927" s="7">
        <v>2.5</v>
      </c>
      <c r="U4927">
        <v>8</v>
      </c>
      <c r="V4927" t="s">
        <v>82</v>
      </c>
      <c r="W4927">
        <f t="shared" si="68"/>
        <v>480</v>
      </c>
      <c r="X4927" s="5">
        <v>2</v>
      </c>
      <c r="Y4927" s="15" t="s">
        <v>48</v>
      </c>
      <c r="Z4927" t="s">
        <v>55</v>
      </c>
      <c r="AA4927" t="s">
        <v>73</v>
      </c>
      <c r="AB4927">
        <v>0</v>
      </c>
      <c r="AC4927" s="68" t="s">
        <v>1476</v>
      </c>
      <c r="AD4927" s="68" t="s">
        <v>1659</v>
      </c>
      <c r="AE4927" t="s">
        <v>1475</v>
      </c>
    </row>
    <row r="4928" spans="1:31" ht="14.4" x14ac:dyDescent="0.3">
      <c r="A4928">
        <v>48</v>
      </c>
      <c r="B4928" t="s">
        <v>24</v>
      </c>
      <c r="C4928" t="s">
        <v>358</v>
      </c>
      <c r="D4928" t="s">
        <v>359</v>
      </c>
      <c r="E4928">
        <v>2011</v>
      </c>
      <c r="F4928" t="s">
        <v>760</v>
      </c>
      <c r="G4928" t="s">
        <v>761</v>
      </c>
      <c r="H4928" s="3" t="s">
        <v>762</v>
      </c>
      <c r="I4928" s="8">
        <v>-3.5329999999999999</v>
      </c>
      <c r="J4928" s="8">
        <v>-73.474000000000004</v>
      </c>
      <c r="K4928" t="s">
        <v>109</v>
      </c>
      <c r="L4928" t="s">
        <v>110</v>
      </c>
      <c r="M4928" t="s">
        <v>712</v>
      </c>
      <c r="N4928" t="s">
        <v>763</v>
      </c>
      <c r="O4928" s="12">
        <v>2008</v>
      </c>
      <c r="P4928" s="12">
        <v>5</v>
      </c>
      <c r="Q4928" s="12">
        <v>2008</v>
      </c>
      <c r="R4928" s="12">
        <v>10</v>
      </c>
      <c r="S4928">
        <f t="shared" si="67"/>
        <v>8.0645161290322578E-2</v>
      </c>
      <c r="T4928" s="7">
        <v>2.5</v>
      </c>
      <c r="U4928">
        <v>8</v>
      </c>
      <c r="V4928" t="s">
        <v>82</v>
      </c>
      <c r="W4928">
        <f t="shared" si="68"/>
        <v>480</v>
      </c>
      <c r="X4928" s="5">
        <v>2</v>
      </c>
      <c r="Y4928" s="15" t="s">
        <v>48</v>
      </c>
      <c r="Z4928" t="s">
        <v>55</v>
      </c>
      <c r="AA4928" t="s">
        <v>1180</v>
      </c>
      <c r="AB4928">
        <v>0</v>
      </c>
      <c r="AC4928" s="68" t="s">
        <v>1476</v>
      </c>
      <c r="AD4928" s="68" t="s">
        <v>1659</v>
      </c>
      <c r="AE4928" t="s">
        <v>1475</v>
      </c>
    </row>
    <row r="4929" spans="1:31" ht="14.4" x14ac:dyDescent="0.3">
      <c r="A4929">
        <v>48</v>
      </c>
      <c r="B4929" t="s">
        <v>24</v>
      </c>
      <c r="C4929" t="s">
        <v>358</v>
      </c>
      <c r="D4929" t="s">
        <v>359</v>
      </c>
      <c r="E4929">
        <v>2011</v>
      </c>
      <c r="F4929" t="s">
        <v>760</v>
      </c>
      <c r="G4929" t="s">
        <v>761</v>
      </c>
      <c r="H4929" s="3" t="s">
        <v>762</v>
      </c>
      <c r="I4929" s="8">
        <v>-3.5329999999999999</v>
      </c>
      <c r="J4929" s="8">
        <v>-73.474000000000004</v>
      </c>
      <c r="K4929" t="s">
        <v>109</v>
      </c>
      <c r="L4929" t="s">
        <v>110</v>
      </c>
      <c r="M4929" t="s">
        <v>712</v>
      </c>
      <c r="N4929" t="s">
        <v>763</v>
      </c>
      <c r="O4929" s="12">
        <v>2008</v>
      </c>
      <c r="P4929" s="12">
        <v>5</v>
      </c>
      <c r="Q4929" s="12">
        <v>2008</v>
      </c>
      <c r="R4929" s="12">
        <v>10</v>
      </c>
      <c r="S4929">
        <f t="shared" si="67"/>
        <v>8.0645161290322578E-2</v>
      </c>
      <c r="T4929" s="7">
        <v>2.5</v>
      </c>
      <c r="U4929">
        <v>8</v>
      </c>
      <c r="V4929" t="s">
        <v>82</v>
      </c>
      <c r="W4929">
        <f t="shared" si="68"/>
        <v>480</v>
      </c>
      <c r="X4929" s="5">
        <v>2</v>
      </c>
      <c r="Y4929" s="15" t="s">
        <v>48</v>
      </c>
      <c r="Z4929" t="s">
        <v>55</v>
      </c>
      <c r="AA4929" t="s">
        <v>1181</v>
      </c>
      <c r="AB4929">
        <v>0</v>
      </c>
      <c r="AC4929" s="68" t="s">
        <v>1476</v>
      </c>
      <c r="AD4929" s="68" t="s">
        <v>1659</v>
      </c>
      <c r="AE4929" t="s">
        <v>1475</v>
      </c>
    </row>
    <row r="4930" spans="1:31" ht="14.4" x14ac:dyDescent="0.3">
      <c r="A4930">
        <v>48</v>
      </c>
      <c r="B4930" t="s">
        <v>24</v>
      </c>
      <c r="C4930" t="s">
        <v>358</v>
      </c>
      <c r="D4930" t="s">
        <v>359</v>
      </c>
      <c r="E4930">
        <v>2011</v>
      </c>
      <c r="F4930" t="s">
        <v>760</v>
      </c>
      <c r="G4930" t="s">
        <v>761</v>
      </c>
      <c r="H4930" s="3" t="s">
        <v>762</v>
      </c>
      <c r="I4930" s="8">
        <v>-3.5329999999999999</v>
      </c>
      <c r="J4930" s="8">
        <v>-73.474000000000004</v>
      </c>
      <c r="K4930" t="s">
        <v>109</v>
      </c>
      <c r="L4930" t="s">
        <v>110</v>
      </c>
      <c r="M4930" t="s">
        <v>712</v>
      </c>
      <c r="N4930" t="s">
        <v>763</v>
      </c>
      <c r="O4930" s="12">
        <v>2008</v>
      </c>
      <c r="P4930" s="12">
        <v>5</v>
      </c>
      <c r="Q4930" s="12">
        <v>2008</v>
      </c>
      <c r="R4930" s="12">
        <v>10</v>
      </c>
      <c r="S4930">
        <f t="shared" si="67"/>
        <v>8.0645161290322578E-2</v>
      </c>
      <c r="T4930" s="7">
        <v>2.5</v>
      </c>
      <c r="U4930">
        <v>8</v>
      </c>
      <c r="V4930" t="s">
        <v>82</v>
      </c>
      <c r="W4930">
        <f t="shared" si="68"/>
        <v>480</v>
      </c>
      <c r="X4930" s="5">
        <v>2</v>
      </c>
      <c r="Y4930" s="15" t="s">
        <v>48</v>
      </c>
      <c r="Z4930" t="s">
        <v>55</v>
      </c>
      <c r="AA4930" t="s">
        <v>1182</v>
      </c>
      <c r="AB4930">
        <v>1</v>
      </c>
      <c r="AC4930" s="68" t="s">
        <v>1476</v>
      </c>
      <c r="AD4930" s="68" t="s">
        <v>1659</v>
      </c>
      <c r="AE4930" t="s">
        <v>1475</v>
      </c>
    </row>
    <row r="4931" spans="1:31" ht="14.4" x14ac:dyDescent="0.3">
      <c r="A4931">
        <v>48</v>
      </c>
      <c r="B4931" t="s">
        <v>24</v>
      </c>
      <c r="C4931" t="s">
        <v>358</v>
      </c>
      <c r="D4931" t="s">
        <v>359</v>
      </c>
      <c r="E4931">
        <v>2011</v>
      </c>
      <c r="F4931" t="s">
        <v>760</v>
      </c>
      <c r="G4931" t="s">
        <v>761</v>
      </c>
      <c r="H4931" s="3" t="s">
        <v>762</v>
      </c>
      <c r="I4931" s="8">
        <v>-3.5329999999999999</v>
      </c>
      <c r="J4931" s="8">
        <v>-73.474000000000004</v>
      </c>
      <c r="K4931" t="s">
        <v>109</v>
      </c>
      <c r="L4931" t="s">
        <v>110</v>
      </c>
      <c r="M4931" t="s">
        <v>712</v>
      </c>
      <c r="N4931" t="s">
        <v>763</v>
      </c>
      <c r="O4931" s="12">
        <v>2008</v>
      </c>
      <c r="P4931" s="12">
        <v>5</v>
      </c>
      <c r="Q4931" s="12">
        <v>2008</v>
      </c>
      <c r="R4931" s="12">
        <v>10</v>
      </c>
      <c r="S4931">
        <f t="shared" si="67"/>
        <v>8.0645161290322578E-2</v>
      </c>
      <c r="T4931" s="7">
        <v>2.5</v>
      </c>
      <c r="U4931">
        <v>8</v>
      </c>
      <c r="V4931" t="s">
        <v>82</v>
      </c>
      <c r="W4931">
        <f t="shared" si="68"/>
        <v>480</v>
      </c>
      <c r="X4931" s="5">
        <v>2</v>
      </c>
      <c r="Y4931" s="15" t="s">
        <v>48</v>
      </c>
      <c r="Z4931" t="s">
        <v>55</v>
      </c>
      <c r="AA4931" t="s">
        <v>876</v>
      </c>
      <c r="AB4931">
        <v>0</v>
      </c>
      <c r="AC4931" s="68" t="s">
        <v>1476</v>
      </c>
      <c r="AD4931" s="68" t="s">
        <v>1659</v>
      </c>
      <c r="AE4931" t="s">
        <v>1475</v>
      </c>
    </row>
    <row r="4932" spans="1:31" ht="14.4" x14ac:dyDescent="0.3">
      <c r="A4932">
        <v>48</v>
      </c>
      <c r="B4932" t="s">
        <v>24</v>
      </c>
      <c r="C4932" t="s">
        <v>358</v>
      </c>
      <c r="D4932" t="s">
        <v>359</v>
      </c>
      <c r="E4932">
        <v>2011</v>
      </c>
      <c r="F4932" t="s">
        <v>760</v>
      </c>
      <c r="G4932" t="s">
        <v>761</v>
      </c>
      <c r="H4932" s="3" t="s">
        <v>762</v>
      </c>
      <c r="I4932" s="8">
        <v>-3.5329999999999999</v>
      </c>
      <c r="J4932" s="8">
        <v>-73.474000000000004</v>
      </c>
      <c r="K4932" t="s">
        <v>109</v>
      </c>
      <c r="L4932" t="s">
        <v>110</v>
      </c>
      <c r="M4932" t="s">
        <v>712</v>
      </c>
      <c r="N4932" t="s">
        <v>763</v>
      </c>
      <c r="O4932" s="12">
        <v>2008</v>
      </c>
      <c r="P4932" s="12">
        <v>5</v>
      </c>
      <c r="Q4932" s="12">
        <v>2008</v>
      </c>
      <c r="R4932" s="12">
        <v>10</v>
      </c>
      <c r="S4932">
        <f t="shared" si="67"/>
        <v>8.0645161290322578E-2</v>
      </c>
      <c r="T4932" s="7">
        <v>2.5</v>
      </c>
      <c r="U4932">
        <v>8</v>
      </c>
      <c r="V4932" t="s">
        <v>82</v>
      </c>
      <c r="W4932">
        <f t="shared" si="68"/>
        <v>480</v>
      </c>
      <c r="X4932" s="5">
        <v>2</v>
      </c>
      <c r="Y4932" s="15" t="s">
        <v>48</v>
      </c>
      <c r="Z4932" t="s">
        <v>55</v>
      </c>
      <c r="AA4932" t="s">
        <v>1168</v>
      </c>
      <c r="AB4932">
        <v>0</v>
      </c>
      <c r="AC4932" s="68" t="s">
        <v>1476</v>
      </c>
      <c r="AD4932" s="68" t="s">
        <v>1659</v>
      </c>
      <c r="AE4932" t="s">
        <v>1475</v>
      </c>
    </row>
    <row r="4933" spans="1:31" ht="14.4" x14ac:dyDescent="0.3">
      <c r="A4933">
        <v>48</v>
      </c>
      <c r="B4933" t="s">
        <v>24</v>
      </c>
      <c r="C4933" t="s">
        <v>358</v>
      </c>
      <c r="D4933" t="s">
        <v>359</v>
      </c>
      <c r="E4933">
        <v>2011</v>
      </c>
      <c r="F4933" t="s">
        <v>760</v>
      </c>
      <c r="G4933" t="s">
        <v>761</v>
      </c>
      <c r="H4933" s="3" t="s">
        <v>762</v>
      </c>
      <c r="I4933" s="8">
        <v>-3.5329999999999999</v>
      </c>
      <c r="J4933" s="8">
        <v>-73.474000000000004</v>
      </c>
      <c r="K4933" t="s">
        <v>109</v>
      </c>
      <c r="L4933" t="s">
        <v>110</v>
      </c>
      <c r="M4933" t="s">
        <v>712</v>
      </c>
      <c r="N4933" t="s">
        <v>763</v>
      </c>
      <c r="O4933" s="12">
        <v>2008</v>
      </c>
      <c r="P4933" s="12">
        <v>5</v>
      </c>
      <c r="Q4933" s="12">
        <v>2008</v>
      </c>
      <c r="R4933" s="12">
        <v>10</v>
      </c>
      <c r="S4933">
        <f t="shared" si="67"/>
        <v>8.0645161290322578E-2</v>
      </c>
      <c r="T4933" s="7">
        <v>2.5</v>
      </c>
      <c r="U4933">
        <v>8</v>
      </c>
      <c r="V4933" t="s">
        <v>82</v>
      </c>
      <c r="W4933">
        <f t="shared" si="68"/>
        <v>480</v>
      </c>
      <c r="X4933" s="5">
        <v>2</v>
      </c>
      <c r="Y4933" s="15" t="s">
        <v>48</v>
      </c>
      <c r="Z4933" t="s">
        <v>55</v>
      </c>
      <c r="AA4933" t="s">
        <v>1117</v>
      </c>
      <c r="AB4933">
        <v>2</v>
      </c>
      <c r="AC4933" s="68" t="s">
        <v>1476</v>
      </c>
      <c r="AD4933" s="68" t="s">
        <v>1659</v>
      </c>
      <c r="AE4933" t="s">
        <v>1475</v>
      </c>
    </row>
    <row r="4934" spans="1:31" ht="14.4" x14ac:dyDescent="0.3">
      <c r="A4934">
        <v>48</v>
      </c>
      <c r="B4934" t="s">
        <v>24</v>
      </c>
      <c r="C4934" t="s">
        <v>358</v>
      </c>
      <c r="D4934" t="s">
        <v>359</v>
      </c>
      <c r="E4934">
        <v>2011</v>
      </c>
      <c r="F4934" t="s">
        <v>760</v>
      </c>
      <c r="G4934" t="s">
        <v>761</v>
      </c>
      <c r="H4934" s="3" t="s">
        <v>762</v>
      </c>
      <c r="I4934" s="8">
        <v>-3.5329999999999999</v>
      </c>
      <c r="J4934" s="8">
        <v>-73.474000000000004</v>
      </c>
      <c r="K4934" t="s">
        <v>109</v>
      </c>
      <c r="L4934" t="s">
        <v>110</v>
      </c>
      <c r="M4934" t="s">
        <v>712</v>
      </c>
      <c r="N4934" t="s">
        <v>763</v>
      </c>
      <c r="O4934" s="12">
        <v>2008</v>
      </c>
      <c r="P4934" s="12">
        <v>5</v>
      </c>
      <c r="Q4934" s="12">
        <v>2008</v>
      </c>
      <c r="R4934" s="12">
        <v>10</v>
      </c>
      <c r="S4934">
        <f t="shared" si="67"/>
        <v>8.0645161290322578E-2</v>
      </c>
      <c r="T4934" s="7">
        <v>2.5</v>
      </c>
      <c r="U4934">
        <v>8</v>
      </c>
      <c r="V4934" t="s">
        <v>82</v>
      </c>
      <c r="W4934">
        <f t="shared" si="68"/>
        <v>480</v>
      </c>
      <c r="X4934" s="5">
        <v>2</v>
      </c>
      <c r="Y4934" s="15" t="s">
        <v>48</v>
      </c>
      <c r="Z4934" t="s">
        <v>83</v>
      </c>
      <c r="AA4934" t="s">
        <v>128</v>
      </c>
      <c r="AB4934">
        <v>5</v>
      </c>
      <c r="AC4934" s="68" t="s">
        <v>1476</v>
      </c>
      <c r="AD4934" s="68" t="s">
        <v>1659</v>
      </c>
      <c r="AE4934" t="s">
        <v>1475</v>
      </c>
    </row>
    <row r="4935" spans="1:31" ht="14.4" x14ac:dyDescent="0.3">
      <c r="A4935">
        <v>48</v>
      </c>
      <c r="B4935" t="s">
        <v>24</v>
      </c>
      <c r="C4935" t="s">
        <v>358</v>
      </c>
      <c r="D4935" t="s">
        <v>359</v>
      </c>
      <c r="E4935">
        <v>2011</v>
      </c>
      <c r="F4935" t="s">
        <v>760</v>
      </c>
      <c r="G4935" t="s">
        <v>761</v>
      </c>
      <c r="H4935" s="3" t="s">
        <v>762</v>
      </c>
      <c r="I4935" s="8">
        <v>-3.5329999999999999</v>
      </c>
      <c r="J4935" s="8">
        <v>-73.474000000000004</v>
      </c>
      <c r="K4935" t="s">
        <v>109</v>
      </c>
      <c r="L4935" t="s">
        <v>110</v>
      </c>
      <c r="M4935" t="s">
        <v>712</v>
      </c>
      <c r="N4935" t="s">
        <v>763</v>
      </c>
      <c r="O4935" s="12">
        <v>2008</v>
      </c>
      <c r="P4935" s="12">
        <v>5</v>
      </c>
      <c r="Q4935" s="12">
        <v>2008</v>
      </c>
      <c r="R4935" s="12">
        <v>10</v>
      </c>
      <c r="S4935">
        <f t="shared" si="67"/>
        <v>8.0645161290322578E-2</v>
      </c>
      <c r="T4935" s="7">
        <v>2.5</v>
      </c>
      <c r="U4935">
        <v>8</v>
      </c>
      <c r="V4935" t="s">
        <v>82</v>
      </c>
      <c r="W4935">
        <f t="shared" si="68"/>
        <v>480</v>
      </c>
      <c r="X4935" s="5">
        <v>2</v>
      </c>
      <c r="Y4935" s="15" t="s">
        <v>48</v>
      </c>
      <c r="Z4935" t="s">
        <v>83</v>
      </c>
      <c r="AA4935" t="s">
        <v>274</v>
      </c>
      <c r="AB4935">
        <v>0</v>
      </c>
      <c r="AC4935" s="68" t="s">
        <v>1476</v>
      </c>
      <c r="AD4935" s="68" t="s">
        <v>1659</v>
      </c>
      <c r="AE4935" t="s">
        <v>1475</v>
      </c>
    </row>
    <row r="4936" spans="1:31" ht="14.4" x14ac:dyDescent="0.3">
      <c r="A4936">
        <v>48</v>
      </c>
      <c r="B4936" t="s">
        <v>24</v>
      </c>
      <c r="C4936" t="s">
        <v>358</v>
      </c>
      <c r="D4936" t="s">
        <v>359</v>
      </c>
      <c r="E4936">
        <v>2011</v>
      </c>
      <c r="F4936" t="s">
        <v>760</v>
      </c>
      <c r="G4936" t="s">
        <v>761</v>
      </c>
      <c r="H4936" s="3" t="s">
        <v>762</v>
      </c>
      <c r="I4936" s="8">
        <v>-3.5329999999999999</v>
      </c>
      <c r="J4936" s="8">
        <v>-73.474000000000004</v>
      </c>
      <c r="K4936" t="s">
        <v>109</v>
      </c>
      <c r="L4936" t="s">
        <v>110</v>
      </c>
      <c r="M4936" t="s">
        <v>712</v>
      </c>
      <c r="N4936" t="s">
        <v>763</v>
      </c>
      <c r="O4936" s="12">
        <v>2008</v>
      </c>
      <c r="P4936" s="12">
        <v>5</v>
      </c>
      <c r="Q4936" s="12">
        <v>2008</v>
      </c>
      <c r="R4936" s="12">
        <v>10</v>
      </c>
      <c r="S4936">
        <f t="shared" si="67"/>
        <v>8.0645161290322578E-2</v>
      </c>
      <c r="T4936" s="7">
        <v>2.5</v>
      </c>
      <c r="U4936">
        <v>8</v>
      </c>
      <c r="V4936" t="s">
        <v>82</v>
      </c>
      <c r="W4936">
        <f t="shared" si="68"/>
        <v>480</v>
      </c>
      <c r="X4936" s="5">
        <v>2</v>
      </c>
      <c r="Y4936" s="15" t="s">
        <v>48</v>
      </c>
      <c r="Z4936" t="s">
        <v>83</v>
      </c>
      <c r="AA4936" t="s">
        <v>911</v>
      </c>
      <c r="AB4936">
        <v>5</v>
      </c>
      <c r="AC4936" s="68" t="s">
        <v>1476</v>
      </c>
      <c r="AD4936" s="68" t="s">
        <v>1659</v>
      </c>
      <c r="AE4936" t="s">
        <v>1475</v>
      </c>
    </row>
    <row r="4937" spans="1:31" ht="14.4" x14ac:dyDescent="0.3">
      <c r="A4937">
        <v>48</v>
      </c>
      <c r="B4937" t="s">
        <v>24</v>
      </c>
      <c r="C4937" t="s">
        <v>358</v>
      </c>
      <c r="D4937" t="s">
        <v>359</v>
      </c>
      <c r="E4937">
        <v>2011</v>
      </c>
      <c r="F4937" t="s">
        <v>760</v>
      </c>
      <c r="G4937" t="s">
        <v>761</v>
      </c>
      <c r="H4937" s="3" t="s">
        <v>762</v>
      </c>
      <c r="I4937" s="8">
        <v>-3.5329999999999999</v>
      </c>
      <c r="J4937" s="8">
        <v>-73.474000000000004</v>
      </c>
      <c r="K4937" t="s">
        <v>109</v>
      </c>
      <c r="L4937" t="s">
        <v>110</v>
      </c>
      <c r="M4937" t="s">
        <v>712</v>
      </c>
      <c r="N4937" t="s">
        <v>763</v>
      </c>
      <c r="O4937" s="12">
        <v>2008</v>
      </c>
      <c r="P4937" s="12">
        <v>5</v>
      </c>
      <c r="Q4937" s="12">
        <v>2008</v>
      </c>
      <c r="R4937" s="12">
        <v>10</v>
      </c>
      <c r="S4937">
        <f t="shared" si="67"/>
        <v>8.0645161290322578E-2</v>
      </c>
      <c r="T4937" s="7">
        <v>2.5</v>
      </c>
      <c r="U4937">
        <v>8</v>
      </c>
      <c r="V4937" t="s">
        <v>82</v>
      </c>
      <c r="W4937">
        <f t="shared" si="68"/>
        <v>480</v>
      </c>
      <c r="X4937" s="5">
        <v>2</v>
      </c>
      <c r="Y4937" s="15" t="s">
        <v>48</v>
      </c>
      <c r="Z4937" t="s">
        <v>83</v>
      </c>
      <c r="AA4937" t="s">
        <v>902</v>
      </c>
      <c r="AB4937">
        <v>0</v>
      </c>
      <c r="AC4937" s="68" t="s">
        <v>1476</v>
      </c>
      <c r="AD4937" s="68" t="s">
        <v>1659</v>
      </c>
      <c r="AE4937" t="s">
        <v>1475</v>
      </c>
    </row>
    <row r="4938" spans="1:31" ht="14.4" x14ac:dyDescent="0.3">
      <c r="A4938">
        <v>48</v>
      </c>
      <c r="B4938" t="s">
        <v>24</v>
      </c>
      <c r="C4938" t="s">
        <v>358</v>
      </c>
      <c r="D4938" t="s">
        <v>359</v>
      </c>
      <c r="E4938">
        <v>2011</v>
      </c>
      <c r="F4938" t="s">
        <v>760</v>
      </c>
      <c r="G4938" t="s">
        <v>761</v>
      </c>
      <c r="H4938" s="3" t="s">
        <v>762</v>
      </c>
      <c r="I4938" s="8">
        <v>-3.5329999999999999</v>
      </c>
      <c r="J4938" s="8">
        <v>-73.474000000000004</v>
      </c>
      <c r="K4938" t="s">
        <v>109</v>
      </c>
      <c r="L4938" t="s">
        <v>110</v>
      </c>
      <c r="M4938" t="s">
        <v>712</v>
      </c>
      <c r="N4938" t="s">
        <v>763</v>
      </c>
      <c r="O4938" s="12">
        <v>2008</v>
      </c>
      <c r="P4938" s="12">
        <v>5</v>
      </c>
      <c r="Q4938" s="12">
        <v>2008</v>
      </c>
      <c r="R4938" s="12">
        <v>10</v>
      </c>
      <c r="S4938">
        <f t="shared" si="67"/>
        <v>8.0645161290322578E-2</v>
      </c>
      <c r="T4938" s="7">
        <v>2.5</v>
      </c>
      <c r="U4938">
        <v>8</v>
      </c>
      <c r="V4938" t="s">
        <v>82</v>
      </c>
      <c r="W4938">
        <f t="shared" si="68"/>
        <v>480</v>
      </c>
      <c r="X4938" s="5">
        <v>2</v>
      </c>
      <c r="Y4938" s="15" t="s">
        <v>48</v>
      </c>
      <c r="Z4938" t="s">
        <v>83</v>
      </c>
      <c r="AA4938" t="s">
        <v>87</v>
      </c>
      <c r="AB4938">
        <v>0</v>
      </c>
      <c r="AC4938" s="68" t="s">
        <v>1476</v>
      </c>
      <c r="AD4938" s="68" t="s">
        <v>1659</v>
      </c>
      <c r="AE4938" t="s">
        <v>1475</v>
      </c>
    </row>
    <row r="4939" spans="1:31" ht="14.4" x14ac:dyDescent="0.3">
      <c r="A4939">
        <v>48</v>
      </c>
      <c r="B4939" t="s">
        <v>24</v>
      </c>
      <c r="C4939" t="s">
        <v>358</v>
      </c>
      <c r="D4939" t="s">
        <v>359</v>
      </c>
      <c r="E4939">
        <v>2011</v>
      </c>
      <c r="F4939" t="s">
        <v>760</v>
      </c>
      <c r="G4939" t="s">
        <v>761</v>
      </c>
      <c r="H4939" s="3" t="s">
        <v>762</v>
      </c>
      <c r="I4939" s="8">
        <v>-3.5329999999999999</v>
      </c>
      <c r="J4939" s="8">
        <v>-73.474000000000004</v>
      </c>
      <c r="K4939" t="s">
        <v>109</v>
      </c>
      <c r="L4939" t="s">
        <v>110</v>
      </c>
      <c r="M4939" t="s">
        <v>712</v>
      </c>
      <c r="N4939" t="s">
        <v>763</v>
      </c>
      <c r="O4939" s="12">
        <v>2008</v>
      </c>
      <c r="P4939" s="12">
        <v>5</v>
      </c>
      <c r="Q4939" s="12">
        <v>2008</v>
      </c>
      <c r="R4939" s="12">
        <v>10</v>
      </c>
      <c r="S4939">
        <f t="shared" si="67"/>
        <v>8.0645161290322578E-2</v>
      </c>
      <c r="T4939" s="7">
        <v>2.5</v>
      </c>
      <c r="U4939">
        <v>8</v>
      </c>
      <c r="V4939" t="s">
        <v>82</v>
      </c>
      <c r="W4939">
        <f t="shared" si="68"/>
        <v>480</v>
      </c>
      <c r="X4939" s="5">
        <v>2</v>
      </c>
      <c r="Y4939" s="15" t="s">
        <v>48</v>
      </c>
      <c r="Z4939" t="s">
        <v>83</v>
      </c>
      <c r="AA4939" t="s">
        <v>1144</v>
      </c>
      <c r="AB4939">
        <v>0</v>
      </c>
      <c r="AC4939" s="68" t="s">
        <v>1476</v>
      </c>
      <c r="AD4939" s="68" t="s">
        <v>1659</v>
      </c>
      <c r="AE4939" t="s">
        <v>1475</v>
      </c>
    </row>
    <row r="4940" spans="1:31" ht="14.4" x14ac:dyDescent="0.3">
      <c r="A4940">
        <v>48</v>
      </c>
      <c r="B4940" t="s">
        <v>24</v>
      </c>
      <c r="C4940" t="s">
        <v>358</v>
      </c>
      <c r="D4940" t="s">
        <v>359</v>
      </c>
      <c r="E4940">
        <v>2011</v>
      </c>
      <c r="F4940" t="s">
        <v>760</v>
      </c>
      <c r="G4940" t="s">
        <v>761</v>
      </c>
      <c r="H4940" s="3" t="s">
        <v>762</v>
      </c>
      <c r="I4940" s="8">
        <v>-3.5329999999999999</v>
      </c>
      <c r="J4940" s="8">
        <v>-73.474000000000004</v>
      </c>
      <c r="K4940" t="s">
        <v>109</v>
      </c>
      <c r="L4940" t="s">
        <v>110</v>
      </c>
      <c r="M4940" t="s">
        <v>712</v>
      </c>
      <c r="N4940" t="s">
        <v>763</v>
      </c>
      <c r="O4940" s="12">
        <v>2008</v>
      </c>
      <c r="P4940" s="12">
        <v>5</v>
      </c>
      <c r="Q4940" s="12">
        <v>2008</v>
      </c>
      <c r="R4940" s="12">
        <v>10</v>
      </c>
      <c r="S4940">
        <f t="shared" si="67"/>
        <v>8.0645161290322578E-2</v>
      </c>
      <c r="T4940" s="7">
        <v>2.5</v>
      </c>
      <c r="U4940">
        <v>8</v>
      </c>
      <c r="V4940" t="s">
        <v>82</v>
      </c>
      <c r="W4940">
        <f t="shared" si="68"/>
        <v>480</v>
      </c>
      <c r="X4940" s="5">
        <v>2</v>
      </c>
      <c r="Y4940" s="15" t="s">
        <v>48</v>
      </c>
      <c r="Z4940" t="s">
        <v>83</v>
      </c>
      <c r="AA4940" t="s">
        <v>906</v>
      </c>
      <c r="AB4940">
        <v>0</v>
      </c>
      <c r="AC4940" s="68" t="s">
        <v>1476</v>
      </c>
      <c r="AD4940" s="68" t="s">
        <v>1659</v>
      </c>
      <c r="AE4940" t="s">
        <v>1475</v>
      </c>
    </row>
    <row r="4941" spans="1:31" ht="14.4" x14ac:dyDescent="0.3">
      <c r="A4941">
        <v>48</v>
      </c>
      <c r="B4941" t="s">
        <v>24</v>
      </c>
      <c r="C4941" t="s">
        <v>358</v>
      </c>
      <c r="D4941" t="s">
        <v>359</v>
      </c>
      <c r="E4941">
        <v>2011</v>
      </c>
      <c r="F4941" t="s">
        <v>760</v>
      </c>
      <c r="G4941" t="s">
        <v>761</v>
      </c>
      <c r="H4941" s="3" t="s">
        <v>762</v>
      </c>
      <c r="I4941" s="8">
        <v>-3.5329999999999999</v>
      </c>
      <c r="J4941" s="8">
        <v>-73.474000000000004</v>
      </c>
      <c r="K4941" t="s">
        <v>109</v>
      </c>
      <c r="L4941" t="s">
        <v>110</v>
      </c>
      <c r="M4941" t="s">
        <v>712</v>
      </c>
      <c r="N4941" t="s">
        <v>763</v>
      </c>
      <c r="O4941" s="12">
        <v>2008</v>
      </c>
      <c r="P4941" s="12">
        <v>5</v>
      </c>
      <c r="Q4941" s="12">
        <v>2008</v>
      </c>
      <c r="R4941" s="12">
        <v>10</v>
      </c>
      <c r="S4941">
        <f t="shared" si="67"/>
        <v>8.0645161290322578E-2</v>
      </c>
      <c r="T4941" s="7">
        <v>2.5</v>
      </c>
      <c r="U4941">
        <v>8</v>
      </c>
      <c r="V4941" t="s">
        <v>82</v>
      </c>
      <c r="W4941">
        <f t="shared" si="68"/>
        <v>480</v>
      </c>
      <c r="X4941" s="5">
        <v>2</v>
      </c>
      <c r="Y4941" s="15" t="s">
        <v>48</v>
      </c>
      <c r="Z4941" t="s">
        <v>90</v>
      </c>
      <c r="AA4941" t="s">
        <v>666</v>
      </c>
      <c r="AB4941">
        <v>0</v>
      </c>
      <c r="AC4941" s="68" t="s">
        <v>1476</v>
      </c>
      <c r="AD4941" s="68" t="s">
        <v>1659</v>
      </c>
      <c r="AE4941" t="s">
        <v>1475</v>
      </c>
    </row>
    <row r="4942" spans="1:31" ht="14.4" x14ac:dyDescent="0.3">
      <c r="A4942">
        <v>48</v>
      </c>
      <c r="B4942" t="s">
        <v>24</v>
      </c>
      <c r="C4942" t="s">
        <v>358</v>
      </c>
      <c r="D4942" t="s">
        <v>359</v>
      </c>
      <c r="E4942">
        <v>2011</v>
      </c>
      <c r="F4942" t="s">
        <v>760</v>
      </c>
      <c r="G4942" t="s">
        <v>761</v>
      </c>
      <c r="H4942" s="3" t="s">
        <v>762</v>
      </c>
      <c r="I4942" s="8">
        <v>-3.5329999999999999</v>
      </c>
      <c r="J4942" s="8">
        <v>-73.474000000000004</v>
      </c>
      <c r="K4942" t="s">
        <v>109</v>
      </c>
      <c r="L4942" t="s">
        <v>110</v>
      </c>
      <c r="M4942" t="s">
        <v>712</v>
      </c>
      <c r="N4942" t="s">
        <v>763</v>
      </c>
      <c r="O4942" s="12">
        <v>2008</v>
      </c>
      <c r="P4942" s="12">
        <v>5</v>
      </c>
      <c r="Q4942" s="12">
        <v>2008</v>
      </c>
      <c r="R4942" s="12">
        <v>10</v>
      </c>
      <c r="S4942">
        <f t="shared" si="67"/>
        <v>8.0645161290322578E-2</v>
      </c>
      <c r="T4942" s="7">
        <v>2.5</v>
      </c>
      <c r="U4942">
        <v>8</v>
      </c>
      <c r="V4942" t="s">
        <v>82</v>
      </c>
      <c r="W4942">
        <f t="shared" si="68"/>
        <v>480</v>
      </c>
      <c r="X4942" s="5">
        <v>2</v>
      </c>
      <c r="Y4942" s="15" t="s">
        <v>48</v>
      </c>
      <c r="Z4942" t="s">
        <v>90</v>
      </c>
      <c r="AA4942" t="s">
        <v>91</v>
      </c>
      <c r="AB4942">
        <v>0</v>
      </c>
      <c r="AC4942" s="68" t="s">
        <v>1476</v>
      </c>
      <c r="AD4942" s="68" t="s">
        <v>1659</v>
      </c>
      <c r="AE4942" t="s">
        <v>1475</v>
      </c>
    </row>
    <row r="4943" spans="1:31" ht="14.4" x14ac:dyDescent="0.3">
      <c r="A4943">
        <v>48</v>
      </c>
      <c r="B4943" t="s">
        <v>24</v>
      </c>
      <c r="C4943" t="s">
        <v>358</v>
      </c>
      <c r="D4943" t="s">
        <v>359</v>
      </c>
      <c r="E4943">
        <v>2011</v>
      </c>
      <c r="F4943" t="s">
        <v>764</v>
      </c>
      <c r="G4943" t="s">
        <v>765</v>
      </c>
      <c r="H4943" s="3" t="s">
        <v>766</v>
      </c>
      <c r="I4943" s="8">
        <v>-5.4340000000000002</v>
      </c>
      <c r="J4943" s="8">
        <v>-74.003</v>
      </c>
      <c r="K4943" t="s">
        <v>109</v>
      </c>
      <c r="L4943" t="s">
        <v>110</v>
      </c>
      <c r="M4943" t="s">
        <v>712</v>
      </c>
      <c r="N4943" t="s">
        <v>763</v>
      </c>
      <c r="O4943" s="12">
        <v>2008</v>
      </c>
      <c r="P4943" s="12">
        <v>5</v>
      </c>
      <c r="Q4943" s="12">
        <v>2008</v>
      </c>
      <c r="R4943" s="12">
        <v>10</v>
      </c>
      <c r="S4943">
        <f t="shared" si="67"/>
        <v>8.0645161290322578E-2</v>
      </c>
      <c r="T4943" s="7">
        <v>2.5</v>
      </c>
      <c r="U4943">
        <v>8</v>
      </c>
      <c r="V4943" t="s">
        <v>82</v>
      </c>
      <c r="W4943">
        <f t="shared" si="68"/>
        <v>480</v>
      </c>
      <c r="X4943" s="5">
        <v>2</v>
      </c>
      <c r="Y4943" s="15" t="s">
        <v>48</v>
      </c>
      <c r="Z4943" t="s">
        <v>1131</v>
      </c>
      <c r="AA4943" t="s">
        <v>1132</v>
      </c>
      <c r="AB4943">
        <v>0</v>
      </c>
      <c r="AC4943" s="68" t="s">
        <v>1476</v>
      </c>
      <c r="AD4943" s="68" t="s">
        <v>1659</v>
      </c>
      <c r="AE4943" t="s">
        <v>1475</v>
      </c>
    </row>
    <row r="4944" spans="1:31" ht="14.4" x14ac:dyDescent="0.3">
      <c r="A4944">
        <v>48</v>
      </c>
      <c r="B4944" t="s">
        <v>24</v>
      </c>
      <c r="C4944" t="s">
        <v>358</v>
      </c>
      <c r="D4944" t="s">
        <v>359</v>
      </c>
      <c r="E4944">
        <v>2011</v>
      </c>
      <c r="F4944" t="s">
        <v>764</v>
      </c>
      <c r="G4944" t="s">
        <v>765</v>
      </c>
      <c r="H4944" s="3" t="s">
        <v>766</v>
      </c>
      <c r="I4944" s="8">
        <v>-5.4340000000000002</v>
      </c>
      <c r="J4944" s="8">
        <v>-74.003</v>
      </c>
      <c r="K4944" t="s">
        <v>109</v>
      </c>
      <c r="L4944" t="s">
        <v>110</v>
      </c>
      <c r="M4944" t="s">
        <v>712</v>
      </c>
      <c r="N4944" t="s">
        <v>763</v>
      </c>
      <c r="O4944" s="12">
        <v>2008</v>
      </c>
      <c r="P4944" s="12">
        <v>5</v>
      </c>
      <c r="Q4944" s="12">
        <v>2008</v>
      </c>
      <c r="R4944" s="12">
        <v>10</v>
      </c>
      <c r="S4944">
        <f t="shared" si="67"/>
        <v>8.0645161290322578E-2</v>
      </c>
      <c r="T4944" s="7">
        <v>2.5</v>
      </c>
      <c r="U4944">
        <v>8</v>
      </c>
      <c r="V4944" t="s">
        <v>82</v>
      </c>
      <c r="W4944">
        <f t="shared" si="68"/>
        <v>480</v>
      </c>
      <c r="X4944" s="5">
        <v>2</v>
      </c>
      <c r="Y4944" s="15" t="s">
        <v>48</v>
      </c>
      <c r="Z4944" t="s">
        <v>49</v>
      </c>
      <c r="AA4944" t="s">
        <v>1175</v>
      </c>
      <c r="AB4944">
        <v>0</v>
      </c>
      <c r="AC4944" s="68" t="s">
        <v>1476</v>
      </c>
      <c r="AD4944" s="68" t="s">
        <v>1659</v>
      </c>
      <c r="AE4944" t="s">
        <v>1475</v>
      </c>
    </row>
    <row r="4945" spans="1:31" ht="14.4" x14ac:dyDescent="0.3">
      <c r="A4945">
        <v>48</v>
      </c>
      <c r="B4945" t="s">
        <v>24</v>
      </c>
      <c r="C4945" t="s">
        <v>358</v>
      </c>
      <c r="D4945" t="s">
        <v>359</v>
      </c>
      <c r="E4945">
        <v>2011</v>
      </c>
      <c r="F4945" t="s">
        <v>764</v>
      </c>
      <c r="G4945" t="s">
        <v>765</v>
      </c>
      <c r="H4945" s="3" t="s">
        <v>766</v>
      </c>
      <c r="I4945" s="8">
        <v>-5.4340000000000002</v>
      </c>
      <c r="J4945" s="8">
        <v>-74.003</v>
      </c>
      <c r="K4945" t="s">
        <v>109</v>
      </c>
      <c r="L4945" t="s">
        <v>110</v>
      </c>
      <c r="M4945" t="s">
        <v>712</v>
      </c>
      <c r="N4945" t="s">
        <v>763</v>
      </c>
      <c r="O4945" s="12">
        <v>2008</v>
      </c>
      <c r="P4945" s="12">
        <v>5</v>
      </c>
      <c r="Q4945" s="12">
        <v>2008</v>
      </c>
      <c r="R4945" s="12">
        <v>10</v>
      </c>
      <c r="S4945">
        <f t="shared" si="67"/>
        <v>8.0645161290322578E-2</v>
      </c>
      <c r="T4945" s="7">
        <v>2.5</v>
      </c>
      <c r="U4945">
        <v>8</v>
      </c>
      <c r="V4945" t="s">
        <v>82</v>
      </c>
      <c r="W4945">
        <f t="shared" si="68"/>
        <v>480</v>
      </c>
      <c r="X4945" s="5">
        <v>2</v>
      </c>
      <c r="Y4945" s="15" t="s">
        <v>48</v>
      </c>
      <c r="Z4945" t="s">
        <v>49</v>
      </c>
      <c r="AA4945" t="s">
        <v>1134</v>
      </c>
      <c r="AB4945">
        <v>0</v>
      </c>
      <c r="AC4945" s="68" t="s">
        <v>1476</v>
      </c>
      <c r="AD4945" s="68" t="s">
        <v>1659</v>
      </c>
      <c r="AE4945" t="s">
        <v>1475</v>
      </c>
    </row>
    <row r="4946" spans="1:31" ht="14.4" x14ac:dyDescent="0.3">
      <c r="A4946">
        <v>48</v>
      </c>
      <c r="B4946" t="s">
        <v>24</v>
      </c>
      <c r="C4946" t="s">
        <v>358</v>
      </c>
      <c r="D4946" t="s">
        <v>359</v>
      </c>
      <c r="E4946">
        <v>2011</v>
      </c>
      <c r="F4946" t="s">
        <v>764</v>
      </c>
      <c r="G4946" t="s">
        <v>765</v>
      </c>
      <c r="H4946" s="3" t="s">
        <v>766</v>
      </c>
      <c r="I4946" s="8">
        <v>-5.4340000000000002</v>
      </c>
      <c r="J4946" s="8">
        <v>-74.003</v>
      </c>
      <c r="K4946" t="s">
        <v>109</v>
      </c>
      <c r="L4946" t="s">
        <v>110</v>
      </c>
      <c r="M4946" t="s">
        <v>712</v>
      </c>
      <c r="N4946" t="s">
        <v>763</v>
      </c>
      <c r="O4946" s="12">
        <v>2008</v>
      </c>
      <c r="P4946" s="12">
        <v>5</v>
      </c>
      <c r="Q4946" s="12">
        <v>2008</v>
      </c>
      <c r="R4946" s="12">
        <v>10</v>
      </c>
      <c r="S4946">
        <f t="shared" si="67"/>
        <v>8.0645161290322578E-2</v>
      </c>
      <c r="T4946" s="7">
        <v>2.5</v>
      </c>
      <c r="U4946">
        <v>8</v>
      </c>
      <c r="V4946" t="s">
        <v>82</v>
      </c>
      <c r="W4946">
        <f t="shared" si="68"/>
        <v>480</v>
      </c>
      <c r="X4946" s="5">
        <v>2</v>
      </c>
      <c r="Y4946" s="15" t="s">
        <v>48</v>
      </c>
      <c r="Z4946" t="s">
        <v>49</v>
      </c>
      <c r="AA4946" t="s">
        <v>490</v>
      </c>
      <c r="AB4946">
        <v>28</v>
      </c>
      <c r="AC4946" s="68" t="s">
        <v>1476</v>
      </c>
      <c r="AD4946" s="68" t="s">
        <v>1659</v>
      </c>
      <c r="AE4946" t="s">
        <v>1475</v>
      </c>
    </row>
    <row r="4947" spans="1:31" ht="14.4" x14ac:dyDescent="0.3">
      <c r="A4947">
        <v>48</v>
      </c>
      <c r="B4947" t="s">
        <v>24</v>
      </c>
      <c r="C4947" t="s">
        <v>358</v>
      </c>
      <c r="D4947" t="s">
        <v>359</v>
      </c>
      <c r="E4947">
        <v>2011</v>
      </c>
      <c r="F4947" t="s">
        <v>764</v>
      </c>
      <c r="G4947" t="s">
        <v>765</v>
      </c>
      <c r="H4947" s="3" t="s">
        <v>766</v>
      </c>
      <c r="I4947" s="8">
        <v>-5.4340000000000002</v>
      </c>
      <c r="J4947" s="8">
        <v>-74.003</v>
      </c>
      <c r="K4947" t="s">
        <v>109</v>
      </c>
      <c r="L4947" t="s">
        <v>110</v>
      </c>
      <c r="M4947" t="s">
        <v>712</v>
      </c>
      <c r="N4947" t="s">
        <v>763</v>
      </c>
      <c r="O4947" s="12">
        <v>2008</v>
      </c>
      <c r="P4947" s="12">
        <v>5</v>
      </c>
      <c r="Q4947" s="12">
        <v>2008</v>
      </c>
      <c r="R4947" s="12">
        <v>10</v>
      </c>
      <c r="S4947">
        <f t="shared" si="67"/>
        <v>8.0645161290322578E-2</v>
      </c>
      <c r="T4947" s="7">
        <v>2.5</v>
      </c>
      <c r="U4947">
        <v>8</v>
      </c>
      <c r="V4947" t="s">
        <v>82</v>
      </c>
      <c r="W4947">
        <f t="shared" si="68"/>
        <v>480</v>
      </c>
      <c r="X4947" s="5">
        <v>2</v>
      </c>
      <c r="Y4947" s="15" t="s">
        <v>48</v>
      </c>
      <c r="Z4947" t="s">
        <v>49</v>
      </c>
      <c r="AA4947" t="s">
        <v>1176</v>
      </c>
      <c r="AB4947">
        <v>0</v>
      </c>
      <c r="AC4947" s="68" t="s">
        <v>1476</v>
      </c>
      <c r="AD4947" s="68" t="s">
        <v>1659</v>
      </c>
      <c r="AE4947" t="s">
        <v>1475</v>
      </c>
    </row>
    <row r="4948" spans="1:31" ht="14.4" x14ac:dyDescent="0.3">
      <c r="A4948">
        <v>48</v>
      </c>
      <c r="B4948" t="s">
        <v>24</v>
      </c>
      <c r="C4948" t="s">
        <v>358</v>
      </c>
      <c r="D4948" t="s">
        <v>359</v>
      </c>
      <c r="E4948">
        <v>2011</v>
      </c>
      <c r="F4948" t="s">
        <v>764</v>
      </c>
      <c r="G4948" t="s">
        <v>765</v>
      </c>
      <c r="H4948" s="3" t="s">
        <v>766</v>
      </c>
      <c r="I4948" s="8">
        <v>-5.4340000000000002</v>
      </c>
      <c r="J4948" s="8">
        <v>-74.003</v>
      </c>
      <c r="K4948" t="s">
        <v>109</v>
      </c>
      <c r="L4948" t="s">
        <v>110</v>
      </c>
      <c r="M4948" t="s">
        <v>712</v>
      </c>
      <c r="N4948" t="s">
        <v>763</v>
      </c>
      <c r="O4948" s="12">
        <v>2008</v>
      </c>
      <c r="P4948" s="12">
        <v>5</v>
      </c>
      <c r="Q4948" s="12">
        <v>2008</v>
      </c>
      <c r="R4948" s="12">
        <v>10</v>
      </c>
      <c r="S4948">
        <f t="shared" si="67"/>
        <v>8.0645161290322578E-2</v>
      </c>
      <c r="T4948" s="7">
        <v>2.5</v>
      </c>
      <c r="U4948">
        <v>8</v>
      </c>
      <c r="V4948" t="s">
        <v>82</v>
      </c>
      <c r="W4948">
        <f t="shared" si="68"/>
        <v>480</v>
      </c>
      <c r="X4948" s="5">
        <v>2</v>
      </c>
      <c r="Y4948" s="15" t="s">
        <v>48</v>
      </c>
      <c r="Z4948" t="s">
        <v>49</v>
      </c>
      <c r="AA4948" t="s">
        <v>52</v>
      </c>
      <c r="AB4948">
        <v>0</v>
      </c>
      <c r="AC4948" s="68" t="s">
        <v>1476</v>
      </c>
      <c r="AD4948" s="68" t="s">
        <v>1659</v>
      </c>
      <c r="AE4948" t="s">
        <v>1475</v>
      </c>
    </row>
    <row r="4949" spans="1:31" ht="14.4" x14ac:dyDescent="0.3">
      <c r="A4949">
        <v>48</v>
      </c>
      <c r="B4949" t="s">
        <v>24</v>
      </c>
      <c r="C4949" t="s">
        <v>358</v>
      </c>
      <c r="D4949" t="s">
        <v>359</v>
      </c>
      <c r="E4949">
        <v>2011</v>
      </c>
      <c r="F4949" t="s">
        <v>764</v>
      </c>
      <c r="G4949" t="s">
        <v>765</v>
      </c>
      <c r="H4949" s="3" t="s">
        <v>766</v>
      </c>
      <c r="I4949" s="8">
        <v>-5.4340000000000002</v>
      </c>
      <c r="J4949" s="8">
        <v>-74.003</v>
      </c>
      <c r="K4949" t="s">
        <v>109</v>
      </c>
      <c r="L4949" t="s">
        <v>110</v>
      </c>
      <c r="M4949" t="s">
        <v>712</v>
      </c>
      <c r="N4949" t="s">
        <v>763</v>
      </c>
      <c r="O4949" s="12">
        <v>2008</v>
      </c>
      <c r="P4949" s="12">
        <v>5</v>
      </c>
      <c r="Q4949" s="12">
        <v>2008</v>
      </c>
      <c r="R4949" s="12">
        <v>10</v>
      </c>
      <c r="S4949">
        <f t="shared" si="67"/>
        <v>8.0645161290322578E-2</v>
      </c>
      <c r="T4949" s="7">
        <v>2.5</v>
      </c>
      <c r="U4949">
        <v>8</v>
      </c>
      <c r="V4949" t="s">
        <v>82</v>
      </c>
      <c r="W4949">
        <f t="shared" si="68"/>
        <v>480</v>
      </c>
      <c r="X4949" s="5">
        <v>2</v>
      </c>
      <c r="Y4949" s="15" t="s">
        <v>48</v>
      </c>
      <c r="Z4949" t="s">
        <v>49</v>
      </c>
      <c r="AA4949" t="s">
        <v>1177</v>
      </c>
      <c r="AB4949">
        <v>1</v>
      </c>
      <c r="AC4949" s="68" t="s">
        <v>1476</v>
      </c>
      <c r="AD4949" s="68" t="s">
        <v>1659</v>
      </c>
      <c r="AE4949" t="s">
        <v>1475</v>
      </c>
    </row>
    <row r="4950" spans="1:31" ht="14.4" x14ac:dyDescent="0.3">
      <c r="A4950">
        <v>48</v>
      </c>
      <c r="B4950" t="s">
        <v>24</v>
      </c>
      <c r="C4950" t="s">
        <v>358</v>
      </c>
      <c r="D4950" t="s">
        <v>359</v>
      </c>
      <c r="E4950">
        <v>2011</v>
      </c>
      <c r="F4950" t="s">
        <v>764</v>
      </c>
      <c r="G4950" t="s">
        <v>765</v>
      </c>
      <c r="H4950" s="3" t="s">
        <v>766</v>
      </c>
      <c r="I4950" s="8">
        <v>-5.4340000000000002</v>
      </c>
      <c r="J4950" s="8">
        <v>-74.003</v>
      </c>
      <c r="K4950" t="s">
        <v>109</v>
      </c>
      <c r="L4950" t="s">
        <v>110</v>
      </c>
      <c r="M4950" t="s">
        <v>712</v>
      </c>
      <c r="N4950" t="s">
        <v>763</v>
      </c>
      <c r="O4950" s="12">
        <v>2008</v>
      </c>
      <c r="P4950" s="12">
        <v>5</v>
      </c>
      <c r="Q4950" s="12">
        <v>2008</v>
      </c>
      <c r="R4950" s="12">
        <v>10</v>
      </c>
      <c r="S4950">
        <f t="shared" si="67"/>
        <v>8.0645161290322578E-2</v>
      </c>
      <c r="T4950" s="7">
        <v>2.5</v>
      </c>
      <c r="U4950">
        <v>8</v>
      </c>
      <c r="V4950" t="s">
        <v>82</v>
      </c>
      <c r="W4950">
        <f t="shared" si="68"/>
        <v>480</v>
      </c>
      <c r="X4950" s="5">
        <v>2</v>
      </c>
      <c r="Y4950" s="15" t="s">
        <v>48</v>
      </c>
      <c r="Z4950" t="s">
        <v>55</v>
      </c>
      <c r="AA4950" t="s">
        <v>1080</v>
      </c>
      <c r="AB4950">
        <v>0</v>
      </c>
      <c r="AC4950" s="68" t="s">
        <v>1476</v>
      </c>
      <c r="AD4950" s="68" t="s">
        <v>1659</v>
      </c>
      <c r="AE4950" t="s">
        <v>1475</v>
      </c>
    </row>
    <row r="4951" spans="1:31" ht="14.4" x14ac:dyDescent="0.3">
      <c r="A4951">
        <v>48</v>
      </c>
      <c r="B4951" t="s">
        <v>24</v>
      </c>
      <c r="C4951" t="s">
        <v>358</v>
      </c>
      <c r="D4951" t="s">
        <v>359</v>
      </c>
      <c r="E4951">
        <v>2011</v>
      </c>
      <c r="F4951" t="s">
        <v>764</v>
      </c>
      <c r="G4951" t="s">
        <v>765</v>
      </c>
      <c r="H4951" s="3" t="s">
        <v>766</v>
      </c>
      <c r="I4951" s="8">
        <v>-5.4340000000000002</v>
      </c>
      <c r="J4951" s="8">
        <v>-74.003</v>
      </c>
      <c r="K4951" t="s">
        <v>109</v>
      </c>
      <c r="L4951" t="s">
        <v>110</v>
      </c>
      <c r="M4951" t="s">
        <v>712</v>
      </c>
      <c r="N4951" t="s">
        <v>763</v>
      </c>
      <c r="O4951" s="12">
        <v>2008</v>
      </c>
      <c r="P4951" s="12">
        <v>5</v>
      </c>
      <c r="Q4951" s="12">
        <v>2008</v>
      </c>
      <c r="R4951" s="12">
        <v>10</v>
      </c>
      <c r="S4951">
        <f t="shared" si="67"/>
        <v>8.0645161290322578E-2</v>
      </c>
      <c r="T4951" s="7">
        <v>2.5</v>
      </c>
      <c r="U4951">
        <v>8</v>
      </c>
      <c r="V4951" t="s">
        <v>82</v>
      </c>
      <c r="W4951">
        <f t="shared" si="68"/>
        <v>480</v>
      </c>
      <c r="X4951" s="5">
        <v>2</v>
      </c>
      <c r="Y4951" s="15" t="s">
        <v>48</v>
      </c>
      <c r="Z4951" t="s">
        <v>55</v>
      </c>
      <c r="AA4951" t="s">
        <v>859</v>
      </c>
      <c r="AB4951">
        <v>1</v>
      </c>
      <c r="AC4951" s="68" t="s">
        <v>1476</v>
      </c>
      <c r="AD4951" s="68" t="s">
        <v>1659</v>
      </c>
      <c r="AE4951" t="s">
        <v>1475</v>
      </c>
    </row>
    <row r="4952" spans="1:31" ht="14.4" x14ac:dyDescent="0.3">
      <c r="A4952">
        <v>48</v>
      </c>
      <c r="B4952" t="s">
        <v>24</v>
      </c>
      <c r="C4952" t="s">
        <v>358</v>
      </c>
      <c r="D4952" t="s">
        <v>359</v>
      </c>
      <c r="E4952">
        <v>2011</v>
      </c>
      <c r="F4952" t="s">
        <v>764</v>
      </c>
      <c r="G4952" t="s">
        <v>765</v>
      </c>
      <c r="H4952" s="3" t="s">
        <v>766</v>
      </c>
      <c r="I4952" s="8">
        <v>-5.4340000000000002</v>
      </c>
      <c r="J4952" s="8">
        <v>-74.003</v>
      </c>
      <c r="K4952" t="s">
        <v>109</v>
      </c>
      <c r="L4952" t="s">
        <v>110</v>
      </c>
      <c r="M4952" t="s">
        <v>712</v>
      </c>
      <c r="N4952" t="s">
        <v>763</v>
      </c>
      <c r="O4952" s="12">
        <v>2008</v>
      </c>
      <c r="P4952" s="12">
        <v>5</v>
      </c>
      <c r="Q4952" s="12">
        <v>2008</v>
      </c>
      <c r="R4952" s="12">
        <v>10</v>
      </c>
      <c r="S4952">
        <f t="shared" si="67"/>
        <v>8.0645161290322578E-2</v>
      </c>
      <c r="T4952" s="7">
        <v>2.5</v>
      </c>
      <c r="U4952">
        <v>8</v>
      </c>
      <c r="V4952" t="s">
        <v>82</v>
      </c>
      <c r="W4952">
        <f t="shared" si="68"/>
        <v>480</v>
      </c>
      <c r="X4952" s="5">
        <v>2</v>
      </c>
      <c r="Y4952" s="15" t="s">
        <v>48</v>
      </c>
      <c r="Z4952" t="s">
        <v>55</v>
      </c>
      <c r="AA4952" t="s">
        <v>1054</v>
      </c>
      <c r="AB4952">
        <v>1</v>
      </c>
      <c r="AC4952" s="68" t="s">
        <v>1476</v>
      </c>
      <c r="AD4952" s="68" t="s">
        <v>1659</v>
      </c>
      <c r="AE4952" t="s">
        <v>1475</v>
      </c>
    </row>
    <row r="4953" spans="1:31" ht="14.4" x14ac:dyDescent="0.3">
      <c r="A4953">
        <v>48</v>
      </c>
      <c r="B4953" t="s">
        <v>24</v>
      </c>
      <c r="C4953" t="s">
        <v>358</v>
      </c>
      <c r="D4953" t="s">
        <v>359</v>
      </c>
      <c r="E4953">
        <v>2011</v>
      </c>
      <c r="F4953" t="s">
        <v>764</v>
      </c>
      <c r="G4953" t="s">
        <v>765</v>
      </c>
      <c r="H4953" s="3" t="s">
        <v>766</v>
      </c>
      <c r="I4953" s="8">
        <v>-5.4340000000000002</v>
      </c>
      <c r="J4953" s="8">
        <v>-74.003</v>
      </c>
      <c r="K4953" t="s">
        <v>109</v>
      </c>
      <c r="L4953" t="s">
        <v>110</v>
      </c>
      <c r="M4953" t="s">
        <v>712</v>
      </c>
      <c r="N4953" t="s">
        <v>763</v>
      </c>
      <c r="O4953" s="12">
        <v>2008</v>
      </c>
      <c r="P4953" s="12">
        <v>5</v>
      </c>
      <c r="Q4953" s="12">
        <v>2008</v>
      </c>
      <c r="R4953" s="12">
        <v>10</v>
      </c>
      <c r="S4953">
        <f t="shared" si="67"/>
        <v>8.0645161290322578E-2</v>
      </c>
      <c r="T4953" s="7">
        <v>2.5</v>
      </c>
      <c r="U4953">
        <v>8</v>
      </c>
      <c r="V4953" t="s">
        <v>82</v>
      </c>
      <c r="W4953">
        <f t="shared" si="68"/>
        <v>480</v>
      </c>
      <c r="X4953" s="5">
        <v>2</v>
      </c>
      <c r="Y4953" s="15" t="s">
        <v>48</v>
      </c>
      <c r="Z4953" t="s">
        <v>55</v>
      </c>
      <c r="AA4953" t="s">
        <v>890</v>
      </c>
      <c r="AB4953">
        <v>1</v>
      </c>
      <c r="AC4953" s="68" t="s">
        <v>1476</v>
      </c>
      <c r="AD4953" s="68" t="s">
        <v>1659</v>
      </c>
      <c r="AE4953" t="s">
        <v>1475</v>
      </c>
    </row>
    <row r="4954" spans="1:31" ht="14.4" x14ac:dyDescent="0.3">
      <c r="A4954">
        <v>48</v>
      </c>
      <c r="B4954" t="s">
        <v>24</v>
      </c>
      <c r="C4954" t="s">
        <v>358</v>
      </c>
      <c r="D4954" t="s">
        <v>359</v>
      </c>
      <c r="E4954">
        <v>2011</v>
      </c>
      <c r="F4954" t="s">
        <v>764</v>
      </c>
      <c r="G4954" t="s">
        <v>765</v>
      </c>
      <c r="H4954" s="3" t="s">
        <v>766</v>
      </c>
      <c r="I4954" s="8">
        <v>-5.4340000000000002</v>
      </c>
      <c r="J4954" s="8">
        <v>-74.003</v>
      </c>
      <c r="K4954" t="s">
        <v>109</v>
      </c>
      <c r="L4954" t="s">
        <v>110</v>
      </c>
      <c r="M4954" t="s">
        <v>712</v>
      </c>
      <c r="N4954" t="s">
        <v>763</v>
      </c>
      <c r="O4954" s="12">
        <v>2008</v>
      </c>
      <c r="P4954" s="12">
        <v>5</v>
      </c>
      <c r="Q4954" s="12">
        <v>2008</v>
      </c>
      <c r="R4954" s="12">
        <v>10</v>
      </c>
      <c r="S4954">
        <f t="shared" si="67"/>
        <v>8.0645161290322578E-2</v>
      </c>
      <c r="T4954" s="7">
        <v>2.5</v>
      </c>
      <c r="U4954">
        <v>8</v>
      </c>
      <c r="V4954" t="s">
        <v>82</v>
      </c>
      <c r="W4954">
        <f t="shared" si="68"/>
        <v>480</v>
      </c>
      <c r="X4954" s="5">
        <v>2</v>
      </c>
      <c r="Y4954" s="15" t="s">
        <v>48</v>
      </c>
      <c r="Z4954" t="s">
        <v>55</v>
      </c>
      <c r="AA4954" t="s">
        <v>860</v>
      </c>
      <c r="AB4954">
        <v>9</v>
      </c>
      <c r="AC4954" s="68" t="s">
        <v>1476</v>
      </c>
      <c r="AD4954" s="68" t="s">
        <v>1659</v>
      </c>
      <c r="AE4954" t="s">
        <v>1475</v>
      </c>
    </row>
    <row r="4955" spans="1:31" ht="14.4" x14ac:dyDescent="0.3">
      <c r="A4955">
        <v>48</v>
      </c>
      <c r="B4955" t="s">
        <v>24</v>
      </c>
      <c r="C4955" t="s">
        <v>358</v>
      </c>
      <c r="D4955" t="s">
        <v>359</v>
      </c>
      <c r="E4955">
        <v>2011</v>
      </c>
      <c r="F4955" t="s">
        <v>764</v>
      </c>
      <c r="G4955" t="s">
        <v>765</v>
      </c>
      <c r="H4955" s="3" t="s">
        <v>766</v>
      </c>
      <c r="I4955" s="8">
        <v>-5.4340000000000002</v>
      </c>
      <c r="J4955" s="8">
        <v>-74.003</v>
      </c>
      <c r="K4955" t="s">
        <v>109</v>
      </c>
      <c r="L4955" t="s">
        <v>110</v>
      </c>
      <c r="M4955" t="s">
        <v>712</v>
      </c>
      <c r="N4955" t="s">
        <v>763</v>
      </c>
      <c r="O4955" s="12">
        <v>2008</v>
      </c>
      <c r="P4955" s="12">
        <v>5</v>
      </c>
      <c r="Q4955" s="12">
        <v>2008</v>
      </c>
      <c r="R4955" s="12">
        <v>10</v>
      </c>
      <c r="S4955">
        <f t="shared" si="67"/>
        <v>8.0645161290322578E-2</v>
      </c>
      <c r="T4955" s="7">
        <v>2.5</v>
      </c>
      <c r="U4955">
        <v>8</v>
      </c>
      <c r="V4955" t="s">
        <v>82</v>
      </c>
      <c r="W4955">
        <f t="shared" si="68"/>
        <v>480</v>
      </c>
      <c r="X4955" s="5">
        <v>2</v>
      </c>
      <c r="Y4955" s="15" t="s">
        <v>48</v>
      </c>
      <c r="Z4955" t="s">
        <v>55</v>
      </c>
      <c r="AA4955" t="s">
        <v>503</v>
      </c>
      <c r="AB4955">
        <v>0</v>
      </c>
      <c r="AC4955" s="68" t="s">
        <v>1476</v>
      </c>
      <c r="AD4955" s="68" t="s">
        <v>1659</v>
      </c>
      <c r="AE4955" t="s">
        <v>1475</v>
      </c>
    </row>
    <row r="4956" spans="1:31" ht="14.4" x14ac:dyDescent="0.3">
      <c r="A4956">
        <v>48</v>
      </c>
      <c r="B4956" t="s">
        <v>24</v>
      </c>
      <c r="C4956" t="s">
        <v>358</v>
      </c>
      <c r="D4956" t="s">
        <v>359</v>
      </c>
      <c r="E4956">
        <v>2011</v>
      </c>
      <c r="F4956" t="s">
        <v>764</v>
      </c>
      <c r="G4956" t="s">
        <v>765</v>
      </c>
      <c r="H4956" s="3" t="s">
        <v>766</v>
      </c>
      <c r="I4956" s="8">
        <v>-5.4340000000000002</v>
      </c>
      <c r="J4956" s="8">
        <v>-74.003</v>
      </c>
      <c r="K4956" t="s">
        <v>109</v>
      </c>
      <c r="L4956" t="s">
        <v>110</v>
      </c>
      <c r="M4956" t="s">
        <v>712</v>
      </c>
      <c r="N4956" t="s">
        <v>763</v>
      </c>
      <c r="O4956" s="12">
        <v>2008</v>
      </c>
      <c r="P4956" s="12">
        <v>5</v>
      </c>
      <c r="Q4956" s="12">
        <v>2008</v>
      </c>
      <c r="R4956" s="12">
        <v>10</v>
      </c>
      <c r="S4956">
        <f t="shared" si="67"/>
        <v>8.0645161290322578E-2</v>
      </c>
      <c r="T4956" s="7">
        <v>2.5</v>
      </c>
      <c r="U4956">
        <v>8</v>
      </c>
      <c r="V4956" t="s">
        <v>82</v>
      </c>
      <c r="W4956">
        <f t="shared" si="68"/>
        <v>480</v>
      </c>
      <c r="X4956" s="5">
        <v>2</v>
      </c>
      <c r="Y4956" s="15" t="s">
        <v>48</v>
      </c>
      <c r="Z4956" t="s">
        <v>55</v>
      </c>
      <c r="AA4956" t="s">
        <v>1106</v>
      </c>
      <c r="AB4956">
        <v>0</v>
      </c>
      <c r="AC4956" s="68" t="s">
        <v>1476</v>
      </c>
      <c r="AD4956" s="68" t="s">
        <v>1659</v>
      </c>
      <c r="AE4956" t="s">
        <v>1475</v>
      </c>
    </row>
    <row r="4957" spans="1:31" ht="14.4" x14ac:dyDescent="0.3">
      <c r="A4957">
        <v>48</v>
      </c>
      <c r="B4957" t="s">
        <v>24</v>
      </c>
      <c r="C4957" t="s">
        <v>358</v>
      </c>
      <c r="D4957" t="s">
        <v>359</v>
      </c>
      <c r="E4957">
        <v>2011</v>
      </c>
      <c r="F4957" t="s">
        <v>764</v>
      </c>
      <c r="G4957" t="s">
        <v>765</v>
      </c>
      <c r="H4957" s="3" t="s">
        <v>766</v>
      </c>
      <c r="I4957" s="8">
        <v>-5.4340000000000002</v>
      </c>
      <c r="J4957" s="8">
        <v>-74.003</v>
      </c>
      <c r="K4957" t="s">
        <v>109</v>
      </c>
      <c r="L4957" t="s">
        <v>110</v>
      </c>
      <c r="M4957" t="s">
        <v>712</v>
      </c>
      <c r="N4957" t="s">
        <v>763</v>
      </c>
      <c r="O4957" s="12">
        <v>2008</v>
      </c>
      <c r="P4957" s="12">
        <v>5</v>
      </c>
      <c r="Q4957" s="12">
        <v>2008</v>
      </c>
      <c r="R4957" s="12">
        <v>10</v>
      </c>
      <c r="S4957">
        <f t="shared" si="67"/>
        <v>8.0645161290322578E-2</v>
      </c>
      <c r="T4957" s="7">
        <v>2.5</v>
      </c>
      <c r="U4957">
        <v>8</v>
      </c>
      <c r="V4957" t="s">
        <v>82</v>
      </c>
      <c r="W4957">
        <f t="shared" si="68"/>
        <v>480</v>
      </c>
      <c r="X4957" s="5">
        <v>2</v>
      </c>
      <c r="Y4957" s="15" t="s">
        <v>48</v>
      </c>
      <c r="Z4957" t="s">
        <v>55</v>
      </c>
      <c r="AA4957" t="s">
        <v>861</v>
      </c>
      <c r="AB4957">
        <v>4</v>
      </c>
      <c r="AC4957" s="68" t="s">
        <v>1476</v>
      </c>
      <c r="AD4957" s="68" t="s">
        <v>1659</v>
      </c>
      <c r="AE4957" t="s">
        <v>1475</v>
      </c>
    </row>
    <row r="4958" spans="1:31" ht="14.4" x14ac:dyDescent="0.3">
      <c r="A4958">
        <v>48</v>
      </c>
      <c r="B4958" t="s">
        <v>24</v>
      </c>
      <c r="C4958" t="s">
        <v>358</v>
      </c>
      <c r="D4958" t="s">
        <v>359</v>
      </c>
      <c r="E4958">
        <v>2011</v>
      </c>
      <c r="F4958" t="s">
        <v>764</v>
      </c>
      <c r="G4958" t="s">
        <v>765</v>
      </c>
      <c r="H4958" s="3" t="s">
        <v>766</v>
      </c>
      <c r="I4958" s="8">
        <v>-5.4340000000000002</v>
      </c>
      <c r="J4958" s="8">
        <v>-74.003</v>
      </c>
      <c r="K4958" t="s">
        <v>109</v>
      </c>
      <c r="L4958" t="s">
        <v>110</v>
      </c>
      <c r="M4958" t="s">
        <v>712</v>
      </c>
      <c r="N4958" t="s">
        <v>763</v>
      </c>
      <c r="O4958" s="12">
        <v>2008</v>
      </c>
      <c r="P4958" s="12">
        <v>5</v>
      </c>
      <c r="Q4958" s="12">
        <v>2008</v>
      </c>
      <c r="R4958" s="12">
        <v>10</v>
      </c>
      <c r="S4958">
        <f t="shared" si="67"/>
        <v>8.0645161290322578E-2</v>
      </c>
      <c r="T4958" s="7">
        <v>2.5</v>
      </c>
      <c r="U4958">
        <v>8</v>
      </c>
      <c r="V4958" t="s">
        <v>82</v>
      </c>
      <c r="W4958">
        <f t="shared" si="68"/>
        <v>480</v>
      </c>
      <c r="X4958" s="5">
        <v>2</v>
      </c>
      <c r="Y4958" s="15" t="s">
        <v>48</v>
      </c>
      <c r="Z4958" t="s">
        <v>55</v>
      </c>
      <c r="AA4958" t="s">
        <v>56</v>
      </c>
      <c r="AB4958">
        <v>0</v>
      </c>
      <c r="AC4958" s="68" t="s">
        <v>1476</v>
      </c>
      <c r="AD4958" s="68" t="s">
        <v>1659</v>
      </c>
      <c r="AE4958" t="s">
        <v>1475</v>
      </c>
    </row>
    <row r="4959" spans="1:31" ht="14.4" x14ac:dyDescent="0.3">
      <c r="A4959">
        <v>48</v>
      </c>
      <c r="B4959" t="s">
        <v>24</v>
      </c>
      <c r="C4959" t="s">
        <v>358</v>
      </c>
      <c r="D4959" t="s">
        <v>359</v>
      </c>
      <c r="E4959">
        <v>2011</v>
      </c>
      <c r="F4959" t="s">
        <v>764</v>
      </c>
      <c r="G4959" t="s">
        <v>765</v>
      </c>
      <c r="H4959" s="3" t="s">
        <v>766</v>
      </c>
      <c r="I4959" s="8">
        <v>-5.4340000000000002</v>
      </c>
      <c r="J4959" s="8">
        <v>-74.003</v>
      </c>
      <c r="K4959" t="s">
        <v>109</v>
      </c>
      <c r="L4959" t="s">
        <v>110</v>
      </c>
      <c r="M4959" t="s">
        <v>712</v>
      </c>
      <c r="N4959" t="s">
        <v>763</v>
      </c>
      <c r="O4959" s="12">
        <v>2008</v>
      </c>
      <c r="P4959" s="12">
        <v>5</v>
      </c>
      <c r="Q4959" s="12">
        <v>2008</v>
      </c>
      <c r="R4959" s="12">
        <v>10</v>
      </c>
      <c r="S4959">
        <f t="shared" si="67"/>
        <v>8.0645161290322578E-2</v>
      </c>
      <c r="T4959" s="7">
        <v>2.5</v>
      </c>
      <c r="U4959">
        <v>8</v>
      </c>
      <c r="V4959" t="s">
        <v>82</v>
      </c>
      <c r="W4959">
        <f t="shared" si="68"/>
        <v>480</v>
      </c>
      <c r="X4959" s="5">
        <v>2</v>
      </c>
      <c r="Y4959" s="15" t="s">
        <v>48</v>
      </c>
      <c r="Z4959" t="s">
        <v>55</v>
      </c>
      <c r="AA4959" t="s">
        <v>895</v>
      </c>
      <c r="AB4959">
        <v>0</v>
      </c>
      <c r="AC4959" s="68" t="s">
        <v>1476</v>
      </c>
      <c r="AD4959" s="68" t="s">
        <v>1659</v>
      </c>
      <c r="AE4959" t="s">
        <v>1475</v>
      </c>
    </row>
    <row r="4960" spans="1:31" ht="14.4" x14ac:dyDescent="0.3">
      <c r="A4960">
        <v>48</v>
      </c>
      <c r="B4960" t="s">
        <v>24</v>
      </c>
      <c r="C4960" t="s">
        <v>358</v>
      </c>
      <c r="D4960" t="s">
        <v>359</v>
      </c>
      <c r="E4960">
        <v>2011</v>
      </c>
      <c r="F4960" t="s">
        <v>764</v>
      </c>
      <c r="G4960" t="s">
        <v>765</v>
      </c>
      <c r="H4960" s="3" t="s">
        <v>766</v>
      </c>
      <c r="I4960" s="8">
        <v>-5.4340000000000002</v>
      </c>
      <c r="J4960" s="8">
        <v>-74.003</v>
      </c>
      <c r="K4960" t="s">
        <v>109</v>
      </c>
      <c r="L4960" t="s">
        <v>110</v>
      </c>
      <c r="M4960" t="s">
        <v>712</v>
      </c>
      <c r="N4960" t="s">
        <v>763</v>
      </c>
      <c r="O4960" s="12">
        <v>2008</v>
      </c>
      <c r="P4960" s="12">
        <v>5</v>
      </c>
      <c r="Q4960" s="12">
        <v>2008</v>
      </c>
      <c r="R4960" s="12">
        <v>10</v>
      </c>
      <c r="S4960">
        <f t="shared" si="67"/>
        <v>8.0645161290322578E-2</v>
      </c>
      <c r="T4960" s="7">
        <v>2.5</v>
      </c>
      <c r="U4960">
        <v>8</v>
      </c>
      <c r="V4960" t="s">
        <v>82</v>
      </c>
      <c r="W4960">
        <f t="shared" si="68"/>
        <v>480</v>
      </c>
      <c r="X4960" s="5">
        <v>2</v>
      </c>
      <c r="Y4960" s="15" t="s">
        <v>48</v>
      </c>
      <c r="Z4960" t="s">
        <v>55</v>
      </c>
      <c r="AA4960" t="s">
        <v>1135</v>
      </c>
      <c r="AB4960">
        <v>0</v>
      </c>
      <c r="AC4960" s="68" t="s">
        <v>1476</v>
      </c>
      <c r="AD4960" s="68" t="s">
        <v>1659</v>
      </c>
      <c r="AE4960" t="s">
        <v>1475</v>
      </c>
    </row>
    <row r="4961" spans="1:31" ht="14.4" x14ac:dyDescent="0.3">
      <c r="A4961">
        <v>48</v>
      </c>
      <c r="B4961" t="s">
        <v>24</v>
      </c>
      <c r="C4961" t="s">
        <v>358</v>
      </c>
      <c r="D4961" t="s">
        <v>359</v>
      </c>
      <c r="E4961">
        <v>2011</v>
      </c>
      <c r="F4961" t="s">
        <v>764</v>
      </c>
      <c r="G4961" t="s">
        <v>765</v>
      </c>
      <c r="H4961" s="3" t="s">
        <v>766</v>
      </c>
      <c r="I4961" s="8">
        <v>-5.4340000000000002</v>
      </c>
      <c r="J4961" s="8">
        <v>-74.003</v>
      </c>
      <c r="K4961" t="s">
        <v>109</v>
      </c>
      <c r="L4961" t="s">
        <v>110</v>
      </c>
      <c r="M4961" t="s">
        <v>712</v>
      </c>
      <c r="N4961" t="s">
        <v>763</v>
      </c>
      <c r="O4961" s="12">
        <v>2008</v>
      </c>
      <c r="P4961" s="12">
        <v>5</v>
      </c>
      <c r="Q4961" s="12">
        <v>2008</v>
      </c>
      <c r="R4961" s="12">
        <v>10</v>
      </c>
      <c r="S4961">
        <f t="shared" si="67"/>
        <v>8.0645161290322578E-2</v>
      </c>
      <c r="T4961" s="7">
        <v>2.5</v>
      </c>
      <c r="U4961">
        <v>8</v>
      </c>
      <c r="V4961" t="s">
        <v>82</v>
      </c>
      <c r="W4961">
        <f t="shared" si="68"/>
        <v>480</v>
      </c>
      <c r="X4961" s="5">
        <v>2</v>
      </c>
      <c r="Y4961" s="15" t="s">
        <v>48</v>
      </c>
      <c r="Z4961" t="s">
        <v>55</v>
      </c>
      <c r="AA4961" t="s">
        <v>59</v>
      </c>
      <c r="AB4961">
        <v>0</v>
      </c>
      <c r="AC4961" s="68" t="s">
        <v>1476</v>
      </c>
      <c r="AD4961" s="68" t="s">
        <v>1659</v>
      </c>
      <c r="AE4961" t="s">
        <v>1475</v>
      </c>
    </row>
    <row r="4962" spans="1:31" ht="14.4" x14ac:dyDescent="0.3">
      <c r="A4962">
        <v>48</v>
      </c>
      <c r="B4962" t="s">
        <v>24</v>
      </c>
      <c r="C4962" t="s">
        <v>358</v>
      </c>
      <c r="D4962" t="s">
        <v>359</v>
      </c>
      <c r="E4962">
        <v>2011</v>
      </c>
      <c r="F4962" t="s">
        <v>764</v>
      </c>
      <c r="G4962" t="s">
        <v>765</v>
      </c>
      <c r="H4962" s="3" t="s">
        <v>766</v>
      </c>
      <c r="I4962" s="8">
        <v>-5.4340000000000002</v>
      </c>
      <c r="J4962" s="8">
        <v>-74.003</v>
      </c>
      <c r="K4962" t="s">
        <v>109</v>
      </c>
      <c r="L4962" t="s">
        <v>110</v>
      </c>
      <c r="M4962" t="s">
        <v>712</v>
      </c>
      <c r="N4962" t="s">
        <v>763</v>
      </c>
      <c r="O4962" s="12">
        <v>2008</v>
      </c>
      <c r="P4962" s="12">
        <v>5</v>
      </c>
      <c r="Q4962" s="12">
        <v>2008</v>
      </c>
      <c r="R4962" s="12">
        <v>10</v>
      </c>
      <c r="S4962">
        <f t="shared" si="67"/>
        <v>8.0645161290322578E-2</v>
      </c>
      <c r="T4962" s="7">
        <v>2.5</v>
      </c>
      <c r="U4962">
        <v>8</v>
      </c>
      <c r="V4962" t="s">
        <v>82</v>
      </c>
      <c r="W4962">
        <f t="shared" si="68"/>
        <v>480</v>
      </c>
      <c r="X4962" s="5">
        <v>2</v>
      </c>
      <c r="Y4962" s="15" t="s">
        <v>48</v>
      </c>
      <c r="Z4962" t="s">
        <v>55</v>
      </c>
      <c r="AA4962" t="s">
        <v>1136</v>
      </c>
      <c r="AB4962">
        <v>0</v>
      </c>
      <c r="AC4962" s="68" t="s">
        <v>1476</v>
      </c>
      <c r="AD4962" s="68" t="s">
        <v>1659</v>
      </c>
      <c r="AE4962" t="s">
        <v>1475</v>
      </c>
    </row>
    <row r="4963" spans="1:31" ht="14.4" x14ac:dyDescent="0.3">
      <c r="A4963">
        <v>48</v>
      </c>
      <c r="B4963" t="s">
        <v>24</v>
      </c>
      <c r="C4963" t="s">
        <v>358</v>
      </c>
      <c r="D4963" t="s">
        <v>359</v>
      </c>
      <c r="E4963">
        <v>2011</v>
      </c>
      <c r="F4963" t="s">
        <v>764</v>
      </c>
      <c r="G4963" t="s">
        <v>765</v>
      </c>
      <c r="H4963" s="3" t="s">
        <v>766</v>
      </c>
      <c r="I4963" s="8">
        <v>-5.4340000000000002</v>
      </c>
      <c r="J4963" s="8">
        <v>-74.003</v>
      </c>
      <c r="K4963" t="s">
        <v>109</v>
      </c>
      <c r="L4963" t="s">
        <v>110</v>
      </c>
      <c r="M4963" t="s">
        <v>712</v>
      </c>
      <c r="N4963" t="s">
        <v>763</v>
      </c>
      <c r="O4963" s="12">
        <v>2008</v>
      </c>
      <c r="P4963" s="12">
        <v>5</v>
      </c>
      <c r="Q4963" s="12">
        <v>2008</v>
      </c>
      <c r="R4963" s="12">
        <v>10</v>
      </c>
      <c r="S4963">
        <f t="shared" si="67"/>
        <v>8.0645161290322578E-2</v>
      </c>
      <c r="T4963" s="7">
        <v>2.5</v>
      </c>
      <c r="U4963">
        <v>8</v>
      </c>
      <c r="V4963" t="s">
        <v>82</v>
      </c>
      <c r="W4963">
        <f t="shared" si="68"/>
        <v>480</v>
      </c>
      <c r="X4963" s="5">
        <v>2</v>
      </c>
      <c r="Y4963" s="15" t="s">
        <v>48</v>
      </c>
      <c r="Z4963" t="s">
        <v>55</v>
      </c>
      <c r="AA4963" t="s">
        <v>62</v>
      </c>
      <c r="AB4963">
        <v>0</v>
      </c>
      <c r="AC4963" s="68" t="s">
        <v>1476</v>
      </c>
      <c r="AD4963" s="68" t="s">
        <v>1659</v>
      </c>
      <c r="AE4963" t="s">
        <v>1475</v>
      </c>
    </row>
    <row r="4964" spans="1:31" ht="14.4" x14ac:dyDescent="0.3">
      <c r="A4964">
        <v>48</v>
      </c>
      <c r="B4964" t="s">
        <v>24</v>
      </c>
      <c r="C4964" t="s">
        <v>358</v>
      </c>
      <c r="D4964" t="s">
        <v>359</v>
      </c>
      <c r="E4964">
        <v>2011</v>
      </c>
      <c r="F4964" t="s">
        <v>764</v>
      </c>
      <c r="G4964" t="s">
        <v>765</v>
      </c>
      <c r="H4964" s="3" t="s">
        <v>766</v>
      </c>
      <c r="I4964" s="8">
        <v>-5.4340000000000002</v>
      </c>
      <c r="J4964" s="8">
        <v>-74.003</v>
      </c>
      <c r="K4964" t="s">
        <v>109</v>
      </c>
      <c r="L4964" t="s">
        <v>110</v>
      </c>
      <c r="M4964" t="s">
        <v>712</v>
      </c>
      <c r="N4964" t="s">
        <v>763</v>
      </c>
      <c r="O4964" s="12">
        <v>2008</v>
      </c>
      <c r="P4964" s="12">
        <v>5</v>
      </c>
      <c r="Q4964" s="12">
        <v>2008</v>
      </c>
      <c r="R4964" s="12">
        <v>10</v>
      </c>
      <c r="S4964">
        <f t="shared" si="67"/>
        <v>8.0645161290322578E-2</v>
      </c>
      <c r="T4964" s="7">
        <v>2.5</v>
      </c>
      <c r="U4964">
        <v>8</v>
      </c>
      <c r="V4964" t="s">
        <v>82</v>
      </c>
      <c r="W4964">
        <f t="shared" si="68"/>
        <v>480</v>
      </c>
      <c r="X4964" s="5">
        <v>2</v>
      </c>
      <c r="Y4964" s="15" t="s">
        <v>48</v>
      </c>
      <c r="Z4964" t="s">
        <v>55</v>
      </c>
      <c r="AA4964" t="s">
        <v>1082</v>
      </c>
      <c r="AB4964">
        <v>0</v>
      </c>
      <c r="AC4964" s="68" t="s">
        <v>1476</v>
      </c>
      <c r="AD4964" s="68" t="s">
        <v>1659</v>
      </c>
      <c r="AE4964" t="s">
        <v>1475</v>
      </c>
    </row>
    <row r="4965" spans="1:31" ht="14.4" x14ac:dyDescent="0.3">
      <c r="A4965">
        <v>48</v>
      </c>
      <c r="B4965" t="s">
        <v>24</v>
      </c>
      <c r="C4965" t="s">
        <v>358</v>
      </c>
      <c r="D4965" t="s">
        <v>359</v>
      </c>
      <c r="E4965">
        <v>2011</v>
      </c>
      <c r="F4965" t="s">
        <v>764</v>
      </c>
      <c r="G4965" t="s">
        <v>765</v>
      </c>
      <c r="H4965" s="3" t="s">
        <v>766</v>
      </c>
      <c r="I4965" s="8">
        <v>-5.4340000000000002</v>
      </c>
      <c r="J4965" s="8">
        <v>-74.003</v>
      </c>
      <c r="K4965" t="s">
        <v>109</v>
      </c>
      <c r="L4965" t="s">
        <v>110</v>
      </c>
      <c r="M4965" t="s">
        <v>712</v>
      </c>
      <c r="N4965" t="s">
        <v>763</v>
      </c>
      <c r="O4965" s="12">
        <v>2008</v>
      </c>
      <c r="P4965" s="12">
        <v>5</v>
      </c>
      <c r="Q4965" s="12">
        <v>2008</v>
      </c>
      <c r="R4965" s="12">
        <v>10</v>
      </c>
      <c r="S4965">
        <f t="shared" si="67"/>
        <v>8.0645161290322578E-2</v>
      </c>
      <c r="T4965" s="7">
        <v>2.5</v>
      </c>
      <c r="U4965">
        <v>8</v>
      </c>
      <c r="V4965" t="s">
        <v>82</v>
      </c>
      <c r="W4965">
        <f t="shared" si="68"/>
        <v>480</v>
      </c>
      <c r="X4965" s="5">
        <v>2</v>
      </c>
      <c r="Y4965" s="15" t="s">
        <v>48</v>
      </c>
      <c r="Z4965" t="s">
        <v>55</v>
      </c>
      <c r="AA4965" t="s">
        <v>1162</v>
      </c>
      <c r="AB4965">
        <v>1</v>
      </c>
      <c r="AC4965" s="68" t="s">
        <v>1476</v>
      </c>
      <c r="AD4965" s="68" t="s">
        <v>1659</v>
      </c>
      <c r="AE4965" t="s">
        <v>1475</v>
      </c>
    </row>
    <row r="4966" spans="1:31" ht="14.4" x14ac:dyDescent="0.3">
      <c r="A4966">
        <v>48</v>
      </c>
      <c r="B4966" t="s">
        <v>24</v>
      </c>
      <c r="C4966" t="s">
        <v>358</v>
      </c>
      <c r="D4966" t="s">
        <v>359</v>
      </c>
      <c r="E4966">
        <v>2011</v>
      </c>
      <c r="F4966" t="s">
        <v>764</v>
      </c>
      <c r="G4966" t="s">
        <v>765</v>
      </c>
      <c r="H4966" s="3" t="s">
        <v>766</v>
      </c>
      <c r="I4966" s="8">
        <v>-5.4340000000000002</v>
      </c>
      <c r="J4966" s="8">
        <v>-74.003</v>
      </c>
      <c r="K4966" t="s">
        <v>109</v>
      </c>
      <c r="L4966" t="s">
        <v>110</v>
      </c>
      <c r="M4966" t="s">
        <v>712</v>
      </c>
      <c r="N4966" t="s">
        <v>763</v>
      </c>
      <c r="O4966" s="12">
        <v>2008</v>
      </c>
      <c r="P4966" s="12">
        <v>5</v>
      </c>
      <c r="Q4966" s="12">
        <v>2008</v>
      </c>
      <c r="R4966" s="12">
        <v>10</v>
      </c>
      <c r="S4966">
        <f t="shared" si="67"/>
        <v>8.0645161290322578E-2</v>
      </c>
      <c r="T4966" s="7">
        <v>2.5</v>
      </c>
      <c r="U4966">
        <v>8</v>
      </c>
      <c r="V4966" t="s">
        <v>82</v>
      </c>
      <c r="W4966">
        <f t="shared" si="68"/>
        <v>480</v>
      </c>
      <c r="X4966" s="5">
        <v>2</v>
      </c>
      <c r="Y4966" s="15" t="s">
        <v>48</v>
      </c>
      <c r="Z4966" t="s">
        <v>55</v>
      </c>
      <c r="AA4966" t="s">
        <v>655</v>
      </c>
      <c r="AB4966">
        <v>5</v>
      </c>
      <c r="AC4966" s="68" t="s">
        <v>1476</v>
      </c>
      <c r="AD4966" s="68" t="s">
        <v>1659</v>
      </c>
      <c r="AE4966" t="s">
        <v>1475</v>
      </c>
    </row>
    <row r="4967" spans="1:31" ht="14.4" x14ac:dyDescent="0.3">
      <c r="A4967">
        <v>48</v>
      </c>
      <c r="B4967" t="s">
        <v>24</v>
      </c>
      <c r="C4967" t="s">
        <v>358</v>
      </c>
      <c r="D4967" t="s">
        <v>359</v>
      </c>
      <c r="E4967">
        <v>2011</v>
      </c>
      <c r="F4967" t="s">
        <v>764</v>
      </c>
      <c r="G4967" t="s">
        <v>765</v>
      </c>
      <c r="H4967" s="3" t="s">
        <v>766</v>
      </c>
      <c r="I4967" s="8">
        <v>-5.4340000000000002</v>
      </c>
      <c r="J4967" s="8">
        <v>-74.003</v>
      </c>
      <c r="K4967" t="s">
        <v>109</v>
      </c>
      <c r="L4967" t="s">
        <v>110</v>
      </c>
      <c r="M4967" t="s">
        <v>712</v>
      </c>
      <c r="N4967" t="s">
        <v>763</v>
      </c>
      <c r="O4967" s="12">
        <v>2008</v>
      </c>
      <c r="P4967" s="12">
        <v>5</v>
      </c>
      <c r="Q4967" s="12">
        <v>2008</v>
      </c>
      <c r="R4967" s="12">
        <v>10</v>
      </c>
      <c r="S4967">
        <f t="shared" si="67"/>
        <v>8.0645161290322578E-2</v>
      </c>
      <c r="T4967" s="7">
        <v>2.5</v>
      </c>
      <c r="U4967">
        <v>8</v>
      </c>
      <c r="V4967" t="s">
        <v>82</v>
      </c>
      <c r="W4967">
        <f t="shared" si="68"/>
        <v>480</v>
      </c>
      <c r="X4967" s="5">
        <v>2</v>
      </c>
      <c r="Y4967" s="15" t="s">
        <v>48</v>
      </c>
      <c r="Z4967" t="s">
        <v>55</v>
      </c>
      <c r="AA4967" t="s">
        <v>379</v>
      </c>
      <c r="AB4967">
        <v>0</v>
      </c>
      <c r="AC4967" s="68" t="s">
        <v>1476</v>
      </c>
      <c r="AD4967" s="68" t="s">
        <v>1659</v>
      </c>
      <c r="AE4967" t="s">
        <v>1475</v>
      </c>
    </row>
    <row r="4968" spans="1:31" ht="14.4" x14ac:dyDescent="0.3">
      <c r="A4968">
        <v>48</v>
      </c>
      <c r="B4968" t="s">
        <v>24</v>
      </c>
      <c r="C4968" t="s">
        <v>358</v>
      </c>
      <c r="D4968" t="s">
        <v>359</v>
      </c>
      <c r="E4968">
        <v>2011</v>
      </c>
      <c r="F4968" t="s">
        <v>764</v>
      </c>
      <c r="G4968" t="s">
        <v>765</v>
      </c>
      <c r="H4968" s="3" t="s">
        <v>766</v>
      </c>
      <c r="I4968" s="8">
        <v>-5.4340000000000002</v>
      </c>
      <c r="J4968" s="8">
        <v>-74.003</v>
      </c>
      <c r="K4968" t="s">
        <v>109</v>
      </c>
      <c r="L4968" t="s">
        <v>110</v>
      </c>
      <c r="M4968" t="s">
        <v>712</v>
      </c>
      <c r="N4968" t="s">
        <v>763</v>
      </c>
      <c r="O4968" s="12">
        <v>2008</v>
      </c>
      <c r="P4968" s="12">
        <v>5</v>
      </c>
      <c r="Q4968" s="12">
        <v>2008</v>
      </c>
      <c r="R4968" s="12">
        <v>10</v>
      </c>
      <c r="S4968">
        <f t="shared" si="67"/>
        <v>8.0645161290322578E-2</v>
      </c>
      <c r="T4968" s="7">
        <v>2.5</v>
      </c>
      <c r="U4968">
        <v>8</v>
      </c>
      <c r="V4968" t="s">
        <v>82</v>
      </c>
      <c r="W4968">
        <f t="shared" si="68"/>
        <v>480</v>
      </c>
      <c r="X4968" s="5">
        <v>2</v>
      </c>
      <c r="Y4968" s="15" t="s">
        <v>48</v>
      </c>
      <c r="Z4968" t="s">
        <v>55</v>
      </c>
      <c r="AA4968" t="s">
        <v>899</v>
      </c>
      <c r="AB4968">
        <v>4</v>
      </c>
      <c r="AC4968" s="68" t="s">
        <v>1476</v>
      </c>
      <c r="AD4968" s="68" t="s">
        <v>1659</v>
      </c>
      <c r="AE4968" t="s">
        <v>1475</v>
      </c>
    </row>
    <row r="4969" spans="1:31" ht="14.4" x14ac:dyDescent="0.3">
      <c r="A4969">
        <v>48</v>
      </c>
      <c r="B4969" t="s">
        <v>24</v>
      </c>
      <c r="C4969" t="s">
        <v>358</v>
      </c>
      <c r="D4969" t="s">
        <v>359</v>
      </c>
      <c r="E4969">
        <v>2011</v>
      </c>
      <c r="F4969" t="s">
        <v>764</v>
      </c>
      <c r="G4969" t="s">
        <v>765</v>
      </c>
      <c r="H4969" s="3" t="s">
        <v>766</v>
      </c>
      <c r="I4969" s="8">
        <v>-5.4340000000000002</v>
      </c>
      <c r="J4969" s="8">
        <v>-74.003</v>
      </c>
      <c r="K4969" t="s">
        <v>109</v>
      </c>
      <c r="L4969" t="s">
        <v>110</v>
      </c>
      <c r="M4969" t="s">
        <v>712</v>
      </c>
      <c r="N4969" t="s">
        <v>763</v>
      </c>
      <c r="O4969" s="12">
        <v>2008</v>
      </c>
      <c r="P4969" s="12">
        <v>5</v>
      </c>
      <c r="Q4969" s="12">
        <v>2008</v>
      </c>
      <c r="R4969" s="12">
        <v>10</v>
      </c>
      <c r="S4969">
        <f t="shared" si="67"/>
        <v>8.0645161290322578E-2</v>
      </c>
      <c r="T4969" s="7">
        <v>2.5</v>
      </c>
      <c r="U4969">
        <v>8</v>
      </c>
      <c r="V4969" t="s">
        <v>82</v>
      </c>
      <c r="W4969">
        <f t="shared" si="68"/>
        <v>480</v>
      </c>
      <c r="X4969" s="5">
        <v>2</v>
      </c>
      <c r="Y4969" s="15" t="s">
        <v>48</v>
      </c>
      <c r="Z4969" t="s">
        <v>55</v>
      </c>
      <c r="AA4969" t="s">
        <v>1062</v>
      </c>
      <c r="AB4969">
        <v>0</v>
      </c>
      <c r="AC4969" s="68" t="s">
        <v>1476</v>
      </c>
      <c r="AD4969" s="68" t="s">
        <v>1659</v>
      </c>
      <c r="AE4969" t="s">
        <v>1475</v>
      </c>
    </row>
    <row r="4970" spans="1:31" ht="14.4" x14ac:dyDescent="0.3">
      <c r="A4970">
        <v>48</v>
      </c>
      <c r="B4970" t="s">
        <v>24</v>
      </c>
      <c r="C4970" t="s">
        <v>358</v>
      </c>
      <c r="D4970" t="s">
        <v>359</v>
      </c>
      <c r="E4970">
        <v>2011</v>
      </c>
      <c r="F4970" t="s">
        <v>764</v>
      </c>
      <c r="G4970" t="s">
        <v>765</v>
      </c>
      <c r="H4970" s="3" t="s">
        <v>766</v>
      </c>
      <c r="I4970" s="8">
        <v>-5.4340000000000002</v>
      </c>
      <c r="J4970" s="8">
        <v>-74.003</v>
      </c>
      <c r="K4970" t="s">
        <v>109</v>
      </c>
      <c r="L4970" t="s">
        <v>110</v>
      </c>
      <c r="M4970" t="s">
        <v>712</v>
      </c>
      <c r="N4970" t="s">
        <v>763</v>
      </c>
      <c r="O4970" s="12">
        <v>2008</v>
      </c>
      <c r="P4970" s="12">
        <v>5</v>
      </c>
      <c r="Q4970" s="12">
        <v>2008</v>
      </c>
      <c r="R4970" s="12">
        <v>10</v>
      </c>
      <c r="S4970">
        <f t="shared" si="67"/>
        <v>8.0645161290322578E-2</v>
      </c>
      <c r="T4970" s="7">
        <v>2.5</v>
      </c>
      <c r="U4970">
        <v>8</v>
      </c>
      <c r="V4970" t="s">
        <v>82</v>
      </c>
      <c r="W4970">
        <f t="shared" si="68"/>
        <v>480</v>
      </c>
      <c r="X4970" s="5">
        <v>2</v>
      </c>
      <c r="Y4970" s="15" t="s">
        <v>48</v>
      </c>
      <c r="Z4970" t="s">
        <v>55</v>
      </c>
      <c r="AA4970" t="s">
        <v>1072</v>
      </c>
      <c r="AB4970">
        <v>0</v>
      </c>
      <c r="AC4970" s="68" t="s">
        <v>1476</v>
      </c>
      <c r="AD4970" s="68" t="s">
        <v>1659</v>
      </c>
      <c r="AE4970" t="s">
        <v>1475</v>
      </c>
    </row>
    <row r="4971" spans="1:31" ht="14.4" x14ac:dyDescent="0.3">
      <c r="A4971">
        <v>48</v>
      </c>
      <c r="B4971" t="s">
        <v>24</v>
      </c>
      <c r="C4971" t="s">
        <v>358</v>
      </c>
      <c r="D4971" t="s">
        <v>359</v>
      </c>
      <c r="E4971">
        <v>2011</v>
      </c>
      <c r="F4971" t="s">
        <v>764</v>
      </c>
      <c r="G4971" t="s">
        <v>765</v>
      </c>
      <c r="H4971" s="3" t="s">
        <v>766</v>
      </c>
      <c r="I4971" s="8">
        <v>-5.4340000000000002</v>
      </c>
      <c r="J4971" s="8">
        <v>-74.003</v>
      </c>
      <c r="K4971" t="s">
        <v>109</v>
      </c>
      <c r="L4971" t="s">
        <v>110</v>
      </c>
      <c r="M4971" t="s">
        <v>712</v>
      </c>
      <c r="N4971" t="s">
        <v>763</v>
      </c>
      <c r="O4971" s="12">
        <v>2008</v>
      </c>
      <c r="P4971" s="12">
        <v>5</v>
      </c>
      <c r="Q4971" s="12">
        <v>2008</v>
      </c>
      <c r="R4971" s="12">
        <v>10</v>
      </c>
      <c r="S4971">
        <f t="shared" si="67"/>
        <v>8.0645161290322578E-2</v>
      </c>
      <c r="T4971" s="7">
        <v>2.5</v>
      </c>
      <c r="U4971">
        <v>8</v>
      </c>
      <c r="V4971" t="s">
        <v>82</v>
      </c>
      <c r="W4971">
        <f t="shared" si="68"/>
        <v>480</v>
      </c>
      <c r="X4971" s="5">
        <v>2</v>
      </c>
      <c r="Y4971" s="15" t="s">
        <v>48</v>
      </c>
      <c r="Z4971" t="s">
        <v>55</v>
      </c>
      <c r="AA4971" t="s">
        <v>1110</v>
      </c>
      <c r="AB4971">
        <v>1</v>
      </c>
      <c r="AC4971" s="68" t="s">
        <v>1476</v>
      </c>
      <c r="AD4971" s="68" t="s">
        <v>1659</v>
      </c>
      <c r="AE4971" t="s">
        <v>1475</v>
      </c>
    </row>
    <row r="4972" spans="1:31" ht="14.4" x14ac:dyDescent="0.3">
      <c r="A4972">
        <v>48</v>
      </c>
      <c r="B4972" t="s">
        <v>24</v>
      </c>
      <c r="C4972" t="s">
        <v>358</v>
      </c>
      <c r="D4972" t="s">
        <v>359</v>
      </c>
      <c r="E4972">
        <v>2011</v>
      </c>
      <c r="F4972" t="s">
        <v>764</v>
      </c>
      <c r="G4972" t="s">
        <v>765</v>
      </c>
      <c r="H4972" s="3" t="s">
        <v>766</v>
      </c>
      <c r="I4972" s="8">
        <v>-5.4340000000000002</v>
      </c>
      <c r="J4972" s="8">
        <v>-74.003</v>
      </c>
      <c r="K4972" t="s">
        <v>109</v>
      </c>
      <c r="L4972" t="s">
        <v>110</v>
      </c>
      <c r="M4972" t="s">
        <v>712</v>
      </c>
      <c r="N4972" t="s">
        <v>763</v>
      </c>
      <c r="O4972" s="12">
        <v>2008</v>
      </c>
      <c r="P4972" s="12">
        <v>5</v>
      </c>
      <c r="Q4972" s="12">
        <v>2008</v>
      </c>
      <c r="R4972" s="12">
        <v>10</v>
      </c>
      <c r="S4972">
        <f t="shared" si="67"/>
        <v>8.0645161290322578E-2</v>
      </c>
      <c r="T4972" s="7">
        <v>2.5</v>
      </c>
      <c r="U4972">
        <v>8</v>
      </c>
      <c r="V4972" t="s">
        <v>82</v>
      </c>
      <c r="W4972">
        <f t="shared" si="68"/>
        <v>480</v>
      </c>
      <c r="X4972" s="5">
        <v>2</v>
      </c>
      <c r="Y4972" s="15" t="s">
        <v>48</v>
      </c>
      <c r="Z4972" t="s">
        <v>55</v>
      </c>
      <c r="AA4972" t="s">
        <v>1178</v>
      </c>
      <c r="AB4972">
        <v>1</v>
      </c>
      <c r="AC4972" s="68" t="s">
        <v>1476</v>
      </c>
      <c r="AD4972" s="68" t="s">
        <v>1659</v>
      </c>
      <c r="AE4972" t="s">
        <v>1475</v>
      </c>
    </row>
    <row r="4973" spans="1:31" ht="14.4" x14ac:dyDescent="0.3">
      <c r="A4973">
        <v>48</v>
      </c>
      <c r="B4973" t="s">
        <v>24</v>
      </c>
      <c r="C4973" t="s">
        <v>358</v>
      </c>
      <c r="D4973" t="s">
        <v>359</v>
      </c>
      <c r="E4973">
        <v>2011</v>
      </c>
      <c r="F4973" t="s">
        <v>764</v>
      </c>
      <c r="G4973" t="s">
        <v>765</v>
      </c>
      <c r="H4973" s="3" t="s">
        <v>766</v>
      </c>
      <c r="I4973" s="8">
        <v>-5.4340000000000002</v>
      </c>
      <c r="J4973" s="8">
        <v>-74.003</v>
      </c>
      <c r="K4973" t="s">
        <v>109</v>
      </c>
      <c r="L4973" t="s">
        <v>110</v>
      </c>
      <c r="M4973" t="s">
        <v>712</v>
      </c>
      <c r="N4973" t="s">
        <v>763</v>
      </c>
      <c r="O4973" s="12">
        <v>2008</v>
      </c>
      <c r="P4973" s="12">
        <v>5</v>
      </c>
      <c r="Q4973" s="12">
        <v>2008</v>
      </c>
      <c r="R4973" s="12">
        <v>10</v>
      </c>
      <c r="S4973">
        <f t="shared" si="67"/>
        <v>8.0645161290322578E-2</v>
      </c>
      <c r="T4973" s="7">
        <v>2.5</v>
      </c>
      <c r="U4973">
        <v>8</v>
      </c>
      <c r="V4973" t="s">
        <v>82</v>
      </c>
      <c r="W4973">
        <f t="shared" si="68"/>
        <v>480</v>
      </c>
      <c r="X4973" s="5">
        <v>2</v>
      </c>
      <c r="Y4973" s="15" t="s">
        <v>48</v>
      </c>
      <c r="Z4973" t="s">
        <v>55</v>
      </c>
      <c r="AA4973" t="s">
        <v>867</v>
      </c>
      <c r="AB4973">
        <v>0</v>
      </c>
      <c r="AC4973" s="68" t="s">
        <v>1476</v>
      </c>
      <c r="AD4973" s="68" t="s">
        <v>1659</v>
      </c>
      <c r="AE4973" t="s">
        <v>1475</v>
      </c>
    </row>
    <row r="4974" spans="1:31" ht="14.4" x14ac:dyDescent="0.3">
      <c r="A4974">
        <v>48</v>
      </c>
      <c r="B4974" t="s">
        <v>24</v>
      </c>
      <c r="C4974" t="s">
        <v>358</v>
      </c>
      <c r="D4974" t="s">
        <v>359</v>
      </c>
      <c r="E4974">
        <v>2011</v>
      </c>
      <c r="F4974" t="s">
        <v>764</v>
      </c>
      <c r="G4974" t="s">
        <v>765</v>
      </c>
      <c r="H4974" s="3" t="s">
        <v>766</v>
      </c>
      <c r="I4974" s="8">
        <v>-5.4340000000000002</v>
      </c>
      <c r="J4974" s="8">
        <v>-74.003</v>
      </c>
      <c r="K4974" t="s">
        <v>109</v>
      </c>
      <c r="L4974" t="s">
        <v>110</v>
      </c>
      <c r="M4974" t="s">
        <v>712</v>
      </c>
      <c r="N4974" t="s">
        <v>763</v>
      </c>
      <c r="O4974" s="12">
        <v>2008</v>
      </c>
      <c r="P4974" s="12">
        <v>5</v>
      </c>
      <c r="Q4974" s="12">
        <v>2008</v>
      </c>
      <c r="R4974" s="12">
        <v>10</v>
      </c>
      <c r="S4974">
        <f t="shared" si="67"/>
        <v>8.0645161290322578E-2</v>
      </c>
      <c r="T4974" s="7">
        <v>2.5</v>
      </c>
      <c r="U4974">
        <v>8</v>
      </c>
      <c r="V4974" t="s">
        <v>82</v>
      </c>
      <c r="W4974">
        <f t="shared" si="68"/>
        <v>480</v>
      </c>
      <c r="X4974" s="5">
        <v>2</v>
      </c>
      <c r="Y4974" s="15" t="s">
        <v>48</v>
      </c>
      <c r="Z4974" t="s">
        <v>55</v>
      </c>
      <c r="AA4974" t="s">
        <v>258</v>
      </c>
      <c r="AB4974">
        <v>0</v>
      </c>
      <c r="AC4974" s="68" t="s">
        <v>1476</v>
      </c>
      <c r="AD4974" s="68" t="s">
        <v>1659</v>
      </c>
      <c r="AE4974" t="s">
        <v>1475</v>
      </c>
    </row>
    <row r="4975" spans="1:31" ht="14.4" x14ac:dyDescent="0.3">
      <c r="A4975">
        <v>48</v>
      </c>
      <c r="B4975" t="s">
        <v>24</v>
      </c>
      <c r="C4975" t="s">
        <v>358</v>
      </c>
      <c r="D4975" t="s">
        <v>359</v>
      </c>
      <c r="E4975">
        <v>2011</v>
      </c>
      <c r="F4975" t="s">
        <v>764</v>
      </c>
      <c r="G4975" t="s">
        <v>765</v>
      </c>
      <c r="H4975" s="3" t="s">
        <v>766</v>
      </c>
      <c r="I4975" s="8">
        <v>-5.4340000000000002</v>
      </c>
      <c r="J4975" s="8">
        <v>-74.003</v>
      </c>
      <c r="K4975" t="s">
        <v>109</v>
      </c>
      <c r="L4975" t="s">
        <v>110</v>
      </c>
      <c r="M4975" t="s">
        <v>712</v>
      </c>
      <c r="N4975" t="s">
        <v>763</v>
      </c>
      <c r="O4975" s="12">
        <v>2008</v>
      </c>
      <c r="P4975" s="12">
        <v>5</v>
      </c>
      <c r="Q4975" s="12">
        <v>2008</v>
      </c>
      <c r="R4975" s="12">
        <v>10</v>
      </c>
      <c r="S4975">
        <f t="shared" si="67"/>
        <v>8.0645161290322578E-2</v>
      </c>
      <c r="T4975" s="7">
        <v>2.5</v>
      </c>
      <c r="U4975">
        <v>8</v>
      </c>
      <c r="V4975" t="s">
        <v>82</v>
      </c>
      <c r="W4975">
        <f t="shared" si="68"/>
        <v>480</v>
      </c>
      <c r="X4975" s="5">
        <v>2</v>
      </c>
      <c r="Y4975" s="15" t="s">
        <v>48</v>
      </c>
      <c r="Z4975" t="s">
        <v>55</v>
      </c>
      <c r="AA4975" t="s">
        <v>1083</v>
      </c>
      <c r="AB4975">
        <v>1</v>
      </c>
      <c r="AC4975" s="68" t="s">
        <v>1476</v>
      </c>
      <c r="AD4975" s="68" t="s">
        <v>1659</v>
      </c>
      <c r="AE4975" t="s">
        <v>1475</v>
      </c>
    </row>
    <row r="4976" spans="1:31" ht="14.4" x14ac:dyDescent="0.3">
      <c r="A4976">
        <v>48</v>
      </c>
      <c r="B4976" t="s">
        <v>24</v>
      </c>
      <c r="C4976" t="s">
        <v>358</v>
      </c>
      <c r="D4976" t="s">
        <v>359</v>
      </c>
      <c r="E4976">
        <v>2011</v>
      </c>
      <c r="F4976" t="s">
        <v>764</v>
      </c>
      <c r="G4976" t="s">
        <v>765</v>
      </c>
      <c r="H4976" s="3" t="s">
        <v>766</v>
      </c>
      <c r="I4976" s="8">
        <v>-5.4340000000000002</v>
      </c>
      <c r="J4976" s="8">
        <v>-74.003</v>
      </c>
      <c r="K4976" t="s">
        <v>109</v>
      </c>
      <c r="L4976" t="s">
        <v>110</v>
      </c>
      <c r="M4976" t="s">
        <v>712</v>
      </c>
      <c r="N4976" t="s">
        <v>763</v>
      </c>
      <c r="O4976" s="12">
        <v>2008</v>
      </c>
      <c r="P4976" s="12">
        <v>5</v>
      </c>
      <c r="Q4976" s="12">
        <v>2008</v>
      </c>
      <c r="R4976" s="12">
        <v>10</v>
      </c>
      <c r="S4976">
        <f t="shared" si="67"/>
        <v>8.0645161290322578E-2</v>
      </c>
      <c r="T4976" s="7">
        <v>2.5</v>
      </c>
      <c r="U4976">
        <v>8</v>
      </c>
      <c r="V4976" t="s">
        <v>82</v>
      </c>
      <c r="W4976">
        <f t="shared" si="68"/>
        <v>480</v>
      </c>
      <c r="X4976" s="5">
        <v>2</v>
      </c>
      <c r="Y4976" s="15" t="s">
        <v>48</v>
      </c>
      <c r="Z4976" t="s">
        <v>55</v>
      </c>
      <c r="AA4976" t="s">
        <v>524</v>
      </c>
      <c r="AB4976">
        <v>5</v>
      </c>
      <c r="AC4976" s="68" t="s">
        <v>1476</v>
      </c>
      <c r="AD4976" s="68" t="s">
        <v>1659</v>
      </c>
      <c r="AE4976" t="s">
        <v>1475</v>
      </c>
    </row>
    <row r="4977" spans="1:31" ht="14.4" x14ac:dyDescent="0.3">
      <c r="A4977">
        <v>48</v>
      </c>
      <c r="B4977" t="s">
        <v>24</v>
      </c>
      <c r="C4977" t="s">
        <v>358</v>
      </c>
      <c r="D4977" t="s">
        <v>359</v>
      </c>
      <c r="E4977">
        <v>2011</v>
      </c>
      <c r="F4977" t="s">
        <v>764</v>
      </c>
      <c r="G4977" t="s">
        <v>765</v>
      </c>
      <c r="H4977" s="3" t="s">
        <v>766</v>
      </c>
      <c r="I4977" s="8">
        <v>-5.4340000000000002</v>
      </c>
      <c r="J4977" s="8">
        <v>-74.003</v>
      </c>
      <c r="K4977" t="s">
        <v>109</v>
      </c>
      <c r="L4977" t="s">
        <v>110</v>
      </c>
      <c r="M4977" t="s">
        <v>712</v>
      </c>
      <c r="N4977" t="s">
        <v>763</v>
      </c>
      <c r="O4977" s="12">
        <v>2008</v>
      </c>
      <c r="P4977" s="12">
        <v>5</v>
      </c>
      <c r="Q4977" s="12">
        <v>2008</v>
      </c>
      <c r="R4977" s="12">
        <v>10</v>
      </c>
      <c r="S4977">
        <f t="shared" si="67"/>
        <v>8.0645161290322578E-2</v>
      </c>
      <c r="T4977" s="7">
        <v>2.5</v>
      </c>
      <c r="U4977">
        <v>8</v>
      </c>
      <c r="V4977" t="s">
        <v>82</v>
      </c>
      <c r="W4977">
        <f t="shared" si="68"/>
        <v>480</v>
      </c>
      <c r="X4977" s="5">
        <v>2</v>
      </c>
      <c r="Y4977" s="15" t="s">
        <v>48</v>
      </c>
      <c r="Z4977" t="s">
        <v>55</v>
      </c>
      <c r="AA4977" t="s">
        <v>1107</v>
      </c>
      <c r="AB4977">
        <v>1</v>
      </c>
      <c r="AC4977" s="68" t="s">
        <v>1476</v>
      </c>
      <c r="AD4977" s="68" t="s">
        <v>1659</v>
      </c>
      <c r="AE4977" t="s">
        <v>1475</v>
      </c>
    </row>
    <row r="4978" spans="1:31" ht="14.4" x14ac:dyDescent="0.3">
      <c r="A4978">
        <v>48</v>
      </c>
      <c r="B4978" t="s">
        <v>24</v>
      </c>
      <c r="C4978" t="s">
        <v>358</v>
      </c>
      <c r="D4978" t="s">
        <v>359</v>
      </c>
      <c r="E4978">
        <v>2011</v>
      </c>
      <c r="F4978" t="s">
        <v>764</v>
      </c>
      <c r="G4978" t="s">
        <v>765</v>
      </c>
      <c r="H4978" s="3" t="s">
        <v>766</v>
      </c>
      <c r="I4978" s="8">
        <v>-5.4340000000000002</v>
      </c>
      <c r="J4978" s="8">
        <v>-74.003</v>
      </c>
      <c r="K4978" t="s">
        <v>109</v>
      </c>
      <c r="L4978" t="s">
        <v>110</v>
      </c>
      <c r="M4978" t="s">
        <v>712</v>
      </c>
      <c r="N4978" t="s">
        <v>763</v>
      </c>
      <c r="O4978" s="12">
        <v>2008</v>
      </c>
      <c r="P4978" s="12">
        <v>5</v>
      </c>
      <c r="Q4978" s="12">
        <v>2008</v>
      </c>
      <c r="R4978" s="12">
        <v>10</v>
      </c>
      <c r="S4978">
        <f t="shared" si="67"/>
        <v>8.0645161290322578E-2</v>
      </c>
      <c r="T4978" s="7">
        <v>2.5</v>
      </c>
      <c r="U4978">
        <v>8</v>
      </c>
      <c r="V4978" t="s">
        <v>82</v>
      </c>
      <c r="W4978">
        <f t="shared" si="68"/>
        <v>480</v>
      </c>
      <c r="X4978" s="5">
        <v>2</v>
      </c>
      <c r="Y4978" s="15" t="s">
        <v>48</v>
      </c>
      <c r="Z4978" t="s">
        <v>55</v>
      </c>
      <c r="AA4978" t="s">
        <v>1112</v>
      </c>
      <c r="AB4978">
        <v>0</v>
      </c>
      <c r="AC4978" s="68" t="s">
        <v>1476</v>
      </c>
      <c r="AD4978" s="68" t="s">
        <v>1659</v>
      </c>
      <c r="AE4978" t="s">
        <v>1475</v>
      </c>
    </row>
    <row r="4979" spans="1:31" ht="14.4" x14ac:dyDescent="0.3">
      <c r="A4979">
        <v>48</v>
      </c>
      <c r="B4979" t="s">
        <v>24</v>
      </c>
      <c r="C4979" t="s">
        <v>358</v>
      </c>
      <c r="D4979" t="s">
        <v>359</v>
      </c>
      <c r="E4979">
        <v>2011</v>
      </c>
      <c r="F4979" t="s">
        <v>764</v>
      </c>
      <c r="G4979" t="s">
        <v>765</v>
      </c>
      <c r="H4979" s="3" t="s">
        <v>766</v>
      </c>
      <c r="I4979" s="8">
        <v>-5.4340000000000002</v>
      </c>
      <c r="J4979" s="8">
        <v>-74.003</v>
      </c>
      <c r="K4979" t="s">
        <v>109</v>
      </c>
      <c r="L4979" t="s">
        <v>110</v>
      </c>
      <c r="M4979" t="s">
        <v>712</v>
      </c>
      <c r="N4979" t="s">
        <v>763</v>
      </c>
      <c r="O4979" s="12">
        <v>2008</v>
      </c>
      <c r="P4979" s="12">
        <v>5</v>
      </c>
      <c r="Q4979" s="12">
        <v>2008</v>
      </c>
      <c r="R4979" s="12">
        <v>10</v>
      </c>
      <c r="S4979">
        <f t="shared" si="67"/>
        <v>8.0645161290322578E-2</v>
      </c>
      <c r="T4979" s="7">
        <v>2.5</v>
      </c>
      <c r="U4979">
        <v>8</v>
      </c>
      <c r="V4979" t="s">
        <v>82</v>
      </c>
      <c r="W4979">
        <f t="shared" si="68"/>
        <v>480</v>
      </c>
      <c r="X4979" s="5">
        <v>2</v>
      </c>
      <c r="Y4979" s="15" t="s">
        <v>48</v>
      </c>
      <c r="Z4979" t="s">
        <v>55</v>
      </c>
      <c r="AA4979" t="s">
        <v>889</v>
      </c>
      <c r="AB4979">
        <v>0</v>
      </c>
      <c r="AC4979" s="68" t="s">
        <v>1476</v>
      </c>
      <c r="AD4979" s="68" t="s">
        <v>1659</v>
      </c>
      <c r="AE4979" t="s">
        <v>1475</v>
      </c>
    </row>
    <row r="4980" spans="1:31" ht="14.4" x14ac:dyDescent="0.3">
      <c r="A4980">
        <v>48</v>
      </c>
      <c r="B4980" t="s">
        <v>24</v>
      </c>
      <c r="C4980" t="s">
        <v>358</v>
      </c>
      <c r="D4980" t="s">
        <v>359</v>
      </c>
      <c r="E4980">
        <v>2011</v>
      </c>
      <c r="F4980" t="s">
        <v>764</v>
      </c>
      <c r="G4980" t="s">
        <v>765</v>
      </c>
      <c r="H4980" s="3" t="s">
        <v>766</v>
      </c>
      <c r="I4980" s="8">
        <v>-5.4340000000000002</v>
      </c>
      <c r="J4980" s="8">
        <v>-74.003</v>
      </c>
      <c r="K4980" t="s">
        <v>109</v>
      </c>
      <c r="L4980" t="s">
        <v>110</v>
      </c>
      <c r="M4980" t="s">
        <v>712</v>
      </c>
      <c r="N4980" t="s">
        <v>763</v>
      </c>
      <c r="O4980" s="12">
        <v>2008</v>
      </c>
      <c r="P4980" s="12">
        <v>5</v>
      </c>
      <c r="Q4980" s="12">
        <v>2008</v>
      </c>
      <c r="R4980" s="12">
        <v>10</v>
      </c>
      <c r="S4980">
        <f t="shared" si="67"/>
        <v>8.0645161290322578E-2</v>
      </c>
      <c r="T4980" s="7">
        <v>2.5</v>
      </c>
      <c r="U4980">
        <v>8</v>
      </c>
      <c r="V4980" t="s">
        <v>82</v>
      </c>
      <c r="W4980">
        <f t="shared" si="68"/>
        <v>480</v>
      </c>
      <c r="X4980" s="5">
        <v>2</v>
      </c>
      <c r="Y4980" s="15" t="s">
        <v>48</v>
      </c>
      <c r="Z4980" t="s">
        <v>55</v>
      </c>
      <c r="AA4980" t="s">
        <v>896</v>
      </c>
      <c r="AB4980">
        <v>0</v>
      </c>
      <c r="AC4980" s="68" t="s">
        <v>1476</v>
      </c>
      <c r="AD4980" s="68" t="s">
        <v>1659</v>
      </c>
      <c r="AE4980" t="s">
        <v>1475</v>
      </c>
    </row>
    <row r="4981" spans="1:31" ht="14.4" x14ac:dyDescent="0.3">
      <c r="A4981">
        <v>48</v>
      </c>
      <c r="B4981" t="s">
        <v>24</v>
      </c>
      <c r="C4981" t="s">
        <v>358</v>
      </c>
      <c r="D4981" t="s">
        <v>359</v>
      </c>
      <c r="E4981">
        <v>2011</v>
      </c>
      <c r="F4981" t="s">
        <v>764</v>
      </c>
      <c r="G4981" t="s">
        <v>765</v>
      </c>
      <c r="H4981" s="3" t="s">
        <v>766</v>
      </c>
      <c r="I4981" s="8">
        <v>-5.4340000000000002</v>
      </c>
      <c r="J4981" s="8">
        <v>-74.003</v>
      </c>
      <c r="K4981" t="s">
        <v>109</v>
      </c>
      <c r="L4981" t="s">
        <v>110</v>
      </c>
      <c r="M4981" t="s">
        <v>712</v>
      </c>
      <c r="N4981" t="s">
        <v>763</v>
      </c>
      <c r="O4981" s="12">
        <v>2008</v>
      </c>
      <c r="P4981" s="12">
        <v>5</v>
      </c>
      <c r="Q4981" s="12">
        <v>2008</v>
      </c>
      <c r="R4981" s="12">
        <v>10</v>
      </c>
      <c r="S4981">
        <f t="shared" si="67"/>
        <v>8.0645161290322578E-2</v>
      </c>
      <c r="T4981" s="7">
        <v>2.5</v>
      </c>
      <c r="U4981">
        <v>8</v>
      </c>
      <c r="V4981" t="s">
        <v>82</v>
      </c>
      <c r="W4981">
        <f t="shared" si="68"/>
        <v>480</v>
      </c>
      <c r="X4981" s="5">
        <v>2</v>
      </c>
      <c r="Y4981" s="15" t="s">
        <v>48</v>
      </c>
      <c r="Z4981" t="s">
        <v>55</v>
      </c>
      <c r="AA4981" t="s">
        <v>1179</v>
      </c>
      <c r="AB4981">
        <v>0</v>
      </c>
      <c r="AC4981" s="68" t="s">
        <v>1476</v>
      </c>
      <c r="AD4981" s="68" t="s">
        <v>1659</v>
      </c>
      <c r="AE4981" t="s">
        <v>1475</v>
      </c>
    </row>
    <row r="4982" spans="1:31" ht="14.4" x14ac:dyDescent="0.3">
      <c r="A4982">
        <v>48</v>
      </c>
      <c r="B4982" t="s">
        <v>24</v>
      </c>
      <c r="C4982" t="s">
        <v>358</v>
      </c>
      <c r="D4982" t="s">
        <v>359</v>
      </c>
      <c r="E4982">
        <v>2011</v>
      </c>
      <c r="F4982" t="s">
        <v>764</v>
      </c>
      <c r="G4982" t="s">
        <v>765</v>
      </c>
      <c r="H4982" s="3" t="s">
        <v>766</v>
      </c>
      <c r="I4982" s="8">
        <v>-5.4340000000000002</v>
      </c>
      <c r="J4982" s="8">
        <v>-74.003</v>
      </c>
      <c r="K4982" t="s">
        <v>109</v>
      </c>
      <c r="L4982" t="s">
        <v>110</v>
      </c>
      <c r="M4982" t="s">
        <v>712</v>
      </c>
      <c r="N4982" t="s">
        <v>763</v>
      </c>
      <c r="O4982" s="12">
        <v>2008</v>
      </c>
      <c r="P4982" s="12">
        <v>5</v>
      </c>
      <c r="Q4982" s="12">
        <v>2008</v>
      </c>
      <c r="R4982" s="12">
        <v>10</v>
      </c>
      <c r="S4982">
        <f t="shared" si="67"/>
        <v>8.0645161290322578E-2</v>
      </c>
      <c r="T4982" s="7">
        <v>2.5</v>
      </c>
      <c r="U4982">
        <v>8</v>
      </c>
      <c r="V4982" t="s">
        <v>82</v>
      </c>
      <c r="W4982">
        <f t="shared" si="68"/>
        <v>480</v>
      </c>
      <c r="X4982" s="5">
        <v>2</v>
      </c>
      <c r="Y4982" s="15" t="s">
        <v>48</v>
      </c>
      <c r="Z4982" t="s">
        <v>55</v>
      </c>
      <c r="AA4982" t="s">
        <v>70</v>
      </c>
      <c r="AB4982">
        <v>0</v>
      </c>
      <c r="AC4982" s="68" t="s">
        <v>1476</v>
      </c>
      <c r="AD4982" s="68" t="s">
        <v>1659</v>
      </c>
      <c r="AE4982" t="s">
        <v>1475</v>
      </c>
    </row>
    <row r="4983" spans="1:31" ht="14.4" x14ac:dyDescent="0.3">
      <c r="A4983">
        <v>48</v>
      </c>
      <c r="B4983" t="s">
        <v>24</v>
      </c>
      <c r="C4983" t="s">
        <v>358</v>
      </c>
      <c r="D4983" t="s">
        <v>359</v>
      </c>
      <c r="E4983">
        <v>2011</v>
      </c>
      <c r="F4983" t="s">
        <v>764</v>
      </c>
      <c r="G4983" t="s">
        <v>765</v>
      </c>
      <c r="H4983" s="3" t="s">
        <v>766</v>
      </c>
      <c r="I4983" s="8">
        <v>-5.4340000000000002</v>
      </c>
      <c r="J4983" s="8">
        <v>-74.003</v>
      </c>
      <c r="K4983" t="s">
        <v>109</v>
      </c>
      <c r="L4983" t="s">
        <v>110</v>
      </c>
      <c r="M4983" t="s">
        <v>712</v>
      </c>
      <c r="N4983" t="s">
        <v>763</v>
      </c>
      <c r="O4983" s="12">
        <v>2008</v>
      </c>
      <c r="P4983" s="12">
        <v>5</v>
      </c>
      <c r="Q4983" s="12">
        <v>2008</v>
      </c>
      <c r="R4983" s="12">
        <v>10</v>
      </c>
      <c r="S4983">
        <f t="shared" si="67"/>
        <v>8.0645161290322578E-2</v>
      </c>
      <c r="T4983" s="7">
        <v>2.5</v>
      </c>
      <c r="U4983">
        <v>8</v>
      </c>
      <c r="V4983" t="s">
        <v>82</v>
      </c>
      <c r="W4983">
        <f t="shared" si="68"/>
        <v>480</v>
      </c>
      <c r="X4983" s="5">
        <v>2</v>
      </c>
      <c r="Y4983" s="15" t="s">
        <v>48</v>
      </c>
      <c r="Z4983" t="s">
        <v>55</v>
      </c>
      <c r="AA4983" t="s">
        <v>1108</v>
      </c>
      <c r="AB4983">
        <v>1</v>
      </c>
      <c r="AC4983" s="68" t="s">
        <v>1476</v>
      </c>
      <c r="AD4983" s="68" t="s">
        <v>1659</v>
      </c>
      <c r="AE4983" t="s">
        <v>1475</v>
      </c>
    </row>
    <row r="4984" spans="1:31" ht="14.4" x14ac:dyDescent="0.3">
      <c r="A4984">
        <v>48</v>
      </c>
      <c r="B4984" t="s">
        <v>24</v>
      </c>
      <c r="C4984" t="s">
        <v>358</v>
      </c>
      <c r="D4984" t="s">
        <v>359</v>
      </c>
      <c r="E4984">
        <v>2011</v>
      </c>
      <c r="F4984" t="s">
        <v>764</v>
      </c>
      <c r="G4984" t="s">
        <v>765</v>
      </c>
      <c r="H4984" s="3" t="s">
        <v>766</v>
      </c>
      <c r="I4984" s="8">
        <v>-5.4340000000000002</v>
      </c>
      <c r="J4984" s="8">
        <v>-74.003</v>
      </c>
      <c r="K4984" t="s">
        <v>109</v>
      </c>
      <c r="L4984" t="s">
        <v>110</v>
      </c>
      <c r="M4984" t="s">
        <v>712</v>
      </c>
      <c r="N4984" t="s">
        <v>763</v>
      </c>
      <c r="O4984" s="12">
        <v>2008</v>
      </c>
      <c r="P4984" s="12">
        <v>5</v>
      </c>
      <c r="Q4984" s="12">
        <v>2008</v>
      </c>
      <c r="R4984" s="12">
        <v>10</v>
      </c>
      <c r="S4984">
        <f t="shared" si="67"/>
        <v>8.0645161290322578E-2</v>
      </c>
      <c r="T4984" s="7">
        <v>2.5</v>
      </c>
      <c r="U4984">
        <v>8</v>
      </c>
      <c r="V4984" t="s">
        <v>82</v>
      </c>
      <c r="W4984">
        <f t="shared" si="68"/>
        <v>480</v>
      </c>
      <c r="X4984" s="5">
        <v>2</v>
      </c>
      <c r="Y4984" s="15" t="s">
        <v>48</v>
      </c>
      <c r="Z4984" t="s">
        <v>55</v>
      </c>
      <c r="AA4984" t="s">
        <v>1139</v>
      </c>
      <c r="AB4984">
        <v>0</v>
      </c>
      <c r="AC4984" s="68" t="s">
        <v>1476</v>
      </c>
      <c r="AD4984" s="68" t="s">
        <v>1659</v>
      </c>
      <c r="AE4984" t="s">
        <v>1475</v>
      </c>
    </row>
    <row r="4985" spans="1:31" ht="14.4" x14ac:dyDescent="0.3">
      <c r="A4985">
        <v>48</v>
      </c>
      <c r="B4985" t="s">
        <v>24</v>
      </c>
      <c r="C4985" t="s">
        <v>358</v>
      </c>
      <c r="D4985" t="s">
        <v>359</v>
      </c>
      <c r="E4985">
        <v>2011</v>
      </c>
      <c r="F4985" t="s">
        <v>764</v>
      </c>
      <c r="G4985" t="s">
        <v>765</v>
      </c>
      <c r="H4985" s="3" t="s">
        <v>766</v>
      </c>
      <c r="I4985" s="8">
        <v>-5.4340000000000002</v>
      </c>
      <c r="J4985" s="8">
        <v>-74.003</v>
      </c>
      <c r="K4985" t="s">
        <v>109</v>
      </c>
      <c r="L4985" t="s">
        <v>110</v>
      </c>
      <c r="M4985" t="s">
        <v>712</v>
      </c>
      <c r="N4985" t="s">
        <v>763</v>
      </c>
      <c r="O4985" s="12">
        <v>2008</v>
      </c>
      <c r="P4985" s="12">
        <v>5</v>
      </c>
      <c r="Q4985" s="12">
        <v>2008</v>
      </c>
      <c r="R4985" s="12">
        <v>10</v>
      </c>
      <c r="S4985">
        <f t="shared" si="67"/>
        <v>8.0645161290322578E-2</v>
      </c>
      <c r="T4985" s="7">
        <v>2.5</v>
      </c>
      <c r="U4985">
        <v>8</v>
      </c>
      <c r="V4985" t="s">
        <v>82</v>
      </c>
      <c r="W4985">
        <f t="shared" si="68"/>
        <v>480</v>
      </c>
      <c r="X4985" s="5">
        <v>2</v>
      </c>
      <c r="Y4985" s="15" t="s">
        <v>48</v>
      </c>
      <c r="Z4985" t="s">
        <v>55</v>
      </c>
      <c r="AA4985" t="s">
        <v>1113</v>
      </c>
      <c r="AB4985">
        <v>0</v>
      </c>
      <c r="AC4985" s="68" t="s">
        <v>1476</v>
      </c>
      <c r="AD4985" s="68" t="s">
        <v>1659</v>
      </c>
      <c r="AE4985" t="s">
        <v>1475</v>
      </c>
    </row>
    <row r="4986" spans="1:31" ht="14.4" x14ac:dyDescent="0.3">
      <c r="A4986">
        <v>48</v>
      </c>
      <c r="B4986" t="s">
        <v>24</v>
      </c>
      <c r="C4986" t="s">
        <v>358</v>
      </c>
      <c r="D4986" t="s">
        <v>359</v>
      </c>
      <c r="E4986">
        <v>2011</v>
      </c>
      <c r="F4986" t="s">
        <v>764</v>
      </c>
      <c r="G4986" t="s">
        <v>765</v>
      </c>
      <c r="H4986" s="3" t="s">
        <v>766</v>
      </c>
      <c r="I4986" s="8">
        <v>-5.4340000000000002</v>
      </c>
      <c r="J4986" s="8">
        <v>-74.003</v>
      </c>
      <c r="K4986" t="s">
        <v>109</v>
      </c>
      <c r="L4986" t="s">
        <v>110</v>
      </c>
      <c r="M4986" t="s">
        <v>712</v>
      </c>
      <c r="N4986" t="s">
        <v>763</v>
      </c>
      <c r="O4986" s="12">
        <v>2008</v>
      </c>
      <c r="P4986" s="12">
        <v>5</v>
      </c>
      <c r="Q4986" s="12">
        <v>2008</v>
      </c>
      <c r="R4986" s="12">
        <v>10</v>
      </c>
      <c r="S4986">
        <f t="shared" si="67"/>
        <v>8.0645161290322578E-2</v>
      </c>
      <c r="T4986" s="7">
        <v>2.5</v>
      </c>
      <c r="U4986">
        <v>8</v>
      </c>
      <c r="V4986" t="s">
        <v>82</v>
      </c>
      <c r="W4986">
        <f t="shared" si="68"/>
        <v>480</v>
      </c>
      <c r="X4986" s="5">
        <v>2</v>
      </c>
      <c r="Y4986" s="15" t="s">
        <v>48</v>
      </c>
      <c r="Z4986" t="s">
        <v>55</v>
      </c>
      <c r="AA4986" t="s">
        <v>73</v>
      </c>
      <c r="AB4986">
        <v>0</v>
      </c>
      <c r="AC4986" s="68" t="s">
        <v>1476</v>
      </c>
      <c r="AD4986" s="68" t="s">
        <v>1659</v>
      </c>
      <c r="AE4986" t="s">
        <v>1475</v>
      </c>
    </row>
    <row r="4987" spans="1:31" ht="14.4" x14ac:dyDescent="0.3">
      <c r="A4987">
        <v>48</v>
      </c>
      <c r="B4987" t="s">
        <v>24</v>
      </c>
      <c r="C4987" t="s">
        <v>358</v>
      </c>
      <c r="D4987" t="s">
        <v>359</v>
      </c>
      <c r="E4987">
        <v>2011</v>
      </c>
      <c r="F4987" t="s">
        <v>764</v>
      </c>
      <c r="G4987" t="s">
        <v>765</v>
      </c>
      <c r="H4987" s="3" t="s">
        <v>766</v>
      </c>
      <c r="I4987" s="8">
        <v>-5.4340000000000002</v>
      </c>
      <c r="J4987" s="8">
        <v>-74.003</v>
      </c>
      <c r="K4987" t="s">
        <v>109</v>
      </c>
      <c r="L4987" t="s">
        <v>110</v>
      </c>
      <c r="M4987" t="s">
        <v>712</v>
      </c>
      <c r="N4987" t="s">
        <v>763</v>
      </c>
      <c r="O4987" s="12">
        <v>2008</v>
      </c>
      <c r="P4987" s="12">
        <v>5</v>
      </c>
      <c r="Q4987" s="12">
        <v>2008</v>
      </c>
      <c r="R4987" s="12">
        <v>10</v>
      </c>
      <c r="S4987">
        <f t="shared" si="67"/>
        <v>8.0645161290322578E-2</v>
      </c>
      <c r="T4987" s="7">
        <v>2.5</v>
      </c>
      <c r="U4987">
        <v>8</v>
      </c>
      <c r="V4987" t="s">
        <v>82</v>
      </c>
      <c r="W4987">
        <f t="shared" si="68"/>
        <v>480</v>
      </c>
      <c r="X4987" s="5">
        <v>2</v>
      </c>
      <c r="Y4987" s="15" t="s">
        <v>48</v>
      </c>
      <c r="Z4987" t="s">
        <v>55</v>
      </c>
      <c r="AA4987" t="s">
        <v>1180</v>
      </c>
      <c r="AB4987">
        <v>0</v>
      </c>
      <c r="AC4987" s="68" t="s">
        <v>1476</v>
      </c>
      <c r="AD4987" s="68" t="s">
        <v>1659</v>
      </c>
      <c r="AE4987" t="s">
        <v>1475</v>
      </c>
    </row>
    <row r="4988" spans="1:31" ht="14.4" x14ac:dyDescent="0.3">
      <c r="A4988">
        <v>48</v>
      </c>
      <c r="B4988" t="s">
        <v>24</v>
      </c>
      <c r="C4988" t="s">
        <v>358</v>
      </c>
      <c r="D4988" t="s">
        <v>359</v>
      </c>
      <c r="E4988">
        <v>2011</v>
      </c>
      <c r="F4988" t="s">
        <v>764</v>
      </c>
      <c r="G4988" t="s">
        <v>765</v>
      </c>
      <c r="H4988" s="3" t="s">
        <v>766</v>
      </c>
      <c r="I4988" s="8">
        <v>-5.4340000000000002</v>
      </c>
      <c r="J4988" s="8">
        <v>-74.003</v>
      </c>
      <c r="K4988" t="s">
        <v>109</v>
      </c>
      <c r="L4988" t="s">
        <v>110</v>
      </c>
      <c r="M4988" t="s">
        <v>712</v>
      </c>
      <c r="N4988" t="s">
        <v>763</v>
      </c>
      <c r="O4988" s="12">
        <v>2008</v>
      </c>
      <c r="P4988" s="12">
        <v>5</v>
      </c>
      <c r="Q4988" s="12">
        <v>2008</v>
      </c>
      <c r="R4988" s="12">
        <v>10</v>
      </c>
      <c r="S4988">
        <f t="shared" si="67"/>
        <v>8.0645161290322578E-2</v>
      </c>
      <c r="T4988" s="7">
        <v>2.5</v>
      </c>
      <c r="U4988">
        <v>8</v>
      </c>
      <c r="V4988" t="s">
        <v>82</v>
      </c>
      <c r="W4988">
        <f t="shared" si="68"/>
        <v>480</v>
      </c>
      <c r="X4988" s="5">
        <v>2</v>
      </c>
      <c r="Y4988" s="15" t="s">
        <v>48</v>
      </c>
      <c r="Z4988" t="s">
        <v>55</v>
      </c>
      <c r="AA4988" t="s">
        <v>1181</v>
      </c>
      <c r="AB4988">
        <v>0</v>
      </c>
      <c r="AC4988" s="68" t="s">
        <v>1476</v>
      </c>
      <c r="AD4988" s="68" t="s">
        <v>1659</v>
      </c>
      <c r="AE4988" t="s">
        <v>1475</v>
      </c>
    </row>
    <row r="4989" spans="1:31" ht="14.4" x14ac:dyDescent="0.3">
      <c r="A4989">
        <v>48</v>
      </c>
      <c r="B4989" t="s">
        <v>24</v>
      </c>
      <c r="C4989" t="s">
        <v>358</v>
      </c>
      <c r="D4989" t="s">
        <v>359</v>
      </c>
      <c r="E4989">
        <v>2011</v>
      </c>
      <c r="F4989" t="s">
        <v>764</v>
      </c>
      <c r="G4989" t="s">
        <v>765</v>
      </c>
      <c r="H4989" s="3" t="s">
        <v>766</v>
      </c>
      <c r="I4989" s="8">
        <v>-5.4340000000000002</v>
      </c>
      <c r="J4989" s="8">
        <v>-74.003</v>
      </c>
      <c r="K4989" t="s">
        <v>109</v>
      </c>
      <c r="L4989" t="s">
        <v>110</v>
      </c>
      <c r="M4989" t="s">
        <v>712</v>
      </c>
      <c r="N4989" t="s">
        <v>763</v>
      </c>
      <c r="O4989" s="12">
        <v>2008</v>
      </c>
      <c r="P4989" s="12">
        <v>5</v>
      </c>
      <c r="Q4989" s="12">
        <v>2008</v>
      </c>
      <c r="R4989" s="12">
        <v>10</v>
      </c>
      <c r="S4989">
        <f t="shared" si="67"/>
        <v>8.0645161290322578E-2</v>
      </c>
      <c r="T4989" s="7">
        <v>2.5</v>
      </c>
      <c r="U4989">
        <v>8</v>
      </c>
      <c r="V4989" t="s">
        <v>82</v>
      </c>
      <c r="W4989">
        <f t="shared" si="68"/>
        <v>480</v>
      </c>
      <c r="X4989" s="5">
        <v>2</v>
      </c>
      <c r="Y4989" s="15" t="s">
        <v>48</v>
      </c>
      <c r="Z4989" t="s">
        <v>55</v>
      </c>
      <c r="AA4989" t="s">
        <v>1182</v>
      </c>
      <c r="AB4989">
        <v>0</v>
      </c>
      <c r="AC4989" s="68" t="s">
        <v>1476</v>
      </c>
      <c r="AD4989" s="68" t="s">
        <v>1659</v>
      </c>
      <c r="AE4989" t="s">
        <v>1475</v>
      </c>
    </row>
    <row r="4990" spans="1:31" ht="14.4" x14ac:dyDescent="0.3">
      <c r="A4990">
        <v>48</v>
      </c>
      <c r="B4990" t="s">
        <v>24</v>
      </c>
      <c r="C4990" t="s">
        <v>358</v>
      </c>
      <c r="D4990" t="s">
        <v>359</v>
      </c>
      <c r="E4990">
        <v>2011</v>
      </c>
      <c r="F4990" t="s">
        <v>764</v>
      </c>
      <c r="G4990" t="s">
        <v>765</v>
      </c>
      <c r="H4990" s="3" t="s">
        <v>766</v>
      </c>
      <c r="I4990" s="8">
        <v>-5.4340000000000002</v>
      </c>
      <c r="J4990" s="8">
        <v>-74.003</v>
      </c>
      <c r="K4990" t="s">
        <v>109</v>
      </c>
      <c r="L4990" t="s">
        <v>110</v>
      </c>
      <c r="M4990" t="s">
        <v>712</v>
      </c>
      <c r="N4990" t="s">
        <v>763</v>
      </c>
      <c r="O4990" s="12">
        <v>2008</v>
      </c>
      <c r="P4990" s="12">
        <v>5</v>
      </c>
      <c r="Q4990" s="12">
        <v>2008</v>
      </c>
      <c r="R4990" s="12">
        <v>10</v>
      </c>
      <c r="S4990">
        <f t="shared" si="67"/>
        <v>8.0645161290322578E-2</v>
      </c>
      <c r="T4990" s="7">
        <v>2.5</v>
      </c>
      <c r="U4990">
        <v>8</v>
      </c>
      <c r="V4990" t="s">
        <v>82</v>
      </c>
      <c r="W4990">
        <f t="shared" si="68"/>
        <v>480</v>
      </c>
      <c r="X4990" s="5">
        <v>2</v>
      </c>
      <c r="Y4990" s="15" t="s">
        <v>48</v>
      </c>
      <c r="Z4990" t="s">
        <v>55</v>
      </c>
      <c r="AA4990" t="s">
        <v>876</v>
      </c>
      <c r="AB4990">
        <v>0</v>
      </c>
      <c r="AC4990" s="68" t="s">
        <v>1476</v>
      </c>
      <c r="AD4990" s="68" t="s">
        <v>1659</v>
      </c>
      <c r="AE4990" t="s">
        <v>1475</v>
      </c>
    </row>
    <row r="4991" spans="1:31" ht="14.4" x14ac:dyDescent="0.3">
      <c r="A4991">
        <v>48</v>
      </c>
      <c r="B4991" t="s">
        <v>24</v>
      </c>
      <c r="C4991" t="s">
        <v>358</v>
      </c>
      <c r="D4991" t="s">
        <v>359</v>
      </c>
      <c r="E4991">
        <v>2011</v>
      </c>
      <c r="F4991" t="s">
        <v>764</v>
      </c>
      <c r="G4991" t="s">
        <v>765</v>
      </c>
      <c r="H4991" s="3" t="s">
        <v>766</v>
      </c>
      <c r="I4991" s="8">
        <v>-5.4340000000000002</v>
      </c>
      <c r="J4991" s="8">
        <v>-74.003</v>
      </c>
      <c r="K4991" t="s">
        <v>109</v>
      </c>
      <c r="L4991" t="s">
        <v>110</v>
      </c>
      <c r="M4991" t="s">
        <v>712</v>
      </c>
      <c r="N4991" t="s">
        <v>763</v>
      </c>
      <c r="O4991" s="12">
        <v>2008</v>
      </c>
      <c r="P4991" s="12">
        <v>5</v>
      </c>
      <c r="Q4991" s="12">
        <v>2008</v>
      </c>
      <c r="R4991" s="12">
        <v>10</v>
      </c>
      <c r="S4991">
        <f t="shared" si="67"/>
        <v>8.0645161290322578E-2</v>
      </c>
      <c r="T4991" s="7">
        <v>2.5</v>
      </c>
      <c r="U4991">
        <v>8</v>
      </c>
      <c r="V4991" t="s">
        <v>82</v>
      </c>
      <c r="W4991">
        <f t="shared" si="68"/>
        <v>480</v>
      </c>
      <c r="X4991" s="5">
        <v>2</v>
      </c>
      <c r="Y4991" s="15" t="s">
        <v>48</v>
      </c>
      <c r="Z4991" t="s">
        <v>55</v>
      </c>
      <c r="AA4991" t="s">
        <v>1168</v>
      </c>
      <c r="AB4991">
        <v>0</v>
      </c>
      <c r="AC4991" s="68" t="s">
        <v>1476</v>
      </c>
      <c r="AD4991" s="68" t="s">
        <v>1659</v>
      </c>
      <c r="AE4991" t="s">
        <v>1475</v>
      </c>
    </row>
    <row r="4992" spans="1:31" ht="14.4" x14ac:dyDescent="0.3">
      <c r="A4992">
        <v>48</v>
      </c>
      <c r="B4992" t="s">
        <v>24</v>
      </c>
      <c r="C4992" t="s">
        <v>358</v>
      </c>
      <c r="D4992" t="s">
        <v>359</v>
      </c>
      <c r="E4992">
        <v>2011</v>
      </c>
      <c r="F4992" t="s">
        <v>764</v>
      </c>
      <c r="G4992" t="s">
        <v>765</v>
      </c>
      <c r="H4992" s="3" t="s">
        <v>766</v>
      </c>
      <c r="I4992" s="8">
        <v>-5.4340000000000002</v>
      </c>
      <c r="J4992" s="8">
        <v>-74.003</v>
      </c>
      <c r="K4992" t="s">
        <v>109</v>
      </c>
      <c r="L4992" t="s">
        <v>110</v>
      </c>
      <c r="M4992" t="s">
        <v>712</v>
      </c>
      <c r="N4992" t="s">
        <v>763</v>
      </c>
      <c r="O4992" s="12">
        <v>2008</v>
      </c>
      <c r="P4992" s="12">
        <v>5</v>
      </c>
      <c r="Q4992" s="12">
        <v>2008</v>
      </c>
      <c r="R4992" s="12">
        <v>10</v>
      </c>
      <c r="S4992">
        <f t="shared" si="67"/>
        <v>8.0645161290322578E-2</v>
      </c>
      <c r="T4992" s="7">
        <v>2.5</v>
      </c>
      <c r="U4992">
        <v>8</v>
      </c>
      <c r="V4992" t="s">
        <v>82</v>
      </c>
      <c r="W4992">
        <f t="shared" si="68"/>
        <v>480</v>
      </c>
      <c r="X4992" s="5">
        <v>2</v>
      </c>
      <c r="Y4992" s="15" t="s">
        <v>48</v>
      </c>
      <c r="Z4992" t="s">
        <v>55</v>
      </c>
      <c r="AA4992" t="s">
        <v>1117</v>
      </c>
      <c r="AB4992">
        <v>7</v>
      </c>
      <c r="AC4992" s="68" t="s">
        <v>1476</v>
      </c>
      <c r="AD4992" s="68" t="s">
        <v>1659</v>
      </c>
      <c r="AE4992" t="s">
        <v>1475</v>
      </c>
    </row>
    <row r="4993" spans="1:31" ht="14.4" x14ac:dyDescent="0.3">
      <c r="A4993">
        <v>48</v>
      </c>
      <c r="B4993" t="s">
        <v>24</v>
      </c>
      <c r="C4993" t="s">
        <v>358</v>
      </c>
      <c r="D4993" t="s">
        <v>359</v>
      </c>
      <c r="E4993">
        <v>2011</v>
      </c>
      <c r="F4993" t="s">
        <v>764</v>
      </c>
      <c r="G4993" t="s">
        <v>765</v>
      </c>
      <c r="H4993" s="3" t="s">
        <v>766</v>
      </c>
      <c r="I4993" s="8">
        <v>-5.4340000000000002</v>
      </c>
      <c r="J4993" s="8">
        <v>-74.003</v>
      </c>
      <c r="K4993" t="s">
        <v>109</v>
      </c>
      <c r="L4993" t="s">
        <v>110</v>
      </c>
      <c r="M4993" t="s">
        <v>712</v>
      </c>
      <c r="N4993" t="s">
        <v>763</v>
      </c>
      <c r="O4993" s="12">
        <v>2008</v>
      </c>
      <c r="P4993" s="12">
        <v>5</v>
      </c>
      <c r="Q4993" s="12">
        <v>2008</v>
      </c>
      <c r="R4993" s="12">
        <v>10</v>
      </c>
      <c r="S4993">
        <f t="shared" si="67"/>
        <v>8.0645161290322578E-2</v>
      </c>
      <c r="T4993" s="7">
        <v>2.5</v>
      </c>
      <c r="U4993">
        <v>8</v>
      </c>
      <c r="V4993" t="s">
        <v>82</v>
      </c>
      <c r="W4993">
        <f t="shared" si="68"/>
        <v>480</v>
      </c>
      <c r="X4993" s="5">
        <v>2</v>
      </c>
      <c r="Y4993" s="15" t="s">
        <v>48</v>
      </c>
      <c r="Z4993" t="s">
        <v>83</v>
      </c>
      <c r="AA4993" t="s">
        <v>128</v>
      </c>
      <c r="AB4993">
        <v>4</v>
      </c>
      <c r="AC4993" s="68" t="s">
        <v>1476</v>
      </c>
      <c r="AD4993" s="68" t="s">
        <v>1659</v>
      </c>
      <c r="AE4993" t="s">
        <v>1475</v>
      </c>
    </row>
    <row r="4994" spans="1:31" ht="14.4" x14ac:dyDescent="0.3">
      <c r="A4994">
        <v>48</v>
      </c>
      <c r="B4994" t="s">
        <v>24</v>
      </c>
      <c r="C4994" t="s">
        <v>358</v>
      </c>
      <c r="D4994" t="s">
        <v>359</v>
      </c>
      <c r="E4994">
        <v>2011</v>
      </c>
      <c r="F4994" t="s">
        <v>764</v>
      </c>
      <c r="G4994" t="s">
        <v>765</v>
      </c>
      <c r="H4994" s="3" t="s">
        <v>766</v>
      </c>
      <c r="I4994" s="8">
        <v>-5.4340000000000002</v>
      </c>
      <c r="J4994" s="8">
        <v>-74.003</v>
      </c>
      <c r="K4994" t="s">
        <v>109</v>
      </c>
      <c r="L4994" t="s">
        <v>110</v>
      </c>
      <c r="M4994" t="s">
        <v>712</v>
      </c>
      <c r="N4994" t="s">
        <v>763</v>
      </c>
      <c r="O4994" s="12">
        <v>2008</v>
      </c>
      <c r="P4994" s="12">
        <v>5</v>
      </c>
      <c r="Q4994" s="12">
        <v>2008</v>
      </c>
      <c r="R4994" s="12">
        <v>10</v>
      </c>
      <c r="S4994">
        <f t="shared" si="67"/>
        <v>8.0645161290322578E-2</v>
      </c>
      <c r="T4994" s="7">
        <v>2.5</v>
      </c>
      <c r="U4994">
        <v>8</v>
      </c>
      <c r="V4994" t="s">
        <v>82</v>
      </c>
      <c r="W4994">
        <f t="shared" si="68"/>
        <v>480</v>
      </c>
      <c r="X4994" s="5">
        <v>2</v>
      </c>
      <c r="Y4994" s="15" t="s">
        <v>48</v>
      </c>
      <c r="Z4994" t="s">
        <v>83</v>
      </c>
      <c r="AA4994" t="s">
        <v>274</v>
      </c>
      <c r="AB4994">
        <v>1</v>
      </c>
      <c r="AC4994" s="68" t="s">
        <v>1476</v>
      </c>
      <c r="AD4994" s="68" t="s">
        <v>1659</v>
      </c>
      <c r="AE4994" t="s">
        <v>1475</v>
      </c>
    </row>
    <row r="4995" spans="1:31" ht="14.4" x14ac:dyDescent="0.3">
      <c r="A4995">
        <v>48</v>
      </c>
      <c r="B4995" t="s">
        <v>24</v>
      </c>
      <c r="C4995" t="s">
        <v>358</v>
      </c>
      <c r="D4995" t="s">
        <v>359</v>
      </c>
      <c r="E4995">
        <v>2011</v>
      </c>
      <c r="F4995" t="s">
        <v>764</v>
      </c>
      <c r="G4995" t="s">
        <v>765</v>
      </c>
      <c r="H4995" s="3" t="s">
        <v>766</v>
      </c>
      <c r="I4995" s="8">
        <v>-5.4340000000000002</v>
      </c>
      <c r="J4995" s="8">
        <v>-74.003</v>
      </c>
      <c r="K4995" t="s">
        <v>109</v>
      </c>
      <c r="L4995" t="s">
        <v>110</v>
      </c>
      <c r="M4995" t="s">
        <v>712</v>
      </c>
      <c r="N4995" t="s">
        <v>763</v>
      </c>
      <c r="O4995" s="12">
        <v>2008</v>
      </c>
      <c r="P4995" s="12">
        <v>5</v>
      </c>
      <c r="Q4995" s="12">
        <v>2008</v>
      </c>
      <c r="R4995" s="12">
        <v>10</v>
      </c>
      <c r="S4995">
        <f t="shared" si="67"/>
        <v>8.0645161290322578E-2</v>
      </c>
      <c r="T4995" s="7">
        <v>2.5</v>
      </c>
      <c r="U4995">
        <v>8</v>
      </c>
      <c r="V4995" t="s">
        <v>82</v>
      </c>
      <c r="W4995">
        <f t="shared" si="68"/>
        <v>480</v>
      </c>
      <c r="X4995" s="5">
        <v>2</v>
      </c>
      <c r="Y4995" s="15" t="s">
        <v>48</v>
      </c>
      <c r="Z4995" t="s">
        <v>83</v>
      </c>
      <c r="AA4995" t="s">
        <v>911</v>
      </c>
      <c r="AB4995">
        <v>1</v>
      </c>
      <c r="AC4995" s="68" t="s">
        <v>1476</v>
      </c>
      <c r="AD4995" s="68" t="s">
        <v>1659</v>
      </c>
      <c r="AE4995" t="s">
        <v>1475</v>
      </c>
    </row>
    <row r="4996" spans="1:31" ht="14.4" x14ac:dyDescent="0.3">
      <c r="A4996">
        <v>48</v>
      </c>
      <c r="B4996" t="s">
        <v>24</v>
      </c>
      <c r="C4996" t="s">
        <v>358</v>
      </c>
      <c r="D4996" t="s">
        <v>359</v>
      </c>
      <c r="E4996">
        <v>2011</v>
      </c>
      <c r="F4996" t="s">
        <v>764</v>
      </c>
      <c r="G4996" t="s">
        <v>765</v>
      </c>
      <c r="H4996" s="3" t="s">
        <v>766</v>
      </c>
      <c r="I4996" s="8">
        <v>-5.4340000000000002</v>
      </c>
      <c r="J4996" s="8">
        <v>-74.003</v>
      </c>
      <c r="K4996" t="s">
        <v>109</v>
      </c>
      <c r="L4996" t="s">
        <v>110</v>
      </c>
      <c r="M4996" t="s">
        <v>712</v>
      </c>
      <c r="N4996" t="s">
        <v>763</v>
      </c>
      <c r="O4996" s="12">
        <v>2008</v>
      </c>
      <c r="P4996" s="12">
        <v>5</v>
      </c>
      <c r="Q4996" s="12">
        <v>2008</v>
      </c>
      <c r="R4996" s="12">
        <v>10</v>
      </c>
      <c r="S4996">
        <f t="shared" si="67"/>
        <v>8.0645161290322578E-2</v>
      </c>
      <c r="T4996" s="7">
        <v>2.5</v>
      </c>
      <c r="U4996">
        <v>8</v>
      </c>
      <c r="V4996" t="s">
        <v>82</v>
      </c>
      <c r="W4996">
        <f t="shared" si="68"/>
        <v>480</v>
      </c>
      <c r="X4996" s="5">
        <v>2</v>
      </c>
      <c r="Y4996" s="15" t="s">
        <v>48</v>
      </c>
      <c r="Z4996" t="s">
        <v>83</v>
      </c>
      <c r="AA4996" t="s">
        <v>902</v>
      </c>
      <c r="AB4996">
        <v>9</v>
      </c>
      <c r="AC4996" s="68" t="s">
        <v>1476</v>
      </c>
      <c r="AD4996" s="68" t="s">
        <v>1659</v>
      </c>
      <c r="AE4996" t="s">
        <v>1475</v>
      </c>
    </row>
    <row r="4997" spans="1:31" ht="14.4" x14ac:dyDescent="0.3">
      <c r="A4997">
        <v>48</v>
      </c>
      <c r="B4997" t="s">
        <v>24</v>
      </c>
      <c r="C4997" t="s">
        <v>358</v>
      </c>
      <c r="D4997" t="s">
        <v>359</v>
      </c>
      <c r="E4997">
        <v>2011</v>
      </c>
      <c r="F4997" t="s">
        <v>764</v>
      </c>
      <c r="G4997" t="s">
        <v>765</v>
      </c>
      <c r="H4997" s="3" t="s">
        <v>766</v>
      </c>
      <c r="I4997" s="8">
        <v>-5.4340000000000002</v>
      </c>
      <c r="J4997" s="8">
        <v>-74.003</v>
      </c>
      <c r="K4997" t="s">
        <v>109</v>
      </c>
      <c r="L4997" t="s">
        <v>110</v>
      </c>
      <c r="M4997" t="s">
        <v>712</v>
      </c>
      <c r="N4997" t="s">
        <v>763</v>
      </c>
      <c r="O4997" s="12">
        <v>2008</v>
      </c>
      <c r="P4997" s="12">
        <v>5</v>
      </c>
      <c r="Q4997" s="12">
        <v>2008</v>
      </c>
      <c r="R4997" s="12">
        <v>10</v>
      </c>
      <c r="S4997">
        <f t="shared" si="67"/>
        <v>8.0645161290322578E-2</v>
      </c>
      <c r="T4997" s="7">
        <v>2.5</v>
      </c>
      <c r="U4997">
        <v>8</v>
      </c>
      <c r="V4997" t="s">
        <v>82</v>
      </c>
      <c r="W4997">
        <f t="shared" si="68"/>
        <v>480</v>
      </c>
      <c r="X4997" s="5">
        <v>2</v>
      </c>
      <c r="Y4997" s="15" t="s">
        <v>48</v>
      </c>
      <c r="Z4997" t="s">
        <v>83</v>
      </c>
      <c r="AA4997" t="s">
        <v>87</v>
      </c>
      <c r="AB4997">
        <v>0</v>
      </c>
      <c r="AC4997" s="68" t="s">
        <v>1476</v>
      </c>
      <c r="AD4997" s="68" t="s">
        <v>1659</v>
      </c>
      <c r="AE4997" t="s">
        <v>1475</v>
      </c>
    </row>
    <row r="4998" spans="1:31" ht="14.4" x14ac:dyDescent="0.3">
      <c r="A4998">
        <v>48</v>
      </c>
      <c r="B4998" t="s">
        <v>24</v>
      </c>
      <c r="C4998" t="s">
        <v>358</v>
      </c>
      <c r="D4998" t="s">
        <v>359</v>
      </c>
      <c r="E4998">
        <v>2011</v>
      </c>
      <c r="F4998" t="s">
        <v>764</v>
      </c>
      <c r="G4998" t="s">
        <v>765</v>
      </c>
      <c r="H4998" s="3" t="s">
        <v>766</v>
      </c>
      <c r="I4998" s="8">
        <v>-5.4340000000000002</v>
      </c>
      <c r="J4998" s="8">
        <v>-74.003</v>
      </c>
      <c r="K4998" t="s">
        <v>109</v>
      </c>
      <c r="L4998" t="s">
        <v>110</v>
      </c>
      <c r="M4998" t="s">
        <v>712</v>
      </c>
      <c r="N4998" t="s">
        <v>763</v>
      </c>
      <c r="O4998" s="12">
        <v>2008</v>
      </c>
      <c r="P4998" s="12">
        <v>5</v>
      </c>
      <c r="Q4998" s="12">
        <v>2008</v>
      </c>
      <c r="R4998" s="12">
        <v>10</v>
      </c>
      <c r="S4998">
        <f t="shared" si="67"/>
        <v>8.0645161290322578E-2</v>
      </c>
      <c r="T4998" s="7">
        <v>2.5</v>
      </c>
      <c r="U4998">
        <v>8</v>
      </c>
      <c r="V4998" t="s">
        <v>82</v>
      </c>
      <c r="W4998">
        <f t="shared" si="68"/>
        <v>480</v>
      </c>
      <c r="X4998" s="5">
        <v>2</v>
      </c>
      <c r="Y4998" s="15" t="s">
        <v>48</v>
      </c>
      <c r="Z4998" t="s">
        <v>83</v>
      </c>
      <c r="AA4998" t="s">
        <v>1144</v>
      </c>
      <c r="AB4998">
        <v>0</v>
      </c>
      <c r="AC4998" s="68" t="s">
        <v>1476</v>
      </c>
      <c r="AD4998" s="68" t="s">
        <v>1659</v>
      </c>
      <c r="AE4998" t="s">
        <v>1475</v>
      </c>
    </row>
    <row r="4999" spans="1:31" ht="14.4" x14ac:dyDescent="0.3">
      <c r="A4999">
        <v>48</v>
      </c>
      <c r="B4999" t="s">
        <v>24</v>
      </c>
      <c r="C4999" t="s">
        <v>358</v>
      </c>
      <c r="D4999" t="s">
        <v>359</v>
      </c>
      <c r="E4999">
        <v>2011</v>
      </c>
      <c r="F4999" t="s">
        <v>764</v>
      </c>
      <c r="G4999" t="s">
        <v>765</v>
      </c>
      <c r="H4999" s="3" t="s">
        <v>766</v>
      </c>
      <c r="I4999" s="8">
        <v>-5.4340000000000002</v>
      </c>
      <c r="J4999" s="8">
        <v>-74.003</v>
      </c>
      <c r="K4999" t="s">
        <v>109</v>
      </c>
      <c r="L4999" t="s">
        <v>110</v>
      </c>
      <c r="M4999" t="s">
        <v>712</v>
      </c>
      <c r="N4999" t="s">
        <v>763</v>
      </c>
      <c r="O4999" s="12">
        <v>2008</v>
      </c>
      <c r="P4999" s="12">
        <v>5</v>
      </c>
      <c r="Q4999" s="12">
        <v>2008</v>
      </c>
      <c r="R4999" s="12">
        <v>10</v>
      </c>
      <c r="S4999">
        <f t="shared" si="67"/>
        <v>8.0645161290322578E-2</v>
      </c>
      <c r="T4999" s="7">
        <v>2.5</v>
      </c>
      <c r="U4999">
        <v>8</v>
      </c>
      <c r="V4999" t="s">
        <v>82</v>
      </c>
      <c r="W4999">
        <f t="shared" si="68"/>
        <v>480</v>
      </c>
      <c r="X4999" s="5">
        <v>2</v>
      </c>
      <c r="Y4999" s="15" t="s">
        <v>48</v>
      </c>
      <c r="Z4999" t="s">
        <v>83</v>
      </c>
      <c r="AA4999" t="s">
        <v>906</v>
      </c>
      <c r="AB4999">
        <v>1</v>
      </c>
      <c r="AC4999" s="68" t="s">
        <v>1476</v>
      </c>
      <c r="AD4999" s="68" t="s">
        <v>1659</v>
      </c>
      <c r="AE4999" t="s">
        <v>1475</v>
      </c>
    </row>
    <row r="5000" spans="1:31" ht="14.4" x14ac:dyDescent="0.3">
      <c r="A5000">
        <v>48</v>
      </c>
      <c r="B5000" t="s">
        <v>24</v>
      </c>
      <c r="C5000" t="s">
        <v>358</v>
      </c>
      <c r="D5000" t="s">
        <v>359</v>
      </c>
      <c r="E5000">
        <v>2011</v>
      </c>
      <c r="F5000" t="s">
        <v>764</v>
      </c>
      <c r="G5000" t="s">
        <v>765</v>
      </c>
      <c r="H5000" s="3" t="s">
        <v>766</v>
      </c>
      <c r="I5000" s="8">
        <v>-5.4340000000000002</v>
      </c>
      <c r="J5000" s="8">
        <v>-74.003</v>
      </c>
      <c r="K5000" t="s">
        <v>109</v>
      </c>
      <c r="L5000" t="s">
        <v>110</v>
      </c>
      <c r="M5000" t="s">
        <v>712</v>
      </c>
      <c r="N5000" t="s">
        <v>763</v>
      </c>
      <c r="O5000" s="12">
        <v>2008</v>
      </c>
      <c r="P5000" s="12">
        <v>5</v>
      </c>
      <c r="Q5000" s="12">
        <v>2008</v>
      </c>
      <c r="R5000" s="12">
        <v>10</v>
      </c>
      <c r="S5000">
        <f t="shared" si="67"/>
        <v>8.0645161290322578E-2</v>
      </c>
      <c r="T5000" s="7">
        <v>2.5</v>
      </c>
      <c r="U5000">
        <v>8</v>
      </c>
      <c r="V5000" t="s">
        <v>82</v>
      </c>
      <c r="W5000">
        <f t="shared" si="68"/>
        <v>480</v>
      </c>
      <c r="X5000" s="5">
        <v>2</v>
      </c>
      <c r="Y5000" s="15" t="s">
        <v>48</v>
      </c>
      <c r="Z5000" t="s">
        <v>90</v>
      </c>
      <c r="AA5000" t="s">
        <v>666</v>
      </c>
      <c r="AB5000">
        <v>3</v>
      </c>
      <c r="AC5000" s="68" t="s">
        <v>1476</v>
      </c>
      <c r="AD5000" s="68" t="s">
        <v>1659</v>
      </c>
      <c r="AE5000" t="s">
        <v>1475</v>
      </c>
    </row>
    <row r="5001" spans="1:31" ht="14.4" x14ac:dyDescent="0.3">
      <c r="A5001">
        <v>48</v>
      </c>
      <c r="B5001" t="s">
        <v>24</v>
      </c>
      <c r="C5001" t="s">
        <v>358</v>
      </c>
      <c r="D5001" t="s">
        <v>359</v>
      </c>
      <c r="E5001">
        <v>2011</v>
      </c>
      <c r="F5001" t="s">
        <v>764</v>
      </c>
      <c r="G5001" t="s">
        <v>765</v>
      </c>
      <c r="H5001" s="3" t="s">
        <v>766</v>
      </c>
      <c r="I5001" s="8">
        <v>-5.4340000000000002</v>
      </c>
      <c r="J5001" s="8">
        <v>-74.003</v>
      </c>
      <c r="K5001" t="s">
        <v>109</v>
      </c>
      <c r="L5001" t="s">
        <v>110</v>
      </c>
      <c r="M5001" t="s">
        <v>712</v>
      </c>
      <c r="N5001" t="s">
        <v>763</v>
      </c>
      <c r="O5001" s="12">
        <v>2008</v>
      </c>
      <c r="P5001" s="12">
        <v>5</v>
      </c>
      <c r="Q5001" s="12">
        <v>2008</v>
      </c>
      <c r="R5001" s="12">
        <v>10</v>
      </c>
      <c r="S5001">
        <f t="shared" si="67"/>
        <v>8.0645161290322578E-2</v>
      </c>
      <c r="T5001" s="7">
        <v>2.5</v>
      </c>
      <c r="U5001">
        <v>8</v>
      </c>
      <c r="V5001" t="s">
        <v>82</v>
      </c>
      <c r="W5001">
        <f t="shared" si="68"/>
        <v>480</v>
      </c>
      <c r="X5001" s="5">
        <v>2</v>
      </c>
      <c r="Y5001" s="15" t="s">
        <v>48</v>
      </c>
      <c r="Z5001" t="s">
        <v>90</v>
      </c>
      <c r="AA5001" t="s">
        <v>91</v>
      </c>
      <c r="AB5001">
        <v>5</v>
      </c>
      <c r="AC5001" s="68" t="s">
        <v>1476</v>
      </c>
      <c r="AD5001" s="68" t="s">
        <v>1659</v>
      </c>
      <c r="AE5001" t="s">
        <v>1475</v>
      </c>
    </row>
    <row r="5002" spans="1:31" ht="14.4" x14ac:dyDescent="0.3">
      <c r="A5002">
        <v>48</v>
      </c>
      <c r="B5002" t="s">
        <v>24</v>
      </c>
      <c r="C5002" t="s">
        <v>358</v>
      </c>
      <c r="D5002" t="s">
        <v>359</v>
      </c>
      <c r="E5002">
        <v>2011</v>
      </c>
      <c r="F5002" t="s">
        <v>767</v>
      </c>
      <c r="G5002" t="s">
        <v>768</v>
      </c>
      <c r="H5002" s="3" t="s">
        <v>769</v>
      </c>
      <c r="I5002" s="8">
        <v>-5.5149999999999997</v>
      </c>
      <c r="J5002" s="8">
        <v>-74.015000000000001</v>
      </c>
      <c r="K5002" t="s">
        <v>109</v>
      </c>
      <c r="L5002" t="s">
        <v>110</v>
      </c>
      <c r="M5002" t="s">
        <v>712</v>
      </c>
      <c r="N5002" t="s">
        <v>763</v>
      </c>
      <c r="O5002" s="12">
        <v>2008</v>
      </c>
      <c r="P5002" s="12">
        <v>5</v>
      </c>
      <c r="Q5002" s="12">
        <v>2008</v>
      </c>
      <c r="R5002" s="12">
        <v>10</v>
      </c>
      <c r="S5002">
        <f t="shared" si="67"/>
        <v>8.0645161290322578E-2</v>
      </c>
      <c r="T5002" s="7">
        <v>2.5</v>
      </c>
      <c r="U5002">
        <v>8</v>
      </c>
      <c r="V5002" t="s">
        <v>82</v>
      </c>
      <c r="W5002">
        <f t="shared" si="68"/>
        <v>480</v>
      </c>
      <c r="X5002" s="5">
        <v>2</v>
      </c>
      <c r="Y5002" s="15" t="s">
        <v>48</v>
      </c>
      <c r="Z5002" t="s">
        <v>1131</v>
      </c>
      <c r="AA5002" t="s">
        <v>1132</v>
      </c>
      <c r="AB5002">
        <v>0</v>
      </c>
      <c r="AC5002" s="68" t="s">
        <v>1476</v>
      </c>
      <c r="AD5002" s="68" t="s">
        <v>1659</v>
      </c>
      <c r="AE5002" t="s">
        <v>1475</v>
      </c>
    </row>
    <row r="5003" spans="1:31" ht="14.4" x14ac:dyDescent="0.3">
      <c r="A5003">
        <v>48</v>
      </c>
      <c r="B5003" t="s">
        <v>24</v>
      </c>
      <c r="C5003" t="s">
        <v>358</v>
      </c>
      <c r="D5003" t="s">
        <v>359</v>
      </c>
      <c r="E5003">
        <v>2011</v>
      </c>
      <c r="F5003" t="s">
        <v>767</v>
      </c>
      <c r="G5003" t="s">
        <v>768</v>
      </c>
      <c r="H5003" s="3" t="s">
        <v>769</v>
      </c>
      <c r="I5003" s="8">
        <v>-5.5149999999999997</v>
      </c>
      <c r="J5003" s="8">
        <v>-74.015000000000001</v>
      </c>
      <c r="K5003" t="s">
        <v>109</v>
      </c>
      <c r="L5003" t="s">
        <v>110</v>
      </c>
      <c r="M5003" t="s">
        <v>712</v>
      </c>
      <c r="N5003" t="s">
        <v>763</v>
      </c>
      <c r="O5003" s="12">
        <v>2008</v>
      </c>
      <c r="P5003" s="12">
        <v>5</v>
      </c>
      <c r="Q5003" s="12">
        <v>2008</v>
      </c>
      <c r="R5003" s="12">
        <v>10</v>
      </c>
      <c r="S5003">
        <f t="shared" si="67"/>
        <v>8.0645161290322578E-2</v>
      </c>
      <c r="T5003" s="7">
        <v>2.5</v>
      </c>
      <c r="U5003">
        <v>8</v>
      </c>
      <c r="V5003" t="s">
        <v>82</v>
      </c>
      <c r="W5003">
        <f t="shared" si="68"/>
        <v>480</v>
      </c>
      <c r="X5003" s="5">
        <v>2</v>
      </c>
      <c r="Y5003" s="15" t="s">
        <v>48</v>
      </c>
      <c r="Z5003" t="s">
        <v>49</v>
      </c>
      <c r="AA5003" t="s">
        <v>1175</v>
      </c>
      <c r="AB5003">
        <v>1</v>
      </c>
      <c r="AC5003" s="68" t="s">
        <v>1476</v>
      </c>
      <c r="AD5003" s="68" t="s">
        <v>1659</v>
      </c>
      <c r="AE5003" t="s">
        <v>1475</v>
      </c>
    </row>
    <row r="5004" spans="1:31" ht="14.4" x14ac:dyDescent="0.3">
      <c r="A5004">
        <v>48</v>
      </c>
      <c r="B5004" t="s">
        <v>24</v>
      </c>
      <c r="C5004" t="s">
        <v>358</v>
      </c>
      <c r="D5004" t="s">
        <v>359</v>
      </c>
      <c r="E5004">
        <v>2011</v>
      </c>
      <c r="F5004" t="s">
        <v>767</v>
      </c>
      <c r="G5004" t="s">
        <v>768</v>
      </c>
      <c r="H5004" s="3" t="s">
        <v>769</v>
      </c>
      <c r="I5004" s="8">
        <v>-5.5149999999999997</v>
      </c>
      <c r="J5004" s="8">
        <v>-74.015000000000001</v>
      </c>
      <c r="K5004" t="s">
        <v>109</v>
      </c>
      <c r="L5004" t="s">
        <v>110</v>
      </c>
      <c r="M5004" t="s">
        <v>712</v>
      </c>
      <c r="N5004" t="s">
        <v>763</v>
      </c>
      <c r="O5004" s="12">
        <v>2008</v>
      </c>
      <c r="P5004" s="12">
        <v>5</v>
      </c>
      <c r="Q5004" s="12">
        <v>2008</v>
      </c>
      <c r="R5004" s="12">
        <v>10</v>
      </c>
      <c r="S5004">
        <f t="shared" si="67"/>
        <v>8.0645161290322578E-2</v>
      </c>
      <c r="T5004" s="7">
        <v>2.5</v>
      </c>
      <c r="U5004">
        <v>8</v>
      </c>
      <c r="V5004" t="s">
        <v>82</v>
      </c>
      <c r="W5004">
        <f t="shared" si="68"/>
        <v>480</v>
      </c>
      <c r="X5004" s="5">
        <v>2</v>
      </c>
      <c r="Y5004" s="15" t="s">
        <v>48</v>
      </c>
      <c r="Z5004" t="s">
        <v>49</v>
      </c>
      <c r="AA5004" t="s">
        <v>1134</v>
      </c>
      <c r="AB5004">
        <v>0</v>
      </c>
      <c r="AC5004" s="68" t="s">
        <v>1476</v>
      </c>
      <c r="AD5004" s="68" t="s">
        <v>1659</v>
      </c>
      <c r="AE5004" t="s">
        <v>1475</v>
      </c>
    </row>
    <row r="5005" spans="1:31" ht="14.4" x14ac:dyDescent="0.3">
      <c r="A5005">
        <v>48</v>
      </c>
      <c r="B5005" t="s">
        <v>24</v>
      </c>
      <c r="C5005" t="s">
        <v>358</v>
      </c>
      <c r="D5005" t="s">
        <v>359</v>
      </c>
      <c r="E5005">
        <v>2011</v>
      </c>
      <c r="F5005" t="s">
        <v>767</v>
      </c>
      <c r="G5005" t="s">
        <v>768</v>
      </c>
      <c r="H5005" s="3" t="s">
        <v>769</v>
      </c>
      <c r="I5005" s="8">
        <v>-5.5149999999999997</v>
      </c>
      <c r="J5005" s="8">
        <v>-74.015000000000001</v>
      </c>
      <c r="K5005" t="s">
        <v>109</v>
      </c>
      <c r="L5005" t="s">
        <v>110</v>
      </c>
      <c r="M5005" t="s">
        <v>712</v>
      </c>
      <c r="N5005" t="s">
        <v>763</v>
      </c>
      <c r="O5005" s="12">
        <v>2008</v>
      </c>
      <c r="P5005" s="12">
        <v>5</v>
      </c>
      <c r="Q5005" s="12">
        <v>2008</v>
      </c>
      <c r="R5005" s="12">
        <v>10</v>
      </c>
      <c r="S5005">
        <f t="shared" si="67"/>
        <v>8.0645161290322578E-2</v>
      </c>
      <c r="T5005" s="7">
        <v>2.5</v>
      </c>
      <c r="U5005">
        <v>8</v>
      </c>
      <c r="V5005" t="s">
        <v>82</v>
      </c>
      <c r="W5005">
        <f t="shared" si="68"/>
        <v>480</v>
      </c>
      <c r="X5005" s="5">
        <v>2</v>
      </c>
      <c r="Y5005" s="15" t="s">
        <v>48</v>
      </c>
      <c r="Z5005" t="s">
        <v>49</v>
      </c>
      <c r="AA5005" t="s">
        <v>490</v>
      </c>
      <c r="AB5005">
        <v>12</v>
      </c>
      <c r="AC5005" s="68" t="s">
        <v>1476</v>
      </c>
      <c r="AD5005" s="68" t="s">
        <v>1659</v>
      </c>
      <c r="AE5005" t="s">
        <v>1475</v>
      </c>
    </row>
    <row r="5006" spans="1:31" ht="14.4" x14ac:dyDescent="0.3">
      <c r="A5006">
        <v>48</v>
      </c>
      <c r="B5006" t="s">
        <v>24</v>
      </c>
      <c r="C5006" t="s">
        <v>358</v>
      </c>
      <c r="D5006" t="s">
        <v>359</v>
      </c>
      <c r="E5006">
        <v>2011</v>
      </c>
      <c r="F5006" t="s">
        <v>767</v>
      </c>
      <c r="G5006" t="s">
        <v>768</v>
      </c>
      <c r="H5006" s="3" t="s">
        <v>769</v>
      </c>
      <c r="I5006" s="8">
        <v>-5.5149999999999997</v>
      </c>
      <c r="J5006" s="8">
        <v>-74.015000000000001</v>
      </c>
      <c r="K5006" t="s">
        <v>109</v>
      </c>
      <c r="L5006" t="s">
        <v>110</v>
      </c>
      <c r="M5006" t="s">
        <v>712</v>
      </c>
      <c r="N5006" t="s">
        <v>763</v>
      </c>
      <c r="O5006" s="12">
        <v>2008</v>
      </c>
      <c r="P5006" s="12">
        <v>5</v>
      </c>
      <c r="Q5006" s="12">
        <v>2008</v>
      </c>
      <c r="R5006" s="12">
        <v>10</v>
      </c>
      <c r="S5006">
        <f t="shared" si="67"/>
        <v>8.0645161290322578E-2</v>
      </c>
      <c r="T5006" s="7">
        <v>2.5</v>
      </c>
      <c r="U5006">
        <v>8</v>
      </c>
      <c r="V5006" t="s">
        <v>82</v>
      </c>
      <c r="W5006">
        <f t="shared" si="68"/>
        <v>480</v>
      </c>
      <c r="X5006" s="5">
        <v>2</v>
      </c>
      <c r="Y5006" s="15" t="s">
        <v>48</v>
      </c>
      <c r="Z5006" t="s">
        <v>49</v>
      </c>
      <c r="AA5006" t="s">
        <v>1176</v>
      </c>
      <c r="AB5006">
        <v>0</v>
      </c>
      <c r="AC5006" s="68" t="s">
        <v>1476</v>
      </c>
      <c r="AD5006" s="68" t="s">
        <v>1659</v>
      </c>
      <c r="AE5006" t="s">
        <v>1475</v>
      </c>
    </row>
    <row r="5007" spans="1:31" ht="14.4" x14ac:dyDescent="0.3">
      <c r="A5007">
        <v>48</v>
      </c>
      <c r="B5007" t="s">
        <v>24</v>
      </c>
      <c r="C5007" t="s">
        <v>358</v>
      </c>
      <c r="D5007" t="s">
        <v>359</v>
      </c>
      <c r="E5007">
        <v>2011</v>
      </c>
      <c r="F5007" t="s">
        <v>767</v>
      </c>
      <c r="G5007" t="s">
        <v>768</v>
      </c>
      <c r="H5007" s="3" t="s">
        <v>769</v>
      </c>
      <c r="I5007" s="8">
        <v>-5.5149999999999997</v>
      </c>
      <c r="J5007" s="8">
        <v>-74.015000000000001</v>
      </c>
      <c r="K5007" t="s">
        <v>109</v>
      </c>
      <c r="L5007" t="s">
        <v>110</v>
      </c>
      <c r="M5007" t="s">
        <v>712</v>
      </c>
      <c r="N5007" t="s">
        <v>763</v>
      </c>
      <c r="O5007" s="12">
        <v>2008</v>
      </c>
      <c r="P5007" s="12">
        <v>5</v>
      </c>
      <c r="Q5007" s="12">
        <v>2008</v>
      </c>
      <c r="R5007" s="12">
        <v>10</v>
      </c>
      <c r="S5007">
        <f t="shared" si="67"/>
        <v>8.0645161290322578E-2</v>
      </c>
      <c r="T5007" s="7">
        <v>2.5</v>
      </c>
      <c r="U5007">
        <v>8</v>
      </c>
      <c r="V5007" t="s">
        <v>82</v>
      </c>
      <c r="W5007">
        <f t="shared" si="68"/>
        <v>480</v>
      </c>
      <c r="X5007" s="5">
        <v>2</v>
      </c>
      <c r="Y5007" s="15" t="s">
        <v>48</v>
      </c>
      <c r="Z5007" t="s">
        <v>49</v>
      </c>
      <c r="AA5007" t="s">
        <v>52</v>
      </c>
      <c r="AB5007">
        <v>0</v>
      </c>
      <c r="AC5007" s="68" t="s">
        <v>1476</v>
      </c>
      <c r="AD5007" s="68" t="s">
        <v>1659</v>
      </c>
      <c r="AE5007" t="s">
        <v>1475</v>
      </c>
    </row>
    <row r="5008" spans="1:31" ht="14.4" x14ac:dyDescent="0.3">
      <c r="A5008">
        <v>48</v>
      </c>
      <c r="B5008" t="s">
        <v>24</v>
      </c>
      <c r="C5008" t="s">
        <v>358</v>
      </c>
      <c r="D5008" t="s">
        <v>359</v>
      </c>
      <c r="E5008">
        <v>2011</v>
      </c>
      <c r="F5008" t="s">
        <v>767</v>
      </c>
      <c r="G5008" t="s">
        <v>768</v>
      </c>
      <c r="H5008" s="3" t="s">
        <v>769</v>
      </c>
      <c r="I5008" s="8">
        <v>-5.5149999999999997</v>
      </c>
      <c r="J5008" s="8">
        <v>-74.015000000000001</v>
      </c>
      <c r="K5008" t="s">
        <v>109</v>
      </c>
      <c r="L5008" t="s">
        <v>110</v>
      </c>
      <c r="M5008" t="s">
        <v>712</v>
      </c>
      <c r="N5008" t="s">
        <v>763</v>
      </c>
      <c r="O5008" s="12">
        <v>2008</v>
      </c>
      <c r="P5008" s="12">
        <v>5</v>
      </c>
      <c r="Q5008" s="12">
        <v>2008</v>
      </c>
      <c r="R5008" s="12">
        <v>10</v>
      </c>
      <c r="S5008">
        <f t="shared" si="67"/>
        <v>8.0645161290322578E-2</v>
      </c>
      <c r="T5008" s="7">
        <v>2.5</v>
      </c>
      <c r="U5008">
        <v>8</v>
      </c>
      <c r="V5008" t="s">
        <v>82</v>
      </c>
      <c r="W5008">
        <f t="shared" si="68"/>
        <v>480</v>
      </c>
      <c r="X5008" s="5">
        <v>2</v>
      </c>
      <c r="Y5008" s="15" t="s">
        <v>48</v>
      </c>
      <c r="Z5008" t="s">
        <v>49</v>
      </c>
      <c r="AA5008" t="s">
        <v>1177</v>
      </c>
      <c r="AB5008">
        <v>0</v>
      </c>
      <c r="AC5008" s="68" t="s">
        <v>1476</v>
      </c>
      <c r="AD5008" s="68" t="s">
        <v>1659</v>
      </c>
      <c r="AE5008" t="s">
        <v>1475</v>
      </c>
    </row>
    <row r="5009" spans="1:31" ht="14.4" x14ac:dyDescent="0.3">
      <c r="A5009">
        <v>48</v>
      </c>
      <c r="B5009" t="s">
        <v>24</v>
      </c>
      <c r="C5009" t="s">
        <v>358</v>
      </c>
      <c r="D5009" t="s">
        <v>359</v>
      </c>
      <c r="E5009">
        <v>2011</v>
      </c>
      <c r="F5009" t="s">
        <v>767</v>
      </c>
      <c r="G5009" t="s">
        <v>768</v>
      </c>
      <c r="H5009" s="3" t="s">
        <v>769</v>
      </c>
      <c r="I5009" s="8">
        <v>-5.5149999999999997</v>
      </c>
      <c r="J5009" s="8">
        <v>-74.015000000000001</v>
      </c>
      <c r="K5009" t="s">
        <v>109</v>
      </c>
      <c r="L5009" t="s">
        <v>110</v>
      </c>
      <c r="M5009" t="s">
        <v>712</v>
      </c>
      <c r="N5009" t="s">
        <v>763</v>
      </c>
      <c r="O5009" s="12">
        <v>2008</v>
      </c>
      <c r="P5009" s="12">
        <v>5</v>
      </c>
      <c r="Q5009" s="12">
        <v>2008</v>
      </c>
      <c r="R5009" s="12">
        <v>10</v>
      </c>
      <c r="S5009">
        <f t="shared" si="67"/>
        <v>8.0645161290322578E-2</v>
      </c>
      <c r="T5009" s="7">
        <v>2.5</v>
      </c>
      <c r="U5009">
        <v>8</v>
      </c>
      <c r="V5009" t="s">
        <v>82</v>
      </c>
      <c r="W5009">
        <f t="shared" si="68"/>
        <v>480</v>
      </c>
      <c r="X5009" s="5">
        <v>2</v>
      </c>
      <c r="Y5009" s="15" t="s">
        <v>48</v>
      </c>
      <c r="Z5009" t="s">
        <v>55</v>
      </c>
      <c r="AA5009" t="s">
        <v>1080</v>
      </c>
      <c r="AB5009">
        <v>0</v>
      </c>
      <c r="AC5009" s="68" t="s">
        <v>1476</v>
      </c>
      <c r="AD5009" s="68" t="s">
        <v>1659</v>
      </c>
      <c r="AE5009" t="s">
        <v>1475</v>
      </c>
    </row>
    <row r="5010" spans="1:31" ht="14.4" x14ac:dyDescent="0.3">
      <c r="A5010">
        <v>48</v>
      </c>
      <c r="B5010" t="s">
        <v>24</v>
      </c>
      <c r="C5010" t="s">
        <v>358</v>
      </c>
      <c r="D5010" t="s">
        <v>359</v>
      </c>
      <c r="E5010">
        <v>2011</v>
      </c>
      <c r="F5010" t="s">
        <v>767</v>
      </c>
      <c r="G5010" t="s">
        <v>768</v>
      </c>
      <c r="H5010" s="3" t="s">
        <v>769</v>
      </c>
      <c r="I5010" s="8">
        <v>-5.5149999999999997</v>
      </c>
      <c r="J5010" s="8">
        <v>-74.015000000000001</v>
      </c>
      <c r="K5010" t="s">
        <v>109</v>
      </c>
      <c r="L5010" t="s">
        <v>110</v>
      </c>
      <c r="M5010" t="s">
        <v>712</v>
      </c>
      <c r="N5010" t="s">
        <v>763</v>
      </c>
      <c r="O5010" s="12">
        <v>2008</v>
      </c>
      <c r="P5010" s="12">
        <v>5</v>
      </c>
      <c r="Q5010" s="12">
        <v>2008</v>
      </c>
      <c r="R5010" s="12">
        <v>10</v>
      </c>
      <c r="S5010">
        <f t="shared" si="67"/>
        <v>8.0645161290322578E-2</v>
      </c>
      <c r="T5010" s="7">
        <v>2.5</v>
      </c>
      <c r="U5010">
        <v>8</v>
      </c>
      <c r="V5010" t="s">
        <v>82</v>
      </c>
      <c r="W5010">
        <f t="shared" si="68"/>
        <v>480</v>
      </c>
      <c r="X5010" s="5">
        <v>2</v>
      </c>
      <c r="Y5010" s="15" t="s">
        <v>48</v>
      </c>
      <c r="Z5010" t="s">
        <v>55</v>
      </c>
      <c r="AA5010" t="s">
        <v>859</v>
      </c>
      <c r="AB5010">
        <v>1</v>
      </c>
      <c r="AC5010" s="68" t="s">
        <v>1476</v>
      </c>
      <c r="AD5010" s="68" t="s">
        <v>1659</v>
      </c>
      <c r="AE5010" t="s">
        <v>1475</v>
      </c>
    </row>
    <row r="5011" spans="1:31" ht="14.4" x14ac:dyDescent="0.3">
      <c r="A5011">
        <v>48</v>
      </c>
      <c r="B5011" t="s">
        <v>24</v>
      </c>
      <c r="C5011" t="s">
        <v>358</v>
      </c>
      <c r="D5011" t="s">
        <v>359</v>
      </c>
      <c r="E5011">
        <v>2011</v>
      </c>
      <c r="F5011" t="s">
        <v>767</v>
      </c>
      <c r="G5011" t="s">
        <v>768</v>
      </c>
      <c r="H5011" s="3" t="s">
        <v>769</v>
      </c>
      <c r="I5011" s="8">
        <v>-5.5149999999999997</v>
      </c>
      <c r="J5011" s="8">
        <v>-74.015000000000001</v>
      </c>
      <c r="K5011" t="s">
        <v>109</v>
      </c>
      <c r="L5011" t="s">
        <v>110</v>
      </c>
      <c r="M5011" t="s">
        <v>712</v>
      </c>
      <c r="N5011" t="s">
        <v>763</v>
      </c>
      <c r="O5011" s="12">
        <v>2008</v>
      </c>
      <c r="P5011" s="12">
        <v>5</v>
      </c>
      <c r="Q5011" s="12">
        <v>2008</v>
      </c>
      <c r="R5011" s="12">
        <v>10</v>
      </c>
      <c r="S5011">
        <f t="shared" si="67"/>
        <v>8.0645161290322578E-2</v>
      </c>
      <c r="T5011" s="7">
        <v>2.5</v>
      </c>
      <c r="U5011">
        <v>8</v>
      </c>
      <c r="V5011" t="s">
        <v>82</v>
      </c>
      <c r="W5011">
        <f t="shared" si="68"/>
        <v>480</v>
      </c>
      <c r="X5011" s="5">
        <v>2</v>
      </c>
      <c r="Y5011" s="15" t="s">
        <v>48</v>
      </c>
      <c r="Z5011" t="s">
        <v>55</v>
      </c>
      <c r="AA5011" t="s">
        <v>1054</v>
      </c>
      <c r="AB5011">
        <v>1</v>
      </c>
      <c r="AC5011" s="68" t="s">
        <v>1476</v>
      </c>
      <c r="AD5011" s="68" t="s">
        <v>1659</v>
      </c>
      <c r="AE5011" t="s">
        <v>1475</v>
      </c>
    </row>
    <row r="5012" spans="1:31" ht="14.4" x14ac:dyDescent="0.3">
      <c r="A5012">
        <v>48</v>
      </c>
      <c r="B5012" t="s">
        <v>24</v>
      </c>
      <c r="C5012" t="s">
        <v>358</v>
      </c>
      <c r="D5012" t="s">
        <v>359</v>
      </c>
      <c r="E5012">
        <v>2011</v>
      </c>
      <c r="F5012" t="s">
        <v>767</v>
      </c>
      <c r="G5012" t="s">
        <v>768</v>
      </c>
      <c r="H5012" s="3" t="s">
        <v>769</v>
      </c>
      <c r="I5012" s="8">
        <v>-5.5149999999999997</v>
      </c>
      <c r="J5012" s="8">
        <v>-74.015000000000001</v>
      </c>
      <c r="K5012" t="s">
        <v>109</v>
      </c>
      <c r="L5012" t="s">
        <v>110</v>
      </c>
      <c r="M5012" t="s">
        <v>712</v>
      </c>
      <c r="N5012" t="s">
        <v>763</v>
      </c>
      <c r="O5012" s="12">
        <v>2008</v>
      </c>
      <c r="P5012" s="12">
        <v>5</v>
      </c>
      <c r="Q5012" s="12">
        <v>2008</v>
      </c>
      <c r="R5012" s="12">
        <v>10</v>
      </c>
      <c r="S5012">
        <f t="shared" si="67"/>
        <v>8.0645161290322578E-2</v>
      </c>
      <c r="T5012" s="7">
        <v>2.5</v>
      </c>
      <c r="U5012">
        <v>8</v>
      </c>
      <c r="V5012" t="s">
        <v>82</v>
      </c>
      <c r="W5012">
        <f t="shared" si="68"/>
        <v>480</v>
      </c>
      <c r="X5012" s="5">
        <v>2</v>
      </c>
      <c r="Y5012" s="15" t="s">
        <v>48</v>
      </c>
      <c r="Z5012" t="s">
        <v>55</v>
      </c>
      <c r="AA5012" t="s">
        <v>890</v>
      </c>
      <c r="AB5012">
        <v>6</v>
      </c>
      <c r="AC5012" s="68" t="s">
        <v>1476</v>
      </c>
      <c r="AD5012" s="68" t="s">
        <v>1659</v>
      </c>
      <c r="AE5012" t="s">
        <v>1475</v>
      </c>
    </row>
    <row r="5013" spans="1:31" ht="14.4" x14ac:dyDescent="0.3">
      <c r="A5013">
        <v>48</v>
      </c>
      <c r="B5013" t="s">
        <v>24</v>
      </c>
      <c r="C5013" t="s">
        <v>358</v>
      </c>
      <c r="D5013" t="s">
        <v>359</v>
      </c>
      <c r="E5013">
        <v>2011</v>
      </c>
      <c r="F5013" t="s">
        <v>767</v>
      </c>
      <c r="G5013" t="s">
        <v>768</v>
      </c>
      <c r="H5013" s="3" t="s">
        <v>769</v>
      </c>
      <c r="I5013" s="8">
        <v>-5.5149999999999997</v>
      </c>
      <c r="J5013" s="8">
        <v>-74.015000000000001</v>
      </c>
      <c r="K5013" t="s">
        <v>109</v>
      </c>
      <c r="L5013" t="s">
        <v>110</v>
      </c>
      <c r="M5013" t="s">
        <v>712</v>
      </c>
      <c r="N5013" t="s">
        <v>763</v>
      </c>
      <c r="O5013" s="12">
        <v>2008</v>
      </c>
      <c r="P5013" s="12">
        <v>5</v>
      </c>
      <c r="Q5013" s="12">
        <v>2008</v>
      </c>
      <c r="R5013" s="12">
        <v>10</v>
      </c>
      <c r="S5013">
        <f t="shared" si="67"/>
        <v>8.0645161290322578E-2</v>
      </c>
      <c r="T5013" s="7">
        <v>2.5</v>
      </c>
      <c r="U5013">
        <v>8</v>
      </c>
      <c r="V5013" t="s">
        <v>82</v>
      </c>
      <c r="W5013">
        <f t="shared" si="68"/>
        <v>480</v>
      </c>
      <c r="X5013" s="5">
        <v>2</v>
      </c>
      <c r="Y5013" s="15" t="s">
        <v>48</v>
      </c>
      <c r="Z5013" t="s">
        <v>55</v>
      </c>
      <c r="AA5013" t="s">
        <v>860</v>
      </c>
      <c r="AB5013">
        <v>1</v>
      </c>
      <c r="AC5013" s="68" t="s">
        <v>1476</v>
      </c>
      <c r="AD5013" s="68" t="s">
        <v>1659</v>
      </c>
      <c r="AE5013" t="s">
        <v>1475</v>
      </c>
    </row>
    <row r="5014" spans="1:31" ht="14.4" x14ac:dyDescent="0.3">
      <c r="A5014">
        <v>48</v>
      </c>
      <c r="B5014" t="s">
        <v>24</v>
      </c>
      <c r="C5014" t="s">
        <v>358</v>
      </c>
      <c r="D5014" t="s">
        <v>359</v>
      </c>
      <c r="E5014">
        <v>2011</v>
      </c>
      <c r="F5014" t="s">
        <v>767</v>
      </c>
      <c r="G5014" t="s">
        <v>768</v>
      </c>
      <c r="H5014" s="3" t="s">
        <v>769</v>
      </c>
      <c r="I5014" s="8">
        <v>-5.5149999999999997</v>
      </c>
      <c r="J5014" s="8">
        <v>-74.015000000000001</v>
      </c>
      <c r="K5014" t="s">
        <v>109</v>
      </c>
      <c r="L5014" t="s">
        <v>110</v>
      </c>
      <c r="M5014" t="s">
        <v>712</v>
      </c>
      <c r="N5014" t="s">
        <v>763</v>
      </c>
      <c r="O5014" s="12">
        <v>2008</v>
      </c>
      <c r="P5014" s="12">
        <v>5</v>
      </c>
      <c r="Q5014" s="12">
        <v>2008</v>
      </c>
      <c r="R5014" s="12">
        <v>10</v>
      </c>
      <c r="S5014">
        <f t="shared" si="67"/>
        <v>8.0645161290322578E-2</v>
      </c>
      <c r="T5014" s="7">
        <v>2.5</v>
      </c>
      <c r="U5014">
        <v>8</v>
      </c>
      <c r="V5014" t="s">
        <v>82</v>
      </c>
      <c r="W5014">
        <f t="shared" si="68"/>
        <v>480</v>
      </c>
      <c r="X5014" s="5">
        <v>2</v>
      </c>
      <c r="Y5014" s="15" t="s">
        <v>48</v>
      </c>
      <c r="Z5014" t="s">
        <v>55</v>
      </c>
      <c r="AA5014" t="s">
        <v>503</v>
      </c>
      <c r="AB5014">
        <v>0</v>
      </c>
      <c r="AC5014" s="68" t="s">
        <v>1476</v>
      </c>
      <c r="AD5014" s="68" t="s">
        <v>1659</v>
      </c>
      <c r="AE5014" t="s">
        <v>1475</v>
      </c>
    </row>
    <row r="5015" spans="1:31" ht="14.4" x14ac:dyDescent="0.3">
      <c r="A5015">
        <v>48</v>
      </c>
      <c r="B5015" t="s">
        <v>24</v>
      </c>
      <c r="C5015" t="s">
        <v>358</v>
      </c>
      <c r="D5015" t="s">
        <v>359</v>
      </c>
      <c r="E5015">
        <v>2011</v>
      </c>
      <c r="F5015" t="s">
        <v>767</v>
      </c>
      <c r="G5015" t="s">
        <v>768</v>
      </c>
      <c r="H5015" s="3" t="s">
        <v>769</v>
      </c>
      <c r="I5015" s="8">
        <v>-5.5149999999999997</v>
      </c>
      <c r="J5015" s="8">
        <v>-74.015000000000001</v>
      </c>
      <c r="K5015" t="s">
        <v>109</v>
      </c>
      <c r="L5015" t="s">
        <v>110</v>
      </c>
      <c r="M5015" t="s">
        <v>712</v>
      </c>
      <c r="N5015" t="s">
        <v>763</v>
      </c>
      <c r="O5015" s="12">
        <v>2008</v>
      </c>
      <c r="P5015" s="12">
        <v>5</v>
      </c>
      <c r="Q5015" s="12">
        <v>2008</v>
      </c>
      <c r="R5015" s="12">
        <v>10</v>
      </c>
      <c r="S5015">
        <f t="shared" si="67"/>
        <v>8.0645161290322578E-2</v>
      </c>
      <c r="T5015" s="7">
        <v>2.5</v>
      </c>
      <c r="U5015">
        <v>8</v>
      </c>
      <c r="V5015" t="s">
        <v>82</v>
      </c>
      <c r="W5015">
        <f t="shared" si="68"/>
        <v>480</v>
      </c>
      <c r="X5015" s="5">
        <v>2</v>
      </c>
      <c r="Y5015" s="15" t="s">
        <v>48</v>
      </c>
      <c r="Z5015" t="s">
        <v>55</v>
      </c>
      <c r="AA5015" t="s">
        <v>1106</v>
      </c>
      <c r="AB5015">
        <v>0</v>
      </c>
      <c r="AC5015" s="68" t="s">
        <v>1476</v>
      </c>
      <c r="AD5015" s="68" t="s">
        <v>1659</v>
      </c>
      <c r="AE5015" t="s">
        <v>1475</v>
      </c>
    </row>
    <row r="5016" spans="1:31" ht="14.4" x14ac:dyDescent="0.3">
      <c r="A5016">
        <v>48</v>
      </c>
      <c r="B5016" t="s">
        <v>24</v>
      </c>
      <c r="C5016" t="s">
        <v>358</v>
      </c>
      <c r="D5016" t="s">
        <v>359</v>
      </c>
      <c r="E5016">
        <v>2011</v>
      </c>
      <c r="F5016" t="s">
        <v>767</v>
      </c>
      <c r="G5016" t="s">
        <v>768</v>
      </c>
      <c r="H5016" s="3" t="s">
        <v>769</v>
      </c>
      <c r="I5016" s="8">
        <v>-5.5149999999999997</v>
      </c>
      <c r="J5016" s="8">
        <v>-74.015000000000001</v>
      </c>
      <c r="K5016" t="s">
        <v>109</v>
      </c>
      <c r="L5016" t="s">
        <v>110</v>
      </c>
      <c r="M5016" t="s">
        <v>712</v>
      </c>
      <c r="N5016" t="s">
        <v>763</v>
      </c>
      <c r="O5016" s="12">
        <v>2008</v>
      </c>
      <c r="P5016" s="12">
        <v>5</v>
      </c>
      <c r="Q5016" s="12">
        <v>2008</v>
      </c>
      <c r="R5016" s="12">
        <v>10</v>
      </c>
      <c r="S5016">
        <f t="shared" si="67"/>
        <v>8.0645161290322578E-2</v>
      </c>
      <c r="T5016" s="7">
        <v>2.5</v>
      </c>
      <c r="U5016">
        <v>8</v>
      </c>
      <c r="V5016" t="s">
        <v>82</v>
      </c>
      <c r="W5016">
        <f t="shared" si="68"/>
        <v>480</v>
      </c>
      <c r="X5016" s="5">
        <v>2</v>
      </c>
      <c r="Y5016" s="15" t="s">
        <v>48</v>
      </c>
      <c r="Z5016" t="s">
        <v>55</v>
      </c>
      <c r="AA5016" t="s">
        <v>861</v>
      </c>
      <c r="AB5016">
        <v>7</v>
      </c>
      <c r="AC5016" s="68" t="s">
        <v>1476</v>
      </c>
      <c r="AD5016" s="68" t="s">
        <v>1659</v>
      </c>
      <c r="AE5016" t="s">
        <v>1475</v>
      </c>
    </row>
    <row r="5017" spans="1:31" ht="14.4" x14ac:dyDescent="0.3">
      <c r="A5017">
        <v>48</v>
      </c>
      <c r="B5017" t="s">
        <v>24</v>
      </c>
      <c r="C5017" t="s">
        <v>358</v>
      </c>
      <c r="D5017" t="s">
        <v>359</v>
      </c>
      <c r="E5017">
        <v>2011</v>
      </c>
      <c r="F5017" t="s">
        <v>767</v>
      </c>
      <c r="G5017" t="s">
        <v>768</v>
      </c>
      <c r="H5017" s="3" t="s">
        <v>769</v>
      </c>
      <c r="I5017" s="8">
        <v>-5.5149999999999997</v>
      </c>
      <c r="J5017" s="8">
        <v>-74.015000000000001</v>
      </c>
      <c r="K5017" t="s">
        <v>109</v>
      </c>
      <c r="L5017" t="s">
        <v>110</v>
      </c>
      <c r="M5017" t="s">
        <v>712</v>
      </c>
      <c r="N5017" t="s">
        <v>763</v>
      </c>
      <c r="O5017" s="12">
        <v>2008</v>
      </c>
      <c r="P5017" s="12">
        <v>5</v>
      </c>
      <c r="Q5017" s="12">
        <v>2008</v>
      </c>
      <c r="R5017" s="12">
        <v>10</v>
      </c>
      <c r="S5017">
        <f t="shared" si="67"/>
        <v>8.0645161290322578E-2</v>
      </c>
      <c r="T5017" s="7">
        <v>2.5</v>
      </c>
      <c r="U5017">
        <v>8</v>
      </c>
      <c r="V5017" t="s">
        <v>82</v>
      </c>
      <c r="W5017">
        <f t="shared" si="68"/>
        <v>480</v>
      </c>
      <c r="X5017" s="5">
        <v>2</v>
      </c>
      <c r="Y5017" s="15" t="s">
        <v>48</v>
      </c>
      <c r="Z5017" t="s">
        <v>55</v>
      </c>
      <c r="AA5017" t="s">
        <v>56</v>
      </c>
      <c r="AB5017">
        <v>0</v>
      </c>
      <c r="AC5017" s="68" t="s">
        <v>1476</v>
      </c>
      <c r="AD5017" s="68" t="s">
        <v>1659</v>
      </c>
      <c r="AE5017" t="s">
        <v>1475</v>
      </c>
    </row>
    <row r="5018" spans="1:31" ht="14.4" x14ac:dyDescent="0.3">
      <c r="A5018">
        <v>48</v>
      </c>
      <c r="B5018" t="s">
        <v>24</v>
      </c>
      <c r="C5018" t="s">
        <v>358</v>
      </c>
      <c r="D5018" t="s">
        <v>359</v>
      </c>
      <c r="E5018">
        <v>2011</v>
      </c>
      <c r="F5018" t="s">
        <v>767</v>
      </c>
      <c r="G5018" t="s">
        <v>768</v>
      </c>
      <c r="H5018" s="3" t="s">
        <v>769</v>
      </c>
      <c r="I5018" s="8">
        <v>-5.5149999999999997</v>
      </c>
      <c r="J5018" s="8">
        <v>-74.015000000000001</v>
      </c>
      <c r="K5018" t="s">
        <v>109</v>
      </c>
      <c r="L5018" t="s">
        <v>110</v>
      </c>
      <c r="M5018" t="s">
        <v>712</v>
      </c>
      <c r="N5018" t="s">
        <v>763</v>
      </c>
      <c r="O5018" s="12">
        <v>2008</v>
      </c>
      <c r="P5018" s="12">
        <v>5</v>
      </c>
      <c r="Q5018" s="12">
        <v>2008</v>
      </c>
      <c r="R5018" s="12">
        <v>10</v>
      </c>
      <c r="S5018">
        <f t="shared" si="67"/>
        <v>8.0645161290322578E-2</v>
      </c>
      <c r="T5018" s="7">
        <v>2.5</v>
      </c>
      <c r="U5018">
        <v>8</v>
      </c>
      <c r="V5018" t="s">
        <v>82</v>
      </c>
      <c r="W5018">
        <f t="shared" si="68"/>
        <v>480</v>
      </c>
      <c r="X5018" s="5">
        <v>2</v>
      </c>
      <c r="Y5018" s="15" t="s">
        <v>48</v>
      </c>
      <c r="Z5018" t="s">
        <v>55</v>
      </c>
      <c r="AA5018" t="s">
        <v>895</v>
      </c>
      <c r="AB5018">
        <v>0</v>
      </c>
      <c r="AC5018" s="68" t="s">
        <v>1476</v>
      </c>
      <c r="AD5018" s="68" t="s">
        <v>1659</v>
      </c>
      <c r="AE5018" t="s">
        <v>1475</v>
      </c>
    </row>
    <row r="5019" spans="1:31" ht="14.4" x14ac:dyDescent="0.3">
      <c r="A5019">
        <v>48</v>
      </c>
      <c r="B5019" t="s">
        <v>24</v>
      </c>
      <c r="C5019" t="s">
        <v>358</v>
      </c>
      <c r="D5019" t="s">
        <v>359</v>
      </c>
      <c r="E5019">
        <v>2011</v>
      </c>
      <c r="F5019" t="s">
        <v>767</v>
      </c>
      <c r="G5019" t="s">
        <v>768</v>
      </c>
      <c r="H5019" s="3" t="s">
        <v>769</v>
      </c>
      <c r="I5019" s="8">
        <v>-5.5149999999999997</v>
      </c>
      <c r="J5019" s="8">
        <v>-74.015000000000001</v>
      </c>
      <c r="K5019" t="s">
        <v>109</v>
      </c>
      <c r="L5019" t="s">
        <v>110</v>
      </c>
      <c r="M5019" t="s">
        <v>712</v>
      </c>
      <c r="N5019" t="s">
        <v>763</v>
      </c>
      <c r="O5019" s="12">
        <v>2008</v>
      </c>
      <c r="P5019" s="12">
        <v>5</v>
      </c>
      <c r="Q5019" s="12">
        <v>2008</v>
      </c>
      <c r="R5019" s="12">
        <v>10</v>
      </c>
      <c r="S5019">
        <f t="shared" si="67"/>
        <v>8.0645161290322578E-2</v>
      </c>
      <c r="T5019" s="7">
        <v>2.5</v>
      </c>
      <c r="U5019">
        <v>8</v>
      </c>
      <c r="V5019" t="s">
        <v>82</v>
      </c>
      <c r="W5019">
        <f t="shared" si="68"/>
        <v>480</v>
      </c>
      <c r="X5019" s="5">
        <v>2</v>
      </c>
      <c r="Y5019" s="15" t="s">
        <v>48</v>
      </c>
      <c r="Z5019" t="s">
        <v>55</v>
      </c>
      <c r="AA5019" t="s">
        <v>1135</v>
      </c>
      <c r="AB5019">
        <v>0</v>
      </c>
      <c r="AC5019" s="68" t="s">
        <v>1476</v>
      </c>
      <c r="AD5019" s="68" t="s">
        <v>1659</v>
      </c>
      <c r="AE5019" t="s">
        <v>1475</v>
      </c>
    </row>
    <row r="5020" spans="1:31" ht="14.4" x14ac:dyDescent="0.3">
      <c r="A5020">
        <v>48</v>
      </c>
      <c r="B5020" t="s">
        <v>24</v>
      </c>
      <c r="C5020" t="s">
        <v>358</v>
      </c>
      <c r="D5020" t="s">
        <v>359</v>
      </c>
      <c r="E5020">
        <v>2011</v>
      </c>
      <c r="F5020" t="s">
        <v>767</v>
      </c>
      <c r="G5020" t="s">
        <v>768</v>
      </c>
      <c r="H5020" s="3" t="s">
        <v>769</v>
      </c>
      <c r="I5020" s="8">
        <v>-5.5149999999999997</v>
      </c>
      <c r="J5020" s="8">
        <v>-74.015000000000001</v>
      </c>
      <c r="K5020" t="s">
        <v>109</v>
      </c>
      <c r="L5020" t="s">
        <v>110</v>
      </c>
      <c r="M5020" t="s">
        <v>712</v>
      </c>
      <c r="N5020" t="s">
        <v>763</v>
      </c>
      <c r="O5020" s="12">
        <v>2008</v>
      </c>
      <c r="P5020" s="12">
        <v>5</v>
      </c>
      <c r="Q5020" s="12">
        <v>2008</v>
      </c>
      <c r="R5020" s="12">
        <v>10</v>
      </c>
      <c r="S5020">
        <f t="shared" si="67"/>
        <v>8.0645161290322578E-2</v>
      </c>
      <c r="T5020" s="7">
        <v>2.5</v>
      </c>
      <c r="U5020">
        <v>8</v>
      </c>
      <c r="V5020" t="s">
        <v>82</v>
      </c>
      <c r="W5020">
        <f t="shared" si="68"/>
        <v>480</v>
      </c>
      <c r="X5020" s="5">
        <v>2</v>
      </c>
      <c r="Y5020" s="15" t="s">
        <v>48</v>
      </c>
      <c r="Z5020" t="s">
        <v>55</v>
      </c>
      <c r="AA5020" t="s">
        <v>59</v>
      </c>
      <c r="AB5020">
        <v>0</v>
      </c>
      <c r="AC5020" s="68" t="s">
        <v>1476</v>
      </c>
      <c r="AD5020" s="68" t="s">
        <v>1659</v>
      </c>
      <c r="AE5020" t="s">
        <v>1475</v>
      </c>
    </row>
    <row r="5021" spans="1:31" ht="14.4" x14ac:dyDescent="0.3">
      <c r="A5021">
        <v>48</v>
      </c>
      <c r="B5021" t="s">
        <v>24</v>
      </c>
      <c r="C5021" t="s">
        <v>358</v>
      </c>
      <c r="D5021" t="s">
        <v>359</v>
      </c>
      <c r="E5021">
        <v>2011</v>
      </c>
      <c r="F5021" t="s">
        <v>767</v>
      </c>
      <c r="G5021" t="s">
        <v>768</v>
      </c>
      <c r="H5021" s="3" t="s">
        <v>769</v>
      </c>
      <c r="I5021" s="8">
        <v>-5.5149999999999997</v>
      </c>
      <c r="J5021" s="8">
        <v>-74.015000000000001</v>
      </c>
      <c r="K5021" t="s">
        <v>109</v>
      </c>
      <c r="L5021" t="s">
        <v>110</v>
      </c>
      <c r="M5021" t="s">
        <v>712</v>
      </c>
      <c r="N5021" t="s">
        <v>763</v>
      </c>
      <c r="O5021" s="12">
        <v>2008</v>
      </c>
      <c r="P5021" s="12">
        <v>5</v>
      </c>
      <c r="Q5021" s="12">
        <v>2008</v>
      </c>
      <c r="R5021" s="12">
        <v>10</v>
      </c>
      <c r="S5021">
        <f t="shared" si="67"/>
        <v>8.0645161290322578E-2</v>
      </c>
      <c r="T5021" s="7">
        <v>2.5</v>
      </c>
      <c r="U5021">
        <v>8</v>
      </c>
      <c r="V5021" t="s">
        <v>82</v>
      </c>
      <c r="W5021">
        <f t="shared" si="68"/>
        <v>480</v>
      </c>
      <c r="X5021" s="5">
        <v>2</v>
      </c>
      <c r="Y5021" s="15" t="s">
        <v>48</v>
      </c>
      <c r="Z5021" t="s">
        <v>55</v>
      </c>
      <c r="AA5021" t="s">
        <v>1136</v>
      </c>
      <c r="AB5021">
        <v>0</v>
      </c>
      <c r="AC5021" s="68" t="s">
        <v>1476</v>
      </c>
      <c r="AD5021" s="68" t="s">
        <v>1659</v>
      </c>
      <c r="AE5021" t="s">
        <v>1475</v>
      </c>
    </row>
    <row r="5022" spans="1:31" ht="14.4" x14ac:dyDescent="0.3">
      <c r="A5022">
        <v>48</v>
      </c>
      <c r="B5022" t="s">
        <v>24</v>
      </c>
      <c r="C5022" t="s">
        <v>358</v>
      </c>
      <c r="D5022" t="s">
        <v>359</v>
      </c>
      <c r="E5022">
        <v>2011</v>
      </c>
      <c r="F5022" t="s">
        <v>767</v>
      </c>
      <c r="G5022" t="s">
        <v>768</v>
      </c>
      <c r="H5022" s="3" t="s">
        <v>769</v>
      </c>
      <c r="I5022" s="8">
        <v>-5.5149999999999997</v>
      </c>
      <c r="J5022" s="8">
        <v>-74.015000000000001</v>
      </c>
      <c r="K5022" t="s">
        <v>109</v>
      </c>
      <c r="L5022" t="s">
        <v>110</v>
      </c>
      <c r="M5022" t="s">
        <v>712</v>
      </c>
      <c r="N5022" t="s">
        <v>763</v>
      </c>
      <c r="O5022" s="12">
        <v>2008</v>
      </c>
      <c r="P5022" s="12">
        <v>5</v>
      </c>
      <c r="Q5022" s="12">
        <v>2008</v>
      </c>
      <c r="R5022" s="12">
        <v>10</v>
      </c>
      <c r="S5022">
        <f t="shared" si="67"/>
        <v>8.0645161290322578E-2</v>
      </c>
      <c r="T5022" s="7">
        <v>2.5</v>
      </c>
      <c r="U5022">
        <v>8</v>
      </c>
      <c r="V5022" t="s">
        <v>82</v>
      </c>
      <c r="W5022">
        <f t="shared" si="68"/>
        <v>480</v>
      </c>
      <c r="X5022" s="5">
        <v>2</v>
      </c>
      <c r="Y5022" s="15" t="s">
        <v>48</v>
      </c>
      <c r="Z5022" t="s">
        <v>55</v>
      </c>
      <c r="AA5022" t="s">
        <v>62</v>
      </c>
      <c r="AB5022">
        <v>0</v>
      </c>
      <c r="AC5022" s="68" t="s">
        <v>1476</v>
      </c>
      <c r="AD5022" s="68" t="s">
        <v>1659</v>
      </c>
      <c r="AE5022" t="s">
        <v>1475</v>
      </c>
    </row>
    <row r="5023" spans="1:31" ht="14.4" x14ac:dyDescent="0.3">
      <c r="A5023">
        <v>48</v>
      </c>
      <c r="B5023" t="s">
        <v>24</v>
      </c>
      <c r="C5023" t="s">
        <v>358</v>
      </c>
      <c r="D5023" t="s">
        <v>359</v>
      </c>
      <c r="E5023">
        <v>2011</v>
      </c>
      <c r="F5023" t="s">
        <v>767</v>
      </c>
      <c r="G5023" t="s">
        <v>768</v>
      </c>
      <c r="H5023" s="3" t="s">
        <v>769</v>
      </c>
      <c r="I5023" s="8">
        <v>-5.5149999999999997</v>
      </c>
      <c r="J5023" s="8">
        <v>-74.015000000000001</v>
      </c>
      <c r="K5023" t="s">
        <v>109</v>
      </c>
      <c r="L5023" t="s">
        <v>110</v>
      </c>
      <c r="M5023" t="s">
        <v>712</v>
      </c>
      <c r="N5023" t="s">
        <v>763</v>
      </c>
      <c r="O5023" s="12">
        <v>2008</v>
      </c>
      <c r="P5023" s="12">
        <v>5</v>
      </c>
      <c r="Q5023" s="12">
        <v>2008</v>
      </c>
      <c r="R5023" s="12">
        <v>10</v>
      </c>
      <c r="S5023">
        <f t="shared" si="67"/>
        <v>8.0645161290322578E-2</v>
      </c>
      <c r="T5023" s="7">
        <v>2.5</v>
      </c>
      <c r="U5023">
        <v>8</v>
      </c>
      <c r="V5023" t="s">
        <v>82</v>
      </c>
      <c r="W5023">
        <f t="shared" si="68"/>
        <v>480</v>
      </c>
      <c r="X5023" s="5">
        <v>2</v>
      </c>
      <c r="Y5023" s="15" t="s">
        <v>48</v>
      </c>
      <c r="Z5023" t="s">
        <v>55</v>
      </c>
      <c r="AA5023" t="s">
        <v>1082</v>
      </c>
      <c r="AB5023">
        <v>3</v>
      </c>
      <c r="AC5023" s="68" t="s">
        <v>1476</v>
      </c>
      <c r="AD5023" s="68" t="s">
        <v>1659</v>
      </c>
      <c r="AE5023" t="s">
        <v>1475</v>
      </c>
    </row>
    <row r="5024" spans="1:31" ht="14.4" x14ac:dyDescent="0.3">
      <c r="A5024">
        <v>48</v>
      </c>
      <c r="B5024" t="s">
        <v>24</v>
      </c>
      <c r="C5024" t="s">
        <v>358</v>
      </c>
      <c r="D5024" t="s">
        <v>359</v>
      </c>
      <c r="E5024">
        <v>2011</v>
      </c>
      <c r="F5024" t="s">
        <v>767</v>
      </c>
      <c r="G5024" t="s">
        <v>768</v>
      </c>
      <c r="H5024" s="3" t="s">
        <v>769</v>
      </c>
      <c r="I5024" s="8">
        <v>-5.5149999999999997</v>
      </c>
      <c r="J5024" s="8">
        <v>-74.015000000000001</v>
      </c>
      <c r="K5024" t="s">
        <v>109</v>
      </c>
      <c r="L5024" t="s">
        <v>110</v>
      </c>
      <c r="M5024" t="s">
        <v>712</v>
      </c>
      <c r="N5024" t="s">
        <v>763</v>
      </c>
      <c r="O5024" s="12">
        <v>2008</v>
      </c>
      <c r="P5024" s="12">
        <v>5</v>
      </c>
      <c r="Q5024" s="12">
        <v>2008</v>
      </c>
      <c r="R5024" s="12">
        <v>10</v>
      </c>
      <c r="S5024">
        <f t="shared" si="67"/>
        <v>8.0645161290322578E-2</v>
      </c>
      <c r="T5024" s="7">
        <v>2.5</v>
      </c>
      <c r="U5024">
        <v>8</v>
      </c>
      <c r="V5024" t="s">
        <v>82</v>
      </c>
      <c r="W5024">
        <f t="shared" si="68"/>
        <v>480</v>
      </c>
      <c r="X5024" s="5">
        <v>2</v>
      </c>
      <c r="Y5024" s="15" t="s">
        <v>48</v>
      </c>
      <c r="Z5024" t="s">
        <v>55</v>
      </c>
      <c r="AA5024" t="s">
        <v>1162</v>
      </c>
      <c r="AB5024">
        <v>0</v>
      </c>
      <c r="AC5024" s="68" t="s">
        <v>1476</v>
      </c>
      <c r="AD5024" s="68" t="s">
        <v>1659</v>
      </c>
      <c r="AE5024" t="s">
        <v>1475</v>
      </c>
    </row>
    <row r="5025" spans="1:31" ht="14.4" x14ac:dyDescent="0.3">
      <c r="A5025">
        <v>48</v>
      </c>
      <c r="B5025" t="s">
        <v>24</v>
      </c>
      <c r="C5025" t="s">
        <v>358</v>
      </c>
      <c r="D5025" t="s">
        <v>359</v>
      </c>
      <c r="E5025">
        <v>2011</v>
      </c>
      <c r="F5025" t="s">
        <v>767</v>
      </c>
      <c r="G5025" t="s">
        <v>768</v>
      </c>
      <c r="H5025" s="3" t="s">
        <v>769</v>
      </c>
      <c r="I5025" s="8">
        <v>-5.5149999999999997</v>
      </c>
      <c r="J5025" s="8">
        <v>-74.015000000000001</v>
      </c>
      <c r="K5025" t="s">
        <v>109</v>
      </c>
      <c r="L5025" t="s">
        <v>110</v>
      </c>
      <c r="M5025" t="s">
        <v>712</v>
      </c>
      <c r="N5025" t="s">
        <v>763</v>
      </c>
      <c r="O5025" s="12">
        <v>2008</v>
      </c>
      <c r="P5025" s="12">
        <v>5</v>
      </c>
      <c r="Q5025" s="12">
        <v>2008</v>
      </c>
      <c r="R5025" s="12">
        <v>10</v>
      </c>
      <c r="S5025">
        <f t="shared" si="67"/>
        <v>8.0645161290322578E-2</v>
      </c>
      <c r="T5025" s="7">
        <v>2.5</v>
      </c>
      <c r="U5025">
        <v>8</v>
      </c>
      <c r="V5025" t="s">
        <v>82</v>
      </c>
      <c r="W5025">
        <f t="shared" si="68"/>
        <v>480</v>
      </c>
      <c r="X5025" s="5">
        <v>2</v>
      </c>
      <c r="Y5025" s="15" t="s">
        <v>48</v>
      </c>
      <c r="Z5025" t="s">
        <v>55</v>
      </c>
      <c r="AA5025" t="s">
        <v>655</v>
      </c>
      <c r="AB5025">
        <v>14</v>
      </c>
      <c r="AC5025" s="68" t="s">
        <v>1476</v>
      </c>
      <c r="AD5025" s="68" t="s">
        <v>1659</v>
      </c>
      <c r="AE5025" t="s">
        <v>1475</v>
      </c>
    </row>
    <row r="5026" spans="1:31" ht="14.4" x14ac:dyDescent="0.3">
      <c r="A5026">
        <v>48</v>
      </c>
      <c r="B5026" t="s">
        <v>24</v>
      </c>
      <c r="C5026" t="s">
        <v>358</v>
      </c>
      <c r="D5026" t="s">
        <v>359</v>
      </c>
      <c r="E5026">
        <v>2011</v>
      </c>
      <c r="F5026" t="s">
        <v>767</v>
      </c>
      <c r="G5026" t="s">
        <v>768</v>
      </c>
      <c r="H5026" s="3" t="s">
        <v>769</v>
      </c>
      <c r="I5026" s="8">
        <v>-5.5149999999999997</v>
      </c>
      <c r="J5026" s="8">
        <v>-74.015000000000001</v>
      </c>
      <c r="K5026" t="s">
        <v>109</v>
      </c>
      <c r="L5026" t="s">
        <v>110</v>
      </c>
      <c r="M5026" t="s">
        <v>712</v>
      </c>
      <c r="N5026" t="s">
        <v>763</v>
      </c>
      <c r="O5026" s="12">
        <v>2008</v>
      </c>
      <c r="P5026" s="12">
        <v>5</v>
      </c>
      <c r="Q5026" s="12">
        <v>2008</v>
      </c>
      <c r="R5026" s="12">
        <v>10</v>
      </c>
      <c r="S5026">
        <f t="shared" si="67"/>
        <v>8.0645161290322578E-2</v>
      </c>
      <c r="T5026" s="7">
        <v>2.5</v>
      </c>
      <c r="U5026">
        <v>8</v>
      </c>
      <c r="V5026" t="s">
        <v>82</v>
      </c>
      <c r="W5026">
        <f t="shared" si="68"/>
        <v>480</v>
      </c>
      <c r="X5026" s="5">
        <v>2</v>
      </c>
      <c r="Y5026" s="15" t="s">
        <v>48</v>
      </c>
      <c r="Z5026" t="s">
        <v>55</v>
      </c>
      <c r="AA5026" t="s">
        <v>379</v>
      </c>
      <c r="AB5026">
        <v>0</v>
      </c>
      <c r="AC5026" s="68" t="s">
        <v>1476</v>
      </c>
      <c r="AD5026" s="68" t="s">
        <v>1659</v>
      </c>
      <c r="AE5026" t="s">
        <v>1475</v>
      </c>
    </row>
    <row r="5027" spans="1:31" ht="14.4" x14ac:dyDescent="0.3">
      <c r="A5027">
        <v>48</v>
      </c>
      <c r="B5027" t="s">
        <v>24</v>
      </c>
      <c r="C5027" t="s">
        <v>358</v>
      </c>
      <c r="D5027" t="s">
        <v>359</v>
      </c>
      <c r="E5027">
        <v>2011</v>
      </c>
      <c r="F5027" t="s">
        <v>767</v>
      </c>
      <c r="G5027" t="s">
        <v>768</v>
      </c>
      <c r="H5027" s="3" t="s">
        <v>769</v>
      </c>
      <c r="I5027" s="8">
        <v>-5.5149999999999997</v>
      </c>
      <c r="J5027" s="8">
        <v>-74.015000000000001</v>
      </c>
      <c r="K5027" t="s">
        <v>109</v>
      </c>
      <c r="L5027" t="s">
        <v>110</v>
      </c>
      <c r="M5027" t="s">
        <v>712</v>
      </c>
      <c r="N5027" t="s">
        <v>763</v>
      </c>
      <c r="O5027" s="12">
        <v>2008</v>
      </c>
      <c r="P5027" s="12">
        <v>5</v>
      </c>
      <c r="Q5027" s="12">
        <v>2008</v>
      </c>
      <c r="R5027" s="12">
        <v>10</v>
      </c>
      <c r="S5027">
        <f t="shared" si="67"/>
        <v>8.0645161290322578E-2</v>
      </c>
      <c r="T5027" s="7">
        <v>2.5</v>
      </c>
      <c r="U5027">
        <v>8</v>
      </c>
      <c r="V5027" t="s">
        <v>82</v>
      </c>
      <c r="W5027">
        <f t="shared" si="68"/>
        <v>480</v>
      </c>
      <c r="X5027" s="5">
        <v>2</v>
      </c>
      <c r="Y5027" s="15" t="s">
        <v>48</v>
      </c>
      <c r="Z5027" t="s">
        <v>55</v>
      </c>
      <c r="AA5027" t="s">
        <v>899</v>
      </c>
      <c r="AB5027">
        <v>3</v>
      </c>
      <c r="AC5027" s="68" t="s">
        <v>1476</v>
      </c>
      <c r="AD5027" s="68" t="s">
        <v>1659</v>
      </c>
      <c r="AE5027" t="s">
        <v>1475</v>
      </c>
    </row>
    <row r="5028" spans="1:31" ht="14.4" x14ac:dyDescent="0.3">
      <c r="A5028">
        <v>48</v>
      </c>
      <c r="B5028" t="s">
        <v>24</v>
      </c>
      <c r="C5028" t="s">
        <v>358</v>
      </c>
      <c r="D5028" t="s">
        <v>359</v>
      </c>
      <c r="E5028">
        <v>2011</v>
      </c>
      <c r="F5028" t="s">
        <v>767</v>
      </c>
      <c r="G5028" t="s">
        <v>768</v>
      </c>
      <c r="H5028" s="3" t="s">
        <v>769</v>
      </c>
      <c r="I5028" s="8">
        <v>-5.5149999999999997</v>
      </c>
      <c r="J5028" s="8">
        <v>-74.015000000000001</v>
      </c>
      <c r="K5028" t="s">
        <v>109</v>
      </c>
      <c r="L5028" t="s">
        <v>110</v>
      </c>
      <c r="M5028" t="s">
        <v>712</v>
      </c>
      <c r="N5028" t="s">
        <v>763</v>
      </c>
      <c r="O5028" s="12">
        <v>2008</v>
      </c>
      <c r="P5028" s="12">
        <v>5</v>
      </c>
      <c r="Q5028" s="12">
        <v>2008</v>
      </c>
      <c r="R5028" s="12">
        <v>10</v>
      </c>
      <c r="S5028">
        <f t="shared" si="67"/>
        <v>8.0645161290322578E-2</v>
      </c>
      <c r="T5028" s="7">
        <v>2.5</v>
      </c>
      <c r="U5028">
        <v>8</v>
      </c>
      <c r="V5028" t="s">
        <v>82</v>
      </c>
      <c r="W5028">
        <f t="shared" si="68"/>
        <v>480</v>
      </c>
      <c r="X5028" s="5">
        <v>2</v>
      </c>
      <c r="Y5028" s="15" t="s">
        <v>48</v>
      </c>
      <c r="Z5028" t="s">
        <v>55</v>
      </c>
      <c r="AA5028" t="s">
        <v>1062</v>
      </c>
      <c r="AB5028">
        <v>0</v>
      </c>
      <c r="AC5028" s="68" t="s">
        <v>1476</v>
      </c>
      <c r="AD5028" s="68" t="s">
        <v>1659</v>
      </c>
      <c r="AE5028" t="s">
        <v>1475</v>
      </c>
    </row>
    <row r="5029" spans="1:31" ht="14.4" x14ac:dyDescent="0.3">
      <c r="A5029">
        <v>48</v>
      </c>
      <c r="B5029" t="s">
        <v>24</v>
      </c>
      <c r="C5029" t="s">
        <v>358</v>
      </c>
      <c r="D5029" t="s">
        <v>359</v>
      </c>
      <c r="E5029">
        <v>2011</v>
      </c>
      <c r="F5029" t="s">
        <v>767</v>
      </c>
      <c r="G5029" t="s">
        <v>768</v>
      </c>
      <c r="H5029" s="3" t="s">
        <v>769</v>
      </c>
      <c r="I5029" s="8">
        <v>-5.5149999999999997</v>
      </c>
      <c r="J5029" s="8">
        <v>-74.015000000000001</v>
      </c>
      <c r="K5029" t="s">
        <v>109</v>
      </c>
      <c r="L5029" t="s">
        <v>110</v>
      </c>
      <c r="M5029" t="s">
        <v>712</v>
      </c>
      <c r="N5029" t="s">
        <v>763</v>
      </c>
      <c r="O5029" s="12">
        <v>2008</v>
      </c>
      <c r="P5029" s="12">
        <v>5</v>
      </c>
      <c r="Q5029" s="12">
        <v>2008</v>
      </c>
      <c r="R5029" s="12">
        <v>10</v>
      </c>
      <c r="S5029">
        <f t="shared" si="67"/>
        <v>8.0645161290322578E-2</v>
      </c>
      <c r="T5029" s="7">
        <v>2.5</v>
      </c>
      <c r="U5029">
        <v>8</v>
      </c>
      <c r="V5029" t="s">
        <v>82</v>
      </c>
      <c r="W5029">
        <f t="shared" si="68"/>
        <v>480</v>
      </c>
      <c r="X5029" s="5">
        <v>2</v>
      </c>
      <c r="Y5029" s="15" t="s">
        <v>48</v>
      </c>
      <c r="Z5029" t="s">
        <v>55</v>
      </c>
      <c r="AA5029" t="s">
        <v>1072</v>
      </c>
      <c r="AB5029">
        <v>1</v>
      </c>
      <c r="AC5029" s="68" t="s">
        <v>1476</v>
      </c>
      <c r="AD5029" s="68" t="s">
        <v>1659</v>
      </c>
      <c r="AE5029" t="s">
        <v>1475</v>
      </c>
    </row>
    <row r="5030" spans="1:31" ht="14.4" x14ac:dyDescent="0.3">
      <c r="A5030">
        <v>48</v>
      </c>
      <c r="B5030" t="s">
        <v>24</v>
      </c>
      <c r="C5030" t="s">
        <v>358</v>
      </c>
      <c r="D5030" t="s">
        <v>359</v>
      </c>
      <c r="E5030">
        <v>2011</v>
      </c>
      <c r="F5030" t="s">
        <v>767</v>
      </c>
      <c r="G5030" t="s">
        <v>768</v>
      </c>
      <c r="H5030" s="3" t="s">
        <v>769</v>
      </c>
      <c r="I5030" s="8">
        <v>-5.5149999999999997</v>
      </c>
      <c r="J5030" s="8">
        <v>-74.015000000000001</v>
      </c>
      <c r="K5030" t="s">
        <v>109</v>
      </c>
      <c r="L5030" t="s">
        <v>110</v>
      </c>
      <c r="M5030" t="s">
        <v>712</v>
      </c>
      <c r="N5030" t="s">
        <v>763</v>
      </c>
      <c r="O5030" s="12">
        <v>2008</v>
      </c>
      <c r="P5030" s="12">
        <v>5</v>
      </c>
      <c r="Q5030" s="12">
        <v>2008</v>
      </c>
      <c r="R5030" s="12">
        <v>10</v>
      </c>
      <c r="S5030">
        <f t="shared" si="67"/>
        <v>8.0645161290322578E-2</v>
      </c>
      <c r="T5030" s="7">
        <v>2.5</v>
      </c>
      <c r="U5030">
        <v>8</v>
      </c>
      <c r="V5030" t="s">
        <v>82</v>
      </c>
      <c r="W5030">
        <f t="shared" si="68"/>
        <v>480</v>
      </c>
      <c r="X5030" s="5">
        <v>2</v>
      </c>
      <c r="Y5030" s="15" t="s">
        <v>48</v>
      </c>
      <c r="Z5030" t="s">
        <v>55</v>
      </c>
      <c r="AA5030" t="s">
        <v>1110</v>
      </c>
      <c r="AB5030">
        <v>2</v>
      </c>
      <c r="AC5030" s="68" t="s">
        <v>1476</v>
      </c>
      <c r="AD5030" s="68" t="s">
        <v>1659</v>
      </c>
      <c r="AE5030" t="s">
        <v>1475</v>
      </c>
    </row>
    <row r="5031" spans="1:31" ht="14.4" x14ac:dyDescent="0.3">
      <c r="A5031">
        <v>48</v>
      </c>
      <c r="B5031" t="s">
        <v>24</v>
      </c>
      <c r="C5031" t="s">
        <v>358</v>
      </c>
      <c r="D5031" t="s">
        <v>359</v>
      </c>
      <c r="E5031">
        <v>2011</v>
      </c>
      <c r="F5031" t="s">
        <v>767</v>
      </c>
      <c r="G5031" t="s">
        <v>768</v>
      </c>
      <c r="H5031" s="3" t="s">
        <v>769</v>
      </c>
      <c r="I5031" s="8">
        <v>-5.5149999999999997</v>
      </c>
      <c r="J5031" s="8">
        <v>-74.015000000000001</v>
      </c>
      <c r="K5031" t="s">
        <v>109</v>
      </c>
      <c r="L5031" t="s">
        <v>110</v>
      </c>
      <c r="M5031" t="s">
        <v>712</v>
      </c>
      <c r="N5031" t="s">
        <v>763</v>
      </c>
      <c r="O5031" s="12">
        <v>2008</v>
      </c>
      <c r="P5031" s="12">
        <v>5</v>
      </c>
      <c r="Q5031" s="12">
        <v>2008</v>
      </c>
      <c r="R5031" s="12">
        <v>10</v>
      </c>
      <c r="S5031">
        <f t="shared" si="67"/>
        <v>8.0645161290322578E-2</v>
      </c>
      <c r="T5031" s="7">
        <v>2.5</v>
      </c>
      <c r="U5031">
        <v>8</v>
      </c>
      <c r="V5031" t="s">
        <v>82</v>
      </c>
      <c r="W5031">
        <f t="shared" si="68"/>
        <v>480</v>
      </c>
      <c r="X5031" s="5">
        <v>2</v>
      </c>
      <c r="Y5031" s="15" t="s">
        <v>48</v>
      </c>
      <c r="Z5031" t="s">
        <v>55</v>
      </c>
      <c r="AA5031" t="s">
        <v>1178</v>
      </c>
      <c r="AB5031">
        <v>1</v>
      </c>
      <c r="AC5031" s="68" t="s">
        <v>1476</v>
      </c>
      <c r="AD5031" s="68" t="s">
        <v>1659</v>
      </c>
      <c r="AE5031" t="s">
        <v>1475</v>
      </c>
    </row>
    <row r="5032" spans="1:31" ht="14.4" x14ac:dyDescent="0.3">
      <c r="A5032">
        <v>48</v>
      </c>
      <c r="B5032" t="s">
        <v>24</v>
      </c>
      <c r="C5032" t="s">
        <v>358</v>
      </c>
      <c r="D5032" t="s">
        <v>359</v>
      </c>
      <c r="E5032">
        <v>2011</v>
      </c>
      <c r="F5032" t="s">
        <v>767</v>
      </c>
      <c r="G5032" t="s">
        <v>768</v>
      </c>
      <c r="H5032" s="3" t="s">
        <v>769</v>
      </c>
      <c r="I5032" s="8">
        <v>-5.5149999999999997</v>
      </c>
      <c r="J5032" s="8">
        <v>-74.015000000000001</v>
      </c>
      <c r="K5032" t="s">
        <v>109</v>
      </c>
      <c r="L5032" t="s">
        <v>110</v>
      </c>
      <c r="M5032" t="s">
        <v>712</v>
      </c>
      <c r="N5032" t="s">
        <v>763</v>
      </c>
      <c r="O5032" s="12">
        <v>2008</v>
      </c>
      <c r="P5032" s="12">
        <v>5</v>
      </c>
      <c r="Q5032" s="12">
        <v>2008</v>
      </c>
      <c r="R5032" s="12">
        <v>10</v>
      </c>
      <c r="S5032">
        <f t="shared" si="67"/>
        <v>8.0645161290322578E-2</v>
      </c>
      <c r="T5032" s="7">
        <v>2.5</v>
      </c>
      <c r="U5032">
        <v>8</v>
      </c>
      <c r="V5032" t="s">
        <v>82</v>
      </c>
      <c r="W5032">
        <f t="shared" si="68"/>
        <v>480</v>
      </c>
      <c r="X5032" s="5">
        <v>2</v>
      </c>
      <c r="Y5032" s="15" t="s">
        <v>48</v>
      </c>
      <c r="Z5032" t="s">
        <v>55</v>
      </c>
      <c r="AA5032" t="s">
        <v>867</v>
      </c>
      <c r="AB5032">
        <v>0</v>
      </c>
      <c r="AC5032" s="68" t="s">
        <v>1476</v>
      </c>
      <c r="AD5032" s="68" t="s">
        <v>1659</v>
      </c>
      <c r="AE5032" t="s">
        <v>1475</v>
      </c>
    </row>
    <row r="5033" spans="1:31" ht="14.4" x14ac:dyDescent="0.3">
      <c r="A5033">
        <v>48</v>
      </c>
      <c r="B5033" t="s">
        <v>24</v>
      </c>
      <c r="C5033" t="s">
        <v>358</v>
      </c>
      <c r="D5033" t="s">
        <v>359</v>
      </c>
      <c r="E5033">
        <v>2011</v>
      </c>
      <c r="F5033" t="s">
        <v>767</v>
      </c>
      <c r="G5033" t="s">
        <v>768</v>
      </c>
      <c r="H5033" s="3" t="s">
        <v>769</v>
      </c>
      <c r="I5033" s="8">
        <v>-5.5149999999999997</v>
      </c>
      <c r="J5033" s="8">
        <v>-74.015000000000001</v>
      </c>
      <c r="K5033" t="s">
        <v>109</v>
      </c>
      <c r="L5033" t="s">
        <v>110</v>
      </c>
      <c r="M5033" t="s">
        <v>712</v>
      </c>
      <c r="N5033" t="s">
        <v>763</v>
      </c>
      <c r="O5033" s="12">
        <v>2008</v>
      </c>
      <c r="P5033" s="12">
        <v>5</v>
      </c>
      <c r="Q5033" s="12">
        <v>2008</v>
      </c>
      <c r="R5033" s="12">
        <v>10</v>
      </c>
      <c r="S5033">
        <f t="shared" si="67"/>
        <v>8.0645161290322578E-2</v>
      </c>
      <c r="T5033" s="7">
        <v>2.5</v>
      </c>
      <c r="U5033">
        <v>8</v>
      </c>
      <c r="V5033" t="s">
        <v>82</v>
      </c>
      <c r="W5033">
        <f t="shared" si="68"/>
        <v>480</v>
      </c>
      <c r="X5033" s="5">
        <v>2</v>
      </c>
      <c r="Y5033" s="15" t="s">
        <v>48</v>
      </c>
      <c r="Z5033" t="s">
        <v>55</v>
      </c>
      <c r="AA5033" t="s">
        <v>258</v>
      </c>
      <c r="AB5033">
        <v>0</v>
      </c>
      <c r="AC5033" s="68" t="s">
        <v>1476</v>
      </c>
      <c r="AD5033" s="68" t="s">
        <v>1659</v>
      </c>
      <c r="AE5033" t="s">
        <v>1475</v>
      </c>
    </row>
    <row r="5034" spans="1:31" ht="14.4" x14ac:dyDescent="0.3">
      <c r="A5034">
        <v>48</v>
      </c>
      <c r="B5034" t="s">
        <v>24</v>
      </c>
      <c r="C5034" t="s">
        <v>358</v>
      </c>
      <c r="D5034" t="s">
        <v>359</v>
      </c>
      <c r="E5034">
        <v>2011</v>
      </c>
      <c r="F5034" t="s">
        <v>767</v>
      </c>
      <c r="G5034" t="s">
        <v>768</v>
      </c>
      <c r="H5034" s="3" t="s">
        <v>769</v>
      </c>
      <c r="I5034" s="8">
        <v>-5.5149999999999997</v>
      </c>
      <c r="J5034" s="8">
        <v>-74.015000000000001</v>
      </c>
      <c r="K5034" t="s">
        <v>109</v>
      </c>
      <c r="L5034" t="s">
        <v>110</v>
      </c>
      <c r="M5034" t="s">
        <v>712</v>
      </c>
      <c r="N5034" t="s">
        <v>763</v>
      </c>
      <c r="O5034" s="12">
        <v>2008</v>
      </c>
      <c r="P5034" s="12">
        <v>5</v>
      </c>
      <c r="Q5034" s="12">
        <v>2008</v>
      </c>
      <c r="R5034" s="12">
        <v>10</v>
      </c>
      <c r="S5034">
        <f t="shared" si="67"/>
        <v>8.0645161290322578E-2</v>
      </c>
      <c r="T5034" s="7">
        <v>2.5</v>
      </c>
      <c r="U5034">
        <v>8</v>
      </c>
      <c r="V5034" t="s">
        <v>82</v>
      </c>
      <c r="W5034">
        <f t="shared" si="68"/>
        <v>480</v>
      </c>
      <c r="X5034" s="5">
        <v>2</v>
      </c>
      <c r="Y5034" s="15" t="s">
        <v>48</v>
      </c>
      <c r="Z5034" t="s">
        <v>55</v>
      </c>
      <c r="AA5034" t="s">
        <v>1083</v>
      </c>
      <c r="AB5034">
        <v>2</v>
      </c>
      <c r="AC5034" s="68" t="s">
        <v>1476</v>
      </c>
      <c r="AD5034" s="68" t="s">
        <v>1659</v>
      </c>
      <c r="AE5034" t="s">
        <v>1475</v>
      </c>
    </row>
    <row r="5035" spans="1:31" ht="14.4" x14ac:dyDescent="0.3">
      <c r="A5035">
        <v>48</v>
      </c>
      <c r="B5035" t="s">
        <v>24</v>
      </c>
      <c r="C5035" t="s">
        <v>358</v>
      </c>
      <c r="D5035" t="s">
        <v>359</v>
      </c>
      <c r="E5035">
        <v>2011</v>
      </c>
      <c r="F5035" t="s">
        <v>767</v>
      </c>
      <c r="G5035" t="s">
        <v>768</v>
      </c>
      <c r="H5035" s="3" t="s">
        <v>769</v>
      </c>
      <c r="I5035" s="8">
        <v>-5.5149999999999997</v>
      </c>
      <c r="J5035" s="8">
        <v>-74.015000000000001</v>
      </c>
      <c r="K5035" t="s">
        <v>109</v>
      </c>
      <c r="L5035" t="s">
        <v>110</v>
      </c>
      <c r="M5035" t="s">
        <v>712</v>
      </c>
      <c r="N5035" t="s">
        <v>763</v>
      </c>
      <c r="O5035" s="12">
        <v>2008</v>
      </c>
      <c r="P5035" s="12">
        <v>5</v>
      </c>
      <c r="Q5035" s="12">
        <v>2008</v>
      </c>
      <c r="R5035" s="12">
        <v>10</v>
      </c>
      <c r="S5035">
        <f t="shared" si="67"/>
        <v>8.0645161290322578E-2</v>
      </c>
      <c r="T5035" s="7">
        <v>2.5</v>
      </c>
      <c r="U5035">
        <v>8</v>
      </c>
      <c r="V5035" t="s">
        <v>82</v>
      </c>
      <c r="W5035">
        <f t="shared" si="68"/>
        <v>480</v>
      </c>
      <c r="X5035" s="5">
        <v>2</v>
      </c>
      <c r="Y5035" s="15" t="s">
        <v>48</v>
      </c>
      <c r="Z5035" t="s">
        <v>55</v>
      </c>
      <c r="AA5035" t="s">
        <v>524</v>
      </c>
      <c r="AB5035">
        <v>7</v>
      </c>
      <c r="AC5035" s="68" t="s">
        <v>1476</v>
      </c>
      <c r="AD5035" s="68" t="s">
        <v>1659</v>
      </c>
      <c r="AE5035" t="s">
        <v>1475</v>
      </c>
    </row>
    <row r="5036" spans="1:31" ht="14.4" x14ac:dyDescent="0.3">
      <c r="A5036">
        <v>48</v>
      </c>
      <c r="B5036" t="s">
        <v>24</v>
      </c>
      <c r="C5036" t="s">
        <v>358</v>
      </c>
      <c r="D5036" t="s">
        <v>359</v>
      </c>
      <c r="E5036">
        <v>2011</v>
      </c>
      <c r="F5036" t="s">
        <v>767</v>
      </c>
      <c r="G5036" t="s">
        <v>768</v>
      </c>
      <c r="H5036" s="3" t="s">
        <v>769</v>
      </c>
      <c r="I5036" s="8">
        <v>-5.5149999999999997</v>
      </c>
      <c r="J5036" s="8">
        <v>-74.015000000000001</v>
      </c>
      <c r="K5036" t="s">
        <v>109</v>
      </c>
      <c r="L5036" t="s">
        <v>110</v>
      </c>
      <c r="M5036" t="s">
        <v>712</v>
      </c>
      <c r="N5036" t="s">
        <v>763</v>
      </c>
      <c r="O5036" s="12">
        <v>2008</v>
      </c>
      <c r="P5036" s="12">
        <v>5</v>
      </c>
      <c r="Q5036" s="12">
        <v>2008</v>
      </c>
      <c r="R5036" s="12">
        <v>10</v>
      </c>
      <c r="S5036">
        <f t="shared" si="67"/>
        <v>8.0645161290322578E-2</v>
      </c>
      <c r="T5036" s="7">
        <v>2.5</v>
      </c>
      <c r="U5036">
        <v>8</v>
      </c>
      <c r="V5036" t="s">
        <v>82</v>
      </c>
      <c r="W5036">
        <f t="shared" si="68"/>
        <v>480</v>
      </c>
      <c r="X5036" s="5">
        <v>2</v>
      </c>
      <c r="Y5036" s="15" t="s">
        <v>48</v>
      </c>
      <c r="Z5036" t="s">
        <v>55</v>
      </c>
      <c r="AA5036" t="s">
        <v>1107</v>
      </c>
      <c r="AB5036">
        <v>3</v>
      </c>
      <c r="AC5036" s="68" t="s">
        <v>1476</v>
      </c>
      <c r="AD5036" s="68" t="s">
        <v>1659</v>
      </c>
      <c r="AE5036" t="s">
        <v>1475</v>
      </c>
    </row>
    <row r="5037" spans="1:31" ht="14.4" x14ac:dyDescent="0.3">
      <c r="A5037">
        <v>48</v>
      </c>
      <c r="B5037" t="s">
        <v>24</v>
      </c>
      <c r="C5037" t="s">
        <v>358</v>
      </c>
      <c r="D5037" t="s">
        <v>359</v>
      </c>
      <c r="E5037">
        <v>2011</v>
      </c>
      <c r="F5037" t="s">
        <v>767</v>
      </c>
      <c r="G5037" t="s">
        <v>768</v>
      </c>
      <c r="H5037" s="3" t="s">
        <v>769</v>
      </c>
      <c r="I5037" s="8">
        <v>-5.5149999999999997</v>
      </c>
      <c r="J5037" s="8">
        <v>-74.015000000000001</v>
      </c>
      <c r="K5037" t="s">
        <v>109</v>
      </c>
      <c r="L5037" t="s">
        <v>110</v>
      </c>
      <c r="M5037" t="s">
        <v>712</v>
      </c>
      <c r="N5037" t="s">
        <v>763</v>
      </c>
      <c r="O5037" s="12">
        <v>2008</v>
      </c>
      <c r="P5037" s="12">
        <v>5</v>
      </c>
      <c r="Q5037" s="12">
        <v>2008</v>
      </c>
      <c r="R5037" s="12">
        <v>10</v>
      </c>
      <c r="S5037">
        <f t="shared" si="67"/>
        <v>8.0645161290322578E-2</v>
      </c>
      <c r="T5037" s="7">
        <v>2.5</v>
      </c>
      <c r="U5037">
        <v>8</v>
      </c>
      <c r="V5037" t="s">
        <v>82</v>
      </c>
      <c r="W5037">
        <f t="shared" si="68"/>
        <v>480</v>
      </c>
      <c r="X5037" s="5">
        <v>2</v>
      </c>
      <c r="Y5037" s="15" t="s">
        <v>48</v>
      </c>
      <c r="Z5037" t="s">
        <v>55</v>
      </c>
      <c r="AA5037" t="s">
        <v>1112</v>
      </c>
      <c r="AB5037">
        <v>0</v>
      </c>
      <c r="AC5037" s="68" t="s">
        <v>1476</v>
      </c>
      <c r="AD5037" s="68" t="s">
        <v>1659</v>
      </c>
      <c r="AE5037" t="s">
        <v>1475</v>
      </c>
    </row>
    <row r="5038" spans="1:31" ht="14.4" x14ac:dyDescent="0.3">
      <c r="A5038">
        <v>48</v>
      </c>
      <c r="B5038" t="s">
        <v>24</v>
      </c>
      <c r="C5038" t="s">
        <v>358</v>
      </c>
      <c r="D5038" t="s">
        <v>359</v>
      </c>
      <c r="E5038">
        <v>2011</v>
      </c>
      <c r="F5038" t="s">
        <v>767</v>
      </c>
      <c r="G5038" t="s">
        <v>768</v>
      </c>
      <c r="H5038" s="3" t="s">
        <v>769</v>
      </c>
      <c r="I5038" s="8">
        <v>-5.5149999999999997</v>
      </c>
      <c r="J5038" s="8">
        <v>-74.015000000000001</v>
      </c>
      <c r="K5038" t="s">
        <v>109</v>
      </c>
      <c r="L5038" t="s">
        <v>110</v>
      </c>
      <c r="M5038" t="s">
        <v>712</v>
      </c>
      <c r="N5038" t="s">
        <v>763</v>
      </c>
      <c r="O5038" s="12">
        <v>2008</v>
      </c>
      <c r="P5038" s="12">
        <v>5</v>
      </c>
      <c r="Q5038" s="12">
        <v>2008</v>
      </c>
      <c r="R5038" s="12">
        <v>10</v>
      </c>
      <c r="S5038">
        <f t="shared" si="67"/>
        <v>8.0645161290322578E-2</v>
      </c>
      <c r="T5038" s="7">
        <v>2.5</v>
      </c>
      <c r="U5038">
        <v>8</v>
      </c>
      <c r="V5038" t="s">
        <v>82</v>
      </c>
      <c r="W5038">
        <f t="shared" si="68"/>
        <v>480</v>
      </c>
      <c r="X5038" s="5">
        <v>2</v>
      </c>
      <c r="Y5038" s="15" t="s">
        <v>48</v>
      </c>
      <c r="Z5038" t="s">
        <v>55</v>
      </c>
      <c r="AA5038" t="s">
        <v>889</v>
      </c>
      <c r="AB5038">
        <v>0</v>
      </c>
      <c r="AC5038" s="68" t="s">
        <v>1476</v>
      </c>
      <c r="AD5038" s="68" t="s">
        <v>1659</v>
      </c>
      <c r="AE5038" t="s">
        <v>1475</v>
      </c>
    </row>
    <row r="5039" spans="1:31" ht="14.4" x14ac:dyDescent="0.3">
      <c r="A5039">
        <v>48</v>
      </c>
      <c r="B5039" t="s">
        <v>24</v>
      </c>
      <c r="C5039" t="s">
        <v>358</v>
      </c>
      <c r="D5039" t="s">
        <v>359</v>
      </c>
      <c r="E5039">
        <v>2011</v>
      </c>
      <c r="F5039" t="s">
        <v>767</v>
      </c>
      <c r="G5039" t="s">
        <v>768</v>
      </c>
      <c r="H5039" s="3" t="s">
        <v>769</v>
      </c>
      <c r="I5039" s="8">
        <v>-5.5149999999999997</v>
      </c>
      <c r="J5039" s="8">
        <v>-74.015000000000001</v>
      </c>
      <c r="K5039" t="s">
        <v>109</v>
      </c>
      <c r="L5039" t="s">
        <v>110</v>
      </c>
      <c r="M5039" t="s">
        <v>712</v>
      </c>
      <c r="N5039" t="s">
        <v>763</v>
      </c>
      <c r="O5039" s="12">
        <v>2008</v>
      </c>
      <c r="P5039" s="12">
        <v>5</v>
      </c>
      <c r="Q5039" s="12">
        <v>2008</v>
      </c>
      <c r="R5039" s="12">
        <v>10</v>
      </c>
      <c r="S5039">
        <f t="shared" si="67"/>
        <v>8.0645161290322578E-2</v>
      </c>
      <c r="T5039" s="7">
        <v>2.5</v>
      </c>
      <c r="U5039">
        <v>8</v>
      </c>
      <c r="V5039" t="s">
        <v>82</v>
      </c>
      <c r="W5039">
        <f t="shared" si="68"/>
        <v>480</v>
      </c>
      <c r="X5039" s="5">
        <v>2</v>
      </c>
      <c r="Y5039" s="15" t="s">
        <v>48</v>
      </c>
      <c r="Z5039" t="s">
        <v>55</v>
      </c>
      <c r="AA5039" t="s">
        <v>896</v>
      </c>
      <c r="AB5039">
        <v>1</v>
      </c>
      <c r="AC5039" s="68" t="s">
        <v>1476</v>
      </c>
      <c r="AD5039" s="68" t="s">
        <v>1659</v>
      </c>
      <c r="AE5039" t="s">
        <v>1475</v>
      </c>
    </row>
    <row r="5040" spans="1:31" ht="14.4" x14ac:dyDescent="0.3">
      <c r="A5040">
        <v>48</v>
      </c>
      <c r="B5040" t="s">
        <v>24</v>
      </c>
      <c r="C5040" t="s">
        <v>358</v>
      </c>
      <c r="D5040" t="s">
        <v>359</v>
      </c>
      <c r="E5040">
        <v>2011</v>
      </c>
      <c r="F5040" t="s">
        <v>767</v>
      </c>
      <c r="G5040" t="s">
        <v>768</v>
      </c>
      <c r="H5040" s="3" t="s">
        <v>769</v>
      </c>
      <c r="I5040" s="8">
        <v>-5.5149999999999997</v>
      </c>
      <c r="J5040" s="8">
        <v>-74.015000000000001</v>
      </c>
      <c r="K5040" t="s">
        <v>109</v>
      </c>
      <c r="L5040" t="s">
        <v>110</v>
      </c>
      <c r="M5040" t="s">
        <v>712</v>
      </c>
      <c r="N5040" t="s">
        <v>763</v>
      </c>
      <c r="O5040" s="12">
        <v>2008</v>
      </c>
      <c r="P5040" s="12">
        <v>5</v>
      </c>
      <c r="Q5040" s="12">
        <v>2008</v>
      </c>
      <c r="R5040" s="12">
        <v>10</v>
      </c>
      <c r="S5040">
        <f t="shared" si="67"/>
        <v>8.0645161290322578E-2</v>
      </c>
      <c r="T5040" s="7">
        <v>2.5</v>
      </c>
      <c r="U5040">
        <v>8</v>
      </c>
      <c r="V5040" t="s">
        <v>82</v>
      </c>
      <c r="W5040">
        <f t="shared" si="68"/>
        <v>480</v>
      </c>
      <c r="X5040" s="5">
        <v>2</v>
      </c>
      <c r="Y5040" s="15" t="s">
        <v>48</v>
      </c>
      <c r="Z5040" t="s">
        <v>55</v>
      </c>
      <c r="AA5040" t="s">
        <v>1179</v>
      </c>
      <c r="AB5040">
        <v>1</v>
      </c>
      <c r="AC5040" s="68" t="s">
        <v>1476</v>
      </c>
      <c r="AD5040" s="68" t="s">
        <v>1659</v>
      </c>
      <c r="AE5040" t="s">
        <v>1475</v>
      </c>
    </row>
    <row r="5041" spans="1:31" ht="14.4" x14ac:dyDescent="0.3">
      <c r="A5041">
        <v>48</v>
      </c>
      <c r="B5041" t="s">
        <v>24</v>
      </c>
      <c r="C5041" t="s">
        <v>358</v>
      </c>
      <c r="D5041" t="s">
        <v>359</v>
      </c>
      <c r="E5041">
        <v>2011</v>
      </c>
      <c r="F5041" t="s">
        <v>767</v>
      </c>
      <c r="G5041" t="s">
        <v>768</v>
      </c>
      <c r="H5041" s="3" t="s">
        <v>769</v>
      </c>
      <c r="I5041" s="8">
        <v>-5.5149999999999997</v>
      </c>
      <c r="J5041" s="8">
        <v>-74.015000000000001</v>
      </c>
      <c r="K5041" t="s">
        <v>109</v>
      </c>
      <c r="L5041" t="s">
        <v>110</v>
      </c>
      <c r="M5041" t="s">
        <v>712</v>
      </c>
      <c r="N5041" t="s">
        <v>763</v>
      </c>
      <c r="O5041" s="12">
        <v>2008</v>
      </c>
      <c r="P5041" s="12">
        <v>5</v>
      </c>
      <c r="Q5041" s="12">
        <v>2008</v>
      </c>
      <c r="R5041" s="12">
        <v>10</v>
      </c>
      <c r="S5041">
        <f t="shared" si="67"/>
        <v>8.0645161290322578E-2</v>
      </c>
      <c r="T5041" s="7">
        <v>2.5</v>
      </c>
      <c r="U5041">
        <v>8</v>
      </c>
      <c r="V5041" t="s">
        <v>82</v>
      </c>
      <c r="W5041">
        <f t="shared" si="68"/>
        <v>480</v>
      </c>
      <c r="X5041" s="5">
        <v>2</v>
      </c>
      <c r="Y5041" s="15" t="s">
        <v>48</v>
      </c>
      <c r="Z5041" t="s">
        <v>55</v>
      </c>
      <c r="AA5041" t="s">
        <v>70</v>
      </c>
      <c r="AB5041">
        <v>0</v>
      </c>
      <c r="AC5041" s="68" t="s">
        <v>1476</v>
      </c>
      <c r="AD5041" s="68" t="s">
        <v>1659</v>
      </c>
      <c r="AE5041" t="s">
        <v>1475</v>
      </c>
    </row>
    <row r="5042" spans="1:31" ht="14.4" x14ac:dyDescent="0.3">
      <c r="A5042">
        <v>48</v>
      </c>
      <c r="B5042" t="s">
        <v>24</v>
      </c>
      <c r="C5042" t="s">
        <v>358</v>
      </c>
      <c r="D5042" t="s">
        <v>359</v>
      </c>
      <c r="E5042">
        <v>2011</v>
      </c>
      <c r="F5042" t="s">
        <v>767</v>
      </c>
      <c r="G5042" t="s">
        <v>768</v>
      </c>
      <c r="H5042" s="3" t="s">
        <v>769</v>
      </c>
      <c r="I5042" s="8">
        <v>-5.5149999999999997</v>
      </c>
      <c r="J5042" s="8">
        <v>-74.015000000000001</v>
      </c>
      <c r="K5042" t="s">
        <v>109</v>
      </c>
      <c r="L5042" t="s">
        <v>110</v>
      </c>
      <c r="M5042" t="s">
        <v>712</v>
      </c>
      <c r="N5042" t="s">
        <v>763</v>
      </c>
      <c r="O5042" s="12">
        <v>2008</v>
      </c>
      <c r="P5042" s="12">
        <v>5</v>
      </c>
      <c r="Q5042" s="12">
        <v>2008</v>
      </c>
      <c r="R5042" s="12">
        <v>10</v>
      </c>
      <c r="S5042">
        <f t="shared" si="67"/>
        <v>8.0645161290322578E-2</v>
      </c>
      <c r="T5042" s="7">
        <v>2.5</v>
      </c>
      <c r="U5042">
        <v>8</v>
      </c>
      <c r="V5042" t="s">
        <v>82</v>
      </c>
      <c r="W5042">
        <f t="shared" si="68"/>
        <v>480</v>
      </c>
      <c r="X5042" s="5">
        <v>2</v>
      </c>
      <c r="Y5042" s="15" t="s">
        <v>48</v>
      </c>
      <c r="Z5042" t="s">
        <v>55</v>
      </c>
      <c r="AA5042" t="s">
        <v>1108</v>
      </c>
      <c r="AB5042">
        <v>0</v>
      </c>
      <c r="AC5042" s="68" t="s">
        <v>1476</v>
      </c>
      <c r="AD5042" s="68" t="s">
        <v>1659</v>
      </c>
      <c r="AE5042" t="s">
        <v>1475</v>
      </c>
    </row>
    <row r="5043" spans="1:31" ht="14.4" x14ac:dyDescent="0.3">
      <c r="A5043">
        <v>48</v>
      </c>
      <c r="B5043" t="s">
        <v>24</v>
      </c>
      <c r="C5043" t="s">
        <v>358</v>
      </c>
      <c r="D5043" t="s">
        <v>359</v>
      </c>
      <c r="E5043">
        <v>2011</v>
      </c>
      <c r="F5043" t="s">
        <v>767</v>
      </c>
      <c r="G5043" t="s">
        <v>768</v>
      </c>
      <c r="H5043" s="3" t="s">
        <v>769</v>
      </c>
      <c r="I5043" s="8">
        <v>-5.5149999999999997</v>
      </c>
      <c r="J5043" s="8">
        <v>-74.015000000000001</v>
      </c>
      <c r="K5043" t="s">
        <v>109</v>
      </c>
      <c r="L5043" t="s">
        <v>110</v>
      </c>
      <c r="M5043" t="s">
        <v>712</v>
      </c>
      <c r="N5043" t="s">
        <v>763</v>
      </c>
      <c r="O5043" s="12">
        <v>2008</v>
      </c>
      <c r="P5043" s="12">
        <v>5</v>
      </c>
      <c r="Q5043" s="12">
        <v>2008</v>
      </c>
      <c r="R5043" s="12">
        <v>10</v>
      </c>
      <c r="S5043">
        <f t="shared" si="67"/>
        <v>8.0645161290322578E-2</v>
      </c>
      <c r="T5043" s="7">
        <v>2.5</v>
      </c>
      <c r="U5043">
        <v>8</v>
      </c>
      <c r="V5043" t="s">
        <v>82</v>
      </c>
      <c r="W5043">
        <f t="shared" si="68"/>
        <v>480</v>
      </c>
      <c r="X5043" s="5">
        <v>2</v>
      </c>
      <c r="Y5043" s="15" t="s">
        <v>48</v>
      </c>
      <c r="Z5043" t="s">
        <v>55</v>
      </c>
      <c r="AA5043" t="s">
        <v>1139</v>
      </c>
      <c r="AB5043">
        <v>0</v>
      </c>
      <c r="AC5043" s="68" t="s">
        <v>1476</v>
      </c>
      <c r="AD5043" s="68" t="s">
        <v>1659</v>
      </c>
      <c r="AE5043" t="s">
        <v>1475</v>
      </c>
    </row>
    <row r="5044" spans="1:31" ht="14.4" x14ac:dyDescent="0.3">
      <c r="A5044">
        <v>48</v>
      </c>
      <c r="B5044" t="s">
        <v>24</v>
      </c>
      <c r="C5044" t="s">
        <v>358</v>
      </c>
      <c r="D5044" t="s">
        <v>359</v>
      </c>
      <c r="E5044">
        <v>2011</v>
      </c>
      <c r="F5044" t="s">
        <v>767</v>
      </c>
      <c r="G5044" t="s">
        <v>768</v>
      </c>
      <c r="H5044" s="3" t="s">
        <v>769</v>
      </c>
      <c r="I5044" s="8">
        <v>-5.5149999999999997</v>
      </c>
      <c r="J5044" s="8">
        <v>-74.015000000000001</v>
      </c>
      <c r="K5044" t="s">
        <v>109</v>
      </c>
      <c r="L5044" t="s">
        <v>110</v>
      </c>
      <c r="M5044" t="s">
        <v>712</v>
      </c>
      <c r="N5044" t="s">
        <v>763</v>
      </c>
      <c r="O5044" s="12">
        <v>2008</v>
      </c>
      <c r="P5044" s="12">
        <v>5</v>
      </c>
      <c r="Q5044" s="12">
        <v>2008</v>
      </c>
      <c r="R5044" s="12">
        <v>10</v>
      </c>
      <c r="S5044">
        <f t="shared" si="67"/>
        <v>8.0645161290322578E-2</v>
      </c>
      <c r="T5044" s="7">
        <v>2.5</v>
      </c>
      <c r="U5044">
        <v>8</v>
      </c>
      <c r="V5044" t="s">
        <v>82</v>
      </c>
      <c r="W5044">
        <f t="shared" si="68"/>
        <v>480</v>
      </c>
      <c r="X5044" s="5">
        <v>2</v>
      </c>
      <c r="Y5044" s="15" t="s">
        <v>48</v>
      </c>
      <c r="Z5044" t="s">
        <v>55</v>
      </c>
      <c r="AA5044" t="s">
        <v>1113</v>
      </c>
      <c r="AB5044">
        <v>0</v>
      </c>
      <c r="AC5044" s="68" t="s">
        <v>1476</v>
      </c>
      <c r="AD5044" s="68" t="s">
        <v>1659</v>
      </c>
      <c r="AE5044" t="s">
        <v>1475</v>
      </c>
    </row>
    <row r="5045" spans="1:31" ht="14.4" x14ac:dyDescent="0.3">
      <c r="A5045">
        <v>48</v>
      </c>
      <c r="B5045" t="s">
        <v>24</v>
      </c>
      <c r="C5045" t="s">
        <v>358</v>
      </c>
      <c r="D5045" t="s">
        <v>359</v>
      </c>
      <c r="E5045">
        <v>2011</v>
      </c>
      <c r="F5045" t="s">
        <v>767</v>
      </c>
      <c r="G5045" t="s">
        <v>768</v>
      </c>
      <c r="H5045" s="3" t="s">
        <v>769</v>
      </c>
      <c r="I5045" s="8">
        <v>-5.5149999999999997</v>
      </c>
      <c r="J5045" s="8">
        <v>-74.015000000000001</v>
      </c>
      <c r="K5045" t="s">
        <v>109</v>
      </c>
      <c r="L5045" t="s">
        <v>110</v>
      </c>
      <c r="M5045" t="s">
        <v>712</v>
      </c>
      <c r="N5045" t="s">
        <v>763</v>
      </c>
      <c r="O5045" s="12">
        <v>2008</v>
      </c>
      <c r="P5045" s="12">
        <v>5</v>
      </c>
      <c r="Q5045" s="12">
        <v>2008</v>
      </c>
      <c r="R5045" s="12">
        <v>10</v>
      </c>
      <c r="S5045">
        <f t="shared" si="67"/>
        <v>8.0645161290322578E-2</v>
      </c>
      <c r="T5045" s="7">
        <v>2.5</v>
      </c>
      <c r="U5045">
        <v>8</v>
      </c>
      <c r="V5045" t="s">
        <v>82</v>
      </c>
      <c r="W5045">
        <f t="shared" si="68"/>
        <v>480</v>
      </c>
      <c r="X5045" s="5">
        <v>2</v>
      </c>
      <c r="Y5045" s="15" t="s">
        <v>48</v>
      </c>
      <c r="Z5045" t="s">
        <v>55</v>
      </c>
      <c r="AA5045" t="s">
        <v>73</v>
      </c>
      <c r="AB5045">
        <v>0</v>
      </c>
      <c r="AC5045" s="68" t="s">
        <v>1476</v>
      </c>
      <c r="AD5045" s="68" t="s">
        <v>1659</v>
      </c>
      <c r="AE5045" t="s">
        <v>1475</v>
      </c>
    </row>
    <row r="5046" spans="1:31" ht="14.4" x14ac:dyDescent="0.3">
      <c r="A5046">
        <v>48</v>
      </c>
      <c r="B5046" t="s">
        <v>24</v>
      </c>
      <c r="C5046" t="s">
        <v>358</v>
      </c>
      <c r="D5046" t="s">
        <v>359</v>
      </c>
      <c r="E5046">
        <v>2011</v>
      </c>
      <c r="F5046" t="s">
        <v>767</v>
      </c>
      <c r="G5046" t="s">
        <v>768</v>
      </c>
      <c r="H5046" s="3" t="s">
        <v>769</v>
      </c>
      <c r="I5046" s="8">
        <v>-5.5149999999999997</v>
      </c>
      <c r="J5046" s="8">
        <v>-74.015000000000001</v>
      </c>
      <c r="K5046" t="s">
        <v>109</v>
      </c>
      <c r="L5046" t="s">
        <v>110</v>
      </c>
      <c r="M5046" t="s">
        <v>712</v>
      </c>
      <c r="N5046" t="s">
        <v>763</v>
      </c>
      <c r="O5046" s="12">
        <v>2008</v>
      </c>
      <c r="P5046" s="12">
        <v>5</v>
      </c>
      <c r="Q5046" s="12">
        <v>2008</v>
      </c>
      <c r="R5046" s="12">
        <v>10</v>
      </c>
      <c r="S5046">
        <f t="shared" si="67"/>
        <v>8.0645161290322578E-2</v>
      </c>
      <c r="T5046" s="7">
        <v>2.5</v>
      </c>
      <c r="U5046">
        <v>8</v>
      </c>
      <c r="V5046" t="s">
        <v>82</v>
      </c>
      <c r="W5046">
        <f t="shared" si="68"/>
        <v>480</v>
      </c>
      <c r="X5046" s="5">
        <v>2</v>
      </c>
      <c r="Y5046" s="15" t="s">
        <v>48</v>
      </c>
      <c r="Z5046" t="s">
        <v>55</v>
      </c>
      <c r="AA5046" t="s">
        <v>1180</v>
      </c>
      <c r="AB5046">
        <v>0</v>
      </c>
      <c r="AC5046" s="68" t="s">
        <v>1476</v>
      </c>
      <c r="AD5046" s="68" t="s">
        <v>1659</v>
      </c>
      <c r="AE5046" t="s">
        <v>1475</v>
      </c>
    </row>
    <row r="5047" spans="1:31" ht="14.4" x14ac:dyDescent="0.3">
      <c r="A5047">
        <v>48</v>
      </c>
      <c r="B5047" t="s">
        <v>24</v>
      </c>
      <c r="C5047" t="s">
        <v>358</v>
      </c>
      <c r="D5047" t="s">
        <v>359</v>
      </c>
      <c r="E5047">
        <v>2011</v>
      </c>
      <c r="F5047" t="s">
        <v>767</v>
      </c>
      <c r="G5047" t="s">
        <v>768</v>
      </c>
      <c r="H5047" s="3" t="s">
        <v>769</v>
      </c>
      <c r="I5047" s="8">
        <v>-5.5149999999999997</v>
      </c>
      <c r="J5047" s="8">
        <v>-74.015000000000001</v>
      </c>
      <c r="K5047" t="s">
        <v>109</v>
      </c>
      <c r="L5047" t="s">
        <v>110</v>
      </c>
      <c r="M5047" t="s">
        <v>712</v>
      </c>
      <c r="N5047" t="s">
        <v>763</v>
      </c>
      <c r="O5047" s="12">
        <v>2008</v>
      </c>
      <c r="P5047" s="12">
        <v>5</v>
      </c>
      <c r="Q5047" s="12">
        <v>2008</v>
      </c>
      <c r="R5047" s="12">
        <v>10</v>
      </c>
      <c r="S5047">
        <f t="shared" si="67"/>
        <v>8.0645161290322578E-2</v>
      </c>
      <c r="T5047" s="7">
        <v>2.5</v>
      </c>
      <c r="U5047">
        <v>8</v>
      </c>
      <c r="V5047" t="s">
        <v>82</v>
      </c>
      <c r="W5047">
        <f t="shared" si="68"/>
        <v>480</v>
      </c>
      <c r="X5047" s="5">
        <v>2</v>
      </c>
      <c r="Y5047" s="15" t="s">
        <v>48</v>
      </c>
      <c r="Z5047" t="s">
        <v>55</v>
      </c>
      <c r="AA5047" t="s">
        <v>1181</v>
      </c>
      <c r="AB5047">
        <v>0</v>
      </c>
      <c r="AC5047" s="68" t="s">
        <v>1476</v>
      </c>
      <c r="AD5047" s="68" t="s">
        <v>1659</v>
      </c>
      <c r="AE5047" t="s">
        <v>1475</v>
      </c>
    </row>
    <row r="5048" spans="1:31" ht="14.4" x14ac:dyDescent="0.3">
      <c r="A5048">
        <v>48</v>
      </c>
      <c r="B5048" t="s">
        <v>24</v>
      </c>
      <c r="C5048" t="s">
        <v>358</v>
      </c>
      <c r="D5048" t="s">
        <v>359</v>
      </c>
      <c r="E5048">
        <v>2011</v>
      </c>
      <c r="F5048" t="s">
        <v>767</v>
      </c>
      <c r="G5048" t="s">
        <v>768</v>
      </c>
      <c r="H5048" s="3" t="s">
        <v>769</v>
      </c>
      <c r="I5048" s="8">
        <v>-5.5149999999999997</v>
      </c>
      <c r="J5048" s="8">
        <v>-74.015000000000001</v>
      </c>
      <c r="K5048" t="s">
        <v>109</v>
      </c>
      <c r="L5048" t="s">
        <v>110</v>
      </c>
      <c r="M5048" t="s">
        <v>712</v>
      </c>
      <c r="N5048" t="s">
        <v>763</v>
      </c>
      <c r="O5048" s="12">
        <v>2008</v>
      </c>
      <c r="P5048" s="12">
        <v>5</v>
      </c>
      <c r="Q5048" s="12">
        <v>2008</v>
      </c>
      <c r="R5048" s="12">
        <v>10</v>
      </c>
      <c r="S5048">
        <f t="shared" si="67"/>
        <v>8.0645161290322578E-2</v>
      </c>
      <c r="T5048" s="7">
        <v>2.5</v>
      </c>
      <c r="U5048">
        <v>8</v>
      </c>
      <c r="V5048" t="s">
        <v>82</v>
      </c>
      <c r="W5048">
        <f t="shared" si="68"/>
        <v>480</v>
      </c>
      <c r="X5048" s="5">
        <v>2</v>
      </c>
      <c r="Y5048" s="15" t="s">
        <v>48</v>
      </c>
      <c r="Z5048" t="s">
        <v>55</v>
      </c>
      <c r="AA5048" t="s">
        <v>1182</v>
      </c>
      <c r="AB5048">
        <v>3</v>
      </c>
      <c r="AC5048" s="68" t="s">
        <v>1476</v>
      </c>
      <c r="AD5048" s="68" t="s">
        <v>1659</v>
      </c>
      <c r="AE5048" t="s">
        <v>1475</v>
      </c>
    </row>
    <row r="5049" spans="1:31" ht="14.4" x14ac:dyDescent="0.3">
      <c r="A5049">
        <v>48</v>
      </c>
      <c r="B5049" t="s">
        <v>24</v>
      </c>
      <c r="C5049" t="s">
        <v>358</v>
      </c>
      <c r="D5049" t="s">
        <v>359</v>
      </c>
      <c r="E5049">
        <v>2011</v>
      </c>
      <c r="F5049" t="s">
        <v>767</v>
      </c>
      <c r="G5049" t="s">
        <v>768</v>
      </c>
      <c r="H5049" s="3" t="s">
        <v>769</v>
      </c>
      <c r="I5049" s="8">
        <v>-5.5149999999999997</v>
      </c>
      <c r="J5049" s="8">
        <v>-74.015000000000001</v>
      </c>
      <c r="K5049" t="s">
        <v>109</v>
      </c>
      <c r="L5049" t="s">
        <v>110</v>
      </c>
      <c r="M5049" t="s">
        <v>712</v>
      </c>
      <c r="N5049" t="s">
        <v>763</v>
      </c>
      <c r="O5049" s="12">
        <v>2008</v>
      </c>
      <c r="P5049" s="12">
        <v>5</v>
      </c>
      <c r="Q5049" s="12">
        <v>2008</v>
      </c>
      <c r="R5049" s="12">
        <v>10</v>
      </c>
      <c r="S5049">
        <f t="shared" si="67"/>
        <v>8.0645161290322578E-2</v>
      </c>
      <c r="T5049" s="7">
        <v>2.5</v>
      </c>
      <c r="U5049">
        <v>8</v>
      </c>
      <c r="V5049" t="s">
        <v>82</v>
      </c>
      <c r="W5049">
        <f t="shared" si="68"/>
        <v>480</v>
      </c>
      <c r="X5049" s="5">
        <v>2</v>
      </c>
      <c r="Y5049" s="15" t="s">
        <v>48</v>
      </c>
      <c r="Z5049" t="s">
        <v>55</v>
      </c>
      <c r="AA5049" t="s">
        <v>876</v>
      </c>
      <c r="AB5049">
        <v>0</v>
      </c>
      <c r="AC5049" s="68" t="s">
        <v>1476</v>
      </c>
      <c r="AD5049" s="68" t="s">
        <v>1659</v>
      </c>
      <c r="AE5049" t="s">
        <v>1475</v>
      </c>
    </row>
    <row r="5050" spans="1:31" ht="14.4" x14ac:dyDescent="0.3">
      <c r="A5050">
        <v>48</v>
      </c>
      <c r="B5050" t="s">
        <v>24</v>
      </c>
      <c r="C5050" t="s">
        <v>358</v>
      </c>
      <c r="D5050" t="s">
        <v>359</v>
      </c>
      <c r="E5050">
        <v>2011</v>
      </c>
      <c r="F5050" t="s">
        <v>767</v>
      </c>
      <c r="G5050" t="s">
        <v>768</v>
      </c>
      <c r="H5050" s="3" t="s">
        <v>769</v>
      </c>
      <c r="I5050" s="8">
        <v>-5.5149999999999997</v>
      </c>
      <c r="J5050" s="8">
        <v>-74.015000000000001</v>
      </c>
      <c r="K5050" t="s">
        <v>109</v>
      </c>
      <c r="L5050" t="s">
        <v>110</v>
      </c>
      <c r="M5050" t="s">
        <v>712</v>
      </c>
      <c r="N5050" t="s">
        <v>763</v>
      </c>
      <c r="O5050" s="12">
        <v>2008</v>
      </c>
      <c r="P5050" s="12">
        <v>5</v>
      </c>
      <c r="Q5050" s="12">
        <v>2008</v>
      </c>
      <c r="R5050" s="12">
        <v>10</v>
      </c>
      <c r="S5050">
        <f t="shared" si="67"/>
        <v>8.0645161290322578E-2</v>
      </c>
      <c r="T5050" s="7">
        <v>2.5</v>
      </c>
      <c r="U5050">
        <v>8</v>
      </c>
      <c r="V5050" t="s">
        <v>82</v>
      </c>
      <c r="W5050">
        <f t="shared" si="68"/>
        <v>480</v>
      </c>
      <c r="X5050" s="5">
        <v>2</v>
      </c>
      <c r="Y5050" s="15" t="s">
        <v>48</v>
      </c>
      <c r="Z5050" t="s">
        <v>55</v>
      </c>
      <c r="AA5050" t="s">
        <v>1168</v>
      </c>
      <c r="AB5050">
        <v>0</v>
      </c>
      <c r="AC5050" s="68" t="s">
        <v>1476</v>
      </c>
      <c r="AD5050" s="68" t="s">
        <v>1659</v>
      </c>
      <c r="AE5050" t="s">
        <v>1475</v>
      </c>
    </row>
    <row r="5051" spans="1:31" ht="14.4" x14ac:dyDescent="0.3">
      <c r="A5051">
        <v>48</v>
      </c>
      <c r="B5051" t="s">
        <v>24</v>
      </c>
      <c r="C5051" t="s">
        <v>358</v>
      </c>
      <c r="D5051" t="s">
        <v>359</v>
      </c>
      <c r="E5051">
        <v>2011</v>
      </c>
      <c r="F5051" t="s">
        <v>767</v>
      </c>
      <c r="G5051" t="s">
        <v>768</v>
      </c>
      <c r="H5051" s="3" t="s">
        <v>769</v>
      </c>
      <c r="I5051" s="8">
        <v>-5.5149999999999997</v>
      </c>
      <c r="J5051" s="8">
        <v>-74.015000000000001</v>
      </c>
      <c r="K5051" t="s">
        <v>109</v>
      </c>
      <c r="L5051" t="s">
        <v>110</v>
      </c>
      <c r="M5051" t="s">
        <v>712</v>
      </c>
      <c r="N5051" t="s">
        <v>763</v>
      </c>
      <c r="O5051" s="12">
        <v>2008</v>
      </c>
      <c r="P5051" s="12">
        <v>5</v>
      </c>
      <c r="Q5051" s="12">
        <v>2008</v>
      </c>
      <c r="R5051" s="12">
        <v>10</v>
      </c>
      <c r="S5051">
        <f t="shared" si="67"/>
        <v>8.0645161290322578E-2</v>
      </c>
      <c r="T5051" s="7">
        <v>2.5</v>
      </c>
      <c r="U5051">
        <v>8</v>
      </c>
      <c r="V5051" t="s">
        <v>82</v>
      </c>
      <c r="W5051">
        <f t="shared" si="68"/>
        <v>480</v>
      </c>
      <c r="X5051" s="5">
        <v>2</v>
      </c>
      <c r="Y5051" s="15" t="s">
        <v>48</v>
      </c>
      <c r="Z5051" t="s">
        <v>55</v>
      </c>
      <c r="AA5051" t="s">
        <v>1117</v>
      </c>
      <c r="AB5051">
        <v>1</v>
      </c>
      <c r="AC5051" s="68" t="s">
        <v>1476</v>
      </c>
      <c r="AD5051" s="68" t="s">
        <v>1659</v>
      </c>
      <c r="AE5051" t="s">
        <v>1475</v>
      </c>
    </row>
    <row r="5052" spans="1:31" ht="14.4" x14ac:dyDescent="0.3">
      <c r="A5052">
        <v>48</v>
      </c>
      <c r="B5052" t="s">
        <v>24</v>
      </c>
      <c r="C5052" t="s">
        <v>358</v>
      </c>
      <c r="D5052" t="s">
        <v>359</v>
      </c>
      <c r="E5052">
        <v>2011</v>
      </c>
      <c r="F5052" t="s">
        <v>767</v>
      </c>
      <c r="G5052" t="s">
        <v>768</v>
      </c>
      <c r="H5052" s="3" t="s">
        <v>769</v>
      </c>
      <c r="I5052" s="8">
        <v>-5.5149999999999997</v>
      </c>
      <c r="J5052" s="8">
        <v>-74.015000000000001</v>
      </c>
      <c r="K5052" t="s">
        <v>109</v>
      </c>
      <c r="L5052" t="s">
        <v>110</v>
      </c>
      <c r="M5052" t="s">
        <v>712</v>
      </c>
      <c r="N5052" t="s">
        <v>763</v>
      </c>
      <c r="O5052" s="12">
        <v>2008</v>
      </c>
      <c r="P5052" s="12">
        <v>5</v>
      </c>
      <c r="Q5052" s="12">
        <v>2008</v>
      </c>
      <c r="R5052" s="12">
        <v>10</v>
      </c>
      <c r="S5052">
        <f t="shared" si="67"/>
        <v>8.0645161290322578E-2</v>
      </c>
      <c r="T5052" s="7">
        <v>2.5</v>
      </c>
      <c r="U5052">
        <v>8</v>
      </c>
      <c r="V5052" t="s">
        <v>82</v>
      </c>
      <c r="W5052">
        <f t="shared" si="68"/>
        <v>480</v>
      </c>
      <c r="X5052" s="5">
        <v>2</v>
      </c>
      <c r="Y5052" s="15" t="s">
        <v>48</v>
      </c>
      <c r="Z5052" t="s">
        <v>83</v>
      </c>
      <c r="AA5052" t="s">
        <v>128</v>
      </c>
      <c r="AB5052">
        <v>2</v>
      </c>
      <c r="AC5052" s="68" t="s">
        <v>1476</v>
      </c>
      <c r="AD5052" s="68" t="s">
        <v>1659</v>
      </c>
      <c r="AE5052" t="s">
        <v>1475</v>
      </c>
    </row>
    <row r="5053" spans="1:31" ht="14.4" x14ac:dyDescent="0.3">
      <c r="A5053">
        <v>48</v>
      </c>
      <c r="B5053" t="s">
        <v>24</v>
      </c>
      <c r="C5053" t="s">
        <v>358</v>
      </c>
      <c r="D5053" t="s">
        <v>359</v>
      </c>
      <c r="E5053">
        <v>2011</v>
      </c>
      <c r="F5053" t="s">
        <v>767</v>
      </c>
      <c r="G5053" t="s">
        <v>768</v>
      </c>
      <c r="H5053" s="3" t="s">
        <v>769</v>
      </c>
      <c r="I5053" s="8">
        <v>-5.5149999999999997</v>
      </c>
      <c r="J5053" s="8">
        <v>-74.015000000000001</v>
      </c>
      <c r="K5053" t="s">
        <v>109</v>
      </c>
      <c r="L5053" t="s">
        <v>110</v>
      </c>
      <c r="M5053" t="s">
        <v>712</v>
      </c>
      <c r="N5053" t="s">
        <v>763</v>
      </c>
      <c r="O5053" s="12">
        <v>2008</v>
      </c>
      <c r="P5053" s="12">
        <v>5</v>
      </c>
      <c r="Q5053" s="12">
        <v>2008</v>
      </c>
      <c r="R5053" s="12">
        <v>10</v>
      </c>
      <c r="S5053">
        <f t="shared" si="67"/>
        <v>8.0645161290322578E-2</v>
      </c>
      <c r="T5053" s="7">
        <v>2.5</v>
      </c>
      <c r="U5053">
        <v>8</v>
      </c>
      <c r="V5053" t="s">
        <v>82</v>
      </c>
      <c r="W5053">
        <f t="shared" si="68"/>
        <v>480</v>
      </c>
      <c r="X5053" s="5">
        <v>2</v>
      </c>
      <c r="Y5053" s="15" t="s">
        <v>48</v>
      </c>
      <c r="Z5053" t="s">
        <v>83</v>
      </c>
      <c r="AA5053" t="s">
        <v>274</v>
      </c>
      <c r="AB5053">
        <v>1</v>
      </c>
      <c r="AC5053" s="68" t="s">
        <v>1476</v>
      </c>
      <c r="AD5053" s="68" t="s">
        <v>1659</v>
      </c>
      <c r="AE5053" t="s">
        <v>1475</v>
      </c>
    </row>
    <row r="5054" spans="1:31" ht="14.4" x14ac:dyDescent="0.3">
      <c r="A5054">
        <v>48</v>
      </c>
      <c r="B5054" t="s">
        <v>24</v>
      </c>
      <c r="C5054" t="s">
        <v>358</v>
      </c>
      <c r="D5054" t="s">
        <v>359</v>
      </c>
      <c r="E5054">
        <v>2011</v>
      </c>
      <c r="F5054" t="s">
        <v>767</v>
      </c>
      <c r="G5054" t="s">
        <v>768</v>
      </c>
      <c r="H5054" s="3" t="s">
        <v>769</v>
      </c>
      <c r="I5054" s="8">
        <v>-5.5149999999999997</v>
      </c>
      <c r="J5054" s="8">
        <v>-74.015000000000001</v>
      </c>
      <c r="K5054" t="s">
        <v>109</v>
      </c>
      <c r="L5054" t="s">
        <v>110</v>
      </c>
      <c r="M5054" t="s">
        <v>712</v>
      </c>
      <c r="N5054" t="s">
        <v>763</v>
      </c>
      <c r="O5054" s="12">
        <v>2008</v>
      </c>
      <c r="P5054" s="12">
        <v>5</v>
      </c>
      <c r="Q5054" s="12">
        <v>2008</v>
      </c>
      <c r="R5054" s="12">
        <v>10</v>
      </c>
      <c r="S5054">
        <f t="shared" si="67"/>
        <v>8.0645161290322578E-2</v>
      </c>
      <c r="T5054" s="7">
        <v>2.5</v>
      </c>
      <c r="U5054">
        <v>8</v>
      </c>
      <c r="V5054" t="s">
        <v>82</v>
      </c>
      <c r="W5054">
        <f t="shared" si="68"/>
        <v>480</v>
      </c>
      <c r="X5054" s="5">
        <v>2</v>
      </c>
      <c r="Y5054" s="15" t="s">
        <v>48</v>
      </c>
      <c r="Z5054" t="s">
        <v>83</v>
      </c>
      <c r="AA5054" t="s">
        <v>911</v>
      </c>
      <c r="AB5054">
        <v>12</v>
      </c>
      <c r="AC5054" s="68" t="s">
        <v>1476</v>
      </c>
      <c r="AD5054" s="68" t="s">
        <v>1659</v>
      </c>
      <c r="AE5054" t="s">
        <v>1475</v>
      </c>
    </row>
    <row r="5055" spans="1:31" ht="14.4" x14ac:dyDescent="0.3">
      <c r="A5055">
        <v>48</v>
      </c>
      <c r="B5055" t="s">
        <v>24</v>
      </c>
      <c r="C5055" t="s">
        <v>358</v>
      </c>
      <c r="D5055" t="s">
        <v>359</v>
      </c>
      <c r="E5055">
        <v>2011</v>
      </c>
      <c r="F5055" t="s">
        <v>767</v>
      </c>
      <c r="G5055" t="s">
        <v>768</v>
      </c>
      <c r="H5055" s="3" t="s">
        <v>769</v>
      </c>
      <c r="I5055" s="8">
        <v>-5.5149999999999997</v>
      </c>
      <c r="J5055" s="8">
        <v>-74.015000000000001</v>
      </c>
      <c r="K5055" t="s">
        <v>109</v>
      </c>
      <c r="L5055" t="s">
        <v>110</v>
      </c>
      <c r="M5055" t="s">
        <v>712</v>
      </c>
      <c r="N5055" t="s">
        <v>763</v>
      </c>
      <c r="O5055" s="12">
        <v>2008</v>
      </c>
      <c r="P5055" s="12">
        <v>5</v>
      </c>
      <c r="Q5055" s="12">
        <v>2008</v>
      </c>
      <c r="R5055" s="12">
        <v>10</v>
      </c>
      <c r="S5055">
        <f t="shared" si="67"/>
        <v>8.0645161290322578E-2</v>
      </c>
      <c r="T5055" s="7">
        <v>2.5</v>
      </c>
      <c r="U5055">
        <v>8</v>
      </c>
      <c r="V5055" t="s">
        <v>82</v>
      </c>
      <c r="W5055">
        <f t="shared" si="68"/>
        <v>480</v>
      </c>
      <c r="X5055" s="5">
        <v>2</v>
      </c>
      <c r="Y5055" s="15" t="s">
        <v>48</v>
      </c>
      <c r="Z5055" t="s">
        <v>83</v>
      </c>
      <c r="AA5055" t="s">
        <v>902</v>
      </c>
      <c r="AB5055">
        <v>4</v>
      </c>
      <c r="AC5055" s="68" t="s">
        <v>1476</v>
      </c>
      <c r="AD5055" s="68" t="s">
        <v>1659</v>
      </c>
      <c r="AE5055" t="s">
        <v>1475</v>
      </c>
    </row>
    <row r="5056" spans="1:31" ht="14.4" x14ac:dyDescent="0.3">
      <c r="A5056">
        <v>48</v>
      </c>
      <c r="B5056" t="s">
        <v>24</v>
      </c>
      <c r="C5056" t="s">
        <v>358</v>
      </c>
      <c r="D5056" t="s">
        <v>359</v>
      </c>
      <c r="E5056">
        <v>2011</v>
      </c>
      <c r="F5056" t="s">
        <v>767</v>
      </c>
      <c r="G5056" t="s">
        <v>768</v>
      </c>
      <c r="H5056" s="3" t="s">
        <v>769</v>
      </c>
      <c r="I5056" s="8">
        <v>-5.5149999999999997</v>
      </c>
      <c r="J5056" s="8">
        <v>-74.015000000000001</v>
      </c>
      <c r="K5056" t="s">
        <v>109</v>
      </c>
      <c r="L5056" t="s">
        <v>110</v>
      </c>
      <c r="M5056" t="s">
        <v>712</v>
      </c>
      <c r="N5056" t="s">
        <v>763</v>
      </c>
      <c r="O5056" s="12">
        <v>2008</v>
      </c>
      <c r="P5056" s="12">
        <v>5</v>
      </c>
      <c r="Q5056" s="12">
        <v>2008</v>
      </c>
      <c r="R5056" s="12">
        <v>10</v>
      </c>
      <c r="S5056">
        <f t="shared" si="67"/>
        <v>8.0645161290322578E-2</v>
      </c>
      <c r="T5056" s="7">
        <v>2.5</v>
      </c>
      <c r="U5056">
        <v>8</v>
      </c>
      <c r="V5056" t="s">
        <v>82</v>
      </c>
      <c r="W5056">
        <f t="shared" si="68"/>
        <v>480</v>
      </c>
      <c r="X5056" s="5">
        <v>2</v>
      </c>
      <c r="Y5056" s="15" t="s">
        <v>48</v>
      </c>
      <c r="Z5056" t="s">
        <v>83</v>
      </c>
      <c r="AA5056" t="s">
        <v>87</v>
      </c>
      <c r="AB5056">
        <v>0</v>
      </c>
      <c r="AC5056" s="68" t="s">
        <v>1476</v>
      </c>
      <c r="AD5056" s="68" t="s">
        <v>1659</v>
      </c>
      <c r="AE5056" t="s">
        <v>1475</v>
      </c>
    </row>
    <row r="5057" spans="1:31" ht="14.4" x14ac:dyDescent="0.3">
      <c r="A5057">
        <v>48</v>
      </c>
      <c r="B5057" t="s">
        <v>24</v>
      </c>
      <c r="C5057" t="s">
        <v>358</v>
      </c>
      <c r="D5057" t="s">
        <v>359</v>
      </c>
      <c r="E5057">
        <v>2011</v>
      </c>
      <c r="F5057" t="s">
        <v>767</v>
      </c>
      <c r="G5057" t="s">
        <v>768</v>
      </c>
      <c r="H5057" s="3" t="s">
        <v>769</v>
      </c>
      <c r="I5057" s="8">
        <v>-5.5149999999999997</v>
      </c>
      <c r="J5057" s="8">
        <v>-74.015000000000001</v>
      </c>
      <c r="K5057" t="s">
        <v>109</v>
      </c>
      <c r="L5057" t="s">
        <v>110</v>
      </c>
      <c r="M5057" t="s">
        <v>712</v>
      </c>
      <c r="N5057" t="s">
        <v>763</v>
      </c>
      <c r="O5057" s="12">
        <v>2008</v>
      </c>
      <c r="P5057" s="12">
        <v>5</v>
      </c>
      <c r="Q5057" s="12">
        <v>2008</v>
      </c>
      <c r="R5057" s="12">
        <v>10</v>
      </c>
      <c r="S5057">
        <f t="shared" si="67"/>
        <v>8.0645161290322578E-2</v>
      </c>
      <c r="T5057" s="7">
        <v>2.5</v>
      </c>
      <c r="U5057">
        <v>8</v>
      </c>
      <c r="V5057" t="s">
        <v>82</v>
      </c>
      <c r="W5057">
        <f t="shared" si="68"/>
        <v>480</v>
      </c>
      <c r="X5057" s="5">
        <v>2</v>
      </c>
      <c r="Y5057" s="15" t="s">
        <v>48</v>
      </c>
      <c r="Z5057" t="s">
        <v>83</v>
      </c>
      <c r="AA5057" t="s">
        <v>1144</v>
      </c>
      <c r="AB5057">
        <v>0</v>
      </c>
      <c r="AC5057" s="68" t="s">
        <v>1476</v>
      </c>
      <c r="AD5057" s="68" t="s">
        <v>1659</v>
      </c>
      <c r="AE5057" t="s">
        <v>1475</v>
      </c>
    </row>
    <row r="5058" spans="1:31" ht="14.4" x14ac:dyDescent="0.3">
      <c r="A5058">
        <v>48</v>
      </c>
      <c r="B5058" t="s">
        <v>24</v>
      </c>
      <c r="C5058" t="s">
        <v>358</v>
      </c>
      <c r="D5058" t="s">
        <v>359</v>
      </c>
      <c r="E5058">
        <v>2011</v>
      </c>
      <c r="F5058" t="s">
        <v>767</v>
      </c>
      <c r="G5058" t="s">
        <v>768</v>
      </c>
      <c r="H5058" s="3" t="s">
        <v>769</v>
      </c>
      <c r="I5058" s="8">
        <v>-5.5149999999999997</v>
      </c>
      <c r="J5058" s="8">
        <v>-74.015000000000001</v>
      </c>
      <c r="K5058" t="s">
        <v>109</v>
      </c>
      <c r="L5058" t="s">
        <v>110</v>
      </c>
      <c r="M5058" t="s">
        <v>712</v>
      </c>
      <c r="N5058" t="s">
        <v>763</v>
      </c>
      <c r="O5058" s="12">
        <v>2008</v>
      </c>
      <c r="P5058" s="12">
        <v>5</v>
      </c>
      <c r="Q5058" s="12">
        <v>2008</v>
      </c>
      <c r="R5058" s="12">
        <v>10</v>
      </c>
      <c r="S5058">
        <f t="shared" si="67"/>
        <v>8.0645161290322578E-2</v>
      </c>
      <c r="T5058" s="7">
        <v>2.5</v>
      </c>
      <c r="U5058">
        <v>8</v>
      </c>
      <c r="V5058" t="s">
        <v>82</v>
      </c>
      <c r="W5058">
        <f t="shared" si="68"/>
        <v>480</v>
      </c>
      <c r="X5058" s="5">
        <v>2</v>
      </c>
      <c r="Y5058" s="15" t="s">
        <v>48</v>
      </c>
      <c r="Z5058" t="s">
        <v>83</v>
      </c>
      <c r="AA5058" t="s">
        <v>906</v>
      </c>
      <c r="AB5058">
        <v>7</v>
      </c>
      <c r="AC5058" s="68" t="s">
        <v>1476</v>
      </c>
      <c r="AD5058" s="68" t="s">
        <v>1659</v>
      </c>
      <c r="AE5058" t="s">
        <v>1475</v>
      </c>
    </row>
    <row r="5059" spans="1:31" ht="14.4" x14ac:dyDescent="0.3">
      <c r="A5059">
        <v>48</v>
      </c>
      <c r="B5059" t="s">
        <v>24</v>
      </c>
      <c r="C5059" t="s">
        <v>358</v>
      </c>
      <c r="D5059" t="s">
        <v>359</v>
      </c>
      <c r="E5059">
        <v>2011</v>
      </c>
      <c r="F5059" t="s">
        <v>767</v>
      </c>
      <c r="G5059" t="s">
        <v>768</v>
      </c>
      <c r="H5059" s="3" t="s">
        <v>769</v>
      </c>
      <c r="I5059" s="8">
        <v>-5.5149999999999997</v>
      </c>
      <c r="J5059" s="8">
        <v>-74.015000000000001</v>
      </c>
      <c r="K5059" t="s">
        <v>109</v>
      </c>
      <c r="L5059" t="s">
        <v>110</v>
      </c>
      <c r="M5059" t="s">
        <v>712</v>
      </c>
      <c r="N5059" t="s">
        <v>763</v>
      </c>
      <c r="O5059" s="12">
        <v>2008</v>
      </c>
      <c r="P5059" s="12">
        <v>5</v>
      </c>
      <c r="Q5059" s="12">
        <v>2008</v>
      </c>
      <c r="R5059" s="12">
        <v>10</v>
      </c>
      <c r="S5059">
        <f t="shared" si="67"/>
        <v>8.0645161290322578E-2</v>
      </c>
      <c r="T5059" s="7">
        <v>2.5</v>
      </c>
      <c r="U5059">
        <v>8</v>
      </c>
      <c r="V5059" t="s">
        <v>82</v>
      </c>
      <c r="W5059">
        <f t="shared" si="68"/>
        <v>480</v>
      </c>
      <c r="X5059" s="5">
        <v>2</v>
      </c>
      <c r="Y5059" s="15" t="s">
        <v>48</v>
      </c>
      <c r="Z5059" t="s">
        <v>90</v>
      </c>
      <c r="AA5059" t="s">
        <v>666</v>
      </c>
      <c r="AB5059">
        <v>7</v>
      </c>
      <c r="AC5059" s="68" t="s">
        <v>1476</v>
      </c>
      <c r="AD5059" s="68" t="s">
        <v>1659</v>
      </c>
      <c r="AE5059" t="s">
        <v>1475</v>
      </c>
    </row>
    <row r="5060" spans="1:31" ht="14.4" x14ac:dyDescent="0.3">
      <c r="A5060">
        <v>48</v>
      </c>
      <c r="B5060" t="s">
        <v>24</v>
      </c>
      <c r="C5060" t="s">
        <v>358</v>
      </c>
      <c r="D5060" t="s">
        <v>359</v>
      </c>
      <c r="E5060">
        <v>2011</v>
      </c>
      <c r="F5060" t="s">
        <v>767</v>
      </c>
      <c r="G5060" t="s">
        <v>768</v>
      </c>
      <c r="H5060" s="3" t="s">
        <v>769</v>
      </c>
      <c r="I5060" s="8">
        <v>-5.5149999999999997</v>
      </c>
      <c r="J5060" s="8">
        <v>-74.015000000000001</v>
      </c>
      <c r="K5060" t="s">
        <v>109</v>
      </c>
      <c r="L5060" t="s">
        <v>110</v>
      </c>
      <c r="M5060" t="s">
        <v>712</v>
      </c>
      <c r="N5060" t="s">
        <v>763</v>
      </c>
      <c r="O5060" s="12">
        <v>2008</v>
      </c>
      <c r="P5060" s="12">
        <v>5</v>
      </c>
      <c r="Q5060" s="12">
        <v>2008</v>
      </c>
      <c r="R5060" s="12">
        <v>10</v>
      </c>
      <c r="S5060">
        <f t="shared" si="67"/>
        <v>8.0645161290322578E-2</v>
      </c>
      <c r="T5060" s="7">
        <v>2.5</v>
      </c>
      <c r="U5060">
        <v>8</v>
      </c>
      <c r="V5060" t="s">
        <v>82</v>
      </c>
      <c r="W5060">
        <f t="shared" si="68"/>
        <v>480</v>
      </c>
      <c r="X5060" s="5">
        <v>2</v>
      </c>
      <c r="Y5060" s="15" t="s">
        <v>48</v>
      </c>
      <c r="Z5060" t="s">
        <v>90</v>
      </c>
      <c r="AA5060" t="s">
        <v>91</v>
      </c>
      <c r="AB5060">
        <v>4</v>
      </c>
      <c r="AC5060" s="68" t="s">
        <v>1476</v>
      </c>
      <c r="AD5060" s="68" t="s">
        <v>1659</v>
      </c>
      <c r="AE5060" t="s">
        <v>1475</v>
      </c>
    </row>
    <row r="5061" spans="1:31" ht="14.4" x14ac:dyDescent="0.3">
      <c r="A5061">
        <v>48</v>
      </c>
      <c r="B5061" t="s">
        <v>24</v>
      </c>
      <c r="C5061" t="s">
        <v>358</v>
      </c>
      <c r="D5061" t="s">
        <v>359</v>
      </c>
      <c r="E5061">
        <v>2011</v>
      </c>
      <c r="F5061" t="s">
        <v>770</v>
      </c>
      <c r="G5061" t="s">
        <v>771</v>
      </c>
      <c r="H5061" s="3" t="s">
        <v>772</v>
      </c>
      <c r="I5061" s="8">
        <v>-6.0430000000000001</v>
      </c>
      <c r="J5061" s="8">
        <v>-76.582999999999998</v>
      </c>
      <c r="K5061" t="s">
        <v>109</v>
      </c>
      <c r="L5061" t="s">
        <v>110</v>
      </c>
      <c r="M5061" t="s">
        <v>712</v>
      </c>
      <c r="N5061" t="s">
        <v>763</v>
      </c>
      <c r="O5061" s="12">
        <v>2008</v>
      </c>
      <c r="P5061" s="12">
        <v>5</v>
      </c>
      <c r="Q5061" s="12">
        <v>2008</v>
      </c>
      <c r="R5061" s="12">
        <v>10</v>
      </c>
      <c r="S5061">
        <f t="shared" si="67"/>
        <v>8.0645161290322578E-2</v>
      </c>
      <c r="T5061" s="7">
        <v>2.5</v>
      </c>
      <c r="U5061">
        <v>8</v>
      </c>
      <c r="V5061" t="s">
        <v>82</v>
      </c>
      <c r="W5061">
        <f t="shared" si="68"/>
        <v>480</v>
      </c>
      <c r="X5061" s="5">
        <v>2</v>
      </c>
      <c r="Y5061" s="15" t="s">
        <v>48</v>
      </c>
      <c r="Z5061" t="s">
        <v>1131</v>
      </c>
      <c r="AA5061" t="s">
        <v>1132</v>
      </c>
      <c r="AB5061">
        <v>1</v>
      </c>
      <c r="AC5061" s="68" t="s">
        <v>1476</v>
      </c>
      <c r="AD5061" s="68" t="s">
        <v>1659</v>
      </c>
      <c r="AE5061" t="s">
        <v>1475</v>
      </c>
    </row>
    <row r="5062" spans="1:31" ht="14.4" x14ac:dyDescent="0.3">
      <c r="A5062">
        <v>48</v>
      </c>
      <c r="B5062" t="s">
        <v>24</v>
      </c>
      <c r="C5062" t="s">
        <v>358</v>
      </c>
      <c r="D5062" t="s">
        <v>359</v>
      </c>
      <c r="E5062">
        <v>2011</v>
      </c>
      <c r="F5062" t="s">
        <v>770</v>
      </c>
      <c r="G5062" t="s">
        <v>771</v>
      </c>
      <c r="H5062" s="3" t="s">
        <v>772</v>
      </c>
      <c r="I5062" s="8">
        <v>-6.0430000000000001</v>
      </c>
      <c r="J5062" s="8">
        <v>-76.582999999999998</v>
      </c>
      <c r="K5062" t="s">
        <v>109</v>
      </c>
      <c r="L5062" t="s">
        <v>110</v>
      </c>
      <c r="M5062" t="s">
        <v>712</v>
      </c>
      <c r="N5062" t="s">
        <v>763</v>
      </c>
      <c r="O5062" s="12">
        <v>2008</v>
      </c>
      <c r="P5062" s="12">
        <v>5</v>
      </c>
      <c r="Q5062" s="12">
        <v>2008</v>
      </c>
      <c r="R5062" s="12">
        <v>10</v>
      </c>
      <c r="S5062">
        <f t="shared" si="67"/>
        <v>8.0645161290322578E-2</v>
      </c>
      <c r="T5062" s="7">
        <v>2.5</v>
      </c>
      <c r="U5062">
        <v>8</v>
      </c>
      <c r="V5062" t="s">
        <v>82</v>
      </c>
      <c r="W5062">
        <f t="shared" si="68"/>
        <v>480</v>
      </c>
      <c r="X5062" s="5">
        <v>2</v>
      </c>
      <c r="Y5062" s="15" t="s">
        <v>48</v>
      </c>
      <c r="Z5062" t="s">
        <v>49</v>
      </c>
      <c r="AA5062" t="s">
        <v>1175</v>
      </c>
      <c r="AB5062">
        <v>0</v>
      </c>
      <c r="AC5062" s="68" t="s">
        <v>1476</v>
      </c>
      <c r="AD5062" s="68" t="s">
        <v>1659</v>
      </c>
      <c r="AE5062" t="s">
        <v>1475</v>
      </c>
    </row>
    <row r="5063" spans="1:31" ht="14.4" x14ac:dyDescent="0.3">
      <c r="A5063">
        <v>48</v>
      </c>
      <c r="B5063" t="s">
        <v>24</v>
      </c>
      <c r="C5063" t="s">
        <v>358</v>
      </c>
      <c r="D5063" t="s">
        <v>359</v>
      </c>
      <c r="E5063">
        <v>2011</v>
      </c>
      <c r="F5063" t="s">
        <v>770</v>
      </c>
      <c r="G5063" t="s">
        <v>771</v>
      </c>
      <c r="H5063" s="3" t="s">
        <v>772</v>
      </c>
      <c r="I5063" s="8">
        <v>-6.0430000000000001</v>
      </c>
      <c r="J5063" s="8">
        <v>-76.582999999999998</v>
      </c>
      <c r="K5063" t="s">
        <v>109</v>
      </c>
      <c r="L5063" t="s">
        <v>110</v>
      </c>
      <c r="M5063" t="s">
        <v>712</v>
      </c>
      <c r="N5063" t="s">
        <v>763</v>
      </c>
      <c r="O5063" s="12">
        <v>2008</v>
      </c>
      <c r="P5063" s="12">
        <v>5</v>
      </c>
      <c r="Q5063" s="12">
        <v>2008</v>
      </c>
      <c r="R5063" s="12">
        <v>10</v>
      </c>
      <c r="S5063">
        <f t="shared" si="67"/>
        <v>8.0645161290322578E-2</v>
      </c>
      <c r="T5063" s="7">
        <v>2.5</v>
      </c>
      <c r="U5063">
        <v>8</v>
      </c>
      <c r="V5063" t="s">
        <v>82</v>
      </c>
      <c r="W5063">
        <f t="shared" si="68"/>
        <v>480</v>
      </c>
      <c r="X5063" s="5">
        <v>2</v>
      </c>
      <c r="Y5063" s="15" t="s">
        <v>48</v>
      </c>
      <c r="Z5063" t="s">
        <v>49</v>
      </c>
      <c r="AA5063" t="s">
        <v>1134</v>
      </c>
      <c r="AB5063">
        <v>0</v>
      </c>
      <c r="AC5063" s="68" t="s">
        <v>1476</v>
      </c>
      <c r="AD5063" s="68" t="s">
        <v>1659</v>
      </c>
      <c r="AE5063" t="s">
        <v>1475</v>
      </c>
    </row>
    <row r="5064" spans="1:31" ht="14.4" x14ac:dyDescent="0.3">
      <c r="A5064">
        <v>48</v>
      </c>
      <c r="B5064" t="s">
        <v>24</v>
      </c>
      <c r="C5064" t="s">
        <v>358</v>
      </c>
      <c r="D5064" t="s">
        <v>359</v>
      </c>
      <c r="E5064">
        <v>2011</v>
      </c>
      <c r="F5064" t="s">
        <v>770</v>
      </c>
      <c r="G5064" t="s">
        <v>771</v>
      </c>
      <c r="H5064" s="3" t="s">
        <v>772</v>
      </c>
      <c r="I5064" s="8">
        <v>-6.0430000000000001</v>
      </c>
      <c r="J5064" s="8">
        <v>-76.582999999999998</v>
      </c>
      <c r="K5064" t="s">
        <v>109</v>
      </c>
      <c r="L5064" t="s">
        <v>110</v>
      </c>
      <c r="M5064" t="s">
        <v>712</v>
      </c>
      <c r="N5064" t="s">
        <v>763</v>
      </c>
      <c r="O5064" s="12">
        <v>2008</v>
      </c>
      <c r="P5064" s="12">
        <v>5</v>
      </c>
      <c r="Q5064" s="12">
        <v>2008</v>
      </c>
      <c r="R5064" s="12">
        <v>10</v>
      </c>
      <c r="S5064">
        <f t="shared" si="67"/>
        <v>8.0645161290322578E-2</v>
      </c>
      <c r="T5064" s="7">
        <v>2.5</v>
      </c>
      <c r="U5064">
        <v>8</v>
      </c>
      <c r="V5064" t="s">
        <v>82</v>
      </c>
      <c r="W5064">
        <f t="shared" si="68"/>
        <v>480</v>
      </c>
      <c r="X5064" s="5">
        <v>2</v>
      </c>
      <c r="Y5064" s="15" t="s">
        <v>48</v>
      </c>
      <c r="Z5064" t="s">
        <v>49</v>
      </c>
      <c r="AA5064" t="s">
        <v>490</v>
      </c>
      <c r="AB5064">
        <v>0</v>
      </c>
      <c r="AC5064" s="68" t="s">
        <v>1476</v>
      </c>
      <c r="AD5064" s="68" t="s">
        <v>1659</v>
      </c>
      <c r="AE5064" t="s">
        <v>1475</v>
      </c>
    </row>
    <row r="5065" spans="1:31" ht="14.4" x14ac:dyDescent="0.3">
      <c r="A5065">
        <v>48</v>
      </c>
      <c r="B5065" t="s">
        <v>24</v>
      </c>
      <c r="C5065" t="s">
        <v>358</v>
      </c>
      <c r="D5065" t="s">
        <v>359</v>
      </c>
      <c r="E5065">
        <v>2011</v>
      </c>
      <c r="F5065" t="s">
        <v>770</v>
      </c>
      <c r="G5065" t="s">
        <v>771</v>
      </c>
      <c r="H5065" s="3" t="s">
        <v>772</v>
      </c>
      <c r="I5065" s="8">
        <v>-6.0430000000000001</v>
      </c>
      <c r="J5065" s="8">
        <v>-76.582999999999998</v>
      </c>
      <c r="K5065" t="s">
        <v>109</v>
      </c>
      <c r="L5065" t="s">
        <v>110</v>
      </c>
      <c r="M5065" t="s">
        <v>712</v>
      </c>
      <c r="N5065" t="s">
        <v>763</v>
      </c>
      <c r="O5065" s="12">
        <v>2008</v>
      </c>
      <c r="P5065" s="12">
        <v>5</v>
      </c>
      <c r="Q5065" s="12">
        <v>2008</v>
      </c>
      <c r="R5065" s="12">
        <v>10</v>
      </c>
      <c r="S5065">
        <f t="shared" si="67"/>
        <v>8.0645161290322578E-2</v>
      </c>
      <c r="T5065" s="7">
        <v>2.5</v>
      </c>
      <c r="U5065">
        <v>8</v>
      </c>
      <c r="V5065" t="s">
        <v>82</v>
      </c>
      <c r="W5065">
        <f t="shared" si="68"/>
        <v>480</v>
      </c>
      <c r="X5065" s="5">
        <v>2</v>
      </c>
      <c r="Y5065" s="15" t="s">
        <v>48</v>
      </c>
      <c r="Z5065" t="s">
        <v>49</v>
      </c>
      <c r="AA5065" t="s">
        <v>1176</v>
      </c>
      <c r="AB5065">
        <v>0</v>
      </c>
      <c r="AC5065" s="68" t="s">
        <v>1476</v>
      </c>
      <c r="AD5065" s="68" t="s">
        <v>1659</v>
      </c>
      <c r="AE5065" t="s">
        <v>1475</v>
      </c>
    </row>
    <row r="5066" spans="1:31" ht="14.4" x14ac:dyDescent="0.3">
      <c r="A5066">
        <v>48</v>
      </c>
      <c r="B5066" t="s">
        <v>24</v>
      </c>
      <c r="C5066" t="s">
        <v>358</v>
      </c>
      <c r="D5066" t="s">
        <v>359</v>
      </c>
      <c r="E5066">
        <v>2011</v>
      </c>
      <c r="F5066" t="s">
        <v>770</v>
      </c>
      <c r="G5066" t="s">
        <v>771</v>
      </c>
      <c r="H5066" s="3" t="s">
        <v>772</v>
      </c>
      <c r="I5066" s="8">
        <v>-6.0430000000000001</v>
      </c>
      <c r="J5066" s="8">
        <v>-76.582999999999998</v>
      </c>
      <c r="K5066" t="s">
        <v>109</v>
      </c>
      <c r="L5066" t="s">
        <v>110</v>
      </c>
      <c r="M5066" t="s">
        <v>712</v>
      </c>
      <c r="N5066" t="s">
        <v>763</v>
      </c>
      <c r="O5066" s="12">
        <v>2008</v>
      </c>
      <c r="P5066" s="12">
        <v>5</v>
      </c>
      <c r="Q5066" s="12">
        <v>2008</v>
      </c>
      <c r="R5066" s="12">
        <v>10</v>
      </c>
      <c r="S5066">
        <f t="shared" si="67"/>
        <v>8.0645161290322578E-2</v>
      </c>
      <c r="T5066" s="7">
        <v>2.5</v>
      </c>
      <c r="U5066">
        <v>8</v>
      </c>
      <c r="V5066" t="s">
        <v>82</v>
      </c>
      <c r="W5066">
        <f t="shared" si="68"/>
        <v>480</v>
      </c>
      <c r="X5066" s="5">
        <v>2</v>
      </c>
      <c r="Y5066" s="15" t="s">
        <v>48</v>
      </c>
      <c r="Z5066" t="s">
        <v>49</v>
      </c>
      <c r="AA5066" t="s">
        <v>52</v>
      </c>
      <c r="AB5066">
        <v>0</v>
      </c>
      <c r="AC5066" s="68" t="s">
        <v>1476</v>
      </c>
      <c r="AD5066" s="68" t="s">
        <v>1659</v>
      </c>
      <c r="AE5066" t="s">
        <v>1475</v>
      </c>
    </row>
    <row r="5067" spans="1:31" ht="14.4" x14ac:dyDescent="0.3">
      <c r="A5067">
        <v>48</v>
      </c>
      <c r="B5067" t="s">
        <v>24</v>
      </c>
      <c r="C5067" t="s">
        <v>358</v>
      </c>
      <c r="D5067" t="s">
        <v>359</v>
      </c>
      <c r="E5067">
        <v>2011</v>
      </c>
      <c r="F5067" t="s">
        <v>770</v>
      </c>
      <c r="G5067" t="s">
        <v>771</v>
      </c>
      <c r="H5067" s="3" t="s">
        <v>772</v>
      </c>
      <c r="I5067" s="8">
        <v>-6.0430000000000001</v>
      </c>
      <c r="J5067" s="8">
        <v>-76.582999999999998</v>
      </c>
      <c r="K5067" t="s">
        <v>109</v>
      </c>
      <c r="L5067" t="s">
        <v>110</v>
      </c>
      <c r="M5067" t="s">
        <v>712</v>
      </c>
      <c r="N5067" t="s">
        <v>763</v>
      </c>
      <c r="O5067" s="12">
        <v>2008</v>
      </c>
      <c r="P5067" s="12">
        <v>5</v>
      </c>
      <c r="Q5067" s="12">
        <v>2008</v>
      </c>
      <c r="R5067" s="12">
        <v>10</v>
      </c>
      <c r="S5067">
        <f t="shared" si="67"/>
        <v>8.0645161290322578E-2</v>
      </c>
      <c r="T5067" s="7">
        <v>2.5</v>
      </c>
      <c r="U5067">
        <v>8</v>
      </c>
      <c r="V5067" t="s">
        <v>82</v>
      </c>
      <c r="W5067">
        <f t="shared" si="68"/>
        <v>480</v>
      </c>
      <c r="X5067" s="5">
        <v>2</v>
      </c>
      <c r="Y5067" s="15" t="s">
        <v>48</v>
      </c>
      <c r="Z5067" t="s">
        <v>49</v>
      </c>
      <c r="AA5067" t="s">
        <v>1177</v>
      </c>
      <c r="AB5067">
        <v>0</v>
      </c>
      <c r="AC5067" s="68" t="s">
        <v>1476</v>
      </c>
      <c r="AD5067" s="68" t="s">
        <v>1659</v>
      </c>
      <c r="AE5067" t="s">
        <v>1475</v>
      </c>
    </row>
    <row r="5068" spans="1:31" ht="14.4" x14ac:dyDescent="0.3">
      <c r="A5068">
        <v>48</v>
      </c>
      <c r="B5068" t="s">
        <v>24</v>
      </c>
      <c r="C5068" t="s">
        <v>358</v>
      </c>
      <c r="D5068" t="s">
        <v>359</v>
      </c>
      <c r="E5068">
        <v>2011</v>
      </c>
      <c r="F5068" t="s">
        <v>770</v>
      </c>
      <c r="G5068" t="s">
        <v>771</v>
      </c>
      <c r="H5068" s="3" t="s">
        <v>772</v>
      </c>
      <c r="I5068" s="8">
        <v>-6.0430000000000001</v>
      </c>
      <c r="J5068" s="8">
        <v>-76.582999999999998</v>
      </c>
      <c r="K5068" t="s">
        <v>109</v>
      </c>
      <c r="L5068" t="s">
        <v>110</v>
      </c>
      <c r="M5068" t="s">
        <v>712</v>
      </c>
      <c r="N5068" t="s">
        <v>763</v>
      </c>
      <c r="O5068" s="12">
        <v>2008</v>
      </c>
      <c r="P5068" s="12">
        <v>5</v>
      </c>
      <c r="Q5068" s="12">
        <v>2008</v>
      </c>
      <c r="R5068" s="12">
        <v>10</v>
      </c>
      <c r="S5068">
        <f t="shared" si="67"/>
        <v>8.0645161290322578E-2</v>
      </c>
      <c r="T5068" s="7">
        <v>2.5</v>
      </c>
      <c r="U5068">
        <v>8</v>
      </c>
      <c r="V5068" t="s">
        <v>82</v>
      </c>
      <c r="W5068">
        <f t="shared" si="68"/>
        <v>480</v>
      </c>
      <c r="X5068" s="5">
        <v>2</v>
      </c>
      <c r="Y5068" s="15" t="s">
        <v>48</v>
      </c>
      <c r="Z5068" t="s">
        <v>55</v>
      </c>
      <c r="AA5068" t="s">
        <v>1080</v>
      </c>
      <c r="AB5068">
        <v>0</v>
      </c>
      <c r="AC5068" s="68" t="s">
        <v>1476</v>
      </c>
      <c r="AD5068" s="68" t="s">
        <v>1659</v>
      </c>
      <c r="AE5068" t="s">
        <v>1475</v>
      </c>
    </row>
    <row r="5069" spans="1:31" ht="14.4" x14ac:dyDescent="0.3">
      <c r="A5069">
        <v>48</v>
      </c>
      <c r="B5069" t="s">
        <v>24</v>
      </c>
      <c r="C5069" t="s">
        <v>358</v>
      </c>
      <c r="D5069" t="s">
        <v>359</v>
      </c>
      <c r="E5069">
        <v>2011</v>
      </c>
      <c r="F5069" t="s">
        <v>770</v>
      </c>
      <c r="G5069" t="s">
        <v>771</v>
      </c>
      <c r="H5069" s="3" t="s">
        <v>772</v>
      </c>
      <c r="I5069" s="8">
        <v>-6.0430000000000001</v>
      </c>
      <c r="J5069" s="8">
        <v>-76.582999999999998</v>
      </c>
      <c r="K5069" t="s">
        <v>109</v>
      </c>
      <c r="L5069" t="s">
        <v>110</v>
      </c>
      <c r="M5069" t="s">
        <v>712</v>
      </c>
      <c r="N5069" t="s">
        <v>763</v>
      </c>
      <c r="O5069" s="12">
        <v>2008</v>
      </c>
      <c r="P5069" s="12">
        <v>5</v>
      </c>
      <c r="Q5069" s="12">
        <v>2008</v>
      </c>
      <c r="R5069" s="12">
        <v>10</v>
      </c>
      <c r="S5069">
        <f t="shared" si="67"/>
        <v>8.0645161290322578E-2</v>
      </c>
      <c r="T5069" s="7">
        <v>2.5</v>
      </c>
      <c r="U5069">
        <v>8</v>
      </c>
      <c r="V5069" t="s">
        <v>82</v>
      </c>
      <c r="W5069">
        <f t="shared" si="68"/>
        <v>480</v>
      </c>
      <c r="X5069" s="5">
        <v>2</v>
      </c>
      <c r="Y5069" s="15" t="s">
        <v>48</v>
      </c>
      <c r="Z5069" t="s">
        <v>55</v>
      </c>
      <c r="AA5069" t="s">
        <v>859</v>
      </c>
      <c r="AB5069">
        <v>0</v>
      </c>
      <c r="AC5069" s="68" t="s">
        <v>1476</v>
      </c>
      <c r="AD5069" s="68" t="s">
        <v>1659</v>
      </c>
      <c r="AE5069" t="s">
        <v>1475</v>
      </c>
    </row>
    <row r="5070" spans="1:31" ht="14.4" x14ac:dyDescent="0.3">
      <c r="A5070">
        <v>48</v>
      </c>
      <c r="B5070" t="s">
        <v>24</v>
      </c>
      <c r="C5070" t="s">
        <v>358</v>
      </c>
      <c r="D5070" t="s">
        <v>359</v>
      </c>
      <c r="E5070">
        <v>2011</v>
      </c>
      <c r="F5070" t="s">
        <v>770</v>
      </c>
      <c r="G5070" t="s">
        <v>771</v>
      </c>
      <c r="H5070" s="3" t="s">
        <v>772</v>
      </c>
      <c r="I5070" s="8">
        <v>-6.0430000000000001</v>
      </c>
      <c r="J5070" s="8">
        <v>-76.582999999999998</v>
      </c>
      <c r="K5070" t="s">
        <v>109</v>
      </c>
      <c r="L5070" t="s">
        <v>110</v>
      </c>
      <c r="M5070" t="s">
        <v>712</v>
      </c>
      <c r="N5070" t="s">
        <v>763</v>
      </c>
      <c r="O5070" s="12">
        <v>2008</v>
      </c>
      <c r="P5070" s="12">
        <v>5</v>
      </c>
      <c r="Q5070" s="12">
        <v>2008</v>
      </c>
      <c r="R5070" s="12">
        <v>10</v>
      </c>
      <c r="S5070">
        <f t="shared" si="67"/>
        <v>8.0645161290322578E-2</v>
      </c>
      <c r="T5070" s="7">
        <v>2.5</v>
      </c>
      <c r="U5070">
        <v>8</v>
      </c>
      <c r="V5070" t="s">
        <v>82</v>
      </c>
      <c r="W5070">
        <f t="shared" si="68"/>
        <v>480</v>
      </c>
      <c r="X5070" s="5">
        <v>2</v>
      </c>
      <c r="Y5070" s="15" t="s">
        <v>48</v>
      </c>
      <c r="Z5070" t="s">
        <v>55</v>
      </c>
      <c r="AA5070" t="s">
        <v>1054</v>
      </c>
      <c r="AB5070">
        <v>0</v>
      </c>
      <c r="AC5070" s="68" t="s">
        <v>1476</v>
      </c>
      <c r="AD5070" s="68" t="s">
        <v>1659</v>
      </c>
      <c r="AE5070" t="s">
        <v>1475</v>
      </c>
    </row>
    <row r="5071" spans="1:31" ht="14.4" x14ac:dyDescent="0.3">
      <c r="A5071">
        <v>48</v>
      </c>
      <c r="B5071" t="s">
        <v>24</v>
      </c>
      <c r="C5071" t="s">
        <v>358</v>
      </c>
      <c r="D5071" t="s">
        <v>359</v>
      </c>
      <c r="E5071">
        <v>2011</v>
      </c>
      <c r="F5071" t="s">
        <v>770</v>
      </c>
      <c r="G5071" t="s">
        <v>771</v>
      </c>
      <c r="H5071" s="3" t="s">
        <v>772</v>
      </c>
      <c r="I5071" s="8">
        <v>-6.0430000000000001</v>
      </c>
      <c r="J5071" s="8">
        <v>-76.582999999999998</v>
      </c>
      <c r="K5071" t="s">
        <v>109</v>
      </c>
      <c r="L5071" t="s">
        <v>110</v>
      </c>
      <c r="M5071" t="s">
        <v>712</v>
      </c>
      <c r="N5071" t="s">
        <v>763</v>
      </c>
      <c r="O5071" s="12">
        <v>2008</v>
      </c>
      <c r="P5071" s="12">
        <v>5</v>
      </c>
      <c r="Q5071" s="12">
        <v>2008</v>
      </c>
      <c r="R5071" s="12">
        <v>10</v>
      </c>
      <c r="S5071">
        <f t="shared" si="67"/>
        <v>8.0645161290322578E-2</v>
      </c>
      <c r="T5071" s="7">
        <v>2.5</v>
      </c>
      <c r="U5071">
        <v>8</v>
      </c>
      <c r="V5071" t="s">
        <v>82</v>
      </c>
      <c r="W5071">
        <f t="shared" si="68"/>
        <v>480</v>
      </c>
      <c r="X5071" s="5">
        <v>2</v>
      </c>
      <c r="Y5071" s="15" t="s">
        <v>48</v>
      </c>
      <c r="Z5071" t="s">
        <v>55</v>
      </c>
      <c r="AA5071" t="s">
        <v>890</v>
      </c>
      <c r="AB5071">
        <v>0</v>
      </c>
      <c r="AC5071" s="68" t="s">
        <v>1476</v>
      </c>
      <c r="AD5071" s="68" t="s">
        <v>1659</v>
      </c>
      <c r="AE5071" t="s">
        <v>1475</v>
      </c>
    </row>
    <row r="5072" spans="1:31" ht="14.4" x14ac:dyDescent="0.3">
      <c r="A5072">
        <v>48</v>
      </c>
      <c r="B5072" t="s">
        <v>24</v>
      </c>
      <c r="C5072" t="s">
        <v>358</v>
      </c>
      <c r="D5072" t="s">
        <v>359</v>
      </c>
      <c r="E5072">
        <v>2011</v>
      </c>
      <c r="F5072" t="s">
        <v>770</v>
      </c>
      <c r="G5072" t="s">
        <v>771</v>
      </c>
      <c r="H5072" s="3" t="s">
        <v>772</v>
      </c>
      <c r="I5072" s="8">
        <v>-6.0430000000000001</v>
      </c>
      <c r="J5072" s="8">
        <v>-76.582999999999998</v>
      </c>
      <c r="K5072" t="s">
        <v>109</v>
      </c>
      <c r="L5072" t="s">
        <v>110</v>
      </c>
      <c r="M5072" t="s">
        <v>712</v>
      </c>
      <c r="N5072" t="s">
        <v>763</v>
      </c>
      <c r="O5072" s="12">
        <v>2008</v>
      </c>
      <c r="P5072" s="12">
        <v>5</v>
      </c>
      <c r="Q5072" s="12">
        <v>2008</v>
      </c>
      <c r="R5072" s="12">
        <v>10</v>
      </c>
      <c r="S5072">
        <f t="shared" si="67"/>
        <v>8.0645161290322578E-2</v>
      </c>
      <c r="T5072" s="7">
        <v>2.5</v>
      </c>
      <c r="U5072">
        <v>8</v>
      </c>
      <c r="V5072" t="s">
        <v>82</v>
      </c>
      <c r="W5072">
        <f t="shared" si="68"/>
        <v>480</v>
      </c>
      <c r="X5072" s="5">
        <v>2</v>
      </c>
      <c r="Y5072" s="15" t="s">
        <v>48</v>
      </c>
      <c r="Z5072" t="s">
        <v>55</v>
      </c>
      <c r="AA5072" t="s">
        <v>860</v>
      </c>
      <c r="AB5072">
        <v>0</v>
      </c>
      <c r="AC5072" s="68" t="s">
        <v>1476</v>
      </c>
      <c r="AD5072" s="68" t="s">
        <v>1659</v>
      </c>
      <c r="AE5072" t="s">
        <v>1475</v>
      </c>
    </row>
    <row r="5073" spans="1:31" ht="14.4" x14ac:dyDescent="0.3">
      <c r="A5073">
        <v>48</v>
      </c>
      <c r="B5073" t="s">
        <v>24</v>
      </c>
      <c r="C5073" t="s">
        <v>358</v>
      </c>
      <c r="D5073" t="s">
        <v>359</v>
      </c>
      <c r="E5073">
        <v>2011</v>
      </c>
      <c r="F5073" t="s">
        <v>770</v>
      </c>
      <c r="G5073" t="s">
        <v>771</v>
      </c>
      <c r="H5073" s="3" t="s">
        <v>772</v>
      </c>
      <c r="I5073" s="8">
        <v>-6.0430000000000001</v>
      </c>
      <c r="J5073" s="8">
        <v>-76.582999999999998</v>
      </c>
      <c r="K5073" t="s">
        <v>109</v>
      </c>
      <c r="L5073" t="s">
        <v>110</v>
      </c>
      <c r="M5073" t="s">
        <v>712</v>
      </c>
      <c r="N5073" t="s">
        <v>763</v>
      </c>
      <c r="O5073" s="12">
        <v>2008</v>
      </c>
      <c r="P5073" s="12">
        <v>5</v>
      </c>
      <c r="Q5073" s="12">
        <v>2008</v>
      </c>
      <c r="R5073" s="12">
        <v>10</v>
      </c>
      <c r="S5073">
        <f t="shared" si="67"/>
        <v>8.0645161290322578E-2</v>
      </c>
      <c r="T5073" s="7">
        <v>2.5</v>
      </c>
      <c r="U5073">
        <v>8</v>
      </c>
      <c r="V5073" t="s">
        <v>82</v>
      </c>
      <c r="W5073">
        <f t="shared" si="68"/>
        <v>480</v>
      </c>
      <c r="X5073" s="5">
        <v>2</v>
      </c>
      <c r="Y5073" s="15" t="s">
        <v>48</v>
      </c>
      <c r="Z5073" t="s">
        <v>55</v>
      </c>
      <c r="AA5073" t="s">
        <v>503</v>
      </c>
      <c r="AB5073">
        <v>0</v>
      </c>
      <c r="AC5073" s="68" t="s">
        <v>1476</v>
      </c>
      <c r="AD5073" s="68" t="s">
        <v>1659</v>
      </c>
      <c r="AE5073" t="s">
        <v>1475</v>
      </c>
    </row>
    <row r="5074" spans="1:31" ht="14.4" x14ac:dyDescent="0.3">
      <c r="A5074">
        <v>48</v>
      </c>
      <c r="B5074" t="s">
        <v>24</v>
      </c>
      <c r="C5074" t="s">
        <v>358</v>
      </c>
      <c r="D5074" t="s">
        <v>359</v>
      </c>
      <c r="E5074">
        <v>2011</v>
      </c>
      <c r="F5074" t="s">
        <v>770</v>
      </c>
      <c r="G5074" t="s">
        <v>771</v>
      </c>
      <c r="H5074" s="3" t="s">
        <v>772</v>
      </c>
      <c r="I5074" s="8">
        <v>-6.0430000000000001</v>
      </c>
      <c r="J5074" s="8">
        <v>-76.582999999999998</v>
      </c>
      <c r="K5074" t="s">
        <v>109</v>
      </c>
      <c r="L5074" t="s">
        <v>110</v>
      </c>
      <c r="M5074" t="s">
        <v>712</v>
      </c>
      <c r="N5074" t="s">
        <v>763</v>
      </c>
      <c r="O5074" s="12">
        <v>2008</v>
      </c>
      <c r="P5074" s="12">
        <v>5</v>
      </c>
      <c r="Q5074" s="12">
        <v>2008</v>
      </c>
      <c r="R5074" s="12">
        <v>10</v>
      </c>
      <c r="S5074">
        <f t="shared" si="67"/>
        <v>8.0645161290322578E-2</v>
      </c>
      <c r="T5074" s="7">
        <v>2.5</v>
      </c>
      <c r="U5074">
        <v>8</v>
      </c>
      <c r="V5074" t="s">
        <v>82</v>
      </c>
      <c r="W5074">
        <f t="shared" si="68"/>
        <v>480</v>
      </c>
      <c r="X5074" s="5">
        <v>2</v>
      </c>
      <c r="Y5074" s="15" t="s">
        <v>48</v>
      </c>
      <c r="Z5074" t="s">
        <v>55</v>
      </c>
      <c r="AA5074" t="s">
        <v>1106</v>
      </c>
      <c r="AB5074">
        <v>0</v>
      </c>
      <c r="AC5074" s="68" t="s">
        <v>1476</v>
      </c>
      <c r="AD5074" s="68" t="s">
        <v>1659</v>
      </c>
      <c r="AE5074" t="s">
        <v>1475</v>
      </c>
    </row>
    <row r="5075" spans="1:31" ht="14.4" x14ac:dyDescent="0.3">
      <c r="A5075">
        <v>48</v>
      </c>
      <c r="B5075" t="s">
        <v>24</v>
      </c>
      <c r="C5075" t="s">
        <v>358</v>
      </c>
      <c r="D5075" t="s">
        <v>359</v>
      </c>
      <c r="E5075">
        <v>2011</v>
      </c>
      <c r="F5075" t="s">
        <v>770</v>
      </c>
      <c r="G5075" t="s">
        <v>771</v>
      </c>
      <c r="H5075" s="3" t="s">
        <v>772</v>
      </c>
      <c r="I5075" s="8">
        <v>-6.0430000000000001</v>
      </c>
      <c r="J5075" s="8">
        <v>-76.582999999999998</v>
      </c>
      <c r="K5075" t="s">
        <v>109</v>
      </c>
      <c r="L5075" t="s">
        <v>110</v>
      </c>
      <c r="M5075" t="s">
        <v>712</v>
      </c>
      <c r="N5075" t="s">
        <v>763</v>
      </c>
      <c r="O5075" s="12">
        <v>2008</v>
      </c>
      <c r="P5075" s="12">
        <v>5</v>
      </c>
      <c r="Q5075" s="12">
        <v>2008</v>
      </c>
      <c r="R5075" s="12">
        <v>10</v>
      </c>
      <c r="S5075">
        <f t="shared" si="67"/>
        <v>8.0645161290322578E-2</v>
      </c>
      <c r="T5075" s="7">
        <v>2.5</v>
      </c>
      <c r="U5075">
        <v>8</v>
      </c>
      <c r="V5075" t="s">
        <v>82</v>
      </c>
      <c r="W5075">
        <f t="shared" si="68"/>
        <v>480</v>
      </c>
      <c r="X5075" s="5">
        <v>2</v>
      </c>
      <c r="Y5075" s="15" t="s">
        <v>48</v>
      </c>
      <c r="Z5075" t="s">
        <v>55</v>
      </c>
      <c r="AA5075" t="s">
        <v>861</v>
      </c>
      <c r="AB5075">
        <v>0</v>
      </c>
      <c r="AC5075" s="68" t="s">
        <v>1476</v>
      </c>
      <c r="AD5075" s="68" t="s">
        <v>1659</v>
      </c>
      <c r="AE5075" t="s">
        <v>1475</v>
      </c>
    </row>
    <row r="5076" spans="1:31" ht="14.4" x14ac:dyDescent="0.3">
      <c r="A5076">
        <v>48</v>
      </c>
      <c r="B5076" t="s">
        <v>24</v>
      </c>
      <c r="C5076" t="s">
        <v>358</v>
      </c>
      <c r="D5076" t="s">
        <v>359</v>
      </c>
      <c r="E5076">
        <v>2011</v>
      </c>
      <c r="F5076" t="s">
        <v>770</v>
      </c>
      <c r="G5076" t="s">
        <v>771</v>
      </c>
      <c r="H5076" s="3" t="s">
        <v>772</v>
      </c>
      <c r="I5076" s="8">
        <v>-6.0430000000000001</v>
      </c>
      <c r="J5076" s="8">
        <v>-76.582999999999998</v>
      </c>
      <c r="K5076" t="s">
        <v>109</v>
      </c>
      <c r="L5076" t="s">
        <v>110</v>
      </c>
      <c r="M5076" t="s">
        <v>712</v>
      </c>
      <c r="N5076" t="s">
        <v>763</v>
      </c>
      <c r="O5076" s="12">
        <v>2008</v>
      </c>
      <c r="P5076" s="12">
        <v>5</v>
      </c>
      <c r="Q5076" s="12">
        <v>2008</v>
      </c>
      <c r="R5076" s="12">
        <v>10</v>
      </c>
      <c r="S5076">
        <f t="shared" si="67"/>
        <v>8.0645161290322578E-2</v>
      </c>
      <c r="T5076" s="7">
        <v>2.5</v>
      </c>
      <c r="U5076">
        <v>8</v>
      </c>
      <c r="V5076" t="s">
        <v>82</v>
      </c>
      <c r="W5076">
        <f t="shared" si="68"/>
        <v>480</v>
      </c>
      <c r="X5076" s="5">
        <v>2</v>
      </c>
      <c r="Y5076" s="15" t="s">
        <v>48</v>
      </c>
      <c r="Z5076" t="s">
        <v>55</v>
      </c>
      <c r="AA5076" t="s">
        <v>56</v>
      </c>
      <c r="AB5076">
        <v>0</v>
      </c>
      <c r="AC5076" s="68" t="s">
        <v>1476</v>
      </c>
      <c r="AD5076" s="68" t="s">
        <v>1659</v>
      </c>
      <c r="AE5076" t="s">
        <v>1475</v>
      </c>
    </row>
    <row r="5077" spans="1:31" ht="14.4" x14ac:dyDescent="0.3">
      <c r="A5077">
        <v>48</v>
      </c>
      <c r="B5077" t="s">
        <v>24</v>
      </c>
      <c r="C5077" t="s">
        <v>358</v>
      </c>
      <c r="D5077" t="s">
        <v>359</v>
      </c>
      <c r="E5077">
        <v>2011</v>
      </c>
      <c r="F5077" t="s">
        <v>770</v>
      </c>
      <c r="G5077" t="s">
        <v>771</v>
      </c>
      <c r="H5077" s="3" t="s">
        <v>772</v>
      </c>
      <c r="I5077" s="8">
        <v>-6.0430000000000001</v>
      </c>
      <c r="J5077" s="8">
        <v>-76.582999999999998</v>
      </c>
      <c r="K5077" t="s">
        <v>109</v>
      </c>
      <c r="L5077" t="s">
        <v>110</v>
      </c>
      <c r="M5077" t="s">
        <v>712</v>
      </c>
      <c r="N5077" t="s">
        <v>763</v>
      </c>
      <c r="O5077" s="12">
        <v>2008</v>
      </c>
      <c r="P5077" s="12">
        <v>5</v>
      </c>
      <c r="Q5077" s="12">
        <v>2008</v>
      </c>
      <c r="R5077" s="12">
        <v>10</v>
      </c>
      <c r="S5077">
        <f t="shared" si="67"/>
        <v>8.0645161290322578E-2</v>
      </c>
      <c r="T5077" s="7">
        <v>2.5</v>
      </c>
      <c r="U5077">
        <v>8</v>
      </c>
      <c r="V5077" t="s">
        <v>82</v>
      </c>
      <c r="W5077">
        <f t="shared" si="68"/>
        <v>480</v>
      </c>
      <c r="X5077" s="5">
        <v>2</v>
      </c>
      <c r="Y5077" s="15" t="s">
        <v>48</v>
      </c>
      <c r="Z5077" t="s">
        <v>55</v>
      </c>
      <c r="AA5077" t="s">
        <v>895</v>
      </c>
      <c r="AB5077">
        <v>0</v>
      </c>
      <c r="AC5077" s="68" t="s">
        <v>1476</v>
      </c>
      <c r="AD5077" s="68" t="s">
        <v>1659</v>
      </c>
      <c r="AE5077" t="s">
        <v>1475</v>
      </c>
    </row>
    <row r="5078" spans="1:31" ht="14.4" x14ac:dyDescent="0.3">
      <c r="A5078">
        <v>48</v>
      </c>
      <c r="B5078" t="s">
        <v>24</v>
      </c>
      <c r="C5078" t="s">
        <v>358</v>
      </c>
      <c r="D5078" t="s">
        <v>359</v>
      </c>
      <c r="E5078">
        <v>2011</v>
      </c>
      <c r="F5078" t="s">
        <v>770</v>
      </c>
      <c r="G5078" t="s">
        <v>771</v>
      </c>
      <c r="H5078" s="3" t="s">
        <v>772</v>
      </c>
      <c r="I5078" s="8">
        <v>-6.0430000000000001</v>
      </c>
      <c r="J5078" s="8">
        <v>-76.582999999999998</v>
      </c>
      <c r="K5078" t="s">
        <v>109</v>
      </c>
      <c r="L5078" t="s">
        <v>110</v>
      </c>
      <c r="M5078" t="s">
        <v>712</v>
      </c>
      <c r="N5078" t="s">
        <v>763</v>
      </c>
      <c r="O5078" s="12">
        <v>2008</v>
      </c>
      <c r="P5078" s="12">
        <v>5</v>
      </c>
      <c r="Q5078" s="12">
        <v>2008</v>
      </c>
      <c r="R5078" s="12">
        <v>10</v>
      </c>
      <c r="S5078">
        <f t="shared" si="67"/>
        <v>8.0645161290322578E-2</v>
      </c>
      <c r="T5078" s="7">
        <v>2.5</v>
      </c>
      <c r="U5078">
        <v>8</v>
      </c>
      <c r="V5078" t="s">
        <v>82</v>
      </c>
      <c r="W5078">
        <f t="shared" si="68"/>
        <v>480</v>
      </c>
      <c r="X5078" s="5">
        <v>2</v>
      </c>
      <c r="Y5078" s="15" t="s">
        <v>48</v>
      </c>
      <c r="Z5078" t="s">
        <v>55</v>
      </c>
      <c r="AA5078" t="s">
        <v>1135</v>
      </c>
      <c r="AB5078">
        <v>0</v>
      </c>
      <c r="AC5078" s="68" t="s">
        <v>1476</v>
      </c>
      <c r="AD5078" s="68" t="s">
        <v>1659</v>
      </c>
      <c r="AE5078" t="s">
        <v>1475</v>
      </c>
    </row>
    <row r="5079" spans="1:31" ht="14.4" x14ac:dyDescent="0.3">
      <c r="A5079">
        <v>48</v>
      </c>
      <c r="B5079" t="s">
        <v>24</v>
      </c>
      <c r="C5079" t="s">
        <v>358</v>
      </c>
      <c r="D5079" t="s">
        <v>359</v>
      </c>
      <c r="E5079">
        <v>2011</v>
      </c>
      <c r="F5079" t="s">
        <v>770</v>
      </c>
      <c r="G5079" t="s">
        <v>771</v>
      </c>
      <c r="H5079" s="3" t="s">
        <v>772</v>
      </c>
      <c r="I5079" s="8">
        <v>-6.0430000000000001</v>
      </c>
      <c r="J5079" s="8">
        <v>-76.582999999999998</v>
      </c>
      <c r="K5079" t="s">
        <v>109</v>
      </c>
      <c r="L5079" t="s">
        <v>110</v>
      </c>
      <c r="M5079" t="s">
        <v>712</v>
      </c>
      <c r="N5079" t="s">
        <v>763</v>
      </c>
      <c r="O5079" s="12">
        <v>2008</v>
      </c>
      <c r="P5079" s="12">
        <v>5</v>
      </c>
      <c r="Q5079" s="12">
        <v>2008</v>
      </c>
      <c r="R5079" s="12">
        <v>10</v>
      </c>
      <c r="S5079">
        <f t="shared" si="67"/>
        <v>8.0645161290322578E-2</v>
      </c>
      <c r="T5079" s="7">
        <v>2.5</v>
      </c>
      <c r="U5079">
        <v>8</v>
      </c>
      <c r="V5079" t="s">
        <v>82</v>
      </c>
      <c r="W5079">
        <f t="shared" si="68"/>
        <v>480</v>
      </c>
      <c r="X5079" s="5">
        <v>2</v>
      </c>
      <c r="Y5079" s="15" t="s">
        <v>48</v>
      </c>
      <c r="Z5079" t="s">
        <v>55</v>
      </c>
      <c r="AA5079" t="s">
        <v>59</v>
      </c>
      <c r="AB5079">
        <v>1</v>
      </c>
      <c r="AC5079" s="68" t="s">
        <v>1476</v>
      </c>
      <c r="AD5079" s="68" t="s">
        <v>1659</v>
      </c>
      <c r="AE5079" t="s">
        <v>1475</v>
      </c>
    </row>
    <row r="5080" spans="1:31" ht="14.4" x14ac:dyDescent="0.3">
      <c r="A5080">
        <v>48</v>
      </c>
      <c r="B5080" t="s">
        <v>24</v>
      </c>
      <c r="C5080" t="s">
        <v>358</v>
      </c>
      <c r="D5080" t="s">
        <v>359</v>
      </c>
      <c r="E5080">
        <v>2011</v>
      </c>
      <c r="F5080" t="s">
        <v>770</v>
      </c>
      <c r="G5080" t="s">
        <v>771</v>
      </c>
      <c r="H5080" s="3" t="s">
        <v>772</v>
      </c>
      <c r="I5080" s="8">
        <v>-6.0430000000000001</v>
      </c>
      <c r="J5080" s="8">
        <v>-76.582999999999998</v>
      </c>
      <c r="K5080" t="s">
        <v>109</v>
      </c>
      <c r="L5080" t="s">
        <v>110</v>
      </c>
      <c r="M5080" t="s">
        <v>712</v>
      </c>
      <c r="N5080" t="s">
        <v>763</v>
      </c>
      <c r="O5080" s="12">
        <v>2008</v>
      </c>
      <c r="P5080" s="12">
        <v>5</v>
      </c>
      <c r="Q5080" s="12">
        <v>2008</v>
      </c>
      <c r="R5080" s="12">
        <v>10</v>
      </c>
      <c r="S5080">
        <f t="shared" si="67"/>
        <v>8.0645161290322578E-2</v>
      </c>
      <c r="T5080" s="7">
        <v>2.5</v>
      </c>
      <c r="U5080">
        <v>8</v>
      </c>
      <c r="V5080" t="s">
        <v>82</v>
      </c>
      <c r="W5080">
        <f t="shared" si="68"/>
        <v>480</v>
      </c>
      <c r="X5080" s="5">
        <v>2</v>
      </c>
      <c r="Y5080" s="15" t="s">
        <v>48</v>
      </c>
      <c r="Z5080" t="s">
        <v>55</v>
      </c>
      <c r="AA5080" t="s">
        <v>1136</v>
      </c>
      <c r="AB5080">
        <v>0</v>
      </c>
      <c r="AC5080" s="68" t="s">
        <v>1476</v>
      </c>
      <c r="AD5080" s="68" t="s">
        <v>1659</v>
      </c>
      <c r="AE5080" t="s">
        <v>1475</v>
      </c>
    </row>
    <row r="5081" spans="1:31" ht="14.4" x14ac:dyDescent="0.3">
      <c r="A5081">
        <v>48</v>
      </c>
      <c r="B5081" t="s">
        <v>24</v>
      </c>
      <c r="C5081" t="s">
        <v>358</v>
      </c>
      <c r="D5081" t="s">
        <v>359</v>
      </c>
      <c r="E5081">
        <v>2011</v>
      </c>
      <c r="F5081" t="s">
        <v>770</v>
      </c>
      <c r="G5081" t="s">
        <v>771</v>
      </c>
      <c r="H5081" s="3" t="s">
        <v>772</v>
      </c>
      <c r="I5081" s="8">
        <v>-6.0430000000000001</v>
      </c>
      <c r="J5081" s="8">
        <v>-76.582999999999998</v>
      </c>
      <c r="K5081" t="s">
        <v>109</v>
      </c>
      <c r="L5081" t="s">
        <v>110</v>
      </c>
      <c r="M5081" t="s">
        <v>712</v>
      </c>
      <c r="N5081" t="s">
        <v>763</v>
      </c>
      <c r="O5081" s="12">
        <v>2008</v>
      </c>
      <c r="P5081" s="12">
        <v>5</v>
      </c>
      <c r="Q5081" s="12">
        <v>2008</v>
      </c>
      <c r="R5081" s="12">
        <v>10</v>
      </c>
      <c r="S5081">
        <f t="shared" si="67"/>
        <v>8.0645161290322578E-2</v>
      </c>
      <c r="T5081" s="7">
        <v>2.5</v>
      </c>
      <c r="U5081">
        <v>8</v>
      </c>
      <c r="V5081" t="s">
        <v>82</v>
      </c>
      <c r="W5081">
        <f t="shared" si="68"/>
        <v>480</v>
      </c>
      <c r="X5081" s="5">
        <v>2</v>
      </c>
      <c r="Y5081" s="15" t="s">
        <v>48</v>
      </c>
      <c r="Z5081" t="s">
        <v>55</v>
      </c>
      <c r="AA5081" t="s">
        <v>62</v>
      </c>
      <c r="AB5081">
        <v>0</v>
      </c>
      <c r="AC5081" s="68" t="s">
        <v>1476</v>
      </c>
      <c r="AD5081" s="68" t="s">
        <v>1659</v>
      </c>
      <c r="AE5081" t="s">
        <v>1475</v>
      </c>
    </row>
    <row r="5082" spans="1:31" ht="14.4" x14ac:dyDescent="0.3">
      <c r="A5082">
        <v>48</v>
      </c>
      <c r="B5082" t="s">
        <v>24</v>
      </c>
      <c r="C5082" t="s">
        <v>358</v>
      </c>
      <c r="D5082" t="s">
        <v>359</v>
      </c>
      <c r="E5082">
        <v>2011</v>
      </c>
      <c r="F5082" t="s">
        <v>770</v>
      </c>
      <c r="G5082" t="s">
        <v>771</v>
      </c>
      <c r="H5082" s="3" t="s">
        <v>772</v>
      </c>
      <c r="I5082" s="8">
        <v>-6.0430000000000001</v>
      </c>
      <c r="J5082" s="8">
        <v>-76.582999999999998</v>
      </c>
      <c r="K5082" t="s">
        <v>109</v>
      </c>
      <c r="L5082" t="s">
        <v>110</v>
      </c>
      <c r="M5082" t="s">
        <v>712</v>
      </c>
      <c r="N5082" t="s">
        <v>763</v>
      </c>
      <c r="O5082" s="12">
        <v>2008</v>
      </c>
      <c r="P5082" s="12">
        <v>5</v>
      </c>
      <c r="Q5082" s="12">
        <v>2008</v>
      </c>
      <c r="R5082" s="12">
        <v>10</v>
      </c>
      <c r="S5082">
        <f t="shared" si="67"/>
        <v>8.0645161290322578E-2</v>
      </c>
      <c r="T5082" s="7">
        <v>2.5</v>
      </c>
      <c r="U5082">
        <v>8</v>
      </c>
      <c r="V5082" t="s">
        <v>82</v>
      </c>
      <c r="W5082">
        <f t="shared" si="68"/>
        <v>480</v>
      </c>
      <c r="X5082" s="5">
        <v>2</v>
      </c>
      <c r="Y5082" s="15" t="s">
        <v>48</v>
      </c>
      <c r="Z5082" t="s">
        <v>55</v>
      </c>
      <c r="AA5082" t="s">
        <v>1082</v>
      </c>
      <c r="AB5082">
        <v>0</v>
      </c>
      <c r="AC5082" s="68" t="s">
        <v>1476</v>
      </c>
      <c r="AD5082" s="68" t="s">
        <v>1659</v>
      </c>
      <c r="AE5082" t="s">
        <v>1475</v>
      </c>
    </row>
    <row r="5083" spans="1:31" ht="14.4" x14ac:dyDescent="0.3">
      <c r="A5083">
        <v>48</v>
      </c>
      <c r="B5083" t="s">
        <v>24</v>
      </c>
      <c r="C5083" t="s">
        <v>358</v>
      </c>
      <c r="D5083" t="s">
        <v>359</v>
      </c>
      <c r="E5083">
        <v>2011</v>
      </c>
      <c r="F5083" t="s">
        <v>770</v>
      </c>
      <c r="G5083" t="s">
        <v>771</v>
      </c>
      <c r="H5083" s="3" t="s">
        <v>772</v>
      </c>
      <c r="I5083" s="8">
        <v>-6.0430000000000001</v>
      </c>
      <c r="J5083" s="8">
        <v>-76.582999999999998</v>
      </c>
      <c r="K5083" t="s">
        <v>109</v>
      </c>
      <c r="L5083" t="s">
        <v>110</v>
      </c>
      <c r="M5083" t="s">
        <v>712</v>
      </c>
      <c r="N5083" t="s">
        <v>763</v>
      </c>
      <c r="O5083" s="12">
        <v>2008</v>
      </c>
      <c r="P5083" s="12">
        <v>5</v>
      </c>
      <c r="Q5083" s="12">
        <v>2008</v>
      </c>
      <c r="R5083" s="12">
        <v>10</v>
      </c>
      <c r="S5083">
        <f t="shared" si="67"/>
        <v>8.0645161290322578E-2</v>
      </c>
      <c r="T5083" s="7">
        <v>2.5</v>
      </c>
      <c r="U5083">
        <v>8</v>
      </c>
      <c r="V5083" t="s">
        <v>82</v>
      </c>
      <c r="W5083">
        <f t="shared" si="68"/>
        <v>480</v>
      </c>
      <c r="X5083" s="5">
        <v>2</v>
      </c>
      <c r="Y5083" s="15" t="s">
        <v>48</v>
      </c>
      <c r="Z5083" t="s">
        <v>55</v>
      </c>
      <c r="AA5083" t="s">
        <v>1162</v>
      </c>
      <c r="AB5083">
        <v>0</v>
      </c>
      <c r="AC5083" s="68" t="s">
        <v>1476</v>
      </c>
      <c r="AD5083" s="68" t="s">
        <v>1659</v>
      </c>
      <c r="AE5083" t="s">
        <v>1475</v>
      </c>
    </row>
    <row r="5084" spans="1:31" ht="14.4" x14ac:dyDescent="0.3">
      <c r="A5084">
        <v>48</v>
      </c>
      <c r="B5084" t="s">
        <v>24</v>
      </c>
      <c r="C5084" t="s">
        <v>358</v>
      </c>
      <c r="D5084" t="s">
        <v>359</v>
      </c>
      <c r="E5084">
        <v>2011</v>
      </c>
      <c r="F5084" t="s">
        <v>770</v>
      </c>
      <c r="G5084" t="s">
        <v>771</v>
      </c>
      <c r="H5084" s="3" t="s">
        <v>772</v>
      </c>
      <c r="I5084" s="8">
        <v>-6.0430000000000001</v>
      </c>
      <c r="J5084" s="8">
        <v>-76.582999999999998</v>
      </c>
      <c r="K5084" t="s">
        <v>109</v>
      </c>
      <c r="L5084" t="s">
        <v>110</v>
      </c>
      <c r="M5084" t="s">
        <v>712</v>
      </c>
      <c r="N5084" t="s">
        <v>763</v>
      </c>
      <c r="O5084" s="12">
        <v>2008</v>
      </c>
      <c r="P5084" s="12">
        <v>5</v>
      </c>
      <c r="Q5084" s="12">
        <v>2008</v>
      </c>
      <c r="R5084" s="12">
        <v>10</v>
      </c>
      <c r="S5084">
        <f t="shared" si="67"/>
        <v>8.0645161290322578E-2</v>
      </c>
      <c r="T5084" s="7">
        <v>2.5</v>
      </c>
      <c r="U5084">
        <v>8</v>
      </c>
      <c r="V5084" t="s">
        <v>82</v>
      </c>
      <c r="W5084">
        <f t="shared" si="68"/>
        <v>480</v>
      </c>
      <c r="X5084" s="5">
        <v>2</v>
      </c>
      <c r="Y5084" s="15" t="s">
        <v>48</v>
      </c>
      <c r="Z5084" t="s">
        <v>55</v>
      </c>
      <c r="AA5084" t="s">
        <v>655</v>
      </c>
      <c r="AB5084">
        <v>11</v>
      </c>
      <c r="AC5084" s="68" t="s">
        <v>1476</v>
      </c>
      <c r="AD5084" s="68" t="s">
        <v>1659</v>
      </c>
      <c r="AE5084" t="s">
        <v>1475</v>
      </c>
    </row>
    <row r="5085" spans="1:31" ht="14.4" x14ac:dyDescent="0.3">
      <c r="A5085">
        <v>48</v>
      </c>
      <c r="B5085" t="s">
        <v>24</v>
      </c>
      <c r="C5085" t="s">
        <v>358</v>
      </c>
      <c r="D5085" t="s">
        <v>359</v>
      </c>
      <c r="E5085">
        <v>2011</v>
      </c>
      <c r="F5085" t="s">
        <v>770</v>
      </c>
      <c r="G5085" t="s">
        <v>771</v>
      </c>
      <c r="H5085" s="3" t="s">
        <v>772</v>
      </c>
      <c r="I5085" s="8">
        <v>-6.0430000000000001</v>
      </c>
      <c r="J5085" s="8">
        <v>-76.582999999999998</v>
      </c>
      <c r="K5085" t="s">
        <v>109</v>
      </c>
      <c r="L5085" t="s">
        <v>110</v>
      </c>
      <c r="M5085" t="s">
        <v>712</v>
      </c>
      <c r="N5085" t="s">
        <v>763</v>
      </c>
      <c r="O5085" s="12">
        <v>2008</v>
      </c>
      <c r="P5085" s="12">
        <v>5</v>
      </c>
      <c r="Q5085" s="12">
        <v>2008</v>
      </c>
      <c r="R5085" s="12">
        <v>10</v>
      </c>
      <c r="S5085">
        <f t="shared" si="67"/>
        <v>8.0645161290322578E-2</v>
      </c>
      <c r="T5085" s="7">
        <v>2.5</v>
      </c>
      <c r="U5085">
        <v>8</v>
      </c>
      <c r="V5085" t="s">
        <v>82</v>
      </c>
      <c r="W5085">
        <f t="shared" si="68"/>
        <v>480</v>
      </c>
      <c r="X5085" s="5">
        <v>2</v>
      </c>
      <c r="Y5085" s="15" t="s">
        <v>48</v>
      </c>
      <c r="Z5085" t="s">
        <v>55</v>
      </c>
      <c r="AA5085" t="s">
        <v>379</v>
      </c>
      <c r="AB5085">
        <v>2</v>
      </c>
      <c r="AC5085" s="68" t="s">
        <v>1476</v>
      </c>
      <c r="AD5085" s="68" t="s">
        <v>1659</v>
      </c>
      <c r="AE5085" t="s">
        <v>1475</v>
      </c>
    </row>
    <row r="5086" spans="1:31" ht="14.4" x14ac:dyDescent="0.3">
      <c r="A5086">
        <v>48</v>
      </c>
      <c r="B5086" t="s">
        <v>24</v>
      </c>
      <c r="C5086" t="s">
        <v>358</v>
      </c>
      <c r="D5086" t="s">
        <v>359</v>
      </c>
      <c r="E5086">
        <v>2011</v>
      </c>
      <c r="F5086" t="s">
        <v>770</v>
      </c>
      <c r="G5086" t="s">
        <v>771</v>
      </c>
      <c r="H5086" s="3" t="s">
        <v>772</v>
      </c>
      <c r="I5086" s="8">
        <v>-6.0430000000000001</v>
      </c>
      <c r="J5086" s="8">
        <v>-76.582999999999998</v>
      </c>
      <c r="K5086" t="s">
        <v>109</v>
      </c>
      <c r="L5086" t="s">
        <v>110</v>
      </c>
      <c r="M5086" t="s">
        <v>712</v>
      </c>
      <c r="N5086" t="s">
        <v>763</v>
      </c>
      <c r="O5086" s="12">
        <v>2008</v>
      </c>
      <c r="P5086" s="12">
        <v>5</v>
      </c>
      <c r="Q5086" s="12">
        <v>2008</v>
      </c>
      <c r="R5086" s="12">
        <v>10</v>
      </c>
      <c r="S5086">
        <f t="shared" si="67"/>
        <v>8.0645161290322578E-2</v>
      </c>
      <c r="T5086" s="7">
        <v>2.5</v>
      </c>
      <c r="U5086">
        <v>8</v>
      </c>
      <c r="V5086" t="s">
        <v>82</v>
      </c>
      <c r="W5086">
        <f t="shared" si="68"/>
        <v>480</v>
      </c>
      <c r="X5086" s="5">
        <v>2</v>
      </c>
      <c r="Y5086" s="15" t="s">
        <v>48</v>
      </c>
      <c r="Z5086" t="s">
        <v>55</v>
      </c>
      <c r="AA5086" t="s">
        <v>899</v>
      </c>
      <c r="AB5086">
        <v>0</v>
      </c>
      <c r="AC5086" s="68" t="s">
        <v>1476</v>
      </c>
      <c r="AD5086" s="68" t="s">
        <v>1659</v>
      </c>
      <c r="AE5086" t="s">
        <v>1475</v>
      </c>
    </row>
    <row r="5087" spans="1:31" ht="14.4" x14ac:dyDescent="0.3">
      <c r="A5087">
        <v>48</v>
      </c>
      <c r="B5087" t="s">
        <v>24</v>
      </c>
      <c r="C5087" t="s">
        <v>358</v>
      </c>
      <c r="D5087" t="s">
        <v>359</v>
      </c>
      <c r="E5087">
        <v>2011</v>
      </c>
      <c r="F5087" t="s">
        <v>770</v>
      </c>
      <c r="G5087" t="s">
        <v>771</v>
      </c>
      <c r="H5087" s="3" t="s">
        <v>772</v>
      </c>
      <c r="I5087" s="8">
        <v>-6.0430000000000001</v>
      </c>
      <c r="J5087" s="8">
        <v>-76.582999999999998</v>
      </c>
      <c r="K5087" t="s">
        <v>109</v>
      </c>
      <c r="L5087" t="s">
        <v>110</v>
      </c>
      <c r="M5087" t="s">
        <v>712</v>
      </c>
      <c r="N5087" t="s">
        <v>763</v>
      </c>
      <c r="O5087" s="12">
        <v>2008</v>
      </c>
      <c r="P5087" s="12">
        <v>5</v>
      </c>
      <c r="Q5087" s="12">
        <v>2008</v>
      </c>
      <c r="R5087" s="12">
        <v>10</v>
      </c>
      <c r="S5087">
        <f t="shared" si="67"/>
        <v>8.0645161290322578E-2</v>
      </c>
      <c r="T5087" s="7">
        <v>2.5</v>
      </c>
      <c r="U5087">
        <v>8</v>
      </c>
      <c r="V5087" t="s">
        <v>82</v>
      </c>
      <c r="W5087">
        <f t="shared" si="68"/>
        <v>480</v>
      </c>
      <c r="X5087" s="5">
        <v>2</v>
      </c>
      <c r="Y5087" s="15" t="s">
        <v>48</v>
      </c>
      <c r="Z5087" t="s">
        <v>55</v>
      </c>
      <c r="AA5087" t="s">
        <v>1062</v>
      </c>
      <c r="AB5087">
        <v>1</v>
      </c>
      <c r="AC5087" s="68" t="s">
        <v>1476</v>
      </c>
      <c r="AD5087" s="68" t="s">
        <v>1659</v>
      </c>
      <c r="AE5087" t="s">
        <v>1475</v>
      </c>
    </row>
    <row r="5088" spans="1:31" ht="14.4" x14ac:dyDescent="0.3">
      <c r="A5088">
        <v>48</v>
      </c>
      <c r="B5088" t="s">
        <v>24</v>
      </c>
      <c r="C5088" t="s">
        <v>358</v>
      </c>
      <c r="D5088" t="s">
        <v>359</v>
      </c>
      <c r="E5088">
        <v>2011</v>
      </c>
      <c r="F5088" t="s">
        <v>770</v>
      </c>
      <c r="G5088" t="s">
        <v>771</v>
      </c>
      <c r="H5088" s="3" t="s">
        <v>772</v>
      </c>
      <c r="I5088" s="8">
        <v>-6.0430000000000001</v>
      </c>
      <c r="J5088" s="8">
        <v>-76.582999999999998</v>
      </c>
      <c r="K5088" t="s">
        <v>109</v>
      </c>
      <c r="L5088" t="s">
        <v>110</v>
      </c>
      <c r="M5088" t="s">
        <v>712</v>
      </c>
      <c r="N5088" t="s">
        <v>763</v>
      </c>
      <c r="O5088" s="12">
        <v>2008</v>
      </c>
      <c r="P5088" s="12">
        <v>5</v>
      </c>
      <c r="Q5088" s="12">
        <v>2008</v>
      </c>
      <c r="R5088" s="12">
        <v>10</v>
      </c>
      <c r="S5088">
        <f t="shared" si="67"/>
        <v>8.0645161290322578E-2</v>
      </c>
      <c r="T5088" s="7">
        <v>2.5</v>
      </c>
      <c r="U5088">
        <v>8</v>
      </c>
      <c r="V5088" t="s">
        <v>82</v>
      </c>
      <c r="W5088">
        <f t="shared" si="68"/>
        <v>480</v>
      </c>
      <c r="X5088" s="5">
        <v>2</v>
      </c>
      <c r="Y5088" s="15" t="s">
        <v>48</v>
      </c>
      <c r="Z5088" t="s">
        <v>55</v>
      </c>
      <c r="AA5088" t="s">
        <v>1072</v>
      </c>
      <c r="AB5088">
        <v>0</v>
      </c>
      <c r="AC5088" s="68" t="s">
        <v>1476</v>
      </c>
      <c r="AD5088" s="68" t="s">
        <v>1659</v>
      </c>
      <c r="AE5088" t="s">
        <v>1475</v>
      </c>
    </row>
    <row r="5089" spans="1:31" ht="14.4" x14ac:dyDescent="0.3">
      <c r="A5089">
        <v>48</v>
      </c>
      <c r="B5089" t="s">
        <v>24</v>
      </c>
      <c r="C5089" t="s">
        <v>358</v>
      </c>
      <c r="D5089" t="s">
        <v>359</v>
      </c>
      <c r="E5089">
        <v>2011</v>
      </c>
      <c r="F5089" t="s">
        <v>770</v>
      </c>
      <c r="G5089" t="s">
        <v>771</v>
      </c>
      <c r="H5089" s="3" t="s">
        <v>772</v>
      </c>
      <c r="I5089" s="8">
        <v>-6.0430000000000001</v>
      </c>
      <c r="J5089" s="8">
        <v>-76.582999999999998</v>
      </c>
      <c r="K5089" t="s">
        <v>109</v>
      </c>
      <c r="L5089" t="s">
        <v>110</v>
      </c>
      <c r="M5089" t="s">
        <v>712</v>
      </c>
      <c r="N5089" t="s">
        <v>763</v>
      </c>
      <c r="O5089" s="12">
        <v>2008</v>
      </c>
      <c r="P5089" s="12">
        <v>5</v>
      </c>
      <c r="Q5089" s="12">
        <v>2008</v>
      </c>
      <c r="R5089" s="12">
        <v>10</v>
      </c>
      <c r="S5089">
        <f t="shared" si="67"/>
        <v>8.0645161290322578E-2</v>
      </c>
      <c r="T5089" s="7">
        <v>2.5</v>
      </c>
      <c r="U5089">
        <v>8</v>
      </c>
      <c r="V5089" t="s">
        <v>82</v>
      </c>
      <c r="W5089">
        <f t="shared" si="68"/>
        <v>480</v>
      </c>
      <c r="X5089" s="5">
        <v>2</v>
      </c>
      <c r="Y5089" s="15" t="s">
        <v>48</v>
      </c>
      <c r="Z5089" t="s">
        <v>55</v>
      </c>
      <c r="AA5089" t="s">
        <v>1110</v>
      </c>
      <c r="AB5089">
        <v>0</v>
      </c>
      <c r="AC5089" s="68" t="s">
        <v>1476</v>
      </c>
      <c r="AD5089" s="68" t="s">
        <v>1659</v>
      </c>
      <c r="AE5089" t="s">
        <v>1475</v>
      </c>
    </row>
    <row r="5090" spans="1:31" ht="14.4" x14ac:dyDescent="0.3">
      <c r="A5090">
        <v>48</v>
      </c>
      <c r="B5090" t="s">
        <v>24</v>
      </c>
      <c r="C5090" t="s">
        <v>358</v>
      </c>
      <c r="D5090" t="s">
        <v>359</v>
      </c>
      <c r="E5090">
        <v>2011</v>
      </c>
      <c r="F5090" t="s">
        <v>770</v>
      </c>
      <c r="G5090" t="s">
        <v>771</v>
      </c>
      <c r="H5090" s="3" t="s">
        <v>772</v>
      </c>
      <c r="I5090" s="8">
        <v>-6.0430000000000001</v>
      </c>
      <c r="J5090" s="8">
        <v>-76.582999999999998</v>
      </c>
      <c r="K5090" t="s">
        <v>109</v>
      </c>
      <c r="L5090" t="s">
        <v>110</v>
      </c>
      <c r="M5090" t="s">
        <v>712</v>
      </c>
      <c r="N5090" t="s">
        <v>763</v>
      </c>
      <c r="O5090" s="12">
        <v>2008</v>
      </c>
      <c r="P5090" s="12">
        <v>5</v>
      </c>
      <c r="Q5090" s="12">
        <v>2008</v>
      </c>
      <c r="R5090" s="12">
        <v>10</v>
      </c>
      <c r="S5090">
        <f t="shared" si="67"/>
        <v>8.0645161290322578E-2</v>
      </c>
      <c r="T5090" s="7">
        <v>2.5</v>
      </c>
      <c r="U5090">
        <v>8</v>
      </c>
      <c r="V5090" t="s">
        <v>82</v>
      </c>
      <c r="W5090">
        <f t="shared" si="68"/>
        <v>480</v>
      </c>
      <c r="X5090" s="5">
        <v>2</v>
      </c>
      <c r="Y5090" s="15" t="s">
        <v>48</v>
      </c>
      <c r="Z5090" t="s">
        <v>55</v>
      </c>
      <c r="AA5090" t="s">
        <v>1178</v>
      </c>
      <c r="AB5090">
        <v>0</v>
      </c>
      <c r="AC5090" s="68" t="s">
        <v>1476</v>
      </c>
      <c r="AD5090" s="68" t="s">
        <v>1659</v>
      </c>
      <c r="AE5090" t="s">
        <v>1475</v>
      </c>
    </row>
    <row r="5091" spans="1:31" ht="14.4" x14ac:dyDescent="0.3">
      <c r="A5091">
        <v>48</v>
      </c>
      <c r="B5091" t="s">
        <v>24</v>
      </c>
      <c r="C5091" t="s">
        <v>358</v>
      </c>
      <c r="D5091" t="s">
        <v>359</v>
      </c>
      <c r="E5091">
        <v>2011</v>
      </c>
      <c r="F5091" t="s">
        <v>770</v>
      </c>
      <c r="G5091" t="s">
        <v>771</v>
      </c>
      <c r="H5091" s="3" t="s">
        <v>772</v>
      </c>
      <c r="I5091" s="8">
        <v>-6.0430000000000001</v>
      </c>
      <c r="J5091" s="8">
        <v>-76.582999999999998</v>
      </c>
      <c r="K5091" t="s">
        <v>109</v>
      </c>
      <c r="L5091" t="s">
        <v>110</v>
      </c>
      <c r="M5091" t="s">
        <v>712</v>
      </c>
      <c r="N5091" t="s">
        <v>763</v>
      </c>
      <c r="O5091" s="12">
        <v>2008</v>
      </c>
      <c r="P5091" s="12">
        <v>5</v>
      </c>
      <c r="Q5091" s="12">
        <v>2008</v>
      </c>
      <c r="R5091" s="12">
        <v>10</v>
      </c>
      <c r="S5091">
        <f t="shared" si="67"/>
        <v>8.0645161290322578E-2</v>
      </c>
      <c r="T5091" s="7">
        <v>2.5</v>
      </c>
      <c r="U5091">
        <v>8</v>
      </c>
      <c r="V5091" t="s">
        <v>82</v>
      </c>
      <c r="W5091">
        <f t="shared" si="68"/>
        <v>480</v>
      </c>
      <c r="X5091" s="5">
        <v>2</v>
      </c>
      <c r="Y5091" s="15" t="s">
        <v>48</v>
      </c>
      <c r="Z5091" t="s">
        <v>55</v>
      </c>
      <c r="AA5091" t="s">
        <v>867</v>
      </c>
      <c r="AB5091">
        <v>2</v>
      </c>
      <c r="AC5091" s="68" t="s">
        <v>1476</v>
      </c>
      <c r="AD5091" s="68" t="s">
        <v>1659</v>
      </c>
      <c r="AE5091" t="s">
        <v>1475</v>
      </c>
    </row>
    <row r="5092" spans="1:31" ht="14.4" x14ac:dyDescent="0.3">
      <c r="A5092">
        <v>48</v>
      </c>
      <c r="B5092" t="s">
        <v>24</v>
      </c>
      <c r="C5092" t="s">
        <v>358</v>
      </c>
      <c r="D5092" t="s">
        <v>359</v>
      </c>
      <c r="E5092">
        <v>2011</v>
      </c>
      <c r="F5092" t="s">
        <v>770</v>
      </c>
      <c r="G5092" t="s">
        <v>771</v>
      </c>
      <c r="H5092" s="3" t="s">
        <v>772</v>
      </c>
      <c r="I5092" s="8">
        <v>-6.0430000000000001</v>
      </c>
      <c r="J5092" s="8">
        <v>-76.582999999999998</v>
      </c>
      <c r="K5092" t="s">
        <v>109</v>
      </c>
      <c r="L5092" t="s">
        <v>110</v>
      </c>
      <c r="M5092" t="s">
        <v>712</v>
      </c>
      <c r="N5092" t="s">
        <v>763</v>
      </c>
      <c r="O5092" s="12">
        <v>2008</v>
      </c>
      <c r="P5092" s="12">
        <v>5</v>
      </c>
      <c r="Q5092" s="12">
        <v>2008</v>
      </c>
      <c r="R5092" s="12">
        <v>10</v>
      </c>
      <c r="S5092">
        <f t="shared" si="67"/>
        <v>8.0645161290322578E-2</v>
      </c>
      <c r="T5092" s="7">
        <v>2.5</v>
      </c>
      <c r="U5092">
        <v>8</v>
      </c>
      <c r="V5092" t="s">
        <v>82</v>
      </c>
      <c r="W5092">
        <f t="shared" si="68"/>
        <v>480</v>
      </c>
      <c r="X5092" s="5">
        <v>2</v>
      </c>
      <c r="Y5092" s="15" t="s">
        <v>48</v>
      </c>
      <c r="Z5092" t="s">
        <v>55</v>
      </c>
      <c r="AA5092" t="s">
        <v>258</v>
      </c>
      <c r="AB5092">
        <v>0</v>
      </c>
      <c r="AC5092" s="68" t="s">
        <v>1476</v>
      </c>
      <c r="AD5092" s="68" t="s">
        <v>1659</v>
      </c>
      <c r="AE5092" t="s">
        <v>1475</v>
      </c>
    </row>
    <row r="5093" spans="1:31" ht="14.4" x14ac:dyDescent="0.3">
      <c r="A5093">
        <v>48</v>
      </c>
      <c r="B5093" t="s">
        <v>24</v>
      </c>
      <c r="C5093" t="s">
        <v>358</v>
      </c>
      <c r="D5093" t="s">
        <v>359</v>
      </c>
      <c r="E5093">
        <v>2011</v>
      </c>
      <c r="F5093" t="s">
        <v>770</v>
      </c>
      <c r="G5093" t="s">
        <v>771</v>
      </c>
      <c r="H5093" s="3" t="s">
        <v>772</v>
      </c>
      <c r="I5093" s="8">
        <v>-6.0430000000000001</v>
      </c>
      <c r="J5093" s="8">
        <v>-76.582999999999998</v>
      </c>
      <c r="K5093" t="s">
        <v>109</v>
      </c>
      <c r="L5093" t="s">
        <v>110</v>
      </c>
      <c r="M5093" t="s">
        <v>712</v>
      </c>
      <c r="N5093" t="s">
        <v>763</v>
      </c>
      <c r="O5093" s="12">
        <v>2008</v>
      </c>
      <c r="P5093" s="12">
        <v>5</v>
      </c>
      <c r="Q5093" s="12">
        <v>2008</v>
      </c>
      <c r="R5093" s="12">
        <v>10</v>
      </c>
      <c r="S5093">
        <f t="shared" si="67"/>
        <v>8.0645161290322578E-2</v>
      </c>
      <c r="T5093" s="7">
        <v>2.5</v>
      </c>
      <c r="U5093">
        <v>8</v>
      </c>
      <c r="V5093" t="s">
        <v>82</v>
      </c>
      <c r="W5093">
        <f t="shared" si="68"/>
        <v>480</v>
      </c>
      <c r="X5093" s="5">
        <v>2</v>
      </c>
      <c r="Y5093" s="15" t="s">
        <v>48</v>
      </c>
      <c r="Z5093" t="s">
        <v>55</v>
      </c>
      <c r="AA5093" t="s">
        <v>1083</v>
      </c>
      <c r="AB5093">
        <v>1</v>
      </c>
      <c r="AC5093" s="68" t="s">
        <v>1476</v>
      </c>
      <c r="AD5093" s="68" t="s">
        <v>1659</v>
      </c>
      <c r="AE5093" t="s">
        <v>1475</v>
      </c>
    </row>
    <row r="5094" spans="1:31" ht="14.4" x14ac:dyDescent="0.3">
      <c r="A5094">
        <v>48</v>
      </c>
      <c r="B5094" t="s">
        <v>24</v>
      </c>
      <c r="C5094" t="s">
        <v>358</v>
      </c>
      <c r="D5094" t="s">
        <v>359</v>
      </c>
      <c r="E5094">
        <v>2011</v>
      </c>
      <c r="F5094" t="s">
        <v>770</v>
      </c>
      <c r="G5094" t="s">
        <v>771</v>
      </c>
      <c r="H5094" s="3" t="s">
        <v>772</v>
      </c>
      <c r="I5094" s="8">
        <v>-6.0430000000000001</v>
      </c>
      <c r="J5094" s="8">
        <v>-76.582999999999998</v>
      </c>
      <c r="K5094" t="s">
        <v>109</v>
      </c>
      <c r="L5094" t="s">
        <v>110</v>
      </c>
      <c r="M5094" t="s">
        <v>712</v>
      </c>
      <c r="N5094" t="s">
        <v>763</v>
      </c>
      <c r="O5094" s="12">
        <v>2008</v>
      </c>
      <c r="P5094" s="12">
        <v>5</v>
      </c>
      <c r="Q5094" s="12">
        <v>2008</v>
      </c>
      <c r="R5094" s="12">
        <v>10</v>
      </c>
      <c r="S5094">
        <f t="shared" si="67"/>
        <v>8.0645161290322578E-2</v>
      </c>
      <c r="T5094" s="7">
        <v>2.5</v>
      </c>
      <c r="U5094">
        <v>8</v>
      </c>
      <c r="V5094" t="s">
        <v>82</v>
      </c>
      <c r="W5094">
        <f t="shared" si="68"/>
        <v>480</v>
      </c>
      <c r="X5094" s="5">
        <v>2</v>
      </c>
      <c r="Y5094" s="15" t="s">
        <v>48</v>
      </c>
      <c r="Z5094" t="s">
        <v>55</v>
      </c>
      <c r="AA5094" t="s">
        <v>524</v>
      </c>
      <c r="AB5094">
        <v>1</v>
      </c>
      <c r="AC5094" s="68" t="s">
        <v>1476</v>
      </c>
      <c r="AD5094" s="68" t="s">
        <v>1659</v>
      </c>
      <c r="AE5094" t="s">
        <v>1475</v>
      </c>
    </row>
    <row r="5095" spans="1:31" ht="14.4" x14ac:dyDescent="0.3">
      <c r="A5095">
        <v>48</v>
      </c>
      <c r="B5095" t="s">
        <v>24</v>
      </c>
      <c r="C5095" t="s">
        <v>358</v>
      </c>
      <c r="D5095" t="s">
        <v>359</v>
      </c>
      <c r="E5095">
        <v>2011</v>
      </c>
      <c r="F5095" t="s">
        <v>770</v>
      </c>
      <c r="G5095" t="s">
        <v>771</v>
      </c>
      <c r="H5095" s="3" t="s">
        <v>772</v>
      </c>
      <c r="I5095" s="8">
        <v>-6.0430000000000001</v>
      </c>
      <c r="J5095" s="8">
        <v>-76.582999999999998</v>
      </c>
      <c r="K5095" t="s">
        <v>109</v>
      </c>
      <c r="L5095" t="s">
        <v>110</v>
      </c>
      <c r="M5095" t="s">
        <v>712</v>
      </c>
      <c r="N5095" t="s">
        <v>763</v>
      </c>
      <c r="O5095" s="12">
        <v>2008</v>
      </c>
      <c r="P5095" s="12">
        <v>5</v>
      </c>
      <c r="Q5095" s="12">
        <v>2008</v>
      </c>
      <c r="R5095" s="12">
        <v>10</v>
      </c>
      <c r="S5095">
        <f t="shared" si="67"/>
        <v>8.0645161290322578E-2</v>
      </c>
      <c r="T5095" s="7">
        <v>2.5</v>
      </c>
      <c r="U5095">
        <v>8</v>
      </c>
      <c r="V5095" t="s">
        <v>82</v>
      </c>
      <c r="W5095">
        <f t="shared" si="68"/>
        <v>480</v>
      </c>
      <c r="X5095" s="5">
        <v>2</v>
      </c>
      <c r="Y5095" s="15" t="s">
        <v>48</v>
      </c>
      <c r="Z5095" t="s">
        <v>55</v>
      </c>
      <c r="AA5095" t="s">
        <v>1107</v>
      </c>
      <c r="AB5095">
        <v>0</v>
      </c>
      <c r="AC5095" s="68" t="s">
        <v>1476</v>
      </c>
      <c r="AD5095" s="68" t="s">
        <v>1659</v>
      </c>
      <c r="AE5095" t="s">
        <v>1475</v>
      </c>
    </row>
    <row r="5096" spans="1:31" ht="14.4" x14ac:dyDescent="0.3">
      <c r="A5096">
        <v>48</v>
      </c>
      <c r="B5096" t="s">
        <v>24</v>
      </c>
      <c r="C5096" t="s">
        <v>358</v>
      </c>
      <c r="D5096" t="s">
        <v>359</v>
      </c>
      <c r="E5096">
        <v>2011</v>
      </c>
      <c r="F5096" t="s">
        <v>770</v>
      </c>
      <c r="G5096" t="s">
        <v>771</v>
      </c>
      <c r="H5096" s="3" t="s">
        <v>772</v>
      </c>
      <c r="I5096" s="8">
        <v>-6.0430000000000001</v>
      </c>
      <c r="J5096" s="8">
        <v>-76.582999999999998</v>
      </c>
      <c r="K5096" t="s">
        <v>109</v>
      </c>
      <c r="L5096" t="s">
        <v>110</v>
      </c>
      <c r="M5096" t="s">
        <v>712</v>
      </c>
      <c r="N5096" t="s">
        <v>763</v>
      </c>
      <c r="O5096" s="12">
        <v>2008</v>
      </c>
      <c r="P5096" s="12">
        <v>5</v>
      </c>
      <c r="Q5096" s="12">
        <v>2008</v>
      </c>
      <c r="R5096" s="12">
        <v>10</v>
      </c>
      <c r="S5096">
        <f t="shared" si="67"/>
        <v>8.0645161290322578E-2</v>
      </c>
      <c r="T5096" s="7">
        <v>2.5</v>
      </c>
      <c r="U5096">
        <v>8</v>
      </c>
      <c r="V5096" t="s">
        <v>82</v>
      </c>
      <c r="W5096">
        <f t="shared" si="68"/>
        <v>480</v>
      </c>
      <c r="X5096" s="5">
        <v>2</v>
      </c>
      <c r="Y5096" s="15" t="s">
        <v>48</v>
      </c>
      <c r="Z5096" t="s">
        <v>55</v>
      </c>
      <c r="AA5096" t="s">
        <v>1112</v>
      </c>
      <c r="AB5096">
        <v>0</v>
      </c>
      <c r="AC5096" s="68" t="s">
        <v>1476</v>
      </c>
      <c r="AD5096" s="68" t="s">
        <v>1659</v>
      </c>
      <c r="AE5096" t="s">
        <v>1475</v>
      </c>
    </row>
    <row r="5097" spans="1:31" ht="14.4" x14ac:dyDescent="0.3">
      <c r="A5097">
        <v>48</v>
      </c>
      <c r="B5097" t="s">
        <v>24</v>
      </c>
      <c r="C5097" t="s">
        <v>358</v>
      </c>
      <c r="D5097" t="s">
        <v>359</v>
      </c>
      <c r="E5097">
        <v>2011</v>
      </c>
      <c r="F5097" t="s">
        <v>770</v>
      </c>
      <c r="G5097" t="s">
        <v>771</v>
      </c>
      <c r="H5097" s="3" t="s">
        <v>772</v>
      </c>
      <c r="I5097" s="8">
        <v>-6.0430000000000001</v>
      </c>
      <c r="J5097" s="8">
        <v>-76.582999999999998</v>
      </c>
      <c r="K5097" t="s">
        <v>109</v>
      </c>
      <c r="L5097" t="s">
        <v>110</v>
      </c>
      <c r="M5097" t="s">
        <v>712</v>
      </c>
      <c r="N5097" t="s">
        <v>763</v>
      </c>
      <c r="O5097" s="12">
        <v>2008</v>
      </c>
      <c r="P5097" s="12">
        <v>5</v>
      </c>
      <c r="Q5097" s="12">
        <v>2008</v>
      </c>
      <c r="R5097" s="12">
        <v>10</v>
      </c>
      <c r="S5097">
        <f t="shared" si="67"/>
        <v>8.0645161290322578E-2</v>
      </c>
      <c r="T5097" s="7">
        <v>2.5</v>
      </c>
      <c r="U5097">
        <v>8</v>
      </c>
      <c r="V5097" t="s">
        <v>82</v>
      </c>
      <c r="W5097">
        <f t="shared" si="68"/>
        <v>480</v>
      </c>
      <c r="X5097" s="5">
        <v>2</v>
      </c>
      <c r="Y5097" s="15" t="s">
        <v>48</v>
      </c>
      <c r="Z5097" t="s">
        <v>55</v>
      </c>
      <c r="AA5097" t="s">
        <v>889</v>
      </c>
      <c r="AB5097">
        <v>1</v>
      </c>
      <c r="AC5097" s="68" t="s">
        <v>1476</v>
      </c>
      <c r="AD5097" s="68" t="s">
        <v>1659</v>
      </c>
      <c r="AE5097" t="s">
        <v>1475</v>
      </c>
    </row>
    <row r="5098" spans="1:31" ht="14.4" x14ac:dyDescent="0.3">
      <c r="A5098">
        <v>48</v>
      </c>
      <c r="B5098" t="s">
        <v>24</v>
      </c>
      <c r="C5098" t="s">
        <v>358</v>
      </c>
      <c r="D5098" t="s">
        <v>359</v>
      </c>
      <c r="E5098">
        <v>2011</v>
      </c>
      <c r="F5098" t="s">
        <v>770</v>
      </c>
      <c r="G5098" t="s">
        <v>771</v>
      </c>
      <c r="H5098" s="3" t="s">
        <v>772</v>
      </c>
      <c r="I5098" s="8">
        <v>-6.0430000000000001</v>
      </c>
      <c r="J5098" s="8">
        <v>-76.582999999999998</v>
      </c>
      <c r="K5098" t="s">
        <v>109</v>
      </c>
      <c r="L5098" t="s">
        <v>110</v>
      </c>
      <c r="M5098" t="s">
        <v>712</v>
      </c>
      <c r="N5098" t="s">
        <v>763</v>
      </c>
      <c r="O5098" s="12">
        <v>2008</v>
      </c>
      <c r="P5098" s="12">
        <v>5</v>
      </c>
      <c r="Q5098" s="12">
        <v>2008</v>
      </c>
      <c r="R5098" s="12">
        <v>10</v>
      </c>
      <c r="S5098">
        <f t="shared" si="67"/>
        <v>8.0645161290322578E-2</v>
      </c>
      <c r="T5098" s="7">
        <v>2.5</v>
      </c>
      <c r="U5098">
        <v>8</v>
      </c>
      <c r="V5098" t="s">
        <v>82</v>
      </c>
      <c r="W5098">
        <f t="shared" si="68"/>
        <v>480</v>
      </c>
      <c r="X5098" s="5">
        <v>2</v>
      </c>
      <c r="Y5098" s="15" t="s">
        <v>48</v>
      </c>
      <c r="Z5098" t="s">
        <v>55</v>
      </c>
      <c r="AA5098" t="s">
        <v>896</v>
      </c>
      <c r="AB5098">
        <v>0</v>
      </c>
      <c r="AC5098" s="68" t="s">
        <v>1476</v>
      </c>
      <c r="AD5098" s="68" t="s">
        <v>1659</v>
      </c>
      <c r="AE5098" t="s">
        <v>1475</v>
      </c>
    </row>
    <row r="5099" spans="1:31" ht="14.4" x14ac:dyDescent="0.3">
      <c r="A5099">
        <v>48</v>
      </c>
      <c r="B5099" t="s">
        <v>24</v>
      </c>
      <c r="C5099" t="s">
        <v>358</v>
      </c>
      <c r="D5099" t="s">
        <v>359</v>
      </c>
      <c r="E5099">
        <v>2011</v>
      </c>
      <c r="F5099" t="s">
        <v>770</v>
      </c>
      <c r="G5099" t="s">
        <v>771</v>
      </c>
      <c r="H5099" s="3" t="s">
        <v>772</v>
      </c>
      <c r="I5099" s="8">
        <v>-6.0430000000000001</v>
      </c>
      <c r="J5099" s="8">
        <v>-76.582999999999998</v>
      </c>
      <c r="K5099" t="s">
        <v>109</v>
      </c>
      <c r="L5099" t="s">
        <v>110</v>
      </c>
      <c r="M5099" t="s">
        <v>712</v>
      </c>
      <c r="N5099" t="s">
        <v>763</v>
      </c>
      <c r="O5099" s="12">
        <v>2008</v>
      </c>
      <c r="P5099" s="12">
        <v>5</v>
      </c>
      <c r="Q5099" s="12">
        <v>2008</v>
      </c>
      <c r="R5099" s="12">
        <v>10</v>
      </c>
      <c r="S5099">
        <f t="shared" si="67"/>
        <v>8.0645161290322578E-2</v>
      </c>
      <c r="T5099" s="7">
        <v>2.5</v>
      </c>
      <c r="U5099">
        <v>8</v>
      </c>
      <c r="V5099" t="s">
        <v>82</v>
      </c>
      <c r="W5099">
        <f t="shared" si="68"/>
        <v>480</v>
      </c>
      <c r="X5099" s="5">
        <v>2</v>
      </c>
      <c r="Y5099" s="15" t="s">
        <v>48</v>
      </c>
      <c r="Z5099" t="s">
        <v>55</v>
      </c>
      <c r="AA5099" t="s">
        <v>1179</v>
      </c>
      <c r="AB5099">
        <v>0</v>
      </c>
      <c r="AC5099" s="68" t="s">
        <v>1476</v>
      </c>
      <c r="AD5099" s="68" t="s">
        <v>1659</v>
      </c>
      <c r="AE5099" t="s">
        <v>1475</v>
      </c>
    </row>
    <row r="5100" spans="1:31" ht="14.4" x14ac:dyDescent="0.3">
      <c r="A5100">
        <v>48</v>
      </c>
      <c r="B5100" t="s">
        <v>24</v>
      </c>
      <c r="C5100" t="s">
        <v>358</v>
      </c>
      <c r="D5100" t="s">
        <v>359</v>
      </c>
      <c r="E5100">
        <v>2011</v>
      </c>
      <c r="F5100" t="s">
        <v>770</v>
      </c>
      <c r="G5100" t="s">
        <v>771</v>
      </c>
      <c r="H5100" s="3" t="s">
        <v>772</v>
      </c>
      <c r="I5100" s="8">
        <v>-6.0430000000000001</v>
      </c>
      <c r="J5100" s="8">
        <v>-76.582999999999998</v>
      </c>
      <c r="K5100" t="s">
        <v>109</v>
      </c>
      <c r="L5100" t="s">
        <v>110</v>
      </c>
      <c r="M5100" t="s">
        <v>712</v>
      </c>
      <c r="N5100" t="s">
        <v>763</v>
      </c>
      <c r="O5100" s="12">
        <v>2008</v>
      </c>
      <c r="P5100" s="12">
        <v>5</v>
      </c>
      <c r="Q5100" s="12">
        <v>2008</v>
      </c>
      <c r="R5100" s="12">
        <v>10</v>
      </c>
      <c r="S5100">
        <f t="shared" si="67"/>
        <v>8.0645161290322578E-2</v>
      </c>
      <c r="T5100" s="7">
        <v>2.5</v>
      </c>
      <c r="U5100">
        <v>8</v>
      </c>
      <c r="V5100" t="s">
        <v>82</v>
      </c>
      <c r="W5100">
        <f t="shared" si="68"/>
        <v>480</v>
      </c>
      <c r="X5100" s="5">
        <v>2</v>
      </c>
      <c r="Y5100" s="15" t="s">
        <v>48</v>
      </c>
      <c r="Z5100" t="s">
        <v>55</v>
      </c>
      <c r="AA5100" t="s">
        <v>70</v>
      </c>
      <c r="AB5100">
        <v>0</v>
      </c>
      <c r="AC5100" s="68" t="s">
        <v>1476</v>
      </c>
      <c r="AD5100" s="68" t="s">
        <v>1659</v>
      </c>
      <c r="AE5100" t="s">
        <v>1475</v>
      </c>
    </row>
    <row r="5101" spans="1:31" ht="14.4" x14ac:dyDescent="0.3">
      <c r="A5101">
        <v>48</v>
      </c>
      <c r="B5101" t="s">
        <v>24</v>
      </c>
      <c r="C5101" t="s">
        <v>358</v>
      </c>
      <c r="D5101" t="s">
        <v>359</v>
      </c>
      <c r="E5101">
        <v>2011</v>
      </c>
      <c r="F5101" t="s">
        <v>770</v>
      </c>
      <c r="G5101" t="s">
        <v>771</v>
      </c>
      <c r="H5101" s="3" t="s">
        <v>772</v>
      </c>
      <c r="I5101" s="8">
        <v>-6.0430000000000001</v>
      </c>
      <c r="J5101" s="8">
        <v>-76.582999999999998</v>
      </c>
      <c r="K5101" t="s">
        <v>109</v>
      </c>
      <c r="L5101" t="s">
        <v>110</v>
      </c>
      <c r="M5101" t="s">
        <v>712</v>
      </c>
      <c r="N5101" t="s">
        <v>763</v>
      </c>
      <c r="O5101" s="12">
        <v>2008</v>
      </c>
      <c r="P5101" s="12">
        <v>5</v>
      </c>
      <c r="Q5101" s="12">
        <v>2008</v>
      </c>
      <c r="R5101" s="12">
        <v>10</v>
      </c>
      <c r="S5101">
        <f t="shared" si="67"/>
        <v>8.0645161290322578E-2</v>
      </c>
      <c r="T5101" s="7">
        <v>2.5</v>
      </c>
      <c r="U5101">
        <v>8</v>
      </c>
      <c r="V5101" t="s">
        <v>82</v>
      </c>
      <c r="W5101">
        <f t="shared" si="68"/>
        <v>480</v>
      </c>
      <c r="X5101" s="5">
        <v>2</v>
      </c>
      <c r="Y5101" s="15" t="s">
        <v>48</v>
      </c>
      <c r="Z5101" t="s">
        <v>55</v>
      </c>
      <c r="AA5101" t="s">
        <v>1108</v>
      </c>
      <c r="AB5101">
        <v>0</v>
      </c>
      <c r="AC5101" s="68" t="s">
        <v>1476</v>
      </c>
      <c r="AD5101" s="68" t="s">
        <v>1659</v>
      </c>
      <c r="AE5101" t="s">
        <v>1475</v>
      </c>
    </row>
    <row r="5102" spans="1:31" ht="14.4" x14ac:dyDescent="0.3">
      <c r="A5102">
        <v>48</v>
      </c>
      <c r="B5102" t="s">
        <v>24</v>
      </c>
      <c r="C5102" t="s">
        <v>358</v>
      </c>
      <c r="D5102" t="s">
        <v>359</v>
      </c>
      <c r="E5102">
        <v>2011</v>
      </c>
      <c r="F5102" t="s">
        <v>770</v>
      </c>
      <c r="G5102" t="s">
        <v>771</v>
      </c>
      <c r="H5102" s="3" t="s">
        <v>772</v>
      </c>
      <c r="I5102" s="8">
        <v>-6.0430000000000001</v>
      </c>
      <c r="J5102" s="8">
        <v>-76.582999999999998</v>
      </c>
      <c r="K5102" t="s">
        <v>109</v>
      </c>
      <c r="L5102" t="s">
        <v>110</v>
      </c>
      <c r="M5102" t="s">
        <v>712</v>
      </c>
      <c r="N5102" t="s">
        <v>763</v>
      </c>
      <c r="O5102" s="12">
        <v>2008</v>
      </c>
      <c r="P5102" s="12">
        <v>5</v>
      </c>
      <c r="Q5102" s="12">
        <v>2008</v>
      </c>
      <c r="R5102" s="12">
        <v>10</v>
      </c>
      <c r="S5102">
        <f t="shared" si="67"/>
        <v>8.0645161290322578E-2</v>
      </c>
      <c r="T5102" s="7">
        <v>2.5</v>
      </c>
      <c r="U5102">
        <v>8</v>
      </c>
      <c r="V5102" t="s">
        <v>82</v>
      </c>
      <c r="W5102">
        <f t="shared" si="68"/>
        <v>480</v>
      </c>
      <c r="X5102" s="5">
        <v>2</v>
      </c>
      <c r="Y5102" s="15" t="s">
        <v>48</v>
      </c>
      <c r="Z5102" t="s">
        <v>55</v>
      </c>
      <c r="AA5102" t="s">
        <v>1139</v>
      </c>
      <c r="AB5102">
        <v>0</v>
      </c>
      <c r="AC5102" s="68" t="s">
        <v>1476</v>
      </c>
      <c r="AD5102" s="68" t="s">
        <v>1659</v>
      </c>
      <c r="AE5102" t="s">
        <v>1475</v>
      </c>
    </row>
    <row r="5103" spans="1:31" ht="14.4" x14ac:dyDescent="0.3">
      <c r="A5103">
        <v>48</v>
      </c>
      <c r="B5103" t="s">
        <v>24</v>
      </c>
      <c r="C5103" t="s">
        <v>358</v>
      </c>
      <c r="D5103" t="s">
        <v>359</v>
      </c>
      <c r="E5103">
        <v>2011</v>
      </c>
      <c r="F5103" t="s">
        <v>770</v>
      </c>
      <c r="G5103" t="s">
        <v>771</v>
      </c>
      <c r="H5103" s="3" t="s">
        <v>772</v>
      </c>
      <c r="I5103" s="8">
        <v>-6.0430000000000001</v>
      </c>
      <c r="J5103" s="8">
        <v>-76.582999999999998</v>
      </c>
      <c r="K5103" t="s">
        <v>109</v>
      </c>
      <c r="L5103" t="s">
        <v>110</v>
      </c>
      <c r="M5103" t="s">
        <v>712</v>
      </c>
      <c r="N5103" t="s">
        <v>763</v>
      </c>
      <c r="O5103" s="12">
        <v>2008</v>
      </c>
      <c r="P5103" s="12">
        <v>5</v>
      </c>
      <c r="Q5103" s="12">
        <v>2008</v>
      </c>
      <c r="R5103" s="12">
        <v>10</v>
      </c>
      <c r="S5103">
        <f t="shared" si="67"/>
        <v>8.0645161290322578E-2</v>
      </c>
      <c r="T5103" s="7">
        <v>2.5</v>
      </c>
      <c r="U5103">
        <v>8</v>
      </c>
      <c r="V5103" t="s">
        <v>82</v>
      </c>
      <c r="W5103">
        <f t="shared" si="68"/>
        <v>480</v>
      </c>
      <c r="X5103" s="5">
        <v>2</v>
      </c>
      <c r="Y5103" s="15" t="s">
        <v>48</v>
      </c>
      <c r="Z5103" t="s">
        <v>55</v>
      </c>
      <c r="AA5103" t="s">
        <v>1113</v>
      </c>
      <c r="AB5103">
        <v>0</v>
      </c>
      <c r="AC5103" s="68" t="s">
        <v>1476</v>
      </c>
      <c r="AD5103" s="68" t="s">
        <v>1659</v>
      </c>
      <c r="AE5103" t="s">
        <v>1475</v>
      </c>
    </row>
    <row r="5104" spans="1:31" ht="14.4" x14ac:dyDescent="0.3">
      <c r="A5104">
        <v>48</v>
      </c>
      <c r="B5104" t="s">
        <v>24</v>
      </c>
      <c r="C5104" t="s">
        <v>358</v>
      </c>
      <c r="D5104" t="s">
        <v>359</v>
      </c>
      <c r="E5104">
        <v>2011</v>
      </c>
      <c r="F5104" t="s">
        <v>770</v>
      </c>
      <c r="G5104" t="s">
        <v>771</v>
      </c>
      <c r="H5104" s="3" t="s">
        <v>772</v>
      </c>
      <c r="I5104" s="8">
        <v>-6.0430000000000001</v>
      </c>
      <c r="J5104" s="8">
        <v>-76.582999999999998</v>
      </c>
      <c r="K5104" t="s">
        <v>109</v>
      </c>
      <c r="L5104" t="s">
        <v>110</v>
      </c>
      <c r="M5104" t="s">
        <v>712</v>
      </c>
      <c r="N5104" t="s">
        <v>763</v>
      </c>
      <c r="O5104" s="12">
        <v>2008</v>
      </c>
      <c r="P5104" s="12">
        <v>5</v>
      </c>
      <c r="Q5104" s="12">
        <v>2008</v>
      </c>
      <c r="R5104" s="12">
        <v>10</v>
      </c>
      <c r="S5104">
        <f t="shared" si="67"/>
        <v>8.0645161290322578E-2</v>
      </c>
      <c r="T5104" s="7">
        <v>2.5</v>
      </c>
      <c r="U5104">
        <v>8</v>
      </c>
      <c r="V5104" t="s">
        <v>82</v>
      </c>
      <c r="W5104">
        <f t="shared" si="68"/>
        <v>480</v>
      </c>
      <c r="X5104" s="5">
        <v>2</v>
      </c>
      <c r="Y5104" s="15" t="s">
        <v>48</v>
      </c>
      <c r="Z5104" t="s">
        <v>55</v>
      </c>
      <c r="AA5104" t="s">
        <v>73</v>
      </c>
      <c r="AB5104">
        <v>0</v>
      </c>
      <c r="AC5104" s="68" t="s">
        <v>1476</v>
      </c>
      <c r="AD5104" s="68" t="s">
        <v>1659</v>
      </c>
      <c r="AE5104" t="s">
        <v>1475</v>
      </c>
    </row>
    <row r="5105" spans="1:31" ht="14.4" x14ac:dyDescent="0.3">
      <c r="A5105">
        <v>48</v>
      </c>
      <c r="B5105" t="s">
        <v>24</v>
      </c>
      <c r="C5105" t="s">
        <v>358</v>
      </c>
      <c r="D5105" t="s">
        <v>359</v>
      </c>
      <c r="E5105">
        <v>2011</v>
      </c>
      <c r="F5105" t="s">
        <v>770</v>
      </c>
      <c r="G5105" t="s">
        <v>771</v>
      </c>
      <c r="H5105" s="3" t="s">
        <v>772</v>
      </c>
      <c r="I5105" s="8">
        <v>-6.0430000000000001</v>
      </c>
      <c r="J5105" s="8">
        <v>-76.582999999999998</v>
      </c>
      <c r="K5105" t="s">
        <v>109</v>
      </c>
      <c r="L5105" t="s">
        <v>110</v>
      </c>
      <c r="M5105" t="s">
        <v>712</v>
      </c>
      <c r="N5105" t="s">
        <v>763</v>
      </c>
      <c r="O5105" s="12">
        <v>2008</v>
      </c>
      <c r="P5105" s="12">
        <v>5</v>
      </c>
      <c r="Q5105" s="12">
        <v>2008</v>
      </c>
      <c r="R5105" s="12">
        <v>10</v>
      </c>
      <c r="S5105">
        <f t="shared" si="67"/>
        <v>8.0645161290322578E-2</v>
      </c>
      <c r="T5105" s="7">
        <v>2.5</v>
      </c>
      <c r="U5105">
        <v>8</v>
      </c>
      <c r="V5105" t="s">
        <v>82</v>
      </c>
      <c r="W5105">
        <f t="shared" si="68"/>
        <v>480</v>
      </c>
      <c r="X5105" s="5">
        <v>2</v>
      </c>
      <c r="Y5105" s="15" t="s">
        <v>48</v>
      </c>
      <c r="Z5105" t="s">
        <v>55</v>
      </c>
      <c r="AA5105" t="s">
        <v>1180</v>
      </c>
      <c r="AB5105">
        <v>0</v>
      </c>
      <c r="AC5105" s="68" t="s">
        <v>1476</v>
      </c>
      <c r="AD5105" s="68" t="s">
        <v>1659</v>
      </c>
      <c r="AE5105" t="s">
        <v>1475</v>
      </c>
    </row>
    <row r="5106" spans="1:31" ht="14.4" x14ac:dyDescent="0.3">
      <c r="A5106">
        <v>48</v>
      </c>
      <c r="B5106" t="s">
        <v>24</v>
      </c>
      <c r="C5106" t="s">
        <v>358</v>
      </c>
      <c r="D5106" t="s">
        <v>359</v>
      </c>
      <c r="E5106">
        <v>2011</v>
      </c>
      <c r="F5106" t="s">
        <v>770</v>
      </c>
      <c r="G5106" t="s">
        <v>771</v>
      </c>
      <c r="H5106" s="3" t="s">
        <v>772</v>
      </c>
      <c r="I5106" s="8">
        <v>-6.0430000000000001</v>
      </c>
      <c r="J5106" s="8">
        <v>-76.582999999999998</v>
      </c>
      <c r="K5106" t="s">
        <v>109</v>
      </c>
      <c r="L5106" t="s">
        <v>110</v>
      </c>
      <c r="M5106" t="s">
        <v>712</v>
      </c>
      <c r="N5106" t="s">
        <v>763</v>
      </c>
      <c r="O5106" s="12">
        <v>2008</v>
      </c>
      <c r="P5106" s="12">
        <v>5</v>
      </c>
      <c r="Q5106" s="12">
        <v>2008</v>
      </c>
      <c r="R5106" s="12">
        <v>10</v>
      </c>
      <c r="S5106">
        <f t="shared" si="67"/>
        <v>8.0645161290322578E-2</v>
      </c>
      <c r="T5106" s="7">
        <v>2.5</v>
      </c>
      <c r="U5106">
        <v>8</v>
      </c>
      <c r="V5106" t="s">
        <v>82</v>
      </c>
      <c r="W5106">
        <f t="shared" si="68"/>
        <v>480</v>
      </c>
      <c r="X5106" s="5">
        <v>2</v>
      </c>
      <c r="Y5106" s="15" t="s">
        <v>48</v>
      </c>
      <c r="Z5106" t="s">
        <v>55</v>
      </c>
      <c r="AA5106" t="s">
        <v>1181</v>
      </c>
      <c r="AB5106">
        <v>0</v>
      </c>
      <c r="AC5106" s="68" t="s">
        <v>1476</v>
      </c>
      <c r="AD5106" s="68" t="s">
        <v>1659</v>
      </c>
      <c r="AE5106" t="s">
        <v>1475</v>
      </c>
    </row>
    <row r="5107" spans="1:31" ht="14.4" x14ac:dyDescent="0.3">
      <c r="A5107">
        <v>48</v>
      </c>
      <c r="B5107" t="s">
        <v>24</v>
      </c>
      <c r="C5107" t="s">
        <v>358</v>
      </c>
      <c r="D5107" t="s">
        <v>359</v>
      </c>
      <c r="E5107">
        <v>2011</v>
      </c>
      <c r="F5107" t="s">
        <v>770</v>
      </c>
      <c r="G5107" t="s">
        <v>771</v>
      </c>
      <c r="H5107" s="3" t="s">
        <v>772</v>
      </c>
      <c r="I5107" s="8">
        <v>-6.0430000000000001</v>
      </c>
      <c r="J5107" s="8">
        <v>-76.582999999999998</v>
      </c>
      <c r="K5107" t="s">
        <v>109</v>
      </c>
      <c r="L5107" t="s">
        <v>110</v>
      </c>
      <c r="M5107" t="s">
        <v>712</v>
      </c>
      <c r="N5107" t="s">
        <v>763</v>
      </c>
      <c r="O5107" s="12">
        <v>2008</v>
      </c>
      <c r="P5107" s="12">
        <v>5</v>
      </c>
      <c r="Q5107" s="12">
        <v>2008</v>
      </c>
      <c r="R5107" s="12">
        <v>10</v>
      </c>
      <c r="S5107">
        <f t="shared" si="67"/>
        <v>8.0645161290322578E-2</v>
      </c>
      <c r="T5107" s="7">
        <v>2.5</v>
      </c>
      <c r="U5107">
        <v>8</v>
      </c>
      <c r="V5107" t="s">
        <v>82</v>
      </c>
      <c r="W5107">
        <f t="shared" si="68"/>
        <v>480</v>
      </c>
      <c r="X5107" s="5">
        <v>2</v>
      </c>
      <c r="Y5107" s="15" t="s">
        <v>48</v>
      </c>
      <c r="Z5107" t="s">
        <v>55</v>
      </c>
      <c r="AA5107" t="s">
        <v>1182</v>
      </c>
      <c r="AB5107">
        <v>0</v>
      </c>
      <c r="AC5107" s="68" t="s">
        <v>1476</v>
      </c>
      <c r="AD5107" s="68" t="s">
        <v>1659</v>
      </c>
      <c r="AE5107" t="s">
        <v>1475</v>
      </c>
    </row>
    <row r="5108" spans="1:31" ht="14.4" x14ac:dyDescent="0.3">
      <c r="A5108">
        <v>48</v>
      </c>
      <c r="B5108" t="s">
        <v>24</v>
      </c>
      <c r="C5108" t="s">
        <v>358</v>
      </c>
      <c r="D5108" t="s">
        <v>359</v>
      </c>
      <c r="E5108">
        <v>2011</v>
      </c>
      <c r="F5108" t="s">
        <v>770</v>
      </c>
      <c r="G5108" t="s">
        <v>771</v>
      </c>
      <c r="H5108" s="3" t="s">
        <v>772</v>
      </c>
      <c r="I5108" s="8">
        <v>-6.0430000000000001</v>
      </c>
      <c r="J5108" s="8">
        <v>-76.582999999999998</v>
      </c>
      <c r="K5108" t="s">
        <v>109</v>
      </c>
      <c r="L5108" t="s">
        <v>110</v>
      </c>
      <c r="M5108" t="s">
        <v>712</v>
      </c>
      <c r="N5108" t="s">
        <v>763</v>
      </c>
      <c r="O5108" s="12">
        <v>2008</v>
      </c>
      <c r="P5108" s="12">
        <v>5</v>
      </c>
      <c r="Q5108" s="12">
        <v>2008</v>
      </c>
      <c r="R5108" s="12">
        <v>10</v>
      </c>
      <c r="S5108">
        <f t="shared" si="67"/>
        <v>8.0645161290322578E-2</v>
      </c>
      <c r="T5108" s="7">
        <v>2.5</v>
      </c>
      <c r="U5108">
        <v>8</v>
      </c>
      <c r="V5108" t="s">
        <v>82</v>
      </c>
      <c r="W5108">
        <f t="shared" si="68"/>
        <v>480</v>
      </c>
      <c r="X5108" s="5">
        <v>2</v>
      </c>
      <c r="Y5108" s="15" t="s">
        <v>48</v>
      </c>
      <c r="Z5108" t="s">
        <v>55</v>
      </c>
      <c r="AA5108" t="s">
        <v>876</v>
      </c>
      <c r="AB5108">
        <v>0</v>
      </c>
      <c r="AC5108" s="68" t="s">
        <v>1476</v>
      </c>
      <c r="AD5108" s="68" t="s">
        <v>1659</v>
      </c>
      <c r="AE5108" t="s">
        <v>1475</v>
      </c>
    </row>
    <row r="5109" spans="1:31" ht="14.4" x14ac:dyDescent="0.3">
      <c r="A5109">
        <v>48</v>
      </c>
      <c r="B5109" t="s">
        <v>24</v>
      </c>
      <c r="C5109" t="s">
        <v>358</v>
      </c>
      <c r="D5109" t="s">
        <v>359</v>
      </c>
      <c r="E5109">
        <v>2011</v>
      </c>
      <c r="F5109" t="s">
        <v>770</v>
      </c>
      <c r="G5109" t="s">
        <v>771</v>
      </c>
      <c r="H5109" s="3" t="s">
        <v>772</v>
      </c>
      <c r="I5109" s="8">
        <v>-6.0430000000000001</v>
      </c>
      <c r="J5109" s="8">
        <v>-76.582999999999998</v>
      </c>
      <c r="K5109" t="s">
        <v>109</v>
      </c>
      <c r="L5109" t="s">
        <v>110</v>
      </c>
      <c r="M5109" t="s">
        <v>712</v>
      </c>
      <c r="N5109" t="s">
        <v>763</v>
      </c>
      <c r="O5109" s="12">
        <v>2008</v>
      </c>
      <c r="P5109" s="12">
        <v>5</v>
      </c>
      <c r="Q5109" s="12">
        <v>2008</v>
      </c>
      <c r="R5109" s="12">
        <v>10</v>
      </c>
      <c r="S5109">
        <f t="shared" si="67"/>
        <v>8.0645161290322578E-2</v>
      </c>
      <c r="T5109" s="7">
        <v>2.5</v>
      </c>
      <c r="U5109">
        <v>8</v>
      </c>
      <c r="V5109" t="s">
        <v>82</v>
      </c>
      <c r="W5109">
        <f t="shared" si="68"/>
        <v>480</v>
      </c>
      <c r="X5109" s="5">
        <v>2</v>
      </c>
      <c r="Y5109" s="15" t="s">
        <v>48</v>
      </c>
      <c r="Z5109" t="s">
        <v>55</v>
      </c>
      <c r="AA5109" t="s">
        <v>1168</v>
      </c>
      <c r="AB5109">
        <v>1</v>
      </c>
      <c r="AC5109" s="68" t="s">
        <v>1476</v>
      </c>
      <c r="AD5109" s="68" t="s">
        <v>1659</v>
      </c>
      <c r="AE5109" t="s">
        <v>1475</v>
      </c>
    </row>
    <row r="5110" spans="1:31" ht="14.4" x14ac:dyDescent="0.3">
      <c r="A5110">
        <v>48</v>
      </c>
      <c r="B5110" t="s">
        <v>24</v>
      </c>
      <c r="C5110" t="s">
        <v>358</v>
      </c>
      <c r="D5110" t="s">
        <v>359</v>
      </c>
      <c r="E5110">
        <v>2011</v>
      </c>
      <c r="F5110" t="s">
        <v>770</v>
      </c>
      <c r="G5110" t="s">
        <v>771</v>
      </c>
      <c r="H5110" s="3" t="s">
        <v>772</v>
      </c>
      <c r="I5110" s="8">
        <v>-6.0430000000000001</v>
      </c>
      <c r="J5110" s="8">
        <v>-76.582999999999998</v>
      </c>
      <c r="K5110" t="s">
        <v>109</v>
      </c>
      <c r="L5110" t="s">
        <v>110</v>
      </c>
      <c r="M5110" t="s">
        <v>712</v>
      </c>
      <c r="N5110" t="s">
        <v>763</v>
      </c>
      <c r="O5110" s="12">
        <v>2008</v>
      </c>
      <c r="P5110" s="12">
        <v>5</v>
      </c>
      <c r="Q5110" s="12">
        <v>2008</v>
      </c>
      <c r="R5110" s="12">
        <v>10</v>
      </c>
      <c r="S5110">
        <f t="shared" si="67"/>
        <v>8.0645161290322578E-2</v>
      </c>
      <c r="T5110" s="7">
        <v>2.5</v>
      </c>
      <c r="U5110">
        <v>8</v>
      </c>
      <c r="V5110" t="s">
        <v>82</v>
      </c>
      <c r="W5110">
        <f t="shared" si="68"/>
        <v>480</v>
      </c>
      <c r="X5110" s="5">
        <v>2</v>
      </c>
      <c r="Y5110" s="15" t="s">
        <v>48</v>
      </c>
      <c r="Z5110" t="s">
        <v>55</v>
      </c>
      <c r="AA5110" t="s">
        <v>1117</v>
      </c>
      <c r="AB5110">
        <v>0</v>
      </c>
      <c r="AC5110" s="68" t="s">
        <v>1476</v>
      </c>
      <c r="AD5110" s="68" t="s">
        <v>1659</v>
      </c>
      <c r="AE5110" t="s">
        <v>1475</v>
      </c>
    </row>
    <row r="5111" spans="1:31" ht="14.4" x14ac:dyDescent="0.3">
      <c r="A5111">
        <v>48</v>
      </c>
      <c r="B5111" t="s">
        <v>24</v>
      </c>
      <c r="C5111" t="s">
        <v>358</v>
      </c>
      <c r="D5111" t="s">
        <v>359</v>
      </c>
      <c r="E5111">
        <v>2011</v>
      </c>
      <c r="F5111" t="s">
        <v>770</v>
      </c>
      <c r="G5111" t="s">
        <v>771</v>
      </c>
      <c r="H5111" s="3" t="s">
        <v>772</v>
      </c>
      <c r="I5111" s="8">
        <v>-6.0430000000000001</v>
      </c>
      <c r="J5111" s="8">
        <v>-76.582999999999998</v>
      </c>
      <c r="K5111" t="s">
        <v>109</v>
      </c>
      <c r="L5111" t="s">
        <v>110</v>
      </c>
      <c r="M5111" t="s">
        <v>712</v>
      </c>
      <c r="N5111" t="s">
        <v>763</v>
      </c>
      <c r="O5111" s="12">
        <v>2008</v>
      </c>
      <c r="P5111" s="12">
        <v>5</v>
      </c>
      <c r="Q5111" s="12">
        <v>2008</v>
      </c>
      <c r="R5111" s="12">
        <v>10</v>
      </c>
      <c r="S5111">
        <f t="shared" si="67"/>
        <v>8.0645161290322578E-2</v>
      </c>
      <c r="T5111" s="7">
        <v>2.5</v>
      </c>
      <c r="U5111">
        <v>8</v>
      </c>
      <c r="V5111" t="s">
        <v>82</v>
      </c>
      <c r="W5111">
        <f t="shared" si="68"/>
        <v>480</v>
      </c>
      <c r="X5111" s="5">
        <v>2</v>
      </c>
      <c r="Y5111" s="15" t="s">
        <v>48</v>
      </c>
      <c r="Z5111" t="s">
        <v>83</v>
      </c>
      <c r="AA5111" t="s">
        <v>128</v>
      </c>
      <c r="AB5111">
        <v>1</v>
      </c>
      <c r="AC5111" s="68" t="s">
        <v>1476</v>
      </c>
      <c r="AD5111" s="68" t="s">
        <v>1659</v>
      </c>
      <c r="AE5111" t="s">
        <v>1475</v>
      </c>
    </row>
    <row r="5112" spans="1:31" ht="14.4" x14ac:dyDescent="0.3">
      <c r="A5112">
        <v>48</v>
      </c>
      <c r="B5112" t="s">
        <v>24</v>
      </c>
      <c r="C5112" t="s">
        <v>358</v>
      </c>
      <c r="D5112" t="s">
        <v>359</v>
      </c>
      <c r="E5112">
        <v>2011</v>
      </c>
      <c r="F5112" t="s">
        <v>770</v>
      </c>
      <c r="G5112" t="s">
        <v>771</v>
      </c>
      <c r="H5112" s="3" t="s">
        <v>772</v>
      </c>
      <c r="I5112" s="8">
        <v>-6.0430000000000001</v>
      </c>
      <c r="J5112" s="8">
        <v>-76.582999999999998</v>
      </c>
      <c r="K5112" t="s">
        <v>109</v>
      </c>
      <c r="L5112" t="s">
        <v>110</v>
      </c>
      <c r="M5112" t="s">
        <v>712</v>
      </c>
      <c r="N5112" t="s">
        <v>763</v>
      </c>
      <c r="O5112" s="12">
        <v>2008</v>
      </c>
      <c r="P5112" s="12">
        <v>5</v>
      </c>
      <c r="Q5112" s="12">
        <v>2008</v>
      </c>
      <c r="R5112" s="12">
        <v>10</v>
      </c>
      <c r="S5112">
        <f t="shared" si="67"/>
        <v>8.0645161290322578E-2</v>
      </c>
      <c r="T5112" s="7">
        <v>2.5</v>
      </c>
      <c r="U5112">
        <v>8</v>
      </c>
      <c r="V5112" t="s">
        <v>82</v>
      </c>
      <c r="W5112">
        <f t="shared" si="68"/>
        <v>480</v>
      </c>
      <c r="X5112" s="5">
        <v>2</v>
      </c>
      <c r="Y5112" s="15" t="s">
        <v>48</v>
      </c>
      <c r="Z5112" t="s">
        <v>83</v>
      </c>
      <c r="AA5112" t="s">
        <v>274</v>
      </c>
      <c r="AB5112">
        <v>9</v>
      </c>
      <c r="AC5112" s="68" t="s">
        <v>1476</v>
      </c>
      <c r="AD5112" s="68" t="s">
        <v>1659</v>
      </c>
      <c r="AE5112" t="s">
        <v>1475</v>
      </c>
    </row>
    <row r="5113" spans="1:31" ht="14.4" x14ac:dyDescent="0.3">
      <c r="A5113">
        <v>48</v>
      </c>
      <c r="B5113" t="s">
        <v>24</v>
      </c>
      <c r="C5113" t="s">
        <v>358</v>
      </c>
      <c r="D5113" t="s">
        <v>359</v>
      </c>
      <c r="E5113">
        <v>2011</v>
      </c>
      <c r="F5113" t="s">
        <v>770</v>
      </c>
      <c r="G5113" t="s">
        <v>771</v>
      </c>
      <c r="H5113" s="3" t="s">
        <v>772</v>
      </c>
      <c r="I5113" s="8">
        <v>-6.0430000000000001</v>
      </c>
      <c r="J5113" s="8">
        <v>-76.582999999999998</v>
      </c>
      <c r="K5113" t="s">
        <v>109</v>
      </c>
      <c r="L5113" t="s">
        <v>110</v>
      </c>
      <c r="M5113" t="s">
        <v>712</v>
      </c>
      <c r="N5113" t="s">
        <v>763</v>
      </c>
      <c r="O5113" s="12">
        <v>2008</v>
      </c>
      <c r="P5113" s="12">
        <v>5</v>
      </c>
      <c r="Q5113" s="12">
        <v>2008</v>
      </c>
      <c r="R5113" s="12">
        <v>10</v>
      </c>
      <c r="S5113">
        <f t="shared" si="67"/>
        <v>8.0645161290322578E-2</v>
      </c>
      <c r="T5113" s="7">
        <v>2.5</v>
      </c>
      <c r="U5113">
        <v>8</v>
      </c>
      <c r="V5113" t="s">
        <v>82</v>
      </c>
      <c r="W5113">
        <f t="shared" si="68"/>
        <v>480</v>
      </c>
      <c r="X5113" s="5">
        <v>2</v>
      </c>
      <c r="Y5113" s="15" t="s">
        <v>48</v>
      </c>
      <c r="Z5113" t="s">
        <v>83</v>
      </c>
      <c r="AA5113" t="s">
        <v>911</v>
      </c>
      <c r="AB5113">
        <v>6</v>
      </c>
      <c r="AC5113" s="68" t="s">
        <v>1476</v>
      </c>
      <c r="AD5113" s="68" t="s">
        <v>1659</v>
      </c>
      <c r="AE5113" t="s">
        <v>1475</v>
      </c>
    </row>
    <row r="5114" spans="1:31" ht="14.4" x14ac:dyDescent="0.3">
      <c r="A5114">
        <v>48</v>
      </c>
      <c r="B5114" t="s">
        <v>24</v>
      </c>
      <c r="C5114" t="s">
        <v>358</v>
      </c>
      <c r="D5114" t="s">
        <v>359</v>
      </c>
      <c r="E5114">
        <v>2011</v>
      </c>
      <c r="F5114" t="s">
        <v>770</v>
      </c>
      <c r="G5114" t="s">
        <v>771</v>
      </c>
      <c r="H5114" s="3" t="s">
        <v>772</v>
      </c>
      <c r="I5114" s="8">
        <v>-6.0430000000000001</v>
      </c>
      <c r="J5114" s="8">
        <v>-76.582999999999998</v>
      </c>
      <c r="K5114" t="s">
        <v>109</v>
      </c>
      <c r="L5114" t="s">
        <v>110</v>
      </c>
      <c r="M5114" t="s">
        <v>712</v>
      </c>
      <c r="N5114" t="s">
        <v>763</v>
      </c>
      <c r="O5114" s="12">
        <v>2008</v>
      </c>
      <c r="P5114" s="12">
        <v>5</v>
      </c>
      <c r="Q5114" s="12">
        <v>2008</v>
      </c>
      <c r="R5114" s="12">
        <v>10</v>
      </c>
      <c r="S5114">
        <f t="shared" si="67"/>
        <v>8.0645161290322578E-2</v>
      </c>
      <c r="T5114" s="7">
        <v>2.5</v>
      </c>
      <c r="U5114">
        <v>8</v>
      </c>
      <c r="V5114" t="s">
        <v>82</v>
      </c>
      <c r="W5114">
        <f t="shared" si="68"/>
        <v>480</v>
      </c>
      <c r="X5114" s="5">
        <v>2</v>
      </c>
      <c r="Y5114" s="15" t="s">
        <v>48</v>
      </c>
      <c r="Z5114" t="s">
        <v>83</v>
      </c>
      <c r="AA5114" t="s">
        <v>902</v>
      </c>
      <c r="AB5114">
        <v>1</v>
      </c>
      <c r="AC5114" s="68" t="s">
        <v>1476</v>
      </c>
      <c r="AD5114" s="68" t="s">
        <v>1659</v>
      </c>
      <c r="AE5114" t="s">
        <v>1475</v>
      </c>
    </row>
    <row r="5115" spans="1:31" ht="14.4" x14ac:dyDescent="0.3">
      <c r="A5115">
        <v>48</v>
      </c>
      <c r="B5115" t="s">
        <v>24</v>
      </c>
      <c r="C5115" t="s">
        <v>358</v>
      </c>
      <c r="D5115" t="s">
        <v>359</v>
      </c>
      <c r="E5115">
        <v>2011</v>
      </c>
      <c r="F5115" t="s">
        <v>770</v>
      </c>
      <c r="G5115" t="s">
        <v>771</v>
      </c>
      <c r="H5115" s="3" t="s">
        <v>772</v>
      </c>
      <c r="I5115" s="8">
        <v>-6.0430000000000001</v>
      </c>
      <c r="J5115" s="8">
        <v>-76.582999999999998</v>
      </c>
      <c r="K5115" t="s">
        <v>109</v>
      </c>
      <c r="L5115" t="s">
        <v>110</v>
      </c>
      <c r="M5115" t="s">
        <v>712</v>
      </c>
      <c r="N5115" t="s">
        <v>763</v>
      </c>
      <c r="O5115" s="12">
        <v>2008</v>
      </c>
      <c r="P5115" s="12">
        <v>5</v>
      </c>
      <c r="Q5115" s="12">
        <v>2008</v>
      </c>
      <c r="R5115" s="12">
        <v>10</v>
      </c>
      <c r="S5115">
        <f t="shared" si="67"/>
        <v>8.0645161290322578E-2</v>
      </c>
      <c r="T5115" s="7">
        <v>2.5</v>
      </c>
      <c r="U5115">
        <v>8</v>
      </c>
      <c r="V5115" t="s">
        <v>82</v>
      </c>
      <c r="W5115">
        <f t="shared" si="68"/>
        <v>480</v>
      </c>
      <c r="X5115" s="5">
        <v>2</v>
      </c>
      <c r="Y5115" s="15" t="s">
        <v>48</v>
      </c>
      <c r="Z5115" t="s">
        <v>83</v>
      </c>
      <c r="AA5115" t="s">
        <v>87</v>
      </c>
      <c r="AB5115">
        <v>1</v>
      </c>
      <c r="AC5115" s="68" t="s">
        <v>1476</v>
      </c>
      <c r="AD5115" s="68" t="s">
        <v>1659</v>
      </c>
      <c r="AE5115" t="s">
        <v>1475</v>
      </c>
    </row>
    <row r="5116" spans="1:31" ht="14.4" x14ac:dyDescent="0.3">
      <c r="A5116">
        <v>48</v>
      </c>
      <c r="B5116" t="s">
        <v>24</v>
      </c>
      <c r="C5116" t="s">
        <v>358</v>
      </c>
      <c r="D5116" t="s">
        <v>359</v>
      </c>
      <c r="E5116">
        <v>2011</v>
      </c>
      <c r="F5116" t="s">
        <v>770</v>
      </c>
      <c r="G5116" t="s">
        <v>771</v>
      </c>
      <c r="H5116" s="3" t="s">
        <v>772</v>
      </c>
      <c r="I5116" s="8">
        <v>-6.0430000000000001</v>
      </c>
      <c r="J5116" s="8">
        <v>-76.582999999999998</v>
      </c>
      <c r="K5116" t="s">
        <v>109</v>
      </c>
      <c r="L5116" t="s">
        <v>110</v>
      </c>
      <c r="M5116" t="s">
        <v>712</v>
      </c>
      <c r="N5116" t="s">
        <v>763</v>
      </c>
      <c r="O5116" s="12">
        <v>2008</v>
      </c>
      <c r="P5116" s="12">
        <v>5</v>
      </c>
      <c r="Q5116" s="12">
        <v>2008</v>
      </c>
      <c r="R5116" s="12">
        <v>10</v>
      </c>
      <c r="S5116">
        <f t="shared" si="67"/>
        <v>8.0645161290322578E-2</v>
      </c>
      <c r="T5116" s="7">
        <v>2.5</v>
      </c>
      <c r="U5116">
        <v>8</v>
      </c>
      <c r="V5116" t="s">
        <v>82</v>
      </c>
      <c r="W5116">
        <f t="shared" si="68"/>
        <v>480</v>
      </c>
      <c r="X5116" s="5">
        <v>2</v>
      </c>
      <c r="Y5116" s="15" t="s">
        <v>48</v>
      </c>
      <c r="Z5116" t="s">
        <v>83</v>
      </c>
      <c r="AA5116" t="s">
        <v>1144</v>
      </c>
      <c r="AB5116">
        <v>1</v>
      </c>
      <c r="AC5116" s="68" t="s">
        <v>1476</v>
      </c>
      <c r="AD5116" s="68" t="s">
        <v>1659</v>
      </c>
      <c r="AE5116" t="s">
        <v>1475</v>
      </c>
    </row>
    <row r="5117" spans="1:31" ht="14.4" x14ac:dyDescent="0.3">
      <c r="A5117">
        <v>48</v>
      </c>
      <c r="B5117" t="s">
        <v>24</v>
      </c>
      <c r="C5117" t="s">
        <v>358</v>
      </c>
      <c r="D5117" t="s">
        <v>359</v>
      </c>
      <c r="E5117">
        <v>2011</v>
      </c>
      <c r="F5117" t="s">
        <v>770</v>
      </c>
      <c r="G5117" t="s">
        <v>771</v>
      </c>
      <c r="H5117" s="3" t="s">
        <v>772</v>
      </c>
      <c r="I5117" s="8">
        <v>-6.0430000000000001</v>
      </c>
      <c r="J5117" s="8">
        <v>-76.582999999999998</v>
      </c>
      <c r="K5117" t="s">
        <v>109</v>
      </c>
      <c r="L5117" t="s">
        <v>110</v>
      </c>
      <c r="M5117" t="s">
        <v>712</v>
      </c>
      <c r="N5117" t="s">
        <v>763</v>
      </c>
      <c r="O5117" s="12">
        <v>2008</v>
      </c>
      <c r="P5117" s="12">
        <v>5</v>
      </c>
      <c r="Q5117" s="12">
        <v>2008</v>
      </c>
      <c r="R5117" s="12">
        <v>10</v>
      </c>
      <c r="S5117">
        <f t="shared" si="67"/>
        <v>8.0645161290322578E-2</v>
      </c>
      <c r="T5117" s="7">
        <v>2.5</v>
      </c>
      <c r="U5117">
        <v>8</v>
      </c>
      <c r="V5117" t="s">
        <v>82</v>
      </c>
      <c r="W5117">
        <f t="shared" si="68"/>
        <v>480</v>
      </c>
      <c r="X5117" s="5">
        <v>2</v>
      </c>
      <c r="Y5117" s="15" t="s">
        <v>48</v>
      </c>
      <c r="Z5117" t="s">
        <v>83</v>
      </c>
      <c r="AA5117" t="s">
        <v>906</v>
      </c>
      <c r="AB5117">
        <v>1</v>
      </c>
      <c r="AC5117" s="68" t="s">
        <v>1476</v>
      </c>
      <c r="AD5117" s="68" t="s">
        <v>1659</v>
      </c>
      <c r="AE5117" t="s">
        <v>1475</v>
      </c>
    </row>
    <row r="5118" spans="1:31" ht="14.4" x14ac:dyDescent="0.3">
      <c r="A5118">
        <v>48</v>
      </c>
      <c r="B5118" t="s">
        <v>24</v>
      </c>
      <c r="C5118" t="s">
        <v>358</v>
      </c>
      <c r="D5118" t="s">
        <v>359</v>
      </c>
      <c r="E5118">
        <v>2011</v>
      </c>
      <c r="F5118" t="s">
        <v>770</v>
      </c>
      <c r="G5118" t="s">
        <v>771</v>
      </c>
      <c r="H5118" s="3" t="s">
        <v>772</v>
      </c>
      <c r="I5118" s="8">
        <v>-6.0430000000000001</v>
      </c>
      <c r="J5118" s="8">
        <v>-76.582999999999998</v>
      </c>
      <c r="K5118" t="s">
        <v>109</v>
      </c>
      <c r="L5118" t="s">
        <v>110</v>
      </c>
      <c r="M5118" t="s">
        <v>712</v>
      </c>
      <c r="N5118" t="s">
        <v>763</v>
      </c>
      <c r="O5118" s="12">
        <v>2008</v>
      </c>
      <c r="P5118" s="12">
        <v>5</v>
      </c>
      <c r="Q5118" s="12">
        <v>2008</v>
      </c>
      <c r="R5118" s="12">
        <v>10</v>
      </c>
      <c r="S5118">
        <f t="shared" si="67"/>
        <v>8.0645161290322578E-2</v>
      </c>
      <c r="T5118" s="7">
        <v>2.5</v>
      </c>
      <c r="U5118">
        <v>8</v>
      </c>
      <c r="V5118" t="s">
        <v>82</v>
      </c>
      <c r="W5118">
        <f t="shared" si="68"/>
        <v>480</v>
      </c>
      <c r="X5118" s="5">
        <v>2</v>
      </c>
      <c r="Y5118" s="15" t="s">
        <v>48</v>
      </c>
      <c r="Z5118" t="s">
        <v>90</v>
      </c>
      <c r="AA5118" t="s">
        <v>666</v>
      </c>
      <c r="AB5118">
        <v>0</v>
      </c>
      <c r="AC5118" s="68" t="s">
        <v>1476</v>
      </c>
      <c r="AD5118" s="68" t="s">
        <v>1659</v>
      </c>
      <c r="AE5118" t="s">
        <v>1475</v>
      </c>
    </row>
    <row r="5119" spans="1:31" ht="14.4" x14ac:dyDescent="0.3">
      <c r="A5119">
        <v>48</v>
      </c>
      <c r="B5119" t="s">
        <v>24</v>
      </c>
      <c r="C5119" t="s">
        <v>358</v>
      </c>
      <c r="D5119" t="s">
        <v>359</v>
      </c>
      <c r="E5119">
        <v>2011</v>
      </c>
      <c r="F5119" t="s">
        <v>770</v>
      </c>
      <c r="G5119" t="s">
        <v>771</v>
      </c>
      <c r="H5119" s="3" t="s">
        <v>772</v>
      </c>
      <c r="I5119" s="8">
        <v>-6.0430000000000001</v>
      </c>
      <c r="J5119" s="8">
        <v>-76.582999999999998</v>
      </c>
      <c r="K5119" t="s">
        <v>109</v>
      </c>
      <c r="L5119" t="s">
        <v>110</v>
      </c>
      <c r="M5119" t="s">
        <v>712</v>
      </c>
      <c r="N5119" t="s">
        <v>763</v>
      </c>
      <c r="O5119" s="12">
        <v>2008</v>
      </c>
      <c r="P5119" s="12">
        <v>5</v>
      </c>
      <c r="Q5119" s="12">
        <v>2008</v>
      </c>
      <c r="R5119" s="12">
        <v>10</v>
      </c>
      <c r="S5119">
        <f t="shared" si="67"/>
        <v>8.0645161290322578E-2</v>
      </c>
      <c r="T5119" s="7">
        <v>2.5</v>
      </c>
      <c r="U5119">
        <v>8</v>
      </c>
      <c r="V5119" t="s">
        <v>82</v>
      </c>
      <c r="W5119">
        <f t="shared" si="68"/>
        <v>480</v>
      </c>
      <c r="X5119" s="5">
        <v>2</v>
      </c>
      <c r="Y5119" s="15" t="s">
        <v>48</v>
      </c>
      <c r="Z5119" t="s">
        <v>90</v>
      </c>
      <c r="AA5119" t="s">
        <v>91</v>
      </c>
      <c r="AB5119">
        <v>0</v>
      </c>
      <c r="AC5119" s="68" t="s">
        <v>1476</v>
      </c>
      <c r="AD5119" s="68" t="s">
        <v>1659</v>
      </c>
      <c r="AE5119" t="s">
        <v>1475</v>
      </c>
    </row>
    <row r="5120" spans="1:31" ht="14.4" x14ac:dyDescent="0.3">
      <c r="A5120">
        <v>48</v>
      </c>
      <c r="B5120" t="s">
        <v>24</v>
      </c>
      <c r="C5120" t="s">
        <v>358</v>
      </c>
      <c r="D5120" t="s">
        <v>359</v>
      </c>
      <c r="E5120">
        <v>2011</v>
      </c>
      <c r="F5120" t="s">
        <v>642</v>
      </c>
      <c r="G5120" t="s">
        <v>773</v>
      </c>
      <c r="H5120" s="3" t="s">
        <v>774</v>
      </c>
      <c r="I5120" s="8">
        <v>-6.2759999999999998</v>
      </c>
      <c r="J5120" s="8">
        <v>-76.174000000000007</v>
      </c>
      <c r="K5120" t="s">
        <v>109</v>
      </c>
      <c r="L5120" t="s">
        <v>110</v>
      </c>
      <c r="M5120" t="s">
        <v>712</v>
      </c>
      <c r="N5120" t="s">
        <v>763</v>
      </c>
      <c r="O5120" s="12">
        <v>2008</v>
      </c>
      <c r="P5120" s="12">
        <v>5</v>
      </c>
      <c r="Q5120" s="12">
        <v>2008</v>
      </c>
      <c r="R5120" s="12">
        <v>10</v>
      </c>
      <c r="S5120">
        <f t="shared" si="67"/>
        <v>8.0645161290322578E-2</v>
      </c>
      <c r="T5120" s="7">
        <v>2.5</v>
      </c>
      <c r="U5120">
        <v>8</v>
      </c>
      <c r="V5120" t="s">
        <v>82</v>
      </c>
      <c r="W5120">
        <f t="shared" si="68"/>
        <v>480</v>
      </c>
      <c r="X5120" s="5">
        <v>2</v>
      </c>
      <c r="Y5120" s="15" t="s">
        <v>48</v>
      </c>
      <c r="Z5120" t="s">
        <v>1131</v>
      </c>
      <c r="AA5120" t="s">
        <v>1132</v>
      </c>
      <c r="AB5120">
        <v>0</v>
      </c>
      <c r="AC5120" s="68" t="s">
        <v>1476</v>
      </c>
      <c r="AD5120" s="68" t="s">
        <v>1659</v>
      </c>
      <c r="AE5120" t="s">
        <v>1475</v>
      </c>
    </row>
    <row r="5121" spans="1:31" ht="14.4" x14ac:dyDescent="0.3">
      <c r="A5121">
        <v>48</v>
      </c>
      <c r="B5121" t="s">
        <v>24</v>
      </c>
      <c r="C5121" t="s">
        <v>358</v>
      </c>
      <c r="D5121" t="s">
        <v>359</v>
      </c>
      <c r="E5121">
        <v>2011</v>
      </c>
      <c r="F5121" t="s">
        <v>642</v>
      </c>
      <c r="G5121" t="s">
        <v>773</v>
      </c>
      <c r="H5121" s="3" t="s">
        <v>774</v>
      </c>
      <c r="I5121" s="8">
        <v>-6.2759999999999998</v>
      </c>
      <c r="J5121" s="8">
        <v>-76.174000000000007</v>
      </c>
      <c r="K5121" t="s">
        <v>109</v>
      </c>
      <c r="L5121" t="s">
        <v>110</v>
      </c>
      <c r="M5121" t="s">
        <v>712</v>
      </c>
      <c r="N5121" t="s">
        <v>763</v>
      </c>
      <c r="O5121" s="12">
        <v>2008</v>
      </c>
      <c r="P5121" s="12">
        <v>5</v>
      </c>
      <c r="Q5121" s="12">
        <v>2008</v>
      </c>
      <c r="R5121" s="12">
        <v>10</v>
      </c>
      <c r="S5121">
        <f t="shared" si="67"/>
        <v>8.0645161290322578E-2</v>
      </c>
      <c r="T5121" s="7">
        <v>2.5</v>
      </c>
      <c r="U5121">
        <v>8</v>
      </c>
      <c r="V5121" t="s">
        <v>82</v>
      </c>
      <c r="W5121">
        <f t="shared" si="68"/>
        <v>480</v>
      </c>
      <c r="X5121" s="5">
        <v>2</v>
      </c>
      <c r="Y5121" s="15" t="s">
        <v>48</v>
      </c>
      <c r="Z5121" t="s">
        <v>49</v>
      </c>
      <c r="AA5121" t="s">
        <v>1175</v>
      </c>
      <c r="AB5121">
        <v>0</v>
      </c>
      <c r="AC5121" s="68" t="s">
        <v>1476</v>
      </c>
      <c r="AD5121" s="68" t="s">
        <v>1659</v>
      </c>
      <c r="AE5121" t="s">
        <v>1475</v>
      </c>
    </row>
    <row r="5122" spans="1:31" ht="14.4" x14ac:dyDescent="0.3">
      <c r="A5122">
        <v>48</v>
      </c>
      <c r="B5122" t="s">
        <v>24</v>
      </c>
      <c r="C5122" t="s">
        <v>358</v>
      </c>
      <c r="D5122" t="s">
        <v>359</v>
      </c>
      <c r="E5122">
        <v>2011</v>
      </c>
      <c r="F5122" t="s">
        <v>642</v>
      </c>
      <c r="G5122" t="s">
        <v>773</v>
      </c>
      <c r="H5122" s="3" t="s">
        <v>774</v>
      </c>
      <c r="I5122" s="8">
        <v>-6.2759999999999998</v>
      </c>
      <c r="J5122" s="8">
        <v>-76.174000000000007</v>
      </c>
      <c r="K5122" t="s">
        <v>109</v>
      </c>
      <c r="L5122" t="s">
        <v>110</v>
      </c>
      <c r="M5122" t="s">
        <v>712</v>
      </c>
      <c r="N5122" t="s">
        <v>763</v>
      </c>
      <c r="O5122" s="12">
        <v>2008</v>
      </c>
      <c r="P5122" s="12">
        <v>5</v>
      </c>
      <c r="Q5122" s="12">
        <v>2008</v>
      </c>
      <c r="R5122" s="12">
        <v>10</v>
      </c>
      <c r="S5122">
        <f t="shared" si="67"/>
        <v>8.0645161290322578E-2</v>
      </c>
      <c r="T5122" s="7">
        <v>2.5</v>
      </c>
      <c r="U5122">
        <v>8</v>
      </c>
      <c r="V5122" t="s">
        <v>82</v>
      </c>
      <c r="W5122">
        <f t="shared" si="68"/>
        <v>480</v>
      </c>
      <c r="X5122" s="5">
        <v>2</v>
      </c>
      <c r="Y5122" s="15" t="s">
        <v>48</v>
      </c>
      <c r="Z5122" t="s">
        <v>49</v>
      </c>
      <c r="AA5122" t="s">
        <v>1134</v>
      </c>
      <c r="AB5122">
        <v>16</v>
      </c>
      <c r="AC5122" s="68" t="s">
        <v>1476</v>
      </c>
      <c r="AD5122" s="68" t="s">
        <v>1659</v>
      </c>
      <c r="AE5122" t="s">
        <v>1475</v>
      </c>
    </row>
    <row r="5123" spans="1:31" ht="14.4" x14ac:dyDescent="0.3">
      <c r="A5123">
        <v>48</v>
      </c>
      <c r="B5123" t="s">
        <v>24</v>
      </c>
      <c r="C5123" t="s">
        <v>358</v>
      </c>
      <c r="D5123" t="s">
        <v>359</v>
      </c>
      <c r="E5123">
        <v>2011</v>
      </c>
      <c r="F5123" t="s">
        <v>642</v>
      </c>
      <c r="G5123" t="s">
        <v>773</v>
      </c>
      <c r="H5123" s="3" t="s">
        <v>774</v>
      </c>
      <c r="I5123" s="8">
        <v>-6.2759999999999998</v>
      </c>
      <c r="J5123" s="8">
        <v>-76.174000000000007</v>
      </c>
      <c r="K5123" t="s">
        <v>109</v>
      </c>
      <c r="L5123" t="s">
        <v>110</v>
      </c>
      <c r="M5123" t="s">
        <v>712</v>
      </c>
      <c r="N5123" t="s">
        <v>763</v>
      </c>
      <c r="O5123" s="12">
        <v>2008</v>
      </c>
      <c r="P5123" s="12">
        <v>5</v>
      </c>
      <c r="Q5123" s="12">
        <v>2008</v>
      </c>
      <c r="R5123" s="12">
        <v>10</v>
      </c>
      <c r="S5123">
        <f t="shared" si="67"/>
        <v>8.0645161290322578E-2</v>
      </c>
      <c r="T5123" s="7">
        <v>2.5</v>
      </c>
      <c r="U5123">
        <v>8</v>
      </c>
      <c r="V5123" t="s">
        <v>82</v>
      </c>
      <c r="W5123">
        <f t="shared" si="68"/>
        <v>480</v>
      </c>
      <c r="X5123" s="5">
        <v>2</v>
      </c>
      <c r="Y5123" s="15" t="s">
        <v>48</v>
      </c>
      <c r="Z5123" t="s">
        <v>49</v>
      </c>
      <c r="AA5123" t="s">
        <v>490</v>
      </c>
      <c r="AB5123">
        <v>4</v>
      </c>
      <c r="AC5123" s="68" t="s">
        <v>1476</v>
      </c>
      <c r="AD5123" s="68" t="s">
        <v>1659</v>
      </c>
      <c r="AE5123" t="s">
        <v>1475</v>
      </c>
    </row>
    <row r="5124" spans="1:31" ht="14.4" x14ac:dyDescent="0.3">
      <c r="A5124">
        <v>48</v>
      </c>
      <c r="B5124" t="s">
        <v>24</v>
      </c>
      <c r="C5124" t="s">
        <v>358</v>
      </c>
      <c r="D5124" t="s">
        <v>359</v>
      </c>
      <c r="E5124">
        <v>2011</v>
      </c>
      <c r="F5124" t="s">
        <v>642</v>
      </c>
      <c r="G5124" t="s">
        <v>773</v>
      </c>
      <c r="H5124" s="3" t="s">
        <v>774</v>
      </c>
      <c r="I5124" s="8">
        <v>-6.2759999999999998</v>
      </c>
      <c r="J5124" s="8">
        <v>-76.174000000000007</v>
      </c>
      <c r="K5124" t="s">
        <v>109</v>
      </c>
      <c r="L5124" t="s">
        <v>110</v>
      </c>
      <c r="M5124" t="s">
        <v>712</v>
      </c>
      <c r="N5124" t="s">
        <v>763</v>
      </c>
      <c r="O5124" s="12">
        <v>2008</v>
      </c>
      <c r="P5124" s="12">
        <v>5</v>
      </c>
      <c r="Q5124" s="12">
        <v>2008</v>
      </c>
      <c r="R5124" s="12">
        <v>10</v>
      </c>
      <c r="S5124">
        <f t="shared" si="67"/>
        <v>8.0645161290322578E-2</v>
      </c>
      <c r="T5124" s="7">
        <v>2.5</v>
      </c>
      <c r="U5124">
        <v>8</v>
      </c>
      <c r="V5124" t="s">
        <v>82</v>
      </c>
      <c r="W5124">
        <f t="shared" si="68"/>
        <v>480</v>
      </c>
      <c r="X5124" s="5">
        <v>2</v>
      </c>
      <c r="Y5124" s="15" t="s">
        <v>48</v>
      </c>
      <c r="Z5124" t="s">
        <v>49</v>
      </c>
      <c r="AA5124" t="s">
        <v>1176</v>
      </c>
      <c r="AB5124">
        <v>1</v>
      </c>
      <c r="AC5124" s="68" t="s">
        <v>1476</v>
      </c>
      <c r="AD5124" s="68" t="s">
        <v>1659</v>
      </c>
      <c r="AE5124" t="s">
        <v>1475</v>
      </c>
    </row>
    <row r="5125" spans="1:31" ht="14.4" x14ac:dyDescent="0.3">
      <c r="A5125">
        <v>48</v>
      </c>
      <c r="B5125" t="s">
        <v>24</v>
      </c>
      <c r="C5125" t="s">
        <v>358</v>
      </c>
      <c r="D5125" t="s">
        <v>359</v>
      </c>
      <c r="E5125">
        <v>2011</v>
      </c>
      <c r="F5125" t="s">
        <v>642</v>
      </c>
      <c r="G5125" t="s">
        <v>773</v>
      </c>
      <c r="H5125" s="3" t="s">
        <v>774</v>
      </c>
      <c r="I5125" s="8">
        <v>-6.2759999999999998</v>
      </c>
      <c r="J5125" s="8">
        <v>-76.174000000000007</v>
      </c>
      <c r="K5125" t="s">
        <v>109</v>
      </c>
      <c r="L5125" t="s">
        <v>110</v>
      </c>
      <c r="M5125" t="s">
        <v>712</v>
      </c>
      <c r="N5125" t="s">
        <v>763</v>
      </c>
      <c r="O5125" s="12">
        <v>2008</v>
      </c>
      <c r="P5125" s="12">
        <v>5</v>
      </c>
      <c r="Q5125" s="12">
        <v>2008</v>
      </c>
      <c r="R5125" s="12">
        <v>10</v>
      </c>
      <c r="S5125">
        <f t="shared" si="67"/>
        <v>8.0645161290322578E-2</v>
      </c>
      <c r="T5125" s="7">
        <v>2.5</v>
      </c>
      <c r="U5125">
        <v>8</v>
      </c>
      <c r="V5125" t="s">
        <v>82</v>
      </c>
      <c r="W5125">
        <f t="shared" si="68"/>
        <v>480</v>
      </c>
      <c r="X5125" s="5">
        <v>2</v>
      </c>
      <c r="Y5125" s="15" t="s">
        <v>48</v>
      </c>
      <c r="Z5125" t="s">
        <v>49</v>
      </c>
      <c r="AA5125" t="s">
        <v>52</v>
      </c>
      <c r="AB5125">
        <v>0</v>
      </c>
      <c r="AC5125" s="68" t="s">
        <v>1476</v>
      </c>
      <c r="AD5125" s="68" t="s">
        <v>1659</v>
      </c>
      <c r="AE5125" t="s">
        <v>1475</v>
      </c>
    </row>
    <row r="5126" spans="1:31" ht="14.4" x14ac:dyDescent="0.3">
      <c r="A5126">
        <v>48</v>
      </c>
      <c r="B5126" t="s">
        <v>24</v>
      </c>
      <c r="C5126" t="s">
        <v>358</v>
      </c>
      <c r="D5126" t="s">
        <v>359</v>
      </c>
      <c r="E5126">
        <v>2011</v>
      </c>
      <c r="F5126" t="s">
        <v>642</v>
      </c>
      <c r="G5126" t="s">
        <v>773</v>
      </c>
      <c r="H5126" s="3" t="s">
        <v>774</v>
      </c>
      <c r="I5126" s="8">
        <v>-6.2759999999999998</v>
      </c>
      <c r="J5126" s="8">
        <v>-76.174000000000007</v>
      </c>
      <c r="K5126" t="s">
        <v>109</v>
      </c>
      <c r="L5126" t="s">
        <v>110</v>
      </c>
      <c r="M5126" t="s">
        <v>712</v>
      </c>
      <c r="N5126" t="s">
        <v>763</v>
      </c>
      <c r="O5126" s="12">
        <v>2008</v>
      </c>
      <c r="P5126" s="12">
        <v>5</v>
      </c>
      <c r="Q5126" s="12">
        <v>2008</v>
      </c>
      <c r="R5126" s="12">
        <v>10</v>
      </c>
      <c r="S5126">
        <f t="shared" si="67"/>
        <v>8.0645161290322578E-2</v>
      </c>
      <c r="T5126" s="7">
        <v>2.5</v>
      </c>
      <c r="U5126">
        <v>8</v>
      </c>
      <c r="V5126" t="s">
        <v>82</v>
      </c>
      <c r="W5126">
        <f t="shared" si="68"/>
        <v>480</v>
      </c>
      <c r="X5126" s="5">
        <v>2</v>
      </c>
      <c r="Y5126" s="15" t="s">
        <v>48</v>
      </c>
      <c r="Z5126" t="s">
        <v>49</v>
      </c>
      <c r="AA5126" t="s">
        <v>1177</v>
      </c>
      <c r="AB5126">
        <v>0</v>
      </c>
      <c r="AC5126" s="68" t="s">
        <v>1476</v>
      </c>
      <c r="AD5126" s="68" t="s">
        <v>1659</v>
      </c>
      <c r="AE5126" t="s">
        <v>1475</v>
      </c>
    </row>
    <row r="5127" spans="1:31" ht="14.4" x14ac:dyDescent="0.3">
      <c r="A5127">
        <v>48</v>
      </c>
      <c r="B5127" t="s">
        <v>24</v>
      </c>
      <c r="C5127" t="s">
        <v>358</v>
      </c>
      <c r="D5127" t="s">
        <v>359</v>
      </c>
      <c r="E5127">
        <v>2011</v>
      </c>
      <c r="F5127" t="s">
        <v>642</v>
      </c>
      <c r="G5127" t="s">
        <v>773</v>
      </c>
      <c r="H5127" s="3" t="s">
        <v>774</v>
      </c>
      <c r="I5127" s="8">
        <v>-6.2759999999999998</v>
      </c>
      <c r="J5127" s="8">
        <v>-76.174000000000007</v>
      </c>
      <c r="K5127" t="s">
        <v>109</v>
      </c>
      <c r="L5127" t="s">
        <v>110</v>
      </c>
      <c r="M5127" t="s">
        <v>712</v>
      </c>
      <c r="N5127" t="s">
        <v>763</v>
      </c>
      <c r="O5127" s="12">
        <v>2008</v>
      </c>
      <c r="P5127" s="12">
        <v>5</v>
      </c>
      <c r="Q5127" s="12">
        <v>2008</v>
      </c>
      <c r="R5127" s="12">
        <v>10</v>
      </c>
      <c r="S5127">
        <f t="shared" si="67"/>
        <v>8.0645161290322578E-2</v>
      </c>
      <c r="T5127" s="7">
        <v>2.5</v>
      </c>
      <c r="U5127">
        <v>8</v>
      </c>
      <c r="V5127" t="s">
        <v>82</v>
      </c>
      <c r="W5127">
        <f t="shared" si="68"/>
        <v>480</v>
      </c>
      <c r="X5127" s="5">
        <v>2</v>
      </c>
      <c r="Y5127" s="15" t="s">
        <v>48</v>
      </c>
      <c r="Z5127" t="s">
        <v>55</v>
      </c>
      <c r="AA5127" t="s">
        <v>1080</v>
      </c>
      <c r="AB5127">
        <v>1</v>
      </c>
      <c r="AC5127" s="68" t="s">
        <v>1476</v>
      </c>
      <c r="AD5127" s="68" t="s">
        <v>1659</v>
      </c>
      <c r="AE5127" t="s">
        <v>1475</v>
      </c>
    </row>
    <row r="5128" spans="1:31" ht="14.4" x14ac:dyDescent="0.3">
      <c r="A5128">
        <v>48</v>
      </c>
      <c r="B5128" t="s">
        <v>24</v>
      </c>
      <c r="C5128" t="s">
        <v>358</v>
      </c>
      <c r="D5128" t="s">
        <v>359</v>
      </c>
      <c r="E5128">
        <v>2011</v>
      </c>
      <c r="F5128" t="s">
        <v>642</v>
      </c>
      <c r="G5128" t="s">
        <v>773</v>
      </c>
      <c r="H5128" s="3" t="s">
        <v>774</v>
      </c>
      <c r="I5128" s="8">
        <v>-6.2759999999999998</v>
      </c>
      <c r="J5128" s="8">
        <v>-76.174000000000007</v>
      </c>
      <c r="K5128" t="s">
        <v>109</v>
      </c>
      <c r="L5128" t="s">
        <v>110</v>
      </c>
      <c r="M5128" t="s">
        <v>712</v>
      </c>
      <c r="N5128" t="s">
        <v>763</v>
      </c>
      <c r="O5128" s="12">
        <v>2008</v>
      </c>
      <c r="P5128" s="12">
        <v>5</v>
      </c>
      <c r="Q5128" s="12">
        <v>2008</v>
      </c>
      <c r="R5128" s="12">
        <v>10</v>
      </c>
      <c r="S5128">
        <f t="shared" si="67"/>
        <v>8.0645161290322578E-2</v>
      </c>
      <c r="T5128" s="7">
        <v>2.5</v>
      </c>
      <c r="U5128">
        <v>8</v>
      </c>
      <c r="V5128" t="s">
        <v>82</v>
      </c>
      <c r="W5128">
        <f t="shared" si="68"/>
        <v>480</v>
      </c>
      <c r="X5128" s="5">
        <v>2</v>
      </c>
      <c r="Y5128" s="15" t="s">
        <v>48</v>
      </c>
      <c r="Z5128" t="s">
        <v>55</v>
      </c>
      <c r="AA5128" t="s">
        <v>859</v>
      </c>
      <c r="AB5128">
        <v>1</v>
      </c>
      <c r="AC5128" s="68" t="s">
        <v>1476</v>
      </c>
      <c r="AD5128" s="68" t="s">
        <v>1659</v>
      </c>
      <c r="AE5128" t="s">
        <v>1475</v>
      </c>
    </row>
    <row r="5129" spans="1:31" ht="14.4" x14ac:dyDescent="0.3">
      <c r="A5129">
        <v>48</v>
      </c>
      <c r="B5129" t="s">
        <v>24</v>
      </c>
      <c r="C5129" t="s">
        <v>358</v>
      </c>
      <c r="D5129" t="s">
        <v>359</v>
      </c>
      <c r="E5129">
        <v>2011</v>
      </c>
      <c r="F5129" t="s">
        <v>642</v>
      </c>
      <c r="G5129" t="s">
        <v>773</v>
      </c>
      <c r="H5129" s="3" t="s">
        <v>774</v>
      </c>
      <c r="I5129" s="8">
        <v>-6.2759999999999998</v>
      </c>
      <c r="J5129" s="8">
        <v>-76.174000000000007</v>
      </c>
      <c r="K5129" t="s">
        <v>109</v>
      </c>
      <c r="L5129" t="s">
        <v>110</v>
      </c>
      <c r="M5129" t="s">
        <v>712</v>
      </c>
      <c r="N5129" t="s">
        <v>763</v>
      </c>
      <c r="O5129" s="12">
        <v>2008</v>
      </c>
      <c r="P5129" s="12">
        <v>5</v>
      </c>
      <c r="Q5129" s="12">
        <v>2008</v>
      </c>
      <c r="R5129" s="12">
        <v>10</v>
      </c>
      <c r="S5129">
        <f t="shared" si="67"/>
        <v>8.0645161290322578E-2</v>
      </c>
      <c r="T5129" s="7">
        <v>2.5</v>
      </c>
      <c r="U5129">
        <v>8</v>
      </c>
      <c r="V5129" t="s">
        <v>82</v>
      </c>
      <c r="W5129">
        <f t="shared" si="68"/>
        <v>480</v>
      </c>
      <c r="X5129" s="5">
        <v>2</v>
      </c>
      <c r="Y5129" s="15" t="s">
        <v>48</v>
      </c>
      <c r="Z5129" t="s">
        <v>55</v>
      </c>
      <c r="AA5129" t="s">
        <v>1054</v>
      </c>
      <c r="AB5129">
        <v>0</v>
      </c>
      <c r="AC5129" s="68" t="s">
        <v>1476</v>
      </c>
      <c r="AD5129" s="68" t="s">
        <v>1659</v>
      </c>
      <c r="AE5129" t="s">
        <v>1475</v>
      </c>
    </row>
    <row r="5130" spans="1:31" ht="14.4" x14ac:dyDescent="0.3">
      <c r="A5130">
        <v>48</v>
      </c>
      <c r="B5130" t="s">
        <v>24</v>
      </c>
      <c r="C5130" t="s">
        <v>358</v>
      </c>
      <c r="D5130" t="s">
        <v>359</v>
      </c>
      <c r="E5130">
        <v>2011</v>
      </c>
      <c r="F5130" t="s">
        <v>642</v>
      </c>
      <c r="G5130" t="s">
        <v>773</v>
      </c>
      <c r="H5130" s="3" t="s">
        <v>774</v>
      </c>
      <c r="I5130" s="8">
        <v>-6.2759999999999998</v>
      </c>
      <c r="J5130" s="8">
        <v>-76.174000000000007</v>
      </c>
      <c r="K5130" t="s">
        <v>109</v>
      </c>
      <c r="L5130" t="s">
        <v>110</v>
      </c>
      <c r="M5130" t="s">
        <v>712</v>
      </c>
      <c r="N5130" t="s">
        <v>763</v>
      </c>
      <c r="O5130" s="12">
        <v>2008</v>
      </c>
      <c r="P5130" s="12">
        <v>5</v>
      </c>
      <c r="Q5130" s="12">
        <v>2008</v>
      </c>
      <c r="R5130" s="12">
        <v>10</v>
      </c>
      <c r="S5130">
        <f t="shared" si="67"/>
        <v>8.0645161290322578E-2</v>
      </c>
      <c r="T5130" s="7">
        <v>2.5</v>
      </c>
      <c r="U5130">
        <v>8</v>
      </c>
      <c r="V5130" t="s">
        <v>82</v>
      </c>
      <c r="W5130">
        <f t="shared" si="68"/>
        <v>480</v>
      </c>
      <c r="X5130" s="5">
        <v>2</v>
      </c>
      <c r="Y5130" s="15" t="s">
        <v>48</v>
      </c>
      <c r="Z5130" t="s">
        <v>55</v>
      </c>
      <c r="AA5130" t="s">
        <v>890</v>
      </c>
      <c r="AB5130">
        <v>0</v>
      </c>
      <c r="AC5130" s="68" t="s">
        <v>1476</v>
      </c>
      <c r="AD5130" s="68" t="s">
        <v>1659</v>
      </c>
      <c r="AE5130" t="s">
        <v>1475</v>
      </c>
    </row>
    <row r="5131" spans="1:31" ht="14.4" x14ac:dyDescent="0.3">
      <c r="A5131">
        <v>48</v>
      </c>
      <c r="B5131" t="s">
        <v>24</v>
      </c>
      <c r="C5131" t="s">
        <v>358</v>
      </c>
      <c r="D5131" t="s">
        <v>359</v>
      </c>
      <c r="E5131">
        <v>2011</v>
      </c>
      <c r="F5131" t="s">
        <v>642</v>
      </c>
      <c r="G5131" t="s">
        <v>773</v>
      </c>
      <c r="H5131" s="3" t="s">
        <v>774</v>
      </c>
      <c r="I5131" s="8">
        <v>-6.2759999999999998</v>
      </c>
      <c r="J5131" s="8">
        <v>-76.174000000000007</v>
      </c>
      <c r="K5131" t="s">
        <v>109</v>
      </c>
      <c r="L5131" t="s">
        <v>110</v>
      </c>
      <c r="M5131" t="s">
        <v>712</v>
      </c>
      <c r="N5131" t="s">
        <v>763</v>
      </c>
      <c r="O5131" s="12">
        <v>2008</v>
      </c>
      <c r="P5131" s="12">
        <v>5</v>
      </c>
      <c r="Q5131" s="12">
        <v>2008</v>
      </c>
      <c r="R5131" s="12">
        <v>10</v>
      </c>
      <c r="S5131">
        <f t="shared" si="67"/>
        <v>8.0645161290322578E-2</v>
      </c>
      <c r="T5131" s="7">
        <v>2.5</v>
      </c>
      <c r="U5131">
        <v>8</v>
      </c>
      <c r="V5131" t="s">
        <v>82</v>
      </c>
      <c r="W5131">
        <f t="shared" si="68"/>
        <v>480</v>
      </c>
      <c r="X5131" s="5">
        <v>2</v>
      </c>
      <c r="Y5131" s="15" t="s">
        <v>48</v>
      </c>
      <c r="Z5131" t="s">
        <v>55</v>
      </c>
      <c r="AA5131" t="s">
        <v>860</v>
      </c>
      <c r="AB5131">
        <v>1</v>
      </c>
      <c r="AC5131" s="68" t="s">
        <v>1476</v>
      </c>
      <c r="AD5131" s="68" t="s">
        <v>1659</v>
      </c>
      <c r="AE5131" t="s">
        <v>1475</v>
      </c>
    </row>
    <row r="5132" spans="1:31" ht="14.4" x14ac:dyDescent="0.3">
      <c r="A5132">
        <v>48</v>
      </c>
      <c r="B5132" t="s">
        <v>24</v>
      </c>
      <c r="C5132" t="s">
        <v>358</v>
      </c>
      <c r="D5132" t="s">
        <v>359</v>
      </c>
      <c r="E5132">
        <v>2011</v>
      </c>
      <c r="F5132" t="s">
        <v>642</v>
      </c>
      <c r="G5132" t="s">
        <v>773</v>
      </c>
      <c r="H5132" s="3" t="s">
        <v>774</v>
      </c>
      <c r="I5132" s="8">
        <v>-6.2759999999999998</v>
      </c>
      <c r="J5132" s="8">
        <v>-76.174000000000007</v>
      </c>
      <c r="K5132" t="s">
        <v>109</v>
      </c>
      <c r="L5132" t="s">
        <v>110</v>
      </c>
      <c r="M5132" t="s">
        <v>712</v>
      </c>
      <c r="N5132" t="s">
        <v>763</v>
      </c>
      <c r="O5132" s="12">
        <v>2008</v>
      </c>
      <c r="P5132" s="12">
        <v>5</v>
      </c>
      <c r="Q5132" s="12">
        <v>2008</v>
      </c>
      <c r="R5132" s="12">
        <v>10</v>
      </c>
      <c r="S5132">
        <f t="shared" si="67"/>
        <v>8.0645161290322578E-2</v>
      </c>
      <c r="T5132" s="7">
        <v>2.5</v>
      </c>
      <c r="U5132">
        <v>8</v>
      </c>
      <c r="V5132" t="s">
        <v>82</v>
      </c>
      <c r="W5132">
        <f t="shared" si="68"/>
        <v>480</v>
      </c>
      <c r="X5132" s="5">
        <v>2</v>
      </c>
      <c r="Y5132" s="15" t="s">
        <v>48</v>
      </c>
      <c r="Z5132" t="s">
        <v>55</v>
      </c>
      <c r="AA5132" t="s">
        <v>503</v>
      </c>
      <c r="AB5132">
        <v>1</v>
      </c>
      <c r="AC5132" s="68" t="s">
        <v>1476</v>
      </c>
      <c r="AD5132" s="68" t="s">
        <v>1659</v>
      </c>
      <c r="AE5132" t="s">
        <v>1475</v>
      </c>
    </row>
    <row r="5133" spans="1:31" ht="14.4" x14ac:dyDescent="0.3">
      <c r="A5133">
        <v>48</v>
      </c>
      <c r="B5133" t="s">
        <v>24</v>
      </c>
      <c r="C5133" t="s">
        <v>358</v>
      </c>
      <c r="D5133" t="s">
        <v>359</v>
      </c>
      <c r="E5133">
        <v>2011</v>
      </c>
      <c r="F5133" t="s">
        <v>642</v>
      </c>
      <c r="G5133" t="s">
        <v>773</v>
      </c>
      <c r="H5133" s="3" t="s">
        <v>774</v>
      </c>
      <c r="I5133" s="8">
        <v>-6.2759999999999998</v>
      </c>
      <c r="J5133" s="8">
        <v>-76.174000000000007</v>
      </c>
      <c r="K5133" t="s">
        <v>109</v>
      </c>
      <c r="L5133" t="s">
        <v>110</v>
      </c>
      <c r="M5133" t="s">
        <v>712</v>
      </c>
      <c r="N5133" t="s">
        <v>763</v>
      </c>
      <c r="O5133" s="12">
        <v>2008</v>
      </c>
      <c r="P5133" s="12">
        <v>5</v>
      </c>
      <c r="Q5133" s="12">
        <v>2008</v>
      </c>
      <c r="R5133" s="12">
        <v>10</v>
      </c>
      <c r="S5133">
        <f t="shared" si="67"/>
        <v>8.0645161290322578E-2</v>
      </c>
      <c r="T5133" s="7">
        <v>2.5</v>
      </c>
      <c r="U5133">
        <v>8</v>
      </c>
      <c r="V5133" t="s">
        <v>82</v>
      </c>
      <c r="W5133">
        <f t="shared" si="68"/>
        <v>480</v>
      </c>
      <c r="X5133" s="5">
        <v>2</v>
      </c>
      <c r="Y5133" s="15" t="s">
        <v>48</v>
      </c>
      <c r="Z5133" t="s">
        <v>55</v>
      </c>
      <c r="AA5133" t="s">
        <v>1106</v>
      </c>
      <c r="AB5133">
        <v>0</v>
      </c>
      <c r="AC5133" s="68" t="s">
        <v>1476</v>
      </c>
      <c r="AD5133" s="68" t="s">
        <v>1659</v>
      </c>
      <c r="AE5133" t="s">
        <v>1475</v>
      </c>
    </row>
    <row r="5134" spans="1:31" ht="14.4" x14ac:dyDescent="0.3">
      <c r="A5134">
        <v>48</v>
      </c>
      <c r="B5134" t="s">
        <v>24</v>
      </c>
      <c r="C5134" t="s">
        <v>358</v>
      </c>
      <c r="D5134" t="s">
        <v>359</v>
      </c>
      <c r="E5134">
        <v>2011</v>
      </c>
      <c r="F5134" t="s">
        <v>642</v>
      </c>
      <c r="G5134" t="s">
        <v>773</v>
      </c>
      <c r="H5134" s="3" t="s">
        <v>774</v>
      </c>
      <c r="I5134" s="8">
        <v>-6.2759999999999998</v>
      </c>
      <c r="J5134" s="8">
        <v>-76.174000000000007</v>
      </c>
      <c r="K5134" t="s">
        <v>109</v>
      </c>
      <c r="L5134" t="s">
        <v>110</v>
      </c>
      <c r="M5134" t="s">
        <v>712</v>
      </c>
      <c r="N5134" t="s">
        <v>763</v>
      </c>
      <c r="O5134" s="12">
        <v>2008</v>
      </c>
      <c r="P5134" s="12">
        <v>5</v>
      </c>
      <c r="Q5134" s="12">
        <v>2008</v>
      </c>
      <c r="R5134" s="12">
        <v>10</v>
      </c>
      <c r="S5134">
        <f t="shared" si="67"/>
        <v>8.0645161290322578E-2</v>
      </c>
      <c r="T5134" s="7">
        <v>2.5</v>
      </c>
      <c r="U5134">
        <v>8</v>
      </c>
      <c r="V5134" t="s">
        <v>82</v>
      </c>
      <c r="W5134">
        <f t="shared" si="68"/>
        <v>480</v>
      </c>
      <c r="X5134" s="5">
        <v>2</v>
      </c>
      <c r="Y5134" s="15" t="s">
        <v>48</v>
      </c>
      <c r="Z5134" t="s">
        <v>55</v>
      </c>
      <c r="AA5134" t="s">
        <v>861</v>
      </c>
      <c r="AB5134">
        <v>1</v>
      </c>
      <c r="AC5134" s="68" t="s">
        <v>1476</v>
      </c>
      <c r="AD5134" s="68" t="s">
        <v>1659</v>
      </c>
      <c r="AE5134" t="s">
        <v>1475</v>
      </c>
    </row>
    <row r="5135" spans="1:31" ht="14.4" x14ac:dyDescent="0.3">
      <c r="A5135">
        <v>48</v>
      </c>
      <c r="B5135" t="s">
        <v>24</v>
      </c>
      <c r="C5135" t="s">
        <v>358</v>
      </c>
      <c r="D5135" t="s">
        <v>359</v>
      </c>
      <c r="E5135">
        <v>2011</v>
      </c>
      <c r="F5135" t="s">
        <v>642</v>
      </c>
      <c r="G5135" t="s">
        <v>773</v>
      </c>
      <c r="H5135" s="3" t="s">
        <v>774</v>
      </c>
      <c r="I5135" s="8">
        <v>-6.2759999999999998</v>
      </c>
      <c r="J5135" s="8">
        <v>-76.174000000000007</v>
      </c>
      <c r="K5135" t="s">
        <v>109</v>
      </c>
      <c r="L5135" t="s">
        <v>110</v>
      </c>
      <c r="M5135" t="s">
        <v>712</v>
      </c>
      <c r="N5135" t="s">
        <v>763</v>
      </c>
      <c r="O5135" s="12">
        <v>2008</v>
      </c>
      <c r="P5135" s="12">
        <v>5</v>
      </c>
      <c r="Q5135" s="12">
        <v>2008</v>
      </c>
      <c r="R5135" s="12">
        <v>10</v>
      </c>
      <c r="S5135">
        <f t="shared" si="67"/>
        <v>8.0645161290322578E-2</v>
      </c>
      <c r="T5135" s="7">
        <v>2.5</v>
      </c>
      <c r="U5135">
        <v>8</v>
      </c>
      <c r="V5135" t="s">
        <v>82</v>
      </c>
      <c r="W5135">
        <f t="shared" si="68"/>
        <v>480</v>
      </c>
      <c r="X5135" s="5">
        <v>2</v>
      </c>
      <c r="Y5135" s="15" t="s">
        <v>48</v>
      </c>
      <c r="Z5135" t="s">
        <v>55</v>
      </c>
      <c r="AA5135" t="s">
        <v>56</v>
      </c>
      <c r="AB5135">
        <v>0</v>
      </c>
      <c r="AC5135" s="68" t="s">
        <v>1476</v>
      </c>
      <c r="AD5135" s="68" t="s">
        <v>1659</v>
      </c>
      <c r="AE5135" t="s">
        <v>1475</v>
      </c>
    </row>
    <row r="5136" spans="1:31" ht="14.4" x14ac:dyDescent="0.3">
      <c r="A5136">
        <v>48</v>
      </c>
      <c r="B5136" t="s">
        <v>24</v>
      </c>
      <c r="C5136" t="s">
        <v>358</v>
      </c>
      <c r="D5136" t="s">
        <v>359</v>
      </c>
      <c r="E5136">
        <v>2011</v>
      </c>
      <c r="F5136" t="s">
        <v>642</v>
      </c>
      <c r="G5136" t="s">
        <v>773</v>
      </c>
      <c r="H5136" s="3" t="s">
        <v>774</v>
      </c>
      <c r="I5136" s="8">
        <v>-6.2759999999999998</v>
      </c>
      <c r="J5136" s="8">
        <v>-76.174000000000007</v>
      </c>
      <c r="K5136" t="s">
        <v>109</v>
      </c>
      <c r="L5136" t="s">
        <v>110</v>
      </c>
      <c r="M5136" t="s">
        <v>712</v>
      </c>
      <c r="N5136" t="s">
        <v>763</v>
      </c>
      <c r="O5136" s="12">
        <v>2008</v>
      </c>
      <c r="P5136" s="12">
        <v>5</v>
      </c>
      <c r="Q5136" s="12">
        <v>2008</v>
      </c>
      <c r="R5136" s="12">
        <v>10</v>
      </c>
      <c r="S5136">
        <f t="shared" si="67"/>
        <v>8.0645161290322578E-2</v>
      </c>
      <c r="T5136" s="7">
        <v>2.5</v>
      </c>
      <c r="U5136">
        <v>8</v>
      </c>
      <c r="V5136" t="s">
        <v>82</v>
      </c>
      <c r="W5136">
        <f t="shared" si="68"/>
        <v>480</v>
      </c>
      <c r="X5136" s="5">
        <v>2</v>
      </c>
      <c r="Y5136" s="15" t="s">
        <v>48</v>
      </c>
      <c r="Z5136" t="s">
        <v>55</v>
      </c>
      <c r="AA5136" t="s">
        <v>895</v>
      </c>
      <c r="AB5136">
        <v>0</v>
      </c>
      <c r="AC5136" s="68" t="s">
        <v>1476</v>
      </c>
      <c r="AD5136" s="68" t="s">
        <v>1659</v>
      </c>
      <c r="AE5136" t="s">
        <v>1475</v>
      </c>
    </row>
    <row r="5137" spans="1:31" ht="14.4" x14ac:dyDescent="0.3">
      <c r="A5137">
        <v>48</v>
      </c>
      <c r="B5137" t="s">
        <v>24</v>
      </c>
      <c r="C5137" t="s">
        <v>358</v>
      </c>
      <c r="D5137" t="s">
        <v>359</v>
      </c>
      <c r="E5137">
        <v>2011</v>
      </c>
      <c r="F5137" t="s">
        <v>642</v>
      </c>
      <c r="G5137" t="s">
        <v>773</v>
      </c>
      <c r="H5137" s="3" t="s">
        <v>774</v>
      </c>
      <c r="I5137" s="8">
        <v>-6.2759999999999998</v>
      </c>
      <c r="J5137" s="8">
        <v>-76.174000000000007</v>
      </c>
      <c r="K5137" t="s">
        <v>109</v>
      </c>
      <c r="L5137" t="s">
        <v>110</v>
      </c>
      <c r="M5137" t="s">
        <v>712</v>
      </c>
      <c r="N5137" t="s">
        <v>763</v>
      </c>
      <c r="O5137" s="12">
        <v>2008</v>
      </c>
      <c r="P5137" s="12">
        <v>5</v>
      </c>
      <c r="Q5137" s="12">
        <v>2008</v>
      </c>
      <c r="R5137" s="12">
        <v>10</v>
      </c>
      <c r="S5137">
        <f t="shared" si="67"/>
        <v>8.0645161290322578E-2</v>
      </c>
      <c r="T5137" s="7">
        <v>2.5</v>
      </c>
      <c r="U5137">
        <v>8</v>
      </c>
      <c r="V5137" t="s">
        <v>82</v>
      </c>
      <c r="W5137">
        <f t="shared" si="68"/>
        <v>480</v>
      </c>
      <c r="X5137" s="5">
        <v>2</v>
      </c>
      <c r="Y5137" s="15" t="s">
        <v>48</v>
      </c>
      <c r="Z5137" t="s">
        <v>55</v>
      </c>
      <c r="AA5137" t="s">
        <v>1135</v>
      </c>
      <c r="AB5137">
        <v>0</v>
      </c>
      <c r="AC5137" s="68" t="s">
        <v>1476</v>
      </c>
      <c r="AD5137" s="68" t="s">
        <v>1659</v>
      </c>
      <c r="AE5137" t="s">
        <v>1475</v>
      </c>
    </row>
    <row r="5138" spans="1:31" ht="14.4" x14ac:dyDescent="0.3">
      <c r="A5138">
        <v>48</v>
      </c>
      <c r="B5138" t="s">
        <v>24</v>
      </c>
      <c r="C5138" t="s">
        <v>358</v>
      </c>
      <c r="D5138" t="s">
        <v>359</v>
      </c>
      <c r="E5138">
        <v>2011</v>
      </c>
      <c r="F5138" t="s">
        <v>642</v>
      </c>
      <c r="G5138" t="s">
        <v>773</v>
      </c>
      <c r="H5138" s="3" t="s">
        <v>774</v>
      </c>
      <c r="I5138" s="8">
        <v>-6.2759999999999998</v>
      </c>
      <c r="J5138" s="8">
        <v>-76.174000000000007</v>
      </c>
      <c r="K5138" t="s">
        <v>109</v>
      </c>
      <c r="L5138" t="s">
        <v>110</v>
      </c>
      <c r="M5138" t="s">
        <v>712</v>
      </c>
      <c r="N5138" t="s">
        <v>763</v>
      </c>
      <c r="O5138" s="12">
        <v>2008</v>
      </c>
      <c r="P5138" s="12">
        <v>5</v>
      </c>
      <c r="Q5138" s="12">
        <v>2008</v>
      </c>
      <c r="R5138" s="12">
        <v>10</v>
      </c>
      <c r="S5138">
        <f t="shared" si="67"/>
        <v>8.0645161290322578E-2</v>
      </c>
      <c r="T5138" s="7">
        <v>2.5</v>
      </c>
      <c r="U5138">
        <v>8</v>
      </c>
      <c r="V5138" t="s">
        <v>82</v>
      </c>
      <c r="W5138">
        <f t="shared" si="68"/>
        <v>480</v>
      </c>
      <c r="X5138" s="5">
        <v>2</v>
      </c>
      <c r="Y5138" s="15" t="s">
        <v>48</v>
      </c>
      <c r="Z5138" t="s">
        <v>55</v>
      </c>
      <c r="AA5138" t="s">
        <v>59</v>
      </c>
      <c r="AB5138">
        <v>2</v>
      </c>
      <c r="AC5138" s="68" t="s">
        <v>1476</v>
      </c>
      <c r="AD5138" s="68" t="s">
        <v>1659</v>
      </c>
      <c r="AE5138" t="s">
        <v>1475</v>
      </c>
    </row>
    <row r="5139" spans="1:31" ht="14.4" x14ac:dyDescent="0.3">
      <c r="A5139">
        <v>48</v>
      </c>
      <c r="B5139" t="s">
        <v>24</v>
      </c>
      <c r="C5139" t="s">
        <v>358</v>
      </c>
      <c r="D5139" t="s">
        <v>359</v>
      </c>
      <c r="E5139">
        <v>2011</v>
      </c>
      <c r="F5139" t="s">
        <v>642</v>
      </c>
      <c r="G5139" t="s">
        <v>773</v>
      </c>
      <c r="H5139" s="3" t="s">
        <v>774</v>
      </c>
      <c r="I5139" s="8">
        <v>-6.2759999999999998</v>
      </c>
      <c r="J5139" s="8">
        <v>-76.174000000000007</v>
      </c>
      <c r="K5139" t="s">
        <v>109</v>
      </c>
      <c r="L5139" t="s">
        <v>110</v>
      </c>
      <c r="M5139" t="s">
        <v>712</v>
      </c>
      <c r="N5139" t="s">
        <v>763</v>
      </c>
      <c r="O5139" s="12">
        <v>2008</v>
      </c>
      <c r="P5139" s="12">
        <v>5</v>
      </c>
      <c r="Q5139" s="12">
        <v>2008</v>
      </c>
      <c r="R5139" s="12">
        <v>10</v>
      </c>
      <c r="S5139">
        <f t="shared" si="67"/>
        <v>8.0645161290322578E-2</v>
      </c>
      <c r="T5139" s="7">
        <v>2.5</v>
      </c>
      <c r="U5139">
        <v>8</v>
      </c>
      <c r="V5139" t="s">
        <v>82</v>
      </c>
      <c r="W5139">
        <f t="shared" si="68"/>
        <v>480</v>
      </c>
      <c r="X5139" s="5">
        <v>2</v>
      </c>
      <c r="Y5139" s="15" t="s">
        <v>48</v>
      </c>
      <c r="Z5139" t="s">
        <v>55</v>
      </c>
      <c r="AA5139" t="s">
        <v>1136</v>
      </c>
      <c r="AB5139">
        <v>0</v>
      </c>
      <c r="AC5139" s="68" t="s">
        <v>1476</v>
      </c>
      <c r="AD5139" s="68" t="s">
        <v>1659</v>
      </c>
      <c r="AE5139" t="s">
        <v>1475</v>
      </c>
    </row>
    <row r="5140" spans="1:31" ht="14.4" x14ac:dyDescent="0.3">
      <c r="A5140">
        <v>48</v>
      </c>
      <c r="B5140" t="s">
        <v>24</v>
      </c>
      <c r="C5140" t="s">
        <v>358</v>
      </c>
      <c r="D5140" t="s">
        <v>359</v>
      </c>
      <c r="E5140">
        <v>2011</v>
      </c>
      <c r="F5140" t="s">
        <v>642</v>
      </c>
      <c r="G5140" t="s">
        <v>773</v>
      </c>
      <c r="H5140" s="3" t="s">
        <v>774</v>
      </c>
      <c r="I5140" s="8">
        <v>-6.2759999999999998</v>
      </c>
      <c r="J5140" s="8">
        <v>-76.174000000000007</v>
      </c>
      <c r="K5140" t="s">
        <v>109</v>
      </c>
      <c r="L5140" t="s">
        <v>110</v>
      </c>
      <c r="M5140" t="s">
        <v>712</v>
      </c>
      <c r="N5140" t="s">
        <v>763</v>
      </c>
      <c r="O5140" s="12">
        <v>2008</v>
      </c>
      <c r="P5140" s="12">
        <v>5</v>
      </c>
      <c r="Q5140" s="12">
        <v>2008</v>
      </c>
      <c r="R5140" s="12">
        <v>10</v>
      </c>
      <c r="S5140">
        <f t="shared" si="67"/>
        <v>8.0645161290322578E-2</v>
      </c>
      <c r="T5140" s="7">
        <v>2.5</v>
      </c>
      <c r="U5140">
        <v>8</v>
      </c>
      <c r="V5140" t="s">
        <v>82</v>
      </c>
      <c r="W5140">
        <f t="shared" si="68"/>
        <v>480</v>
      </c>
      <c r="X5140" s="5">
        <v>2</v>
      </c>
      <c r="Y5140" s="15" t="s">
        <v>48</v>
      </c>
      <c r="Z5140" t="s">
        <v>55</v>
      </c>
      <c r="AA5140" t="s">
        <v>62</v>
      </c>
      <c r="AB5140">
        <v>0</v>
      </c>
      <c r="AC5140" s="68" t="s">
        <v>1476</v>
      </c>
      <c r="AD5140" s="68" t="s">
        <v>1659</v>
      </c>
      <c r="AE5140" t="s">
        <v>1475</v>
      </c>
    </row>
    <row r="5141" spans="1:31" ht="14.4" x14ac:dyDescent="0.3">
      <c r="A5141">
        <v>48</v>
      </c>
      <c r="B5141" t="s">
        <v>24</v>
      </c>
      <c r="C5141" t="s">
        <v>358</v>
      </c>
      <c r="D5141" t="s">
        <v>359</v>
      </c>
      <c r="E5141">
        <v>2011</v>
      </c>
      <c r="F5141" t="s">
        <v>642</v>
      </c>
      <c r="G5141" t="s">
        <v>773</v>
      </c>
      <c r="H5141" s="3" t="s">
        <v>774</v>
      </c>
      <c r="I5141" s="8">
        <v>-6.2759999999999998</v>
      </c>
      <c r="J5141" s="8">
        <v>-76.174000000000007</v>
      </c>
      <c r="K5141" t="s">
        <v>109</v>
      </c>
      <c r="L5141" t="s">
        <v>110</v>
      </c>
      <c r="M5141" t="s">
        <v>712</v>
      </c>
      <c r="N5141" t="s">
        <v>763</v>
      </c>
      <c r="O5141" s="12">
        <v>2008</v>
      </c>
      <c r="P5141" s="12">
        <v>5</v>
      </c>
      <c r="Q5141" s="12">
        <v>2008</v>
      </c>
      <c r="R5141" s="12">
        <v>10</v>
      </c>
      <c r="S5141">
        <f t="shared" si="67"/>
        <v>8.0645161290322578E-2</v>
      </c>
      <c r="T5141" s="7">
        <v>2.5</v>
      </c>
      <c r="U5141">
        <v>8</v>
      </c>
      <c r="V5141" t="s">
        <v>82</v>
      </c>
      <c r="W5141">
        <f t="shared" si="68"/>
        <v>480</v>
      </c>
      <c r="X5141" s="5">
        <v>2</v>
      </c>
      <c r="Y5141" s="15" t="s">
        <v>48</v>
      </c>
      <c r="Z5141" t="s">
        <v>55</v>
      </c>
      <c r="AA5141" t="s">
        <v>1082</v>
      </c>
      <c r="AB5141">
        <v>0</v>
      </c>
      <c r="AC5141" s="68" t="s">
        <v>1476</v>
      </c>
      <c r="AD5141" s="68" t="s">
        <v>1659</v>
      </c>
      <c r="AE5141" t="s">
        <v>1475</v>
      </c>
    </row>
    <row r="5142" spans="1:31" ht="14.4" x14ac:dyDescent="0.3">
      <c r="A5142">
        <v>48</v>
      </c>
      <c r="B5142" t="s">
        <v>24</v>
      </c>
      <c r="C5142" t="s">
        <v>358</v>
      </c>
      <c r="D5142" t="s">
        <v>359</v>
      </c>
      <c r="E5142">
        <v>2011</v>
      </c>
      <c r="F5142" t="s">
        <v>642</v>
      </c>
      <c r="G5142" t="s">
        <v>773</v>
      </c>
      <c r="H5142" s="3" t="s">
        <v>774</v>
      </c>
      <c r="I5142" s="8">
        <v>-6.2759999999999998</v>
      </c>
      <c r="J5142" s="8">
        <v>-76.174000000000007</v>
      </c>
      <c r="K5142" t="s">
        <v>109</v>
      </c>
      <c r="L5142" t="s">
        <v>110</v>
      </c>
      <c r="M5142" t="s">
        <v>712</v>
      </c>
      <c r="N5142" t="s">
        <v>763</v>
      </c>
      <c r="O5142" s="12">
        <v>2008</v>
      </c>
      <c r="P5142" s="12">
        <v>5</v>
      </c>
      <c r="Q5142" s="12">
        <v>2008</v>
      </c>
      <c r="R5142" s="12">
        <v>10</v>
      </c>
      <c r="S5142">
        <f t="shared" si="67"/>
        <v>8.0645161290322578E-2</v>
      </c>
      <c r="T5142" s="7">
        <v>2.5</v>
      </c>
      <c r="U5142">
        <v>8</v>
      </c>
      <c r="V5142" t="s">
        <v>82</v>
      </c>
      <c r="W5142">
        <f t="shared" si="68"/>
        <v>480</v>
      </c>
      <c r="X5142" s="5">
        <v>2</v>
      </c>
      <c r="Y5142" s="15" t="s">
        <v>48</v>
      </c>
      <c r="Z5142" t="s">
        <v>55</v>
      </c>
      <c r="AA5142" t="s">
        <v>1162</v>
      </c>
      <c r="AB5142">
        <v>0</v>
      </c>
      <c r="AC5142" s="68" t="s">
        <v>1476</v>
      </c>
      <c r="AD5142" s="68" t="s">
        <v>1659</v>
      </c>
      <c r="AE5142" t="s">
        <v>1475</v>
      </c>
    </row>
    <row r="5143" spans="1:31" ht="14.4" x14ac:dyDescent="0.3">
      <c r="A5143">
        <v>48</v>
      </c>
      <c r="B5143" t="s">
        <v>24</v>
      </c>
      <c r="C5143" t="s">
        <v>358</v>
      </c>
      <c r="D5143" t="s">
        <v>359</v>
      </c>
      <c r="E5143">
        <v>2011</v>
      </c>
      <c r="F5143" t="s">
        <v>642</v>
      </c>
      <c r="G5143" t="s">
        <v>773</v>
      </c>
      <c r="H5143" s="3" t="s">
        <v>774</v>
      </c>
      <c r="I5143" s="8">
        <v>-6.2759999999999998</v>
      </c>
      <c r="J5143" s="8">
        <v>-76.174000000000007</v>
      </c>
      <c r="K5143" t="s">
        <v>109</v>
      </c>
      <c r="L5143" t="s">
        <v>110</v>
      </c>
      <c r="M5143" t="s">
        <v>712</v>
      </c>
      <c r="N5143" t="s">
        <v>763</v>
      </c>
      <c r="O5143" s="12">
        <v>2008</v>
      </c>
      <c r="P5143" s="12">
        <v>5</v>
      </c>
      <c r="Q5143" s="12">
        <v>2008</v>
      </c>
      <c r="R5143" s="12">
        <v>10</v>
      </c>
      <c r="S5143">
        <f t="shared" si="67"/>
        <v>8.0645161290322578E-2</v>
      </c>
      <c r="T5143" s="7">
        <v>2.5</v>
      </c>
      <c r="U5143">
        <v>8</v>
      </c>
      <c r="V5143" t="s">
        <v>82</v>
      </c>
      <c r="W5143">
        <f t="shared" si="68"/>
        <v>480</v>
      </c>
      <c r="X5143" s="5">
        <v>2</v>
      </c>
      <c r="Y5143" s="15" t="s">
        <v>48</v>
      </c>
      <c r="Z5143" t="s">
        <v>55</v>
      </c>
      <c r="AA5143" t="s">
        <v>655</v>
      </c>
      <c r="AB5143">
        <v>2</v>
      </c>
      <c r="AC5143" s="68" t="s">
        <v>1476</v>
      </c>
      <c r="AD5143" s="68" t="s">
        <v>1659</v>
      </c>
      <c r="AE5143" t="s">
        <v>1475</v>
      </c>
    </row>
    <row r="5144" spans="1:31" ht="14.4" x14ac:dyDescent="0.3">
      <c r="A5144">
        <v>48</v>
      </c>
      <c r="B5144" t="s">
        <v>24</v>
      </c>
      <c r="C5144" t="s">
        <v>358</v>
      </c>
      <c r="D5144" t="s">
        <v>359</v>
      </c>
      <c r="E5144">
        <v>2011</v>
      </c>
      <c r="F5144" t="s">
        <v>642</v>
      </c>
      <c r="G5144" t="s">
        <v>773</v>
      </c>
      <c r="H5144" s="3" t="s">
        <v>774</v>
      </c>
      <c r="I5144" s="8">
        <v>-6.2759999999999998</v>
      </c>
      <c r="J5144" s="8">
        <v>-76.174000000000007</v>
      </c>
      <c r="K5144" t="s">
        <v>109</v>
      </c>
      <c r="L5144" t="s">
        <v>110</v>
      </c>
      <c r="M5144" t="s">
        <v>712</v>
      </c>
      <c r="N5144" t="s">
        <v>763</v>
      </c>
      <c r="O5144" s="12">
        <v>2008</v>
      </c>
      <c r="P5144" s="12">
        <v>5</v>
      </c>
      <c r="Q5144" s="12">
        <v>2008</v>
      </c>
      <c r="R5144" s="12">
        <v>10</v>
      </c>
      <c r="S5144">
        <f t="shared" si="67"/>
        <v>8.0645161290322578E-2</v>
      </c>
      <c r="T5144" s="7">
        <v>2.5</v>
      </c>
      <c r="U5144">
        <v>8</v>
      </c>
      <c r="V5144" t="s">
        <v>82</v>
      </c>
      <c r="W5144">
        <f t="shared" si="68"/>
        <v>480</v>
      </c>
      <c r="X5144" s="5">
        <v>2</v>
      </c>
      <c r="Y5144" s="15" t="s">
        <v>48</v>
      </c>
      <c r="Z5144" t="s">
        <v>55</v>
      </c>
      <c r="AA5144" t="s">
        <v>379</v>
      </c>
      <c r="AB5144">
        <v>8</v>
      </c>
      <c r="AC5144" s="68" t="s">
        <v>1476</v>
      </c>
      <c r="AD5144" s="68" t="s">
        <v>1659</v>
      </c>
      <c r="AE5144" t="s">
        <v>1475</v>
      </c>
    </row>
    <row r="5145" spans="1:31" ht="14.4" x14ac:dyDescent="0.3">
      <c r="A5145">
        <v>48</v>
      </c>
      <c r="B5145" t="s">
        <v>24</v>
      </c>
      <c r="C5145" t="s">
        <v>358</v>
      </c>
      <c r="D5145" t="s">
        <v>359</v>
      </c>
      <c r="E5145">
        <v>2011</v>
      </c>
      <c r="F5145" t="s">
        <v>642</v>
      </c>
      <c r="G5145" t="s">
        <v>773</v>
      </c>
      <c r="H5145" s="3" t="s">
        <v>774</v>
      </c>
      <c r="I5145" s="8">
        <v>-6.2759999999999998</v>
      </c>
      <c r="J5145" s="8">
        <v>-76.174000000000007</v>
      </c>
      <c r="K5145" t="s">
        <v>109</v>
      </c>
      <c r="L5145" t="s">
        <v>110</v>
      </c>
      <c r="M5145" t="s">
        <v>712</v>
      </c>
      <c r="N5145" t="s">
        <v>763</v>
      </c>
      <c r="O5145" s="12">
        <v>2008</v>
      </c>
      <c r="P5145" s="12">
        <v>5</v>
      </c>
      <c r="Q5145" s="12">
        <v>2008</v>
      </c>
      <c r="R5145" s="12">
        <v>10</v>
      </c>
      <c r="S5145">
        <f t="shared" si="67"/>
        <v>8.0645161290322578E-2</v>
      </c>
      <c r="T5145" s="7">
        <v>2.5</v>
      </c>
      <c r="U5145">
        <v>8</v>
      </c>
      <c r="V5145" t="s">
        <v>82</v>
      </c>
      <c r="W5145">
        <f t="shared" si="68"/>
        <v>480</v>
      </c>
      <c r="X5145" s="5">
        <v>2</v>
      </c>
      <c r="Y5145" s="15" t="s">
        <v>48</v>
      </c>
      <c r="Z5145" t="s">
        <v>55</v>
      </c>
      <c r="AA5145" t="s">
        <v>899</v>
      </c>
      <c r="AB5145">
        <v>2</v>
      </c>
      <c r="AC5145" s="68" t="s">
        <v>1476</v>
      </c>
      <c r="AD5145" s="68" t="s">
        <v>1659</v>
      </c>
      <c r="AE5145" t="s">
        <v>1475</v>
      </c>
    </row>
    <row r="5146" spans="1:31" ht="14.4" x14ac:dyDescent="0.3">
      <c r="A5146">
        <v>48</v>
      </c>
      <c r="B5146" t="s">
        <v>24</v>
      </c>
      <c r="C5146" t="s">
        <v>358</v>
      </c>
      <c r="D5146" t="s">
        <v>359</v>
      </c>
      <c r="E5146">
        <v>2011</v>
      </c>
      <c r="F5146" t="s">
        <v>642</v>
      </c>
      <c r="G5146" t="s">
        <v>773</v>
      </c>
      <c r="H5146" s="3" t="s">
        <v>774</v>
      </c>
      <c r="I5146" s="8">
        <v>-6.2759999999999998</v>
      </c>
      <c r="J5146" s="8">
        <v>-76.174000000000007</v>
      </c>
      <c r="K5146" t="s">
        <v>109</v>
      </c>
      <c r="L5146" t="s">
        <v>110</v>
      </c>
      <c r="M5146" t="s">
        <v>712</v>
      </c>
      <c r="N5146" t="s">
        <v>763</v>
      </c>
      <c r="O5146" s="12">
        <v>2008</v>
      </c>
      <c r="P5146" s="12">
        <v>5</v>
      </c>
      <c r="Q5146" s="12">
        <v>2008</v>
      </c>
      <c r="R5146" s="12">
        <v>10</v>
      </c>
      <c r="S5146">
        <f t="shared" si="67"/>
        <v>8.0645161290322578E-2</v>
      </c>
      <c r="T5146" s="7">
        <v>2.5</v>
      </c>
      <c r="U5146">
        <v>8</v>
      </c>
      <c r="V5146" t="s">
        <v>82</v>
      </c>
      <c r="W5146">
        <f t="shared" si="68"/>
        <v>480</v>
      </c>
      <c r="X5146" s="5">
        <v>2</v>
      </c>
      <c r="Y5146" s="15" t="s">
        <v>48</v>
      </c>
      <c r="Z5146" t="s">
        <v>55</v>
      </c>
      <c r="AA5146" t="s">
        <v>1062</v>
      </c>
      <c r="AB5146">
        <v>1</v>
      </c>
      <c r="AC5146" s="68" t="s">
        <v>1476</v>
      </c>
      <c r="AD5146" s="68" t="s">
        <v>1659</v>
      </c>
      <c r="AE5146" t="s">
        <v>1475</v>
      </c>
    </row>
    <row r="5147" spans="1:31" ht="14.4" x14ac:dyDescent="0.3">
      <c r="A5147">
        <v>48</v>
      </c>
      <c r="B5147" t="s">
        <v>24</v>
      </c>
      <c r="C5147" t="s">
        <v>358</v>
      </c>
      <c r="D5147" t="s">
        <v>359</v>
      </c>
      <c r="E5147">
        <v>2011</v>
      </c>
      <c r="F5147" t="s">
        <v>642</v>
      </c>
      <c r="G5147" t="s">
        <v>773</v>
      </c>
      <c r="H5147" s="3" t="s">
        <v>774</v>
      </c>
      <c r="I5147" s="8">
        <v>-6.2759999999999998</v>
      </c>
      <c r="J5147" s="8">
        <v>-76.174000000000007</v>
      </c>
      <c r="K5147" t="s">
        <v>109</v>
      </c>
      <c r="L5147" t="s">
        <v>110</v>
      </c>
      <c r="M5147" t="s">
        <v>712</v>
      </c>
      <c r="N5147" t="s">
        <v>763</v>
      </c>
      <c r="O5147" s="12">
        <v>2008</v>
      </c>
      <c r="P5147" s="12">
        <v>5</v>
      </c>
      <c r="Q5147" s="12">
        <v>2008</v>
      </c>
      <c r="R5147" s="12">
        <v>10</v>
      </c>
      <c r="S5147">
        <f t="shared" si="67"/>
        <v>8.0645161290322578E-2</v>
      </c>
      <c r="T5147" s="7">
        <v>2.5</v>
      </c>
      <c r="U5147">
        <v>8</v>
      </c>
      <c r="V5147" t="s">
        <v>82</v>
      </c>
      <c r="W5147">
        <f t="shared" si="68"/>
        <v>480</v>
      </c>
      <c r="X5147" s="5">
        <v>2</v>
      </c>
      <c r="Y5147" s="15" t="s">
        <v>48</v>
      </c>
      <c r="Z5147" t="s">
        <v>55</v>
      </c>
      <c r="AA5147" t="s">
        <v>1072</v>
      </c>
      <c r="AB5147">
        <v>1</v>
      </c>
      <c r="AC5147" s="68" t="s">
        <v>1476</v>
      </c>
      <c r="AD5147" s="68" t="s">
        <v>1659</v>
      </c>
      <c r="AE5147" t="s">
        <v>1475</v>
      </c>
    </row>
    <row r="5148" spans="1:31" ht="14.4" x14ac:dyDescent="0.3">
      <c r="A5148">
        <v>48</v>
      </c>
      <c r="B5148" t="s">
        <v>24</v>
      </c>
      <c r="C5148" t="s">
        <v>358</v>
      </c>
      <c r="D5148" t="s">
        <v>359</v>
      </c>
      <c r="E5148">
        <v>2011</v>
      </c>
      <c r="F5148" t="s">
        <v>642</v>
      </c>
      <c r="G5148" t="s">
        <v>773</v>
      </c>
      <c r="H5148" s="3" t="s">
        <v>774</v>
      </c>
      <c r="I5148" s="8">
        <v>-6.2759999999999998</v>
      </c>
      <c r="J5148" s="8">
        <v>-76.174000000000007</v>
      </c>
      <c r="K5148" t="s">
        <v>109</v>
      </c>
      <c r="L5148" t="s">
        <v>110</v>
      </c>
      <c r="M5148" t="s">
        <v>712</v>
      </c>
      <c r="N5148" t="s">
        <v>763</v>
      </c>
      <c r="O5148" s="12">
        <v>2008</v>
      </c>
      <c r="P5148" s="12">
        <v>5</v>
      </c>
      <c r="Q5148" s="12">
        <v>2008</v>
      </c>
      <c r="R5148" s="12">
        <v>10</v>
      </c>
      <c r="S5148">
        <f t="shared" si="67"/>
        <v>8.0645161290322578E-2</v>
      </c>
      <c r="T5148" s="7">
        <v>2.5</v>
      </c>
      <c r="U5148">
        <v>8</v>
      </c>
      <c r="V5148" t="s">
        <v>82</v>
      </c>
      <c r="W5148">
        <f t="shared" si="68"/>
        <v>480</v>
      </c>
      <c r="X5148" s="5">
        <v>2</v>
      </c>
      <c r="Y5148" s="15" t="s">
        <v>48</v>
      </c>
      <c r="Z5148" t="s">
        <v>55</v>
      </c>
      <c r="AA5148" t="s">
        <v>1110</v>
      </c>
      <c r="AB5148">
        <v>1</v>
      </c>
      <c r="AC5148" s="68" t="s">
        <v>1476</v>
      </c>
      <c r="AD5148" s="68" t="s">
        <v>1659</v>
      </c>
      <c r="AE5148" t="s">
        <v>1475</v>
      </c>
    </row>
    <row r="5149" spans="1:31" ht="14.4" x14ac:dyDescent="0.3">
      <c r="A5149">
        <v>48</v>
      </c>
      <c r="B5149" t="s">
        <v>24</v>
      </c>
      <c r="C5149" t="s">
        <v>358</v>
      </c>
      <c r="D5149" t="s">
        <v>359</v>
      </c>
      <c r="E5149">
        <v>2011</v>
      </c>
      <c r="F5149" t="s">
        <v>642</v>
      </c>
      <c r="G5149" t="s">
        <v>773</v>
      </c>
      <c r="H5149" s="3" t="s">
        <v>774</v>
      </c>
      <c r="I5149" s="8">
        <v>-6.2759999999999998</v>
      </c>
      <c r="J5149" s="8">
        <v>-76.174000000000007</v>
      </c>
      <c r="K5149" t="s">
        <v>109</v>
      </c>
      <c r="L5149" t="s">
        <v>110</v>
      </c>
      <c r="M5149" t="s">
        <v>712</v>
      </c>
      <c r="N5149" t="s">
        <v>763</v>
      </c>
      <c r="O5149" s="12">
        <v>2008</v>
      </c>
      <c r="P5149" s="12">
        <v>5</v>
      </c>
      <c r="Q5149" s="12">
        <v>2008</v>
      </c>
      <c r="R5149" s="12">
        <v>10</v>
      </c>
      <c r="S5149">
        <f t="shared" si="67"/>
        <v>8.0645161290322578E-2</v>
      </c>
      <c r="T5149" s="7">
        <v>2.5</v>
      </c>
      <c r="U5149">
        <v>8</v>
      </c>
      <c r="V5149" t="s">
        <v>82</v>
      </c>
      <c r="W5149">
        <f t="shared" si="68"/>
        <v>480</v>
      </c>
      <c r="X5149" s="5">
        <v>2</v>
      </c>
      <c r="Y5149" s="15" t="s">
        <v>48</v>
      </c>
      <c r="Z5149" t="s">
        <v>55</v>
      </c>
      <c r="AA5149" t="s">
        <v>1178</v>
      </c>
      <c r="AB5149">
        <v>0</v>
      </c>
      <c r="AC5149" s="68" t="s">
        <v>1476</v>
      </c>
      <c r="AD5149" s="68" t="s">
        <v>1659</v>
      </c>
      <c r="AE5149" t="s">
        <v>1475</v>
      </c>
    </row>
    <row r="5150" spans="1:31" ht="14.4" x14ac:dyDescent="0.3">
      <c r="A5150">
        <v>48</v>
      </c>
      <c r="B5150" t="s">
        <v>24</v>
      </c>
      <c r="C5150" t="s">
        <v>358</v>
      </c>
      <c r="D5150" t="s">
        <v>359</v>
      </c>
      <c r="E5150">
        <v>2011</v>
      </c>
      <c r="F5150" t="s">
        <v>642</v>
      </c>
      <c r="G5150" t="s">
        <v>773</v>
      </c>
      <c r="H5150" s="3" t="s">
        <v>774</v>
      </c>
      <c r="I5150" s="8">
        <v>-6.2759999999999998</v>
      </c>
      <c r="J5150" s="8">
        <v>-76.174000000000007</v>
      </c>
      <c r="K5150" t="s">
        <v>109</v>
      </c>
      <c r="L5150" t="s">
        <v>110</v>
      </c>
      <c r="M5150" t="s">
        <v>712</v>
      </c>
      <c r="N5150" t="s">
        <v>763</v>
      </c>
      <c r="O5150" s="12">
        <v>2008</v>
      </c>
      <c r="P5150" s="12">
        <v>5</v>
      </c>
      <c r="Q5150" s="12">
        <v>2008</v>
      </c>
      <c r="R5150" s="12">
        <v>10</v>
      </c>
      <c r="S5150">
        <f t="shared" si="67"/>
        <v>8.0645161290322578E-2</v>
      </c>
      <c r="T5150" s="7">
        <v>2.5</v>
      </c>
      <c r="U5150">
        <v>8</v>
      </c>
      <c r="V5150" t="s">
        <v>82</v>
      </c>
      <c r="W5150">
        <f t="shared" si="68"/>
        <v>480</v>
      </c>
      <c r="X5150" s="5">
        <v>2</v>
      </c>
      <c r="Y5150" s="15" t="s">
        <v>48</v>
      </c>
      <c r="Z5150" t="s">
        <v>55</v>
      </c>
      <c r="AA5150" t="s">
        <v>867</v>
      </c>
      <c r="AB5150">
        <v>0</v>
      </c>
      <c r="AC5150" s="68" t="s">
        <v>1476</v>
      </c>
      <c r="AD5150" s="68" t="s">
        <v>1659</v>
      </c>
      <c r="AE5150" t="s">
        <v>1475</v>
      </c>
    </row>
    <row r="5151" spans="1:31" ht="14.4" x14ac:dyDescent="0.3">
      <c r="A5151">
        <v>48</v>
      </c>
      <c r="B5151" t="s">
        <v>24</v>
      </c>
      <c r="C5151" t="s">
        <v>358</v>
      </c>
      <c r="D5151" t="s">
        <v>359</v>
      </c>
      <c r="E5151">
        <v>2011</v>
      </c>
      <c r="F5151" t="s">
        <v>642</v>
      </c>
      <c r="G5151" t="s">
        <v>773</v>
      </c>
      <c r="H5151" s="3" t="s">
        <v>774</v>
      </c>
      <c r="I5151" s="8">
        <v>-6.2759999999999998</v>
      </c>
      <c r="J5151" s="8">
        <v>-76.174000000000007</v>
      </c>
      <c r="K5151" t="s">
        <v>109</v>
      </c>
      <c r="L5151" t="s">
        <v>110</v>
      </c>
      <c r="M5151" t="s">
        <v>712</v>
      </c>
      <c r="N5151" t="s">
        <v>763</v>
      </c>
      <c r="O5151" s="12">
        <v>2008</v>
      </c>
      <c r="P5151" s="12">
        <v>5</v>
      </c>
      <c r="Q5151" s="12">
        <v>2008</v>
      </c>
      <c r="R5151" s="12">
        <v>10</v>
      </c>
      <c r="S5151">
        <f t="shared" si="67"/>
        <v>8.0645161290322578E-2</v>
      </c>
      <c r="T5151" s="7">
        <v>2.5</v>
      </c>
      <c r="U5151">
        <v>8</v>
      </c>
      <c r="V5151" t="s">
        <v>82</v>
      </c>
      <c r="W5151">
        <f t="shared" si="68"/>
        <v>480</v>
      </c>
      <c r="X5151" s="5">
        <v>2</v>
      </c>
      <c r="Y5151" s="15" t="s">
        <v>48</v>
      </c>
      <c r="Z5151" t="s">
        <v>55</v>
      </c>
      <c r="AA5151" t="s">
        <v>258</v>
      </c>
      <c r="AB5151">
        <v>0</v>
      </c>
      <c r="AC5151" s="68" t="s">
        <v>1476</v>
      </c>
      <c r="AD5151" s="68" t="s">
        <v>1659</v>
      </c>
      <c r="AE5151" t="s">
        <v>1475</v>
      </c>
    </row>
    <row r="5152" spans="1:31" ht="14.4" x14ac:dyDescent="0.3">
      <c r="A5152">
        <v>48</v>
      </c>
      <c r="B5152" t="s">
        <v>24</v>
      </c>
      <c r="C5152" t="s">
        <v>358</v>
      </c>
      <c r="D5152" t="s">
        <v>359</v>
      </c>
      <c r="E5152">
        <v>2011</v>
      </c>
      <c r="F5152" t="s">
        <v>642</v>
      </c>
      <c r="G5152" t="s">
        <v>773</v>
      </c>
      <c r="H5152" s="3" t="s">
        <v>774</v>
      </c>
      <c r="I5152" s="8">
        <v>-6.2759999999999998</v>
      </c>
      <c r="J5152" s="8">
        <v>-76.174000000000007</v>
      </c>
      <c r="K5152" t="s">
        <v>109</v>
      </c>
      <c r="L5152" t="s">
        <v>110</v>
      </c>
      <c r="M5152" t="s">
        <v>712</v>
      </c>
      <c r="N5152" t="s">
        <v>763</v>
      </c>
      <c r="O5152" s="12">
        <v>2008</v>
      </c>
      <c r="P5152" s="12">
        <v>5</v>
      </c>
      <c r="Q5152" s="12">
        <v>2008</v>
      </c>
      <c r="R5152" s="12">
        <v>10</v>
      </c>
      <c r="S5152">
        <f t="shared" si="67"/>
        <v>8.0645161290322578E-2</v>
      </c>
      <c r="T5152" s="7">
        <v>2.5</v>
      </c>
      <c r="U5152">
        <v>8</v>
      </c>
      <c r="V5152" t="s">
        <v>82</v>
      </c>
      <c r="W5152">
        <f t="shared" si="68"/>
        <v>480</v>
      </c>
      <c r="X5152" s="5">
        <v>2</v>
      </c>
      <c r="Y5152" s="15" t="s">
        <v>48</v>
      </c>
      <c r="Z5152" t="s">
        <v>55</v>
      </c>
      <c r="AA5152" t="s">
        <v>1083</v>
      </c>
      <c r="AB5152">
        <v>8</v>
      </c>
      <c r="AC5152" s="68" t="s">
        <v>1476</v>
      </c>
      <c r="AD5152" s="68" t="s">
        <v>1659</v>
      </c>
      <c r="AE5152" t="s">
        <v>1475</v>
      </c>
    </row>
    <row r="5153" spans="1:31" ht="14.4" x14ac:dyDescent="0.3">
      <c r="A5153">
        <v>48</v>
      </c>
      <c r="B5153" t="s">
        <v>24</v>
      </c>
      <c r="C5153" t="s">
        <v>358</v>
      </c>
      <c r="D5153" t="s">
        <v>359</v>
      </c>
      <c r="E5153">
        <v>2011</v>
      </c>
      <c r="F5153" t="s">
        <v>642</v>
      </c>
      <c r="G5153" t="s">
        <v>773</v>
      </c>
      <c r="H5153" s="3" t="s">
        <v>774</v>
      </c>
      <c r="I5153" s="8">
        <v>-6.2759999999999998</v>
      </c>
      <c r="J5153" s="8">
        <v>-76.174000000000007</v>
      </c>
      <c r="K5153" t="s">
        <v>109</v>
      </c>
      <c r="L5153" t="s">
        <v>110</v>
      </c>
      <c r="M5153" t="s">
        <v>712</v>
      </c>
      <c r="N5153" t="s">
        <v>763</v>
      </c>
      <c r="O5153" s="12">
        <v>2008</v>
      </c>
      <c r="P5153" s="12">
        <v>5</v>
      </c>
      <c r="Q5153" s="12">
        <v>2008</v>
      </c>
      <c r="R5153" s="12">
        <v>10</v>
      </c>
      <c r="S5153">
        <f t="shared" si="67"/>
        <v>8.0645161290322578E-2</v>
      </c>
      <c r="T5153" s="7">
        <v>2.5</v>
      </c>
      <c r="U5153">
        <v>8</v>
      </c>
      <c r="V5153" t="s">
        <v>82</v>
      </c>
      <c r="W5153">
        <f t="shared" si="68"/>
        <v>480</v>
      </c>
      <c r="X5153" s="5">
        <v>2</v>
      </c>
      <c r="Y5153" s="15" t="s">
        <v>48</v>
      </c>
      <c r="Z5153" t="s">
        <v>55</v>
      </c>
      <c r="AA5153" t="s">
        <v>524</v>
      </c>
      <c r="AB5153">
        <v>1</v>
      </c>
      <c r="AC5153" s="68" t="s">
        <v>1476</v>
      </c>
      <c r="AD5153" s="68" t="s">
        <v>1659</v>
      </c>
      <c r="AE5153" t="s">
        <v>1475</v>
      </c>
    </row>
    <row r="5154" spans="1:31" ht="14.4" x14ac:dyDescent="0.3">
      <c r="A5154">
        <v>48</v>
      </c>
      <c r="B5154" t="s">
        <v>24</v>
      </c>
      <c r="C5154" t="s">
        <v>358</v>
      </c>
      <c r="D5154" t="s">
        <v>359</v>
      </c>
      <c r="E5154">
        <v>2011</v>
      </c>
      <c r="F5154" t="s">
        <v>642</v>
      </c>
      <c r="G5154" t="s">
        <v>773</v>
      </c>
      <c r="H5154" s="3" t="s">
        <v>774</v>
      </c>
      <c r="I5154" s="8">
        <v>-6.2759999999999998</v>
      </c>
      <c r="J5154" s="8">
        <v>-76.174000000000007</v>
      </c>
      <c r="K5154" t="s">
        <v>109</v>
      </c>
      <c r="L5154" t="s">
        <v>110</v>
      </c>
      <c r="M5154" t="s">
        <v>712</v>
      </c>
      <c r="N5154" t="s">
        <v>763</v>
      </c>
      <c r="O5154" s="12">
        <v>2008</v>
      </c>
      <c r="P5154" s="12">
        <v>5</v>
      </c>
      <c r="Q5154" s="12">
        <v>2008</v>
      </c>
      <c r="R5154" s="12">
        <v>10</v>
      </c>
      <c r="S5154">
        <f t="shared" si="67"/>
        <v>8.0645161290322578E-2</v>
      </c>
      <c r="T5154" s="7">
        <v>2.5</v>
      </c>
      <c r="U5154">
        <v>8</v>
      </c>
      <c r="V5154" t="s">
        <v>82</v>
      </c>
      <c r="W5154">
        <f t="shared" si="68"/>
        <v>480</v>
      </c>
      <c r="X5154" s="5">
        <v>2</v>
      </c>
      <c r="Y5154" s="15" t="s">
        <v>48</v>
      </c>
      <c r="Z5154" t="s">
        <v>55</v>
      </c>
      <c r="AA5154" t="s">
        <v>1107</v>
      </c>
      <c r="AB5154">
        <v>0</v>
      </c>
      <c r="AC5154" s="68" t="s">
        <v>1476</v>
      </c>
      <c r="AD5154" s="68" t="s">
        <v>1659</v>
      </c>
      <c r="AE5154" t="s">
        <v>1475</v>
      </c>
    </row>
    <row r="5155" spans="1:31" ht="14.4" x14ac:dyDescent="0.3">
      <c r="A5155">
        <v>48</v>
      </c>
      <c r="B5155" t="s">
        <v>24</v>
      </c>
      <c r="C5155" t="s">
        <v>358</v>
      </c>
      <c r="D5155" t="s">
        <v>359</v>
      </c>
      <c r="E5155">
        <v>2011</v>
      </c>
      <c r="F5155" t="s">
        <v>642</v>
      </c>
      <c r="G5155" t="s">
        <v>773</v>
      </c>
      <c r="H5155" s="3" t="s">
        <v>774</v>
      </c>
      <c r="I5155" s="8">
        <v>-6.2759999999999998</v>
      </c>
      <c r="J5155" s="8">
        <v>-76.174000000000007</v>
      </c>
      <c r="K5155" t="s">
        <v>109</v>
      </c>
      <c r="L5155" t="s">
        <v>110</v>
      </c>
      <c r="M5155" t="s">
        <v>712</v>
      </c>
      <c r="N5155" t="s">
        <v>763</v>
      </c>
      <c r="O5155" s="12">
        <v>2008</v>
      </c>
      <c r="P5155" s="12">
        <v>5</v>
      </c>
      <c r="Q5155" s="12">
        <v>2008</v>
      </c>
      <c r="R5155" s="12">
        <v>10</v>
      </c>
      <c r="S5155">
        <f t="shared" si="67"/>
        <v>8.0645161290322578E-2</v>
      </c>
      <c r="T5155" s="7">
        <v>2.5</v>
      </c>
      <c r="U5155">
        <v>8</v>
      </c>
      <c r="V5155" t="s">
        <v>82</v>
      </c>
      <c r="W5155">
        <f t="shared" si="68"/>
        <v>480</v>
      </c>
      <c r="X5155" s="5">
        <v>2</v>
      </c>
      <c r="Y5155" s="15" t="s">
        <v>48</v>
      </c>
      <c r="Z5155" t="s">
        <v>55</v>
      </c>
      <c r="AA5155" t="s">
        <v>1112</v>
      </c>
      <c r="AB5155">
        <v>4</v>
      </c>
      <c r="AC5155" s="68" t="s">
        <v>1476</v>
      </c>
      <c r="AD5155" s="68" t="s">
        <v>1659</v>
      </c>
      <c r="AE5155" t="s">
        <v>1475</v>
      </c>
    </row>
    <row r="5156" spans="1:31" ht="14.4" x14ac:dyDescent="0.3">
      <c r="A5156">
        <v>48</v>
      </c>
      <c r="B5156" t="s">
        <v>24</v>
      </c>
      <c r="C5156" t="s">
        <v>358</v>
      </c>
      <c r="D5156" t="s">
        <v>359</v>
      </c>
      <c r="E5156">
        <v>2011</v>
      </c>
      <c r="F5156" t="s">
        <v>642</v>
      </c>
      <c r="G5156" t="s">
        <v>773</v>
      </c>
      <c r="H5156" s="3" t="s">
        <v>774</v>
      </c>
      <c r="I5156" s="8">
        <v>-6.2759999999999998</v>
      </c>
      <c r="J5156" s="8">
        <v>-76.174000000000007</v>
      </c>
      <c r="K5156" t="s">
        <v>109</v>
      </c>
      <c r="L5156" t="s">
        <v>110</v>
      </c>
      <c r="M5156" t="s">
        <v>712</v>
      </c>
      <c r="N5156" t="s">
        <v>763</v>
      </c>
      <c r="O5156" s="12">
        <v>2008</v>
      </c>
      <c r="P5156" s="12">
        <v>5</v>
      </c>
      <c r="Q5156" s="12">
        <v>2008</v>
      </c>
      <c r="R5156" s="12">
        <v>10</v>
      </c>
      <c r="S5156">
        <f t="shared" si="67"/>
        <v>8.0645161290322578E-2</v>
      </c>
      <c r="T5156" s="7">
        <v>2.5</v>
      </c>
      <c r="U5156">
        <v>8</v>
      </c>
      <c r="V5156" t="s">
        <v>82</v>
      </c>
      <c r="W5156">
        <f t="shared" si="68"/>
        <v>480</v>
      </c>
      <c r="X5156" s="5">
        <v>2</v>
      </c>
      <c r="Y5156" s="15" t="s">
        <v>48</v>
      </c>
      <c r="Z5156" t="s">
        <v>55</v>
      </c>
      <c r="AA5156" t="s">
        <v>889</v>
      </c>
      <c r="AB5156">
        <v>6</v>
      </c>
      <c r="AC5156" s="68" t="s">
        <v>1476</v>
      </c>
      <c r="AD5156" s="68" t="s">
        <v>1659</v>
      </c>
      <c r="AE5156" t="s">
        <v>1475</v>
      </c>
    </row>
    <row r="5157" spans="1:31" ht="14.4" x14ac:dyDescent="0.3">
      <c r="A5157">
        <v>48</v>
      </c>
      <c r="B5157" t="s">
        <v>24</v>
      </c>
      <c r="C5157" t="s">
        <v>358</v>
      </c>
      <c r="D5157" t="s">
        <v>359</v>
      </c>
      <c r="E5157">
        <v>2011</v>
      </c>
      <c r="F5157" t="s">
        <v>642</v>
      </c>
      <c r="G5157" t="s">
        <v>773</v>
      </c>
      <c r="H5157" s="3" t="s">
        <v>774</v>
      </c>
      <c r="I5157" s="8">
        <v>-6.2759999999999998</v>
      </c>
      <c r="J5157" s="8">
        <v>-76.174000000000007</v>
      </c>
      <c r="K5157" t="s">
        <v>109</v>
      </c>
      <c r="L5157" t="s">
        <v>110</v>
      </c>
      <c r="M5157" t="s">
        <v>712</v>
      </c>
      <c r="N5157" t="s">
        <v>763</v>
      </c>
      <c r="O5157" s="12">
        <v>2008</v>
      </c>
      <c r="P5157" s="12">
        <v>5</v>
      </c>
      <c r="Q5157" s="12">
        <v>2008</v>
      </c>
      <c r="R5157" s="12">
        <v>10</v>
      </c>
      <c r="S5157">
        <f t="shared" si="67"/>
        <v>8.0645161290322578E-2</v>
      </c>
      <c r="T5157" s="7">
        <v>2.5</v>
      </c>
      <c r="U5157">
        <v>8</v>
      </c>
      <c r="V5157" t="s">
        <v>82</v>
      </c>
      <c r="W5157">
        <f t="shared" si="68"/>
        <v>480</v>
      </c>
      <c r="X5157" s="5">
        <v>2</v>
      </c>
      <c r="Y5157" s="15" t="s">
        <v>48</v>
      </c>
      <c r="Z5157" t="s">
        <v>55</v>
      </c>
      <c r="AA5157" t="s">
        <v>896</v>
      </c>
      <c r="AB5157">
        <v>0</v>
      </c>
      <c r="AC5157" s="68" t="s">
        <v>1476</v>
      </c>
      <c r="AD5157" s="68" t="s">
        <v>1659</v>
      </c>
      <c r="AE5157" t="s">
        <v>1475</v>
      </c>
    </row>
    <row r="5158" spans="1:31" ht="14.4" x14ac:dyDescent="0.3">
      <c r="A5158">
        <v>48</v>
      </c>
      <c r="B5158" t="s">
        <v>24</v>
      </c>
      <c r="C5158" t="s">
        <v>358</v>
      </c>
      <c r="D5158" t="s">
        <v>359</v>
      </c>
      <c r="E5158">
        <v>2011</v>
      </c>
      <c r="F5158" t="s">
        <v>642</v>
      </c>
      <c r="G5158" t="s">
        <v>773</v>
      </c>
      <c r="H5158" s="3" t="s">
        <v>774</v>
      </c>
      <c r="I5158" s="8">
        <v>-6.2759999999999998</v>
      </c>
      <c r="J5158" s="8">
        <v>-76.174000000000007</v>
      </c>
      <c r="K5158" t="s">
        <v>109</v>
      </c>
      <c r="L5158" t="s">
        <v>110</v>
      </c>
      <c r="M5158" t="s">
        <v>712</v>
      </c>
      <c r="N5158" t="s">
        <v>763</v>
      </c>
      <c r="O5158" s="12">
        <v>2008</v>
      </c>
      <c r="P5158" s="12">
        <v>5</v>
      </c>
      <c r="Q5158" s="12">
        <v>2008</v>
      </c>
      <c r="R5158" s="12">
        <v>10</v>
      </c>
      <c r="S5158">
        <f t="shared" si="67"/>
        <v>8.0645161290322578E-2</v>
      </c>
      <c r="T5158" s="7">
        <v>2.5</v>
      </c>
      <c r="U5158">
        <v>8</v>
      </c>
      <c r="V5158" t="s">
        <v>82</v>
      </c>
      <c r="W5158">
        <f t="shared" si="68"/>
        <v>480</v>
      </c>
      <c r="X5158" s="5">
        <v>2</v>
      </c>
      <c r="Y5158" s="15" t="s">
        <v>48</v>
      </c>
      <c r="Z5158" t="s">
        <v>55</v>
      </c>
      <c r="AA5158" t="s">
        <v>1179</v>
      </c>
      <c r="AB5158">
        <v>0</v>
      </c>
      <c r="AC5158" s="68" t="s">
        <v>1476</v>
      </c>
      <c r="AD5158" s="68" t="s">
        <v>1659</v>
      </c>
      <c r="AE5158" t="s">
        <v>1475</v>
      </c>
    </row>
    <row r="5159" spans="1:31" ht="14.4" x14ac:dyDescent="0.3">
      <c r="A5159">
        <v>48</v>
      </c>
      <c r="B5159" t="s">
        <v>24</v>
      </c>
      <c r="C5159" t="s">
        <v>358</v>
      </c>
      <c r="D5159" t="s">
        <v>359</v>
      </c>
      <c r="E5159">
        <v>2011</v>
      </c>
      <c r="F5159" t="s">
        <v>642</v>
      </c>
      <c r="G5159" t="s">
        <v>773</v>
      </c>
      <c r="H5159" s="3" t="s">
        <v>774</v>
      </c>
      <c r="I5159" s="8">
        <v>-6.2759999999999998</v>
      </c>
      <c r="J5159" s="8">
        <v>-76.174000000000007</v>
      </c>
      <c r="K5159" t="s">
        <v>109</v>
      </c>
      <c r="L5159" t="s">
        <v>110</v>
      </c>
      <c r="M5159" t="s">
        <v>712</v>
      </c>
      <c r="N5159" t="s">
        <v>763</v>
      </c>
      <c r="O5159" s="12">
        <v>2008</v>
      </c>
      <c r="P5159" s="12">
        <v>5</v>
      </c>
      <c r="Q5159" s="12">
        <v>2008</v>
      </c>
      <c r="R5159" s="12">
        <v>10</v>
      </c>
      <c r="S5159">
        <f t="shared" si="67"/>
        <v>8.0645161290322578E-2</v>
      </c>
      <c r="T5159" s="7">
        <v>2.5</v>
      </c>
      <c r="U5159">
        <v>8</v>
      </c>
      <c r="V5159" t="s">
        <v>82</v>
      </c>
      <c r="W5159">
        <f t="shared" si="68"/>
        <v>480</v>
      </c>
      <c r="X5159" s="5">
        <v>2</v>
      </c>
      <c r="Y5159" s="15" t="s">
        <v>48</v>
      </c>
      <c r="Z5159" t="s">
        <v>55</v>
      </c>
      <c r="AA5159" t="s">
        <v>70</v>
      </c>
      <c r="AB5159">
        <v>0</v>
      </c>
      <c r="AC5159" s="68" t="s">
        <v>1476</v>
      </c>
      <c r="AD5159" s="68" t="s">
        <v>1659</v>
      </c>
      <c r="AE5159" t="s">
        <v>1475</v>
      </c>
    </row>
    <row r="5160" spans="1:31" ht="14.4" x14ac:dyDescent="0.3">
      <c r="A5160">
        <v>48</v>
      </c>
      <c r="B5160" t="s">
        <v>24</v>
      </c>
      <c r="C5160" t="s">
        <v>358</v>
      </c>
      <c r="D5160" t="s">
        <v>359</v>
      </c>
      <c r="E5160">
        <v>2011</v>
      </c>
      <c r="F5160" t="s">
        <v>642</v>
      </c>
      <c r="G5160" t="s">
        <v>773</v>
      </c>
      <c r="H5160" s="3" t="s">
        <v>774</v>
      </c>
      <c r="I5160" s="8">
        <v>-6.2759999999999998</v>
      </c>
      <c r="J5160" s="8">
        <v>-76.174000000000007</v>
      </c>
      <c r="K5160" t="s">
        <v>109</v>
      </c>
      <c r="L5160" t="s">
        <v>110</v>
      </c>
      <c r="M5160" t="s">
        <v>712</v>
      </c>
      <c r="N5160" t="s">
        <v>763</v>
      </c>
      <c r="O5160" s="12">
        <v>2008</v>
      </c>
      <c r="P5160" s="12">
        <v>5</v>
      </c>
      <c r="Q5160" s="12">
        <v>2008</v>
      </c>
      <c r="R5160" s="12">
        <v>10</v>
      </c>
      <c r="S5160">
        <f t="shared" si="67"/>
        <v>8.0645161290322578E-2</v>
      </c>
      <c r="T5160" s="7">
        <v>2.5</v>
      </c>
      <c r="U5160">
        <v>8</v>
      </c>
      <c r="V5160" t="s">
        <v>82</v>
      </c>
      <c r="W5160">
        <f t="shared" si="68"/>
        <v>480</v>
      </c>
      <c r="X5160" s="5">
        <v>2</v>
      </c>
      <c r="Y5160" s="15" t="s">
        <v>48</v>
      </c>
      <c r="Z5160" t="s">
        <v>55</v>
      </c>
      <c r="AA5160" t="s">
        <v>1108</v>
      </c>
      <c r="AB5160">
        <v>0</v>
      </c>
      <c r="AC5160" s="68" t="s">
        <v>1476</v>
      </c>
      <c r="AD5160" s="68" t="s">
        <v>1659</v>
      </c>
      <c r="AE5160" t="s">
        <v>1475</v>
      </c>
    </row>
    <row r="5161" spans="1:31" ht="14.4" x14ac:dyDescent="0.3">
      <c r="A5161">
        <v>48</v>
      </c>
      <c r="B5161" t="s">
        <v>24</v>
      </c>
      <c r="C5161" t="s">
        <v>358</v>
      </c>
      <c r="D5161" t="s">
        <v>359</v>
      </c>
      <c r="E5161">
        <v>2011</v>
      </c>
      <c r="F5161" t="s">
        <v>642</v>
      </c>
      <c r="G5161" t="s">
        <v>773</v>
      </c>
      <c r="H5161" s="3" t="s">
        <v>774</v>
      </c>
      <c r="I5161" s="8">
        <v>-6.2759999999999998</v>
      </c>
      <c r="J5161" s="8">
        <v>-76.174000000000007</v>
      </c>
      <c r="K5161" t="s">
        <v>109</v>
      </c>
      <c r="L5161" t="s">
        <v>110</v>
      </c>
      <c r="M5161" t="s">
        <v>712</v>
      </c>
      <c r="N5161" t="s">
        <v>763</v>
      </c>
      <c r="O5161" s="12">
        <v>2008</v>
      </c>
      <c r="P5161" s="12">
        <v>5</v>
      </c>
      <c r="Q5161" s="12">
        <v>2008</v>
      </c>
      <c r="R5161" s="12">
        <v>10</v>
      </c>
      <c r="S5161">
        <f t="shared" si="67"/>
        <v>8.0645161290322578E-2</v>
      </c>
      <c r="T5161" s="7">
        <v>2.5</v>
      </c>
      <c r="U5161">
        <v>8</v>
      </c>
      <c r="V5161" t="s">
        <v>82</v>
      </c>
      <c r="W5161">
        <f t="shared" si="68"/>
        <v>480</v>
      </c>
      <c r="X5161" s="5">
        <v>2</v>
      </c>
      <c r="Y5161" s="15" t="s">
        <v>48</v>
      </c>
      <c r="Z5161" t="s">
        <v>55</v>
      </c>
      <c r="AA5161" t="s">
        <v>1139</v>
      </c>
      <c r="AB5161">
        <v>0</v>
      </c>
      <c r="AC5161" s="68" t="s">
        <v>1476</v>
      </c>
      <c r="AD5161" s="68" t="s">
        <v>1659</v>
      </c>
      <c r="AE5161" t="s">
        <v>1475</v>
      </c>
    </row>
    <row r="5162" spans="1:31" ht="14.4" x14ac:dyDescent="0.3">
      <c r="A5162">
        <v>48</v>
      </c>
      <c r="B5162" t="s">
        <v>24</v>
      </c>
      <c r="C5162" t="s">
        <v>358</v>
      </c>
      <c r="D5162" t="s">
        <v>359</v>
      </c>
      <c r="E5162">
        <v>2011</v>
      </c>
      <c r="F5162" t="s">
        <v>642</v>
      </c>
      <c r="G5162" t="s">
        <v>773</v>
      </c>
      <c r="H5162" s="3" t="s">
        <v>774</v>
      </c>
      <c r="I5162" s="8">
        <v>-6.2759999999999998</v>
      </c>
      <c r="J5162" s="8">
        <v>-76.174000000000007</v>
      </c>
      <c r="K5162" t="s">
        <v>109</v>
      </c>
      <c r="L5162" t="s">
        <v>110</v>
      </c>
      <c r="M5162" t="s">
        <v>712</v>
      </c>
      <c r="N5162" t="s">
        <v>763</v>
      </c>
      <c r="O5162" s="12">
        <v>2008</v>
      </c>
      <c r="P5162" s="12">
        <v>5</v>
      </c>
      <c r="Q5162" s="12">
        <v>2008</v>
      </c>
      <c r="R5162" s="12">
        <v>10</v>
      </c>
      <c r="S5162">
        <f t="shared" si="67"/>
        <v>8.0645161290322578E-2</v>
      </c>
      <c r="T5162" s="7">
        <v>2.5</v>
      </c>
      <c r="U5162">
        <v>8</v>
      </c>
      <c r="V5162" t="s">
        <v>82</v>
      </c>
      <c r="W5162">
        <f t="shared" si="68"/>
        <v>480</v>
      </c>
      <c r="X5162" s="5">
        <v>2</v>
      </c>
      <c r="Y5162" s="15" t="s">
        <v>48</v>
      </c>
      <c r="Z5162" t="s">
        <v>55</v>
      </c>
      <c r="AA5162" t="s">
        <v>1113</v>
      </c>
      <c r="AB5162">
        <v>0</v>
      </c>
      <c r="AC5162" s="68" t="s">
        <v>1476</v>
      </c>
      <c r="AD5162" s="68" t="s">
        <v>1659</v>
      </c>
      <c r="AE5162" t="s">
        <v>1475</v>
      </c>
    </row>
    <row r="5163" spans="1:31" ht="14.4" x14ac:dyDescent="0.3">
      <c r="A5163">
        <v>48</v>
      </c>
      <c r="B5163" t="s">
        <v>24</v>
      </c>
      <c r="C5163" t="s">
        <v>358</v>
      </c>
      <c r="D5163" t="s">
        <v>359</v>
      </c>
      <c r="E5163">
        <v>2011</v>
      </c>
      <c r="F5163" t="s">
        <v>642</v>
      </c>
      <c r="G5163" t="s">
        <v>773</v>
      </c>
      <c r="H5163" s="3" t="s">
        <v>774</v>
      </c>
      <c r="I5163" s="8">
        <v>-6.2759999999999998</v>
      </c>
      <c r="J5163" s="8">
        <v>-76.174000000000007</v>
      </c>
      <c r="K5163" t="s">
        <v>109</v>
      </c>
      <c r="L5163" t="s">
        <v>110</v>
      </c>
      <c r="M5163" t="s">
        <v>712</v>
      </c>
      <c r="N5163" t="s">
        <v>763</v>
      </c>
      <c r="O5163" s="12">
        <v>2008</v>
      </c>
      <c r="P5163" s="12">
        <v>5</v>
      </c>
      <c r="Q5163" s="12">
        <v>2008</v>
      </c>
      <c r="R5163" s="12">
        <v>10</v>
      </c>
      <c r="S5163">
        <f t="shared" si="67"/>
        <v>8.0645161290322578E-2</v>
      </c>
      <c r="T5163" s="7">
        <v>2.5</v>
      </c>
      <c r="U5163">
        <v>8</v>
      </c>
      <c r="V5163" t="s">
        <v>82</v>
      </c>
      <c r="W5163">
        <f t="shared" si="68"/>
        <v>480</v>
      </c>
      <c r="X5163" s="5">
        <v>2</v>
      </c>
      <c r="Y5163" s="15" t="s">
        <v>48</v>
      </c>
      <c r="Z5163" t="s">
        <v>55</v>
      </c>
      <c r="AA5163" t="s">
        <v>73</v>
      </c>
      <c r="AB5163">
        <v>2</v>
      </c>
      <c r="AC5163" s="68" t="s">
        <v>1476</v>
      </c>
      <c r="AD5163" s="68" t="s">
        <v>1659</v>
      </c>
      <c r="AE5163" t="s">
        <v>1475</v>
      </c>
    </row>
    <row r="5164" spans="1:31" ht="14.4" x14ac:dyDescent="0.3">
      <c r="A5164">
        <v>48</v>
      </c>
      <c r="B5164" t="s">
        <v>24</v>
      </c>
      <c r="C5164" t="s">
        <v>358</v>
      </c>
      <c r="D5164" t="s">
        <v>359</v>
      </c>
      <c r="E5164">
        <v>2011</v>
      </c>
      <c r="F5164" t="s">
        <v>642</v>
      </c>
      <c r="G5164" t="s">
        <v>773</v>
      </c>
      <c r="H5164" s="3" t="s">
        <v>774</v>
      </c>
      <c r="I5164" s="8">
        <v>-6.2759999999999998</v>
      </c>
      <c r="J5164" s="8">
        <v>-76.174000000000007</v>
      </c>
      <c r="K5164" t="s">
        <v>109</v>
      </c>
      <c r="L5164" t="s">
        <v>110</v>
      </c>
      <c r="M5164" t="s">
        <v>712</v>
      </c>
      <c r="N5164" t="s">
        <v>763</v>
      </c>
      <c r="O5164" s="12">
        <v>2008</v>
      </c>
      <c r="P5164" s="12">
        <v>5</v>
      </c>
      <c r="Q5164" s="12">
        <v>2008</v>
      </c>
      <c r="R5164" s="12">
        <v>10</v>
      </c>
      <c r="S5164">
        <f t="shared" si="67"/>
        <v>8.0645161290322578E-2</v>
      </c>
      <c r="T5164" s="7">
        <v>2.5</v>
      </c>
      <c r="U5164">
        <v>8</v>
      </c>
      <c r="V5164" t="s">
        <v>82</v>
      </c>
      <c r="W5164">
        <f t="shared" si="68"/>
        <v>480</v>
      </c>
      <c r="X5164" s="5">
        <v>2</v>
      </c>
      <c r="Y5164" s="15" t="s">
        <v>48</v>
      </c>
      <c r="Z5164" t="s">
        <v>55</v>
      </c>
      <c r="AA5164" t="s">
        <v>1180</v>
      </c>
      <c r="AB5164">
        <v>0</v>
      </c>
      <c r="AC5164" s="68" t="s">
        <v>1476</v>
      </c>
      <c r="AD5164" s="68" t="s">
        <v>1659</v>
      </c>
      <c r="AE5164" t="s">
        <v>1475</v>
      </c>
    </row>
    <row r="5165" spans="1:31" ht="14.4" x14ac:dyDescent="0.3">
      <c r="A5165">
        <v>48</v>
      </c>
      <c r="B5165" t="s">
        <v>24</v>
      </c>
      <c r="C5165" t="s">
        <v>358</v>
      </c>
      <c r="D5165" t="s">
        <v>359</v>
      </c>
      <c r="E5165">
        <v>2011</v>
      </c>
      <c r="F5165" t="s">
        <v>642</v>
      </c>
      <c r="G5165" t="s">
        <v>773</v>
      </c>
      <c r="H5165" s="3" t="s">
        <v>774</v>
      </c>
      <c r="I5165" s="8">
        <v>-6.2759999999999998</v>
      </c>
      <c r="J5165" s="8">
        <v>-76.174000000000007</v>
      </c>
      <c r="K5165" t="s">
        <v>109</v>
      </c>
      <c r="L5165" t="s">
        <v>110</v>
      </c>
      <c r="M5165" t="s">
        <v>712</v>
      </c>
      <c r="N5165" t="s">
        <v>763</v>
      </c>
      <c r="O5165" s="12">
        <v>2008</v>
      </c>
      <c r="P5165" s="12">
        <v>5</v>
      </c>
      <c r="Q5165" s="12">
        <v>2008</v>
      </c>
      <c r="R5165" s="12">
        <v>10</v>
      </c>
      <c r="S5165">
        <f t="shared" si="67"/>
        <v>8.0645161290322578E-2</v>
      </c>
      <c r="T5165" s="7">
        <v>2.5</v>
      </c>
      <c r="U5165">
        <v>8</v>
      </c>
      <c r="V5165" t="s">
        <v>82</v>
      </c>
      <c r="W5165">
        <f t="shared" si="68"/>
        <v>480</v>
      </c>
      <c r="X5165" s="5">
        <v>2</v>
      </c>
      <c r="Y5165" s="15" t="s">
        <v>48</v>
      </c>
      <c r="Z5165" t="s">
        <v>55</v>
      </c>
      <c r="AA5165" t="s">
        <v>1181</v>
      </c>
      <c r="AB5165">
        <v>0</v>
      </c>
      <c r="AC5165" s="68" t="s">
        <v>1476</v>
      </c>
      <c r="AD5165" s="68" t="s">
        <v>1659</v>
      </c>
      <c r="AE5165" t="s">
        <v>1475</v>
      </c>
    </row>
    <row r="5166" spans="1:31" ht="14.4" x14ac:dyDescent="0.3">
      <c r="A5166">
        <v>48</v>
      </c>
      <c r="B5166" t="s">
        <v>24</v>
      </c>
      <c r="C5166" t="s">
        <v>358</v>
      </c>
      <c r="D5166" t="s">
        <v>359</v>
      </c>
      <c r="E5166">
        <v>2011</v>
      </c>
      <c r="F5166" t="s">
        <v>642</v>
      </c>
      <c r="G5166" t="s">
        <v>773</v>
      </c>
      <c r="H5166" s="3" t="s">
        <v>774</v>
      </c>
      <c r="I5166" s="8">
        <v>-6.2759999999999998</v>
      </c>
      <c r="J5166" s="8">
        <v>-76.174000000000007</v>
      </c>
      <c r="K5166" t="s">
        <v>109</v>
      </c>
      <c r="L5166" t="s">
        <v>110</v>
      </c>
      <c r="M5166" t="s">
        <v>712</v>
      </c>
      <c r="N5166" t="s">
        <v>763</v>
      </c>
      <c r="O5166" s="12">
        <v>2008</v>
      </c>
      <c r="P5166" s="12">
        <v>5</v>
      </c>
      <c r="Q5166" s="12">
        <v>2008</v>
      </c>
      <c r="R5166" s="12">
        <v>10</v>
      </c>
      <c r="S5166">
        <f t="shared" si="67"/>
        <v>8.0645161290322578E-2</v>
      </c>
      <c r="T5166" s="7">
        <v>2.5</v>
      </c>
      <c r="U5166">
        <v>8</v>
      </c>
      <c r="V5166" t="s">
        <v>82</v>
      </c>
      <c r="W5166">
        <f t="shared" si="68"/>
        <v>480</v>
      </c>
      <c r="X5166" s="5">
        <v>2</v>
      </c>
      <c r="Y5166" s="15" t="s">
        <v>48</v>
      </c>
      <c r="Z5166" t="s">
        <v>55</v>
      </c>
      <c r="AA5166" t="s">
        <v>1182</v>
      </c>
      <c r="AB5166">
        <v>0</v>
      </c>
      <c r="AC5166" s="68" t="s">
        <v>1476</v>
      </c>
      <c r="AD5166" s="68" t="s">
        <v>1659</v>
      </c>
      <c r="AE5166" t="s">
        <v>1475</v>
      </c>
    </row>
    <row r="5167" spans="1:31" ht="14.4" x14ac:dyDescent="0.3">
      <c r="A5167">
        <v>48</v>
      </c>
      <c r="B5167" t="s">
        <v>24</v>
      </c>
      <c r="C5167" t="s">
        <v>358</v>
      </c>
      <c r="D5167" t="s">
        <v>359</v>
      </c>
      <c r="E5167">
        <v>2011</v>
      </c>
      <c r="F5167" t="s">
        <v>642</v>
      </c>
      <c r="G5167" t="s">
        <v>773</v>
      </c>
      <c r="H5167" s="3" t="s">
        <v>774</v>
      </c>
      <c r="I5167" s="8">
        <v>-6.2759999999999998</v>
      </c>
      <c r="J5167" s="8">
        <v>-76.174000000000007</v>
      </c>
      <c r="K5167" t="s">
        <v>109</v>
      </c>
      <c r="L5167" t="s">
        <v>110</v>
      </c>
      <c r="M5167" t="s">
        <v>712</v>
      </c>
      <c r="N5167" t="s">
        <v>763</v>
      </c>
      <c r="O5167" s="12">
        <v>2008</v>
      </c>
      <c r="P5167" s="12">
        <v>5</v>
      </c>
      <c r="Q5167" s="12">
        <v>2008</v>
      </c>
      <c r="R5167" s="12">
        <v>10</v>
      </c>
      <c r="S5167">
        <f t="shared" si="67"/>
        <v>8.0645161290322578E-2</v>
      </c>
      <c r="T5167" s="7">
        <v>2.5</v>
      </c>
      <c r="U5167">
        <v>8</v>
      </c>
      <c r="V5167" t="s">
        <v>82</v>
      </c>
      <c r="W5167">
        <f t="shared" si="68"/>
        <v>480</v>
      </c>
      <c r="X5167" s="5">
        <v>2</v>
      </c>
      <c r="Y5167" s="15" t="s">
        <v>48</v>
      </c>
      <c r="Z5167" t="s">
        <v>55</v>
      </c>
      <c r="AA5167" t="s">
        <v>876</v>
      </c>
      <c r="AB5167">
        <v>0</v>
      </c>
      <c r="AC5167" s="68" t="s">
        <v>1476</v>
      </c>
      <c r="AD5167" s="68" t="s">
        <v>1659</v>
      </c>
      <c r="AE5167" t="s">
        <v>1475</v>
      </c>
    </row>
    <row r="5168" spans="1:31" ht="14.4" x14ac:dyDescent="0.3">
      <c r="A5168">
        <v>48</v>
      </c>
      <c r="B5168" t="s">
        <v>24</v>
      </c>
      <c r="C5168" t="s">
        <v>358</v>
      </c>
      <c r="D5168" t="s">
        <v>359</v>
      </c>
      <c r="E5168">
        <v>2011</v>
      </c>
      <c r="F5168" t="s">
        <v>642</v>
      </c>
      <c r="G5168" t="s">
        <v>773</v>
      </c>
      <c r="H5168" s="3" t="s">
        <v>774</v>
      </c>
      <c r="I5168" s="8">
        <v>-6.2759999999999998</v>
      </c>
      <c r="J5168" s="8">
        <v>-76.174000000000007</v>
      </c>
      <c r="K5168" t="s">
        <v>109</v>
      </c>
      <c r="L5168" t="s">
        <v>110</v>
      </c>
      <c r="M5168" t="s">
        <v>712</v>
      </c>
      <c r="N5168" t="s">
        <v>763</v>
      </c>
      <c r="O5168" s="12">
        <v>2008</v>
      </c>
      <c r="P5168" s="12">
        <v>5</v>
      </c>
      <c r="Q5168" s="12">
        <v>2008</v>
      </c>
      <c r="R5168" s="12">
        <v>10</v>
      </c>
      <c r="S5168">
        <f t="shared" si="67"/>
        <v>8.0645161290322578E-2</v>
      </c>
      <c r="T5168" s="7">
        <v>2.5</v>
      </c>
      <c r="U5168">
        <v>8</v>
      </c>
      <c r="V5168" t="s">
        <v>82</v>
      </c>
      <c r="W5168">
        <f t="shared" si="68"/>
        <v>480</v>
      </c>
      <c r="X5168" s="5">
        <v>2</v>
      </c>
      <c r="Y5168" s="15" t="s">
        <v>48</v>
      </c>
      <c r="Z5168" t="s">
        <v>55</v>
      </c>
      <c r="AA5168" t="s">
        <v>1168</v>
      </c>
      <c r="AB5168">
        <v>0</v>
      </c>
      <c r="AC5168" s="68" t="s">
        <v>1476</v>
      </c>
      <c r="AD5168" s="68" t="s">
        <v>1659</v>
      </c>
      <c r="AE5168" t="s">
        <v>1475</v>
      </c>
    </row>
    <row r="5169" spans="1:31" ht="14.4" x14ac:dyDescent="0.3">
      <c r="A5169">
        <v>48</v>
      </c>
      <c r="B5169" t="s">
        <v>24</v>
      </c>
      <c r="C5169" t="s">
        <v>358</v>
      </c>
      <c r="D5169" t="s">
        <v>359</v>
      </c>
      <c r="E5169">
        <v>2011</v>
      </c>
      <c r="F5169" t="s">
        <v>642</v>
      </c>
      <c r="G5169" t="s">
        <v>773</v>
      </c>
      <c r="H5169" s="3" t="s">
        <v>774</v>
      </c>
      <c r="I5169" s="8">
        <v>-6.2759999999999998</v>
      </c>
      <c r="J5169" s="8">
        <v>-76.174000000000007</v>
      </c>
      <c r="K5169" t="s">
        <v>109</v>
      </c>
      <c r="L5169" t="s">
        <v>110</v>
      </c>
      <c r="M5169" t="s">
        <v>712</v>
      </c>
      <c r="N5169" t="s">
        <v>763</v>
      </c>
      <c r="O5169" s="12">
        <v>2008</v>
      </c>
      <c r="P5169" s="12">
        <v>5</v>
      </c>
      <c r="Q5169" s="12">
        <v>2008</v>
      </c>
      <c r="R5169" s="12">
        <v>10</v>
      </c>
      <c r="S5169">
        <f t="shared" si="67"/>
        <v>8.0645161290322578E-2</v>
      </c>
      <c r="T5169" s="7">
        <v>2.5</v>
      </c>
      <c r="U5169">
        <v>8</v>
      </c>
      <c r="V5169" t="s">
        <v>82</v>
      </c>
      <c r="W5169">
        <f t="shared" si="68"/>
        <v>480</v>
      </c>
      <c r="X5169" s="5">
        <v>2</v>
      </c>
      <c r="Y5169" s="15" t="s">
        <v>48</v>
      </c>
      <c r="Z5169" t="s">
        <v>55</v>
      </c>
      <c r="AA5169" t="s">
        <v>1117</v>
      </c>
      <c r="AB5169">
        <v>0</v>
      </c>
      <c r="AC5169" s="68" t="s">
        <v>1476</v>
      </c>
      <c r="AD5169" s="68" t="s">
        <v>1659</v>
      </c>
      <c r="AE5169" t="s">
        <v>1475</v>
      </c>
    </row>
    <row r="5170" spans="1:31" ht="14.4" x14ac:dyDescent="0.3">
      <c r="A5170">
        <v>48</v>
      </c>
      <c r="B5170" t="s">
        <v>24</v>
      </c>
      <c r="C5170" t="s">
        <v>358</v>
      </c>
      <c r="D5170" t="s">
        <v>359</v>
      </c>
      <c r="E5170">
        <v>2011</v>
      </c>
      <c r="F5170" t="s">
        <v>642</v>
      </c>
      <c r="G5170" t="s">
        <v>773</v>
      </c>
      <c r="H5170" s="3" t="s">
        <v>774</v>
      </c>
      <c r="I5170" s="8">
        <v>-6.2759999999999998</v>
      </c>
      <c r="J5170" s="8">
        <v>-76.174000000000007</v>
      </c>
      <c r="K5170" t="s">
        <v>109</v>
      </c>
      <c r="L5170" t="s">
        <v>110</v>
      </c>
      <c r="M5170" t="s">
        <v>712</v>
      </c>
      <c r="N5170" t="s">
        <v>763</v>
      </c>
      <c r="O5170" s="12">
        <v>2008</v>
      </c>
      <c r="P5170" s="12">
        <v>5</v>
      </c>
      <c r="Q5170" s="12">
        <v>2008</v>
      </c>
      <c r="R5170" s="12">
        <v>10</v>
      </c>
      <c r="S5170">
        <f t="shared" si="67"/>
        <v>8.0645161290322578E-2</v>
      </c>
      <c r="T5170" s="7">
        <v>2.5</v>
      </c>
      <c r="U5170">
        <v>8</v>
      </c>
      <c r="V5170" t="s">
        <v>82</v>
      </c>
      <c r="W5170">
        <f t="shared" si="68"/>
        <v>480</v>
      </c>
      <c r="X5170" s="5">
        <v>2</v>
      </c>
      <c r="Y5170" s="15" t="s">
        <v>48</v>
      </c>
      <c r="Z5170" t="s">
        <v>83</v>
      </c>
      <c r="AA5170" t="s">
        <v>128</v>
      </c>
      <c r="AB5170">
        <v>1</v>
      </c>
      <c r="AC5170" s="68" t="s">
        <v>1476</v>
      </c>
      <c r="AD5170" s="68" t="s">
        <v>1659</v>
      </c>
      <c r="AE5170" t="s">
        <v>1475</v>
      </c>
    </row>
    <row r="5171" spans="1:31" ht="14.4" x14ac:dyDescent="0.3">
      <c r="A5171">
        <v>48</v>
      </c>
      <c r="B5171" t="s">
        <v>24</v>
      </c>
      <c r="C5171" t="s">
        <v>358</v>
      </c>
      <c r="D5171" t="s">
        <v>359</v>
      </c>
      <c r="E5171">
        <v>2011</v>
      </c>
      <c r="F5171" t="s">
        <v>642</v>
      </c>
      <c r="G5171" t="s">
        <v>773</v>
      </c>
      <c r="H5171" s="3" t="s">
        <v>774</v>
      </c>
      <c r="I5171" s="8">
        <v>-6.2759999999999998</v>
      </c>
      <c r="J5171" s="8">
        <v>-76.174000000000007</v>
      </c>
      <c r="K5171" t="s">
        <v>109</v>
      </c>
      <c r="L5171" t="s">
        <v>110</v>
      </c>
      <c r="M5171" t="s">
        <v>712</v>
      </c>
      <c r="N5171" t="s">
        <v>763</v>
      </c>
      <c r="O5171" s="12">
        <v>2008</v>
      </c>
      <c r="P5171" s="12">
        <v>5</v>
      </c>
      <c r="Q5171" s="12">
        <v>2008</v>
      </c>
      <c r="R5171" s="12">
        <v>10</v>
      </c>
      <c r="S5171">
        <f t="shared" si="67"/>
        <v>8.0645161290322578E-2</v>
      </c>
      <c r="T5171" s="7">
        <v>2.5</v>
      </c>
      <c r="U5171">
        <v>8</v>
      </c>
      <c r="V5171" t="s">
        <v>82</v>
      </c>
      <c r="W5171">
        <f t="shared" si="68"/>
        <v>480</v>
      </c>
      <c r="X5171" s="5">
        <v>2</v>
      </c>
      <c r="Y5171" s="15" t="s">
        <v>48</v>
      </c>
      <c r="Z5171" t="s">
        <v>83</v>
      </c>
      <c r="AA5171" t="s">
        <v>274</v>
      </c>
      <c r="AB5171">
        <v>3</v>
      </c>
      <c r="AC5171" s="68" t="s">
        <v>1476</v>
      </c>
      <c r="AD5171" s="68" t="s">
        <v>1659</v>
      </c>
      <c r="AE5171" t="s">
        <v>1475</v>
      </c>
    </row>
    <row r="5172" spans="1:31" ht="14.4" x14ac:dyDescent="0.3">
      <c r="A5172">
        <v>48</v>
      </c>
      <c r="B5172" t="s">
        <v>24</v>
      </c>
      <c r="C5172" t="s">
        <v>358</v>
      </c>
      <c r="D5172" t="s">
        <v>359</v>
      </c>
      <c r="E5172">
        <v>2011</v>
      </c>
      <c r="F5172" t="s">
        <v>642</v>
      </c>
      <c r="G5172" t="s">
        <v>773</v>
      </c>
      <c r="H5172" s="3" t="s">
        <v>774</v>
      </c>
      <c r="I5172" s="8">
        <v>-6.2759999999999998</v>
      </c>
      <c r="J5172" s="8">
        <v>-76.174000000000007</v>
      </c>
      <c r="K5172" t="s">
        <v>109</v>
      </c>
      <c r="L5172" t="s">
        <v>110</v>
      </c>
      <c r="M5172" t="s">
        <v>712</v>
      </c>
      <c r="N5172" t="s">
        <v>763</v>
      </c>
      <c r="O5172" s="12">
        <v>2008</v>
      </c>
      <c r="P5172" s="12">
        <v>5</v>
      </c>
      <c r="Q5172" s="12">
        <v>2008</v>
      </c>
      <c r="R5172" s="12">
        <v>10</v>
      </c>
      <c r="S5172">
        <f t="shared" si="67"/>
        <v>8.0645161290322578E-2</v>
      </c>
      <c r="T5172" s="7">
        <v>2.5</v>
      </c>
      <c r="U5172">
        <v>8</v>
      </c>
      <c r="V5172" t="s">
        <v>82</v>
      </c>
      <c r="W5172">
        <f t="shared" si="68"/>
        <v>480</v>
      </c>
      <c r="X5172" s="5">
        <v>2</v>
      </c>
      <c r="Y5172" s="15" t="s">
        <v>48</v>
      </c>
      <c r="Z5172" t="s">
        <v>83</v>
      </c>
      <c r="AA5172" t="s">
        <v>911</v>
      </c>
      <c r="AB5172">
        <v>6</v>
      </c>
      <c r="AC5172" s="68" t="s">
        <v>1476</v>
      </c>
      <c r="AD5172" s="68" t="s">
        <v>1659</v>
      </c>
      <c r="AE5172" t="s">
        <v>1475</v>
      </c>
    </row>
    <row r="5173" spans="1:31" ht="14.4" x14ac:dyDescent="0.3">
      <c r="A5173">
        <v>48</v>
      </c>
      <c r="B5173" t="s">
        <v>24</v>
      </c>
      <c r="C5173" t="s">
        <v>358</v>
      </c>
      <c r="D5173" t="s">
        <v>359</v>
      </c>
      <c r="E5173">
        <v>2011</v>
      </c>
      <c r="F5173" t="s">
        <v>642</v>
      </c>
      <c r="G5173" t="s">
        <v>773</v>
      </c>
      <c r="H5173" s="3" t="s">
        <v>774</v>
      </c>
      <c r="I5173" s="8">
        <v>-6.2759999999999998</v>
      </c>
      <c r="J5173" s="8">
        <v>-76.174000000000007</v>
      </c>
      <c r="K5173" t="s">
        <v>109</v>
      </c>
      <c r="L5173" t="s">
        <v>110</v>
      </c>
      <c r="M5173" t="s">
        <v>712</v>
      </c>
      <c r="N5173" t="s">
        <v>763</v>
      </c>
      <c r="O5173" s="12">
        <v>2008</v>
      </c>
      <c r="P5173" s="12">
        <v>5</v>
      </c>
      <c r="Q5173" s="12">
        <v>2008</v>
      </c>
      <c r="R5173" s="12">
        <v>10</v>
      </c>
      <c r="S5173">
        <f t="shared" si="67"/>
        <v>8.0645161290322578E-2</v>
      </c>
      <c r="T5173" s="7">
        <v>2.5</v>
      </c>
      <c r="U5173">
        <v>8</v>
      </c>
      <c r="V5173" t="s">
        <v>82</v>
      </c>
      <c r="W5173">
        <f t="shared" si="68"/>
        <v>480</v>
      </c>
      <c r="X5173" s="5">
        <v>2</v>
      </c>
      <c r="Y5173" s="15" t="s">
        <v>48</v>
      </c>
      <c r="Z5173" t="s">
        <v>83</v>
      </c>
      <c r="AA5173" t="s">
        <v>902</v>
      </c>
      <c r="AB5173">
        <v>5</v>
      </c>
      <c r="AC5173" s="68" t="s">
        <v>1476</v>
      </c>
      <c r="AD5173" s="68" t="s">
        <v>1659</v>
      </c>
      <c r="AE5173" t="s">
        <v>1475</v>
      </c>
    </row>
    <row r="5174" spans="1:31" ht="14.4" x14ac:dyDescent="0.3">
      <c r="A5174">
        <v>48</v>
      </c>
      <c r="B5174" t="s">
        <v>24</v>
      </c>
      <c r="C5174" t="s">
        <v>358</v>
      </c>
      <c r="D5174" t="s">
        <v>359</v>
      </c>
      <c r="E5174">
        <v>2011</v>
      </c>
      <c r="F5174" t="s">
        <v>642</v>
      </c>
      <c r="G5174" t="s">
        <v>773</v>
      </c>
      <c r="H5174" s="3" t="s">
        <v>774</v>
      </c>
      <c r="I5174" s="8">
        <v>-6.2759999999999998</v>
      </c>
      <c r="J5174" s="8">
        <v>-76.174000000000007</v>
      </c>
      <c r="K5174" t="s">
        <v>109</v>
      </c>
      <c r="L5174" t="s">
        <v>110</v>
      </c>
      <c r="M5174" t="s">
        <v>712</v>
      </c>
      <c r="N5174" t="s">
        <v>763</v>
      </c>
      <c r="O5174" s="12">
        <v>2008</v>
      </c>
      <c r="P5174" s="12">
        <v>5</v>
      </c>
      <c r="Q5174" s="12">
        <v>2008</v>
      </c>
      <c r="R5174" s="12">
        <v>10</v>
      </c>
      <c r="S5174">
        <f t="shared" si="67"/>
        <v>8.0645161290322578E-2</v>
      </c>
      <c r="T5174" s="7">
        <v>2.5</v>
      </c>
      <c r="U5174">
        <v>8</v>
      </c>
      <c r="V5174" t="s">
        <v>82</v>
      </c>
      <c r="W5174">
        <f t="shared" si="68"/>
        <v>480</v>
      </c>
      <c r="X5174" s="5">
        <v>2</v>
      </c>
      <c r="Y5174" s="15" t="s">
        <v>48</v>
      </c>
      <c r="Z5174" t="s">
        <v>83</v>
      </c>
      <c r="AA5174" t="s">
        <v>87</v>
      </c>
      <c r="AB5174">
        <v>12</v>
      </c>
      <c r="AC5174" s="68" t="s">
        <v>1476</v>
      </c>
      <c r="AD5174" s="68" t="s">
        <v>1659</v>
      </c>
      <c r="AE5174" t="s">
        <v>1475</v>
      </c>
    </row>
    <row r="5175" spans="1:31" ht="14.4" x14ac:dyDescent="0.3">
      <c r="A5175">
        <v>48</v>
      </c>
      <c r="B5175" t="s">
        <v>24</v>
      </c>
      <c r="C5175" t="s">
        <v>358</v>
      </c>
      <c r="D5175" t="s">
        <v>359</v>
      </c>
      <c r="E5175">
        <v>2011</v>
      </c>
      <c r="F5175" t="s">
        <v>642</v>
      </c>
      <c r="G5175" t="s">
        <v>773</v>
      </c>
      <c r="H5175" s="3" t="s">
        <v>774</v>
      </c>
      <c r="I5175" s="8">
        <v>-6.2759999999999998</v>
      </c>
      <c r="J5175" s="8">
        <v>-76.174000000000007</v>
      </c>
      <c r="K5175" t="s">
        <v>109</v>
      </c>
      <c r="L5175" t="s">
        <v>110</v>
      </c>
      <c r="M5175" t="s">
        <v>712</v>
      </c>
      <c r="N5175" t="s">
        <v>763</v>
      </c>
      <c r="O5175" s="12">
        <v>2008</v>
      </c>
      <c r="P5175" s="12">
        <v>5</v>
      </c>
      <c r="Q5175" s="12">
        <v>2008</v>
      </c>
      <c r="R5175" s="12">
        <v>10</v>
      </c>
      <c r="S5175">
        <f t="shared" si="67"/>
        <v>8.0645161290322578E-2</v>
      </c>
      <c r="T5175" s="7">
        <v>2.5</v>
      </c>
      <c r="U5175">
        <v>8</v>
      </c>
      <c r="V5175" t="s">
        <v>82</v>
      </c>
      <c r="W5175">
        <f t="shared" si="68"/>
        <v>480</v>
      </c>
      <c r="X5175" s="5">
        <v>2</v>
      </c>
      <c r="Y5175" s="15" t="s">
        <v>48</v>
      </c>
      <c r="Z5175" t="s">
        <v>83</v>
      </c>
      <c r="AA5175" t="s">
        <v>1144</v>
      </c>
      <c r="AB5175">
        <v>0</v>
      </c>
      <c r="AC5175" s="68" t="s">
        <v>1476</v>
      </c>
      <c r="AD5175" s="68" t="s">
        <v>1659</v>
      </c>
      <c r="AE5175" t="s">
        <v>1475</v>
      </c>
    </row>
    <row r="5176" spans="1:31" ht="14.4" x14ac:dyDescent="0.3">
      <c r="A5176">
        <v>48</v>
      </c>
      <c r="B5176" t="s">
        <v>24</v>
      </c>
      <c r="C5176" t="s">
        <v>358</v>
      </c>
      <c r="D5176" t="s">
        <v>359</v>
      </c>
      <c r="E5176">
        <v>2011</v>
      </c>
      <c r="F5176" t="s">
        <v>642</v>
      </c>
      <c r="G5176" t="s">
        <v>773</v>
      </c>
      <c r="H5176" s="3" t="s">
        <v>774</v>
      </c>
      <c r="I5176" s="8">
        <v>-6.2759999999999998</v>
      </c>
      <c r="J5176" s="8">
        <v>-76.174000000000007</v>
      </c>
      <c r="K5176" t="s">
        <v>109</v>
      </c>
      <c r="L5176" t="s">
        <v>110</v>
      </c>
      <c r="M5176" t="s">
        <v>712</v>
      </c>
      <c r="N5176" t="s">
        <v>763</v>
      </c>
      <c r="O5176" s="12">
        <v>2008</v>
      </c>
      <c r="P5176" s="12">
        <v>5</v>
      </c>
      <c r="Q5176" s="12">
        <v>2008</v>
      </c>
      <c r="R5176" s="12">
        <v>10</v>
      </c>
      <c r="S5176">
        <f t="shared" si="67"/>
        <v>8.0645161290322578E-2</v>
      </c>
      <c r="T5176" s="7">
        <v>2.5</v>
      </c>
      <c r="U5176">
        <v>8</v>
      </c>
      <c r="V5176" t="s">
        <v>82</v>
      </c>
      <c r="W5176">
        <f t="shared" si="68"/>
        <v>480</v>
      </c>
      <c r="X5176" s="5">
        <v>2</v>
      </c>
      <c r="Y5176" s="15" t="s">
        <v>48</v>
      </c>
      <c r="Z5176" t="s">
        <v>83</v>
      </c>
      <c r="AA5176" t="s">
        <v>906</v>
      </c>
      <c r="AB5176">
        <v>1</v>
      </c>
      <c r="AC5176" s="68" t="s">
        <v>1476</v>
      </c>
      <c r="AD5176" s="68" t="s">
        <v>1659</v>
      </c>
      <c r="AE5176" t="s">
        <v>1475</v>
      </c>
    </row>
    <row r="5177" spans="1:31" ht="14.4" x14ac:dyDescent="0.3">
      <c r="A5177">
        <v>48</v>
      </c>
      <c r="B5177" t="s">
        <v>24</v>
      </c>
      <c r="C5177" t="s">
        <v>358</v>
      </c>
      <c r="D5177" t="s">
        <v>359</v>
      </c>
      <c r="E5177">
        <v>2011</v>
      </c>
      <c r="F5177" t="s">
        <v>642</v>
      </c>
      <c r="G5177" t="s">
        <v>773</v>
      </c>
      <c r="H5177" s="3" t="s">
        <v>774</v>
      </c>
      <c r="I5177" s="8">
        <v>-6.2759999999999998</v>
      </c>
      <c r="J5177" s="8">
        <v>-76.174000000000007</v>
      </c>
      <c r="K5177" t="s">
        <v>109</v>
      </c>
      <c r="L5177" t="s">
        <v>110</v>
      </c>
      <c r="M5177" t="s">
        <v>712</v>
      </c>
      <c r="N5177" t="s">
        <v>763</v>
      </c>
      <c r="O5177" s="12">
        <v>2008</v>
      </c>
      <c r="P5177" s="12">
        <v>5</v>
      </c>
      <c r="Q5177" s="12">
        <v>2008</v>
      </c>
      <c r="R5177" s="12">
        <v>10</v>
      </c>
      <c r="S5177">
        <f t="shared" si="67"/>
        <v>8.0645161290322578E-2</v>
      </c>
      <c r="T5177" s="7">
        <v>2.5</v>
      </c>
      <c r="U5177">
        <v>8</v>
      </c>
      <c r="V5177" t="s">
        <v>82</v>
      </c>
      <c r="W5177">
        <f t="shared" si="68"/>
        <v>480</v>
      </c>
      <c r="X5177" s="5">
        <v>2</v>
      </c>
      <c r="Y5177" s="15" t="s">
        <v>48</v>
      </c>
      <c r="Z5177" t="s">
        <v>90</v>
      </c>
      <c r="AA5177" t="s">
        <v>666</v>
      </c>
      <c r="AB5177">
        <v>0</v>
      </c>
      <c r="AC5177" s="68" t="s">
        <v>1476</v>
      </c>
      <c r="AD5177" s="68" t="s">
        <v>1659</v>
      </c>
      <c r="AE5177" t="s">
        <v>1475</v>
      </c>
    </row>
    <row r="5178" spans="1:31" ht="14.4" x14ac:dyDescent="0.3">
      <c r="A5178">
        <v>48</v>
      </c>
      <c r="B5178" t="s">
        <v>24</v>
      </c>
      <c r="C5178" t="s">
        <v>358</v>
      </c>
      <c r="D5178" t="s">
        <v>359</v>
      </c>
      <c r="E5178">
        <v>2011</v>
      </c>
      <c r="F5178" t="s">
        <v>642</v>
      </c>
      <c r="G5178" t="s">
        <v>773</v>
      </c>
      <c r="H5178" s="3" t="s">
        <v>774</v>
      </c>
      <c r="I5178" s="8">
        <v>-6.2759999999999998</v>
      </c>
      <c r="J5178" s="8">
        <v>-76.174000000000007</v>
      </c>
      <c r="K5178" t="s">
        <v>109</v>
      </c>
      <c r="L5178" t="s">
        <v>110</v>
      </c>
      <c r="M5178" t="s">
        <v>712</v>
      </c>
      <c r="N5178" t="s">
        <v>763</v>
      </c>
      <c r="O5178" s="12">
        <v>2008</v>
      </c>
      <c r="P5178" s="12">
        <v>5</v>
      </c>
      <c r="Q5178" s="12">
        <v>2008</v>
      </c>
      <c r="R5178" s="12">
        <v>10</v>
      </c>
      <c r="S5178">
        <f t="shared" si="67"/>
        <v>8.0645161290322578E-2</v>
      </c>
      <c r="T5178" s="7">
        <v>2.5</v>
      </c>
      <c r="U5178">
        <v>8</v>
      </c>
      <c r="V5178" t="s">
        <v>82</v>
      </c>
      <c r="W5178">
        <f t="shared" si="68"/>
        <v>480</v>
      </c>
      <c r="X5178" s="5">
        <v>2</v>
      </c>
      <c r="Y5178" s="15" t="s">
        <v>48</v>
      </c>
      <c r="Z5178" t="s">
        <v>90</v>
      </c>
      <c r="AA5178" t="s">
        <v>91</v>
      </c>
      <c r="AB5178">
        <v>0</v>
      </c>
      <c r="AC5178" s="68" t="s">
        <v>1476</v>
      </c>
      <c r="AD5178" s="68" t="s">
        <v>1659</v>
      </c>
      <c r="AE5178" t="s">
        <v>1475</v>
      </c>
    </row>
    <row r="5179" spans="1:31" ht="14.4" x14ac:dyDescent="0.3">
      <c r="A5179">
        <v>48</v>
      </c>
      <c r="B5179" t="s">
        <v>24</v>
      </c>
      <c r="C5179" t="s">
        <v>358</v>
      </c>
      <c r="D5179" t="s">
        <v>359</v>
      </c>
      <c r="E5179">
        <v>2011</v>
      </c>
      <c r="F5179" t="s">
        <v>775</v>
      </c>
      <c r="G5179" t="s">
        <v>776</v>
      </c>
      <c r="H5179" s="3" t="s">
        <v>777</v>
      </c>
      <c r="I5179" s="8">
        <v>-7.1289999999999996</v>
      </c>
      <c r="J5179" s="8">
        <v>-74.569000000000003</v>
      </c>
      <c r="K5179" t="s">
        <v>109</v>
      </c>
      <c r="L5179" t="s">
        <v>110</v>
      </c>
      <c r="M5179" t="s">
        <v>712</v>
      </c>
      <c r="N5179" t="s">
        <v>763</v>
      </c>
      <c r="O5179" s="12">
        <v>2008</v>
      </c>
      <c r="P5179" s="12">
        <v>5</v>
      </c>
      <c r="Q5179" s="12">
        <v>2008</v>
      </c>
      <c r="R5179" s="12">
        <v>10</v>
      </c>
      <c r="S5179">
        <f t="shared" si="67"/>
        <v>8.0645161290322578E-2</v>
      </c>
      <c r="T5179" s="7">
        <v>2.5</v>
      </c>
      <c r="U5179">
        <v>8</v>
      </c>
      <c r="V5179" t="s">
        <v>82</v>
      </c>
      <c r="W5179">
        <f t="shared" si="68"/>
        <v>480</v>
      </c>
      <c r="X5179" s="5">
        <v>2</v>
      </c>
      <c r="Y5179" s="15" t="s">
        <v>48</v>
      </c>
      <c r="Z5179" t="s">
        <v>1131</v>
      </c>
      <c r="AA5179" t="s">
        <v>1132</v>
      </c>
      <c r="AB5179">
        <v>0</v>
      </c>
      <c r="AC5179" s="68" t="s">
        <v>1476</v>
      </c>
      <c r="AD5179" s="68" t="s">
        <v>1659</v>
      </c>
      <c r="AE5179" t="s">
        <v>1475</v>
      </c>
    </row>
    <row r="5180" spans="1:31" ht="14.4" x14ac:dyDescent="0.3">
      <c r="A5180">
        <v>48</v>
      </c>
      <c r="B5180" t="s">
        <v>24</v>
      </c>
      <c r="C5180" t="s">
        <v>358</v>
      </c>
      <c r="D5180" t="s">
        <v>359</v>
      </c>
      <c r="E5180">
        <v>2011</v>
      </c>
      <c r="F5180" t="s">
        <v>775</v>
      </c>
      <c r="G5180" t="s">
        <v>776</v>
      </c>
      <c r="H5180" s="3" t="s">
        <v>777</v>
      </c>
      <c r="I5180" s="8">
        <v>-7.1289999999999996</v>
      </c>
      <c r="J5180" s="8">
        <v>-74.569000000000003</v>
      </c>
      <c r="K5180" t="s">
        <v>109</v>
      </c>
      <c r="L5180" t="s">
        <v>110</v>
      </c>
      <c r="M5180" t="s">
        <v>712</v>
      </c>
      <c r="N5180" t="s">
        <v>763</v>
      </c>
      <c r="O5180" s="12">
        <v>2008</v>
      </c>
      <c r="P5180" s="12">
        <v>5</v>
      </c>
      <c r="Q5180" s="12">
        <v>2008</v>
      </c>
      <c r="R5180" s="12">
        <v>10</v>
      </c>
      <c r="S5180">
        <f t="shared" si="67"/>
        <v>8.0645161290322578E-2</v>
      </c>
      <c r="T5180" s="7">
        <v>2.5</v>
      </c>
      <c r="U5180">
        <v>8</v>
      </c>
      <c r="V5180" t="s">
        <v>82</v>
      </c>
      <c r="W5180">
        <f t="shared" si="68"/>
        <v>480</v>
      </c>
      <c r="X5180" s="5">
        <v>2</v>
      </c>
      <c r="Y5180" s="15" t="s">
        <v>48</v>
      </c>
      <c r="Z5180" t="s">
        <v>49</v>
      </c>
      <c r="AA5180" t="s">
        <v>1175</v>
      </c>
      <c r="AB5180">
        <v>0</v>
      </c>
      <c r="AC5180" s="68" t="s">
        <v>1476</v>
      </c>
      <c r="AD5180" s="68" t="s">
        <v>1659</v>
      </c>
      <c r="AE5180" t="s">
        <v>1475</v>
      </c>
    </row>
    <row r="5181" spans="1:31" ht="14.4" x14ac:dyDescent="0.3">
      <c r="A5181">
        <v>48</v>
      </c>
      <c r="B5181" t="s">
        <v>24</v>
      </c>
      <c r="C5181" t="s">
        <v>358</v>
      </c>
      <c r="D5181" t="s">
        <v>359</v>
      </c>
      <c r="E5181">
        <v>2011</v>
      </c>
      <c r="F5181" t="s">
        <v>775</v>
      </c>
      <c r="G5181" t="s">
        <v>776</v>
      </c>
      <c r="H5181" s="3" t="s">
        <v>777</v>
      </c>
      <c r="I5181" s="8">
        <v>-7.1289999999999996</v>
      </c>
      <c r="J5181" s="8">
        <v>-74.569000000000003</v>
      </c>
      <c r="K5181" t="s">
        <v>109</v>
      </c>
      <c r="L5181" t="s">
        <v>110</v>
      </c>
      <c r="M5181" t="s">
        <v>712</v>
      </c>
      <c r="N5181" t="s">
        <v>763</v>
      </c>
      <c r="O5181" s="12">
        <v>2008</v>
      </c>
      <c r="P5181" s="12">
        <v>5</v>
      </c>
      <c r="Q5181" s="12">
        <v>2008</v>
      </c>
      <c r="R5181" s="12">
        <v>10</v>
      </c>
      <c r="S5181">
        <f t="shared" si="67"/>
        <v>8.0645161290322578E-2</v>
      </c>
      <c r="T5181" s="7">
        <v>2.5</v>
      </c>
      <c r="U5181">
        <v>8</v>
      </c>
      <c r="V5181" t="s">
        <v>82</v>
      </c>
      <c r="W5181">
        <f t="shared" si="68"/>
        <v>480</v>
      </c>
      <c r="X5181" s="5">
        <v>2</v>
      </c>
      <c r="Y5181" s="15" t="s">
        <v>48</v>
      </c>
      <c r="Z5181" t="s">
        <v>49</v>
      </c>
      <c r="AA5181" t="s">
        <v>1134</v>
      </c>
      <c r="AB5181">
        <v>0</v>
      </c>
      <c r="AC5181" s="68" t="s">
        <v>1476</v>
      </c>
      <c r="AD5181" s="68" t="s">
        <v>1659</v>
      </c>
      <c r="AE5181" t="s">
        <v>1475</v>
      </c>
    </row>
    <row r="5182" spans="1:31" ht="14.4" x14ac:dyDescent="0.3">
      <c r="A5182">
        <v>48</v>
      </c>
      <c r="B5182" t="s">
        <v>24</v>
      </c>
      <c r="C5182" t="s">
        <v>358</v>
      </c>
      <c r="D5182" t="s">
        <v>359</v>
      </c>
      <c r="E5182">
        <v>2011</v>
      </c>
      <c r="F5182" t="s">
        <v>775</v>
      </c>
      <c r="G5182" t="s">
        <v>776</v>
      </c>
      <c r="H5182" s="3" t="s">
        <v>777</v>
      </c>
      <c r="I5182" s="8">
        <v>-7.1289999999999996</v>
      </c>
      <c r="J5182" s="8">
        <v>-74.569000000000003</v>
      </c>
      <c r="K5182" t="s">
        <v>109</v>
      </c>
      <c r="L5182" t="s">
        <v>110</v>
      </c>
      <c r="M5182" t="s">
        <v>712</v>
      </c>
      <c r="N5182" t="s">
        <v>763</v>
      </c>
      <c r="O5182" s="12">
        <v>2008</v>
      </c>
      <c r="P5182" s="12">
        <v>5</v>
      </c>
      <c r="Q5182" s="12">
        <v>2008</v>
      </c>
      <c r="R5182" s="12">
        <v>10</v>
      </c>
      <c r="S5182">
        <f t="shared" si="67"/>
        <v>8.0645161290322578E-2</v>
      </c>
      <c r="T5182" s="7">
        <v>2.5</v>
      </c>
      <c r="U5182">
        <v>8</v>
      </c>
      <c r="V5182" t="s">
        <v>82</v>
      </c>
      <c r="W5182">
        <f t="shared" si="68"/>
        <v>480</v>
      </c>
      <c r="X5182" s="5">
        <v>2</v>
      </c>
      <c r="Y5182" s="15" t="s">
        <v>48</v>
      </c>
      <c r="Z5182" t="s">
        <v>49</v>
      </c>
      <c r="AA5182" t="s">
        <v>490</v>
      </c>
      <c r="AB5182">
        <v>0</v>
      </c>
      <c r="AC5182" s="68" t="s">
        <v>1476</v>
      </c>
      <c r="AD5182" s="68" t="s">
        <v>1659</v>
      </c>
      <c r="AE5182" t="s">
        <v>1475</v>
      </c>
    </row>
    <row r="5183" spans="1:31" ht="14.4" x14ac:dyDescent="0.3">
      <c r="A5183">
        <v>48</v>
      </c>
      <c r="B5183" t="s">
        <v>24</v>
      </c>
      <c r="C5183" t="s">
        <v>358</v>
      </c>
      <c r="D5183" t="s">
        <v>359</v>
      </c>
      <c r="E5183">
        <v>2011</v>
      </c>
      <c r="F5183" t="s">
        <v>775</v>
      </c>
      <c r="G5183" t="s">
        <v>776</v>
      </c>
      <c r="H5183" s="3" t="s">
        <v>777</v>
      </c>
      <c r="I5183" s="8">
        <v>-7.1289999999999996</v>
      </c>
      <c r="J5183" s="8">
        <v>-74.569000000000003</v>
      </c>
      <c r="K5183" t="s">
        <v>109</v>
      </c>
      <c r="L5183" t="s">
        <v>110</v>
      </c>
      <c r="M5183" t="s">
        <v>712</v>
      </c>
      <c r="N5183" t="s">
        <v>763</v>
      </c>
      <c r="O5183" s="12">
        <v>2008</v>
      </c>
      <c r="P5183" s="12">
        <v>5</v>
      </c>
      <c r="Q5183" s="12">
        <v>2008</v>
      </c>
      <c r="R5183" s="12">
        <v>10</v>
      </c>
      <c r="S5183">
        <f t="shared" si="67"/>
        <v>8.0645161290322578E-2</v>
      </c>
      <c r="T5183" s="7">
        <v>2.5</v>
      </c>
      <c r="U5183">
        <v>8</v>
      </c>
      <c r="V5183" t="s">
        <v>82</v>
      </c>
      <c r="W5183">
        <f t="shared" si="68"/>
        <v>480</v>
      </c>
      <c r="X5183" s="5">
        <v>2</v>
      </c>
      <c r="Y5183" s="15" t="s">
        <v>48</v>
      </c>
      <c r="Z5183" t="s">
        <v>49</v>
      </c>
      <c r="AA5183" t="s">
        <v>1176</v>
      </c>
      <c r="AB5183">
        <v>0</v>
      </c>
      <c r="AC5183" s="68" t="s">
        <v>1476</v>
      </c>
      <c r="AD5183" s="68" t="s">
        <v>1659</v>
      </c>
      <c r="AE5183" t="s">
        <v>1475</v>
      </c>
    </row>
    <row r="5184" spans="1:31" ht="14.4" x14ac:dyDescent="0.3">
      <c r="A5184">
        <v>48</v>
      </c>
      <c r="B5184" t="s">
        <v>24</v>
      </c>
      <c r="C5184" t="s">
        <v>358</v>
      </c>
      <c r="D5184" t="s">
        <v>359</v>
      </c>
      <c r="E5184">
        <v>2011</v>
      </c>
      <c r="F5184" t="s">
        <v>775</v>
      </c>
      <c r="G5184" t="s">
        <v>776</v>
      </c>
      <c r="H5184" s="3" t="s">
        <v>777</v>
      </c>
      <c r="I5184" s="8">
        <v>-7.1289999999999996</v>
      </c>
      <c r="J5184" s="8">
        <v>-74.569000000000003</v>
      </c>
      <c r="K5184" t="s">
        <v>109</v>
      </c>
      <c r="L5184" t="s">
        <v>110</v>
      </c>
      <c r="M5184" t="s">
        <v>712</v>
      </c>
      <c r="N5184" t="s">
        <v>763</v>
      </c>
      <c r="O5184" s="12">
        <v>2008</v>
      </c>
      <c r="P5184" s="12">
        <v>5</v>
      </c>
      <c r="Q5184" s="12">
        <v>2008</v>
      </c>
      <c r="R5184" s="12">
        <v>10</v>
      </c>
      <c r="S5184">
        <f t="shared" si="67"/>
        <v>8.0645161290322578E-2</v>
      </c>
      <c r="T5184" s="7">
        <v>2.5</v>
      </c>
      <c r="U5184">
        <v>8</v>
      </c>
      <c r="V5184" t="s">
        <v>82</v>
      </c>
      <c r="W5184">
        <f t="shared" si="68"/>
        <v>480</v>
      </c>
      <c r="X5184" s="5">
        <v>2</v>
      </c>
      <c r="Y5184" s="15" t="s">
        <v>48</v>
      </c>
      <c r="Z5184" t="s">
        <v>49</v>
      </c>
      <c r="AA5184" t="s">
        <v>52</v>
      </c>
      <c r="AB5184">
        <v>0</v>
      </c>
      <c r="AC5184" s="68" t="s">
        <v>1476</v>
      </c>
      <c r="AD5184" s="68" t="s">
        <v>1659</v>
      </c>
      <c r="AE5184" t="s">
        <v>1475</v>
      </c>
    </row>
    <row r="5185" spans="1:31" ht="14.4" x14ac:dyDescent="0.3">
      <c r="A5185">
        <v>48</v>
      </c>
      <c r="B5185" t="s">
        <v>24</v>
      </c>
      <c r="C5185" t="s">
        <v>358</v>
      </c>
      <c r="D5185" t="s">
        <v>359</v>
      </c>
      <c r="E5185">
        <v>2011</v>
      </c>
      <c r="F5185" t="s">
        <v>775</v>
      </c>
      <c r="G5185" t="s">
        <v>776</v>
      </c>
      <c r="H5185" s="3" t="s">
        <v>777</v>
      </c>
      <c r="I5185" s="8">
        <v>-7.1289999999999996</v>
      </c>
      <c r="J5185" s="8">
        <v>-74.569000000000003</v>
      </c>
      <c r="K5185" t="s">
        <v>109</v>
      </c>
      <c r="L5185" t="s">
        <v>110</v>
      </c>
      <c r="M5185" t="s">
        <v>712</v>
      </c>
      <c r="N5185" t="s">
        <v>763</v>
      </c>
      <c r="O5185" s="12">
        <v>2008</v>
      </c>
      <c r="P5185" s="12">
        <v>5</v>
      </c>
      <c r="Q5185" s="12">
        <v>2008</v>
      </c>
      <c r="R5185" s="12">
        <v>10</v>
      </c>
      <c r="S5185">
        <f t="shared" si="67"/>
        <v>8.0645161290322578E-2</v>
      </c>
      <c r="T5185" s="7">
        <v>2.5</v>
      </c>
      <c r="U5185">
        <v>8</v>
      </c>
      <c r="V5185" t="s">
        <v>82</v>
      </c>
      <c r="W5185">
        <f t="shared" si="68"/>
        <v>480</v>
      </c>
      <c r="X5185" s="5">
        <v>2</v>
      </c>
      <c r="Y5185" s="15" t="s">
        <v>48</v>
      </c>
      <c r="Z5185" t="s">
        <v>49</v>
      </c>
      <c r="AA5185" t="s">
        <v>1177</v>
      </c>
      <c r="AB5185">
        <v>0</v>
      </c>
      <c r="AC5185" s="68" t="s">
        <v>1476</v>
      </c>
      <c r="AD5185" s="68" t="s">
        <v>1659</v>
      </c>
      <c r="AE5185" t="s">
        <v>1475</v>
      </c>
    </row>
    <row r="5186" spans="1:31" ht="14.4" x14ac:dyDescent="0.3">
      <c r="A5186">
        <v>48</v>
      </c>
      <c r="B5186" t="s">
        <v>24</v>
      </c>
      <c r="C5186" t="s">
        <v>358</v>
      </c>
      <c r="D5186" t="s">
        <v>359</v>
      </c>
      <c r="E5186">
        <v>2011</v>
      </c>
      <c r="F5186" t="s">
        <v>775</v>
      </c>
      <c r="G5186" t="s">
        <v>776</v>
      </c>
      <c r="H5186" s="3" t="s">
        <v>777</v>
      </c>
      <c r="I5186" s="8">
        <v>-7.1289999999999996</v>
      </c>
      <c r="J5186" s="8">
        <v>-74.569000000000003</v>
      </c>
      <c r="K5186" t="s">
        <v>109</v>
      </c>
      <c r="L5186" t="s">
        <v>110</v>
      </c>
      <c r="M5186" t="s">
        <v>712</v>
      </c>
      <c r="N5186" t="s">
        <v>763</v>
      </c>
      <c r="O5186" s="12">
        <v>2008</v>
      </c>
      <c r="P5186" s="12">
        <v>5</v>
      </c>
      <c r="Q5186" s="12">
        <v>2008</v>
      </c>
      <c r="R5186" s="12">
        <v>10</v>
      </c>
      <c r="S5186">
        <f t="shared" si="67"/>
        <v>8.0645161290322578E-2</v>
      </c>
      <c r="T5186" s="7">
        <v>2.5</v>
      </c>
      <c r="U5186">
        <v>8</v>
      </c>
      <c r="V5186" t="s">
        <v>82</v>
      </c>
      <c r="W5186">
        <f t="shared" si="68"/>
        <v>480</v>
      </c>
      <c r="X5186" s="5">
        <v>2</v>
      </c>
      <c r="Y5186" s="15" t="s">
        <v>48</v>
      </c>
      <c r="Z5186" t="s">
        <v>55</v>
      </c>
      <c r="AA5186" t="s">
        <v>1080</v>
      </c>
      <c r="AB5186">
        <v>2</v>
      </c>
      <c r="AC5186" s="68" t="s">
        <v>1476</v>
      </c>
      <c r="AD5186" s="68" t="s">
        <v>1659</v>
      </c>
      <c r="AE5186" t="s">
        <v>1475</v>
      </c>
    </row>
    <row r="5187" spans="1:31" ht="14.4" x14ac:dyDescent="0.3">
      <c r="A5187">
        <v>48</v>
      </c>
      <c r="B5187" t="s">
        <v>24</v>
      </c>
      <c r="C5187" t="s">
        <v>358</v>
      </c>
      <c r="D5187" t="s">
        <v>359</v>
      </c>
      <c r="E5187">
        <v>2011</v>
      </c>
      <c r="F5187" t="s">
        <v>775</v>
      </c>
      <c r="G5187" t="s">
        <v>776</v>
      </c>
      <c r="H5187" s="3" t="s">
        <v>777</v>
      </c>
      <c r="I5187" s="8">
        <v>-7.1289999999999996</v>
      </c>
      <c r="J5187" s="8">
        <v>-74.569000000000003</v>
      </c>
      <c r="K5187" t="s">
        <v>109</v>
      </c>
      <c r="L5187" t="s">
        <v>110</v>
      </c>
      <c r="M5187" t="s">
        <v>712</v>
      </c>
      <c r="N5187" t="s">
        <v>763</v>
      </c>
      <c r="O5187" s="12">
        <v>2008</v>
      </c>
      <c r="P5187" s="12">
        <v>5</v>
      </c>
      <c r="Q5187" s="12">
        <v>2008</v>
      </c>
      <c r="R5187" s="12">
        <v>10</v>
      </c>
      <c r="S5187">
        <f t="shared" si="67"/>
        <v>8.0645161290322578E-2</v>
      </c>
      <c r="T5187" s="7">
        <v>2.5</v>
      </c>
      <c r="U5187">
        <v>8</v>
      </c>
      <c r="V5187" t="s">
        <v>82</v>
      </c>
      <c r="W5187">
        <f t="shared" si="68"/>
        <v>480</v>
      </c>
      <c r="X5187" s="5">
        <v>2</v>
      </c>
      <c r="Y5187" s="15" t="s">
        <v>48</v>
      </c>
      <c r="Z5187" t="s">
        <v>55</v>
      </c>
      <c r="AA5187" t="s">
        <v>859</v>
      </c>
      <c r="AB5187">
        <v>0</v>
      </c>
      <c r="AC5187" s="68" t="s">
        <v>1476</v>
      </c>
      <c r="AD5187" s="68" t="s">
        <v>1659</v>
      </c>
      <c r="AE5187" t="s">
        <v>1475</v>
      </c>
    </row>
    <row r="5188" spans="1:31" ht="14.4" x14ac:dyDescent="0.3">
      <c r="A5188">
        <v>48</v>
      </c>
      <c r="B5188" t="s">
        <v>24</v>
      </c>
      <c r="C5188" t="s">
        <v>358</v>
      </c>
      <c r="D5188" t="s">
        <v>359</v>
      </c>
      <c r="E5188">
        <v>2011</v>
      </c>
      <c r="F5188" t="s">
        <v>775</v>
      </c>
      <c r="G5188" t="s">
        <v>776</v>
      </c>
      <c r="H5188" s="3" t="s">
        <v>777</v>
      </c>
      <c r="I5188" s="8">
        <v>-7.1289999999999996</v>
      </c>
      <c r="J5188" s="8">
        <v>-74.569000000000003</v>
      </c>
      <c r="K5188" t="s">
        <v>109</v>
      </c>
      <c r="L5188" t="s">
        <v>110</v>
      </c>
      <c r="M5188" t="s">
        <v>712</v>
      </c>
      <c r="N5188" t="s">
        <v>763</v>
      </c>
      <c r="O5188" s="12">
        <v>2008</v>
      </c>
      <c r="P5188" s="12">
        <v>5</v>
      </c>
      <c r="Q5188" s="12">
        <v>2008</v>
      </c>
      <c r="R5188" s="12">
        <v>10</v>
      </c>
      <c r="S5188">
        <f t="shared" si="67"/>
        <v>8.0645161290322578E-2</v>
      </c>
      <c r="T5188" s="7">
        <v>2.5</v>
      </c>
      <c r="U5188">
        <v>8</v>
      </c>
      <c r="V5188" t="s">
        <v>82</v>
      </c>
      <c r="W5188">
        <f t="shared" si="68"/>
        <v>480</v>
      </c>
      <c r="X5188" s="5">
        <v>2</v>
      </c>
      <c r="Y5188" s="15" t="s">
        <v>48</v>
      </c>
      <c r="Z5188" t="s">
        <v>55</v>
      </c>
      <c r="AA5188" t="s">
        <v>1054</v>
      </c>
      <c r="AB5188">
        <v>0</v>
      </c>
      <c r="AC5188" s="68" t="s">
        <v>1476</v>
      </c>
      <c r="AD5188" s="68" t="s">
        <v>1659</v>
      </c>
      <c r="AE5188" t="s">
        <v>1475</v>
      </c>
    </row>
    <row r="5189" spans="1:31" ht="14.4" x14ac:dyDescent="0.3">
      <c r="A5189">
        <v>48</v>
      </c>
      <c r="B5189" t="s">
        <v>24</v>
      </c>
      <c r="C5189" t="s">
        <v>358</v>
      </c>
      <c r="D5189" t="s">
        <v>359</v>
      </c>
      <c r="E5189">
        <v>2011</v>
      </c>
      <c r="F5189" t="s">
        <v>775</v>
      </c>
      <c r="G5189" t="s">
        <v>776</v>
      </c>
      <c r="H5189" s="3" t="s">
        <v>777</v>
      </c>
      <c r="I5189" s="8">
        <v>-7.1289999999999996</v>
      </c>
      <c r="J5189" s="8">
        <v>-74.569000000000003</v>
      </c>
      <c r="K5189" t="s">
        <v>109</v>
      </c>
      <c r="L5189" t="s">
        <v>110</v>
      </c>
      <c r="M5189" t="s">
        <v>712</v>
      </c>
      <c r="N5189" t="s">
        <v>763</v>
      </c>
      <c r="O5189" s="12">
        <v>2008</v>
      </c>
      <c r="P5189" s="12">
        <v>5</v>
      </c>
      <c r="Q5189" s="12">
        <v>2008</v>
      </c>
      <c r="R5189" s="12">
        <v>10</v>
      </c>
      <c r="S5189">
        <f t="shared" si="67"/>
        <v>8.0645161290322578E-2</v>
      </c>
      <c r="T5189" s="7">
        <v>2.5</v>
      </c>
      <c r="U5189">
        <v>8</v>
      </c>
      <c r="V5189" t="s">
        <v>82</v>
      </c>
      <c r="W5189">
        <f t="shared" si="68"/>
        <v>480</v>
      </c>
      <c r="X5189" s="5">
        <v>2</v>
      </c>
      <c r="Y5189" s="15" t="s">
        <v>48</v>
      </c>
      <c r="Z5189" t="s">
        <v>55</v>
      </c>
      <c r="AA5189" t="s">
        <v>890</v>
      </c>
      <c r="AB5189">
        <v>0</v>
      </c>
      <c r="AC5189" s="68" t="s">
        <v>1476</v>
      </c>
      <c r="AD5189" s="68" t="s">
        <v>1659</v>
      </c>
      <c r="AE5189" t="s">
        <v>1475</v>
      </c>
    </row>
    <row r="5190" spans="1:31" ht="14.4" x14ac:dyDescent="0.3">
      <c r="A5190">
        <v>48</v>
      </c>
      <c r="B5190" t="s">
        <v>24</v>
      </c>
      <c r="C5190" t="s">
        <v>358</v>
      </c>
      <c r="D5190" t="s">
        <v>359</v>
      </c>
      <c r="E5190">
        <v>2011</v>
      </c>
      <c r="F5190" t="s">
        <v>775</v>
      </c>
      <c r="G5190" t="s">
        <v>776</v>
      </c>
      <c r="H5190" s="3" t="s">
        <v>777</v>
      </c>
      <c r="I5190" s="8">
        <v>-7.1289999999999996</v>
      </c>
      <c r="J5190" s="8">
        <v>-74.569000000000003</v>
      </c>
      <c r="K5190" t="s">
        <v>109</v>
      </c>
      <c r="L5190" t="s">
        <v>110</v>
      </c>
      <c r="M5190" t="s">
        <v>712</v>
      </c>
      <c r="N5190" t="s">
        <v>763</v>
      </c>
      <c r="O5190" s="12">
        <v>2008</v>
      </c>
      <c r="P5190" s="12">
        <v>5</v>
      </c>
      <c r="Q5190" s="12">
        <v>2008</v>
      </c>
      <c r="R5190" s="12">
        <v>10</v>
      </c>
      <c r="S5190">
        <f t="shared" si="67"/>
        <v>8.0645161290322578E-2</v>
      </c>
      <c r="T5190" s="7">
        <v>2.5</v>
      </c>
      <c r="U5190">
        <v>8</v>
      </c>
      <c r="V5190" t="s">
        <v>82</v>
      </c>
      <c r="W5190">
        <f t="shared" si="68"/>
        <v>480</v>
      </c>
      <c r="X5190" s="5">
        <v>2</v>
      </c>
      <c r="Y5190" s="15" t="s">
        <v>48</v>
      </c>
      <c r="Z5190" t="s">
        <v>55</v>
      </c>
      <c r="AA5190" t="s">
        <v>860</v>
      </c>
      <c r="AB5190">
        <v>0</v>
      </c>
      <c r="AC5190" s="68" t="s">
        <v>1476</v>
      </c>
      <c r="AD5190" s="68" t="s">
        <v>1659</v>
      </c>
      <c r="AE5190" t="s">
        <v>1475</v>
      </c>
    </row>
    <row r="5191" spans="1:31" ht="14.4" x14ac:dyDescent="0.3">
      <c r="A5191">
        <v>48</v>
      </c>
      <c r="B5191" t="s">
        <v>24</v>
      </c>
      <c r="C5191" t="s">
        <v>358</v>
      </c>
      <c r="D5191" t="s">
        <v>359</v>
      </c>
      <c r="E5191">
        <v>2011</v>
      </c>
      <c r="F5191" t="s">
        <v>775</v>
      </c>
      <c r="G5191" t="s">
        <v>776</v>
      </c>
      <c r="H5191" s="3" t="s">
        <v>777</v>
      </c>
      <c r="I5191" s="8">
        <v>-7.1289999999999996</v>
      </c>
      <c r="J5191" s="8">
        <v>-74.569000000000003</v>
      </c>
      <c r="K5191" t="s">
        <v>109</v>
      </c>
      <c r="L5191" t="s">
        <v>110</v>
      </c>
      <c r="M5191" t="s">
        <v>712</v>
      </c>
      <c r="N5191" t="s">
        <v>763</v>
      </c>
      <c r="O5191" s="12">
        <v>2008</v>
      </c>
      <c r="P5191" s="12">
        <v>5</v>
      </c>
      <c r="Q5191" s="12">
        <v>2008</v>
      </c>
      <c r="R5191" s="12">
        <v>10</v>
      </c>
      <c r="S5191">
        <f t="shared" si="67"/>
        <v>8.0645161290322578E-2</v>
      </c>
      <c r="T5191" s="7">
        <v>2.5</v>
      </c>
      <c r="U5191">
        <v>8</v>
      </c>
      <c r="V5191" t="s">
        <v>82</v>
      </c>
      <c r="W5191">
        <f t="shared" si="68"/>
        <v>480</v>
      </c>
      <c r="X5191" s="5">
        <v>2</v>
      </c>
      <c r="Y5191" s="15" t="s">
        <v>48</v>
      </c>
      <c r="Z5191" t="s">
        <v>55</v>
      </c>
      <c r="AA5191" t="s">
        <v>503</v>
      </c>
      <c r="AB5191">
        <v>1</v>
      </c>
      <c r="AC5191" s="68" t="s">
        <v>1476</v>
      </c>
      <c r="AD5191" s="68" t="s">
        <v>1659</v>
      </c>
      <c r="AE5191" t="s">
        <v>1475</v>
      </c>
    </row>
    <row r="5192" spans="1:31" ht="14.4" x14ac:dyDescent="0.3">
      <c r="A5192">
        <v>48</v>
      </c>
      <c r="B5192" t="s">
        <v>24</v>
      </c>
      <c r="C5192" t="s">
        <v>358</v>
      </c>
      <c r="D5192" t="s">
        <v>359</v>
      </c>
      <c r="E5192">
        <v>2011</v>
      </c>
      <c r="F5192" t="s">
        <v>775</v>
      </c>
      <c r="G5192" t="s">
        <v>776</v>
      </c>
      <c r="H5192" s="3" t="s">
        <v>777</v>
      </c>
      <c r="I5192" s="8">
        <v>-7.1289999999999996</v>
      </c>
      <c r="J5192" s="8">
        <v>-74.569000000000003</v>
      </c>
      <c r="K5192" t="s">
        <v>109</v>
      </c>
      <c r="L5192" t="s">
        <v>110</v>
      </c>
      <c r="M5192" t="s">
        <v>712</v>
      </c>
      <c r="N5192" t="s">
        <v>763</v>
      </c>
      <c r="O5192" s="12">
        <v>2008</v>
      </c>
      <c r="P5192" s="12">
        <v>5</v>
      </c>
      <c r="Q5192" s="12">
        <v>2008</v>
      </c>
      <c r="R5192" s="12">
        <v>10</v>
      </c>
      <c r="S5192">
        <f t="shared" si="67"/>
        <v>8.0645161290322578E-2</v>
      </c>
      <c r="T5192" s="7">
        <v>2.5</v>
      </c>
      <c r="U5192">
        <v>8</v>
      </c>
      <c r="V5192" t="s">
        <v>82</v>
      </c>
      <c r="W5192">
        <f t="shared" si="68"/>
        <v>480</v>
      </c>
      <c r="X5192" s="5">
        <v>2</v>
      </c>
      <c r="Y5192" s="15" t="s">
        <v>48</v>
      </c>
      <c r="Z5192" t="s">
        <v>55</v>
      </c>
      <c r="AA5192" t="s">
        <v>1106</v>
      </c>
      <c r="AB5192">
        <v>0</v>
      </c>
      <c r="AC5192" s="68" t="s">
        <v>1476</v>
      </c>
      <c r="AD5192" s="68" t="s">
        <v>1659</v>
      </c>
      <c r="AE5192" t="s">
        <v>1475</v>
      </c>
    </row>
    <row r="5193" spans="1:31" ht="14.4" x14ac:dyDescent="0.3">
      <c r="A5193">
        <v>48</v>
      </c>
      <c r="B5193" t="s">
        <v>24</v>
      </c>
      <c r="C5193" t="s">
        <v>358</v>
      </c>
      <c r="D5193" t="s">
        <v>359</v>
      </c>
      <c r="E5193">
        <v>2011</v>
      </c>
      <c r="F5193" t="s">
        <v>775</v>
      </c>
      <c r="G5193" t="s">
        <v>776</v>
      </c>
      <c r="H5193" s="3" t="s">
        <v>777</v>
      </c>
      <c r="I5193" s="8">
        <v>-7.1289999999999996</v>
      </c>
      <c r="J5193" s="8">
        <v>-74.569000000000003</v>
      </c>
      <c r="K5193" t="s">
        <v>109</v>
      </c>
      <c r="L5193" t="s">
        <v>110</v>
      </c>
      <c r="M5193" t="s">
        <v>712</v>
      </c>
      <c r="N5193" t="s">
        <v>763</v>
      </c>
      <c r="O5193" s="12">
        <v>2008</v>
      </c>
      <c r="P5193" s="12">
        <v>5</v>
      </c>
      <c r="Q5193" s="12">
        <v>2008</v>
      </c>
      <c r="R5193" s="12">
        <v>10</v>
      </c>
      <c r="S5193">
        <f t="shared" si="67"/>
        <v>8.0645161290322578E-2</v>
      </c>
      <c r="T5193" s="7">
        <v>2.5</v>
      </c>
      <c r="U5193">
        <v>8</v>
      </c>
      <c r="V5193" t="s">
        <v>82</v>
      </c>
      <c r="W5193">
        <f t="shared" si="68"/>
        <v>480</v>
      </c>
      <c r="X5193" s="5">
        <v>2</v>
      </c>
      <c r="Y5193" s="15" t="s">
        <v>48</v>
      </c>
      <c r="Z5193" t="s">
        <v>55</v>
      </c>
      <c r="AA5193" t="s">
        <v>861</v>
      </c>
      <c r="AB5193">
        <v>0</v>
      </c>
      <c r="AC5193" s="68" t="s">
        <v>1476</v>
      </c>
      <c r="AD5193" s="68" t="s">
        <v>1659</v>
      </c>
      <c r="AE5193" t="s">
        <v>1475</v>
      </c>
    </row>
    <row r="5194" spans="1:31" ht="14.4" x14ac:dyDescent="0.3">
      <c r="A5194">
        <v>48</v>
      </c>
      <c r="B5194" t="s">
        <v>24</v>
      </c>
      <c r="C5194" t="s">
        <v>358</v>
      </c>
      <c r="D5194" t="s">
        <v>359</v>
      </c>
      <c r="E5194">
        <v>2011</v>
      </c>
      <c r="F5194" t="s">
        <v>775</v>
      </c>
      <c r="G5194" t="s">
        <v>776</v>
      </c>
      <c r="H5194" s="3" t="s">
        <v>777</v>
      </c>
      <c r="I5194" s="8">
        <v>-7.1289999999999996</v>
      </c>
      <c r="J5194" s="8">
        <v>-74.569000000000003</v>
      </c>
      <c r="K5194" t="s">
        <v>109</v>
      </c>
      <c r="L5194" t="s">
        <v>110</v>
      </c>
      <c r="M5194" t="s">
        <v>712</v>
      </c>
      <c r="N5194" t="s">
        <v>763</v>
      </c>
      <c r="O5194" s="12">
        <v>2008</v>
      </c>
      <c r="P5194" s="12">
        <v>5</v>
      </c>
      <c r="Q5194" s="12">
        <v>2008</v>
      </c>
      <c r="R5194" s="12">
        <v>10</v>
      </c>
      <c r="S5194">
        <f t="shared" si="67"/>
        <v>8.0645161290322578E-2</v>
      </c>
      <c r="T5194" s="7">
        <v>2.5</v>
      </c>
      <c r="U5194">
        <v>8</v>
      </c>
      <c r="V5194" t="s">
        <v>82</v>
      </c>
      <c r="W5194">
        <f t="shared" si="68"/>
        <v>480</v>
      </c>
      <c r="X5194" s="5">
        <v>2</v>
      </c>
      <c r="Y5194" s="15" t="s">
        <v>48</v>
      </c>
      <c r="Z5194" t="s">
        <v>55</v>
      </c>
      <c r="AA5194" t="s">
        <v>56</v>
      </c>
      <c r="AB5194">
        <v>0</v>
      </c>
      <c r="AC5194" s="68" t="s">
        <v>1476</v>
      </c>
      <c r="AD5194" s="68" t="s">
        <v>1659</v>
      </c>
      <c r="AE5194" t="s">
        <v>1475</v>
      </c>
    </row>
    <row r="5195" spans="1:31" ht="14.4" x14ac:dyDescent="0.3">
      <c r="A5195">
        <v>48</v>
      </c>
      <c r="B5195" t="s">
        <v>24</v>
      </c>
      <c r="C5195" t="s">
        <v>358</v>
      </c>
      <c r="D5195" t="s">
        <v>359</v>
      </c>
      <c r="E5195">
        <v>2011</v>
      </c>
      <c r="F5195" t="s">
        <v>775</v>
      </c>
      <c r="G5195" t="s">
        <v>776</v>
      </c>
      <c r="H5195" s="3" t="s">
        <v>777</v>
      </c>
      <c r="I5195" s="8">
        <v>-7.1289999999999996</v>
      </c>
      <c r="J5195" s="8">
        <v>-74.569000000000003</v>
      </c>
      <c r="K5195" t="s">
        <v>109</v>
      </c>
      <c r="L5195" t="s">
        <v>110</v>
      </c>
      <c r="M5195" t="s">
        <v>712</v>
      </c>
      <c r="N5195" t="s">
        <v>763</v>
      </c>
      <c r="O5195" s="12">
        <v>2008</v>
      </c>
      <c r="P5195" s="12">
        <v>5</v>
      </c>
      <c r="Q5195" s="12">
        <v>2008</v>
      </c>
      <c r="R5195" s="12">
        <v>10</v>
      </c>
      <c r="S5195">
        <f t="shared" si="67"/>
        <v>8.0645161290322578E-2</v>
      </c>
      <c r="T5195" s="7">
        <v>2.5</v>
      </c>
      <c r="U5195">
        <v>8</v>
      </c>
      <c r="V5195" t="s">
        <v>82</v>
      </c>
      <c r="W5195">
        <f t="shared" si="68"/>
        <v>480</v>
      </c>
      <c r="X5195" s="5">
        <v>2</v>
      </c>
      <c r="Y5195" s="15" t="s">
        <v>48</v>
      </c>
      <c r="Z5195" t="s">
        <v>55</v>
      </c>
      <c r="AA5195" t="s">
        <v>895</v>
      </c>
      <c r="AB5195">
        <v>0</v>
      </c>
      <c r="AC5195" s="68" t="s">
        <v>1476</v>
      </c>
      <c r="AD5195" s="68" t="s">
        <v>1659</v>
      </c>
      <c r="AE5195" t="s">
        <v>1475</v>
      </c>
    </row>
    <row r="5196" spans="1:31" ht="14.4" x14ac:dyDescent="0.3">
      <c r="A5196">
        <v>48</v>
      </c>
      <c r="B5196" t="s">
        <v>24</v>
      </c>
      <c r="C5196" t="s">
        <v>358</v>
      </c>
      <c r="D5196" t="s">
        <v>359</v>
      </c>
      <c r="E5196">
        <v>2011</v>
      </c>
      <c r="F5196" t="s">
        <v>775</v>
      </c>
      <c r="G5196" t="s">
        <v>776</v>
      </c>
      <c r="H5196" s="3" t="s">
        <v>777</v>
      </c>
      <c r="I5196" s="8">
        <v>-7.1289999999999996</v>
      </c>
      <c r="J5196" s="8">
        <v>-74.569000000000003</v>
      </c>
      <c r="K5196" t="s">
        <v>109</v>
      </c>
      <c r="L5196" t="s">
        <v>110</v>
      </c>
      <c r="M5196" t="s">
        <v>712</v>
      </c>
      <c r="N5196" t="s">
        <v>763</v>
      </c>
      <c r="O5196" s="12">
        <v>2008</v>
      </c>
      <c r="P5196" s="12">
        <v>5</v>
      </c>
      <c r="Q5196" s="12">
        <v>2008</v>
      </c>
      <c r="R5196" s="12">
        <v>10</v>
      </c>
      <c r="S5196">
        <f t="shared" si="67"/>
        <v>8.0645161290322578E-2</v>
      </c>
      <c r="T5196" s="7">
        <v>2.5</v>
      </c>
      <c r="U5196">
        <v>8</v>
      </c>
      <c r="V5196" t="s">
        <v>82</v>
      </c>
      <c r="W5196">
        <f t="shared" si="68"/>
        <v>480</v>
      </c>
      <c r="X5196" s="5">
        <v>2</v>
      </c>
      <c r="Y5196" s="15" t="s">
        <v>48</v>
      </c>
      <c r="Z5196" t="s">
        <v>55</v>
      </c>
      <c r="AA5196" t="s">
        <v>1135</v>
      </c>
      <c r="AB5196">
        <v>0</v>
      </c>
      <c r="AC5196" s="68" t="s">
        <v>1476</v>
      </c>
      <c r="AD5196" s="68" t="s">
        <v>1659</v>
      </c>
      <c r="AE5196" t="s">
        <v>1475</v>
      </c>
    </row>
    <row r="5197" spans="1:31" ht="14.4" x14ac:dyDescent="0.3">
      <c r="A5197">
        <v>48</v>
      </c>
      <c r="B5197" t="s">
        <v>24</v>
      </c>
      <c r="C5197" t="s">
        <v>358</v>
      </c>
      <c r="D5197" t="s">
        <v>359</v>
      </c>
      <c r="E5197">
        <v>2011</v>
      </c>
      <c r="F5197" t="s">
        <v>775</v>
      </c>
      <c r="G5197" t="s">
        <v>776</v>
      </c>
      <c r="H5197" s="3" t="s">
        <v>777</v>
      </c>
      <c r="I5197" s="8">
        <v>-7.1289999999999996</v>
      </c>
      <c r="J5197" s="8">
        <v>-74.569000000000003</v>
      </c>
      <c r="K5197" t="s">
        <v>109</v>
      </c>
      <c r="L5197" t="s">
        <v>110</v>
      </c>
      <c r="M5197" t="s">
        <v>712</v>
      </c>
      <c r="N5197" t="s">
        <v>763</v>
      </c>
      <c r="O5197" s="12">
        <v>2008</v>
      </c>
      <c r="P5197" s="12">
        <v>5</v>
      </c>
      <c r="Q5197" s="12">
        <v>2008</v>
      </c>
      <c r="R5197" s="12">
        <v>10</v>
      </c>
      <c r="S5197">
        <f t="shared" si="67"/>
        <v>8.0645161290322578E-2</v>
      </c>
      <c r="T5197" s="7">
        <v>2.5</v>
      </c>
      <c r="U5197">
        <v>8</v>
      </c>
      <c r="V5197" t="s">
        <v>82</v>
      </c>
      <c r="W5197">
        <f t="shared" si="68"/>
        <v>480</v>
      </c>
      <c r="X5197" s="5">
        <v>2</v>
      </c>
      <c r="Y5197" s="15" t="s">
        <v>48</v>
      </c>
      <c r="Z5197" t="s">
        <v>55</v>
      </c>
      <c r="AA5197" t="s">
        <v>59</v>
      </c>
      <c r="AB5197">
        <v>0</v>
      </c>
      <c r="AC5197" s="68" t="s">
        <v>1476</v>
      </c>
      <c r="AD5197" s="68" t="s">
        <v>1659</v>
      </c>
      <c r="AE5197" t="s">
        <v>1475</v>
      </c>
    </row>
    <row r="5198" spans="1:31" ht="14.4" x14ac:dyDescent="0.3">
      <c r="A5198">
        <v>48</v>
      </c>
      <c r="B5198" t="s">
        <v>24</v>
      </c>
      <c r="C5198" t="s">
        <v>358</v>
      </c>
      <c r="D5198" t="s">
        <v>359</v>
      </c>
      <c r="E5198">
        <v>2011</v>
      </c>
      <c r="F5198" t="s">
        <v>775</v>
      </c>
      <c r="G5198" t="s">
        <v>776</v>
      </c>
      <c r="H5198" s="3" t="s">
        <v>777</v>
      </c>
      <c r="I5198" s="8">
        <v>-7.1289999999999996</v>
      </c>
      <c r="J5198" s="8">
        <v>-74.569000000000003</v>
      </c>
      <c r="K5198" t="s">
        <v>109</v>
      </c>
      <c r="L5198" t="s">
        <v>110</v>
      </c>
      <c r="M5198" t="s">
        <v>712</v>
      </c>
      <c r="N5198" t="s">
        <v>763</v>
      </c>
      <c r="O5198" s="12">
        <v>2008</v>
      </c>
      <c r="P5198" s="12">
        <v>5</v>
      </c>
      <c r="Q5198" s="12">
        <v>2008</v>
      </c>
      <c r="R5198" s="12">
        <v>10</v>
      </c>
      <c r="S5198">
        <f t="shared" si="67"/>
        <v>8.0645161290322578E-2</v>
      </c>
      <c r="T5198" s="7">
        <v>2.5</v>
      </c>
      <c r="U5198">
        <v>8</v>
      </c>
      <c r="V5198" t="s">
        <v>82</v>
      </c>
      <c r="W5198">
        <f t="shared" si="68"/>
        <v>480</v>
      </c>
      <c r="X5198" s="5">
        <v>2</v>
      </c>
      <c r="Y5198" s="15" t="s">
        <v>48</v>
      </c>
      <c r="Z5198" t="s">
        <v>55</v>
      </c>
      <c r="AA5198" t="s">
        <v>1136</v>
      </c>
      <c r="AB5198">
        <v>0</v>
      </c>
      <c r="AC5198" s="68" t="s">
        <v>1476</v>
      </c>
      <c r="AD5198" s="68" t="s">
        <v>1659</v>
      </c>
      <c r="AE5198" t="s">
        <v>1475</v>
      </c>
    </row>
    <row r="5199" spans="1:31" ht="14.4" x14ac:dyDescent="0.3">
      <c r="A5199">
        <v>48</v>
      </c>
      <c r="B5199" t="s">
        <v>24</v>
      </c>
      <c r="C5199" t="s">
        <v>358</v>
      </c>
      <c r="D5199" t="s">
        <v>359</v>
      </c>
      <c r="E5199">
        <v>2011</v>
      </c>
      <c r="F5199" t="s">
        <v>775</v>
      </c>
      <c r="G5199" t="s">
        <v>776</v>
      </c>
      <c r="H5199" s="3" t="s">
        <v>777</v>
      </c>
      <c r="I5199" s="8">
        <v>-7.1289999999999996</v>
      </c>
      <c r="J5199" s="8">
        <v>-74.569000000000003</v>
      </c>
      <c r="K5199" t="s">
        <v>109</v>
      </c>
      <c r="L5199" t="s">
        <v>110</v>
      </c>
      <c r="M5199" t="s">
        <v>712</v>
      </c>
      <c r="N5199" t="s">
        <v>763</v>
      </c>
      <c r="O5199" s="12">
        <v>2008</v>
      </c>
      <c r="P5199" s="12">
        <v>5</v>
      </c>
      <c r="Q5199" s="12">
        <v>2008</v>
      </c>
      <c r="R5199" s="12">
        <v>10</v>
      </c>
      <c r="S5199">
        <f t="shared" si="67"/>
        <v>8.0645161290322578E-2</v>
      </c>
      <c r="T5199" s="7">
        <v>2.5</v>
      </c>
      <c r="U5199">
        <v>8</v>
      </c>
      <c r="V5199" t="s">
        <v>82</v>
      </c>
      <c r="W5199">
        <f t="shared" si="68"/>
        <v>480</v>
      </c>
      <c r="X5199" s="5">
        <v>2</v>
      </c>
      <c r="Y5199" s="15" t="s">
        <v>48</v>
      </c>
      <c r="Z5199" t="s">
        <v>55</v>
      </c>
      <c r="AA5199" t="s">
        <v>62</v>
      </c>
      <c r="AB5199">
        <v>0</v>
      </c>
      <c r="AC5199" s="68" t="s">
        <v>1476</v>
      </c>
      <c r="AD5199" s="68" t="s">
        <v>1659</v>
      </c>
      <c r="AE5199" t="s">
        <v>1475</v>
      </c>
    </row>
    <row r="5200" spans="1:31" ht="14.4" x14ac:dyDescent="0.3">
      <c r="A5200">
        <v>48</v>
      </c>
      <c r="B5200" t="s">
        <v>24</v>
      </c>
      <c r="C5200" t="s">
        <v>358</v>
      </c>
      <c r="D5200" t="s">
        <v>359</v>
      </c>
      <c r="E5200">
        <v>2011</v>
      </c>
      <c r="F5200" t="s">
        <v>775</v>
      </c>
      <c r="G5200" t="s">
        <v>776</v>
      </c>
      <c r="H5200" s="3" t="s">
        <v>777</v>
      </c>
      <c r="I5200" s="8">
        <v>-7.1289999999999996</v>
      </c>
      <c r="J5200" s="8">
        <v>-74.569000000000003</v>
      </c>
      <c r="K5200" t="s">
        <v>109</v>
      </c>
      <c r="L5200" t="s">
        <v>110</v>
      </c>
      <c r="M5200" t="s">
        <v>712</v>
      </c>
      <c r="N5200" t="s">
        <v>763</v>
      </c>
      <c r="O5200" s="12">
        <v>2008</v>
      </c>
      <c r="P5200" s="12">
        <v>5</v>
      </c>
      <c r="Q5200" s="12">
        <v>2008</v>
      </c>
      <c r="R5200" s="12">
        <v>10</v>
      </c>
      <c r="S5200">
        <f t="shared" si="67"/>
        <v>8.0645161290322578E-2</v>
      </c>
      <c r="T5200" s="7">
        <v>2.5</v>
      </c>
      <c r="U5200">
        <v>8</v>
      </c>
      <c r="V5200" t="s">
        <v>82</v>
      </c>
      <c r="W5200">
        <f t="shared" si="68"/>
        <v>480</v>
      </c>
      <c r="X5200" s="5">
        <v>2</v>
      </c>
      <c r="Y5200" s="15" t="s">
        <v>48</v>
      </c>
      <c r="Z5200" t="s">
        <v>55</v>
      </c>
      <c r="AA5200" t="s">
        <v>1082</v>
      </c>
      <c r="AB5200">
        <v>0</v>
      </c>
      <c r="AC5200" s="68" t="s">
        <v>1476</v>
      </c>
      <c r="AD5200" s="68" t="s">
        <v>1659</v>
      </c>
      <c r="AE5200" t="s">
        <v>1475</v>
      </c>
    </row>
    <row r="5201" spans="1:31" ht="14.4" x14ac:dyDescent="0.3">
      <c r="A5201">
        <v>48</v>
      </c>
      <c r="B5201" t="s">
        <v>24</v>
      </c>
      <c r="C5201" t="s">
        <v>358</v>
      </c>
      <c r="D5201" t="s">
        <v>359</v>
      </c>
      <c r="E5201">
        <v>2011</v>
      </c>
      <c r="F5201" t="s">
        <v>775</v>
      </c>
      <c r="G5201" t="s">
        <v>776</v>
      </c>
      <c r="H5201" s="3" t="s">
        <v>777</v>
      </c>
      <c r="I5201" s="8">
        <v>-7.1289999999999996</v>
      </c>
      <c r="J5201" s="8">
        <v>-74.569000000000003</v>
      </c>
      <c r="K5201" t="s">
        <v>109</v>
      </c>
      <c r="L5201" t="s">
        <v>110</v>
      </c>
      <c r="M5201" t="s">
        <v>712</v>
      </c>
      <c r="N5201" t="s">
        <v>763</v>
      </c>
      <c r="O5201" s="12">
        <v>2008</v>
      </c>
      <c r="P5201" s="12">
        <v>5</v>
      </c>
      <c r="Q5201" s="12">
        <v>2008</v>
      </c>
      <c r="R5201" s="12">
        <v>10</v>
      </c>
      <c r="S5201">
        <f t="shared" si="67"/>
        <v>8.0645161290322578E-2</v>
      </c>
      <c r="T5201" s="7">
        <v>2.5</v>
      </c>
      <c r="U5201">
        <v>8</v>
      </c>
      <c r="V5201" t="s">
        <v>82</v>
      </c>
      <c r="W5201">
        <f t="shared" si="68"/>
        <v>480</v>
      </c>
      <c r="X5201" s="5">
        <v>2</v>
      </c>
      <c r="Y5201" s="15" t="s">
        <v>48</v>
      </c>
      <c r="Z5201" t="s">
        <v>55</v>
      </c>
      <c r="AA5201" t="s">
        <v>1162</v>
      </c>
      <c r="AB5201">
        <v>0</v>
      </c>
      <c r="AC5201" s="68" t="s">
        <v>1476</v>
      </c>
      <c r="AD5201" s="68" t="s">
        <v>1659</v>
      </c>
      <c r="AE5201" t="s">
        <v>1475</v>
      </c>
    </row>
    <row r="5202" spans="1:31" ht="14.4" x14ac:dyDescent="0.3">
      <c r="A5202">
        <v>48</v>
      </c>
      <c r="B5202" t="s">
        <v>24</v>
      </c>
      <c r="C5202" t="s">
        <v>358</v>
      </c>
      <c r="D5202" t="s">
        <v>359</v>
      </c>
      <c r="E5202">
        <v>2011</v>
      </c>
      <c r="F5202" t="s">
        <v>775</v>
      </c>
      <c r="G5202" t="s">
        <v>776</v>
      </c>
      <c r="H5202" s="3" t="s">
        <v>777</v>
      </c>
      <c r="I5202" s="8">
        <v>-7.1289999999999996</v>
      </c>
      <c r="J5202" s="8">
        <v>-74.569000000000003</v>
      </c>
      <c r="K5202" t="s">
        <v>109</v>
      </c>
      <c r="L5202" t="s">
        <v>110</v>
      </c>
      <c r="M5202" t="s">
        <v>712</v>
      </c>
      <c r="N5202" t="s">
        <v>763</v>
      </c>
      <c r="O5202" s="12">
        <v>2008</v>
      </c>
      <c r="P5202" s="12">
        <v>5</v>
      </c>
      <c r="Q5202" s="12">
        <v>2008</v>
      </c>
      <c r="R5202" s="12">
        <v>10</v>
      </c>
      <c r="S5202">
        <f t="shared" si="67"/>
        <v>8.0645161290322578E-2</v>
      </c>
      <c r="T5202" s="7">
        <v>2.5</v>
      </c>
      <c r="U5202">
        <v>8</v>
      </c>
      <c r="V5202" t="s">
        <v>82</v>
      </c>
      <c r="W5202">
        <f t="shared" si="68"/>
        <v>480</v>
      </c>
      <c r="X5202" s="5">
        <v>2</v>
      </c>
      <c r="Y5202" s="15" t="s">
        <v>48</v>
      </c>
      <c r="Z5202" t="s">
        <v>55</v>
      </c>
      <c r="AA5202" t="s">
        <v>655</v>
      </c>
      <c r="AB5202">
        <v>7</v>
      </c>
      <c r="AC5202" s="68" t="s">
        <v>1476</v>
      </c>
      <c r="AD5202" s="68" t="s">
        <v>1659</v>
      </c>
      <c r="AE5202" t="s">
        <v>1475</v>
      </c>
    </row>
    <row r="5203" spans="1:31" ht="14.4" x14ac:dyDescent="0.3">
      <c r="A5203">
        <v>48</v>
      </c>
      <c r="B5203" t="s">
        <v>24</v>
      </c>
      <c r="C5203" t="s">
        <v>358</v>
      </c>
      <c r="D5203" t="s">
        <v>359</v>
      </c>
      <c r="E5203">
        <v>2011</v>
      </c>
      <c r="F5203" t="s">
        <v>775</v>
      </c>
      <c r="G5203" t="s">
        <v>776</v>
      </c>
      <c r="H5203" s="3" t="s">
        <v>777</v>
      </c>
      <c r="I5203" s="8">
        <v>-7.1289999999999996</v>
      </c>
      <c r="J5203" s="8">
        <v>-74.569000000000003</v>
      </c>
      <c r="K5203" t="s">
        <v>109</v>
      </c>
      <c r="L5203" t="s">
        <v>110</v>
      </c>
      <c r="M5203" t="s">
        <v>712</v>
      </c>
      <c r="N5203" t="s">
        <v>763</v>
      </c>
      <c r="O5203" s="12">
        <v>2008</v>
      </c>
      <c r="P5203" s="12">
        <v>5</v>
      </c>
      <c r="Q5203" s="12">
        <v>2008</v>
      </c>
      <c r="R5203" s="12">
        <v>10</v>
      </c>
      <c r="S5203">
        <f t="shared" si="67"/>
        <v>8.0645161290322578E-2</v>
      </c>
      <c r="T5203" s="7">
        <v>2.5</v>
      </c>
      <c r="U5203">
        <v>8</v>
      </c>
      <c r="V5203" t="s">
        <v>82</v>
      </c>
      <c r="W5203">
        <f t="shared" si="68"/>
        <v>480</v>
      </c>
      <c r="X5203" s="5">
        <v>2</v>
      </c>
      <c r="Y5203" s="15" t="s">
        <v>48</v>
      </c>
      <c r="Z5203" t="s">
        <v>55</v>
      </c>
      <c r="AA5203" t="s">
        <v>379</v>
      </c>
      <c r="AB5203">
        <v>7</v>
      </c>
      <c r="AC5203" s="68" t="s">
        <v>1476</v>
      </c>
      <c r="AD5203" s="68" t="s">
        <v>1659</v>
      </c>
      <c r="AE5203" t="s">
        <v>1475</v>
      </c>
    </row>
    <row r="5204" spans="1:31" ht="14.4" x14ac:dyDescent="0.3">
      <c r="A5204">
        <v>48</v>
      </c>
      <c r="B5204" t="s">
        <v>24</v>
      </c>
      <c r="C5204" t="s">
        <v>358</v>
      </c>
      <c r="D5204" t="s">
        <v>359</v>
      </c>
      <c r="E5204">
        <v>2011</v>
      </c>
      <c r="F5204" t="s">
        <v>775</v>
      </c>
      <c r="G5204" t="s">
        <v>776</v>
      </c>
      <c r="H5204" s="3" t="s">
        <v>777</v>
      </c>
      <c r="I5204" s="8">
        <v>-7.1289999999999996</v>
      </c>
      <c r="J5204" s="8">
        <v>-74.569000000000003</v>
      </c>
      <c r="K5204" t="s">
        <v>109</v>
      </c>
      <c r="L5204" t="s">
        <v>110</v>
      </c>
      <c r="M5204" t="s">
        <v>712</v>
      </c>
      <c r="N5204" t="s">
        <v>763</v>
      </c>
      <c r="O5204" s="12">
        <v>2008</v>
      </c>
      <c r="P5204" s="12">
        <v>5</v>
      </c>
      <c r="Q5204" s="12">
        <v>2008</v>
      </c>
      <c r="R5204" s="12">
        <v>10</v>
      </c>
      <c r="S5204">
        <f t="shared" si="67"/>
        <v>8.0645161290322578E-2</v>
      </c>
      <c r="T5204" s="7">
        <v>2.5</v>
      </c>
      <c r="U5204">
        <v>8</v>
      </c>
      <c r="V5204" t="s">
        <v>82</v>
      </c>
      <c r="W5204">
        <f t="shared" si="68"/>
        <v>480</v>
      </c>
      <c r="X5204" s="5">
        <v>2</v>
      </c>
      <c r="Y5204" s="15" t="s">
        <v>48</v>
      </c>
      <c r="Z5204" t="s">
        <v>55</v>
      </c>
      <c r="AA5204" t="s">
        <v>899</v>
      </c>
      <c r="AB5204">
        <v>7</v>
      </c>
      <c r="AC5204" s="68" t="s">
        <v>1476</v>
      </c>
      <c r="AD5204" s="68" t="s">
        <v>1659</v>
      </c>
      <c r="AE5204" t="s">
        <v>1475</v>
      </c>
    </row>
    <row r="5205" spans="1:31" ht="14.4" x14ac:dyDescent="0.3">
      <c r="A5205">
        <v>48</v>
      </c>
      <c r="B5205" t="s">
        <v>24</v>
      </c>
      <c r="C5205" t="s">
        <v>358</v>
      </c>
      <c r="D5205" t="s">
        <v>359</v>
      </c>
      <c r="E5205">
        <v>2011</v>
      </c>
      <c r="F5205" t="s">
        <v>775</v>
      </c>
      <c r="G5205" t="s">
        <v>776</v>
      </c>
      <c r="H5205" s="3" t="s">
        <v>777</v>
      </c>
      <c r="I5205" s="8">
        <v>-7.1289999999999996</v>
      </c>
      <c r="J5205" s="8">
        <v>-74.569000000000003</v>
      </c>
      <c r="K5205" t="s">
        <v>109</v>
      </c>
      <c r="L5205" t="s">
        <v>110</v>
      </c>
      <c r="M5205" t="s">
        <v>712</v>
      </c>
      <c r="N5205" t="s">
        <v>763</v>
      </c>
      <c r="O5205" s="12">
        <v>2008</v>
      </c>
      <c r="P5205" s="12">
        <v>5</v>
      </c>
      <c r="Q5205" s="12">
        <v>2008</v>
      </c>
      <c r="R5205" s="12">
        <v>10</v>
      </c>
      <c r="S5205">
        <f t="shared" si="67"/>
        <v>8.0645161290322578E-2</v>
      </c>
      <c r="T5205" s="7">
        <v>2.5</v>
      </c>
      <c r="U5205">
        <v>8</v>
      </c>
      <c r="V5205" t="s">
        <v>82</v>
      </c>
      <c r="W5205">
        <f t="shared" si="68"/>
        <v>480</v>
      </c>
      <c r="X5205" s="5">
        <v>2</v>
      </c>
      <c r="Y5205" s="15" t="s">
        <v>48</v>
      </c>
      <c r="Z5205" t="s">
        <v>55</v>
      </c>
      <c r="AA5205" t="s">
        <v>1062</v>
      </c>
      <c r="AB5205">
        <v>0</v>
      </c>
      <c r="AC5205" s="68" t="s">
        <v>1476</v>
      </c>
      <c r="AD5205" s="68" t="s">
        <v>1659</v>
      </c>
      <c r="AE5205" t="s">
        <v>1475</v>
      </c>
    </row>
    <row r="5206" spans="1:31" ht="14.4" x14ac:dyDescent="0.3">
      <c r="A5206">
        <v>48</v>
      </c>
      <c r="B5206" t="s">
        <v>24</v>
      </c>
      <c r="C5206" t="s">
        <v>358</v>
      </c>
      <c r="D5206" t="s">
        <v>359</v>
      </c>
      <c r="E5206">
        <v>2011</v>
      </c>
      <c r="F5206" t="s">
        <v>775</v>
      </c>
      <c r="G5206" t="s">
        <v>776</v>
      </c>
      <c r="H5206" s="3" t="s">
        <v>777</v>
      </c>
      <c r="I5206" s="8">
        <v>-7.1289999999999996</v>
      </c>
      <c r="J5206" s="8">
        <v>-74.569000000000003</v>
      </c>
      <c r="K5206" t="s">
        <v>109</v>
      </c>
      <c r="L5206" t="s">
        <v>110</v>
      </c>
      <c r="M5206" t="s">
        <v>712</v>
      </c>
      <c r="N5206" t="s">
        <v>763</v>
      </c>
      <c r="O5206" s="12">
        <v>2008</v>
      </c>
      <c r="P5206" s="12">
        <v>5</v>
      </c>
      <c r="Q5206" s="12">
        <v>2008</v>
      </c>
      <c r="R5206" s="12">
        <v>10</v>
      </c>
      <c r="S5206">
        <f t="shared" si="67"/>
        <v>8.0645161290322578E-2</v>
      </c>
      <c r="T5206" s="7">
        <v>2.5</v>
      </c>
      <c r="U5206">
        <v>8</v>
      </c>
      <c r="V5206" t="s">
        <v>82</v>
      </c>
      <c r="W5206">
        <f t="shared" si="68"/>
        <v>480</v>
      </c>
      <c r="X5206" s="5">
        <v>2</v>
      </c>
      <c r="Y5206" s="15" t="s">
        <v>48</v>
      </c>
      <c r="Z5206" t="s">
        <v>55</v>
      </c>
      <c r="AA5206" t="s">
        <v>1072</v>
      </c>
      <c r="AB5206">
        <v>1</v>
      </c>
      <c r="AC5206" s="68" t="s">
        <v>1476</v>
      </c>
      <c r="AD5206" s="68" t="s">
        <v>1659</v>
      </c>
      <c r="AE5206" t="s">
        <v>1475</v>
      </c>
    </row>
    <row r="5207" spans="1:31" ht="14.4" x14ac:dyDescent="0.3">
      <c r="A5207">
        <v>48</v>
      </c>
      <c r="B5207" t="s">
        <v>24</v>
      </c>
      <c r="C5207" t="s">
        <v>358</v>
      </c>
      <c r="D5207" t="s">
        <v>359</v>
      </c>
      <c r="E5207">
        <v>2011</v>
      </c>
      <c r="F5207" t="s">
        <v>775</v>
      </c>
      <c r="G5207" t="s">
        <v>776</v>
      </c>
      <c r="H5207" s="3" t="s">
        <v>777</v>
      </c>
      <c r="I5207" s="8">
        <v>-7.1289999999999996</v>
      </c>
      <c r="J5207" s="8">
        <v>-74.569000000000003</v>
      </c>
      <c r="K5207" t="s">
        <v>109</v>
      </c>
      <c r="L5207" t="s">
        <v>110</v>
      </c>
      <c r="M5207" t="s">
        <v>712</v>
      </c>
      <c r="N5207" t="s">
        <v>763</v>
      </c>
      <c r="O5207" s="12">
        <v>2008</v>
      </c>
      <c r="P5207" s="12">
        <v>5</v>
      </c>
      <c r="Q5207" s="12">
        <v>2008</v>
      </c>
      <c r="R5207" s="12">
        <v>10</v>
      </c>
      <c r="S5207">
        <f t="shared" si="67"/>
        <v>8.0645161290322578E-2</v>
      </c>
      <c r="T5207" s="7">
        <v>2.5</v>
      </c>
      <c r="U5207">
        <v>8</v>
      </c>
      <c r="V5207" t="s">
        <v>82</v>
      </c>
      <c r="W5207">
        <f t="shared" si="68"/>
        <v>480</v>
      </c>
      <c r="X5207" s="5">
        <v>2</v>
      </c>
      <c r="Y5207" s="15" t="s">
        <v>48</v>
      </c>
      <c r="Z5207" t="s">
        <v>55</v>
      </c>
      <c r="AA5207" t="s">
        <v>1110</v>
      </c>
      <c r="AB5207">
        <v>1</v>
      </c>
      <c r="AC5207" s="68" t="s">
        <v>1476</v>
      </c>
      <c r="AD5207" s="68" t="s">
        <v>1659</v>
      </c>
      <c r="AE5207" t="s">
        <v>1475</v>
      </c>
    </row>
    <row r="5208" spans="1:31" ht="14.4" x14ac:dyDescent="0.3">
      <c r="A5208">
        <v>48</v>
      </c>
      <c r="B5208" t="s">
        <v>24</v>
      </c>
      <c r="C5208" t="s">
        <v>358</v>
      </c>
      <c r="D5208" t="s">
        <v>359</v>
      </c>
      <c r="E5208">
        <v>2011</v>
      </c>
      <c r="F5208" t="s">
        <v>775</v>
      </c>
      <c r="G5208" t="s">
        <v>776</v>
      </c>
      <c r="H5208" s="3" t="s">
        <v>777</v>
      </c>
      <c r="I5208" s="8">
        <v>-7.1289999999999996</v>
      </c>
      <c r="J5208" s="8">
        <v>-74.569000000000003</v>
      </c>
      <c r="K5208" t="s">
        <v>109</v>
      </c>
      <c r="L5208" t="s">
        <v>110</v>
      </c>
      <c r="M5208" t="s">
        <v>712</v>
      </c>
      <c r="N5208" t="s">
        <v>763</v>
      </c>
      <c r="O5208" s="12">
        <v>2008</v>
      </c>
      <c r="P5208" s="12">
        <v>5</v>
      </c>
      <c r="Q5208" s="12">
        <v>2008</v>
      </c>
      <c r="R5208" s="12">
        <v>10</v>
      </c>
      <c r="S5208">
        <f t="shared" si="67"/>
        <v>8.0645161290322578E-2</v>
      </c>
      <c r="T5208" s="7">
        <v>2.5</v>
      </c>
      <c r="U5208">
        <v>8</v>
      </c>
      <c r="V5208" t="s">
        <v>82</v>
      </c>
      <c r="W5208">
        <f t="shared" si="68"/>
        <v>480</v>
      </c>
      <c r="X5208" s="5">
        <v>2</v>
      </c>
      <c r="Y5208" s="15" t="s">
        <v>48</v>
      </c>
      <c r="Z5208" t="s">
        <v>55</v>
      </c>
      <c r="AA5208" t="s">
        <v>1178</v>
      </c>
      <c r="AB5208">
        <v>0</v>
      </c>
      <c r="AC5208" s="68" t="s">
        <v>1476</v>
      </c>
      <c r="AD5208" s="68" t="s">
        <v>1659</v>
      </c>
      <c r="AE5208" t="s">
        <v>1475</v>
      </c>
    </row>
    <row r="5209" spans="1:31" ht="14.4" x14ac:dyDescent="0.3">
      <c r="A5209">
        <v>48</v>
      </c>
      <c r="B5209" t="s">
        <v>24</v>
      </c>
      <c r="C5209" t="s">
        <v>358</v>
      </c>
      <c r="D5209" t="s">
        <v>359</v>
      </c>
      <c r="E5209">
        <v>2011</v>
      </c>
      <c r="F5209" t="s">
        <v>775</v>
      </c>
      <c r="G5209" t="s">
        <v>776</v>
      </c>
      <c r="H5209" s="3" t="s">
        <v>777</v>
      </c>
      <c r="I5209" s="8">
        <v>-7.1289999999999996</v>
      </c>
      <c r="J5209" s="8">
        <v>-74.569000000000003</v>
      </c>
      <c r="K5209" t="s">
        <v>109</v>
      </c>
      <c r="L5209" t="s">
        <v>110</v>
      </c>
      <c r="M5209" t="s">
        <v>712</v>
      </c>
      <c r="N5209" t="s">
        <v>763</v>
      </c>
      <c r="O5209" s="12">
        <v>2008</v>
      </c>
      <c r="P5209" s="12">
        <v>5</v>
      </c>
      <c r="Q5209" s="12">
        <v>2008</v>
      </c>
      <c r="R5209" s="12">
        <v>10</v>
      </c>
      <c r="S5209">
        <f t="shared" si="67"/>
        <v>8.0645161290322578E-2</v>
      </c>
      <c r="T5209" s="7">
        <v>2.5</v>
      </c>
      <c r="U5209">
        <v>8</v>
      </c>
      <c r="V5209" t="s">
        <v>82</v>
      </c>
      <c r="W5209">
        <f t="shared" si="68"/>
        <v>480</v>
      </c>
      <c r="X5209" s="5">
        <v>2</v>
      </c>
      <c r="Y5209" s="15" t="s">
        <v>48</v>
      </c>
      <c r="Z5209" t="s">
        <v>55</v>
      </c>
      <c r="AA5209" t="s">
        <v>867</v>
      </c>
      <c r="AB5209">
        <v>0</v>
      </c>
      <c r="AC5209" s="68" t="s">
        <v>1476</v>
      </c>
      <c r="AD5209" s="68" t="s">
        <v>1659</v>
      </c>
      <c r="AE5209" t="s">
        <v>1475</v>
      </c>
    </row>
    <row r="5210" spans="1:31" ht="14.4" x14ac:dyDescent="0.3">
      <c r="A5210">
        <v>48</v>
      </c>
      <c r="B5210" t="s">
        <v>24</v>
      </c>
      <c r="C5210" t="s">
        <v>358</v>
      </c>
      <c r="D5210" t="s">
        <v>359</v>
      </c>
      <c r="E5210">
        <v>2011</v>
      </c>
      <c r="F5210" t="s">
        <v>775</v>
      </c>
      <c r="G5210" t="s">
        <v>776</v>
      </c>
      <c r="H5210" s="3" t="s">
        <v>777</v>
      </c>
      <c r="I5210" s="8">
        <v>-7.1289999999999996</v>
      </c>
      <c r="J5210" s="8">
        <v>-74.569000000000003</v>
      </c>
      <c r="K5210" t="s">
        <v>109</v>
      </c>
      <c r="L5210" t="s">
        <v>110</v>
      </c>
      <c r="M5210" t="s">
        <v>712</v>
      </c>
      <c r="N5210" t="s">
        <v>763</v>
      </c>
      <c r="O5210" s="12">
        <v>2008</v>
      </c>
      <c r="P5210" s="12">
        <v>5</v>
      </c>
      <c r="Q5210" s="12">
        <v>2008</v>
      </c>
      <c r="R5210" s="12">
        <v>10</v>
      </c>
      <c r="S5210">
        <f t="shared" si="67"/>
        <v>8.0645161290322578E-2</v>
      </c>
      <c r="T5210" s="7">
        <v>2.5</v>
      </c>
      <c r="U5210">
        <v>8</v>
      </c>
      <c r="V5210" t="s">
        <v>82</v>
      </c>
      <c r="W5210">
        <f t="shared" si="68"/>
        <v>480</v>
      </c>
      <c r="X5210" s="5">
        <v>2</v>
      </c>
      <c r="Y5210" s="15" t="s">
        <v>48</v>
      </c>
      <c r="Z5210" t="s">
        <v>55</v>
      </c>
      <c r="AA5210" t="s">
        <v>258</v>
      </c>
      <c r="AB5210">
        <v>0</v>
      </c>
      <c r="AC5210" s="68" t="s">
        <v>1476</v>
      </c>
      <c r="AD5210" s="68" t="s">
        <v>1659</v>
      </c>
      <c r="AE5210" t="s">
        <v>1475</v>
      </c>
    </row>
    <row r="5211" spans="1:31" ht="14.4" x14ac:dyDescent="0.3">
      <c r="A5211">
        <v>48</v>
      </c>
      <c r="B5211" t="s">
        <v>24</v>
      </c>
      <c r="C5211" t="s">
        <v>358</v>
      </c>
      <c r="D5211" t="s">
        <v>359</v>
      </c>
      <c r="E5211">
        <v>2011</v>
      </c>
      <c r="F5211" t="s">
        <v>775</v>
      </c>
      <c r="G5211" t="s">
        <v>776</v>
      </c>
      <c r="H5211" s="3" t="s">
        <v>777</v>
      </c>
      <c r="I5211" s="8">
        <v>-7.1289999999999996</v>
      </c>
      <c r="J5211" s="8">
        <v>-74.569000000000003</v>
      </c>
      <c r="K5211" t="s">
        <v>109</v>
      </c>
      <c r="L5211" t="s">
        <v>110</v>
      </c>
      <c r="M5211" t="s">
        <v>712</v>
      </c>
      <c r="N5211" t="s">
        <v>763</v>
      </c>
      <c r="O5211" s="12">
        <v>2008</v>
      </c>
      <c r="P5211" s="12">
        <v>5</v>
      </c>
      <c r="Q5211" s="12">
        <v>2008</v>
      </c>
      <c r="R5211" s="12">
        <v>10</v>
      </c>
      <c r="S5211">
        <f t="shared" si="67"/>
        <v>8.0645161290322578E-2</v>
      </c>
      <c r="T5211" s="7">
        <v>2.5</v>
      </c>
      <c r="U5211">
        <v>8</v>
      </c>
      <c r="V5211" t="s">
        <v>82</v>
      </c>
      <c r="W5211">
        <f t="shared" si="68"/>
        <v>480</v>
      </c>
      <c r="X5211" s="5">
        <v>2</v>
      </c>
      <c r="Y5211" s="15" t="s">
        <v>48</v>
      </c>
      <c r="Z5211" t="s">
        <v>55</v>
      </c>
      <c r="AA5211" t="s">
        <v>1083</v>
      </c>
      <c r="AB5211">
        <v>9</v>
      </c>
      <c r="AC5211" s="68" t="s">
        <v>1476</v>
      </c>
      <c r="AD5211" s="68" t="s">
        <v>1659</v>
      </c>
      <c r="AE5211" t="s">
        <v>1475</v>
      </c>
    </row>
    <row r="5212" spans="1:31" ht="14.4" x14ac:dyDescent="0.3">
      <c r="A5212">
        <v>48</v>
      </c>
      <c r="B5212" t="s">
        <v>24</v>
      </c>
      <c r="C5212" t="s">
        <v>358</v>
      </c>
      <c r="D5212" t="s">
        <v>359</v>
      </c>
      <c r="E5212">
        <v>2011</v>
      </c>
      <c r="F5212" t="s">
        <v>775</v>
      </c>
      <c r="G5212" t="s">
        <v>776</v>
      </c>
      <c r="H5212" s="3" t="s">
        <v>777</v>
      </c>
      <c r="I5212" s="8">
        <v>-7.1289999999999996</v>
      </c>
      <c r="J5212" s="8">
        <v>-74.569000000000003</v>
      </c>
      <c r="K5212" t="s">
        <v>109</v>
      </c>
      <c r="L5212" t="s">
        <v>110</v>
      </c>
      <c r="M5212" t="s">
        <v>712</v>
      </c>
      <c r="N5212" t="s">
        <v>763</v>
      </c>
      <c r="O5212" s="12">
        <v>2008</v>
      </c>
      <c r="P5212" s="12">
        <v>5</v>
      </c>
      <c r="Q5212" s="12">
        <v>2008</v>
      </c>
      <c r="R5212" s="12">
        <v>10</v>
      </c>
      <c r="S5212">
        <f t="shared" si="67"/>
        <v>8.0645161290322578E-2</v>
      </c>
      <c r="T5212" s="7">
        <v>2.5</v>
      </c>
      <c r="U5212">
        <v>8</v>
      </c>
      <c r="V5212" t="s">
        <v>82</v>
      </c>
      <c r="W5212">
        <f t="shared" si="68"/>
        <v>480</v>
      </c>
      <c r="X5212" s="5">
        <v>2</v>
      </c>
      <c r="Y5212" s="15" t="s">
        <v>48</v>
      </c>
      <c r="Z5212" t="s">
        <v>55</v>
      </c>
      <c r="AA5212" t="s">
        <v>524</v>
      </c>
      <c r="AB5212">
        <v>0</v>
      </c>
      <c r="AC5212" s="68" t="s">
        <v>1476</v>
      </c>
      <c r="AD5212" s="68" t="s">
        <v>1659</v>
      </c>
      <c r="AE5212" t="s">
        <v>1475</v>
      </c>
    </row>
    <row r="5213" spans="1:31" ht="14.4" x14ac:dyDescent="0.3">
      <c r="A5213">
        <v>48</v>
      </c>
      <c r="B5213" t="s">
        <v>24</v>
      </c>
      <c r="C5213" t="s">
        <v>358</v>
      </c>
      <c r="D5213" t="s">
        <v>359</v>
      </c>
      <c r="E5213">
        <v>2011</v>
      </c>
      <c r="F5213" t="s">
        <v>775</v>
      </c>
      <c r="G5213" t="s">
        <v>776</v>
      </c>
      <c r="H5213" s="3" t="s">
        <v>777</v>
      </c>
      <c r="I5213" s="8">
        <v>-7.1289999999999996</v>
      </c>
      <c r="J5213" s="8">
        <v>-74.569000000000003</v>
      </c>
      <c r="K5213" t="s">
        <v>109</v>
      </c>
      <c r="L5213" t="s">
        <v>110</v>
      </c>
      <c r="M5213" t="s">
        <v>712</v>
      </c>
      <c r="N5213" t="s">
        <v>763</v>
      </c>
      <c r="O5213" s="12">
        <v>2008</v>
      </c>
      <c r="P5213" s="12">
        <v>5</v>
      </c>
      <c r="Q5213" s="12">
        <v>2008</v>
      </c>
      <c r="R5213" s="12">
        <v>10</v>
      </c>
      <c r="S5213">
        <f t="shared" si="67"/>
        <v>8.0645161290322578E-2</v>
      </c>
      <c r="T5213" s="7">
        <v>2.5</v>
      </c>
      <c r="U5213">
        <v>8</v>
      </c>
      <c r="V5213" t="s">
        <v>82</v>
      </c>
      <c r="W5213">
        <f t="shared" si="68"/>
        <v>480</v>
      </c>
      <c r="X5213" s="5">
        <v>2</v>
      </c>
      <c r="Y5213" s="15" t="s">
        <v>48</v>
      </c>
      <c r="Z5213" t="s">
        <v>55</v>
      </c>
      <c r="AA5213" t="s">
        <v>1107</v>
      </c>
      <c r="AB5213">
        <v>0</v>
      </c>
      <c r="AC5213" s="68" t="s">
        <v>1476</v>
      </c>
      <c r="AD5213" s="68" t="s">
        <v>1659</v>
      </c>
      <c r="AE5213" t="s">
        <v>1475</v>
      </c>
    </row>
    <row r="5214" spans="1:31" ht="14.4" x14ac:dyDescent="0.3">
      <c r="A5214">
        <v>48</v>
      </c>
      <c r="B5214" t="s">
        <v>24</v>
      </c>
      <c r="C5214" t="s">
        <v>358</v>
      </c>
      <c r="D5214" t="s">
        <v>359</v>
      </c>
      <c r="E5214">
        <v>2011</v>
      </c>
      <c r="F5214" t="s">
        <v>775</v>
      </c>
      <c r="G5214" t="s">
        <v>776</v>
      </c>
      <c r="H5214" s="3" t="s">
        <v>777</v>
      </c>
      <c r="I5214" s="8">
        <v>-7.1289999999999996</v>
      </c>
      <c r="J5214" s="8">
        <v>-74.569000000000003</v>
      </c>
      <c r="K5214" t="s">
        <v>109</v>
      </c>
      <c r="L5214" t="s">
        <v>110</v>
      </c>
      <c r="M5214" t="s">
        <v>712</v>
      </c>
      <c r="N5214" t="s">
        <v>763</v>
      </c>
      <c r="O5214" s="12">
        <v>2008</v>
      </c>
      <c r="P5214" s="12">
        <v>5</v>
      </c>
      <c r="Q5214" s="12">
        <v>2008</v>
      </c>
      <c r="R5214" s="12">
        <v>10</v>
      </c>
      <c r="S5214">
        <f t="shared" si="67"/>
        <v>8.0645161290322578E-2</v>
      </c>
      <c r="T5214" s="7">
        <v>2.5</v>
      </c>
      <c r="U5214">
        <v>8</v>
      </c>
      <c r="V5214" t="s">
        <v>82</v>
      </c>
      <c r="W5214">
        <f t="shared" si="68"/>
        <v>480</v>
      </c>
      <c r="X5214" s="5">
        <v>2</v>
      </c>
      <c r="Y5214" s="15" t="s">
        <v>48</v>
      </c>
      <c r="Z5214" t="s">
        <v>55</v>
      </c>
      <c r="AA5214" t="s">
        <v>1112</v>
      </c>
      <c r="AB5214">
        <v>12</v>
      </c>
      <c r="AC5214" s="68" t="s">
        <v>1476</v>
      </c>
      <c r="AD5214" s="68" t="s">
        <v>1659</v>
      </c>
      <c r="AE5214" t="s">
        <v>1475</v>
      </c>
    </row>
    <row r="5215" spans="1:31" ht="14.4" x14ac:dyDescent="0.3">
      <c r="A5215">
        <v>48</v>
      </c>
      <c r="B5215" t="s">
        <v>24</v>
      </c>
      <c r="C5215" t="s">
        <v>358</v>
      </c>
      <c r="D5215" t="s">
        <v>359</v>
      </c>
      <c r="E5215">
        <v>2011</v>
      </c>
      <c r="F5215" t="s">
        <v>775</v>
      </c>
      <c r="G5215" t="s">
        <v>776</v>
      </c>
      <c r="H5215" s="3" t="s">
        <v>777</v>
      </c>
      <c r="I5215" s="8">
        <v>-7.1289999999999996</v>
      </c>
      <c r="J5215" s="8">
        <v>-74.569000000000003</v>
      </c>
      <c r="K5215" t="s">
        <v>109</v>
      </c>
      <c r="L5215" t="s">
        <v>110</v>
      </c>
      <c r="M5215" t="s">
        <v>712</v>
      </c>
      <c r="N5215" t="s">
        <v>763</v>
      </c>
      <c r="O5215" s="12">
        <v>2008</v>
      </c>
      <c r="P5215" s="12">
        <v>5</v>
      </c>
      <c r="Q5215" s="12">
        <v>2008</v>
      </c>
      <c r="R5215" s="12">
        <v>10</v>
      </c>
      <c r="S5215">
        <f t="shared" si="67"/>
        <v>8.0645161290322578E-2</v>
      </c>
      <c r="T5215" s="7">
        <v>2.5</v>
      </c>
      <c r="U5215">
        <v>8</v>
      </c>
      <c r="V5215" t="s">
        <v>82</v>
      </c>
      <c r="W5215">
        <f t="shared" si="68"/>
        <v>480</v>
      </c>
      <c r="X5215" s="5">
        <v>2</v>
      </c>
      <c r="Y5215" s="15" t="s">
        <v>48</v>
      </c>
      <c r="Z5215" t="s">
        <v>55</v>
      </c>
      <c r="AA5215" t="s">
        <v>889</v>
      </c>
      <c r="AB5215">
        <v>3</v>
      </c>
      <c r="AC5215" s="68" t="s">
        <v>1476</v>
      </c>
      <c r="AD5215" s="68" t="s">
        <v>1659</v>
      </c>
      <c r="AE5215" t="s">
        <v>1475</v>
      </c>
    </row>
    <row r="5216" spans="1:31" ht="14.4" x14ac:dyDescent="0.3">
      <c r="A5216">
        <v>48</v>
      </c>
      <c r="B5216" t="s">
        <v>24</v>
      </c>
      <c r="C5216" t="s">
        <v>358</v>
      </c>
      <c r="D5216" t="s">
        <v>359</v>
      </c>
      <c r="E5216">
        <v>2011</v>
      </c>
      <c r="F5216" t="s">
        <v>775</v>
      </c>
      <c r="G5216" t="s">
        <v>776</v>
      </c>
      <c r="H5216" s="3" t="s">
        <v>777</v>
      </c>
      <c r="I5216" s="8">
        <v>-7.1289999999999996</v>
      </c>
      <c r="J5216" s="8">
        <v>-74.569000000000003</v>
      </c>
      <c r="K5216" t="s">
        <v>109</v>
      </c>
      <c r="L5216" t="s">
        <v>110</v>
      </c>
      <c r="M5216" t="s">
        <v>712</v>
      </c>
      <c r="N5216" t="s">
        <v>763</v>
      </c>
      <c r="O5216" s="12">
        <v>2008</v>
      </c>
      <c r="P5216" s="12">
        <v>5</v>
      </c>
      <c r="Q5216" s="12">
        <v>2008</v>
      </c>
      <c r="R5216" s="12">
        <v>10</v>
      </c>
      <c r="S5216">
        <f t="shared" si="67"/>
        <v>8.0645161290322578E-2</v>
      </c>
      <c r="T5216" s="7">
        <v>2.5</v>
      </c>
      <c r="U5216">
        <v>8</v>
      </c>
      <c r="V5216" t="s">
        <v>82</v>
      </c>
      <c r="W5216">
        <f t="shared" si="68"/>
        <v>480</v>
      </c>
      <c r="X5216" s="5">
        <v>2</v>
      </c>
      <c r="Y5216" s="15" t="s">
        <v>48</v>
      </c>
      <c r="Z5216" t="s">
        <v>55</v>
      </c>
      <c r="AA5216" t="s">
        <v>896</v>
      </c>
      <c r="AB5216">
        <v>0</v>
      </c>
      <c r="AC5216" s="68" t="s">
        <v>1476</v>
      </c>
      <c r="AD5216" s="68" t="s">
        <v>1659</v>
      </c>
      <c r="AE5216" t="s">
        <v>1475</v>
      </c>
    </row>
    <row r="5217" spans="1:31" ht="14.4" x14ac:dyDescent="0.3">
      <c r="A5217">
        <v>48</v>
      </c>
      <c r="B5217" t="s">
        <v>24</v>
      </c>
      <c r="C5217" t="s">
        <v>358</v>
      </c>
      <c r="D5217" t="s">
        <v>359</v>
      </c>
      <c r="E5217">
        <v>2011</v>
      </c>
      <c r="F5217" t="s">
        <v>775</v>
      </c>
      <c r="G5217" t="s">
        <v>776</v>
      </c>
      <c r="H5217" s="3" t="s">
        <v>777</v>
      </c>
      <c r="I5217" s="8">
        <v>-7.1289999999999996</v>
      </c>
      <c r="J5217" s="8">
        <v>-74.569000000000003</v>
      </c>
      <c r="K5217" t="s">
        <v>109</v>
      </c>
      <c r="L5217" t="s">
        <v>110</v>
      </c>
      <c r="M5217" t="s">
        <v>712</v>
      </c>
      <c r="N5217" t="s">
        <v>763</v>
      </c>
      <c r="O5217" s="12">
        <v>2008</v>
      </c>
      <c r="P5217" s="12">
        <v>5</v>
      </c>
      <c r="Q5217" s="12">
        <v>2008</v>
      </c>
      <c r="R5217" s="12">
        <v>10</v>
      </c>
      <c r="S5217">
        <f t="shared" si="67"/>
        <v>8.0645161290322578E-2</v>
      </c>
      <c r="T5217" s="7">
        <v>2.5</v>
      </c>
      <c r="U5217">
        <v>8</v>
      </c>
      <c r="V5217" t="s">
        <v>82</v>
      </c>
      <c r="W5217">
        <f t="shared" si="68"/>
        <v>480</v>
      </c>
      <c r="X5217" s="5">
        <v>2</v>
      </c>
      <c r="Y5217" s="15" t="s">
        <v>48</v>
      </c>
      <c r="Z5217" t="s">
        <v>55</v>
      </c>
      <c r="AA5217" t="s">
        <v>1179</v>
      </c>
      <c r="AB5217">
        <v>0</v>
      </c>
      <c r="AC5217" s="68" t="s">
        <v>1476</v>
      </c>
      <c r="AD5217" s="68" t="s">
        <v>1659</v>
      </c>
      <c r="AE5217" t="s">
        <v>1475</v>
      </c>
    </row>
    <row r="5218" spans="1:31" ht="14.4" x14ac:dyDescent="0.3">
      <c r="A5218">
        <v>48</v>
      </c>
      <c r="B5218" t="s">
        <v>24</v>
      </c>
      <c r="C5218" t="s">
        <v>358</v>
      </c>
      <c r="D5218" t="s">
        <v>359</v>
      </c>
      <c r="E5218">
        <v>2011</v>
      </c>
      <c r="F5218" t="s">
        <v>775</v>
      </c>
      <c r="G5218" t="s">
        <v>776</v>
      </c>
      <c r="H5218" s="3" t="s">
        <v>777</v>
      </c>
      <c r="I5218" s="8">
        <v>-7.1289999999999996</v>
      </c>
      <c r="J5218" s="8">
        <v>-74.569000000000003</v>
      </c>
      <c r="K5218" t="s">
        <v>109</v>
      </c>
      <c r="L5218" t="s">
        <v>110</v>
      </c>
      <c r="M5218" t="s">
        <v>712</v>
      </c>
      <c r="N5218" t="s">
        <v>763</v>
      </c>
      <c r="O5218" s="12">
        <v>2008</v>
      </c>
      <c r="P5218" s="12">
        <v>5</v>
      </c>
      <c r="Q5218" s="12">
        <v>2008</v>
      </c>
      <c r="R5218" s="12">
        <v>10</v>
      </c>
      <c r="S5218">
        <f t="shared" si="67"/>
        <v>8.0645161290322578E-2</v>
      </c>
      <c r="T5218" s="7">
        <v>2.5</v>
      </c>
      <c r="U5218">
        <v>8</v>
      </c>
      <c r="V5218" t="s">
        <v>82</v>
      </c>
      <c r="W5218">
        <f t="shared" si="68"/>
        <v>480</v>
      </c>
      <c r="X5218" s="5">
        <v>2</v>
      </c>
      <c r="Y5218" s="15" t="s">
        <v>48</v>
      </c>
      <c r="Z5218" t="s">
        <v>55</v>
      </c>
      <c r="AA5218" t="s">
        <v>70</v>
      </c>
      <c r="AB5218">
        <v>0</v>
      </c>
      <c r="AC5218" s="68" t="s">
        <v>1476</v>
      </c>
      <c r="AD5218" s="68" t="s">
        <v>1659</v>
      </c>
      <c r="AE5218" t="s">
        <v>1475</v>
      </c>
    </row>
    <row r="5219" spans="1:31" ht="14.4" x14ac:dyDescent="0.3">
      <c r="A5219">
        <v>48</v>
      </c>
      <c r="B5219" t="s">
        <v>24</v>
      </c>
      <c r="C5219" t="s">
        <v>358</v>
      </c>
      <c r="D5219" t="s">
        <v>359</v>
      </c>
      <c r="E5219">
        <v>2011</v>
      </c>
      <c r="F5219" t="s">
        <v>775</v>
      </c>
      <c r="G5219" t="s">
        <v>776</v>
      </c>
      <c r="H5219" s="3" t="s">
        <v>777</v>
      </c>
      <c r="I5219" s="8">
        <v>-7.1289999999999996</v>
      </c>
      <c r="J5219" s="8">
        <v>-74.569000000000003</v>
      </c>
      <c r="K5219" t="s">
        <v>109</v>
      </c>
      <c r="L5219" t="s">
        <v>110</v>
      </c>
      <c r="M5219" t="s">
        <v>712</v>
      </c>
      <c r="N5219" t="s">
        <v>763</v>
      </c>
      <c r="O5219" s="12">
        <v>2008</v>
      </c>
      <c r="P5219" s="12">
        <v>5</v>
      </c>
      <c r="Q5219" s="12">
        <v>2008</v>
      </c>
      <c r="R5219" s="12">
        <v>10</v>
      </c>
      <c r="S5219">
        <f t="shared" si="67"/>
        <v>8.0645161290322578E-2</v>
      </c>
      <c r="T5219" s="7">
        <v>2.5</v>
      </c>
      <c r="U5219">
        <v>8</v>
      </c>
      <c r="V5219" t="s">
        <v>82</v>
      </c>
      <c r="W5219">
        <f t="shared" si="68"/>
        <v>480</v>
      </c>
      <c r="X5219" s="5">
        <v>2</v>
      </c>
      <c r="Y5219" s="15" t="s">
        <v>48</v>
      </c>
      <c r="Z5219" t="s">
        <v>55</v>
      </c>
      <c r="AA5219" t="s">
        <v>1108</v>
      </c>
      <c r="AB5219">
        <v>0</v>
      </c>
      <c r="AC5219" s="68" t="s">
        <v>1476</v>
      </c>
      <c r="AD5219" s="68" t="s">
        <v>1659</v>
      </c>
      <c r="AE5219" t="s">
        <v>1475</v>
      </c>
    </row>
    <row r="5220" spans="1:31" ht="14.4" x14ac:dyDescent="0.3">
      <c r="A5220">
        <v>48</v>
      </c>
      <c r="B5220" t="s">
        <v>24</v>
      </c>
      <c r="C5220" t="s">
        <v>358</v>
      </c>
      <c r="D5220" t="s">
        <v>359</v>
      </c>
      <c r="E5220">
        <v>2011</v>
      </c>
      <c r="F5220" t="s">
        <v>775</v>
      </c>
      <c r="G5220" t="s">
        <v>776</v>
      </c>
      <c r="H5220" s="3" t="s">
        <v>777</v>
      </c>
      <c r="I5220" s="8">
        <v>-7.1289999999999996</v>
      </c>
      <c r="J5220" s="8">
        <v>-74.569000000000003</v>
      </c>
      <c r="K5220" t="s">
        <v>109</v>
      </c>
      <c r="L5220" t="s">
        <v>110</v>
      </c>
      <c r="M5220" t="s">
        <v>712</v>
      </c>
      <c r="N5220" t="s">
        <v>763</v>
      </c>
      <c r="O5220" s="12">
        <v>2008</v>
      </c>
      <c r="P5220" s="12">
        <v>5</v>
      </c>
      <c r="Q5220" s="12">
        <v>2008</v>
      </c>
      <c r="R5220" s="12">
        <v>10</v>
      </c>
      <c r="S5220">
        <f t="shared" si="67"/>
        <v>8.0645161290322578E-2</v>
      </c>
      <c r="T5220" s="7">
        <v>2.5</v>
      </c>
      <c r="U5220">
        <v>8</v>
      </c>
      <c r="V5220" t="s">
        <v>82</v>
      </c>
      <c r="W5220">
        <f t="shared" si="68"/>
        <v>480</v>
      </c>
      <c r="X5220" s="5">
        <v>2</v>
      </c>
      <c r="Y5220" s="15" t="s">
        <v>48</v>
      </c>
      <c r="Z5220" t="s">
        <v>55</v>
      </c>
      <c r="AA5220" t="s">
        <v>1139</v>
      </c>
      <c r="AB5220">
        <v>0</v>
      </c>
      <c r="AC5220" s="68" t="s">
        <v>1476</v>
      </c>
      <c r="AD5220" s="68" t="s">
        <v>1659</v>
      </c>
      <c r="AE5220" t="s">
        <v>1475</v>
      </c>
    </row>
    <row r="5221" spans="1:31" ht="14.4" x14ac:dyDescent="0.3">
      <c r="A5221">
        <v>48</v>
      </c>
      <c r="B5221" t="s">
        <v>24</v>
      </c>
      <c r="C5221" t="s">
        <v>358</v>
      </c>
      <c r="D5221" t="s">
        <v>359</v>
      </c>
      <c r="E5221">
        <v>2011</v>
      </c>
      <c r="F5221" t="s">
        <v>775</v>
      </c>
      <c r="G5221" t="s">
        <v>776</v>
      </c>
      <c r="H5221" s="3" t="s">
        <v>777</v>
      </c>
      <c r="I5221" s="8">
        <v>-7.1289999999999996</v>
      </c>
      <c r="J5221" s="8">
        <v>-74.569000000000003</v>
      </c>
      <c r="K5221" t="s">
        <v>109</v>
      </c>
      <c r="L5221" t="s">
        <v>110</v>
      </c>
      <c r="M5221" t="s">
        <v>712</v>
      </c>
      <c r="N5221" t="s">
        <v>763</v>
      </c>
      <c r="O5221" s="12">
        <v>2008</v>
      </c>
      <c r="P5221" s="12">
        <v>5</v>
      </c>
      <c r="Q5221" s="12">
        <v>2008</v>
      </c>
      <c r="R5221" s="12">
        <v>10</v>
      </c>
      <c r="S5221">
        <f t="shared" si="67"/>
        <v>8.0645161290322578E-2</v>
      </c>
      <c r="T5221" s="7">
        <v>2.5</v>
      </c>
      <c r="U5221">
        <v>8</v>
      </c>
      <c r="V5221" t="s">
        <v>82</v>
      </c>
      <c r="W5221">
        <f t="shared" si="68"/>
        <v>480</v>
      </c>
      <c r="X5221" s="5">
        <v>2</v>
      </c>
      <c r="Y5221" s="15" t="s">
        <v>48</v>
      </c>
      <c r="Z5221" t="s">
        <v>55</v>
      </c>
      <c r="AA5221" t="s">
        <v>1113</v>
      </c>
      <c r="AB5221">
        <v>2</v>
      </c>
      <c r="AC5221" s="68" t="s">
        <v>1476</v>
      </c>
      <c r="AD5221" s="68" t="s">
        <v>1659</v>
      </c>
      <c r="AE5221" t="s">
        <v>1475</v>
      </c>
    </row>
    <row r="5222" spans="1:31" ht="14.4" x14ac:dyDescent="0.3">
      <c r="A5222">
        <v>48</v>
      </c>
      <c r="B5222" t="s">
        <v>24</v>
      </c>
      <c r="C5222" t="s">
        <v>358</v>
      </c>
      <c r="D5222" t="s">
        <v>359</v>
      </c>
      <c r="E5222">
        <v>2011</v>
      </c>
      <c r="F5222" t="s">
        <v>775</v>
      </c>
      <c r="G5222" t="s">
        <v>776</v>
      </c>
      <c r="H5222" s="3" t="s">
        <v>777</v>
      </c>
      <c r="I5222" s="8">
        <v>-7.1289999999999996</v>
      </c>
      <c r="J5222" s="8">
        <v>-74.569000000000003</v>
      </c>
      <c r="K5222" t="s">
        <v>109</v>
      </c>
      <c r="L5222" t="s">
        <v>110</v>
      </c>
      <c r="M5222" t="s">
        <v>712</v>
      </c>
      <c r="N5222" t="s">
        <v>763</v>
      </c>
      <c r="O5222" s="12">
        <v>2008</v>
      </c>
      <c r="P5222" s="12">
        <v>5</v>
      </c>
      <c r="Q5222" s="12">
        <v>2008</v>
      </c>
      <c r="R5222" s="12">
        <v>10</v>
      </c>
      <c r="S5222">
        <f t="shared" si="67"/>
        <v>8.0645161290322578E-2</v>
      </c>
      <c r="T5222" s="7">
        <v>2.5</v>
      </c>
      <c r="U5222">
        <v>8</v>
      </c>
      <c r="V5222" t="s">
        <v>82</v>
      </c>
      <c r="W5222">
        <f t="shared" si="68"/>
        <v>480</v>
      </c>
      <c r="X5222" s="5">
        <v>2</v>
      </c>
      <c r="Y5222" s="15" t="s">
        <v>48</v>
      </c>
      <c r="Z5222" t="s">
        <v>55</v>
      </c>
      <c r="AA5222" t="s">
        <v>73</v>
      </c>
      <c r="AB5222">
        <v>0</v>
      </c>
      <c r="AC5222" s="68" t="s">
        <v>1476</v>
      </c>
      <c r="AD5222" s="68" t="s">
        <v>1659</v>
      </c>
      <c r="AE5222" t="s">
        <v>1475</v>
      </c>
    </row>
    <row r="5223" spans="1:31" ht="14.4" x14ac:dyDescent="0.3">
      <c r="A5223">
        <v>48</v>
      </c>
      <c r="B5223" t="s">
        <v>24</v>
      </c>
      <c r="C5223" t="s">
        <v>358</v>
      </c>
      <c r="D5223" t="s">
        <v>359</v>
      </c>
      <c r="E5223">
        <v>2011</v>
      </c>
      <c r="F5223" t="s">
        <v>775</v>
      </c>
      <c r="G5223" t="s">
        <v>776</v>
      </c>
      <c r="H5223" s="3" t="s">
        <v>777</v>
      </c>
      <c r="I5223" s="8">
        <v>-7.1289999999999996</v>
      </c>
      <c r="J5223" s="8">
        <v>-74.569000000000003</v>
      </c>
      <c r="K5223" t="s">
        <v>109</v>
      </c>
      <c r="L5223" t="s">
        <v>110</v>
      </c>
      <c r="M5223" t="s">
        <v>712</v>
      </c>
      <c r="N5223" t="s">
        <v>763</v>
      </c>
      <c r="O5223" s="12">
        <v>2008</v>
      </c>
      <c r="P5223" s="12">
        <v>5</v>
      </c>
      <c r="Q5223" s="12">
        <v>2008</v>
      </c>
      <c r="R5223" s="12">
        <v>10</v>
      </c>
      <c r="S5223">
        <f t="shared" si="67"/>
        <v>8.0645161290322578E-2</v>
      </c>
      <c r="T5223" s="7">
        <v>2.5</v>
      </c>
      <c r="U5223">
        <v>8</v>
      </c>
      <c r="V5223" t="s">
        <v>82</v>
      </c>
      <c r="W5223">
        <f t="shared" si="68"/>
        <v>480</v>
      </c>
      <c r="X5223" s="5">
        <v>2</v>
      </c>
      <c r="Y5223" s="15" t="s">
        <v>48</v>
      </c>
      <c r="Z5223" t="s">
        <v>55</v>
      </c>
      <c r="AA5223" t="s">
        <v>1180</v>
      </c>
      <c r="AB5223">
        <v>0</v>
      </c>
      <c r="AC5223" s="68" t="s">
        <v>1476</v>
      </c>
      <c r="AD5223" s="68" t="s">
        <v>1659</v>
      </c>
      <c r="AE5223" t="s">
        <v>1475</v>
      </c>
    </row>
    <row r="5224" spans="1:31" ht="14.4" x14ac:dyDescent="0.3">
      <c r="A5224">
        <v>48</v>
      </c>
      <c r="B5224" t="s">
        <v>24</v>
      </c>
      <c r="C5224" t="s">
        <v>358</v>
      </c>
      <c r="D5224" t="s">
        <v>359</v>
      </c>
      <c r="E5224">
        <v>2011</v>
      </c>
      <c r="F5224" t="s">
        <v>775</v>
      </c>
      <c r="G5224" t="s">
        <v>776</v>
      </c>
      <c r="H5224" s="3" t="s">
        <v>777</v>
      </c>
      <c r="I5224" s="8">
        <v>-7.1289999999999996</v>
      </c>
      <c r="J5224" s="8">
        <v>-74.569000000000003</v>
      </c>
      <c r="K5224" t="s">
        <v>109</v>
      </c>
      <c r="L5224" t="s">
        <v>110</v>
      </c>
      <c r="M5224" t="s">
        <v>712</v>
      </c>
      <c r="N5224" t="s">
        <v>763</v>
      </c>
      <c r="O5224" s="12">
        <v>2008</v>
      </c>
      <c r="P5224" s="12">
        <v>5</v>
      </c>
      <c r="Q5224" s="12">
        <v>2008</v>
      </c>
      <c r="R5224" s="12">
        <v>10</v>
      </c>
      <c r="S5224">
        <f t="shared" si="67"/>
        <v>8.0645161290322578E-2</v>
      </c>
      <c r="T5224" s="7">
        <v>2.5</v>
      </c>
      <c r="U5224">
        <v>8</v>
      </c>
      <c r="V5224" t="s">
        <v>82</v>
      </c>
      <c r="W5224">
        <f t="shared" si="68"/>
        <v>480</v>
      </c>
      <c r="X5224" s="5">
        <v>2</v>
      </c>
      <c r="Y5224" s="15" t="s">
        <v>48</v>
      </c>
      <c r="Z5224" t="s">
        <v>55</v>
      </c>
      <c r="AA5224" t="s">
        <v>1181</v>
      </c>
      <c r="AB5224">
        <v>0</v>
      </c>
      <c r="AC5224" s="68" t="s">
        <v>1476</v>
      </c>
      <c r="AD5224" s="68" t="s">
        <v>1659</v>
      </c>
      <c r="AE5224" t="s">
        <v>1475</v>
      </c>
    </row>
    <row r="5225" spans="1:31" ht="14.4" x14ac:dyDescent="0.3">
      <c r="A5225">
        <v>48</v>
      </c>
      <c r="B5225" t="s">
        <v>24</v>
      </c>
      <c r="C5225" t="s">
        <v>358</v>
      </c>
      <c r="D5225" t="s">
        <v>359</v>
      </c>
      <c r="E5225">
        <v>2011</v>
      </c>
      <c r="F5225" t="s">
        <v>775</v>
      </c>
      <c r="G5225" t="s">
        <v>776</v>
      </c>
      <c r="H5225" s="3" t="s">
        <v>777</v>
      </c>
      <c r="I5225" s="8">
        <v>-7.1289999999999996</v>
      </c>
      <c r="J5225" s="8">
        <v>-74.569000000000003</v>
      </c>
      <c r="K5225" t="s">
        <v>109</v>
      </c>
      <c r="L5225" t="s">
        <v>110</v>
      </c>
      <c r="M5225" t="s">
        <v>712</v>
      </c>
      <c r="N5225" t="s">
        <v>763</v>
      </c>
      <c r="O5225" s="12">
        <v>2008</v>
      </c>
      <c r="P5225" s="12">
        <v>5</v>
      </c>
      <c r="Q5225" s="12">
        <v>2008</v>
      </c>
      <c r="R5225" s="12">
        <v>10</v>
      </c>
      <c r="S5225">
        <f t="shared" si="67"/>
        <v>8.0645161290322578E-2</v>
      </c>
      <c r="T5225" s="7">
        <v>2.5</v>
      </c>
      <c r="U5225">
        <v>8</v>
      </c>
      <c r="V5225" t="s">
        <v>82</v>
      </c>
      <c r="W5225">
        <f t="shared" si="68"/>
        <v>480</v>
      </c>
      <c r="X5225" s="5">
        <v>2</v>
      </c>
      <c r="Y5225" s="15" t="s">
        <v>48</v>
      </c>
      <c r="Z5225" t="s">
        <v>55</v>
      </c>
      <c r="AA5225" t="s">
        <v>1182</v>
      </c>
      <c r="AB5225">
        <v>0</v>
      </c>
      <c r="AC5225" s="68" t="s">
        <v>1476</v>
      </c>
      <c r="AD5225" s="68" t="s">
        <v>1659</v>
      </c>
      <c r="AE5225" t="s">
        <v>1475</v>
      </c>
    </row>
    <row r="5226" spans="1:31" ht="14.4" x14ac:dyDescent="0.3">
      <c r="A5226">
        <v>48</v>
      </c>
      <c r="B5226" t="s">
        <v>24</v>
      </c>
      <c r="C5226" t="s">
        <v>358</v>
      </c>
      <c r="D5226" t="s">
        <v>359</v>
      </c>
      <c r="E5226">
        <v>2011</v>
      </c>
      <c r="F5226" t="s">
        <v>775</v>
      </c>
      <c r="G5226" t="s">
        <v>776</v>
      </c>
      <c r="H5226" s="3" t="s">
        <v>777</v>
      </c>
      <c r="I5226" s="8">
        <v>-7.1289999999999996</v>
      </c>
      <c r="J5226" s="8">
        <v>-74.569000000000003</v>
      </c>
      <c r="K5226" t="s">
        <v>109</v>
      </c>
      <c r="L5226" t="s">
        <v>110</v>
      </c>
      <c r="M5226" t="s">
        <v>712</v>
      </c>
      <c r="N5226" t="s">
        <v>763</v>
      </c>
      <c r="O5226" s="12">
        <v>2008</v>
      </c>
      <c r="P5226" s="12">
        <v>5</v>
      </c>
      <c r="Q5226" s="12">
        <v>2008</v>
      </c>
      <c r="R5226" s="12">
        <v>10</v>
      </c>
      <c r="S5226">
        <f t="shared" si="67"/>
        <v>8.0645161290322578E-2</v>
      </c>
      <c r="T5226" s="7">
        <v>2.5</v>
      </c>
      <c r="U5226">
        <v>8</v>
      </c>
      <c r="V5226" t="s">
        <v>82</v>
      </c>
      <c r="W5226">
        <f t="shared" si="68"/>
        <v>480</v>
      </c>
      <c r="X5226" s="5">
        <v>2</v>
      </c>
      <c r="Y5226" s="15" t="s">
        <v>48</v>
      </c>
      <c r="Z5226" t="s">
        <v>55</v>
      </c>
      <c r="AA5226" t="s">
        <v>876</v>
      </c>
      <c r="AB5226">
        <v>0</v>
      </c>
      <c r="AC5226" s="68" t="s">
        <v>1476</v>
      </c>
      <c r="AD5226" s="68" t="s">
        <v>1659</v>
      </c>
      <c r="AE5226" t="s">
        <v>1475</v>
      </c>
    </row>
    <row r="5227" spans="1:31" ht="14.4" x14ac:dyDescent="0.3">
      <c r="A5227">
        <v>48</v>
      </c>
      <c r="B5227" t="s">
        <v>24</v>
      </c>
      <c r="C5227" t="s">
        <v>358</v>
      </c>
      <c r="D5227" t="s">
        <v>359</v>
      </c>
      <c r="E5227">
        <v>2011</v>
      </c>
      <c r="F5227" t="s">
        <v>775</v>
      </c>
      <c r="G5227" t="s">
        <v>776</v>
      </c>
      <c r="H5227" s="3" t="s">
        <v>777</v>
      </c>
      <c r="I5227" s="8">
        <v>-7.1289999999999996</v>
      </c>
      <c r="J5227" s="8">
        <v>-74.569000000000003</v>
      </c>
      <c r="K5227" t="s">
        <v>109</v>
      </c>
      <c r="L5227" t="s">
        <v>110</v>
      </c>
      <c r="M5227" t="s">
        <v>712</v>
      </c>
      <c r="N5227" t="s">
        <v>763</v>
      </c>
      <c r="O5227" s="12">
        <v>2008</v>
      </c>
      <c r="P5227" s="12">
        <v>5</v>
      </c>
      <c r="Q5227" s="12">
        <v>2008</v>
      </c>
      <c r="R5227" s="12">
        <v>10</v>
      </c>
      <c r="S5227">
        <f t="shared" si="67"/>
        <v>8.0645161290322578E-2</v>
      </c>
      <c r="T5227" s="7">
        <v>2.5</v>
      </c>
      <c r="U5227">
        <v>8</v>
      </c>
      <c r="V5227" t="s">
        <v>82</v>
      </c>
      <c r="W5227">
        <f t="shared" si="68"/>
        <v>480</v>
      </c>
      <c r="X5227" s="5">
        <v>2</v>
      </c>
      <c r="Y5227" s="15" t="s">
        <v>48</v>
      </c>
      <c r="Z5227" t="s">
        <v>55</v>
      </c>
      <c r="AA5227" t="s">
        <v>1168</v>
      </c>
      <c r="AB5227">
        <v>0</v>
      </c>
      <c r="AC5227" s="68" t="s">
        <v>1476</v>
      </c>
      <c r="AD5227" s="68" t="s">
        <v>1659</v>
      </c>
      <c r="AE5227" t="s">
        <v>1475</v>
      </c>
    </row>
    <row r="5228" spans="1:31" ht="14.4" x14ac:dyDescent="0.3">
      <c r="A5228">
        <v>48</v>
      </c>
      <c r="B5228" t="s">
        <v>24</v>
      </c>
      <c r="C5228" t="s">
        <v>358</v>
      </c>
      <c r="D5228" t="s">
        <v>359</v>
      </c>
      <c r="E5228">
        <v>2011</v>
      </c>
      <c r="F5228" t="s">
        <v>775</v>
      </c>
      <c r="G5228" t="s">
        <v>776</v>
      </c>
      <c r="H5228" s="3" t="s">
        <v>777</v>
      </c>
      <c r="I5228" s="8">
        <v>-7.1289999999999996</v>
      </c>
      <c r="J5228" s="8">
        <v>-74.569000000000003</v>
      </c>
      <c r="K5228" t="s">
        <v>109</v>
      </c>
      <c r="L5228" t="s">
        <v>110</v>
      </c>
      <c r="M5228" t="s">
        <v>712</v>
      </c>
      <c r="N5228" t="s">
        <v>763</v>
      </c>
      <c r="O5228" s="12">
        <v>2008</v>
      </c>
      <c r="P5228" s="12">
        <v>5</v>
      </c>
      <c r="Q5228" s="12">
        <v>2008</v>
      </c>
      <c r="R5228" s="12">
        <v>10</v>
      </c>
      <c r="S5228">
        <f t="shared" si="67"/>
        <v>8.0645161290322578E-2</v>
      </c>
      <c r="T5228" s="7">
        <v>2.5</v>
      </c>
      <c r="U5228">
        <v>8</v>
      </c>
      <c r="V5228" t="s">
        <v>82</v>
      </c>
      <c r="W5228">
        <f t="shared" si="68"/>
        <v>480</v>
      </c>
      <c r="X5228" s="5">
        <v>2</v>
      </c>
      <c r="Y5228" s="15" t="s">
        <v>48</v>
      </c>
      <c r="Z5228" t="s">
        <v>55</v>
      </c>
      <c r="AA5228" t="s">
        <v>1117</v>
      </c>
      <c r="AB5228">
        <v>1</v>
      </c>
      <c r="AC5228" s="68" t="s">
        <v>1476</v>
      </c>
      <c r="AD5228" s="68" t="s">
        <v>1659</v>
      </c>
      <c r="AE5228" t="s">
        <v>1475</v>
      </c>
    </row>
    <row r="5229" spans="1:31" ht="14.4" x14ac:dyDescent="0.3">
      <c r="A5229">
        <v>48</v>
      </c>
      <c r="B5229" t="s">
        <v>24</v>
      </c>
      <c r="C5229" t="s">
        <v>358</v>
      </c>
      <c r="D5229" t="s">
        <v>359</v>
      </c>
      <c r="E5229">
        <v>2011</v>
      </c>
      <c r="F5229" t="s">
        <v>775</v>
      </c>
      <c r="G5229" t="s">
        <v>776</v>
      </c>
      <c r="H5229" s="3" t="s">
        <v>777</v>
      </c>
      <c r="I5229" s="8">
        <v>-7.1289999999999996</v>
      </c>
      <c r="J5229" s="8">
        <v>-74.569000000000003</v>
      </c>
      <c r="K5229" t="s">
        <v>109</v>
      </c>
      <c r="L5229" t="s">
        <v>110</v>
      </c>
      <c r="M5229" t="s">
        <v>712</v>
      </c>
      <c r="N5229" t="s">
        <v>763</v>
      </c>
      <c r="O5229" s="12">
        <v>2008</v>
      </c>
      <c r="P5229" s="12">
        <v>5</v>
      </c>
      <c r="Q5229" s="12">
        <v>2008</v>
      </c>
      <c r="R5229" s="12">
        <v>10</v>
      </c>
      <c r="S5229">
        <f t="shared" si="67"/>
        <v>8.0645161290322578E-2</v>
      </c>
      <c r="T5229" s="7">
        <v>2.5</v>
      </c>
      <c r="U5229">
        <v>8</v>
      </c>
      <c r="V5229" t="s">
        <v>82</v>
      </c>
      <c r="W5229">
        <f t="shared" si="68"/>
        <v>480</v>
      </c>
      <c r="X5229" s="5">
        <v>2</v>
      </c>
      <c r="Y5229" s="15" t="s">
        <v>48</v>
      </c>
      <c r="Z5229" t="s">
        <v>83</v>
      </c>
      <c r="AA5229" t="s">
        <v>128</v>
      </c>
      <c r="AB5229">
        <v>1</v>
      </c>
      <c r="AC5229" s="68" t="s">
        <v>1476</v>
      </c>
      <c r="AD5229" s="68" t="s">
        <v>1659</v>
      </c>
      <c r="AE5229" t="s">
        <v>1475</v>
      </c>
    </row>
    <row r="5230" spans="1:31" ht="14.4" x14ac:dyDescent="0.3">
      <c r="A5230">
        <v>48</v>
      </c>
      <c r="B5230" t="s">
        <v>24</v>
      </c>
      <c r="C5230" t="s">
        <v>358</v>
      </c>
      <c r="D5230" t="s">
        <v>359</v>
      </c>
      <c r="E5230">
        <v>2011</v>
      </c>
      <c r="F5230" t="s">
        <v>775</v>
      </c>
      <c r="G5230" t="s">
        <v>776</v>
      </c>
      <c r="H5230" s="3" t="s">
        <v>777</v>
      </c>
      <c r="I5230" s="8">
        <v>-7.1289999999999996</v>
      </c>
      <c r="J5230" s="8">
        <v>-74.569000000000003</v>
      </c>
      <c r="K5230" t="s">
        <v>109</v>
      </c>
      <c r="L5230" t="s">
        <v>110</v>
      </c>
      <c r="M5230" t="s">
        <v>712</v>
      </c>
      <c r="N5230" t="s">
        <v>763</v>
      </c>
      <c r="O5230" s="12">
        <v>2008</v>
      </c>
      <c r="P5230" s="12">
        <v>5</v>
      </c>
      <c r="Q5230" s="12">
        <v>2008</v>
      </c>
      <c r="R5230" s="12">
        <v>10</v>
      </c>
      <c r="S5230">
        <f t="shared" si="67"/>
        <v>8.0645161290322578E-2</v>
      </c>
      <c r="T5230" s="7">
        <v>2.5</v>
      </c>
      <c r="U5230">
        <v>8</v>
      </c>
      <c r="V5230" t="s">
        <v>82</v>
      </c>
      <c r="W5230">
        <f t="shared" si="68"/>
        <v>480</v>
      </c>
      <c r="X5230" s="5">
        <v>2</v>
      </c>
      <c r="Y5230" s="15" t="s">
        <v>48</v>
      </c>
      <c r="Z5230" t="s">
        <v>83</v>
      </c>
      <c r="AA5230" t="s">
        <v>274</v>
      </c>
      <c r="AB5230">
        <v>3</v>
      </c>
      <c r="AC5230" s="68" t="s">
        <v>1476</v>
      </c>
      <c r="AD5230" s="68" t="s">
        <v>1659</v>
      </c>
      <c r="AE5230" t="s">
        <v>1475</v>
      </c>
    </row>
    <row r="5231" spans="1:31" ht="14.4" x14ac:dyDescent="0.3">
      <c r="A5231">
        <v>48</v>
      </c>
      <c r="B5231" t="s">
        <v>24</v>
      </c>
      <c r="C5231" t="s">
        <v>358</v>
      </c>
      <c r="D5231" t="s">
        <v>359</v>
      </c>
      <c r="E5231">
        <v>2011</v>
      </c>
      <c r="F5231" t="s">
        <v>775</v>
      </c>
      <c r="G5231" t="s">
        <v>776</v>
      </c>
      <c r="H5231" s="3" t="s">
        <v>777</v>
      </c>
      <c r="I5231" s="8">
        <v>-7.1289999999999996</v>
      </c>
      <c r="J5231" s="8">
        <v>-74.569000000000003</v>
      </c>
      <c r="K5231" t="s">
        <v>109</v>
      </c>
      <c r="L5231" t="s">
        <v>110</v>
      </c>
      <c r="M5231" t="s">
        <v>712</v>
      </c>
      <c r="N5231" t="s">
        <v>763</v>
      </c>
      <c r="O5231" s="12">
        <v>2008</v>
      </c>
      <c r="P5231" s="12">
        <v>5</v>
      </c>
      <c r="Q5231" s="12">
        <v>2008</v>
      </c>
      <c r="R5231" s="12">
        <v>10</v>
      </c>
      <c r="S5231">
        <f t="shared" si="67"/>
        <v>8.0645161290322578E-2</v>
      </c>
      <c r="T5231" s="7">
        <v>2.5</v>
      </c>
      <c r="U5231">
        <v>8</v>
      </c>
      <c r="V5231" t="s">
        <v>82</v>
      </c>
      <c r="W5231">
        <f t="shared" si="68"/>
        <v>480</v>
      </c>
      <c r="X5231" s="5">
        <v>2</v>
      </c>
      <c r="Y5231" s="15" t="s">
        <v>48</v>
      </c>
      <c r="Z5231" t="s">
        <v>83</v>
      </c>
      <c r="AA5231" t="s">
        <v>911</v>
      </c>
      <c r="AB5231">
        <v>8</v>
      </c>
      <c r="AC5231" s="68" t="s">
        <v>1476</v>
      </c>
      <c r="AD5231" s="68" t="s">
        <v>1659</v>
      </c>
      <c r="AE5231" t="s">
        <v>1475</v>
      </c>
    </row>
    <row r="5232" spans="1:31" ht="14.4" x14ac:dyDescent="0.3">
      <c r="A5232">
        <v>48</v>
      </c>
      <c r="B5232" t="s">
        <v>24</v>
      </c>
      <c r="C5232" t="s">
        <v>358</v>
      </c>
      <c r="D5232" t="s">
        <v>359</v>
      </c>
      <c r="E5232">
        <v>2011</v>
      </c>
      <c r="F5232" t="s">
        <v>775</v>
      </c>
      <c r="G5232" t="s">
        <v>776</v>
      </c>
      <c r="H5232" s="3" t="s">
        <v>777</v>
      </c>
      <c r="I5232" s="8">
        <v>-7.1289999999999996</v>
      </c>
      <c r="J5232" s="8">
        <v>-74.569000000000003</v>
      </c>
      <c r="K5232" t="s">
        <v>109</v>
      </c>
      <c r="L5232" t="s">
        <v>110</v>
      </c>
      <c r="M5232" t="s">
        <v>712</v>
      </c>
      <c r="N5232" t="s">
        <v>763</v>
      </c>
      <c r="O5232" s="12">
        <v>2008</v>
      </c>
      <c r="P5232" s="12">
        <v>5</v>
      </c>
      <c r="Q5232" s="12">
        <v>2008</v>
      </c>
      <c r="R5232" s="12">
        <v>10</v>
      </c>
      <c r="S5232">
        <f t="shared" si="67"/>
        <v>8.0645161290322578E-2</v>
      </c>
      <c r="T5232" s="7">
        <v>2.5</v>
      </c>
      <c r="U5232">
        <v>8</v>
      </c>
      <c r="V5232" t="s">
        <v>82</v>
      </c>
      <c r="W5232">
        <f t="shared" si="68"/>
        <v>480</v>
      </c>
      <c r="X5232" s="5">
        <v>2</v>
      </c>
      <c r="Y5232" s="15" t="s">
        <v>48</v>
      </c>
      <c r="Z5232" t="s">
        <v>83</v>
      </c>
      <c r="AA5232" t="s">
        <v>902</v>
      </c>
      <c r="AB5232">
        <v>7</v>
      </c>
      <c r="AC5232" s="68" t="s">
        <v>1476</v>
      </c>
      <c r="AD5232" s="68" t="s">
        <v>1659</v>
      </c>
      <c r="AE5232" t="s">
        <v>1475</v>
      </c>
    </row>
    <row r="5233" spans="1:31" ht="14.4" x14ac:dyDescent="0.3">
      <c r="A5233">
        <v>48</v>
      </c>
      <c r="B5233" t="s">
        <v>24</v>
      </c>
      <c r="C5233" t="s">
        <v>358</v>
      </c>
      <c r="D5233" t="s">
        <v>359</v>
      </c>
      <c r="E5233">
        <v>2011</v>
      </c>
      <c r="F5233" t="s">
        <v>775</v>
      </c>
      <c r="G5233" t="s">
        <v>776</v>
      </c>
      <c r="H5233" s="3" t="s">
        <v>777</v>
      </c>
      <c r="I5233" s="8">
        <v>-7.1289999999999996</v>
      </c>
      <c r="J5233" s="8">
        <v>-74.569000000000003</v>
      </c>
      <c r="K5233" t="s">
        <v>109</v>
      </c>
      <c r="L5233" t="s">
        <v>110</v>
      </c>
      <c r="M5233" t="s">
        <v>712</v>
      </c>
      <c r="N5233" t="s">
        <v>763</v>
      </c>
      <c r="O5233" s="12">
        <v>2008</v>
      </c>
      <c r="P5233" s="12">
        <v>5</v>
      </c>
      <c r="Q5233" s="12">
        <v>2008</v>
      </c>
      <c r="R5233" s="12">
        <v>10</v>
      </c>
      <c r="S5233">
        <f t="shared" si="67"/>
        <v>8.0645161290322578E-2</v>
      </c>
      <c r="T5233" s="7">
        <v>2.5</v>
      </c>
      <c r="U5233">
        <v>8</v>
      </c>
      <c r="V5233" t="s">
        <v>82</v>
      </c>
      <c r="W5233">
        <f t="shared" si="68"/>
        <v>480</v>
      </c>
      <c r="X5233" s="5">
        <v>2</v>
      </c>
      <c r="Y5233" s="15" t="s">
        <v>48</v>
      </c>
      <c r="Z5233" t="s">
        <v>83</v>
      </c>
      <c r="AA5233" t="s">
        <v>87</v>
      </c>
      <c r="AB5233">
        <v>0</v>
      </c>
      <c r="AC5233" s="68" t="s">
        <v>1476</v>
      </c>
      <c r="AD5233" s="68" t="s">
        <v>1659</v>
      </c>
      <c r="AE5233" t="s">
        <v>1475</v>
      </c>
    </row>
    <row r="5234" spans="1:31" ht="14.4" x14ac:dyDescent="0.3">
      <c r="A5234">
        <v>48</v>
      </c>
      <c r="B5234" t="s">
        <v>24</v>
      </c>
      <c r="C5234" t="s">
        <v>358</v>
      </c>
      <c r="D5234" t="s">
        <v>359</v>
      </c>
      <c r="E5234">
        <v>2011</v>
      </c>
      <c r="F5234" t="s">
        <v>775</v>
      </c>
      <c r="G5234" t="s">
        <v>776</v>
      </c>
      <c r="H5234" s="3" t="s">
        <v>777</v>
      </c>
      <c r="I5234" s="8">
        <v>-7.1289999999999996</v>
      </c>
      <c r="J5234" s="8">
        <v>-74.569000000000003</v>
      </c>
      <c r="K5234" t="s">
        <v>109</v>
      </c>
      <c r="L5234" t="s">
        <v>110</v>
      </c>
      <c r="M5234" t="s">
        <v>712</v>
      </c>
      <c r="N5234" t="s">
        <v>763</v>
      </c>
      <c r="O5234" s="12">
        <v>2008</v>
      </c>
      <c r="P5234" s="12">
        <v>5</v>
      </c>
      <c r="Q5234" s="12">
        <v>2008</v>
      </c>
      <c r="R5234" s="12">
        <v>10</v>
      </c>
      <c r="S5234">
        <f t="shared" si="67"/>
        <v>8.0645161290322578E-2</v>
      </c>
      <c r="T5234" s="7">
        <v>2.5</v>
      </c>
      <c r="U5234">
        <v>8</v>
      </c>
      <c r="V5234" t="s">
        <v>82</v>
      </c>
      <c r="W5234">
        <f t="shared" si="68"/>
        <v>480</v>
      </c>
      <c r="X5234" s="5">
        <v>2</v>
      </c>
      <c r="Y5234" s="15" t="s">
        <v>48</v>
      </c>
      <c r="Z5234" t="s">
        <v>83</v>
      </c>
      <c r="AA5234" t="s">
        <v>1144</v>
      </c>
      <c r="AB5234">
        <v>0</v>
      </c>
      <c r="AC5234" s="68" t="s">
        <v>1476</v>
      </c>
      <c r="AD5234" s="68" t="s">
        <v>1659</v>
      </c>
      <c r="AE5234" t="s">
        <v>1475</v>
      </c>
    </row>
    <row r="5235" spans="1:31" ht="14.4" x14ac:dyDescent="0.3">
      <c r="A5235">
        <v>48</v>
      </c>
      <c r="B5235" t="s">
        <v>24</v>
      </c>
      <c r="C5235" t="s">
        <v>358</v>
      </c>
      <c r="D5235" t="s">
        <v>359</v>
      </c>
      <c r="E5235">
        <v>2011</v>
      </c>
      <c r="F5235" t="s">
        <v>775</v>
      </c>
      <c r="G5235" t="s">
        <v>776</v>
      </c>
      <c r="H5235" s="3" t="s">
        <v>777</v>
      </c>
      <c r="I5235" s="8">
        <v>-7.1289999999999996</v>
      </c>
      <c r="J5235" s="8">
        <v>-74.569000000000003</v>
      </c>
      <c r="K5235" t="s">
        <v>109</v>
      </c>
      <c r="L5235" t="s">
        <v>110</v>
      </c>
      <c r="M5235" t="s">
        <v>712</v>
      </c>
      <c r="N5235" t="s">
        <v>763</v>
      </c>
      <c r="O5235" s="12">
        <v>2008</v>
      </c>
      <c r="P5235" s="12">
        <v>5</v>
      </c>
      <c r="Q5235" s="12">
        <v>2008</v>
      </c>
      <c r="R5235" s="12">
        <v>10</v>
      </c>
      <c r="S5235">
        <f t="shared" si="67"/>
        <v>8.0645161290322578E-2</v>
      </c>
      <c r="T5235" s="7">
        <v>2.5</v>
      </c>
      <c r="U5235">
        <v>8</v>
      </c>
      <c r="V5235" t="s">
        <v>82</v>
      </c>
      <c r="W5235">
        <f t="shared" si="68"/>
        <v>480</v>
      </c>
      <c r="X5235" s="5">
        <v>2</v>
      </c>
      <c r="Y5235" s="15" t="s">
        <v>48</v>
      </c>
      <c r="Z5235" t="s">
        <v>83</v>
      </c>
      <c r="AA5235" t="s">
        <v>906</v>
      </c>
      <c r="AB5235">
        <v>1</v>
      </c>
      <c r="AC5235" s="68" t="s">
        <v>1476</v>
      </c>
      <c r="AD5235" s="68" t="s">
        <v>1659</v>
      </c>
      <c r="AE5235" t="s">
        <v>1475</v>
      </c>
    </row>
    <row r="5236" spans="1:31" ht="14.4" x14ac:dyDescent="0.3">
      <c r="A5236">
        <v>48</v>
      </c>
      <c r="B5236" t="s">
        <v>24</v>
      </c>
      <c r="C5236" t="s">
        <v>358</v>
      </c>
      <c r="D5236" t="s">
        <v>359</v>
      </c>
      <c r="E5236">
        <v>2011</v>
      </c>
      <c r="F5236" t="s">
        <v>775</v>
      </c>
      <c r="G5236" t="s">
        <v>776</v>
      </c>
      <c r="H5236" s="3" t="s">
        <v>777</v>
      </c>
      <c r="I5236" s="8">
        <v>-7.1289999999999996</v>
      </c>
      <c r="J5236" s="8">
        <v>-74.569000000000003</v>
      </c>
      <c r="K5236" t="s">
        <v>109</v>
      </c>
      <c r="L5236" t="s">
        <v>110</v>
      </c>
      <c r="M5236" t="s">
        <v>712</v>
      </c>
      <c r="N5236" t="s">
        <v>763</v>
      </c>
      <c r="O5236" s="12">
        <v>2008</v>
      </c>
      <c r="P5236" s="12">
        <v>5</v>
      </c>
      <c r="Q5236" s="12">
        <v>2008</v>
      </c>
      <c r="R5236" s="12">
        <v>10</v>
      </c>
      <c r="S5236">
        <f t="shared" si="67"/>
        <v>8.0645161290322578E-2</v>
      </c>
      <c r="T5236" s="7">
        <v>2.5</v>
      </c>
      <c r="U5236">
        <v>8</v>
      </c>
      <c r="V5236" t="s">
        <v>82</v>
      </c>
      <c r="W5236">
        <f t="shared" si="68"/>
        <v>480</v>
      </c>
      <c r="X5236" s="5">
        <v>2</v>
      </c>
      <c r="Y5236" s="15" t="s">
        <v>48</v>
      </c>
      <c r="Z5236" t="s">
        <v>90</v>
      </c>
      <c r="AA5236" t="s">
        <v>666</v>
      </c>
      <c r="AB5236">
        <v>4</v>
      </c>
      <c r="AC5236" s="68" t="s">
        <v>1476</v>
      </c>
      <c r="AD5236" s="68" t="s">
        <v>1659</v>
      </c>
      <c r="AE5236" t="s">
        <v>1475</v>
      </c>
    </row>
    <row r="5237" spans="1:31" ht="14.4" x14ac:dyDescent="0.3">
      <c r="A5237">
        <v>48</v>
      </c>
      <c r="B5237" t="s">
        <v>24</v>
      </c>
      <c r="C5237" t="s">
        <v>358</v>
      </c>
      <c r="D5237" t="s">
        <v>359</v>
      </c>
      <c r="E5237">
        <v>2011</v>
      </c>
      <c r="F5237" t="s">
        <v>775</v>
      </c>
      <c r="G5237" t="s">
        <v>776</v>
      </c>
      <c r="H5237" s="3" t="s">
        <v>777</v>
      </c>
      <c r="I5237" s="8">
        <v>-7.1289999999999996</v>
      </c>
      <c r="J5237" s="8">
        <v>-74.569000000000003</v>
      </c>
      <c r="K5237" t="s">
        <v>109</v>
      </c>
      <c r="L5237" t="s">
        <v>110</v>
      </c>
      <c r="M5237" t="s">
        <v>712</v>
      </c>
      <c r="N5237" t="s">
        <v>763</v>
      </c>
      <c r="O5237" s="12">
        <v>2008</v>
      </c>
      <c r="P5237" s="12">
        <v>5</v>
      </c>
      <c r="Q5237" s="12">
        <v>2008</v>
      </c>
      <c r="R5237" s="12">
        <v>10</v>
      </c>
      <c r="S5237">
        <f t="shared" si="67"/>
        <v>8.0645161290322578E-2</v>
      </c>
      <c r="T5237" s="7">
        <v>2.5</v>
      </c>
      <c r="U5237">
        <v>8</v>
      </c>
      <c r="V5237" t="s">
        <v>82</v>
      </c>
      <c r="W5237">
        <f t="shared" si="68"/>
        <v>480</v>
      </c>
      <c r="X5237" s="5">
        <v>2</v>
      </c>
      <c r="Y5237" s="15" t="s">
        <v>48</v>
      </c>
      <c r="Z5237" t="s">
        <v>90</v>
      </c>
      <c r="AA5237" t="s">
        <v>91</v>
      </c>
      <c r="AB5237">
        <v>0</v>
      </c>
      <c r="AC5237" s="68" t="s">
        <v>1476</v>
      </c>
      <c r="AD5237" s="68" t="s">
        <v>1659</v>
      </c>
      <c r="AE5237" t="s">
        <v>1475</v>
      </c>
    </row>
    <row r="5238" spans="1:31" ht="14.4" x14ac:dyDescent="0.3">
      <c r="A5238">
        <v>48</v>
      </c>
      <c r="B5238" t="s">
        <v>24</v>
      </c>
      <c r="C5238" t="s">
        <v>358</v>
      </c>
      <c r="D5238" t="s">
        <v>359</v>
      </c>
      <c r="E5238">
        <v>2011</v>
      </c>
      <c r="F5238" t="s">
        <v>778</v>
      </c>
      <c r="G5238" t="s">
        <v>779</v>
      </c>
      <c r="H5238" s="3" t="s">
        <v>780</v>
      </c>
      <c r="I5238" s="8">
        <v>-8.09</v>
      </c>
      <c r="J5238" s="8">
        <v>-74.191999999999993</v>
      </c>
      <c r="K5238" t="s">
        <v>109</v>
      </c>
      <c r="L5238" t="s">
        <v>110</v>
      </c>
      <c r="M5238" t="s">
        <v>712</v>
      </c>
      <c r="N5238" t="s">
        <v>763</v>
      </c>
      <c r="O5238" s="12">
        <v>2008</v>
      </c>
      <c r="P5238" s="12">
        <v>5</v>
      </c>
      <c r="Q5238" s="12">
        <v>2008</v>
      </c>
      <c r="R5238" s="12">
        <v>10</v>
      </c>
      <c r="S5238">
        <f t="shared" si="67"/>
        <v>8.0645161290322578E-2</v>
      </c>
      <c r="T5238" s="7">
        <v>2.5</v>
      </c>
      <c r="U5238">
        <v>8</v>
      </c>
      <c r="V5238" t="s">
        <v>82</v>
      </c>
      <c r="W5238">
        <f t="shared" si="68"/>
        <v>480</v>
      </c>
      <c r="X5238" s="5">
        <v>2</v>
      </c>
      <c r="Y5238" s="15" t="s">
        <v>48</v>
      </c>
      <c r="Z5238" t="s">
        <v>1131</v>
      </c>
      <c r="AA5238" t="s">
        <v>1132</v>
      </c>
      <c r="AB5238">
        <v>1</v>
      </c>
      <c r="AC5238" s="68" t="s">
        <v>1476</v>
      </c>
      <c r="AD5238" s="68" t="s">
        <v>1659</v>
      </c>
      <c r="AE5238" t="s">
        <v>1475</v>
      </c>
    </row>
    <row r="5239" spans="1:31" ht="14.4" x14ac:dyDescent="0.3">
      <c r="A5239">
        <v>48</v>
      </c>
      <c r="B5239" t="s">
        <v>24</v>
      </c>
      <c r="C5239" t="s">
        <v>358</v>
      </c>
      <c r="D5239" t="s">
        <v>359</v>
      </c>
      <c r="E5239">
        <v>2011</v>
      </c>
      <c r="F5239" t="s">
        <v>778</v>
      </c>
      <c r="G5239" t="s">
        <v>779</v>
      </c>
      <c r="H5239" s="3" t="s">
        <v>780</v>
      </c>
      <c r="I5239" s="8">
        <v>-8.09</v>
      </c>
      <c r="J5239" s="8">
        <v>-74.191999999999993</v>
      </c>
      <c r="K5239" t="s">
        <v>109</v>
      </c>
      <c r="L5239" t="s">
        <v>110</v>
      </c>
      <c r="M5239" t="s">
        <v>712</v>
      </c>
      <c r="N5239" t="s">
        <v>763</v>
      </c>
      <c r="O5239" s="12">
        <v>2008</v>
      </c>
      <c r="P5239" s="12">
        <v>5</v>
      </c>
      <c r="Q5239" s="12">
        <v>2008</v>
      </c>
      <c r="R5239" s="12">
        <v>10</v>
      </c>
      <c r="S5239">
        <f t="shared" si="67"/>
        <v>8.0645161290322578E-2</v>
      </c>
      <c r="T5239" s="7">
        <v>2.5</v>
      </c>
      <c r="U5239">
        <v>8</v>
      </c>
      <c r="V5239" t="s">
        <v>82</v>
      </c>
      <c r="W5239">
        <f t="shared" si="68"/>
        <v>480</v>
      </c>
      <c r="X5239" s="5">
        <v>2</v>
      </c>
      <c r="Y5239" s="15" t="s">
        <v>48</v>
      </c>
      <c r="Z5239" t="s">
        <v>49</v>
      </c>
      <c r="AA5239" t="s">
        <v>1175</v>
      </c>
      <c r="AB5239">
        <v>0</v>
      </c>
      <c r="AC5239" s="68" t="s">
        <v>1476</v>
      </c>
      <c r="AD5239" s="68" t="s">
        <v>1659</v>
      </c>
      <c r="AE5239" t="s">
        <v>1475</v>
      </c>
    </row>
    <row r="5240" spans="1:31" ht="14.4" x14ac:dyDescent="0.3">
      <c r="A5240">
        <v>48</v>
      </c>
      <c r="B5240" t="s">
        <v>24</v>
      </c>
      <c r="C5240" t="s">
        <v>358</v>
      </c>
      <c r="D5240" t="s">
        <v>359</v>
      </c>
      <c r="E5240">
        <v>2011</v>
      </c>
      <c r="F5240" t="s">
        <v>778</v>
      </c>
      <c r="G5240" t="s">
        <v>779</v>
      </c>
      <c r="H5240" s="3" t="s">
        <v>780</v>
      </c>
      <c r="I5240" s="8">
        <v>-8.09</v>
      </c>
      <c r="J5240" s="8">
        <v>-74.191999999999993</v>
      </c>
      <c r="K5240" t="s">
        <v>109</v>
      </c>
      <c r="L5240" t="s">
        <v>110</v>
      </c>
      <c r="M5240" t="s">
        <v>712</v>
      </c>
      <c r="N5240" t="s">
        <v>763</v>
      </c>
      <c r="O5240" s="12">
        <v>2008</v>
      </c>
      <c r="P5240" s="12">
        <v>5</v>
      </c>
      <c r="Q5240" s="12">
        <v>2008</v>
      </c>
      <c r="R5240" s="12">
        <v>10</v>
      </c>
      <c r="S5240">
        <f t="shared" si="67"/>
        <v>8.0645161290322578E-2</v>
      </c>
      <c r="T5240" s="7">
        <v>2.5</v>
      </c>
      <c r="U5240">
        <v>8</v>
      </c>
      <c r="V5240" t="s">
        <v>82</v>
      </c>
      <c r="W5240">
        <f t="shared" si="68"/>
        <v>480</v>
      </c>
      <c r="X5240" s="5">
        <v>2</v>
      </c>
      <c r="Y5240" s="15" t="s">
        <v>48</v>
      </c>
      <c r="Z5240" t="s">
        <v>49</v>
      </c>
      <c r="AA5240" t="s">
        <v>1134</v>
      </c>
      <c r="AB5240">
        <v>0</v>
      </c>
      <c r="AC5240" s="68" t="s">
        <v>1476</v>
      </c>
      <c r="AD5240" s="68" t="s">
        <v>1659</v>
      </c>
      <c r="AE5240" t="s">
        <v>1475</v>
      </c>
    </row>
    <row r="5241" spans="1:31" ht="14.4" x14ac:dyDescent="0.3">
      <c r="A5241">
        <v>48</v>
      </c>
      <c r="B5241" t="s">
        <v>24</v>
      </c>
      <c r="C5241" t="s">
        <v>358</v>
      </c>
      <c r="D5241" t="s">
        <v>359</v>
      </c>
      <c r="E5241">
        <v>2011</v>
      </c>
      <c r="F5241" t="s">
        <v>778</v>
      </c>
      <c r="G5241" t="s">
        <v>779</v>
      </c>
      <c r="H5241" s="3" t="s">
        <v>780</v>
      </c>
      <c r="I5241" s="8">
        <v>-8.09</v>
      </c>
      <c r="J5241" s="8">
        <v>-74.191999999999993</v>
      </c>
      <c r="K5241" t="s">
        <v>109</v>
      </c>
      <c r="L5241" t="s">
        <v>110</v>
      </c>
      <c r="M5241" t="s">
        <v>712</v>
      </c>
      <c r="N5241" t="s">
        <v>763</v>
      </c>
      <c r="O5241" s="12">
        <v>2008</v>
      </c>
      <c r="P5241" s="12">
        <v>5</v>
      </c>
      <c r="Q5241" s="12">
        <v>2008</v>
      </c>
      <c r="R5241" s="12">
        <v>10</v>
      </c>
      <c r="S5241">
        <f t="shared" si="67"/>
        <v>8.0645161290322578E-2</v>
      </c>
      <c r="T5241" s="7">
        <v>2.5</v>
      </c>
      <c r="U5241">
        <v>8</v>
      </c>
      <c r="V5241" t="s">
        <v>82</v>
      </c>
      <c r="W5241">
        <f t="shared" si="68"/>
        <v>480</v>
      </c>
      <c r="X5241" s="5">
        <v>2</v>
      </c>
      <c r="Y5241" s="15" t="s">
        <v>48</v>
      </c>
      <c r="Z5241" t="s">
        <v>49</v>
      </c>
      <c r="AA5241" t="s">
        <v>490</v>
      </c>
      <c r="AB5241">
        <v>0</v>
      </c>
      <c r="AC5241" s="68" t="s">
        <v>1476</v>
      </c>
      <c r="AD5241" s="68" t="s">
        <v>1659</v>
      </c>
      <c r="AE5241" t="s">
        <v>1475</v>
      </c>
    </row>
    <row r="5242" spans="1:31" ht="14.4" x14ac:dyDescent="0.3">
      <c r="A5242">
        <v>48</v>
      </c>
      <c r="B5242" t="s">
        <v>24</v>
      </c>
      <c r="C5242" t="s">
        <v>358</v>
      </c>
      <c r="D5242" t="s">
        <v>359</v>
      </c>
      <c r="E5242">
        <v>2011</v>
      </c>
      <c r="F5242" t="s">
        <v>778</v>
      </c>
      <c r="G5242" t="s">
        <v>779</v>
      </c>
      <c r="H5242" s="3" t="s">
        <v>780</v>
      </c>
      <c r="I5242" s="8">
        <v>-8.09</v>
      </c>
      <c r="J5242" s="8">
        <v>-74.191999999999993</v>
      </c>
      <c r="K5242" t="s">
        <v>109</v>
      </c>
      <c r="L5242" t="s">
        <v>110</v>
      </c>
      <c r="M5242" t="s">
        <v>712</v>
      </c>
      <c r="N5242" t="s">
        <v>763</v>
      </c>
      <c r="O5242" s="12">
        <v>2008</v>
      </c>
      <c r="P5242" s="12">
        <v>5</v>
      </c>
      <c r="Q5242" s="12">
        <v>2008</v>
      </c>
      <c r="R5242" s="12">
        <v>10</v>
      </c>
      <c r="S5242">
        <f t="shared" si="67"/>
        <v>8.0645161290322578E-2</v>
      </c>
      <c r="T5242" s="7">
        <v>2.5</v>
      </c>
      <c r="U5242">
        <v>8</v>
      </c>
      <c r="V5242" t="s">
        <v>82</v>
      </c>
      <c r="W5242">
        <f t="shared" si="68"/>
        <v>480</v>
      </c>
      <c r="X5242" s="5">
        <v>2</v>
      </c>
      <c r="Y5242" s="15" t="s">
        <v>48</v>
      </c>
      <c r="Z5242" t="s">
        <v>49</v>
      </c>
      <c r="AA5242" t="s">
        <v>1176</v>
      </c>
      <c r="AB5242">
        <v>0</v>
      </c>
      <c r="AC5242" s="68" t="s">
        <v>1476</v>
      </c>
      <c r="AD5242" s="68" t="s">
        <v>1659</v>
      </c>
      <c r="AE5242" t="s">
        <v>1475</v>
      </c>
    </row>
    <row r="5243" spans="1:31" ht="14.4" x14ac:dyDescent="0.3">
      <c r="A5243">
        <v>48</v>
      </c>
      <c r="B5243" t="s">
        <v>24</v>
      </c>
      <c r="C5243" t="s">
        <v>358</v>
      </c>
      <c r="D5243" t="s">
        <v>359</v>
      </c>
      <c r="E5243">
        <v>2011</v>
      </c>
      <c r="F5243" t="s">
        <v>778</v>
      </c>
      <c r="G5243" t="s">
        <v>779</v>
      </c>
      <c r="H5243" s="3" t="s">
        <v>780</v>
      </c>
      <c r="I5243" s="8">
        <v>-8.09</v>
      </c>
      <c r="J5243" s="8">
        <v>-74.191999999999993</v>
      </c>
      <c r="K5243" t="s">
        <v>109</v>
      </c>
      <c r="L5243" t="s">
        <v>110</v>
      </c>
      <c r="M5243" t="s">
        <v>712</v>
      </c>
      <c r="N5243" t="s">
        <v>763</v>
      </c>
      <c r="O5243" s="12">
        <v>2008</v>
      </c>
      <c r="P5243" s="12">
        <v>5</v>
      </c>
      <c r="Q5243" s="12">
        <v>2008</v>
      </c>
      <c r="R5243" s="12">
        <v>10</v>
      </c>
      <c r="S5243">
        <f t="shared" si="67"/>
        <v>8.0645161290322578E-2</v>
      </c>
      <c r="T5243" s="7">
        <v>2.5</v>
      </c>
      <c r="U5243">
        <v>8</v>
      </c>
      <c r="V5243" t="s">
        <v>82</v>
      </c>
      <c r="W5243">
        <f t="shared" si="68"/>
        <v>480</v>
      </c>
      <c r="X5243" s="5">
        <v>2</v>
      </c>
      <c r="Y5243" s="15" t="s">
        <v>48</v>
      </c>
      <c r="Z5243" t="s">
        <v>49</v>
      </c>
      <c r="AA5243" t="s">
        <v>52</v>
      </c>
      <c r="AB5243">
        <v>0</v>
      </c>
      <c r="AC5243" s="68" t="s">
        <v>1476</v>
      </c>
      <c r="AD5243" s="68" t="s">
        <v>1659</v>
      </c>
      <c r="AE5243" t="s">
        <v>1475</v>
      </c>
    </row>
    <row r="5244" spans="1:31" ht="14.4" x14ac:dyDescent="0.3">
      <c r="A5244">
        <v>48</v>
      </c>
      <c r="B5244" t="s">
        <v>24</v>
      </c>
      <c r="C5244" t="s">
        <v>358</v>
      </c>
      <c r="D5244" t="s">
        <v>359</v>
      </c>
      <c r="E5244">
        <v>2011</v>
      </c>
      <c r="F5244" t="s">
        <v>778</v>
      </c>
      <c r="G5244" t="s">
        <v>779</v>
      </c>
      <c r="H5244" s="3" t="s">
        <v>780</v>
      </c>
      <c r="I5244" s="8">
        <v>-8.09</v>
      </c>
      <c r="J5244" s="8">
        <v>-74.191999999999993</v>
      </c>
      <c r="K5244" t="s">
        <v>109</v>
      </c>
      <c r="L5244" t="s">
        <v>110</v>
      </c>
      <c r="M5244" t="s">
        <v>712</v>
      </c>
      <c r="N5244" t="s">
        <v>763</v>
      </c>
      <c r="O5244" s="12">
        <v>2008</v>
      </c>
      <c r="P5244" s="12">
        <v>5</v>
      </c>
      <c r="Q5244" s="12">
        <v>2008</v>
      </c>
      <c r="R5244" s="12">
        <v>10</v>
      </c>
      <c r="S5244">
        <f t="shared" si="67"/>
        <v>8.0645161290322578E-2</v>
      </c>
      <c r="T5244" s="7">
        <v>2.5</v>
      </c>
      <c r="U5244">
        <v>8</v>
      </c>
      <c r="V5244" t="s">
        <v>82</v>
      </c>
      <c r="W5244">
        <f t="shared" si="68"/>
        <v>480</v>
      </c>
      <c r="X5244" s="5">
        <v>2</v>
      </c>
      <c r="Y5244" s="15" t="s">
        <v>48</v>
      </c>
      <c r="Z5244" t="s">
        <v>49</v>
      </c>
      <c r="AA5244" t="s">
        <v>1177</v>
      </c>
      <c r="AB5244">
        <v>0</v>
      </c>
      <c r="AC5244" s="68" t="s">
        <v>1476</v>
      </c>
      <c r="AD5244" s="68" t="s">
        <v>1659</v>
      </c>
      <c r="AE5244" t="s">
        <v>1475</v>
      </c>
    </row>
    <row r="5245" spans="1:31" ht="14.4" x14ac:dyDescent="0.3">
      <c r="A5245">
        <v>48</v>
      </c>
      <c r="B5245" t="s">
        <v>24</v>
      </c>
      <c r="C5245" t="s">
        <v>358</v>
      </c>
      <c r="D5245" t="s">
        <v>359</v>
      </c>
      <c r="E5245">
        <v>2011</v>
      </c>
      <c r="F5245" t="s">
        <v>778</v>
      </c>
      <c r="G5245" t="s">
        <v>779</v>
      </c>
      <c r="H5245" s="3" t="s">
        <v>780</v>
      </c>
      <c r="I5245" s="8">
        <v>-8.09</v>
      </c>
      <c r="J5245" s="8">
        <v>-74.191999999999993</v>
      </c>
      <c r="K5245" t="s">
        <v>109</v>
      </c>
      <c r="L5245" t="s">
        <v>110</v>
      </c>
      <c r="M5245" t="s">
        <v>712</v>
      </c>
      <c r="N5245" t="s">
        <v>763</v>
      </c>
      <c r="O5245" s="12">
        <v>2008</v>
      </c>
      <c r="P5245" s="12">
        <v>5</v>
      </c>
      <c r="Q5245" s="12">
        <v>2008</v>
      </c>
      <c r="R5245" s="12">
        <v>10</v>
      </c>
      <c r="S5245">
        <f t="shared" si="67"/>
        <v>8.0645161290322578E-2</v>
      </c>
      <c r="T5245" s="7">
        <v>2.5</v>
      </c>
      <c r="U5245">
        <v>8</v>
      </c>
      <c r="V5245" t="s">
        <v>82</v>
      </c>
      <c r="W5245">
        <f t="shared" si="68"/>
        <v>480</v>
      </c>
      <c r="X5245" s="5">
        <v>2</v>
      </c>
      <c r="Y5245" s="15" t="s">
        <v>48</v>
      </c>
      <c r="Z5245" t="s">
        <v>55</v>
      </c>
      <c r="AA5245" t="s">
        <v>1080</v>
      </c>
      <c r="AB5245">
        <v>0</v>
      </c>
      <c r="AC5245" s="68" t="s">
        <v>1476</v>
      </c>
      <c r="AD5245" s="68" t="s">
        <v>1659</v>
      </c>
      <c r="AE5245" t="s">
        <v>1475</v>
      </c>
    </row>
    <row r="5246" spans="1:31" ht="14.4" x14ac:dyDescent="0.3">
      <c r="A5246">
        <v>48</v>
      </c>
      <c r="B5246" t="s">
        <v>24</v>
      </c>
      <c r="C5246" t="s">
        <v>358</v>
      </c>
      <c r="D5246" t="s">
        <v>359</v>
      </c>
      <c r="E5246">
        <v>2011</v>
      </c>
      <c r="F5246" t="s">
        <v>778</v>
      </c>
      <c r="G5246" t="s">
        <v>779</v>
      </c>
      <c r="H5246" s="3" t="s">
        <v>780</v>
      </c>
      <c r="I5246" s="8">
        <v>-8.09</v>
      </c>
      <c r="J5246" s="8">
        <v>-74.191999999999993</v>
      </c>
      <c r="K5246" t="s">
        <v>109</v>
      </c>
      <c r="L5246" t="s">
        <v>110</v>
      </c>
      <c r="M5246" t="s">
        <v>712</v>
      </c>
      <c r="N5246" t="s">
        <v>763</v>
      </c>
      <c r="O5246" s="12">
        <v>2008</v>
      </c>
      <c r="P5246" s="12">
        <v>5</v>
      </c>
      <c r="Q5246" s="12">
        <v>2008</v>
      </c>
      <c r="R5246" s="12">
        <v>10</v>
      </c>
      <c r="S5246">
        <f t="shared" si="67"/>
        <v>8.0645161290322578E-2</v>
      </c>
      <c r="T5246" s="7">
        <v>2.5</v>
      </c>
      <c r="U5246">
        <v>8</v>
      </c>
      <c r="V5246" t="s">
        <v>82</v>
      </c>
      <c r="W5246">
        <f t="shared" si="68"/>
        <v>480</v>
      </c>
      <c r="X5246" s="5">
        <v>2</v>
      </c>
      <c r="Y5246" s="15" t="s">
        <v>48</v>
      </c>
      <c r="Z5246" t="s">
        <v>55</v>
      </c>
      <c r="AA5246" t="s">
        <v>859</v>
      </c>
      <c r="AB5246">
        <v>2</v>
      </c>
      <c r="AC5246" s="68" t="s">
        <v>1476</v>
      </c>
      <c r="AD5246" s="68" t="s">
        <v>1659</v>
      </c>
      <c r="AE5246" t="s">
        <v>1475</v>
      </c>
    </row>
    <row r="5247" spans="1:31" ht="14.4" x14ac:dyDescent="0.3">
      <c r="A5247">
        <v>48</v>
      </c>
      <c r="B5247" t="s">
        <v>24</v>
      </c>
      <c r="C5247" t="s">
        <v>358</v>
      </c>
      <c r="D5247" t="s">
        <v>359</v>
      </c>
      <c r="E5247">
        <v>2011</v>
      </c>
      <c r="F5247" t="s">
        <v>778</v>
      </c>
      <c r="G5247" t="s">
        <v>779</v>
      </c>
      <c r="H5247" s="3" t="s">
        <v>780</v>
      </c>
      <c r="I5247" s="8">
        <v>-8.09</v>
      </c>
      <c r="J5247" s="8">
        <v>-74.191999999999993</v>
      </c>
      <c r="K5247" t="s">
        <v>109</v>
      </c>
      <c r="L5247" t="s">
        <v>110</v>
      </c>
      <c r="M5247" t="s">
        <v>712</v>
      </c>
      <c r="N5247" t="s">
        <v>763</v>
      </c>
      <c r="O5247" s="12">
        <v>2008</v>
      </c>
      <c r="P5247" s="12">
        <v>5</v>
      </c>
      <c r="Q5247" s="12">
        <v>2008</v>
      </c>
      <c r="R5247" s="12">
        <v>10</v>
      </c>
      <c r="S5247">
        <f t="shared" si="67"/>
        <v>8.0645161290322578E-2</v>
      </c>
      <c r="T5247" s="7">
        <v>2.5</v>
      </c>
      <c r="U5247">
        <v>8</v>
      </c>
      <c r="V5247" t="s">
        <v>82</v>
      </c>
      <c r="W5247">
        <f t="shared" si="68"/>
        <v>480</v>
      </c>
      <c r="X5247" s="5">
        <v>2</v>
      </c>
      <c r="Y5247" s="15" t="s">
        <v>48</v>
      </c>
      <c r="Z5247" t="s">
        <v>55</v>
      </c>
      <c r="AA5247" t="s">
        <v>1054</v>
      </c>
      <c r="AB5247">
        <v>0</v>
      </c>
      <c r="AC5247" s="68" t="s">
        <v>1476</v>
      </c>
      <c r="AD5247" s="68" t="s">
        <v>1659</v>
      </c>
      <c r="AE5247" t="s">
        <v>1475</v>
      </c>
    </row>
    <row r="5248" spans="1:31" ht="14.4" x14ac:dyDescent="0.3">
      <c r="A5248">
        <v>48</v>
      </c>
      <c r="B5248" t="s">
        <v>24</v>
      </c>
      <c r="C5248" t="s">
        <v>358</v>
      </c>
      <c r="D5248" t="s">
        <v>359</v>
      </c>
      <c r="E5248">
        <v>2011</v>
      </c>
      <c r="F5248" t="s">
        <v>778</v>
      </c>
      <c r="G5248" t="s">
        <v>779</v>
      </c>
      <c r="H5248" s="3" t="s">
        <v>780</v>
      </c>
      <c r="I5248" s="8">
        <v>-8.09</v>
      </c>
      <c r="J5248" s="8">
        <v>-74.191999999999993</v>
      </c>
      <c r="K5248" t="s">
        <v>109</v>
      </c>
      <c r="L5248" t="s">
        <v>110</v>
      </c>
      <c r="M5248" t="s">
        <v>712</v>
      </c>
      <c r="N5248" t="s">
        <v>763</v>
      </c>
      <c r="O5248" s="12">
        <v>2008</v>
      </c>
      <c r="P5248" s="12">
        <v>5</v>
      </c>
      <c r="Q5248" s="12">
        <v>2008</v>
      </c>
      <c r="R5248" s="12">
        <v>10</v>
      </c>
      <c r="S5248">
        <f t="shared" si="67"/>
        <v>8.0645161290322578E-2</v>
      </c>
      <c r="T5248" s="7">
        <v>2.5</v>
      </c>
      <c r="U5248">
        <v>8</v>
      </c>
      <c r="V5248" t="s">
        <v>82</v>
      </c>
      <c r="W5248">
        <f t="shared" si="68"/>
        <v>480</v>
      </c>
      <c r="X5248" s="5">
        <v>2</v>
      </c>
      <c r="Y5248" s="15" t="s">
        <v>48</v>
      </c>
      <c r="Z5248" t="s">
        <v>55</v>
      </c>
      <c r="AA5248" t="s">
        <v>890</v>
      </c>
      <c r="AB5248">
        <v>0</v>
      </c>
      <c r="AC5248" s="68" t="s">
        <v>1476</v>
      </c>
      <c r="AD5248" s="68" t="s">
        <v>1659</v>
      </c>
      <c r="AE5248" t="s">
        <v>1475</v>
      </c>
    </row>
    <row r="5249" spans="1:31" ht="14.4" x14ac:dyDescent="0.3">
      <c r="A5249">
        <v>48</v>
      </c>
      <c r="B5249" t="s">
        <v>24</v>
      </c>
      <c r="C5249" t="s">
        <v>358</v>
      </c>
      <c r="D5249" t="s">
        <v>359</v>
      </c>
      <c r="E5249">
        <v>2011</v>
      </c>
      <c r="F5249" t="s">
        <v>778</v>
      </c>
      <c r="G5249" t="s">
        <v>779</v>
      </c>
      <c r="H5249" s="3" t="s">
        <v>780</v>
      </c>
      <c r="I5249" s="8">
        <v>-8.09</v>
      </c>
      <c r="J5249" s="8">
        <v>-74.191999999999993</v>
      </c>
      <c r="K5249" t="s">
        <v>109</v>
      </c>
      <c r="L5249" t="s">
        <v>110</v>
      </c>
      <c r="M5249" t="s">
        <v>712</v>
      </c>
      <c r="N5249" t="s">
        <v>763</v>
      </c>
      <c r="O5249" s="12">
        <v>2008</v>
      </c>
      <c r="P5249" s="12">
        <v>5</v>
      </c>
      <c r="Q5249" s="12">
        <v>2008</v>
      </c>
      <c r="R5249" s="12">
        <v>10</v>
      </c>
      <c r="S5249">
        <f t="shared" si="67"/>
        <v>8.0645161290322578E-2</v>
      </c>
      <c r="T5249" s="7">
        <v>2.5</v>
      </c>
      <c r="U5249">
        <v>8</v>
      </c>
      <c r="V5249" t="s">
        <v>82</v>
      </c>
      <c r="W5249">
        <f t="shared" si="68"/>
        <v>480</v>
      </c>
      <c r="X5249" s="5">
        <v>2</v>
      </c>
      <c r="Y5249" s="15" t="s">
        <v>48</v>
      </c>
      <c r="Z5249" t="s">
        <v>55</v>
      </c>
      <c r="AA5249" t="s">
        <v>860</v>
      </c>
      <c r="AB5249">
        <v>1</v>
      </c>
      <c r="AC5249" s="68" t="s">
        <v>1476</v>
      </c>
      <c r="AD5249" s="68" t="s">
        <v>1659</v>
      </c>
      <c r="AE5249" t="s">
        <v>1475</v>
      </c>
    </row>
    <row r="5250" spans="1:31" ht="14.4" x14ac:dyDescent="0.3">
      <c r="A5250">
        <v>48</v>
      </c>
      <c r="B5250" t="s">
        <v>24</v>
      </c>
      <c r="C5250" t="s">
        <v>358</v>
      </c>
      <c r="D5250" t="s">
        <v>359</v>
      </c>
      <c r="E5250">
        <v>2011</v>
      </c>
      <c r="F5250" t="s">
        <v>778</v>
      </c>
      <c r="G5250" t="s">
        <v>779</v>
      </c>
      <c r="H5250" s="3" t="s">
        <v>780</v>
      </c>
      <c r="I5250" s="8">
        <v>-8.09</v>
      </c>
      <c r="J5250" s="8">
        <v>-74.191999999999993</v>
      </c>
      <c r="K5250" t="s">
        <v>109</v>
      </c>
      <c r="L5250" t="s">
        <v>110</v>
      </c>
      <c r="M5250" t="s">
        <v>712</v>
      </c>
      <c r="N5250" t="s">
        <v>763</v>
      </c>
      <c r="O5250" s="12">
        <v>2008</v>
      </c>
      <c r="P5250" s="12">
        <v>5</v>
      </c>
      <c r="Q5250" s="12">
        <v>2008</v>
      </c>
      <c r="R5250" s="12">
        <v>10</v>
      </c>
      <c r="S5250">
        <f t="shared" si="67"/>
        <v>8.0645161290322578E-2</v>
      </c>
      <c r="T5250" s="7">
        <v>2.5</v>
      </c>
      <c r="U5250">
        <v>8</v>
      </c>
      <c r="V5250" t="s">
        <v>82</v>
      </c>
      <c r="W5250">
        <f t="shared" si="68"/>
        <v>480</v>
      </c>
      <c r="X5250" s="5">
        <v>2</v>
      </c>
      <c r="Y5250" s="15" t="s">
        <v>48</v>
      </c>
      <c r="Z5250" t="s">
        <v>55</v>
      </c>
      <c r="AA5250" t="s">
        <v>503</v>
      </c>
      <c r="AB5250">
        <v>0</v>
      </c>
      <c r="AC5250" s="68" t="s">
        <v>1476</v>
      </c>
      <c r="AD5250" s="68" t="s">
        <v>1659</v>
      </c>
      <c r="AE5250" t="s">
        <v>1475</v>
      </c>
    </row>
    <row r="5251" spans="1:31" ht="14.4" x14ac:dyDescent="0.3">
      <c r="A5251">
        <v>48</v>
      </c>
      <c r="B5251" t="s">
        <v>24</v>
      </c>
      <c r="C5251" t="s">
        <v>358</v>
      </c>
      <c r="D5251" t="s">
        <v>359</v>
      </c>
      <c r="E5251">
        <v>2011</v>
      </c>
      <c r="F5251" t="s">
        <v>778</v>
      </c>
      <c r="G5251" t="s">
        <v>779</v>
      </c>
      <c r="H5251" s="3" t="s">
        <v>780</v>
      </c>
      <c r="I5251" s="8">
        <v>-8.09</v>
      </c>
      <c r="J5251" s="8">
        <v>-74.191999999999993</v>
      </c>
      <c r="K5251" t="s">
        <v>109</v>
      </c>
      <c r="L5251" t="s">
        <v>110</v>
      </c>
      <c r="M5251" t="s">
        <v>712</v>
      </c>
      <c r="N5251" t="s">
        <v>763</v>
      </c>
      <c r="O5251" s="12">
        <v>2008</v>
      </c>
      <c r="P5251" s="12">
        <v>5</v>
      </c>
      <c r="Q5251" s="12">
        <v>2008</v>
      </c>
      <c r="R5251" s="12">
        <v>10</v>
      </c>
      <c r="S5251">
        <f t="shared" si="67"/>
        <v>8.0645161290322578E-2</v>
      </c>
      <c r="T5251" s="7">
        <v>2.5</v>
      </c>
      <c r="U5251">
        <v>8</v>
      </c>
      <c r="V5251" t="s">
        <v>82</v>
      </c>
      <c r="W5251">
        <f t="shared" si="68"/>
        <v>480</v>
      </c>
      <c r="X5251" s="5">
        <v>2</v>
      </c>
      <c r="Y5251" s="15" t="s">
        <v>48</v>
      </c>
      <c r="Z5251" t="s">
        <v>55</v>
      </c>
      <c r="AA5251" t="s">
        <v>1106</v>
      </c>
      <c r="AB5251">
        <v>0</v>
      </c>
      <c r="AC5251" s="68" t="s">
        <v>1476</v>
      </c>
      <c r="AD5251" s="68" t="s">
        <v>1659</v>
      </c>
      <c r="AE5251" t="s">
        <v>1475</v>
      </c>
    </row>
    <row r="5252" spans="1:31" ht="14.4" x14ac:dyDescent="0.3">
      <c r="A5252">
        <v>48</v>
      </c>
      <c r="B5252" t="s">
        <v>24</v>
      </c>
      <c r="C5252" t="s">
        <v>358</v>
      </c>
      <c r="D5252" t="s">
        <v>359</v>
      </c>
      <c r="E5252">
        <v>2011</v>
      </c>
      <c r="F5252" t="s">
        <v>778</v>
      </c>
      <c r="G5252" t="s">
        <v>779</v>
      </c>
      <c r="H5252" s="3" t="s">
        <v>780</v>
      </c>
      <c r="I5252" s="8">
        <v>-8.09</v>
      </c>
      <c r="J5252" s="8">
        <v>-74.191999999999993</v>
      </c>
      <c r="K5252" t="s">
        <v>109</v>
      </c>
      <c r="L5252" t="s">
        <v>110</v>
      </c>
      <c r="M5252" t="s">
        <v>712</v>
      </c>
      <c r="N5252" t="s">
        <v>763</v>
      </c>
      <c r="O5252" s="12">
        <v>2008</v>
      </c>
      <c r="P5252" s="12">
        <v>5</v>
      </c>
      <c r="Q5252" s="12">
        <v>2008</v>
      </c>
      <c r="R5252" s="12">
        <v>10</v>
      </c>
      <c r="S5252">
        <f t="shared" si="67"/>
        <v>8.0645161290322578E-2</v>
      </c>
      <c r="T5252" s="7">
        <v>2.5</v>
      </c>
      <c r="U5252">
        <v>8</v>
      </c>
      <c r="V5252" t="s">
        <v>82</v>
      </c>
      <c r="W5252">
        <f t="shared" si="68"/>
        <v>480</v>
      </c>
      <c r="X5252" s="5">
        <v>2</v>
      </c>
      <c r="Y5252" s="15" t="s">
        <v>48</v>
      </c>
      <c r="Z5252" t="s">
        <v>55</v>
      </c>
      <c r="AA5252" t="s">
        <v>861</v>
      </c>
      <c r="AB5252">
        <v>0</v>
      </c>
      <c r="AC5252" s="68" t="s">
        <v>1476</v>
      </c>
      <c r="AD5252" s="68" t="s">
        <v>1659</v>
      </c>
      <c r="AE5252" t="s">
        <v>1475</v>
      </c>
    </row>
    <row r="5253" spans="1:31" ht="14.4" x14ac:dyDescent="0.3">
      <c r="A5253">
        <v>48</v>
      </c>
      <c r="B5253" t="s">
        <v>24</v>
      </c>
      <c r="C5253" t="s">
        <v>358</v>
      </c>
      <c r="D5253" t="s">
        <v>359</v>
      </c>
      <c r="E5253">
        <v>2011</v>
      </c>
      <c r="F5253" t="s">
        <v>778</v>
      </c>
      <c r="G5253" t="s">
        <v>779</v>
      </c>
      <c r="H5253" s="3" t="s">
        <v>780</v>
      </c>
      <c r="I5253" s="8">
        <v>-8.09</v>
      </c>
      <c r="J5253" s="8">
        <v>-74.191999999999993</v>
      </c>
      <c r="K5253" t="s">
        <v>109</v>
      </c>
      <c r="L5253" t="s">
        <v>110</v>
      </c>
      <c r="M5253" t="s">
        <v>712</v>
      </c>
      <c r="N5253" t="s">
        <v>763</v>
      </c>
      <c r="O5253" s="12">
        <v>2008</v>
      </c>
      <c r="P5253" s="12">
        <v>5</v>
      </c>
      <c r="Q5253" s="12">
        <v>2008</v>
      </c>
      <c r="R5253" s="12">
        <v>10</v>
      </c>
      <c r="S5253">
        <f t="shared" si="67"/>
        <v>8.0645161290322578E-2</v>
      </c>
      <c r="T5253" s="7">
        <v>2.5</v>
      </c>
      <c r="U5253">
        <v>8</v>
      </c>
      <c r="V5253" t="s">
        <v>82</v>
      </c>
      <c r="W5253">
        <f t="shared" si="68"/>
        <v>480</v>
      </c>
      <c r="X5253" s="5">
        <v>2</v>
      </c>
      <c r="Y5253" s="15" t="s">
        <v>48</v>
      </c>
      <c r="Z5253" t="s">
        <v>55</v>
      </c>
      <c r="AA5253" t="s">
        <v>56</v>
      </c>
      <c r="AB5253">
        <v>0</v>
      </c>
      <c r="AC5253" s="68" t="s">
        <v>1476</v>
      </c>
      <c r="AD5253" s="68" t="s">
        <v>1659</v>
      </c>
      <c r="AE5253" t="s">
        <v>1475</v>
      </c>
    </row>
    <row r="5254" spans="1:31" ht="14.4" x14ac:dyDescent="0.3">
      <c r="A5254">
        <v>48</v>
      </c>
      <c r="B5254" t="s">
        <v>24</v>
      </c>
      <c r="C5254" t="s">
        <v>358</v>
      </c>
      <c r="D5254" t="s">
        <v>359</v>
      </c>
      <c r="E5254">
        <v>2011</v>
      </c>
      <c r="F5254" t="s">
        <v>778</v>
      </c>
      <c r="G5254" t="s">
        <v>779</v>
      </c>
      <c r="H5254" s="3" t="s">
        <v>780</v>
      </c>
      <c r="I5254" s="8">
        <v>-8.09</v>
      </c>
      <c r="J5254" s="8">
        <v>-74.191999999999993</v>
      </c>
      <c r="K5254" t="s">
        <v>109</v>
      </c>
      <c r="L5254" t="s">
        <v>110</v>
      </c>
      <c r="M5254" t="s">
        <v>712</v>
      </c>
      <c r="N5254" t="s">
        <v>763</v>
      </c>
      <c r="O5254" s="12">
        <v>2008</v>
      </c>
      <c r="P5254" s="12">
        <v>5</v>
      </c>
      <c r="Q5254" s="12">
        <v>2008</v>
      </c>
      <c r="R5254" s="12">
        <v>10</v>
      </c>
      <c r="S5254">
        <f t="shared" si="67"/>
        <v>8.0645161290322578E-2</v>
      </c>
      <c r="T5254" s="7">
        <v>2.5</v>
      </c>
      <c r="U5254">
        <v>8</v>
      </c>
      <c r="V5254" t="s">
        <v>82</v>
      </c>
      <c r="W5254">
        <f t="shared" si="68"/>
        <v>480</v>
      </c>
      <c r="X5254" s="5">
        <v>2</v>
      </c>
      <c r="Y5254" s="15" t="s">
        <v>48</v>
      </c>
      <c r="Z5254" t="s">
        <v>55</v>
      </c>
      <c r="AA5254" t="s">
        <v>895</v>
      </c>
      <c r="AB5254">
        <v>0</v>
      </c>
      <c r="AC5254" s="68" t="s">
        <v>1476</v>
      </c>
      <c r="AD5254" s="68" t="s">
        <v>1659</v>
      </c>
      <c r="AE5254" t="s">
        <v>1475</v>
      </c>
    </row>
    <row r="5255" spans="1:31" ht="14.4" x14ac:dyDescent="0.3">
      <c r="A5255">
        <v>48</v>
      </c>
      <c r="B5255" t="s">
        <v>24</v>
      </c>
      <c r="C5255" t="s">
        <v>358</v>
      </c>
      <c r="D5255" t="s">
        <v>359</v>
      </c>
      <c r="E5255">
        <v>2011</v>
      </c>
      <c r="F5255" t="s">
        <v>778</v>
      </c>
      <c r="G5255" t="s">
        <v>779</v>
      </c>
      <c r="H5255" s="3" t="s">
        <v>780</v>
      </c>
      <c r="I5255" s="8">
        <v>-8.09</v>
      </c>
      <c r="J5255" s="8">
        <v>-74.191999999999993</v>
      </c>
      <c r="K5255" t="s">
        <v>109</v>
      </c>
      <c r="L5255" t="s">
        <v>110</v>
      </c>
      <c r="M5255" t="s">
        <v>712</v>
      </c>
      <c r="N5255" t="s">
        <v>763</v>
      </c>
      <c r="O5255" s="12">
        <v>2008</v>
      </c>
      <c r="P5255" s="12">
        <v>5</v>
      </c>
      <c r="Q5255" s="12">
        <v>2008</v>
      </c>
      <c r="R5255" s="12">
        <v>10</v>
      </c>
      <c r="S5255">
        <f t="shared" si="67"/>
        <v>8.0645161290322578E-2</v>
      </c>
      <c r="T5255" s="7">
        <v>2.5</v>
      </c>
      <c r="U5255">
        <v>8</v>
      </c>
      <c r="V5255" t="s">
        <v>82</v>
      </c>
      <c r="W5255">
        <f t="shared" si="68"/>
        <v>480</v>
      </c>
      <c r="X5255" s="5">
        <v>2</v>
      </c>
      <c r="Y5255" s="15" t="s">
        <v>48</v>
      </c>
      <c r="Z5255" t="s">
        <v>55</v>
      </c>
      <c r="AA5255" t="s">
        <v>1135</v>
      </c>
      <c r="AB5255">
        <v>0</v>
      </c>
      <c r="AC5255" s="68" t="s">
        <v>1476</v>
      </c>
      <c r="AD5255" s="68" t="s">
        <v>1659</v>
      </c>
      <c r="AE5255" t="s">
        <v>1475</v>
      </c>
    </row>
    <row r="5256" spans="1:31" ht="14.4" x14ac:dyDescent="0.3">
      <c r="A5256">
        <v>48</v>
      </c>
      <c r="B5256" t="s">
        <v>24</v>
      </c>
      <c r="C5256" t="s">
        <v>358</v>
      </c>
      <c r="D5256" t="s">
        <v>359</v>
      </c>
      <c r="E5256">
        <v>2011</v>
      </c>
      <c r="F5256" t="s">
        <v>778</v>
      </c>
      <c r="G5256" t="s">
        <v>779</v>
      </c>
      <c r="H5256" s="3" t="s">
        <v>780</v>
      </c>
      <c r="I5256" s="8">
        <v>-8.09</v>
      </c>
      <c r="J5256" s="8">
        <v>-74.191999999999993</v>
      </c>
      <c r="K5256" t="s">
        <v>109</v>
      </c>
      <c r="L5256" t="s">
        <v>110</v>
      </c>
      <c r="M5256" t="s">
        <v>712</v>
      </c>
      <c r="N5256" t="s">
        <v>763</v>
      </c>
      <c r="O5256" s="12">
        <v>2008</v>
      </c>
      <c r="P5256" s="12">
        <v>5</v>
      </c>
      <c r="Q5256" s="12">
        <v>2008</v>
      </c>
      <c r="R5256" s="12">
        <v>10</v>
      </c>
      <c r="S5256">
        <f t="shared" si="67"/>
        <v>8.0645161290322578E-2</v>
      </c>
      <c r="T5256" s="7">
        <v>2.5</v>
      </c>
      <c r="U5256">
        <v>8</v>
      </c>
      <c r="V5256" t="s">
        <v>82</v>
      </c>
      <c r="W5256">
        <f t="shared" si="68"/>
        <v>480</v>
      </c>
      <c r="X5256" s="5">
        <v>2</v>
      </c>
      <c r="Y5256" s="15" t="s">
        <v>48</v>
      </c>
      <c r="Z5256" t="s">
        <v>55</v>
      </c>
      <c r="AA5256" t="s">
        <v>59</v>
      </c>
      <c r="AB5256">
        <v>0</v>
      </c>
      <c r="AC5256" s="68" t="s">
        <v>1476</v>
      </c>
      <c r="AD5256" s="68" t="s">
        <v>1659</v>
      </c>
      <c r="AE5256" t="s">
        <v>1475</v>
      </c>
    </row>
    <row r="5257" spans="1:31" ht="14.4" x14ac:dyDescent="0.3">
      <c r="A5257">
        <v>48</v>
      </c>
      <c r="B5257" t="s">
        <v>24</v>
      </c>
      <c r="C5257" t="s">
        <v>358</v>
      </c>
      <c r="D5257" t="s">
        <v>359</v>
      </c>
      <c r="E5257">
        <v>2011</v>
      </c>
      <c r="F5257" t="s">
        <v>778</v>
      </c>
      <c r="G5257" t="s">
        <v>779</v>
      </c>
      <c r="H5257" s="3" t="s">
        <v>780</v>
      </c>
      <c r="I5257" s="8">
        <v>-8.09</v>
      </c>
      <c r="J5257" s="8">
        <v>-74.191999999999993</v>
      </c>
      <c r="K5257" t="s">
        <v>109</v>
      </c>
      <c r="L5257" t="s">
        <v>110</v>
      </c>
      <c r="M5257" t="s">
        <v>712</v>
      </c>
      <c r="N5257" t="s">
        <v>763</v>
      </c>
      <c r="O5257" s="12">
        <v>2008</v>
      </c>
      <c r="P5257" s="12">
        <v>5</v>
      </c>
      <c r="Q5257" s="12">
        <v>2008</v>
      </c>
      <c r="R5257" s="12">
        <v>10</v>
      </c>
      <c r="S5257">
        <f t="shared" si="67"/>
        <v>8.0645161290322578E-2</v>
      </c>
      <c r="T5257" s="7">
        <v>2.5</v>
      </c>
      <c r="U5257">
        <v>8</v>
      </c>
      <c r="V5257" t="s">
        <v>82</v>
      </c>
      <c r="W5257">
        <f t="shared" si="68"/>
        <v>480</v>
      </c>
      <c r="X5257" s="5">
        <v>2</v>
      </c>
      <c r="Y5257" s="15" t="s">
        <v>48</v>
      </c>
      <c r="Z5257" t="s">
        <v>55</v>
      </c>
      <c r="AA5257" t="s">
        <v>1136</v>
      </c>
      <c r="AB5257">
        <v>0</v>
      </c>
      <c r="AC5257" s="68" t="s">
        <v>1476</v>
      </c>
      <c r="AD5257" s="68" t="s">
        <v>1659</v>
      </c>
      <c r="AE5257" t="s">
        <v>1475</v>
      </c>
    </row>
    <row r="5258" spans="1:31" ht="14.4" x14ac:dyDescent="0.3">
      <c r="A5258">
        <v>48</v>
      </c>
      <c r="B5258" t="s">
        <v>24</v>
      </c>
      <c r="C5258" t="s">
        <v>358</v>
      </c>
      <c r="D5258" t="s">
        <v>359</v>
      </c>
      <c r="E5258">
        <v>2011</v>
      </c>
      <c r="F5258" t="s">
        <v>778</v>
      </c>
      <c r="G5258" t="s">
        <v>779</v>
      </c>
      <c r="H5258" s="3" t="s">
        <v>780</v>
      </c>
      <c r="I5258" s="8">
        <v>-8.09</v>
      </c>
      <c r="J5258" s="8">
        <v>-74.191999999999993</v>
      </c>
      <c r="K5258" t="s">
        <v>109</v>
      </c>
      <c r="L5258" t="s">
        <v>110</v>
      </c>
      <c r="M5258" t="s">
        <v>712</v>
      </c>
      <c r="N5258" t="s">
        <v>763</v>
      </c>
      <c r="O5258" s="12">
        <v>2008</v>
      </c>
      <c r="P5258" s="12">
        <v>5</v>
      </c>
      <c r="Q5258" s="12">
        <v>2008</v>
      </c>
      <c r="R5258" s="12">
        <v>10</v>
      </c>
      <c r="S5258">
        <f t="shared" si="67"/>
        <v>8.0645161290322578E-2</v>
      </c>
      <c r="T5258" s="7">
        <v>2.5</v>
      </c>
      <c r="U5258">
        <v>8</v>
      </c>
      <c r="V5258" t="s">
        <v>82</v>
      </c>
      <c r="W5258">
        <f t="shared" si="68"/>
        <v>480</v>
      </c>
      <c r="X5258" s="5">
        <v>2</v>
      </c>
      <c r="Y5258" s="15" t="s">
        <v>48</v>
      </c>
      <c r="Z5258" t="s">
        <v>55</v>
      </c>
      <c r="AA5258" t="s">
        <v>62</v>
      </c>
      <c r="AB5258">
        <v>0</v>
      </c>
      <c r="AC5258" s="68" t="s">
        <v>1476</v>
      </c>
      <c r="AD5258" s="68" t="s">
        <v>1659</v>
      </c>
      <c r="AE5258" t="s">
        <v>1475</v>
      </c>
    </row>
    <row r="5259" spans="1:31" ht="14.4" x14ac:dyDescent="0.3">
      <c r="A5259">
        <v>48</v>
      </c>
      <c r="B5259" t="s">
        <v>24</v>
      </c>
      <c r="C5259" t="s">
        <v>358</v>
      </c>
      <c r="D5259" t="s">
        <v>359</v>
      </c>
      <c r="E5259">
        <v>2011</v>
      </c>
      <c r="F5259" t="s">
        <v>778</v>
      </c>
      <c r="G5259" t="s">
        <v>779</v>
      </c>
      <c r="H5259" s="3" t="s">
        <v>780</v>
      </c>
      <c r="I5259" s="8">
        <v>-8.09</v>
      </c>
      <c r="J5259" s="8">
        <v>-74.191999999999993</v>
      </c>
      <c r="K5259" t="s">
        <v>109</v>
      </c>
      <c r="L5259" t="s">
        <v>110</v>
      </c>
      <c r="M5259" t="s">
        <v>712</v>
      </c>
      <c r="N5259" t="s">
        <v>763</v>
      </c>
      <c r="O5259" s="12">
        <v>2008</v>
      </c>
      <c r="P5259" s="12">
        <v>5</v>
      </c>
      <c r="Q5259" s="12">
        <v>2008</v>
      </c>
      <c r="R5259" s="12">
        <v>10</v>
      </c>
      <c r="S5259">
        <f t="shared" si="67"/>
        <v>8.0645161290322578E-2</v>
      </c>
      <c r="T5259" s="7">
        <v>2.5</v>
      </c>
      <c r="U5259">
        <v>8</v>
      </c>
      <c r="V5259" t="s">
        <v>82</v>
      </c>
      <c r="W5259">
        <f t="shared" si="68"/>
        <v>480</v>
      </c>
      <c r="X5259" s="5">
        <v>2</v>
      </c>
      <c r="Y5259" s="15" t="s">
        <v>48</v>
      </c>
      <c r="Z5259" t="s">
        <v>55</v>
      </c>
      <c r="AA5259" t="s">
        <v>1082</v>
      </c>
      <c r="AB5259">
        <v>0</v>
      </c>
      <c r="AC5259" s="68" t="s">
        <v>1476</v>
      </c>
      <c r="AD5259" s="68" t="s">
        <v>1659</v>
      </c>
      <c r="AE5259" t="s">
        <v>1475</v>
      </c>
    </row>
    <row r="5260" spans="1:31" ht="14.4" x14ac:dyDescent="0.3">
      <c r="A5260">
        <v>48</v>
      </c>
      <c r="B5260" t="s">
        <v>24</v>
      </c>
      <c r="C5260" t="s">
        <v>358</v>
      </c>
      <c r="D5260" t="s">
        <v>359</v>
      </c>
      <c r="E5260">
        <v>2011</v>
      </c>
      <c r="F5260" t="s">
        <v>778</v>
      </c>
      <c r="G5260" t="s">
        <v>779</v>
      </c>
      <c r="H5260" s="3" t="s">
        <v>780</v>
      </c>
      <c r="I5260" s="8">
        <v>-8.09</v>
      </c>
      <c r="J5260" s="8">
        <v>-74.191999999999993</v>
      </c>
      <c r="K5260" t="s">
        <v>109</v>
      </c>
      <c r="L5260" t="s">
        <v>110</v>
      </c>
      <c r="M5260" t="s">
        <v>712</v>
      </c>
      <c r="N5260" t="s">
        <v>763</v>
      </c>
      <c r="O5260" s="12">
        <v>2008</v>
      </c>
      <c r="P5260" s="12">
        <v>5</v>
      </c>
      <c r="Q5260" s="12">
        <v>2008</v>
      </c>
      <c r="R5260" s="12">
        <v>10</v>
      </c>
      <c r="S5260">
        <f t="shared" si="67"/>
        <v>8.0645161290322578E-2</v>
      </c>
      <c r="T5260" s="7">
        <v>2.5</v>
      </c>
      <c r="U5260">
        <v>8</v>
      </c>
      <c r="V5260" t="s">
        <v>82</v>
      </c>
      <c r="W5260">
        <f t="shared" si="68"/>
        <v>480</v>
      </c>
      <c r="X5260" s="5">
        <v>2</v>
      </c>
      <c r="Y5260" s="15" t="s">
        <v>48</v>
      </c>
      <c r="Z5260" t="s">
        <v>55</v>
      </c>
      <c r="AA5260" t="s">
        <v>1162</v>
      </c>
      <c r="AB5260">
        <v>0</v>
      </c>
      <c r="AC5260" s="68" t="s">
        <v>1476</v>
      </c>
      <c r="AD5260" s="68" t="s">
        <v>1659</v>
      </c>
      <c r="AE5260" t="s">
        <v>1475</v>
      </c>
    </row>
    <row r="5261" spans="1:31" ht="14.4" x14ac:dyDescent="0.3">
      <c r="A5261">
        <v>48</v>
      </c>
      <c r="B5261" t="s">
        <v>24</v>
      </c>
      <c r="C5261" t="s">
        <v>358</v>
      </c>
      <c r="D5261" t="s">
        <v>359</v>
      </c>
      <c r="E5261">
        <v>2011</v>
      </c>
      <c r="F5261" t="s">
        <v>778</v>
      </c>
      <c r="G5261" t="s">
        <v>779</v>
      </c>
      <c r="H5261" s="3" t="s">
        <v>780</v>
      </c>
      <c r="I5261" s="8">
        <v>-8.09</v>
      </c>
      <c r="J5261" s="8">
        <v>-74.191999999999993</v>
      </c>
      <c r="K5261" t="s">
        <v>109</v>
      </c>
      <c r="L5261" t="s">
        <v>110</v>
      </c>
      <c r="M5261" t="s">
        <v>712</v>
      </c>
      <c r="N5261" t="s">
        <v>763</v>
      </c>
      <c r="O5261" s="12">
        <v>2008</v>
      </c>
      <c r="P5261" s="12">
        <v>5</v>
      </c>
      <c r="Q5261" s="12">
        <v>2008</v>
      </c>
      <c r="R5261" s="12">
        <v>10</v>
      </c>
      <c r="S5261">
        <f t="shared" si="67"/>
        <v>8.0645161290322578E-2</v>
      </c>
      <c r="T5261" s="7">
        <v>2.5</v>
      </c>
      <c r="U5261">
        <v>8</v>
      </c>
      <c r="V5261" t="s">
        <v>82</v>
      </c>
      <c r="W5261">
        <f t="shared" si="68"/>
        <v>480</v>
      </c>
      <c r="X5261" s="5">
        <v>2</v>
      </c>
      <c r="Y5261" s="15" t="s">
        <v>48</v>
      </c>
      <c r="Z5261" t="s">
        <v>55</v>
      </c>
      <c r="AA5261" t="s">
        <v>655</v>
      </c>
      <c r="AB5261">
        <v>13</v>
      </c>
      <c r="AC5261" s="68" t="s">
        <v>1476</v>
      </c>
      <c r="AD5261" s="68" t="s">
        <v>1659</v>
      </c>
      <c r="AE5261" t="s">
        <v>1475</v>
      </c>
    </row>
    <row r="5262" spans="1:31" ht="14.4" x14ac:dyDescent="0.3">
      <c r="A5262">
        <v>48</v>
      </c>
      <c r="B5262" t="s">
        <v>24</v>
      </c>
      <c r="C5262" t="s">
        <v>358</v>
      </c>
      <c r="D5262" t="s">
        <v>359</v>
      </c>
      <c r="E5262">
        <v>2011</v>
      </c>
      <c r="F5262" t="s">
        <v>778</v>
      </c>
      <c r="G5262" t="s">
        <v>779</v>
      </c>
      <c r="H5262" s="3" t="s">
        <v>780</v>
      </c>
      <c r="I5262" s="8">
        <v>-8.09</v>
      </c>
      <c r="J5262" s="8">
        <v>-74.191999999999993</v>
      </c>
      <c r="K5262" t="s">
        <v>109</v>
      </c>
      <c r="L5262" t="s">
        <v>110</v>
      </c>
      <c r="M5262" t="s">
        <v>712</v>
      </c>
      <c r="N5262" t="s">
        <v>763</v>
      </c>
      <c r="O5262" s="12">
        <v>2008</v>
      </c>
      <c r="P5262" s="12">
        <v>5</v>
      </c>
      <c r="Q5262" s="12">
        <v>2008</v>
      </c>
      <c r="R5262" s="12">
        <v>10</v>
      </c>
      <c r="S5262">
        <f t="shared" si="67"/>
        <v>8.0645161290322578E-2</v>
      </c>
      <c r="T5262" s="7">
        <v>2.5</v>
      </c>
      <c r="U5262">
        <v>8</v>
      </c>
      <c r="V5262" t="s">
        <v>82</v>
      </c>
      <c r="W5262">
        <f t="shared" si="68"/>
        <v>480</v>
      </c>
      <c r="X5262" s="5">
        <v>2</v>
      </c>
      <c r="Y5262" s="15" t="s">
        <v>48</v>
      </c>
      <c r="Z5262" t="s">
        <v>55</v>
      </c>
      <c r="AA5262" t="s">
        <v>379</v>
      </c>
      <c r="AB5262">
        <v>7</v>
      </c>
      <c r="AC5262" s="68" t="s">
        <v>1476</v>
      </c>
      <c r="AD5262" s="68" t="s">
        <v>1659</v>
      </c>
      <c r="AE5262" t="s">
        <v>1475</v>
      </c>
    </row>
    <row r="5263" spans="1:31" ht="14.4" x14ac:dyDescent="0.3">
      <c r="A5263">
        <v>48</v>
      </c>
      <c r="B5263" t="s">
        <v>24</v>
      </c>
      <c r="C5263" t="s">
        <v>358</v>
      </c>
      <c r="D5263" t="s">
        <v>359</v>
      </c>
      <c r="E5263">
        <v>2011</v>
      </c>
      <c r="F5263" t="s">
        <v>778</v>
      </c>
      <c r="G5263" t="s">
        <v>779</v>
      </c>
      <c r="H5263" s="3" t="s">
        <v>780</v>
      </c>
      <c r="I5263" s="8">
        <v>-8.09</v>
      </c>
      <c r="J5263" s="8">
        <v>-74.191999999999993</v>
      </c>
      <c r="K5263" t="s">
        <v>109</v>
      </c>
      <c r="L5263" t="s">
        <v>110</v>
      </c>
      <c r="M5263" t="s">
        <v>712</v>
      </c>
      <c r="N5263" t="s">
        <v>763</v>
      </c>
      <c r="O5263" s="12">
        <v>2008</v>
      </c>
      <c r="P5263" s="12">
        <v>5</v>
      </c>
      <c r="Q5263" s="12">
        <v>2008</v>
      </c>
      <c r="R5263" s="12">
        <v>10</v>
      </c>
      <c r="S5263">
        <f t="shared" si="67"/>
        <v>8.0645161290322578E-2</v>
      </c>
      <c r="T5263" s="7">
        <v>2.5</v>
      </c>
      <c r="U5263">
        <v>8</v>
      </c>
      <c r="V5263" t="s">
        <v>82</v>
      </c>
      <c r="W5263">
        <f t="shared" si="68"/>
        <v>480</v>
      </c>
      <c r="X5263" s="5">
        <v>2</v>
      </c>
      <c r="Y5263" s="15" t="s">
        <v>48</v>
      </c>
      <c r="Z5263" t="s">
        <v>55</v>
      </c>
      <c r="AA5263" t="s">
        <v>899</v>
      </c>
      <c r="AB5263">
        <v>1</v>
      </c>
      <c r="AC5263" s="68" t="s">
        <v>1476</v>
      </c>
      <c r="AD5263" s="68" t="s">
        <v>1659</v>
      </c>
      <c r="AE5263" t="s">
        <v>1475</v>
      </c>
    </row>
    <row r="5264" spans="1:31" ht="14.4" x14ac:dyDescent="0.3">
      <c r="A5264">
        <v>48</v>
      </c>
      <c r="B5264" t="s">
        <v>24</v>
      </c>
      <c r="C5264" t="s">
        <v>358</v>
      </c>
      <c r="D5264" t="s">
        <v>359</v>
      </c>
      <c r="E5264">
        <v>2011</v>
      </c>
      <c r="F5264" t="s">
        <v>778</v>
      </c>
      <c r="G5264" t="s">
        <v>779</v>
      </c>
      <c r="H5264" s="3" t="s">
        <v>780</v>
      </c>
      <c r="I5264" s="8">
        <v>-8.09</v>
      </c>
      <c r="J5264" s="8">
        <v>-74.191999999999993</v>
      </c>
      <c r="K5264" t="s">
        <v>109</v>
      </c>
      <c r="L5264" t="s">
        <v>110</v>
      </c>
      <c r="M5264" t="s">
        <v>712</v>
      </c>
      <c r="N5264" t="s">
        <v>763</v>
      </c>
      <c r="O5264" s="12">
        <v>2008</v>
      </c>
      <c r="P5264" s="12">
        <v>5</v>
      </c>
      <c r="Q5264" s="12">
        <v>2008</v>
      </c>
      <c r="R5264" s="12">
        <v>10</v>
      </c>
      <c r="S5264">
        <f t="shared" si="67"/>
        <v>8.0645161290322578E-2</v>
      </c>
      <c r="T5264" s="7">
        <v>2.5</v>
      </c>
      <c r="U5264">
        <v>8</v>
      </c>
      <c r="V5264" t="s">
        <v>82</v>
      </c>
      <c r="W5264">
        <f t="shared" si="68"/>
        <v>480</v>
      </c>
      <c r="X5264" s="5">
        <v>2</v>
      </c>
      <c r="Y5264" s="15" t="s">
        <v>48</v>
      </c>
      <c r="Z5264" t="s">
        <v>55</v>
      </c>
      <c r="AA5264" t="s">
        <v>1062</v>
      </c>
      <c r="AB5264">
        <v>0</v>
      </c>
      <c r="AC5264" s="68" t="s">
        <v>1476</v>
      </c>
      <c r="AD5264" s="68" t="s">
        <v>1659</v>
      </c>
      <c r="AE5264" t="s">
        <v>1475</v>
      </c>
    </row>
    <row r="5265" spans="1:31" ht="14.4" x14ac:dyDescent="0.3">
      <c r="A5265">
        <v>48</v>
      </c>
      <c r="B5265" t="s">
        <v>24</v>
      </c>
      <c r="C5265" t="s">
        <v>358</v>
      </c>
      <c r="D5265" t="s">
        <v>359</v>
      </c>
      <c r="E5265">
        <v>2011</v>
      </c>
      <c r="F5265" t="s">
        <v>778</v>
      </c>
      <c r="G5265" t="s">
        <v>779</v>
      </c>
      <c r="H5265" s="3" t="s">
        <v>780</v>
      </c>
      <c r="I5265" s="8">
        <v>-8.09</v>
      </c>
      <c r="J5265" s="8">
        <v>-74.191999999999993</v>
      </c>
      <c r="K5265" t="s">
        <v>109</v>
      </c>
      <c r="L5265" t="s">
        <v>110</v>
      </c>
      <c r="M5265" t="s">
        <v>712</v>
      </c>
      <c r="N5265" t="s">
        <v>763</v>
      </c>
      <c r="O5265" s="12">
        <v>2008</v>
      </c>
      <c r="P5265" s="12">
        <v>5</v>
      </c>
      <c r="Q5265" s="12">
        <v>2008</v>
      </c>
      <c r="R5265" s="12">
        <v>10</v>
      </c>
      <c r="S5265">
        <f t="shared" si="67"/>
        <v>8.0645161290322578E-2</v>
      </c>
      <c r="T5265" s="7">
        <v>2.5</v>
      </c>
      <c r="U5265">
        <v>8</v>
      </c>
      <c r="V5265" t="s">
        <v>82</v>
      </c>
      <c r="W5265">
        <f t="shared" si="68"/>
        <v>480</v>
      </c>
      <c r="X5265" s="5">
        <v>2</v>
      </c>
      <c r="Y5265" s="15" t="s">
        <v>48</v>
      </c>
      <c r="Z5265" t="s">
        <v>55</v>
      </c>
      <c r="AA5265" t="s">
        <v>1072</v>
      </c>
      <c r="AB5265">
        <v>0</v>
      </c>
      <c r="AC5265" s="68" t="s">
        <v>1476</v>
      </c>
      <c r="AD5265" s="68" t="s">
        <v>1659</v>
      </c>
      <c r="AE5265" t="s">
        <v>1475</v>
      </c>
    </row>
    <row r="5266" spans="1:31" ht="14.4" x14ac:dyDescent="0.3">
      <c r="A5266">
        <v>48</v>
      </c>
      <c r="B5266" t="s">
        <v>24</v>
      </c>
      <c r="C5266" t="s">
        <v>358</v>
      </c>
      <c r="D5266" t="s">
        <v>359</v>
      </c>
      <c r="E5266">
        <v>2011</v>
      </c>
      <c r="F5266" t="s">
        <v>778</v>
      </c>
      <c r="G5266" t="s">
        <v>779</v>
      </c>
      <c r="H5266" s="3" t="s">
        <v>780</v>
      </c>
      <c r="I5266" s="8">
        <v>-8.09</v>
      </c>
      <c r="J5266" s="8">
        <v>-74.191999999999993</v>
      </c>
      <c r="K5266" t="s">
        <v>109</v>
      </c>
      <c r="L5266" t="s">
        <v>110</v>
      </c>
      <c r="M5266" t="s">
        <v>712</v>
      </c>
      <c r="N5266" t="s">
        <v>763</v>
      </c>
      <c r="O5266" s="12">
        <v>2008</v>
      </c>
      <c r="P5266" s="12">
        <v>5</v>
      </c>
      <c r="Q5266" s="12">
        <v>2008</v>
      </c>
      <c r="R5266" s="12">
        <v>10</v>
      </c>
      <c r="S5266">
        <f t="shared" si="67"/>
        <v>8.0645161290322578E-2</v>
      </c>
      <c r="T5266" s="7">
        <v>2.5</v>
      </c>
      <c r="U5266">
        <v>8</v>
      </c>
      <c r="V5266" t="s">
        <v>82</v>
      </c>
      <c r="W5266">
        <f t="shared" si="68"/>
        <v>480</v>
      </c>
      <c r="X5266" s="5">
        <v>2</v>
      </c>
      <c r="Y5266" s="15" t="s">
        <v>48</v>
      </c>
      <c r="Z5266" t="s">
        <v>55</v>
      </c>
      <c r="AA5266" t="s">
        <v>1110</v>
      </c>
      <c r="AB5266">
        <v>4</v>
      </c>
      <c r="AC5266" s="68" t="s">
        <v>1476</v>
      </c>
      <c r="AD5266" s="68" t="s">
        <v>1659</v>
      </c>
      <c r="AE5266" t="s">
        <v>1475</v>
      </c>
    </row>
    <row r="5267" spans="1:31" ht="14.4" x14ac:dyDescent="0.3">
      <c r="A5267">
        <v>48</v>
      </c>
      <c r="B5267" t="s">
        <v>24</v>
      </c>
      <c r="C5267" t="s">
        <v>358</v>
      </c>
      <c r="D5267" t="s">
        <v>359</v>
      </c>
      <c r="E5267">
        <v>2011</v>
      </c>
      <c r="F5267" t="s">
        <v>778</v>
      </c>
      <c r="G5267" t="s">
        <v>779</v>
      </c>
      <c r="H5267" s="3" t="s">
        <v>780</v>
      </c>
      <c r="I5267" s="8">
        <v>-8.09</v>
      </c>
      <c r="J5267" s="8">
        <v>-74.191999999999993</v>
      </c>
      <c r="K5267" t="s">
        <v>109</v>
      </c>
      <c r="L5267" t="s">
        <v>110</v>
      </c>
      <c r="M5267" t="s">
        <v>712</v>
      </c>
      <c r="N5267" t="s">
        <v>763</v>
      </c>
      <c r="O5267" s="12">
        <v>2008</v>
      </c>
      <c r="P5267" s="12">
        <v>5</v>
      </c>
      <c r="Q5267" s="12">
        <v>2008</v>
      </c>
      <c r="R5267" s="12">
        <v>10</v>
      </c>
      <c r="S5267">
        <f t="shared" si="67"/>
        <v>8.0645161290322578E-2</v>
      </c>
      <c r="T5267" s="7">
        <v>2.5</v>
      </c>
      <c r="U5267">
        <v>8</v>
      </c>
      <c r="V5267" t="s">
        <v>82</v>
      </c>
      <c r="W5267">
        <f t="shared" si="68"/>
        <v>480</v>
      </c>
      <c r="X5267" s="5">
        <v>2</v>
      </c>
      <c r="Y5267" s="15" t="s">
        <v>48</v>
      </c>
      <c r="Z5267" t="s">
        <v>55</v>
      </c>
      <c r="AA5267" t="s">
        <v>1178</v>
      </c>
      <c r="AB5267">
        <v>0</v>
      </c>
      <c r="AC5267" s="68" t="s">
        <v>1476</v>
      </c>
      <c r="AD5267" s="68" t="s">
        <v>1659</v>
      </c>
      <c r="AE5267" t="s">
        <v>1475</v>
      </c>
    </row>
    <row r="5268" spans="1:31" ht="14.4" x14ac:dyDescent="0.3">
      <c r="A5268">
        <v>48</v>
      </c>
      <c r="B5268" t="s">
        <v>24</v>
      </c>
      <c r="C5268" t="s">
        <v>358</v>
      </c>
      <c r="D5268" t="s">
        <v>359</v>
      </c>
      <c r="E5268">
        <v>2011</v>
      </c>
      <c r="F5268" t="s">
        <v>778</v>
      </c>
      <c r="G5268" t="s">
        <v>779</v>
      </c>
      <c r="H5268" s="3" t="s">
        <v>780</v>
      </c>
      <c r="I5268" s="8">
        <v>-8.09</v>
      </c>
      <c r="J5268" s="8">
        <v>-74.191999999999993</v>
      </c>
      <c r="K5268" t="s">
        <v>109</v>
      </c>
      <c r="L5268" t="s">
        <v>110</v>
      </c>
      <c r="M5268" t="s">
        <v>712</v>
      </c>
      <c r="N5268" t="s">
        <v>763</v>
      </c>
      <c r="O5268" s="12">
        <v>2008</v>
      </c>
      <c r="P5268" s="12">
        <v>5</v>
      </c>
      <c r="Q5268" s="12">
        <v>2008</v>
      </c>
      <c r="R5268" s="12">
        <v>10</v>
      </c>
      <c r="S5268">
        <f t="shared" si="67"/>
        <v>8.0645161290322578E-2</v>
      </c>
      <c r="T5268" s="7">
        <v>2.5</v>
      </c>
      <c r="U5268">
        <v>8</v>
      </c>
      <c r="V5268" t="s">
        <v>82</v>
      </c>
      <c r="W5268">
        <f t="shared" si="68"/>
        <v>480</v>
      </c>
      <c r="X5268" s="5">
        <v>2</v>
      </c>
      <c r="Y5268" s="15" t="s">
        <v>48</v>
      </c>
      <c r="Z5268" t="s">
        <v>55</v>
      </c>
      <c r="AA5268" t="s">
        <v>867</v>
      </c>
      <c r="AB5268">
        <v>0</v>
      </c>
      <c r="AC5268" s="68" t="s">
        <v>1476</v>
      </c>
      <c r="AD5268" s="68" t="s">
        <v>1659</v>
      </c>
      <c r="AE5268" t="s">
        <v>1475</v>
      </c>
    </row>
    <row r="5269" spans="1:31" ht="14.4" x14ac:dyDescent="0.3">
      <c r="A5269">
        <v>48</v>
      </c>
      <c r="B5269" t="s">
        <v>24</v>
      </c>
      <c r="C5269" t="s">
        <v>358</v>
      </c>
      <c r="D5269" t="s">
        <v>359</v>
      </c>
      <c r="E5269">
        <v>2011</v>
      </c>
      <c r="F5269" t="s">
        <v>778</v>
      </c>
      <c r="G5269" t="s">
        <v>779</v>
      </c>
      <c r="H5269" s="3" t="s">
        <v>780</v>
      </c>
      <c r="I5269" s="8">
        <v>-8.09</v>
      </c>
      <c r="J5269" s="8">
        <v>-74.191999999999993</v>
      </c>
      <c r="K5269" t="s">
        <v>109</v>
      </c>
      <c r="L5269" t="s">
        <v>110</v>
      </c>
      <c r="M5269" t="s">
        <v>712</v>
      </c>
      <c r="N5269" t="s">
        <v>763</v>
      </c>
      <c r="O5269" s="12">
        <v>2008</v>
      </c>
      <c r="P5269" s="12">
        <v>5</v>
      </c>
      <c r="Q5269" s="12">
        <v>2008</v>
      </c>
      <c r="R5269" s="12">
        <v>10</v>
      </c>
      <c r="S5269">
        <f t="shared" si="67"/>
        <v>8.0645161290322578E-2</v>
      </c>
      <c r="T5269" s="7">
        <v>2.5</v>
      </c>
      <c r="U5269">
        <v>8</v>
      </c>
      <c r="V5269" t="s">
        <v>82</v>
      </c>
      <c r="W5269">
        <f t="shared" si="68"/>
        <v>480</v>
      </c>
      <c r="X5269" s="5">
        <v>2</v>
      </c>
      <c r="Y5269" s="15" t="s">
        <v>48</v>
      </c>
      <c r="Z5269" t="s">
        <v>55</v>
      </c>
      <c r="AA5269" t="s">
        <v>258</v>
      </c>
      <c r="AB5269">
        <v>0</v>
      </c>
      <c r="AC5269" s="68" t="s">
        <v>1476</v>
      </c>
      <c r="AD5269" s="68" t="s">
        <v>1659</v>
      </c>
      <c r="AE5269" t="s">
        <v>1475</v>
      </c>
    </row>
    <row r="5270" spans="1:31" ht="14.4" x14ac:dyDescent="0.3">
      <c r="A5270">
        <v>48</v>
      </c>
      <c r="B5270" t="s">
        <v>24</v>
      </c>
      <c r="C5270" t="s">
        <v>358</v>
      </c>
      <c r="D5270" t="s">
        <v>359</v>
      </c>
      <c r="E5270">
        <v>2011</v>
      </c>
      <c r="F5270" t="s">
        <v>778</v>
      </c>
      <c r="G5270" t="s">
        <v>779</v>
      </c>
      <c r="H5270" s="3" t="s">
        <v>780</v>
      </c>
      <c r="I5270" s="8">
        <v>-8.09</v>
      </c>
      <c r="J5270" s="8">
        <v>-74.191999999999993</v>
      </c>
      <c r="K5270" t="s">
        <v>109</v>
      </c>
      <c r="L5270" t="s">
        <v>110</v>
      </c>
      <c r="M5270" t="s">
        <v>712</v>
      </c>
      <c r="N5270" t="s">
        <v>763</v>
      </c>
      <c r="O5270" s="12">
        <v>2008</v>
      </c>
      <c r="P5270" s="12">
        <v>5</v>
      </c>
      <c r="Q5270" s="12">
        <v>2008</v>
      </c>
      <c r="R5270" s="12">
        <v>10</v>
      </c>
      <c r="S5270">
        <f t="shared" si="67"/>
        <v>8.0645161290322578E-2</v>
      </c>
      <c r="T5270" s="7">
        <v>2.5</v>
      </c>
      <c r="U5270">
        <v>8</v>
      </c>
      <c r="V5270" t="s">
        <v>82</v>
      </c>
      <c r="W5270">
        <f t="shared" si="68"/>
        <v>480</v>
      </c>
      <c r="X5270" s="5">
        <v>2</v>
      </c>
      <c r="Y5270" s="15" t="s">
        <v>48</v>
      </c>
      <c r="Z5270" t="s">
        <v>55</v>
      </c>
      <c r="AA5270" t="s">
        <v>1083</v>
      </c>
      <c r="AB5270">
        <v>14</v>
      </c>
      <c r="AC5270" s="68" t="s">
        <v>1476</v>
      </c>
      <c r="AD5270" s="68" t="s">
        <v>1659</v>
      </c>
      <c r="AE5270" t="s">
        <v>1475</v>
      </c>
    </row>
    <row r="5271" spans="1:31" ht="14.4" x14ac:dyDescent="0.3">
      <c r="A5271">
        <v>48</v>
      </c>
      <c r="B5271" t="s">
        <v>24</v>
      </c>
      <c r="C5271" t="s">
        <v>358</v>
      </c>
      <c r="D5271" t="s">
        <v>359</v>
      </c>
      <c r="E5271">
        <v>2011</v>
      </c>
      <c r="F5271" t="s">
        <v>778</v>
      </c>
      <c r="G5271" t="s">
        <v>779</v>
      </c>
      <c r="H5271" s="3" t="s">
        <v>780</v>
      </c>
      <c r="I5271" s="8">
        <v>-8.09</v>
      </c>
      <c r="J5271" s="8">
        <v>-74.191999999999993</v>
      </c>
      <c r="K5271" t="s">
        <v>109</v>
      </c>
      <c r="L5271" t="s">
        <v>110</v>
      </c>
      <c r="M5271" t="s">
        <v>712</v>
      </c>
      <c r="N5271" t="s">
        <v>763</v>
      </c>
      <c r="O5271" s="12">
        <v>2008</v>
      </c>
      <c r="P5271" s="12">
        <v>5</v>
      </c>
      <c r="Q5271" s="12">
        <v>2008</v>
      </c>
      <c r="R5271" s="12">
        <v>10</v>
      </c>
      <c r="S5271">
        <f t="shared" si="67"/>
        <v>8.0645161290322578E-2</v>
      </c>
      <c r="T5271" s="7">
        <v>2.5</v>
      </c>
      <c r="U5271">
        <v>8</v>
      </c>
      <c r="V5271" t="s">
        <v>82</v>
      </c>
      <c r="W5271">
        <f t="shared" si="68"/>
        <v>480</v>
      </c>
      <c r="X5271" s="5">
        <v>2</v>
      </c>
      <c r="Y5271" s="15" t="s">
        <v>48</v>
      </c>
      <c r="Z5271" t="s">
        <v>55</v>
      </c>
      <c r="AA5271" t="s">
        <v>524</v>
      </c>
      <c r="AB5271">
        <v>0</v>
      </c>
      <c r="AC5271" s="68" t="s">
        <v>1476</v>
      </c>
      <c r="AD5271" s="68" t="s">
        <v>1659</v>
      </c>
      <c r="AE5271" t="s">
        <v>1475</v>
      </c>
    </row>
    <row r="5272" spans="1:31" ht="14.4" x14ac:dyDescent="0.3">
      <c r="A5272">
        <v>48</v>
      </c>
      <c r="B5272" t="s">
        <v>24</v>
      </c>
      <c r="C5272" t="s">
        <v>358</v>
      </c>
      <c r="D5272" t="s">
        <v>359</v>
      </c>
      <c r="E5272">
        <v>2011</v>
      </c>
      <c r="F5272" t="s">
        <v>778</v>
      </c>
      <c r="G5272" t="s">
        <v>779</v>
      </c>
      <c r="H5272" s="3" t="s">
        <v>780</v>
      </c>
      <c r="I5272" s="8">
        <v>-8.09</v>
      </c>
      <c r="J5272" s="8">
        <v>-74.191999999999993</v>
      </c>
      <c r="K5272" t="s">
        <v>109</v>
      </c>
      <c r="L5272" t="s">
        <v>110</v>
      </c>
      <c r="M5272" t="s">
        <v>712</v>
      </c>
      <c r="N5272" t="s">
        <v>763</v>
      </c>
      <c r="O5272" s="12">
        <v>2008</v>
      </c>
      <c r="P5272" s="12">
        <v>5</v>
      </c>
      <c r="Q5272" s="12">
        <v>2008</v>
      </c>
      <c r="R5272" s="12">
        <v>10</v>
      </c>
      <c r="S5272">
        <f t="shared" si="67"/>
        <v>8.0645161290322578E-2</v>
      </c>
      <c r="T5272" s="7">
        <v>2.5</v>
      </c>
      <c r="U5272">
        <v>8</v>
      </c>
      <c r="V5272" t="s">
        <v>82</v>
      </c>
      <c r="W5272">
        <f t="shared" si="68"/>
        <v>480</v>
      </c>
      <c r="X5272" s="5">
        <v>2</v>
      </c>
      <c r="Y5272" s="15" t="s">
        <v>48</v>
      </c>
      <c r="Z5272" t="s">
        <v>55</v>
      </c>
      <c r="AA5272" t="s">
        <v>1107</v>
      </c>
      <c r="AB5272">
        <v>0</v>
      </c>
      <c r="AC5272" s="68" t="s">
        <v>1476</v>
      </c>
      <c r="AD5272" s="68" t="s">
        <v>1659</v>
      </c>
      <c r="AE5272" t="s">
        <v>1475</v>
      </c>
    </row>
    <row r="5273" spans="1:31" ht="14.4" x14ac:dyDescent="0.3">
      <c r="A5273">
        <v>48</v>
      </c>
      <c r="B5273" t="s">
        <v>24</v>
      </c>
      <c r="C5273" t="s">
        <v>358</v>
      </c>
      <c r="D5273" t="s">
        <v>359</v>
      </c>
      <c r="E5273">
        <v>2011</v>
      </c>
      <c r="F5273" t="s">
        <v>778</v>
      </c>
      <c r="G5273" t="s">
        <v>779</v>
      </c>
      <c r="H5273" s="3" t="s">
        <v>780</v>
      </c>
      <c r="I5273" s="8">
        <v>-8.09</v>
      </c>
      <c r="J5273" s="8">
        <v>-74.191999999999993</v>
      </c>
      <c r="K5273" t="s">
        <v>109</v>
      </c>
      <c r="L5273" t="s">
        <v>110</v>
      </c>
      <c r="M5273" t="s">
        <v>712</v>
      </c>
      <c r="N5273" t="s">
        <v>763</v>
      </c>
      <c r="O5273" s="12">
        <v>2008</v>
      </c>
      <c r="P5273" s="12">
        <v>5</v>
      </c>
      <c r="Q5273" s="12">
        <v>2008</v>
      </c>
      <c r="R5273" s="12">
        <v>10</v>
      </c>
      <c r="S5273">
        <f t="shared" si="67"/>
        <v>8.0645161290322578E-2</v>
      </c>
      <c r="T5273" s="7">
        <v>2.5</v>
      </c>
      <c r="U5273">
        <v>8</v>
      </c>
      <c r="V5273" t="s">
        <v>82</v>
      </c>
      <c r="W5273">
        <f t="shared" si="68"/>
        <v>480</v>
      </c>
      <c r="X5273" s="5">
        <v>2</v>
      </c>
      <c r="Y5273" s="15" t="s">
        <v>48</v>
      </c>
      <c r="Z5273" t="s">
        <v>55</v>
      </c>
      <c r="AA5273" t="s">
        <v>1112</v>
      </c>
      <c r="AB5273">
        <v>4</v>
      </c>
      <c r="AC5273" s="68" t="s">
        <v>1476</v>
      </c>
      <c r="AD5273" s="68" t="s">
        <v>1659</v>
      </c>
      <c r="AE5273" t="s">
        <v>1475</v>
      </c>
    </row>
    <row r="5274" spans="1:31" ht="14.4" x14ac:dyDescent="0.3">
      <c r="A5274">
        <v>48</v>
      </c>
      <c r="B5274" t="s">
        <v>24</v>
      </c>
      <c r="C5274" t="s">
        <v>358</v>
      </c>
      <c r="D5274" t="s">
        <v>359</v>
      </c>
      <c r="E5274">
        <v>2011</v>
      </c>
      <c r="F5274" t="s">
        <v>778</v>
      </c>
      <c r="G5274" t="s">
        <v>779</v>
      </c>
      <c r="H5274" s="3" t="s">
        <v>780</v>
      </c>
      <c r="I5274" s="8">
        <v>-8.09</v>
      </c>
      <c r="J5274" s="8">
        <v>-74.191999999999993</v>
      </c>
      <c r="K5274" t="s">
        <v>109</v>
      </c>
      <c r="L5274" t="s">
        <v>110</v>
      </c>
      <c r="M5274" t="s">
        <v>712</v>
      </c>
      <c r="N5274" t="s">
        <v>763</v>
      </c>
      <c r="O5274" s="12">
        <v>2008</v>
      </c>
      <c r="P5274" s="12">
        <v>5</v>
      </c>
      <c r="Q5274" s="12">
        <v>2008</v>
      </c>
      <c r="R5274" s="12">
        <v>10</v>
      </c>
      <c r="S5274">
        <f t="shared" si="67"/>
        <v>8.0645161290322578E-2</v>
      </c>
      <c r="T5274" s="7">
        <v>2.5</v>
      </c>
      <c r="U5274">
        <v>8</v>
      </c>
      <c r="V5274" t="s">
        <v>82</v>
      </c>
      <c r="W5274">
        <f t="shared" si="68"/>
        <v>480</v>
      </c>
      <c r="X5274" s="5">
        <v>2</v>
      </c>
      <c r="Y5274" s="15" t="s">
        <v>48</v>
      </c>
      <c r="Z5274" t="s">
        <v>55</v>
      </c>
      <c r="AA5274" t="s">
        <v>889</v>
      </c>
      <c r="AB5274">
        <v>18</v>
      </c>
      <c r="AC5274" s="68" t="s">
        <v>1476</v>
      </c>
      <c r="AD5274" s="68" t="s">
        <v>1659</v>
      </c>
      <c r="AE5274" t="s">
        <v>1475</v>
      </c>
    </row>
    <row r="5275" spans="1:31" ht="14.4" x14ac:dyDescent="0.3">
      <c r="A5275">
        <v>48</v>
      </c>
      <c r="B5275" t="s">
        <v>24</v>
      </c>
      <c r="C5275" t="s">
        <v>358</v>
      </c>
      <c r="D5275" t="s">
        <v>359</v>
      </c>
      <c r="E5275">
        <v>2011</v>
      </c>
      <c r="F5275" t="s">
        <v>778</v>
      </c>
      <c r="G5275" t="s">
        <v>779</v>
      </c>
      <c r="H5275" s="3" t="s">
        <v>780</v>
      </c>
      <c r="I5275" s="8">
        <v>-8.09</v>
      </c>
      <c r="J5275" s="8">
        <v>-74.191999999999993</v>
      </c>
      <c r="K5275" t="s">
        <v>109</v>
      </c>
      <c r="L5275" t="s">
        <v>110</v>
      </c>
      <c r="M5275" t="s">
        <v>712</v>
      </c>
      <c r="N5275" t="s">
        <v>763</v>
      </c>
      <c r="O5275" s="12">
        <v>2008</v>
      </c>
      <c r="P5275" s="12">
        <v>5</v>
      </c>
      <c r="Q5275" s="12">
        <v>2008</v>
      </c>
      <c r="R5275" s="12">
        <v>10</v>
      </c>
      <c r="S5275">
        <f t="shared" si="67"/>
        <v>8.0645161290322578E-2</v>
      </c>
      <c r="T5275" s="7">
        <v>2.5</v>
      </c>
      <c r="U5275">
        <v>8</v>
      </c>
      <c r="V5275" t="s">
        <v>82</v>
      </c>
      <c r="W5275">
        <f t="shared" si="68"/>
        <v>480</v>
      </c>
      <c r="X5275" s="5">
        <v>2</v>
      </c>
      <c r="Y5275" s="15" t="s">
        <v>48</v>
      </c>
      <c r="Z5275" t="s">
        <v>55</v>
      </c>
      <c r="AA5275" t="s">
        <v>896</v>
      </c>
      <c r="AB5275">
        <v>0</v>
      </c>
      <c r="AC5275" s="68" t="s">
        <v>1476</v>
      </c>
      <c r="AD5275" s="68" t="s">
        <v>1659</v>
      </c>
      <c r="AE5275" t="s">
        <v>1475</v>
      </c>
    </row>
    <row r="5276" spans="1:31" ht="14.4" x14ac:dyDescent="0.3">
      <c r="A5276">
        <v>48</v>
      </c>
      <c r="B5276" t="s">
        <v>24</v>
      </c>
      <c r="C5276" t="s">
        <v>358</v>
      </c>
      <c r="D5276" t="s">
        <v>359</v>
      </c>
      <c r="E5276">
        <v>2011</v>
      </c>
      <c r="F5276" t="s">
        <v>778</v>
      </c>
      <c r="G5276" t="s">
        <v>779</v>
      </c>
      <c r="H5276" s="3" t="s">
        <v>780</v>
      </c>
      <c r="I5276" s="8">
        <v>-8.09</v>
      </c>
      <c r="J5276" s="8">
        <v>-74.191999999999993</v>
      </c>
      <c r="K5276" t="s">
        <v>109</v>
      </c>
      <c r="L5276" t="s">
        <v>110</v>
      </c>
      <c r="M5276" t="s">
        <v>712</v>
      </c>
      <c r="N5276" t="s">
        <v>763</v>
      </c>
      <c r="O5276" s="12">
        <v>2008</v>
      </c>
      <c r="P5276" s="12">
        <v>5</v>
      </c>
      <c r="Q5276" s="12">
        <v>2008</v>
      </c>
      <c r="R5276" s="12">
        <v>10</v>
      </c>
      <c r="S5276">
        <f t="shared" si="67"/>
        <v>8.0645161290322578E-2</v>
      </c>
      <c r="T5276" s="7">
        <v>2.5</v>
      </c>
      <c r="U5276">
        <v>8</v>
      </c>
      <c r="V5276" t="s">
        <v>82</v>
      </c>
      <c r="W5276">
        <f t="shared" si="68"/>
        <v>480</v>
      </c>
      <c r="X5276" s="5">
        <v>2</v>
      </c>
      <c r="Y5276" s="15" t="s">
        <v>48</v>
      </c>
      <c r="Z5276" t="s">
        <v>55</v>
      </c>
      <c r="AA5276" t="s">
        <v>1179</v>
      </c>
      <c r="AB5276">
        <v>0</v>
      </c>
      <c r="AC5276" s="68" t="s">
        <v>1476</v>
      </c>
      <c r="AD5276" s="68" t="s">
        <v>1659</v>
      </c>
      <c r="AE5276" t="s">
        <v>1475</v>
      </c>
    </row>
    <row r="5277" spans="1:31" ht="14.4" x14ac:dyDescent="0.3">
      <c r="A5277">
        <v>48</v>
      </c>
      <c r="B5277" t="s">
        <v>24</v>
      </c>
      <c r="C5277" t="s">
        <v>358</v>
      </c>
      <c r="D5277" t="s">
        <v>359</v>
      </c>
      <c r="E5277">
        <v>2011</v>
      </c>
      <c r="F5277" t="s">
        <v>778</v>
      </c>
      <c r="G5277" t="s">
        <v>779</v>
      </c>
      <c r="H5277" s="3" t="s">
        <v>780</v>
      </c>
      <c r="I5277" s="8">
        <v>-8.09</v>
      </c>
      <c r="J5277" s="8">
        <v>-74.191999999999993</v>
      </c>
      <c r="K5277" t="s">
        <v>109</v>
      </c>
      <c r="L5277" t="s">
        <v>110</v>
      </c>
      <c r="M5277" t="s">
        <v>712</v>
      </c>
      <c r="N5277" t="s">
        <v>763</v>
      </c>
      <c r="O5277" s="12">
        <v>2008</v>
      </c>
      <c r="P5277" s="12">
        <v>5</v>
      </c>
      <c r="Q5277" s="12">
        <v>2008</v>
      </c>
      <c r="R5277" s="12">
        <v>10</v>
      </c>
      <c r="S5277">
        <f t="shared" si="67"/>
        <v>8.0645161290322578E-2</v>
      </c>
      <c r="T5277" s="7">
        <v>2.5</v>
      </c>
      <c r="U5277">
        <v>8</v>
      </c>
      <c r="V5277" t="s">
        <v>82</v>
      </c>
      <c r="W5277">
        <f t="shared" si="68"/>
        <v>480</v>
      </c>
      <c r="X5277" s="5">
        <v>2</v>
      </c>
      <c r="Y5277" s="15" t="s">
        <v>48</v>
      </c>
      <c r="Z5277" t="s">
        <v>55</v>
      </c>
      <c r="AA5277" t="s">
        <v>70</v>
      </c>
      <c r="AB5277">
        <v>0</v>
      </c>
      <c r="AC5277" s="68" t="s">
        <v>1476</v>
      </c>
      <c r="AD5277" s="68" t="s">
        <v>1659</v>
      </c>
      <c r="AE5277" t="s">
        <v>1475</v>
      </c>
    </row>
    <row r="5278" spans="1:31" ht="14.4" x14ac:dyDescent="0.3">
      <c r="A5278">
        <v>48</v>
      </c>
      <c r="B5278" t="s">
        <v>24</v>
      </c>
      <c r="C5278" t="s">
        <v>358</v>
      </c>
      <c r="D5278" t="s">
        <v>359</v>
      </c>
      <c r="E5278">
        <v>2011</v>
      </c>
      <c r="F5278" t="s">
        <v>778</v>
      </c>
      <c r="G5278" t="s">
        <v>779</v>
      </c>
      <c r="H5278" s="3" t="s">
        <v>780</v>
      </c>
      <c r="I5278" s="8">
        <v>-8.09</v>
      </c>
      <c r="J5278" s="8">
        <v>-74.191999999999993</v>
      </c>
      <c r="K5278" t="s">
        <v>109</v>
      </c>
      <c r="L5278" t="s">
        <v>110</v>
      </c>
      <c r="M5278" t="s">
        <v>712</v>
      </c>
      <c r="N5278" t="s">
        <v>763</v>
      </c>
      <c r="O5278" s="12">
        <v>2008</v>
      </c>
      <c r="P5278" s="12">
        <v>5</v>
      </c>
      <c r="Q5278" s="12">
        <v>2008</v>
      </c>
      <c r="R5278" s="12">
        <v>10</v>
      </c>
      <c r="S5278">
        <f t="shared" si="67"/>
        <v>8.0645161290322578E-2</v>
      </c>
      <c r="T5278" s="7">
        <v>2.5</v>
      </c>
      <c r="U5278">
        <v>8</v>
      </c>
      <c r="V5278" t="s">
        <v>82</v>
      </c>
      <c r="W5278">
        <f t="shared" si="68"/>
        <v>480</v>
      </c>
      <c r="X5278" s="5">
        <v>2</v>
      </c>
      <c r="Y5278" s="15" t="s">
        <v>48</v>
      </c>
      <c r="Z5278" t="s">
        <v>55</v>
      </c>
      <c r="AA5278" t="s">
        <v>1108</v>
      </c>
      <c r="AB5278">
        <v>0</v>
      </c>
      <c r="AC5278" s="68" t="s">
        <v>1476</v>
      </c>
      <c r="AD5278" s="68" t="s">
        <v>1659</v>
      </c>
      <c r="AE5278" t="s">
        <v>1475</v>
      </c>
    </row>
    <row r="5279" spans="1:31" ht="14.4" x14ac:dyDescent="0.3">
      <c r="A5279">
        <v>48</v>
      </c>
      <c r="B5279" t="s">
        <v>24</v>
      </c>
      <c r="C5279" t="s">
        <v>358</v>
      </c>
      <c r="D5279" t="s">
        <v>359</v>
      </c>
      <c r="E5279">
        <v>2011</v>
      </c>
      <c r="F5279" t="s">
        <v>778</v>
      </c>
      <c r="G5279" t="s">
        <v>779</v>
      </c>
      <c r="H5279" s="3" t="s">
        <v>780</v>
      </c>
      <c r="I5279" s="8">
        <v>-8.09</v>
      </c>
      <c r="J5279" s="8">
        <v>-74.191999999999993</v>
      </c>
      <c r="K5279" t="s">
        <v>109</v>
      </c>
      <c r="L5279" t="s">
        <v>110</v>
      </c>
      <c r="M5279" t="s">
        <v>712</v>
      </c>
      <c r="N5279" t="s">
        <v>763</v>
      </c>
      <c r="O5279" s="12">
        <v>2008</v>
      </c>
      <c r="P5279" s="12">
        <v>5</v>
      </c>
      <c r="Q5279" s="12">
        <v>2008</v>
      </c>
      <c r="R5279" s="12">
        <v>10</v>
      </c>
      <c r="S5279">
        <f t="shared" si="67"/>
        <v>8.0645161290322578E-2</v>
      </c>
      <c r="T5279" s="7">
        <v>2.5</v>
      </c>
      <c r="U5279">
        <v>8</v>
      </c>
      <c r="V5279" t="s">
        <v>82</v>
      </c>
      <c r="W5279">
        <f t="shared" si="68"/>
        <v>480</v>
      </c>
      <c r="X5279" s="5">
        <v>2</v>
      </c>
      <c r="Y5279" s="15" t="s">
        <v>48</v>
      </c>
      <c r="Z5279" t="s">
        <v>55</v>
      </c>
      <c r="AA5279" t="s">
        <v>1139</v>
      </c>
      <c r="AB5279">
        <v>0</v>
      </c>
      <c r="AC5279" s="68" t="s">
        <v>1476</v>
      </c>
      <c r="AD5279" s="68" t="s">
        <v>1659</v>
      </c>
      <c r="AE5279" t="s">
        <v>1475</v>
      </c>
    </row>
    <row r="5280" spans="1:31" ht="14.4" x14ac:dyDescent="0.3">
      <c r="A5280">
        <v>48</v>
      </c>
      <c r="B5280" t="s">
        <v>24</v>
      </c>
      <c r="C5280" t="s">
        <v>358</v>
      </c>
      <c r="D5280" t="s">
        <v>359</v>
      </c>
      <c r="E5280">
        <v>2011</v>
      </c>
      <c r="F5280" t="s">
        <v>778</v>
      </c>
      <c r="G5280" t="s">
        <v>779</v>
      </c>
      <c r="H5280" s="3" t="s">
        <v>780</v>
      </c>
      <c r="I5280" s="8">
        <v>-8.09</v>
      </c>
      <c r="J5280" s="8">
        <v>-74.191999999999993</v>
      </c>
      <c r="K5280" t="s">
        <v>109</v>
      </c>
      <c r="L5280" t="s">
        <v>110</v>
      </c>
      <c r="M5280" t="s">
        <v>712</v>
      </c>
      <c r="N5280" t="s">
        <v>763</v>
      </c>
      <c r="O5280" s="12">
        <v>2008</v>
      </c>
      <c r="P5280" s="12">
        <v>5</v>
      </c>
      <c r="Q5280" s="12">
        <v>2008</v>
      </c>
      <c r="R5280" s="12">
        <v>10</v>
      </c>
      <c r="S5280">
        <f t="shared" si="67"/>
        <v>8.0645161290322578E-2</v>
      </c>
      <c r="T5280" s="7">
        <v>2.5</v>
      </c>
      <c r="U5280">
        <v>8</v>
      </c>
      <c r="V5280" t="s">
        <v>82</v>
      </c>
      <c r="W5280">
        <f t="shared" si="68"/>
        <v>480</v>
      </c>
      <c r="X5280" s="5">
        <v>2</v>
      </c>
      <c r="Y5280" s="15" t="s">
        <v>48</v>
      </c>
      <c r="Z5280" t="s">
        <v>55</v>
      </c>
      <c r="AA5280" t="s">
        <v>1113</v>
      </c>
      <c r="AB5280">
        <v>1</v>
      </c>
      <c r="AC5280" s="68" t="s">
        <v>1476</v>
      </c>
      <c r="AD5280" s="68" t="s">
        <v>1659</v>
      </c>
      <c r="AE5280" t="s">
        <v>1475</v>
      </c>
    </row>
    <row r="5281" spans="1:31" ht="14.4" x14ac:dyDescent="0.3">
      <c r="A5281">
        <v>48</v>
      </c>
      <c r="B5281" t="s">
        <v>24</v>
      </c>
      <c r="C5281" t="s">
        <v>358</v>
      </c>
      <c r="D5281" t="s">
        <v>359</v>
      </c>
      <c r="E5281">
        <v>2011</v>
      </c>
      <c r="F5281" t="s">
        <v>778</v>
      </c>
      <c r="G5281" t="s">
        <v>779</v>
      </c>
      <c r="H5281" s="3" t="s">
        <v>780</v>
      </c>
      <c r="I5281" s="8">
        <v>-8.09</v>
      </c>
      <c r="J5281" s="8">
        <v>-74.191999999999993</v>
      </c>
      <c r="K5281" t="s">
        <v>109</v>
      </c>
      <c r="L5281" t="s">
        <v>110</v>
      </c>
      <c r="M5281" t="s">
        <v>712</v>
      </c>
      <c r="N5281" t="s">
        <v>763</v>
      </c>
      <c r="O5281" s="12">
        <v>2008</v>
      </c>
      <c r="P5281" s="12">
        <v>5</v>
      </c>
      <c r="Q5281" s="12">
        <v>2008</v>
      </c>
      <c r="R5281" s="12">
        <v>10</v>
      </c>
      <c r="S5281">
        <f t="shared" si="67"/>
        <v>8.0645161290322578E-2</v>
      </c>
      <c r="T5281" s="7">
        <v>2.5</v>
      </c>
      <c r="U5281">
        <v>8</v>
      </c>
      <c r="V5281" t="s">
        <v>82</v>
      </c>
      <c r="W5281">
        <f t="shared" si="68"/>
        <v>480</v>
      </c>
      <c r="X5281" s="5">
        <v>2</v>
      </c>
      <c r="Y5281" s="15" t="s">
        <v>48</v>
      </c>
      <c r="Z5281" t="s">
        <v>55</v>
      </c>
      <c r="AA5281" t="s">
        <v>73</v>
      </c>
      <c r="AB5281">
        <v>0</v>
      </c>
      <c r="AC5281" s="68" t="s">
        <v>1476</v>
      </c>
      <c r="AD5281" s="68" t="s">
        <v>1659</v>
      </c>
      <c r="AE5281" t="s">
        <v>1475</v>
      </c>
    </row>
    <row r="5282" spans="1:31" ht="14.4" x14ac:dyDescent="0.3">
      <c r="A5282">
        <v>48</v>
      </c>
      <c r="B5282" t="s">
        <v>24</v>
      </c>
      <c r="C5282" t="s">
        <v>358</v>
      </c>
      <c r="D5282" t="s">
        <v>359</v>
      </c>
      <c r="E5282">
        <v>2011</v>
      </c>
      <c r="F5282" t="s">
        <v>778</v>
      </c>
      <c r="G5282" t="s">
        <v>779</v>
      </c>
      <c r="H5282" s="3" t="s">
        <v>780</v>
      </c>
      <c r="I5282" s="8">
        <v>-8.09</v>
      </c>
      <c r="J5282" s="8">
        <v>-74.191999999999993</v>
      </c>
      <c r="K5282" t="s">
        <v>109</v>
      </c>
      <c r="L5282" t="s">
        <v>110</v>
      </c>
      <c r="M5282" t="s">
        <v>712</v>
      </c>
      <c r="N5282" t="s">
        <v>763</v>
      </c>
      <c r="O5282" s="12">
        <v>2008</v>
      </c>
      <c r="P5282" s="12">
        <v>5</v>
      </c>
      <c r="Q5282" s="12">
        <v>2008</v>
      </c>
      <c r="R5282" s="12">
        <v>10</v>
      </c>
      <c r="S5282">
        <f t="shared" si="67"/>
        <v>8.0645161290322578E-2</v>
      </c>
      <c r="T5282" s="7">
        <v>2.5</v>
      </c>
      <c r="U5282">
        <v>8</v>
      </c>
      <c r="V5282" t="s">
        <v>82</v>
      </c>
      <c r="W5282">
        <f t="shared" si="68"/>
        <v>480</v>
      </c>
      <c r="X5282" s="5">
        <v>2</v>
      </c>
      <c r="Y5282" s="15" t="s">
        <v>48</v>
      </c>
      <c r="Z5282" t="s">
        <v>55</v>
      </c>
      <c r="AA5282" t="s">
        <v>1180</v>
      </c>
      <c r="AB5282">
        <v>0</v>
      </c>
      <c r="AC5282" s="68" t="s">
        <v>1476</v>
      </c>
      <c r="AD5282" s="68" t="s">
        <v>1659</v>
      </c>
      <c r="AE5282" t="s">
        <v>1475</v>
      </c>
    </row>
    <row r="5283" spans="1:31" ht="14.4" x14ac:dyDescent="0.3">
      <c r="A5283">
        <v>48</v>
      </c>
      <c r="B5283" t="s">
        <v>24</v>
      </c>
      <c r="C5283" t="s">
        <v>358</v>
      </c>
      <c r="D5283" t="s">
        <v>359</v>
      </c>
      <c r="E5283">
        <v>2011</v>
      </c>
      <c r="F5283" t="s">
        <v>778</v>
      </c>
      <c r="G5283" t="s">
        <v>779</v>
      </c>
      <c r="H5283" s="3" t="s">
        <v>780</v>
      </c>
      <c r="I5283" s="8">
        <v>-8.09</v>
      </c>
      <c r="J5283" s="8">
        <v>-74.191999999999993</v>
      </c>
      <c r="K5283" t="s">
        <v>109</v>
      </c>
      <c r="L5283" t="s">
        <v>110</v>
      </c>
      <c r="M5283" t="s">
        <v>712</v>
      </c>
      <c r="N5283" t="s">
        <v>763</v>
      </c>
      <c r="O5283" s="12">
        <v>2008</v>
      </c>
      <c r="P5283" s="12">
        <v>5</v>
      </c>
      <c r="Q5283" s="12">
        <v>2008</v>
      </c>
      <c r="R5283" s="12">
        <v>10</v>
      </c>
      <c r="S5283">
        <f t="shared" si="67"/>
        <v>8.0645161290322578E-2</v>
      </c>
      <c r="T5283" s="7">
        <v>2.5</v>
      </c>
      <c r="U5283">
        <v>8</v>
      </c>
      <c r="V5283" t="s">
        <v>82</v>
      </c>
      <c r="W5283">
        <f t="shared" si="68"/>
        <v>480</v>
      </c>
      <c r="X5283" s="5">
        <v>2</v>
      </c>
      <c r="Y5283" s="15" t="s">
        <v>48</v>
      </c>
      <c r="Z5283" t="s">
        <v>55</v>
      </c>
      <c r="AA5283" t="s">
        <v>1181</v>
      </c>
      <c r="AB5283">
        <v>0</v>
      </c>
      <c r="AC5283" s="68" t="s">
        <v>1476</v>
      </c>
      <c r="AD5283" s="68" t="s">
        <v>1659</v>
      </c>
      <c r="AE5283" t="s">
        <v>1475</v>
      </c>
    </row>
    <row r="5284" spans="1:31" ht="14.4" x14ac:dyDescent="0.3">
      <c r="A5284">
        <v>48</v>
      </c>
      <c r="B5284" t="s">
        <v>24</v>
      </c>
      <c r="C5284" t="s">
        <v>358</v>
      </c>
      <c r="D5284" t="s">
        <v>359</v>
      </c>
      <c r="E5284">
        <v>2011</v>
      </c>
      <c r="F5284" t="s">
        <v>778</v>
      </c>
      <c r="G5284" t="s">
        <v>779</v>
      </c>
      <c r="H5284" s="3" t="s">
        <v>780</v>
      </c>
      <c r="I5284" s="8">
        <v>-8.09</v>
      </c>
      <c r="J5284" s="8">
        <v>-74.191999999999993</v>
      </c>
      <c r="K5284" t="s">
        <v>109</v>
      </c>
      <c r="L5284" t="s">
        <v>110</v>
      </c>
      <c r="M5284" t="s">
        <v>712</v>
      </c>
      <c r="N5284" t="s">
        <v>763</v>
      </c>
      <c r="O5284" s="12">
        <v>2008</v>
      </c>
      <c r="P5284" s="12">
        <v>5</v>
      </c>
      <c r="Q5284" s="12">
        <v>2008</v>
      </c>
      <c r="R5284" s="12">
        <v>10</v>
      </c>
      <c r="S5284">
        <f t="shared" si="67"/>
        <v>8.0645161290322578E-2</v>
      </c>
      <c r="T5284" s="7">
        <v>2.5</v>
      </c>
      <c r="U5284">
        <v>8</v>
      </c>
      <c r="V5284" t="s">
        <v>82</v>
      </c>
      <c r="W5284">
        <f t="shared" si="68"/>
        <v>480</v>
      </c>
      <c r="X5284" s="5">
        <v>2</v>
      </c>
      <c r="Y5284" s="15" t="s">
        <v>48</v>
      </c>
      <c r="Z5284" t="s">
        <v>55</v>
      </c>
      <c r="AA5284" t="s">
        <v>1182</v>
      </c>
      <c r="AB5284">
        <v>0</v>
      </c>
      <c r="AC5284" s="68" t="s">
        <v>1476</v>
      </c>
      <c r="AD5284" s="68" t="s">
        <v>1659</v>
      </c>
      <c r="AE5284" t="s">
        <v>1475</v>
      </c>
    </row>
    <row r="5285" spans="1:31" ht="14.4" x14ac:dyDescent="0.3">
      <c r="A5285">
        <v>48</v>
      </c>
      <c r="B5285" t="s">
        <v>24</v>
      </c>
      <c r="C5285" t="s">
        <v>358</v>
      </c>
      <c r="D5285" t="s">
        <v>359</v>
      </c>
      <c r="E5285">
        <v>2011</v>
      </c>
      <c r="F5285" t="s">
        <v>778</v>
      </c>
      <c r="G5285" t="s">
        <v>779</v>
      </c>
      <c r="H5285" s="3" t="s">
        <v>780</v>
      </c>
      <c r="I5285" s="8">
        <v>-8.09</v>
      </c>
      <c r="J5285" s="8">
        <v>-74.191999999999993</v>
      </c>
      <c r="K5285" t="s">
        <v>109</v>
      </c>
      <c r="L5285" t="s">
        <v>110</v>
      </c>
      <c r="M5285" t="s">
        <v>712</v>
      </c>
      <c r="N5285" t="s">
        <v>763</v>
      </c>
      <c r="O5285" s="12">
        <v>2008</v>
      </c>
      <c r="P5285" s="12">
        <v>5</v>
      </c>
      <c r="Q5285" s="12">
        <v>2008</v>
      </c>
      <c r="R5285" s="12">
        <v>10</v>
      </c>
      <c r="S5285">
        <f t="shared" si="67"/>
        <v>8.0645161290322578E-2</v>
      </c>
      <c r="T5285" s="7">
        <v>2.5</v>
      </c>
      <c r="U5285">
        <v>8</v>
      </c>
      <c r="V5285" t="s">
        <v>82</v>
      </c>
      <c r="W5285">
        <f t="shared" si="68"/>
        <v>480</v>
      </c>
      <c r="X5285" s="5">
        <v>2</v>
      </c>
      <c r="Y5285" s="15" t="s">
        <v>48</v>
      </c>
      <c r="Z5285" t="s">
        <v>55</v>
      </c>
      <c r="AA5285" t="s">
        <v>876</v>
      </c>
      <c r="AB5285">
        <v>0</v>
      </c>
      <c r="AC5285" s="68" t="s">
        <v>1476</v>
      </c>
      <c r="AD5285" s="68" t="s">
        <v>1659</v>
      </c>
      <c r="AE5285" t="s">
        <v>1475</v>
      </c>
    </row>
    <row r="5286" spans="1:31" ht="14.4" x14ac:dyDescent="0.3">
      <c r="A5286">
        <v>48</v>
      </c>
      <c r="B5286" t="s">
        <v>24</v>
      </c>
      <c r="C5286" t="s">
        <v>358</v>
      </c>
      <c r="D5286" t="s">
        <v>359</v>
      </c>
      <c r="E5286">
        <v>2011</v>
      </c>
      <c r="F5286" t="s">
        <v>778</v>
      </c>
      <c r="G5286" t="s">
        <v>779</v>
      </c>
      <c r="H5286" s="3" t="s">
        <v>780</v>
      </c>
      <c r="I5286" s="8">
        <v>-8.09</v>
      </c>
      <c r="J5286" s="8">
        <v>-74.191999999999993</v>
      </c>
      <c r="K5286" t="s">
        <v>109</v>
      </c>
      <c r="L5286" t="s">
        <v>110</v>
      </c>
      <c r="M5286" t="s">
        <v>712</v>
      </c>
      <c r="N5286" t="s">
        <v>763</v>
      </c>
      <c r="O5286" s="12">
        <v>2008</v>
      </c>
      <c r="P5286" s="12">
        <v>5</v>
      </c>
      <c r="Q5286" s="12">
        <v>2008</v>
      </c>
      <c r="R5286" s="12">
        <v>10</v>
      </c>
      <c r="S5286">
        <f t="shared" si="67"/>
        <v>8.0645161290322578E-2</v>
      </c>
      <c r="T5286" s="7">
        <v>2.5</v>
      </c>
      <c r="U5286">
        <v>8</v>
      </c>
      <c r="V5286" t="s">
        <v>82</v>
      </c>
      <c r="W5286">
        <f t="shared" si="68"/>
        <v>480</v>
      </c>
      <c r="X5286" s="5">
        <v>2</v>
      </c>
      <c r="Y5286" s="15" t="s">
        <v>48</v>
      </c>
      <c r="Z5286" t="s">
        <v>55</v>
      </c>
      <c r="AA5286" t="s">
        <v>1168</v>
      </c>
      <c r="AB5286">
        <v>0</v>
      </c>
      <c r="AC5286" s="68" t="s">
        <v>1476</v>
      </c>
      <c r="AD5286" s="68" t="s">
        <v>1659</v>
      </c>
      <c r="AE5286" t="s">
        <v>1475</v>
      </c>
    </row>
    <row r="5287" spans="1:31" ht="14.4" x14ac:dyDescent="0.3">
      <c r="A5287">
        <v>48</v>
      </c>
      <c r="B5287" t="s">
        <v>24</v>
      </c>
      <c r="C5287" t="s">
        <v>358</v>
      </c>
      <c r="D5287" t="s">
        <v>359</v>
      </c>
      <c r="E5287">
        <v>2011</v>
      </c>
      <c r="F5287" t="s">
        <v>778</v>
      </c>
      <c r="G5287" t="s">
        <v>779</v>
      </c>
      <c r="H5287" s="3" t="s">
        <v>780</v>
      </c>
      <c r="I5287" s="8">
        <v>-8.09</v>
      </c>
      <c r="J5287" s="8">
        <v>-74.191999999999993</v>
      </c>
      <c r="K5287" t="s">
        <v>109</v>
      </c>
      <c r="L5287" t="s">
        <v>110</v>
      </c>
      <c r="M5287" t="s">
        <v>712</v>
      </c>
      <c r="N5287" t="s">
        <v>763</v>
      </c>
      <c r="O5287" s="12">
        <v>2008</v>
      </c>
      <c r="P5287" s="12">
        <v>5</v>
      </c>
      <c r="Q5287" s="12">
        <v>2008</v>
      </c>
      <c r="R5287" s="12">
        <v>10</v>
      </c>
      <c r="S5287">
        <f t="shared" si="67"/>
        <v>8.0645161290322578E-2</v>
      </c>
      <c r="T5287" s="7">
        <v>2.5</v>
      </c>
      <c r="U5287">
        <v>8</v>
      </c>
      <c r="V5287" t="s">
        <v>82</v>
      </c>
      <c r="W5287">
        <f t="shared" si="68"/>
        <v>480</v>
      </c>
      <c r="X5287" s="5">
        <v>2</v>
      </c>
      <c r="Y5287" s="15" t="s">
        <v>48</v>
      </c>
      <c r="Z5287" t="s">
        <v>55</v>
      </c>
      <c r="AA5287" t="s">
        <v>1117</v>
      </c>
      <c r="AB5287">
        <v>0</v>
      </c>
      <c r="AC5287" s="68" t="s">
        <v>1476</v>
      </c>
      <c r="AD5287" s="68" t="s">
        <v>1659</v>
      </c>
      <c r="AE5287" t="s">
        <v>1475</v>
      </c>
    </row>
    <row r="5288" spans="1:31" ht="14.4" x14ac:dyDescent="0.3">
      <c r="A5288">
        <v>48</v>
      </c>
      <c r="B5288" t="s">
        <v>24</v>
      </c>
      <c r="C5288" t="s">
        <v>358</v>
      </c>
      <c r="D5288" t="s">
        <v>359</v>
      </c>
      <c r="E5288">
        <v>2011</v>
      </c>
      <c r="F5288" t="s">
        <v>778</v>
      </c>
      <c r="G5288" t="s">
        <v>779</v>
      </c>
      <c r="H5288" s="3" t="s">
        <v>780</v>
      </c>
      <c r="I5288" s="8">
        <v>-8.09</v>
      </c>
      <c r="J5288" s="8">
        <v>-74.191999999999993</v>
      </c>
      <c r="K5288" t="s">
        <v>109</v>
      </c>
      <c r="L5288" t="s">
        <v>110</v>
      </c>
      <c r="M5288" t="s">
        <v>712</v>
      </c>
      <c r="N5288" t="s">
        <v>763</v>
      </c>
      <c r="O5288" s="12">
        <v>2008</v>
      </c>
      <c r="P5288" s="12">
        <v>5</v>
      </c>
      <c r="Q5288" s="12">
        <v>2008</v>
      </c>
      <c r="R5288" s="12">
        <v>10</v>
      </c>
      <c r="S5288">
        <f t="shared" si="67"/>
        <v>8.0645161290322578E-2</v>
      </c>
      <c r="T5288" s="7">
        <v>2.5</v>
      </c>
      <c r="U5288">
        <v>8</v>
      </c>
      <c r="V5288" t="s">
        <v>82</v>
      </c>
      <c r="W5288">
        <f t="shared" si="68"/>
        <v>480</v>
      </c>
      <c r="X5288" s="5">
        <v>2</v>
      </c>
      <c r="Y5288" s="15" t="s">
        <v>48</v>
      </c>
      <c r="Z5288" t="s">
        <v>83</v>
      </c>
      <c r="AA5288" t="s">
        <v>128</v>
      </c>
      <c r="AB5288">
        <v>0</v>
      </c>
      <c r="AC5288" s="68" t="s">
        <v>1476</v>
      </c>
      <c r="AD5288" s="68" t="s">
        <v>1659</v>
      </c>
      <c r="AE5288" t="s">
        <v>1475</v>
      </c>
    </row>
    <row r="5289" spans="1:31" ht="14.4" x14ac:dyDescent="0.3">
      <c r="A5289">
        <v>48</v>
      </c>
      <c r="B5289" t="s">
        <v>24</v>
      </c>
      <c r="C5289" t="s">
        <v>358</v>
      </c>
      <c r="D5289" t="s">
        <v>359</v>
      </c>
      <c r="E5289">
        <v>2011</v>
      </c>
      <c r="F5289" t="s">
        <v>778</v>
      </c>
      <c r="G5289" t="s">
        <v>779</v>
      </c>
      <c r="H5289" s="3" t="s">
        <v>780</v>
      </c>
      <c r="I5289" s="8">
        <v>-8.09</v>
      </c>
      <c r="J5289" s="8">
        <v>-74.191999999999993</v>
      </c>
      <c r="K5289" t="s">
        <v>109</v>
      </c>
      <c r="L5289" t="s">
        <v>110</v>
      </c>
      <c r="M5289" t="s">
        <v>712</v>
      </c>
      <c r="N5289" t="s">
        <v>763</v>
      </c>
      <c r="O5289" s="12">
        <v>2008</v>
      </c>
      <c r="P5289" s="12">
        <v>5</v>
      </c>
      <c r="Q5289" s="12">
        <v>2008</v>
      </c>
      <c r="R5289" s="12">
        <v>10</v>
      </c>
      <c r="S5289">
        <f t="shared" si="67"/>
        <v>8.0645161290322578E-2</v>
      </c>
      <c r="T5289" s="7">
        <v>2.5</v>
      </c>
      <c r="U5289">
        <v>8</v>
      </c>
      <c r="V5289" t="s">
        <v>82</v>
      </c>
      <c r="W5289">
        <f t="shared" si="68"/>
        <v>480</v>
      </c>
      <c r="X5289" s="5">
        <v>2</v>
      </c>
      <c r="Y5289" s="15" t="s">
        <v>48</v>
      </c>
      <c r="Z5289" t="s">
        <v>83</v>
      </c>
      <c r="AA5289" t="s">
        <v>274</v>
      </c>
      <c r="AB5289">
        <v>1</v>
      </c>
      <c r="AC5289" s="68" t="s">
        <v>1476</v>
      </c>
      <c r="AD5289" s="68" t="s">
        <v>1659</v>
      </c>
      <c r="AE5289" t="s">
        <v>1475</v>
      </c>
    </row>
    <row r="5290" spans="1:31" ht="14.4" x14ac:dyDescent="0.3">
      <c r="A5290">
        <v>48</v>
      </c>
      <c r="B5290" t="s">
        <v>24</v>
      </c>
      <c r="C5290" t="s">
        <v>358</v>
      </c>
      <c r="D5290" t="s">
        <v>359</v>
      </c>
      <c r="E5290">
        <v>2011</v>
      </c>
      <c r="F5290" t="s">
        <v>778</v>
      </c>
      <c r="G5290" t="s">
        <v>779</v>
      </c>
      <c r="H5290" s="3" t="s">
        <v>780</v>
      </c>
      <c r="I5290" s="8">
        <v>-8.09</v>
      </c>
      <c r="J5290" s="8">
        <v>-74.191999999999993</v>
      </c>
      <c r="K5290" t="s">
        <v>109</v>
      </c>
      <c r="L5290" t="s">
        <v>110</v>
      </c>
      <c r="M5290" t="s">
        <v>712</v>
      </c>
      <c r="N5290" t="s">
        <v>763</v>
      </c>
      <c r="O5290" s="12">
        <v>2008</v>
      </c>
      <c r="P5290" s="12">
        <v>5</v>
      </c>
      <c r="Q5290" s="12">
        <v>2008</v>
      </c>
      <c r="R5290" s="12">
        <v>10</v>
      </c>
      <c r="S5290">
        <f t="shared" si="67"/>
        <v>8.0645161290322578E-2</v>
      </c>
      <c r="T5290" s="7">
        <v>2.5</v>
      </c>
      <c r="U5290">
        <v>8</v>
      </c>
      <c r="V5290" t="s">
        <v>82</v>
      </c>
      <c r="W5290">
        <f t="shared" si="68"/>
        <v>480</v>
      </c>
      <c r="X5290" s="5">
        <v>2</v>
      </c>
      <c r="Y5290" s="15" t="s">
        <v>48</v>
      </c>
      <c r="Z5290" t="s">
        <v>83</v>
      </c>
      <c r="AA5290" t="s">
        <v>911</v>
      </c>
      <c r="AB5290">
        <v>3</v>
      </c>
      <c r="AC5290" s="68" t="s">
        <v>1476</v>
      </c>
      <c r="AD5290" s="68" t="s">
        <v>1659</v>
      </c>
      <c r="AE5290" t="s">
        <v>1475</v>
      </c>
    </row>
    <row r="5291" spans="1:31" ht="14.4" x14ac:dyDescent="0.3">
      <c r="A5291">
        <v>48</v>
      </c>
      <c r="B5291" t="s">
        <v>24</v>
      </c>
      <c r="C5291" t="s">
        <v>358</v>
      </c>
      <c r="D5291" t="s">
        <v>359</v>
      </c>
      <c r="E5291">
        <v>2011</v>
      </c>
      <c r="F5291" t="s">
        <v>778</v>
      </c>
      <c r="G5291" t="s">
        <v>779</v>
      </c>
      <c r="H5291" s="3" t="s">
        <v>780</v>
      </c>
      <c r="I5291" s="8">
        <v>-8.09</v>
      </c>
      <c r="J5291" s="8">
        <v>-74.191999999999993</v>
      </c>
      <c r="K5291" t="s">
        <v>109</v>
      </c>
      <c r="L5291" t="s">
        <v>110</v>
      </c>
      <c r="M5291" t="s">
        <v>712</v>
      </c>
      <c r="N5291" t="s">
        <v>763</v>
      </c>
      <c r="O5291" s="12">
        <v>2008</v>
      </c>
      <c r="P5291" s="12">
        <v>5</v>
      </c>
      <c r="Q5291" s="12">
        <v>2008</v>
      </c>
      <c r="R5291" s="12">
        <v>10</v>
      </c>
      <c r="S5291">
        <f t="shared" si="67"/>
        <v>8.0645161290322578E-2</v>
      </c>
      <c r="T5291" s="7">
        <v>2.5</v>
      </c>
      <c r="U5291">
        <v>8</v>
      </c>
      <c r="V5291" t="s">
        <v>82</v>
      </c>
      <c r="W5291">
        <f t="shared" si="68"/>
        <v>480</v>
      </c>
      <c r="X5291" s="5">
        <v>2</v>
      </c>
      <c r="Y5291" s="15" t="s">
        <v>48</v>
      </c>
      <c r="Z5291" t="s">
        <v>83</v>
      </c>
      <c r="AA5291" t="s">
        <v>902</v>
      </c>
      <c r="AB5291">
        <v>0</v>
      </c>
      <c r="AC5291" s="68" t="s">
        <v>1476</v>
      </c>
      <c r="AD5291" s="68" t="s">
        <v>1659</v>
      </c>
      <c r="AE5291" t="s">
        <v>1475</v>
      </c>
    </row>
    <row r="5292" spans="1:31" ht="14.4" x14ac:dyDescent="0.3">
      <c r="A5292">
        <v>48</v>
      </c>
      <c r="B5292" t="s">
        <v>24</v>
      </c>
      <c r="C5292" t="s">
        <v>358</v>
      </c>
      <c r="D5292" t="s">
        <v>359</v>
      </c>
      <c r="E5292">
        <v>2011</v>
      </c>
      <c r="F5292" t="s">
        <v>778</v>
      </c>
      <c r="G5292" t="s">
        <v>779</v>
      </c>
      <c r="H5292" s="3" t="s">
        <v>780</v>
      </c>
      <c r="I5292" s="8">
        <v>-8.09</v>
      </c>
      <c r="J5292" s="8">
        <v>-74.191999999999993</v>
      </c>
      <c r="K5292" t="s">
        <v>109</v>
      </c>
      <c r="L5292" t="s">
        <v>110</v>
      </c>
      <c r="M5292" t="s">
        <v>712</v>
      </c>
      <c r="N5292" t="s">
        <v>763</v>
      </c>
      <c r="O5292" s="12">
        <v>2008</v>
      </c>
      <c r="P5292" s="12">
        <v>5</v>
      </c>
      <c r="Q5292" s="12">
        <v>2008</v>
      </c>
      <c r="R5292" s="12">
        <v>10</v>
      </c>
      <c r="S5292">
        <f t="shared" si="67"/>
        <v>8.0645161290322578E-2</v>
      </c>
      <c r="T5292" s="7">
        <v>2.5</v>
      </c>
      <c r="U5292">
        <v>8</v>
      </c>
      <c r="V5292" t="s">
        <v>82</v>
      </c>
      <c r="W5292">
        <f t="shared" si="68"/>
        <v>480</v>
      </c>
      <c r="X5292" s="5">
        <v>2</v>
      </c>
      <c r="Y5292" s="15" t="s">
        <v>48</v>
      </c>
      <c r="Z5292" t="s">
        <v>83</v>
      </c>
      <c r="AA5292" t="s">
        <v>87</v>
      </c>
      <c r="AB5292">
        <v>0</v>
      </c>
      <c r="AC5292" s="68" t="s">
        <v>1476</v>
      </c>
      <c r="AD5292" s="68" t="s">
        <v>1659</v>
      </c>
      <c r="AE5292" t="s">
        <v>1475</v>
      </c>
    </row>
    <row r="5293" spans="1:31" ht="14.4" x14ac:dyDescent="0.3">
      <c r="A5293">
        <v>48</v>
      </c>
      <c r="B5293" t="s">
        <v>24</v>
      </c>
      <c r="C5293" t="s">
        <v>358</v>
      </c>
      <c r="D5293" t="s">
        <v>359</v>
      </c>
      <c r="E5293">
        <v>2011</v>
      </c>
      <c r="F5293" t="s">
        <v>778</v>
      </c>
      <c r="G5293" t="s">
        <v>779</v>
      </c>
      <c r="H5293" s="3" t="s">
        <v>780</v>
      </c>
      <c r="I5293" s="8">
        <v>-8.09</v>
      </c>
      <c r="J5293" s="8">
        <v>-74.191999999999993</v>
      </c>
      <c r="K5293" t="s">
        <v>109</v>
      </c>
      <c r="L5293" t="s">
        <v>110</v>
      </c>
      <c r="M5293" t="s">
        <v>712</v>
      </c>
      <c r="N5293" t="s">
        <v>763</v>
      </c>
      <c r="O5293" s="12">
        <v>2008</v>
      </c>
      <c r="P5293" s="12">
        <v>5</v>
      </c>
      <c r="Q5293" s="12">
        <v>2008</v>
      </c>
      <c r="R5293" s="12">
        <v>10</v>
      </c>
      <c r="S5293">
        <f t="shared" si="67"/>
        <v>8.0645161290322578E-2</v>
      </c>
      <c r="T5293" s="7">
        <v>2.5</v>
      </c>
      <c r="U5293">
        <v>8</v>
      </c>
      <c r="V5293" t="s">
        <v>82</v>
      </c>
      <c r="W5293">
        <f t="shared" si="68"/>
        <v>480</v>
      </c>
      <c r="X5293" s="5">
        <v>2</v>
      </c>
      <c r="Y5293" s="15" t="s">
        <v>48</v>
      </c>
      <c r="Z5293" t="s">
        <v>83</v>
      </c>
      <c r="AA5293" t="s">
        <v>1144</v>
      </c>
      <c r="AB5293">
        <v>0</v>
      </c>
      <c r="AC5293" s="68" t="s">
        <v>1476</v>
      </c>
      <c r="AD5293" s="68" t="s">
        <v>1659</v>
      </c>
      <c r="AE5293" t="s">
        <v>1475</v>
      </c>
    </row>
    <row r="5294" spans="1:31" ht="14.4" x14ac:dyDescent="0.3">
      <c r="A5294">
        <v>48</v>
      </c>
      <c r="B5294" t="s">
        <v>24</v>
      </c>
      <c r="C5294" t="s">
        <v>358</v>
      </c>
      <c r="D5294" t="s">
        <v>359</v>
      </c>
      <c r="E5294">
        <v>2011</v>
      </c>
      <c r="F5294" t="s">
        <v>778</v>
      </c>
      <c r="G5294" t="s">
        <v>779</v>
      </c>
      <c r="H5294" s="3" t="s">
        <v>780</v>
      </c>
      <c r="I5294" s="8">
        <v>-8.09</v>
      </c>
      <c r="J5294" s="8">
        <v>-74.191999999999993</v>
      </c>
      <c r="K5294" t="s">
        <v>109</v>
      </c>
      <c r="L5294" t="s">
        <v>110</v>
      </c>
      <c r="M5294" t="s">
        <v>712</v>
      </c>
      <c r="N5294" t="s">
        <v>763</v>
      </c>
      <c r="O5294" s="12">
        <v>2008</v>
      </c>
      <c r="P5294" s="12">
        <v>5</v>
      </c>
      <c r="Q5294" s="12">
        <v>2008</v>
      </c>
      <c r="R5294" s="12">
        <v>10</v>
      </c>
      <c r="S5294">
        <f t="shared" si="67"/>
        <v>8.0645161290322578E-2</v>
      </c>
      <c r="T5294" s="7">
        <v>2.5</v>
      </c>
      <c r="U5294">
        <v>8</v>
      </c>
      <c r="V5294" t="s">
        <v>82</v>
      </c>
      <c r="W5294">
        <f t="shared" si="68"/>
        <v>480</v>
      </c>
      <c r="X5294" s="5">
        <v>2</v>
      </c>
      <c r="Y5294" s="15" t="s">
        <v>48</v>
      </c>
      <c r="Z5294" t="s">
        <v>83</v>
      </c>
      <c r="AA5294" t="s">
        <v>906</v>
      </c>
      <c r="AB5294">
        <v>1</v>
      </c>
      <c r="AC5294" s="68" t="s">
        <v>1476</v>
      </c>
      <c r="AD5294" s="68" t="s">
        <v>1659</v>
      </c>
      <c r="AE5294" t="s">
        <v>1475</v>
      </c>
    </row>
    <row r="5295" spans="1:31" ht="14.4" x14ac:dyDescent="0.3">
      <c r="A5295">
        <v>48</v>
      </c>
      <c r="B5295" t="s">
        <v>24</v>
      </c>
      <c r="C5295" t="s">
        <v>358</v>
      </c>
      <c r="D5295" t="s">
        <v>359</v>
      </c>
      <c r="E5295">
        <v>2011</v>
      </c>
      <c r="F5295" t="s">
        <v>778</v>
      </c>
      <c r="G5295" t="s">
        <v>779</v>
      </c>
      <c r="H5295" s="3" t="s">
        <v>780</v>
      </c>
      <c r="I5295" s="8">
        <v>-8.09</v>
      </c>
      <c r="J5295" s="8">
        <v>-74.191999999999993</v>
      </c>
      <c r="K5295" t="s">
        <v>109</v>
      </c>
      <c r="L5295" t="s">
        <v>110</v>
      </c>
      <c r="M5295" t="s">
        <v>712</v>
      </c>
      <c r="N5295" t="s">
        <v>763</v>
      </c>
      <c r="O5295" s="12">
        <v>2008</v>
      </c>
      <c r="P5295" s="12">
        <v>5</v>
      </c>
      <c r="Q5295" s="12">
        <v>2008</v>
      </c>
      <c r="R5295" s="12">
        <v>10</v>
      </c>
      <c r="S5295">
        <f t="shared" si="67"/>
        <v>8.0645161290322578E-2</v>
      </c>
      <c r="T5295" s="7">
        <v>2.5</v>
      </c>
      <c r="U5295">
        <v>8</v>
      </c>
      <c r="V5295" t="s">
        <v>82</v>
      </c>
      <c r="W5295">
        <f t="shared" si="68"/>
        <v>480</v>
      </c>
      <c r="X5295" s="5">
        <v>2</v>
      </c>
      <c r="Y5295" s="15" t="s">
        <v>48</v>
      </c>
      <c r="Z5295" t="s">
        <v>90</v>
      </c>
      <c r="AA5295" t="s">
        <v>666</v>
      </c>
      <c r="AB5295">
        <v>0</v>
      </c>
      <c r="AC5295" s="68" t="s">
        <v>1476</v>
      </c>
      <c r="AD5295" s="68" t="s">
        <v>1659</v>
      </c>
      <c r="AE5295" t="s">
        <v>1475</v>
      </c>
    </row>
    <row r="5296" spans="1:31" ht="14.4" x14ac:dyDescent="0.3">
      <c r="A5296">
        <v>48</v>
      </c>
      <c r="B5296" t="s">
        <v>24</v>
      </c>
      <c r="C5296" t="s">
        <v>358</v>
      </c>
      <c r="D5296" t="s">
        <v>359</v>
      </c>
      <c r="E5296">
        <v>2011</v>
      </c>
      <c r="F5296" t="s">
        <v>778</v>
      </c>
      <c r="G5296" t="s">
        <v>779</v>
      </c>
      <c r="H5296" s="3" t="s">
        <v>780</v>
      </c>
      <c r="I5296" s="8">
        <v>-8.09</v>
      </c>
      <c r="J5296" s="8">
        <v>-74.191999999999993</v>
      </c>
      <c r="K5296" t="s">
        <v>109</v>
      </c>
      <c r="L5296" t="s">
        <v>110</v>
      </c>
      <c r="M5296" t="s">
        <v>712</v>
      </c>
      <c r="N5296" t="s">
        <v>763</v>
      </c>
      <c r="O5296" s="12">
        <v>2008</v>
      </c>
      <c r="P5296" s="12">
        <v>5</v>
      </c>
      <c r="Q5296" s="12">
        <v>2008</v>
      </c>
      <c r="R5296" s="12">
        <v>10</v>
      </c>
      <c r="S5296">
        <f t="shared" si="67"/>
        <v>8.0645161290322578E-2</v>
      </c>
      <c r="T5296" s="7">
        <v>2.5</v>
      </c>
      <c r="U5296">
        <v>8</v>
      </c>
      <c r="V5296" t="s">
        <v>82</v>
      </c>
      <c r="W5296">
        <f t="shared" si="68"/>
        <v>480</v>
      </c>
      <c r="X5296" s="5">
        <v>2</v>
      </c>
      <c r="Y5296" s="15" t="s">
        <v>48</v>
      </c>
      <c r="Z5296" t="s">
        <v>90</v>
      </c>
      <c r="AA5296" t="s">
        <v>91</v>
      </c>
      <c r="AB5296">
        <v>3</v>
      </c>
      <c r="AC5296" s="68" t="s">
        <v>1476</v>
      </c>
      <c r="AD5296" s="68" t="s">
        <v>1659</v>
      </c>
      <c r="AE5296" t="s">
        <v>1475</v>
      </c>
    </row>
    <row r="5297" spans="1:31" ht="14.4" x14ac:dyDescent="0.3">
      <c r="A5297">
        <v>48</v>
      </c>
      <c r="B5297" t="s">
        <v>24</v>
      </c>
      <c r="C5297" t="s">
        <v>358</v>
      </c>
      <c r="D5297" t="s">
        <v>359</v>
      </c>
      <c r="E5297">
        <v>2011</v>
      </c>
      <c r="F5297" t="s">
        <v>781</v>
      </c>
      <c r="G5297" t="s">
        <v>782</v>
      </c>
      <c r="H5297" s="3" t="s">
        <v>783</v>
      </c>
      <c r="I5297" s="8">
        <v>-9.3680000000000003</v>
      </c>
      <c r="J5297" s="8">
        <v>-74.561999999999998</v>
      </c>
      <c r="K5297" t="s">
        <v>109</v>
      </c>
      <c r="L5297" t="s">
        <v>110</v>
      </c>
      <c r="M5297" t="s">
        <v>712</v>
      </c>
      <c r="N5297" t="s">
        <v>763</v>
      </c>
      <c r="O5297" s="12">
        <v>2008</v>
      </c>
      <c r="P5297" s="12">
        <v>5</v>
      </c>
      <c r="Q5297" s="12">
        <v>2008</v>
      </c>
      <c r="R5297" s="12">
        <v>10</v>
      </c>
      <c r="S5297">
        <f t="shared" si="67"/>
        <v>8.0645161290322578E-2</v>
      </c>
      <c r="T5297" s="7">
        <v>2.5</v>
      </c>
      <c r="U5297">
        <v>8</v>
      </c>
      <c r="V5297" t="s">
        <v>82</v>
      </c>
      <c r="W5297">
        <f t="shared" si="68"/>
        <v>480</v>
      </c>
      <c r="X5297" s="5">
        <v>2</v>
      </c>
      <c r="Y5297" s="15" t="s">
        <v>48</v>
      </c>
      <c r="Z5297" t="s">
        <v>1131</v>
      </c>
      <c r="AA5297" t="s">
        <v>1132</v>
      </c>
      <c r="AB5297">
        <v>0</v>
      </c>
      <c r="AC5297" s="68" t="s">
        <v>1476</v>
      </c>
      <c r="AD5297" s="68" t="s">
        <v>1659</v>
      </c>
      <c r="AE5297" t="s">
        <v>1475</v>
      </c>
    </row>
    <row r="5298" spans="1:31" ht="14.4" x14ac:dyDescent="0.3">
      <c r="A5298">
        <v>48</v>
      </c>
      <c r="B5298" t="s">
        <v>24</v>
      </c>
      <c r="C5298" t="s">
        <v>358</v>
      </c>
      <c r="D5298" t="s">
        <v>359</v>
      </c>
      <c r="E5298">
        <v>2011</v>
      </c>
      <c r="F5298" t="s">
        <v>781</v>
      </c>
      <c r="G5298" t="s">
        <v>782</v>
      </c>
      <c r="H5298" s="3" t="s">
        <v>783</v>
      </c>
      <c r="I5298" s="8">
        <v>-9.3680000000000003</v>
      </c>
      <c r="J5298" s="8">
        <v>-74.561999999999998</v>
      </c>
      <c r="K5298" t="s">
        <v>109</v>
      </c>
      <c r="L5298" t="s">
        <v>110</v>
      </c>
      <c r="M5298" t="s">
        <v>712</v>
      </c>
      <c r="N5298" t="s">
        <v>763</v>
      </c>
      <c r="O5298" s="12">
        <v>2008</v>
      </c>
      <c r="P5298" s="12">
        <v>5</v>
      </c>
      <c r="Q5298" s="12">
        <v>2008</v>
      </c>
      <c r="R5298" s="12">
        <v>10</v>
      </c>
      <c r="S5298">
        <f t="shared" si="67"/>
        <v>8.0645161290322578E-2</v>
      </c>
      <c r="T5298" s="7">
        <v>2.5</v>
      </c>
      <c r="U5298">
        <v>8</v>
      </c>
      <c r="V5298" t="s">
        <v>82</v>
      </c>
      <c r="W5298">
        <f t="shared" si="68"/>
        <v>480</v>
      </c>
      <c r="X5298" s="5">
        <v>2</v>
      </c>
      <c r="Y5298" s="15" t="s">
        <v>48</v>
      </c>
      <c r="Z5298" t="s">
        <v>49</v>
      </c>
      <c r="AA5298" t="s">
        <v>1175</v>
      </c>
      <c r="AB5298">
        <v>0</v>
      </c>
      <c r="AC5298" s="68" t="s">
        <v>1476</v>
      </c>
      <c r="AD5298" s="68" t="s">
        <v>1659</v>
      </c>
      <c r="AE5298" t="s">
        <v>1475</v>
      </c>
    </row>
    <row r="5299" spans="1:31" ht="14.4" x14ac:dyDescent="0.3">
      <c r="A5299">
        <v>48</v>
      </c>
      <c r="B5299" t="s">
        <v>24</v>
      </c>
      <c r="C5299" t="s">
        <v>358</v>
      </c>
      <c r="D5299" t="s">
        <v>359</v>
      </c>
      <c r="E5299">
        <v>2011</v>
      </c>
      <c r="F5299" t="s">
        <v>781</v>
      </c>
      <c r="G5299" t="s">
        <v>782</v>
      </c>
      <c r="H5299" s="3" t="s">
        <v>783</v>
      </c>
      <c r="I5299" s="8">
        <v>-9.3680000000000003</v>
      </c>
      <c r="J5299" s="8">
        <v>-74.561999999999998</v>
      </c>
      <c r="K5299" t="s">
        <v>109</v>
      </c>
      <c r="L5299" t="s">
        <v>110</v>
      </c>
      <c r="M5299" t="s">
        <v>712</v>
      </c>
      <c r="N5299" t="s">
        <v>763</v>
      </c>
      <c r="O5299" s="12">
        <v>2008</v>
      </c>
      <c r="P5299" s="12">
        <v>5</v>
      </c>
      <c r="Q5299" s="12">
        <v>2008</v>
      </c>
      <c r="R5299" s="12">
        <v>10</v>
      </c>
      <c r="S5299">
        <f t="shared" si="67"/>
        <v>8.0645161290322578E-2</v>
      </c>
      <c r="T5299" s="7">
        <v>2.5</v>
      </c>
      <c r="U5299">
        <v>8</v>
      </c>
      <c r="V5299" t="s">
        <v>82</v>
      </c>
      <c r="W5299">
        <f t="shared" si="68"/>
        <v>480</v>
      </c>
      <c r="X5299" s="5">
        <v>2</v>
      </c>
      <c r="Y5299" s="15" t="s">
        <v>48</v>
      </c>
      <c r="Z5299" t="s">
        <v>49</v>
      </c>
      <c r="AA5299" t="s">
        <v>1134</v>
      </c>
      <c r="AB5299">
        <v>0</v>
      </c>
      <c r="AC5299" s="68" t="s">
        <v>1476</v>
      </c>
      <c r="AD5299" s="68" t="s">
        <v>1659</v>
      </c>
      <c r="AE5299" t="s">
        <v>1475</v>
      </c>
    </row>
    <row r="5300" spans="1:31" ht="14.4" x14ac:dyDescent="0.3">
      <c r="A5300">
        <v>48</v>
      </c>
      <c r="B5300" t="s">
        <v>24</v>
      </c>
      <c r="C5300" t="s">
        <v>358</v>
      </c>
      <c r="D5300" t="s">
        <v>359</v>
      </c>
      <c r="E5300">
        <v>2011</v>
      </c>
      <c r="F5300" t="s">
        <v>781</v>
      </c>
      <c r="G5300" t="s">
        <v>782</v>
      </c>
      <c r="H5300" s="3" t="s">
        <v>783</v>
      </c>
      <c r="I5300" s="8">
        <v>-9.3680000000000003</v>
      </c>
      <c r="J5300" s="8">
        <v>-74.561999999999998</v>
      </c>
      <c r="K5300" t="s">
        <v>109</v>
      </c>
      <c r="L5300" t="s">
        <v>110</v>
      </c>
      <c r="M5300" t="s">
        <v>712</v>
      </c>
      <c r="N5300" t="s">
        <v>763</v>
      </c>
      <c r="O5300" s="12">
        <v>2008</v>
      </c>
      <c r="P5300" s="12">
        <v>5</v>
      </c>
      <c r="Q5300" s="12">
        <v>2008</v>
      </c>
      <c r="R5300" s="12">
        <v>10</v>
      </c>
      <c r="S5300">
        <f t="shared" si="67"/>
        <v>8.0645161290322578E-2</v>
      </c>
      <c r="T5300" s="7">
        <v>2.5</v>
      </c>
      <c r="U5300">
        <v>8</v>
      </c>
      <c r="V5300" t="s">
        <v>82</v>
      </c>
      <c r="W5300">
        <f t="shared" si="68"/>
        <v>480</v>
      </c>
      <c r="X5300" s="5">
        <v>2</v>
      </c>
      <c r="Y5300" s="15" t="s">
        <v>48</v>
      </c>
      <c r="Z5300" t="s">
        <v>49</v>
      </c>
      <c r="AA5300" t="s">
        <v>490</v>
      </c>
      <c r="AB5300">
        <v>2</v>
      </c>
      <c r="AC5300" s="68" t="s">
        <v>1476</v>
      </c>
      <c r="AD5300" s="68" t="s">
        <v>1659</v>
      </c>
      <c r="AE5300" t="s">
        <v>1475</v>
      </c>
    </row>
    <row r="5301" spans="1:31" ht="14.4" x14ac:dyDescent="0.3">
      <c r="A5301">
        <v>48</v>
      </c>
      <c r="B5301" t="s">
        <v>24</v>
      </c>
      <c r="C5301" t="s">
        <v>358</v>
      </c>
      <c r="D5301" t="s">
        <v>359</v>
      </c>
      <c r="E5301">
        <v>2011</v>
      </c>
      <c r="F5301" t="s">
        <v>781</v>
      </c>
      <c r="G5301" t="s">
        <v>782</v>
      </c>
      <c r="H5301" s="3" t="s">
        <v>783</v>
      </c>
      <c r="I5301" s="8">
        <v>-9.3680000000000003</v>
      </c>
      <c r="J5301" s="8">
        <v>-74.561999999999998</v>
      </c>
      <c r="K5301" t="s">
        <v>109</v>
      </c>
      <c r="L5301" t="s">
        <v>110</v>
      </c>
      <c r="M5301" t="s">
        <v>712</v>
      </c>
      <c r="N5301" t="s">
        <v>763</v>
      </c>
      <c r="O5301" s="12">
        <v>2008</v>
      </c>
      <c r="P5301" s="12">
        <v>5</v>
      </c>
      <c r="Q5301" s="12">
        <v>2008</v>
      </c>
      <c r="R5301" s="12">
        <v>10</v>
      </c>
      <c r="S5301">
        <f t="shared" si="67"/>
        <v>8.0645161290322578E-2</v>
      </c>
      <c r="T5301" s="7">
        <v>2.5</v>
      </c>
      <c r="U5301">
        <v>8</v>
      </c>
      <c r="V5301" t="s">
        <v>82</v>
      </c>
      <c r="W5301">
        <f t="shared" si="68"/>
        <v>480</v>
      </c>
      <c r="X5301" s="5">
        <v>2</v>
      </c>
      <c r="Y5301" s="15" t="s">
        <v>48</v>
      </c>
      <c r="Z5301" t="s">
        <v>49</v>
      </c>
      <c r="AA5301" t="s">
        <v>1176</v>
      </c>
      <c r="AB5301">
        <v>0</v>
      </c>
      <c r="AC5301" s="68" t="s">
        <v>1476</v>
      </c>
      <c r="AD5301" s="68" t="s">
        <v>1659</v>
      </c>
      <c r="AE5301" t="s">
        <v>1475</v>
      </c>
    </row>
    <row r="5302" spans="1:31" ht="14.4" x14ac:dyDescent="0.3">
      <c r="A5302">
        <v>48</v>
      </c>
      <c r="B5302" t="s">
        <v>24</v>
      </c>
      <c r="C5302" t="s">
        <v>358</v>
      </c>
      <c r="D5302" t="s">
        <v>359</v>
      </c>
      <c r="E5302">
        <v>2011</v>
      </c>
      <c r="F5302" t="s">
        <v>781</v>
      </c>
      <c r="G5302" t="s">
        <v>782</v>
      </c>
      <c r="H5302" s="3" t="s">
        <v>783</v>
      </c>
      <c r="I5302" s="8">
        <v>-9.3680000000000003</v>
      </c>
      <c r="J5302" s="8">
        <v>-74.561999999999998</v>
      </c>
      <c r="K5302" t="s">
        <v>109</v>
      </c>
      <c r="L5302" t="s">
        <v>110</v>
      </c>
      <c r="M5302" t="s">
        <v>712</v>
      </c>
      <c r="N5302" t="s">
        <v>763</v>
      </c>
      <c r="O5302" s="12">
        <v>2008</v>
      </c>
      <c r="P5302" s="12">
        <v>5</v>
      </c>
      <c r="Q5302" s="12">
        <v>2008</v>
      </c>
      <c r="R5302" s="12">
        <v>10</v>
      </c>
      <c r="S5302">
        <f t="shared" si="67"/>
        <v>8.0645161290322578E-2</v>
      </c>
      <c r="T5302" s="7">
        <v>2.5</v>
      </c>
      <c r="U5302">
        <v>8</v>
      </c>
      <c r="V5302" t="s">
        <v>82</v>
      </c>
      <c r="W5302">
        <f t="shared" si="68"/>
        <v>480</v>
      </c>
      <c r="X5302" s="5">
        <v>2</v>
      </c>
      <c r="Y5302" s="15" t="s">
        <v>48</v>
      </c>
      <c r="Z5302" t="s">
        <v>49</v>
      </c>
      <c r="AA5302" t="s">
        <v>52</v>
      </c>
      <c r="AB5302">
        <v>0</v>
      </c>
      <c r="AC5302" s="68" t="s">
        <v>1476</v>
      </c>
      <c r="AD5302" s="68" t="s">
        <v>1659</v>
      </c>
      <c r="AE5302" t="s">
        <v>1475</v>
      </c>
    </row>
    <row r="5303" spans="1:31" ht="14.4" x14ac:dyDescent="0.3">
      <c r="A5303">
        <v>48</v>
      </c>
      <c r="B5303" t="s">
        <v>24</v>
      </c>
      <c r="C5303" t="s">
        <v>358</v>
      </c>
      <c r="D5303" t="s">
        <v>359</v>
      </c>
      <c r="E5303">
        <v>2011</v>
      </c>
      <c r="F5303" t="s">
        <v>781</v>
      </c>
      <c r="G5303" t="s">
        <v>782</v>
      </c>
      <c r="H5303" s="3" t="s">
        <v>783</v>
      </c>
      <c r="I5303" s="8">
        <v>-9.3680000000000003</v>
      </c>
      <c r="J5303" s="8">
        <v>-74.561999999999998</v>
      </c>
      <c r="K5303" t="s">
        <v>109</v>
      </c>
      <c r="L5303" t="s">
        <v>110</v>
      </c>
      <c r="M5303" t="s">
        <v>712</v>
      </c>
      <c r="N5303" t="s">
        <v>763</v>
      </c>
      <c r="O5303" s="12">
        <v>2008</v>
      </c>
      <c r="P5303" s="12">
        <v>5</v>
      </c>
      <c r="Q5303" s="12">
        <v>2008</v>
      </c>
      <c r="R5303" s="12">
        <v>10</v>
      </c>
      <c r="S5303">
        <f t="shared" si="67"/>
        <v>8.0645161290322578E-2</v>
      </c>
      <c r="T5303" s="7">
        <v>2.5</v>
      </c>
      <c r="U5303">
        <v>8</v>
      </c>
      <c r="V5303" t="s">
        <v>82</v>
      </c>
      <c r="W5303">
        <f t="shared" si="68"/>
        <v>480</v>
      </c>
      <c r="X5303" s="5">
        <v>2</v>
      </c>
      <c r="Y5303" s="15" t="s">
        <v>48</v>
      </c>
      <c r="Z5303" t="s">
        <v>49</v>
      </c>
      <c r="AA5303" t="s">
        <v>1177</v>
      </c>
      <c r="AB5303">
        <v>0</v>
      </c>
      <c r="AC5303" s="68" t="s">
        <v>1476</v>
      </c>
      <c r="AD5303" s="68" t="s">
        <v>1659</v>
      </c>
      <c r="AE5303" t="s">
        <v>1475</v>
      </c>
    </row>
    <row r="5304" spans="1:31" ht="14.4" x14ac:dyDescent="0.3">
      <c r="A5304">
        <v>48</v>
      </c>
      <c r="B5304" t="s">
        <v>24</v>
      </c>
      <c r="C5304" t="s">
        <v>358</v>
      </c>
      <c r="D5304" t="s">
        <v>359</v>
      </c>
      <c r="E5304">
        <v>2011</v>
      </c>
      <c r="F5304" t="s">
        <v>781</v>
      </c>
      <c r="G5304" t="s">
        <v>782</v>
      </c>
      <c r="H5304" s="3" t="s">
        <v>783</v>
      </c>
      <c r="I5304" s="8">
        <v>-9.3680000000000003</v>
      </c>
      <c r="J5304" s="8">
        <v>-74.561999999999998</v>
      </c>
      <c r="K5304" t="s">
        <v>109</v>
      </c>
      <c r="L5304" t="s">
        <v>110</v>
      </c>
      <c r="M5304" t="s">
        <v>712</v>
      </c>
      <c r="N5304" t="s">
        <v>763</v>
      </c>
      <c r="O5304" s="12">
        <v>2008</v>
      </c>
      <c r="P5304" s="12">
        <v>5</v>
      </c>
      <c r="Q5304" s="12">
        <v>2008</v>
      </c>
      <c r="R5304" s="12">
        <v>10</v>
      </c>
      <c r="S5304">
        <f t="shared" si="67"/>
        <v>8.0645161290322578E-2</v>
      </c>
      <c r="T5304" s="7">
        <v>2.5</v>
      </c>
      <c r="U5304">
        <v>8</v>
      </c>
      <c r="V5304" t="s">
        <v>82</v>
      </c>
      <c r="W5304">
        <f t="shared" si="68"/>
        <v>480</v>
      </c>
      <c r="X5304" s="5">
        <v>2</v>
      </c>
      <c r="Y5304" s="15" t="s">
        <v>48</v>
      </c>
      <c r="Z5304" t="s">
        <v>55</v>
      </c>
      <c r="AA5304" t="s">
        <v>1080</v>
      </c>
      <c r="AB5304">
        <v>1</v>
      </c>
      <c r="AC5304" s="68" t="s">
        <v>1476</v>
      </c>
      <c r="AD5304" s="68" t="s">
        <v>1659</v>
      </c>
      <c r="AE5304" t="s">
        <v>1475</v>
      </c>
    </row>
    <row r="5305" spans="1:31" ht="14.4" x14ac:dyDescent="0.3">
      <c r="A5305">
        <v>48</v>
      </c>
      <c r="B5305" t="s">
        <v>24</v>
      </c>
      <c r="C5305" t="s">
        <v>358</v>
      </c>
      <c r="D5305" t="s">
        <v>359</v>
      </c>
      <c r="E5305">
        <v>2011</v>
      </c>
      <c r="F5305" t="s">
        <v>781</v>
      </c>
      <c r="G5305" t="s">
        <v>782</v>
      </c>
      <c r="H5305" s="3" t="s">
        <v>783</v>
      </c>
      <c r="I5305" s="8">
        <v>-9.3680000000000003</v>
      </c>
      <c r="J5305" s="8">
        <v>-74.561999999999998</v>
      </c>
      <c r="K5305" t="s">
        <v>109</v>
      </c>
      <c r="L5305" t="s">
        <v>110</v>
      </c>
      <c r="M5305" t="s">
        <v>712</v>
      </c>
      <c r="N5305" t="s">
        <v>763</v>
      </c>
      <c r="O5305" s="12">
        <v>2008</v>
      </c>
      <c r="P5305" s="12">
        <v>5</v>
      </c>
      <c r="Q5305" s="12">
        <v>2008</v>
      </c>
      <c r="R5305" s="12">
        <v>10</v>
      </c>
      <c r="S5305">
        <f t="shared" si="67"/>
        <v>8.0645161290322578E-2</v>
      </c>
      <c r="T5305" s="7">
        <v>2.5</v>
      </c>
      <c r="U5305">
        <v>8</v>
      </c>
      <c r="V5305" t="s">
        <v>82</v>
      </c>
      <c r="W5305">
        <f t="shared" si="68"/>
        <v>480</v>
      </c>
      <c r="X5305" s="5">
        <v>2</v>
      </c>
      <c r="Y5305" s="15" t="s">
        <v>48</v>
      </c>
      <c r="Z5305" t="s">
        <v>55</v>
      </c>
      <c r="AA5305" t="s">
        <v>859</v>
      </c>
      <c r="AB5305">
        <v>0</v>
      </c>
      <c r="AC5305" s="68" t="s">
        <v>1476</v>
      </c>
      <c r="AD5305" s="68" t="s">
        <v>1659</v>
      </c>
      <c r="AE5305" t="s">
        <v>1475</v>
      </c>
    </row>
    <row r="5306" spans="1:31" ht="14.4" x14ac:dyDescent="0.3">
      <c r="A5306">
        <v>48</v>
      </c>
      <c r="B5306" t="s">
        <v>24</v>
      </c>
      <c r="C5306" t="s">
        <v>358</v>
      </c>
      <c r="D5306" t="s">
        <v>359</v>
      </c>
      <c r="E5306">
        <v>2011</v>
      </c>
      <c r="F5306" t="s">
        <v>781</v>
      </c>
      <c r="G5306" t="s">
        <v>782</v>
      </c>
      <c r="H5306" s="3" t="s">
        <v>783</v>
      </c>
      <c r="I5306" s="8">
        <v>-9.3680000000000003</v>
      </c>
      <c r="J5306" s="8">
        <v>-74.561999999999998</v>
      </c>
      <c r="K5306" t="s">
        <v>109</v>
      </c>
      <c r="L5306" t="s">
        <v>110</v>
      </c>
      <c r="M5306" t="s">
        <v>712</v>
      </c>
      <c r="N5306" t="s">
        <v>763</v>
      </c>
      <c r="O5306" s="12">
        <v>2008</v>
      </c>
      <c r="P5306" s="12">
        <v>5</v>
      </c>
      <c r="Q5306" s="12">
        <v>2008</v>
      </c>
      <c r="R5306" s="12">
        <v>10</v>
      </c>
      <c r="S5306">
        <f t="shared" si="67"/>
        <v>8.0645161290322578E-2</v>
      </c>
      <c r="T5306" s="7">
        <v>2.5</v>
      </c>
      <c r="U5306">
        <v>8</v>
      </c>
      <c r="V5306" t="s">
        <v>82</v>
      </c>
      <c r="W5306">
        <f t="shared" si="68"/>
        <v>480</v>
      </c>
      <c r="X5306" s="5">
        <v>2</v>
      </c>
      <c r="Y5306" s="15" t="s">
        <v>48</v>
      </c>
      <c r="Z5306" t="s">
        <v>55</v>
      </c>
      <c r="AA5306" t="s">
        <v>1054</v>
      </c>
      <c r="AB5306">
        <v>0</v>
      </c>
      <c r="AC5306" s="68" t="s">
        <v>1476</v>
      </c>
      <c r="AD5306" s="68" t="s">
        <v>1659</v>
      </c>
      <c r="AE5306" t="s">
        <v>1475</v>
      </c>
    </row>
    <row r="5307" spans="1:31" ht="14.4" x14ac:dyDescent="0.3">
      <c r="A5307">
        <v>48</v>
      </c>
      <c r="B5307" t="s">
        <v>24</v>
      </c>
      <c r="C5307" t="s">
        <v>358</v>
      </c>
      <c r="D5307" t="s">
        <v>359</v>
      </c>
      <c r="E5307">
        <v>2011</v>
      </c>
      <c r="F5307" t="s">
        <v>781</v>
      </c>
      <c r="G5307" t="s">
        <v>782</v>
      </c>
      <c r="H5307" s="3" t="s">
        <v>783</v>
      </c>
      <c r="I5307" s="8">
        <v>-9.3680000000000003</v>
      </c>
      <c r="J5307" s="8">
        <v>-74.561999999999998</v>
      </c>
      <c r="K5307" t="s">
        <v>109</v>
      </c>
      <c r="L5307" t="s">
        <v>110</v>
      </c>
      <c r="M5307" t="s">
        <v>712</v>
      </c>
      <c r="N5307" t="s">
        <v>763</v>
      </c>
      <c r="O5307" s="12">
        <v>2008</v>
      </c>
      <c r="P5307" s="12">
        <v>5</v>
      </c>
      <c r="Q5307" s="12">
        <v>2008</v>
      </c>
      <c r="R5307" s="12">
        <v>10</v>
      </c>
      <c r="S5307">
        <f t="shared" si="67"/>
        <v>8.0645161290322578E-2</v>
      </c>
      <c r="T5307" s="7">
        <v>2.5</v>
      </c>
      <c r="U5307">
        <v>8</v>
      </c>
      <c r="V5307" t="s">
        <v>82</v>
      </c>
      <c r="W5307">
        <f t="shared" si="68"/>
        <v>480</v>
      </c>
      <c r="X5307" s="5">
        <v>2</v>
      </c>
      <c r="Y5307" s="15" t="s">
        <v>48</v>
      </c>
      <c r="Z5307" t="s">
        <v>55</v>
      </c>
      <c r="AA5307" t="s">
        <v>890</v>
      </c>
      <c r="AB5307">
        <v>3</v>
      </c>
      <c r="AC5307" s="68" t="s">
        <v>1476</v>
      </c>
      <c r="AD5307" s="68" t="s">
        <v>1659</v>
      </c>
      <c r="AE5307" t="s">
        <v>1475</v>
      </c>
    </row>
    <row r="5308" spans="1:31" ht="14.4" x14ac:dyDescent="0.3">
      <c r="A5308">
        <v>48</v>
      </c>
      <c r="B5308" t="s">
        <v>24</v>
      </c>
      <c r="C5308" t="s">
        <v>358</v>
      </c>
      <c r="D5308" t="s">
        <v>359</v>
      </c>
      <c r="E5308">
        <v>2011</v>
      </c>
      <c r="F5308" t="s">
        <v>781</v>
      </c>
      <c r="G5308" t="s">
        <v>782</v>
      </c>
      <c r="H5308" s="3" t="s">
        <v>783</v>
      </c>
      <c r="I5308" s="8">
        <v>-9.3680000000000003</v>
      </c>
      <c r="J5308" s="8">
        <v>-74.561999999999998</v>
      </c>
      <c r="K5308" t="s">
        <v>109</v>
      </c>
      <c r="L5308" t="s">
        <v>110</v>
      </c>
      <c r="M5308" t="s">
        <v>712</v>
      </c>
      <c r="N5308" t="s">
        <v>763</v>
      </c>
      <c r="O5308" s="12">
        <v>2008</v>
      </c>
      <c r="P5308" s="12">
        <v>5</v>
      </c>
      <c r="Q5308" s="12">
        <v>2008</v>
      </c>
      <c r="R5308" s="12">
        <v>10</v>
      </c>
      <c r="S5308">
        <f t="shared" si="67"/>
        <v>8.0645161290322578E-2</v>
      </c>
      <c r="T5308" s="7">
        <v>2.5</v>
      </c>
      <c r="U5308">
        <v>8</v>
      </c>
      <c r="V5308" t="s">
        <v>82</v>
      </c>
      <c r="W5308">
        <f t="shared" si="68"/>
        <v>480</v>
      </c>
      <c r="X5308" s="5">
        <v>2</v>
      </c>
      <c r="Y5308" s="15" t="s">
        <v>48</v>
      </c>
      <c r="Z5308" t="s">
        <v>55</v>
      </c>
      <c r="AA5308" t="s">
        <v>860</v>
      </c>
      <c r="AB5308">
        <v>0</v>
      </c>
      <c r="AC5308" s="68" t="s">
        <v>1476</v>
      </c>
      <c r="AD5308" s="68" t="s">
        <v>1659</v>
      </c>
      <c r="AE5308" t="s">
        <v>1475</v>
      </c>
    </row>
    <row r="5309" spans="1:31" ht="14.4" x14ac:dyDescent="0.3">
      <c r="A5309">
        <v>48</v>
      </c>
      <c r="B5309" t="s">
        <v>24</v>
      </c>
      <c r="C5309" t="s">
        <v>358</v>
      </c>
      <c r="D5309" t="s">
        <v>359</v>
      </c>
      <c r="E5309">
        <v>2011</v>
      </c>
      <c r="F5309" t="s">
        <v>781</v>
      </c>
      <c r="G5309" t="s">
        <v>782</v>
      </c>
      <c r="H5309" s="3" t="s">
        <v>783</v>
      </c>
      <c r="I5309" s="8">
        <v>-9.3680000000000003</v>
      </c>
      <c r="J5309" s="8">
        <v>-74.561999999999998</v>
      </c>
      <c r="K5309" t="s">
        <v>109</v>
      </c>
      <c r="L5309" t="s">
        <v>110</v>
      </c>
      <c r="M5309" t="s">
        <v>712</v>
      </c>
      <c r="N5309" t="s">
        <v>763</v>
      </c>
      <c r="O5309" s="12">
        <v>2008</v>
      </c>
      <c r="P5309" s="12">
        <v>5</v>
      </c>
      <c r="Q5309" s="12">
        <v>2008</v>
      </c>
      <c r="R5309" s="12">
        <v>10</v>
      </c>
      <c r="S5309">
        <f t="shared" si="67"/>
        <v>8.0645161290322578E-2</v>
      </c>
      <c r="T5309" s="7">
        <v>2.5</v>
      </c>
      <c r="U5309">
        <v>8</v>
      </c>
      <c r="V5309" t="s">
        <v>82</v>
      </c>
      <c r="W5309">
        <f t="shared" si="68"/>
        <v>480</v>
      </c>
      <c r="X5309" s="5">
        <v>2</v>
      </c>
      <c r="Y5309" s="15" t="s">
        <v>48</v>
      </c>
      <c r="Z5309" t="s">
        <v>55</v>
      </c>
      <c r="AA5309" t="s">
        <v>503</v>
      </c>
      <c r="AB5309">
        <v>0</v>
      </c>
      <c r="AC5309" s="68" t="s">
        <v>1476</v>
      </c>
      <c r="AD5309" s="68" t="s">
        <v>1659</v>
      </c>
      <c r="AE5309" t="s">
        <v>1475</v>
      </c>
    </row>
    <row r="5310" spans="1:31" ht="14.4" x14ac:dyDescent="0.3">
      <c r="A5310">
        <v>48</v>
      </c>
      <c r="B5310" t="s">
        <v>24</v>
      </c>
      <c r="C5310" t="s">
        <v>358</v>
      </c>
      <c r="D5310" t="s">
        <v>359</v>
      </c>
      <c r="E5310">
        <v>2011</v>
      </c>
      <c r="F5310" t="s">
        <v>781</v>
      </c>
      <c r="G5310" t="s">
        <v>782</v>
      </c>
      <c r="H5310" s="3" t="s">
        <v>783</v>
      </c>
      <c r="I5310" s="8">
        <v>-9.3680000000000003</v>
      </c>
      <c r="J5310" s="8">
        <v>-74.561999999999998</v>
      </c>
      <c r="K5310" t="s">
        <v>109</v>
      </c>
      <c r="L5310" t="s">
        <v>110</v>
      </c>
      <c r="M5310" t="s">
        <v>712</v>
      </c>
      <c r="N5310" t="s">
        <v>763</v>
      </c>
      <c r="O5310" s="12">
        <v>2008</v>
      </c>
      <c r="P5310" s="12">
        <v>5</v>
      </c>
      <c r="Q5310" s="12">
        <v>2008</v>
      </c>
      <c r="R5310" s="12">
        <v>10</v>
      </c>
      <c r="S5310">
        <f t="shared" si="67"/>
        <v>8.0645161290322578E-2</v>
      </c>
      <c r="T5310" s="7">
        <v>2.5</v>
      </c>
      <c r="U5310">
        <v>8</v>
      </c>
      <c r="V5310" t="s">
        <v>82</v>
      </c>
      <c r="W5310">
        <f t="shared" si="68"/>
        <v>480</v>
      </c>
      <c r="X5310" s="5">
        <v>2</v>
      </c>
      <c r="Y5310" s="15" t="s">
        <v>48</v>
      </c>
      <c r="Z5310" t="s">
        <v>55</v>
      </c>
      <c r="AA5310" t="s">
        <v>1106</v>
      </c>
      <c r="AB5310">
        <v>0</v>
      </c>
      <c r="AC5310" s="68" t="s">
        <v>1476</v>
      </c>
      <c r="AD5310" s="68" t="s">
        <v>1659</v>
      </c>
      <c r="AE5310" t="s">
        <v>1475</v>
      </c>
    </row>
    <row r="5311" spans="1:31" ht="14.4" x14ac:dyDescent="0.3">
      <c r="A5311">
        <v>48</v>
      </c>
      <c r="B5311" t="s">
        <v>24</v>
      </c>
      <c r="C5311" t="s">
        <v>358</v>
      </c>
      <c r="D5311" t="s">
        <v>359</v>
      </c>
      <c r="E5311">
        <v>2011</v>
      </c>
      <c r="F5311" t="s">
        <v>781</v>
      </c>
      <c r="G5311" t="s">
        <v>782</v>
      </c>
      <c r="H5311" s="3" t="s">
        <v>783</v>
      </c>
      <c r="I5311" s="8">
        <v>-9.3680000000000003</v>
      </c>
      <c r="J5311" s="8">
        <v>-74.561999999999998</v>
      </c>
      <c r="K5311" t="s">
        <v>109</v>
      </c>
      <c r="L5311" t="s">
        <v>110</v>
      </c>
      <c r="M5311" t="s">
        <v>712</v>
      </c>
      <c r="N5311" t="s">
        <v>763</v>
      </c>
      <c r="O5311" s="12">
        <v>2008</v>
      </c>
      <c r="P5311" s="12">
        <v>5</v>
      </c>
      <c r="Q5311" s="12">
        <v>2008</v>
      </c>
      <c r="R5311" s="12">
        <v>10</v>
      </c>
      <c r="S5311">
        <f t="shared" si="67"/>
        <v>8.0645161290322578E-2</v>
      </c>
      <c r="T5311" s="7">
        <v>2.5</v>
      </c>
      <c r="U5311">
        <v>8</v>
      </c>
      <c r="V5311" t="s">
        <v>82</v>
      </c>
      <c r="W5311">
        <f t="shared" si="68"/>
        <v>480</v>
      </c>
      <c r="X5311" s="5">
        <v>2</v>
      </c>
      <c r="Y5311" s="15" t="s">
        <v>48</v>
      </c>
      <c r="Z5311" t="s">
        <v>55</v>
      </c>
      <c r="AA5311" t="s">
        <v>861</v>
      </c>
      <c r="AB5311">
        <v>0</v>
      </c>
      <c r="AC5311" s="68" t="s">
        <v>1476</v>
      </c>
      <c r="AD5311" s="68" t="s">
        <v>1659</v>
      </c>
      <c r="AE5311" t="s">
        <v>1475</v>
      </c>
    </row>
    <row r="5312" spans="1:31" ht="14.4" x14ac:dyDescent="0.3">
      <c r="A5312">
        <v>48</v>
      </c>
      <c r="B5312" t="s">
        <v>24</v>
      </c>
      <c r="C5312" t="s">
        <v>358</v>
      </c>
      <c r="D5312" t="s">
        <v>359</v>
      </c>
      <c r="E5312">
        <v>2011</v>
      </c>
      <c r="F5312" t="s">
        <v>781</v>
      </c>
      <c r="G5312" t="s">
        <v>782</v>
      </c>
      <c r="H5312" s="3" t="s">
        <v>783</v>
      </c>
      <c r="I5312" s="8">
        <v>-9.3680000000000003</v>
      </c>
      <c r="J5312" s="8">
        <v>-74.561999999999998</v>
      </c>
      <c r="K5312" t="s">
        <v>109</v>
      </c>
      <c r="L5312" t="s">
        <v>110</v>
      </c>
      <c r="M5312" t="s">
        <v>712</v>
      </c>
      <c r="N5312" t="s">
        <v>763</v>
      </c>
      <c r="O5312" s="12">
        <v>2008</v>
      </c>
      <c r="P5312" s="12">
        <v>5</v>
      </c>
      <c r="Q5312" s="12">
        <v>2008</v>
      </c>
      <c r="R5312" s="12">
        <v>10</v>
      </c>
      <c r="S5312">
        <f t="shared" si="67"/>
        <v>8.0645161290322578E-2</v>
      </c>
      <c r="T5312" s="7">
        <v>2.5</v>
      </c>
      <c r="U5312">
        <v>8</v>
      </c>
      <c r="V5312" t="s">
        <v>82</v>
      </c>
      <c r="W5312">
        <f t="shared" si="68"/>
        <v>480</v>
      </c>
      <c r="X5312" s="5">
        <v>2</v>
      </c>
      <c r="Y5312" s="15" t="s">
        <v>48</v>
      </c>
      <c r="Z5312" t="s">
        <v>55</v>
      </c>
      <c r="AA5312" t="s">
        <v>56</v>
      </c>
      <c r="AB5312">
        <v>0</v>
      </c>
      <c r="AC5312" s="68" t="s">
        <v>1476</v>
      </c>
      <c r="AD5312" s="68" t="s">
        <v>1659</v>
      </c>
      <c r="AE5312" t="s">
        <v>1475</v>
      </c>
    </row>
    <row r="5313" spans="1:31" ht="14.4" x14ac:dyDescent="0.3">
      <c r="A5313">
        <v>48</v>
      </c>
      <c r="B5313" t="s">
        <v>24</v>
      </c>
      <c r="C5313" t="s">
        <v>358</v>
      </c>
      <c r="D5313" t="s">
        <v>359</v>
      </c>
      <c r="E5313">
        <v>2011</v>
      </c>
      <c r="F5313" t="s">
        <v>781</v>
      </c>
      <c r="G5313" t="s">
        <v>782</v>
      </c>
      <c r="H5313" s="3" t="s">
        <v>783</v>
      </c>
      <c r="I5313" s="8">
        <v>-9.3680000000000003</v>
      </c>
      <c r="J5313" s="8">
        <v>-74.561999999999998</v>
      </c>
      <c r="K5313" t="s">
        <v>109</v>
      </c>
      <c r="L5313" t="s">
        <v>110</v>
      </c>
      <c r="M5313" t="s">
        <v>712</v>
      </c>
      <c r="N5313" t="s">
        <v>763</v>
      </c>
      <c r="O5313" s="12">
        <v>2008</v>
      </c>
      <c r="P5313" s="12">
        <v>5</v>
      </c>
      <c r="Q5313" s="12">
        <v>2008</v>
      </c>
      <c r="R5313" s="12">
        <v>10</v>
      </c>
      <c r="S5313">
        <f t="shared" si="67"/>
        <v>8.0645161290322578E-2</v>
      </c>
      <c r="T5313" s="7">
        <v>2.5</v>
      </c>
      <c r="U5313">
        <v>8</v>
      </c>
      <c r="V5313" t="s">
        <v>82</v>
      </c>
      <c r="W5313">
        <f t="shared" si="68"/>
        <v>480</v>
      </c>
      <c r="X5313" s="5">
        <v>2</v>
      </c>
      <c r="Y5313" s="15" t="s">
        <v>48</v>
      </c>
      <c r="Z5313" t="s">
        <v>55</v>
      </c>
      <c r="AA5313" t="s">
        <v>895</v>
      </c>
      <c r="AB5313">
        <v>1</v>
      </c>
      <c r="AC5313" s="68" t="s">
        <v>1476</v>
      </c>
      <c r="AD5313" s="68" t="s">
        <v>1659</v>
      </c>
      <c r="AE5313" t="s">
        <v>1475</v>
      </c>
    </row>
    <row r="5314" spans="1:31" ht="14.4" x14ac:dyDescent="0.3">
      <c r="A5314">
        <v>48</v>
      </c>
      <c r="B5314" t="s">
        <v>24</v>
      </c>
      <c r="C5314" t="s">
        <v>358</v>
      </c>
      <c r="D5314" t="s">
        <v>359</v>
      </c>
      <c r="E5314">
        <v>2011</v>
      </c>
      <c r="F5314" t="s">
        <v>781</v>
      </c>
      <c r="G5314" t="s">
        <v>782</v>
      </c>
      <c r="H5314" s="3" t="s">
        <v>783</v>
      </c>
      <c r="I5314" s="8">
        <v>-9.3680000000000003</v>
      </c>
      <c r="J5314" s="8">
        <v>-74.561999999999998</v>
      </c>
      <c r="K5314" t="s">
        <v>109</v>
      </c>
      <c r="L5314" t="s">
        <v>110</v>
      </c>
      <c r="M5314" t="s">
        <v>712</v>
      </c>
      <c r="N5314" t="s">
        <v>763</v>
      </c>
      <c r="O5314" s="12">
        <v>2008</v>
      </c>
      <c r="P5314" s="12">
        <v>5</v>
      </c>
      <c r="Q5314" s="12">
        <v>2008</v>
      </c>
      <c r="R5314" s="12">
        <v>10</v>
      </c>
      <c r="S5314">
        <f t="shared" si="67"/>
        <v>8.0645161290322578E-2</v>
      </c>
      <c r="T5314" s="7">
        <v>2.5</v>
      </c>
      <c r="U5314">
        <v>8</v>
      </c>
      <c r="V5314" t="s">
        <v>82</v>
      </c>
      <c r="W5314">
        <f t="shared" si="68"/>
        <v>480</v>
      </c>
      <c r="X5314" s="5">
        <v>2</v>
      </c>
      <c r="Y5314" s="15" t="s">
        <v>48</v>
      </c>
      <c r="Z5314" t="s">
        <v>55</v>
      </c>
      <c r="AA5314" t="s">
        <v>1135</v>
      </c>
      <c r="AB5314">
        <v>1</v>
      </c>
      <c r="AC5314" s="68" t="s">
        <v>1476</v>
      </c>
      <c r="AD5314" s="68" t="s">
        <v>1659</v>
      </c>
      <c r="AE5314" t="s">
        <v>1475</v>
      </c>
    </row>
    <row r="5315" spans="1:31" ht="14.4" x14ac:dyDescent="0.3">
      <c r="A5315">
        <v>48</v>
      </c>
      <c r="B5315" t="s">
        <v>24</v>
      </c>
      <c r="C5315" t="s">
        <v>358</v>
      </c>
      <c r="D5315" t="s">
        <v>359</v>
      </c>
      <c r="E5315">
        <v>2011</v>
      </c>
      <c r="F5315" t="s">
        <v>781</v>
      </c>
      <c r="G5315" t="s">
        <v>782</v>
      </c>
      <c r="H5315" s="3" t="s">
        <v>783</v>
      </c>
      <c r="I5315" s="8">
        <v>-9.3680000000000003</v>
      </c>
      <c r="J5315" s="8">
        <v>-74.561999999999998</v>
      </c>
      <c r="K5315" t="s">
        <v>109</v>
      </c>
      <c r="L5315" t="s">
        <v>110</v>
      </c>
      <c r="M5315" t="s">
        <v>712</v>
      </c>
      <c r="N5315" t="s">
        <v>763</v>
      </c>
      <c r="O5315" s="12">
        <v>2008</v>
      </c>
      <c r="P5315" s="12">
        <v>5</v>
      </c>
      <c r="Q5315" s="12">
        <v>2008</v>
      </c>
      <c r="R5315" s="12">
        <v>10</v>
      </c>
      <c r="S5315">
        <f t="shared" si="67"/>
        <v>8.0645161290322578E-2</v>
      </c>
      <c r="T5315" s="7">
        <v>2.5</v>
      </c>
      <c r="U5315">
        <v>8</v>
      </c>
      <c r="V5315" t="s">
        <v>82</v>
      </c>
      <c r="W5315">
        <f t="shared" si="68"/>
        <v>480</v>
      </c>
      <c r="X5315" s="5">
        <v>2</v>
      </c>
      <c r="Y5315" s="15" t="s">
        <v>48</v>
      </c>
      <c r="Z5315" t="s">
        <v>55</v>
      </c>
      <c r="AA5315" t="s">
        <v>59</v>
      </c>
      <c r="AB5315">
        <v>1</v>
      </c>
      <c r="AC5315" s="68" t="s">
        <v>1476</v>
      </c>
      <c r="AD5315" s="68" t="s">
        <v>1659</v>
      </c>
      <c r="AE5315" t="s">
        <v>1475</v>
      </c>
    </row>
    <row r="5316" spans="1:31" ht="14.4" x14ac:dyDescent="0.3">
      <c r="A5316">
        <v>48</v>
      </c>
      <c r="B5316" t="s">
        <v>24</v>
      </c>
      <c r="C5316" t="s">
        <v>358</v>
      </c>
      <c r="D5316" t="s">
        <v>359</v>
      </c>
      <c r="E5316">
        <v>2011</v>
      </c>
      <c r="F5316" t="s">
        <v>781</v>
      </c>
      <c r="G5316" t="s">
        <v>782</v>
      </c>
      <c r="H5316" s="3" t="s">
        <v>783</v>
      </c>
      <c r="I5316" s="8">
        <v>-9.3680000000000003</v>
      </c>
      <c r="J5316" s="8">
        <v>-74.561999999999998</v>
      </c>
      <c r="K5316" t="s">
        <v>109</v>
      </c>
      <c r="L5316" t="s">
        <v>110</v>
      </c>
      <c r="M5316" t="s">
        <v>712</v>
      </c>
      <c r="N5316" t="s">
        <v>763</v>
      </c>
      <c r="O5316" s="12">
        <v>2008</v>
      </c>
      <c r="P5316" s="12">
        <v>5</v>
      </c>
      <c r="Q5316" s="12">
        <v>2008</v>
      </c>
      <c r="R5316" s="12">
        <v>10</v>
      </c>
      <c r="S5316">
        <f t="shared" si="67"/>
        <v>8.0645161290322578E-2</v>
      </c>
      <c r="T5316" s="7">
        <v>2.5</v>
      </c>
      <c r="U5316">
        <v>8</v>
      </c>
      <c r="V5316" t="s">
        <v>82</v>
      </c>
      <c r="W5316">
        <f t="shared" si="68"/>
        <v>480</v>
      </c>
      <c r="X5316" s="5">
        <v>2</v>
      </c>
      <c r="Y5316" s="15" t="s">
        <v>48</v>
      </c>
      <c r="Z5316" t="s">
        <v>55</v>
      </c>
      <c r="AA5316" t="s">
        <v>1136</v>
      </c>
      <c r="AB5316">
        <v>0</v>
      </c>
      <c r="AC5316" s="68" t="s">
        <v>1476</v>
      </c>
      <c r="AD5316" s="68" t="s">
        <v>1659</v>
      </c>
      <c r="AE5316" t="s">
        <v>1475</v>
      </c>
    </row>
    <row r="5317" spans="1:31" ht="14.4" x14ac:dyDescent="0.3">
      <c r="A5317">
        <v>48</v>
      </c>
      <c r="B5317" t="s">
        <v>24</v>
      </c>
      <c r="C5317" t="s">
        <v>358</v>
      </c>
      <c r="D5317" t="s">
        <v>359</v>
      </c>
      <c r="E5317">
        <v>2011</v>
      </c>
      <c r="F5317" t="s">
        <v>781</v>
      </c>
      <c r="G5317" t="s">
        <v>782</v>
      </c>
      <c r="H5317" s="3" t="s">
        <v>783</v>
      </c>
      <c r="I5317" s="8">
        <v>-9.3680000000000003</v>
      </c>
      <c r="J5317" s="8">
        <v>-74.561999999999998</v>
      </c>
      <c r="K5317" t="s">
        <v>109</v>
      </c>
      <c r="L5317" t="s">
        <v>110</v>
      </c>
      <c r="M5317" t="s">
        <v>712</v>
      </c>
      <c r="N5317" t="s">
        <v>763</v>
      </c>
      <c r="O5317" s="12">
        <v>2008</v>
      </c>
      <c r="P5317" s="12">
        <v>5</v>
      </c>
      <c r="Q5317" s="12">
        <v>2008</v>
      </c>
      <c r="R5317" s="12">
        <v>10</v>
      </c>
      <c r="S5317">
        <f t="shared" si="67"/>
        <v>8.0645161290322578E-2</v>
      </c>
      <c r="T5317" s="7">
        <v>2.5</v>
      </c>
      <c r="U5317">
        <v>8</v>
      </c>
      <c r="V5317" t="s">
        <v>82</v>
      </c>
      <c r="W5317">
        <f t="shared" si="68"/>
        <v>480</v>
      </c>
      <c r="X5317" s="5">
        <v>2</v>
      </c>
      <c r="Y5317" s="15" t="s">
        <v>48</v>
      </c>
      <c r="Z5317" t="s">
        <v>55</v>
      </c>
      <c r="AA5317" t="s">
        <v>62</v>
      </c>
      <c r="AB5317">
        <v>0</v>
      </c>
      <c r="AC5317" s="68" t="s">
        <v>1476</v>
      </c>
      <c r="AD5317" s="68" t="s">
        <v>1659</v>
      </c>
      <c r="AE5317" t="s">
        <v>1475</v>
      </c>
    </row>
    <row r="5318" spans="1:31" ht="14.4" x14ac:dyDescent="0.3">
      <c r="A5318">
        <v>48</v>
      </c>
      <c r="B5318" t="s">
        <v>24</v>
      </c>
      <c r="C5318" t="s">
        <v>358</v>
      </c>
      <c r="D5318" t="s">
        <v>359</v>
      </c>
      <c r="E5318">
        <v>2011</v>
      </c>
      <c r="F5318" t="s">
        <v>781</v>
      </c>
      <c r="G5318" t="s">
        <v>782</v>
      </c>
      <c r="H5318" s="3" t="s">
        <v>783</v>
      </c>
      <c r="I5318" s="8">
        <v>-9.3680000000000003</v>
      </c>
      <c r="J5318" s="8">
        <v>-74.561999999999998</v>
      </c>
      <c r="K5318" t="s">
        <v>109</v>
      </c>
      <c r="L5318" t="s">
        <v>110</v>
      </c>
      <c r="M5318" t="s">
        <v>712</v>
      </c>
      <c r="N5318" t="s">
        <v>763</v>
      </c>
      <c r="O5318" s="12">
        <v>2008</v>
      </c>
      <c r="P5318" s="12">
        <v>5</v>
      </c>
      <c r="Q5318" s="12">
        <v>2008</v>
      </c>
      <c r="R5318" s="12">
        <v>10</v>
      </c>
      <c r="S5318">
        <f t="shared" si="67"/>
        <v>8.0645161290322578E-2</v>
      </c>
      <c r="T5318" s="7">
        <v>2.5</v>
      </c>
      <c r="U5318">
        <v>8</v>
      </c>
      <c r="V5318" t="s">
        <v>82</v>
      </c>
      <c r="W5318">
        <f t="shared" si="68"/>
        <v>480</v>
      </c>
      <c r="X5318" s="5">
        <v>2</v>
      </c>
      <c r="Y5318" s="15" t="s">
        <v>48</v>
      </c>
      <c r="Z5318" t="s">
        <v>55</v>
      </c>
      <c r="AA5318" t="s">
        <v>1082</v>
      </c>
      <c r="AB5318">
        <v>0</v>
      </c>
      <c r="AC5318" s="68" t="s">
        <v>1476</v>
      </c>
      <c r="AD5318" s="68" t="s">
        <v>1659</v>
      </c>
      <c r="AE5318" t="s">
        <v>1475</v>
      </c>
    </row>
    <row r="5319" spans="1:31" ht="14.4" x14ac:dyDescent="0.3">
      <c r="A5319">
        <v>48</v>
      </c>
      <c r="B5319" t="s">
        <v>24</v>
      </c>
      <c r="C5319" t="s">
        <v>358</v>
      </c>
      <c r="D5319" t="s">
        <v>359</v>
      </c>
      <c r="E5319">
        <v>2011</v>
      </c>
      <c r="F5319" t="s">
        <v>781</v>
      </c>
      <c r="G5319" t="s">
        <v>782</v>
      </c>
      <c r="H5319" s="3" t="s">
        <v>783</v>
      </c>
      <c r="I5319" s="8">
        <v>-9.3680000000000003</v>
      </c>
      <c r="J5319" s="8">
        <v>-74.561999999999998</v>
      </c>
      <c r="K5319" t="s">
        <v>109</v>
      </c>
      <c r="L5319" t="s">
        <v>110</v>
      </c>
      <c r="M5319" t="s">
        <v>712</v>
      </c>
      <c r="N5319" t="s">
        <v>763</v>
      </c>
      <c r="O5319" s="12">
        <v>2008</v>
      </c>
      <c r="P5319" s="12">
        <v>5</v>
      </c>
      <c r="Q5319" s="12">
        <v>2008</v>
      </c>
      <c r="R5319" s="12">
        <v>10</v>
      </c>
      <c r="S5319">
        <f t="shared" si="67"/>
        <v>8.0645161290322578E-2</v>
      </c>
      <c r="T5319" s="7">
        <v>2.5</v>
      </c>
      <c r="U5319">
        <v>8</v>
      </c>
      <c r="V5319" t="s">
        <v>82</v>
      </c>
      <c r="W5319">
        <f t="shared" si="68"/>
        <v>480</v>
      </c>
      <c r="X5319" s="5">
        <v>2</v>
      </c>
      <c r="Y5319" s="15" t="s">
        <v>48</v>
      </c>
      <c r="Z5319" t="s">
        <v>55</v>
      </c>
      <c r="AA5319" t="s">
        <v>1162</v>
      </c>
      <c r="AB5319">
        <v>0</v>
      </c>
      <c r="AC5319" s="68" t="s">
        <v>1476</v>
      </c>
      <c r="AD5319" s="68" t="s">
        <v>1659</v>
      </c>
      <c r="AE5319" t="s">
        <v>1475</v>
      </c>
    </row>
    <row r="5320" spans="1:31" ht="14.4" x14ac:dyDescent="0.3">
      <c r="A5320">
        <v>48</v>
      </c>
      <c r="B5320" t="s">
        <v>24</v>
      </c>
      <c r="C5320" t="s">
        <v>358</v>
      </c>
      <c r="D5320" t="s">
        <v>359</v>
      </c>
      <c r="E5320">
        <v>2011</v>
      </c>
      <c r="F5320" t="s">
        <v>781</v>
      </c>
      <c r="G5320" t="s">
        <v>782</v>
      </c>
      <c r="H5320" s="3" t="s">
        <v>783</v>
      </c>
      <c r="I5320" s="8">
        <v>-9.3680000000000003</v>
      </c>
      <c r="J5320" s="8">
        <v>-74.561999999999998</v>
      </c>
      <c r="K5320" t="s">
        <v>109</v>
      </c>
      <c r="L5320" t="s">
        <v>110</v>
      </c>
      <c r="M5320" t="s">
        <v>712</v>
      </c>
      <c r="N5320" t="s">
        <v>763</v>
      </c>
      <c r="O5320" s="12">
        <v>2008</v>
      </c>
      <c r="P5320" s="12">
        <v>5</v>
      </c>
      <c r="Q5320" s="12">
        <v>2008</v>
      </c>
      <c r="R5320" s="12">
        <v>10</v>
      </c>
      <c r="S5320">
        <f t="shared" si="67"/>
        <v>8.0645161290322578E-2</v>
      </c>
      <c r="T5320" s="7">
        <v>2.5</v>
      </c>
      <c r="U5320">
        <v>8</v>
      </c>
      <c r="V5320" t="s">
        <v>82</v>
      </c>
      <c r="W5320">
        <f t="shared" si="68"/>
        <v>480</v>
      </c>
      <c r="X5320" s="5">
        <v>2</v>
      </c>
      <c r="Y5320" s="15" t="s">
        <v>48</v>
      </c>
      <c r="Z5320" t="s">
        <v>55</v>
      </c>
      <c r="AA5320" t="s">
        <v>655</v>
      </c>
      <c r="AB5320">
        <v>2</v>
      </c>
      <c r="AC5320" s="68" t="s">
        <v>1476</v>
      </c>
      <c r="AD5320" s="68" t="s">
        <v>1659</v>
      </c>
      <c r="AE5320" t="s">
        <v>1475</v>
      </c>
    </row>
    <row r="5321" spans="1:31" ht="14.4" x14ac:dyDescent="0.3">
      <c r="A5321">
        <v>48</v>
      </c>
      <c r="B5321" t="s">
        <v>24</v>
      </c>
      <c r="C5321" t="s">
        <v>358</v>
      </c>
      <c r="D5321" t="s">
        <v>359</v>
      </c>
      <c r="E5321">
        <v>2011</v>
      </c>
      <c r="F5321" t="s">
        <v>781</v>
      </c>
      <c r="G5321" t="s">
        <v>782</v>
      </c>
      <c r="H5321" s="3" t="s">
        <v>783</v>
      </c>
      <c r="I5321" s="8">
        <v>-9.3680000000000003</v>
      </c>
      <c r="J5321" s="8">
        <v>-74.561999999999998</v>
      </c>
      <c r="K5321" t="s">
        <v>109</v>
      </c>
      <c r="L5321" t="s">
        <v>110</v>
      </c>
      <c r="M5321" t="s">
        <v>712</v>
      </c>
      <c r="N5321" t="s">
        <v>763</v>
      </c>
      <c r="O5321" s="12">
        <v>2008</v>
      </c>
      <c r="P5321" s="12">
        <v>5</v>
      </c>
      <c r="Q5321" s="12">
        <v>2008</v>
      </c>
      <c r="R5321" s="12">
        <v>10</v>
      </c>
      <c r="S5321">
        <f t="shared" si="67"/>
        <v>8.0645161290322578E-2</v>
      </c>
      <c r="T5321" s="7">
        <v>2.5</v>
      </c>
      <c r="U5321">
        <v>8</v>
      </c>
      <c r="V5321" t="s">
        <v>82</v>
      </c>
      <c r="W5321">
        <f t="shared" si="68"/>
        <v>480</v>
      </c>
      <c r="X5321" s="5">
        <v>2</v>
      </c>
      <c r="Y5321" s="15" t="s">
        <v>48</v>
      </c>
      <c r="Z5321" t="s">
        <v>55</v>
      </c>
      <c r="AA5321" t="s">
        <v>379</v>
      </c>
      <c r="AB5321">
        <v>5</v>
      </c>
      <c r="AC5321" s="68" t="s">
        <v>1476</v>
      </c>
      <c r="AD5321" s="68" t="s">
        <v>1659</v>
      </c>
      <c r="AE5321" t="s">
        <v>1475</v>
      </c>
    </row>
    <row r="5322" spans="1:31" ht="14.4" x14ac:dyDescent="0.3">
      <c r="A5322">
        <v>48</v>
      </c>
      <c r="B5322" t="s">
        <v>24</v>
      </c>
      <c r="C5322" t="s">
        <v>358</v>
      </c>
      <c r="D5322" t="s">
        <v>359</v>
      </c>
      <c r="E5322">
        <v>2011</v>
      </c>
      <c r="F5322" t="s">
        <v>781</v>
      </c>
      <c r="G5322" t="s">
        <v>782</v>
      </c>
      <c r="H5322" s="3" t="s">
        <v>783</v>
      </c>
      <c r="I5322" s="8">
        <v>-9.3680000000000003</v>
      </c>
      <c r="J5322" s="8">
        <v>-74.561999999999998</v>
      </c>
      <c r="K5322" t="s">
        <v>109</v>
      </c>
      <c r="L5322" t="s">
        <v>110</v>
      </c>
      <c r="M5322" t="s">
        <v>712</v>
      </c>
      <c r="N5322" t="s">
        <v>763</v>
      </c>
      <c r="O5322" s="12">
        <v>2008</v>
      </c>
      <c r="P5322" s="12">
        <v>5</v>
      </c>
      <c r="Q5322" s="12">
        <v>2008</v>
      </c>
      <c r="R5322" s="12">
        <v>10</v>
      </c>
      <c r="S5322">
        <f t="shared" si="67"/>
        <v>8.0645161290322578E-2</v>
      </c>
      <c r="T5322" s="7">
        <v>2.5</v>
      </c>
      <c r="U5322">
        <v>8</v>
      </c>
      <c r="V5322" t="s">
        <v>82</v>
      </c>
      <c r="W5322">
        <f t="shared" si="68"/>
        <v>480</v>
      </c>
      <c r="X5322" s="5">
        <v>2</v>
      </c>
      <c r="Y5322" s="15" t="s">
        <v>48</v>
      </c>
      <c r="Z5322" t="s">
        <v>55</v>
      </c>
      <c r="AA5322" t="s">
        <v>899</v>
      </c>
      <c r="AB5322">
        <v>7</v>
      </c>
      <c r="AC5322" s="68" t="s">
        <v>1476</v>
      </c>
      <c r="AD5322" s="68" t="s">
        <v>1659</v>
      </c>
      <c r="AE5322" t="s">
        <v>1475</v>
      </c>
    </row>
    <row r="5323" spans="1:31" ht="14.4" x14ac:dyDescent="0.3">
      <c r="A5323">
        <v>48</v>
      </c>
      <c r="B5323" t="s">
        <v>24</v>
      </c>
      <c r="C5323" t="s">
        <v>358</v>
      </c>
      <c r="D5323" t="s">
        <v>359</v>
      </c>
      <c r="E5323">
        <v>2011</v>
      </c>
      <c r="F5323" t="s">
        <v>781</v>
      </c>
      <c r="G5323" t="s">
        <v>782</v>
      </c>
      <c r="H5323" s="3" t="s">
        <v>783</v>
      </c>
      <c r="I5323" s="8">
        <v>-9.3680000000000003</v>
      </c>
      <c r="J5323" s="8">
        <v>-74.561999999999998</v>
      </c>
      <c r="K5323" t="s">
        <v>109</v>
      </c>
      <c r="L5323" t="s">
        <v>110</v>
      </c>
      <c r="M5323" t="s">
        <v>712</v>
      </c>
      <c r="N5323" t="s">
        <v>763</v>
      </c>
      <c r="O5323" s="12">
        <v>2008</v>
      </c>
      <c r="P5323" s="12">
        <v>5</v>
      </c>
      <c r="Q5323" s="12">
        <v>2008</v>
      </c>
      <c r="R5323" s="12">
        <v>10</v>
      </c>
      <c r="S5323">
        <f t="shared" si="67"/>
        <v>8.0645161290322578E-2</v>
      </c>
      <c r="T5323" s="7">
        <v>2.5</v>
      </c>
      <c r="U5323">
        <v>8</v>
      </c>
      <c r="V5323" t="s">
        <v>82</v>
      </c>
      <c r="W5323">
        <f t="shared" si="68"/>
        <v>480</v>
      </c>
      <c r="X5323" s="5">
        <v>2</v>
      </c>
      <c r="Y5323" s="15" t="s">
        <v>48</v>
      </c>
      <c r="Z5323" t="s">
        <v>55</v>
      </c>
      <c r="AA5323" t="s">
        <v>1062</v>
      </c>
      <c r="AB5323">
        <v>0</v>
      </c>
      <c r="AC5323" s="68" t="s">
        <v>1476</v>
      </c>
      <c r="AD5323" s="68" t="s">
        <v>1659</v>
      </c>
      <c r="AE5323" t="s">
        <v>1475</v>
      </c>
    </row>
    <row r="5324" spans="1:31" ht="14.4" x14ac:dyDescent="0.3">
      <c r="A5324">
        <v>48</v>
      </c>
      <c r="B5324" t="s">
        <v>24</v>
      </c>
      <c r="C5324" t="s">
        <v>358</v>
      </c>
      <c r="D5324" t="s">
        <v>359</v>
      </c>
      <c r="E5324">
        <v>2011</v>
      </c>
      <c r="F5324" t="s">
        <v>781</v>
      </c>
      <c r="G5324" t="s">
        <v>782</v>
      </c>
      <c r="H5324" s="3" t="s">
        <v>783</v>
      </c>
      <c r="I5324" s="8">
        <v>-9.3680000000000003</v>
      </c>
      <c r="J5324" s="8">
        <v>-74.561999999999998</v>
      </c>
      <c r="K5324" t="s">
        <v>109</v>
      </c>
      <c r="L5324" t="s">
        <v>110</v>
      </c>
      <c r="M5324" t="s">
        <v>712</v>
      </c>
      <c r="N5324" t="s">
        <v>763</v>
      </c>
      <c r="O5324" s="12">
        <v>2008</v>
      </c>
      <c r="P5324" s="12">
        <v>5</v>
      </c>
      <c r="Q5324" s="12">
        <v>2008</v>
      </c>
      <c r="R5324" s="12">
        <v>10</v>
      </c>
      <c r="S5324">
        <f t="shared" si="67"/>
        <v>8.0645161290322578E-2</v>
      </c>
      <c r="T5324" s="7">
        <v>2.5</v>
      </c>
      <c r="U5324">
        <v>8</v>
      </c>
      <c r="V5324" t="s">
        <v>82</v>
      </c>
      <c r="W5324">
        <f t="shared" si="68"/>
        <v>480</v>
      </c>
      <c r="X5324" s="5">
        <v>2</v>
      </c>
      <c r="Y5324" s="15" t="s">
        <v>48</v>
      </c>
      <c r="Z5324" t="s">
        <v>55</v>
      </c>
      <c r="AA5324" t="s">
        <v>1072</v>
      </c>
      <c r="AB5324">
        <v>0</v>
      </c>
      <c r="AC5324" s="68" t="s">
        <v>1476</v>
      </c>
      <c r="AD5324" s="68" t="s">
        <v>1659</v>
      </c>
      <c r="AE5324" t="s">
        <v>1475</v>
      </c>
    </row>
    <row r="5325" spans="1:31" ht="14.4" x14ac:dyDescent="0.3">
      <c r="A5325">
        <v>48</v>
      </c>
      <c r="B5325" t="s">
        <v>24</v>
      </c>
      <c r="C5325" t="s">
        <v>358</v>
      </c>
      <c r="D5325" t="s">
        <v>359</v>
      </c>
      <c r="E5325">
        <v>2011</v>
      </c>
      <c r="F5325" t="s">
        <v>781</v>
      </c>
      <c r="G5325" t="s">
        <v>782</v>
      </c>
      <c r="H5325" s="3" t="s">
        <v>783</v>
      </c>
      <c r="I5325" s="8">
        <v>-9.3680000000000003</v>
      </c>
      <c r="J5325" s="8">
        <v>-74.561999999999998</v>
      </c>
      <c r="K5325" t="s">
        <v>109</v>
      </c>
      <c r="L5325" t="s">
        <v>110</v>
      </c>
      <c r="M5325" t="s">
        <v>712</v>
      </c>
      <c r="N5325" t="s">
        <v>763</v>
      </c>
      <c r="O5325" s="12">
        <v>2008</v>
      </c>
      <c r="P5325" s="12">
        <v>5</v>
      </c>
      <c r="Q5325" s="12">
        <v>2008</v>
      </c>
      <c r="R5325" s="12">
        <v>10</v>
      </c>
      <c r="S5325">
        <f t="shared" si="67"/>
        <v>8.0645161290322578E-2</v>
      </c>
      <c r="T5325" s="7">
        <v>2.5</v>
      </c>
      <c r="U5325">
        <v>8</v>
      </c>
      <c r="V5325" t="s">
        <v>82</v>
      </c>
      <c r="W5325">
        <f t="shared" si="68"/>
        <v>480</v>
      </c>
      <c r="X5325" s="5">
        <v>2</v>
      </c>
      <c r="Y5325" s="15" t="s">
        <v>48</v>
      </c>
      <c r="Z5325" t="s">
        <v>55</v>
      </c>
      <c r="AA5325" t="s">
        <v>1110</v>
      </c>
      <c r="AB5325">
        <v>0</v>
      </c>
      <c r="AC5325" s="68" t="s">
        <v>1476</v>
      </c>
      <c r="AD5325" s="68" t="s">
        <v>1659</v>
      </c>
      <c r="AE5325" t="s">
        <v>1475</v>
      </c>
    </row>
    <row r="5326" spans="1:31" ht="14.4" x14ac:dyDescent="0.3">
      <c r="A5326">
        <v>48</v>
      </c>
      <c r="B5326" t="s">
        <v>24</v>
      </c>
      <c r="C5326" t="s">
        <v>358</v>
      </c>
      <c r="D5326" t="s">
        <v>359</v>
      </c>
      <c r="E5326">
        <v>2011</v>
      </c>
      <c r="F5326" t="s">
        <v>781</v>
      </c>
      <c r="G5326" t="s">
        <v>782</v>
      </c>
      <c r="H5326" s="3" t="s">
        <v>783</v>
      </c>
      <c r="I5326" s="8">
        <v>-9.3680000000000003</v>
      </c>
      <c r="J5326" s="8">
        <v>-74.561999999999998</v>
      </c>
      <c r="K5326" t="s">
        <v>109</v>
      </c>
      <c r="L5326" t="s">
        <v>110</v>
      </c>
      <c r="M5326" t="s">
        <v>712</v>
      </c>
      <c r="N5326" t="s">
        <v>763</v>
      </c>
      <c r="O5326" s="12">
        <v>2008</v>
      </c>
      <c r="P5326" s="12">
        <v>5</v>
      </c>
      <c r="Q5326" s="12">
        <v>2008</v>
      </c>
      <c r="R5326" s="12">
        <v>10</v>
      </c>
      <c r="S5326">
        <f t="shared" si="67"/>
        <v>8.0645161290322578E-2</v>
      </c>
      <c r="T5326" s="7">
        <v>2.5</v>
      </c>
      <c r="U5326">
        <v>8</v>
      </c>
      <c r="V5326" t="s">
        <v>82</v>
      </c>
      <c r="W5326">
        <f t="shared" si="68"/>
        <v>480</v>
      </c>
      <c r="X5326" s="5">
        <v>2</v>
      </c>
      <c r="Y5326" s="15" t="s">
        <v>48</v>
      </c>
      <c r="Z5326" t="s">
        <v>55</v>
      </c>
      <c r="AA5326" t="s">
        <v>1178</v>
      </c>
      <c r="AB5326">
        <v>0</v>
      </c>
      <c r="AC5326" s="68" t="s">
        <v>1476</v>
      </c>
      <c r="AD5326" s="68" t="s">
        <v>1659</v>
      </c>
      <c r="AE5326" t="s">
        <v>1475</v>
      </c>
    </row>
    <row r="5327" spans="1:31" ht="14.4" x14ac:dyDescent="0.3">
      <c r="A5327">
        <v>48</v>
      </c>
      <c r="B5327" t="s">
        <v>24</v>
      </c>
      <c r="C5327" t="s">
        <v>358</v>
      </c>
      <c r="D5327" t="s">
        <v>359</v>
      </c>
      <c r="E5327">
        <v>2011</v>
      </c>
      <c r="F5327" t="s">
        <v>781</v>
      </c>
      <c r="G5327" t="s">
        <v>782</v>
      </c>
      <c r="H5327" s="3" t="s">
        <v>783</v>
      </c>
      <c r="I5327" s="8">
        <v>-9.3680000000000003</v>
      </c>
      <c r="J5327" s="8">
        <v>-74.561999999999998</v>
      </c>
      <c r="K5327" t="s">
        <v>109</v>
      </c>
      <c r="L5327" t="s">
        <v>110</v>
      </c>
      <c r="M5327" t="s">
        <v>712</v>
      </c>
      <c r="N5327" t="s">
        <v>763</v>
      </c>
      <c r="O5327" s="12">
        <v>2008</v>
      </c>
      <c r="P5327" s="12">
        <v>5</v>
      </c>
      <c r="Q5327" s="12">
        <v>2008</v>
      </c>
      <c r="R5327" s="12">
        <v>10</v>
      </c>
      <c r="S5327">
        <f t="shared" si="67"/>
        <v>8.0645161290322578E-2</v>
      </c>
      <c r="T5327" s="7">
        <v>2.5</v>
      </c>
      <c r="U5327">
        <v>8</v>
      </c>
      <c r="V5327" t="s">
        <v>82</v>
      </c>
      <c r="W5327">
        <f t="shared" si="68"/>
        <v>480</v>
      </c>
      <c r="X5327" s="5">
        <v>2</v>
      </c>
      <c r="Y5327" s="15" t="s">
        <v>48</v>
      </c>
      <c r="Z5327" t="s">
        <v>55</v>
      </c>
      <c r="AA5327" t="s">
        <v>867</v>
      </c>
      <c r="AB5327">
        <v>0</v>
      </c>
      <c r="AC5327" s="68" t="s">
        <v>1476</v>
      </c>
      <c r="AD5327" s="68" t="s">
        <v>1659</v>
      </c>
      <c r="AE5327" t="s">
        <v>1475</v>
      </c>
    </row>
    <row r="5328" spans="1:31" ht="14.4" x14ac:dyDescent="0.3">
      <c r="A5328">
        <v>48</v>
      </c>
      <c r="B5328" t="s">
        <v>24</v>
      </c>
      <c r="C5328" t="s">
        <v>358</v>
      </c>
      <c r="D5328" t="s">
        <v>359</v>
      </c>
      <c r="E5328">
        <v>2011</v>
      </c>
      <c r="F5328" t="s">
        <v>781</v>
      </c>
      <c r="G5328" t="s">
        <v>782</v>
      </c>
      <c r="H5328" s="3" t="s">
        <v>783</v>
      </c>
      <c r="I5328" s="8">
        <v>-9.3680000000000003</v>
      </c>
      <c r="J5328" s="8">
        <v>-74.561999999999998</v>
      </c>
      <c r="K5328" t="s">
        <v>109</v>
      </c>
      <c r="L5328" t="s">
        <v>110</v>
      </c>
      <c r="M5328" t="s">
        <v>712</v>
      </c>
      <c r="N5328" t="s">
        <v>763</v>
      </c>
      <c r="O5328" s="12">
        <v>2008</v>
      </c>
      <c r="P5328" s="12">
        <v>5</v>
      </c>
      <c r="Q5328" s="12">
        <v>2008</v>
      </c>
      <c r="R5328" s="12">
        <v>10</v>
      </c>
      <c r="S5328">
        <f t="shared" si="67"/>
        <v>8.0645161290322578E-2</v>
      </c>
      <c r="T5328" s="7">
        <v>2.5</v>
      </c>
      <c r="U5328">
        <v>8</v>
      </c>
      <c r="V5328" t="s">
        <v>82</v>
      </c>
      <c r="W5328">
        <f t="shared" si="68"/>
        <v>480</v>
      </c>
      <c r="X5328" s="5">
        <v>2</v>
      </c>
      <c r="Y5328" s="15" t="s">
        <v>48</v>
      </c>
      <c r="Z5328" t="s">
        <v>55</v>
      </c>
      <c r="AA5328" t="s">
        <v>258</v>
      </c>
      <c r="AB5328">
        <v>0</v>
      </c>
      <c r="AC5328" s="68" t="s">
        <v>1476</v>
      </c>
      <c r="AD5328" s="68" t="s">
        <v>1659</v>
      </c>
      <c r="AE5328" t="s">
        <v>1475</v>
      </c>
    </row>
    <row r="5329" spans="1:31" ht="14.4" x14ac:dyDescent="0.3">
      <c r="A5329">
        <v>48</v>
      </c>
      <c r="B5329" t="s">
        <v>24</v>
      </c>
      <c r="C5329" t="s">
        <v>358</v>
      </c>
      <c r="D5329" t="s">
        <v>359</v>
      </c>
      <c r="E5329">
        <v>2011</v>
      </c>
      <c r="F5329" t="s">
        <v>781</v>
      </c>
      <c r="G5329" t="s">
        <v>782</v>
      </c>
      <c r="H5329" s="3" t="s">
        <v>783</v>
      </c>
      <c r="I5329" s="8">
        <v>-9.3680000000000003</v>
      </c>
      <c r="J5329" s="8">
        <v>-74.561999999999998</v>
      </c>
      <c r="K5329" t="s">
        <v>109</v>
      </c>
      <c r="L5329" t="s">
        <v>110</v>
      </c>
      <c r="M5329" t="s">
        <v>712</v>
      </c>
      <c r="N5329" t="s">
        <v>763</v>
      </c>
      <c r="O5329" s="12">
        <v>2008</v>
      </c>
      <c r="P5329" s="12">
        <v>5</v>
      </c>
      <c r="Q5329" s="12">
        <v>2008</v>
      </c>
      <c r="R5329" s="12">
        <v>10</v>
      </c>
      <c r="S5329">
        <f t="shared" si="67"/>
        <v>8.0645161290322578E-2</v>
      </c>
      <c r="T5329" s="7">
        <v>2.5</v>
      </c>
      <c r="U5329">
        <v>8</v>
      </c>
      <c r="V5329" t="s">
        <v>82</v>
      </c>
      <c r="W5329">
        <f t="shared" si="68"/>
        <v>480</v>
      </c>
      <c r="X5329" s="5">
        <v>2</v>
      </c>
      <c r="Y5329" s="15" t="s">
        <v>48</v>
      </c>
      <c r="Z5329" t="s">
        <v>55</v>
      </c>
      <c r="AA5329" t="s">
        <v>1083</v>
      </c>
      <c r="AB5329">
        <v>8</v>
      </c>
      <c r="AC5329" s="68" t="s">
        <v>1476</v>
      </c>
      <c r="AD5329" s="68" t="s">
        <v>1659</v>
      </c>
      <c r="AE5329" t="s">
        <v>1475</v>
      </c>
    </row>
    <row r="5330" spans="1:31" ht="14.4" x14ac:dyDescent="0.3">
      <c r="A5330">
        <v>48</v>
      </c>
      <c r="B5330" t="s">
        <v>24</v>
      </c>
      <c r="C5330" t="s">
        <v>358</v>
      </c>
      <c r="D5330" t="s">
        <v>359</v>
      </c>
      <c r="E5330">
        <v>2011</v>
      </c>
      <c r="F5330" t="s">
        <v>781</v>
      </c>
      <c r="G5330" t="s">
        <v>782</v>
      </c>
      <c r="H5330" s="3" t="s">
        <v>783</v>
      </c>
      <c r="I5330" s="8">
        <v>-9.3680000000000003</v>
      </c>
      <c r="J5330" s="8">
        <v>-74.561999999999998</v>
      </c>
      <c r="K5330" t="s">
        <v>109</v>
      </c>
      <c r="L5330" t="s">
        <v>110</v>
      </c>
      <c r="M5330" t="s">
        <v>712</v>
      </c>
      <c r="N5330" t="s">
        <v>763</v>
      </c>
      <c r="O5330" s="12">
        <v>2008</v>
      </c>
      <c r="P5330" s="12">
        <v>5</v>
      </c>
      <c r="Q5330" s="12">
        <v>2008</v>
      </c>
      <c r="R5330" s="12">
        <v>10</v>
      </c>
      <c r="S5330">
        <f t="shared" si="67"/>
        <v>8.0645161290322578E-2</v>
      </c>
      <c r="T5330" s="7">
        <v>2.5</v>
      </c>
      <c r="U5330">
        <v>8</v>
      </c>
      <c r="V5330" t="s">
        <v>82</v>
      </c>
      <c r="W5330">
        <f t="shared" si="68"/>
        <v>480</v>
      </c>
      <c r="X5330" s="5">
        <v>2</v>
      </c>
      <c r="Y5330" s="15" t="s">
        <v>48</v>
      </c>
      <c r="Z5330" t="s">
        <v>55</v>
      </c>
      <c r="AA5330" t="s">
        <v>524</v>
      </c>
      <c r="AB5330">
        <v>0</v>
      </c>
      <c r="AC5330" s="68" t="s">
        <v>1476</v>
      </c>
      <c r="AD5330" s="68" t="s">
        <v>1659</v>
      </c>
      <c r="AE5330" t="s">
        <v>1475</v>
      </c>
    </row>
    <row r="5331" spans="1:31" ht="14.4" x14ac:dyDescent="0.3">
      <c r="A5331">
        <v>48</v>
      </c>
      <c r="B5331" t="s">
        <v>24</v>
      </c>
      <c r="C5331" t="s">
        <v>358</v>
      </c>
      <c r="D5331" t="s">
        <v>359</v>
      </c>
      <c r="E5331">
        <v>2011</v>
      </c>
      <c r="F5331" t="s">
        <v>781</v>
      </c>
      <c r="G5331" t="s">
        <v>782</v>
      </c>
      <c r="H5331" s="3" t="s">
        <v>783</v>
      </c>
      <c r="I5331" s="8">
        <v>-9.3680000000000003</v>
      </c>
      <c r="J5331" s="8">
        <v>-74.561999999999998</v>
      </c>
      <c r="K5331" t="s">
        <v>109</v>
      </c>
      <c r="L5331" t="s">
        <v>110</v>
      </c>
      <c r="M5331" t="s">
        <v>712</v>
      </c>
      <c r="N5331" t="s">
        <v>763</v>
      </c>
      <c r="O5331" s="12">
        <v>2008</v>
      </c>
      <c r="P5331" s="12">
        <v>5</v>
      </c>
      <c r="Q5331" s="12">
        <v>2008</v>
      </c>
      <c r="R5331" s="12">
        <v>10</v>
      </c>
      <c r="S5331">
        <f t="shared" si="67"/>
        <v>8.0645161290322578E-2</v>
      </c>
      <c r="T5331" s="7">
        <v>2.5</v>
      </c>
      <c r="U5331">
        <v>8</v>
      </c>
      <c r="V5331" t="s">
        <v>82</v>
      </c>
      <c r="W5331">
        <f t="shared" si="68"/>
        <v>480</v>
      </c>
      <c r="X5331" s="5">
        <v>2</v>
      </c>
      <c r="Y5331" s="15" t="s">
        <v>48</v>
      </c>
      <c r="Z5331" t="s">
        <v>55</v>
      </c>
      <c r="AA5331" t="s">
        <v>1107</v>
      </c>
      <c r="AB5331">
        <v>0</v>
      </c>
      <c r="AC5331" s="68" t="s">
        <v>1476</v>
      </c>
      <c r="AD5331" s="68" t="s">
        <v>1659</v>
      </c>
      <c r="AE5331" t="s">
        <v>1475</v>
      </c>
    </row>
    <row r="5332" spans="1:31" ht="14.4" x14ac:dyDescent="0.3">
      <c r="A5332">
        <v>48</v>
      </c>
      <c r="B5332" t="s">
        <v>24</v>
      </c>
      <c r="C5332" t="s">
        <v>358</v>
      </c>
      <c r="D5332" t="s">
        <v>359</v>
      </c>
      <c r="E5332">
        <v>2011</v>
      </c>
      <c r="F5332" t="s">
        <v>781</v>
      </c>
      <c r="G5332" t="s">
        <v>782</v>
      </c>
      <c r="H5332" s="3" t="s">
        <v>783</v>
      </c>
      <c r="I5332" s="8">
        <v>-9.3680000000000003</v>
      </c>
      <c r="J5332" s="8">
        <v>-74.561999999999998</v>
      </c>
      <c r="K5332" t="s">
        <v>109</v>
      </c>
      <c r="L5332" t="s">
        <v>110</v>
      </c>
      <c r="M5332" t="s">
        <v>712</v>
      </c>
      <c r="N5332" t="s">
        <v>763</v>
      </c>
      <c r="O5332" s="12">
        <v>2008</v>
      </c>
      <c r="P5332" s="12">
        <v>5</v>
      </c>
      <c r="Q5332" s="12">
        <v>2008</v>
      </c>
      <c r="R5332" s="12">
        <v>10</v>
      </c>
      <c r="S5332">
        <f t="shared" si="67"/>
        <v>8.0645161290322578E-2</v>
      </c>
      <c r="T5332" s="7">
        <v>2.5</v>
      </c>
      <c r="U5332">
        <v>8</v>
      </c>
      <c r="V5332" t="s">
        <v>82</v>
      </c>
      <c r="W5332">
        <f t="shared" si="68"/>
        <v>480</v>
      </c>
      <c r="X5332" s="5">
        <v>2</v>
      </c>
      <c r="Y5332" s="15" t="s">
        <v>48</v>
      </c>
      <c r="Z5332" t="s">
        <v>55</v>
      </c>
      <c r="AA5332" t="s">
        <v>1112</v>
      </c>
      <c r="AB5332">
        <v>0</v>
      </c>
      <c r="AC5332" s="68" t="s">
        <v>1476</v>
      </c>
      <c r="AD5332" s="68" t="s">
        <v>1659</v>
      </c>
      <c r="AE5332" t="s">
        <v>1475</v>
      </c>
    </row>
    <row r="5333" spans="1:31" ht="14.4" x14ac:dyDescent="0.3">
      <c r="A5333">
        <v>48</v>
      </c>
      <c r="B5333" t="s">
        <v>24</v>
      </c>
      <c r="C5333" t="s">
        <v>358</v>
      </c>
      <c r="D5333" t="s">
        <v>359</v>
      </c>
      <c r="E5333">
        <v>2011</v>
      </c>
      <c r="F5333" t="s">
        <v>781</v>
      </c>
      <c r="G5333" t="s">
        <v>782</v>
      </c>
      <c r="H5333" s="3" t="s">
        <v>783</v>
      </c>
      <c r="I5333" s="8">
        <v>-9.3680000000000003</v>
      </c>
      <c r="J5333" s="8">
        <v>-74.561999999999998</v>
      </c>
      <c r="K5333" t="s">
        <v>109</v>
      </c>
      <c r="L5333" t="s">
        <v>110</v>
      </c>
      <c r="M5333" t="s">
        <v>712</v>
      </c>
      <c r="N5333" t="s">
        <v>763</v>
      </c>
      <c r="O5333" s="12">
        <v>2008</v>
      </c>
      <c r="P5333" s="12">
        <v>5</v>
      </c>
      <c r="Q5333" s="12">
        <v>2008</v>
      </c>
      <c r="R5333" s="12">
        <v>10</v>
      </c>
      <c r="S5333">
        <f t="shared" si="67"/>
        <v>8.0645161290322578E-2</v>
      </c>
      <c r="T5333" s="7">
        <v>2.5</v>
      </c>
      <c r="U5333">
        <v>8</v>
      </c>
      <c r="V5333" t="s">
        <v>82</v>
      </c>
      <c r="W5333">
        <f t="shared" si="68"/>
        <v>480</v>
      </c>
      <c r="X5333" s="5">
        <v>2</v>
      </c>
      <c r="Y5333" s="15" t="s">
        <v>48</v>
      </c>
      <c r="Z5333" t="s">
        <v>55</v>
      </c>
      <c r="AA5333" t="s">
        <v>889</v>
      </c>
      <c r="AB5333">
        <v>4</v>
      </c>
      <c r="AC5333" s="68" t="s">
        <v>1476</v>
      </c>
      <c r="AD5333" s="68" t="s">
        <v>1659</v>
      </c>
      <c r="AE5333" t="s">
        <v>1475</v>
      </c>
    </row>
    <row r="5334" spans="1:31" ht="14.4" x14ac:dyDescent="0.3">
      <c r="A5334">
        <v>48</v>
      </c>
      <c r="B5334" t="s">
        <v>24</v>
      </c>
      <c r="C5334" t="s">
        <v>358</v>
      </c>
      <c r="D5334" t="s">
        <v>359</v>
      </c>
      <c r="E5334">
        <v>2011</v>
      </c>
      <c r="F5334" t="s">
        <v>781</v>
      </c>
      <c r="G5334" t="s">
        <v>782</v>
      </c>
      <c r="H5334" s="3" t="s">
        <v>783</v>
      </c>
      <c r="I5334" s="8">
        <v>-9.3680000000000003</v>
      </c>
      <c r="J5334" s="8">
        <v>-74.561999999999998</v>
      </c>
      <c r="K5334" t="s">
        <v>109</v>
      </c>
      <c r="L5334" t="s">
        <v>110</v>
      </c>
      <c r="M5334" t="s">
        <v>712</v>
      </c>
      <c r="N5334" t="s">
        <v>763</v>
      </c>
      <c r="O5334" s="12">
        <v>2008</v>
      </c>
      <c r="P5334" s="12">
        <v>5</v>
      </c>
      <c r="Q5334" s="12">
        <v>2008</v>
      </c>
      <c r="R5334" s="12">
        <v>10</v>
      </c>
      <c r="S5334">
        <f t="shared" si="67"/>
        <v>8.0645161290322578E-2</v>
      </c>
      <c r="T5334" s="7">
        <v>2.5</v>
      </c>
      <c r="U5334">
        <v>8</v>
      </c>
      <c r="V5334" t="s">
        <v>82</v>
      </c>
      <c r="W5334">
        <f t="shared" si="68"/>
        <v>480</v>
      </c>
      <c r="X5334" s="5">
        <v>2</v>
      </c>
      <c r="Y5334" s="15" t="s">
        <v>48</v>
      </c>
      <c r="Z5334" t="s">
        <v>55</v>
      </c>
      <c r="AA5334" t="s">
        <v>896</v>
      </c>
      <c r="AB5334">
        <v>0</v>
      </c>
      <c r="AC5334" s="68" t="s">
        <v>1476</v>
      </c>
      <c r="AD5334" s="68" t="s">
        <v>1659</v>
      </c>
      <c r="AE5334" t="s">
        <v>1475</v>
      </c>
    </row>
    <row r="5335" spans="1:31" ht="14.4" x14ac:dyDescent="0.3">
      <c r="A5335">
        <v>48</v>
      </c>
      <c r="B5335" t="s">
        <v>24</v>
      </c>
      <c r="C5335" t="s">
        <v>358</v>
      </c>
      <c r="D5335" t="s">
        <v>359</v>
      </c>
      <c r="E5335">
        <v>2011</v>
      </c>
      <c r="F5335" t="s">
        <v>781</v>
      </c>
      <c r="G5335" t="s">
        <v>782</v>
      </c>
      <c r="H5335" s="3" t="s">
        <v>783</v>
      </c>
      <c r="I5335" s="8">
        <v>-9.3680000000000003</v>
      </c>
      <c r="J5335" s="8">
        <v>-74.561999999999998</v>
      </c>
      <c r="K5335" t="s">
        <v>109</v>
      </c>
      <c r="L5335" t="s">
        <v>110</v>
      </c>
      <c r="M5335" t="s">
        <v>712</v>
      </c>
      <c r="N5335" t="s">
        <v>763</v>
      </c>
      <c r="O5335" s="12">
        <v>2008</v>
      </c>
      <c r="P5335" s="12">
        <v>5</v>
      </c>
      <c r="Q5335" s="12">
        <v>2008</v>
      </c>
      <c r="R5335" s="12">
        <v>10</v>
      </c>
      <c r="S5335">
        <f t="shared" si="67"/>
        <v>8.0645161290322578E-2</v>
      </c>
      <c r="T5335" s="7">
        <v>2.5</v>
      </c>
      <c r="U5335">
        <v>8</v>
      </c>
      <c r="V5335" t="s">
        <v>82</v>
      </c>
      <c r="W5335">
        <f t="shared" si="68"/>
        <v>480</v>
      </c>
      <c r="X5335" s="5">
        <v>2</v>
      </c>
      <c r="Y5335" s="15" t="s">
        <v>48</v>
      </c>
      <c r="Z5335" t="s">
        <v>55</v>
      </c>
      <c r="AA5335" t="s">
        <v>1179</v>
      </c>
      <c r="AB5335">
        <v>0</v>
      </c>
      <c r="AC5335" s="68" t="s">
        <v>1476</v>
      </c>
      <c r="AD5335" s="68" t="s">
        <v>1659</v>
      </c>
      <c r="AE5335" t="s">
        <v>1475</v>
      </c>
    </row>
    <row r="5336" spans="1:31" ht="14.4" x14ac:dyDescent="0.3">
      <c r="A5336">
        <v>48</v>
      </c>
      <c r="B5336" t="s">
        <v>24</v>
      </c>
      <c r="C5336" t="s">
        <v>358</v>
      </c>
      <c r="D5336" t="s">
        <v>359</v>
      </c>
      <c r="E5336">
        <v>2011</v>
      </c>
      <c r="F5336" t="s">
        <v>781</v>
      </c>
      <c r="G5336" t="s">
        <v>782</v>
      </c>
      <c r="H5336" s="3" t="s">
        <v>783</v>
      </c>
      <c r="I5336" s="8">
        <v>-9.3680000000000003</v>
      </c>
      <c r="J5336" s="8">
        <v>-74.561999999999998</v>
      </c>
      <c r="K5336" t="s">
        <v>109</v>
      </c>
      <c r="L5336" t="s">
        <v>110</v>
      </c>
      <c r="M5336" t="s">
        <v>712</v>
      </c>
      <c r="N5336" t="s">
        <v>763</v>
      </c>
      <c r="O5336" s="12">
        <v>2008</v>
      </c>
      <c r="P5336" s="12">
        <v>5</v>
      </c>
      <c r="Q5336" s="12">
        <v>2008</v>
      </c>
      <c r="R5336" s="12">
        <v>10</v>
      </c>
      <c r="S5336">
        <f t="shared" si="67"/>
        <v>8.0645161290322578E-2</v>
      </c>
      <c r="T5336" s="7">
        <v>2.5</v>
      </c>
      <c r="U5336">
        <v>8</v>
      </c>
      <c r="V5336" t="s">
        <v>82</v>
      </c>
      <c r="W5336">
        <f t="shared" si="68"/>
        <v>480</v>
      </c>
      <c r="X5336" s="5">
        <v>2</v>
      </c>
      <c r="Y5336" s="15" t="s">
        <v>48</v>
      </c>
      <c r="Z5336" t="s">
        <v>55</v>
      </c>
      <c r="AA5336" t="s">
        <v>70</v>
      </c>
      <c r="AB5336">
        <v>0</v>
      </c>
      <c r="AC5336" s="68" t="s">
        <v>1476</v>
      </c>
      <c r="AD5336" s="68" t="s">
        <v>1659</v>
      </c>
      <c r="AE5336" t="s">
        <v>1475</v>
      </c>
    </row>
    <row r="5337" spans="1:31" ht="14.4" x14ac:dyDescent="0.3">
      <c r="A5337">
        <v>48</v>
      </c>
      <c r="B5337" t="s">
        <v>24</v>
      </c>
      <c r="C5337" t="s">
        <v>358</v>
      </c>
      <c r="D5337" t="s">
        <v>359</v>
      </c>
      <c r="E5337">
        <v>2011</v>
      </c>
      <c r="F5337" t="s">
        <v>781</v>
      </c>
      <c r="G5337" t="s">
        <v>782</v>
      </c>
      <c r="H5337" s="3" t="s">
        <v>783</v>
      </c>
      <c r="I5337" s="8">
        <v>-9.3680000000000003</v>
      </c>
      <c r="J5337" s="8">
        <v>-74.561999999999998</v>
      </c>
      <c r="K5337" t="s">
        <v>109</v>
      </c>
      <c r="L5337" t="s">
        <v>110</v>
      </c>
      <c r="M5337" t="s">
        <v>712</v>
      </c>
      <c r="N5337" t="s">
        <v>763</v>
      </c>
      <c r="O5337" s="12">
        <v>2008</v>
      </c>
      <c r="P5337" s="12">
        <v>5</v>
      </c>
      <c r="Q5337" s="12">
        <v>2008</v>
      </c>
      <c r="R5337" s="12">
        <v>10</v>
      </c>
      <c r="S5337">
        <f t="shared" si="67"/>
        <v>8.0645161290322578E-2</v>
      </c>
      <c r="T5337" s="7">
        <v>2.5</v>
      </c>
      <c r="U5337">
        <v>8</v>
      </c>
      <c r="V5337" t="s">
        <v>82</v>
      </c>
      <c r="W5337">
        <f t="shared" si="68"/>
        <v>480</v>
      </c>
      <c r="X5337" s="5">
        <v>2</v>
      </c>
      <c r="Y5337" s="15" t="s">
        <v>48</v>
      </c>
      <c r="Z5337" t="s">
        <v>55</v>
      </c>
      <c r="AA5337" t="s">
        <v>1108</v>
      </c>
      <c r="AB5337">
        <v>0</v>
      </c>
      <c r="AC5337" s="68" t="s">
        <v>1476</v>
      </c>
      <c r="AD5337" s="68" t="s">
        <v>1659</v>
      </c>
      <c r="AE5337" t="s">
        <v>1475</v>
      </c>
    </row>
    <row r="5338" spans="1:31" ht="14.4" x14ac:dyDescent="0.3">
      <c r="A5338">
        <v>48</v>
      </c>
      <c r="B5338" t="s">
        <v>24</v>
      </c>
      <c r="C5338" t="s">
        <v>358</v>
      </c>
      <c r="D5338" t="s">
        <v>359</v>
      </c>
      <c r="E5338">
        <v>2011</v>
      </c>
      <c r="F5338" t="s">
        <v>781</v>
      </c>
      <c r="G5338" t="s">
        <v>782</v>
      </c>
      <c r="H5338" s="3" t="s">
        <v>783</v>
      </c>
      <c r="I5338" s="8">
        <v>-9.3680000000000003</v>
      </c>
      <c r="J5338" s="8">
        <v>-74.561999999999998</v>
      </c>
      <c r="K5338" t="s">
        <v>109</v>
      </c>
      <c r="L5338" t="s">
        <v>110</v>
      </c>
      <c r="M5338" t="s">
        <v>712</v>
      </c>
      <c r="N5338" t="s">
        <v>763</v>
      </c>
      <c r="O5338" s="12">
        <v>2008</v>
      </c>
      <c r="P5338" s="12">
        <v>5</v>
      </c>
      <c r="Q5338" s="12">
        <v>2008</v>
      </c>
      <c r="R5338" s="12">
        <v>10</v>
      </c>
      <c r="S5338">
        <f t="shared" si="67"/>
        <v>8.0645161290322578E-2</v>
      </c>
      <c r="T5338" s="7">
        <v>2.5</v>
      </c>
      <c r="U5338">
        <v>8</v>
      </c>
      <c r="V5338" t="s">
        <v>82</v>
      </c>
      <c r="W5338">
        <f t="shared" si="68"/>
        <v>480</v>
      </c>
      <c r="X5338" s="5">
        <v>2</v>
      </c>
      <c r="Y5338" s="15" t="s">
        <v>48</v>
      </c>
      <c r="Z5338" t="s">
        <v>55</v>
      </c>
      <c r="AA5338" t="s">
        <v>1139</v>
      </c>
      <c r="AB5338">
        <v>0</v>
      </c>
      <c r="AC5338" s="68" t="s">
        <v>1476</v>
      </c>
      <c r="AD5338" s="68" t="s">
        <v>1659</v>
      </c>
      <c r="AE5338" t="s">
        <v>1475</v>
      </c>
    </row>
    <row r="5339" spans="1:31" ht="14.4" x14ac:dyDescent="0.3">
      <c r="A5339">
        <v>48</v>
      </c>
      <c r="B5339" t="s">
        <v>24</v>
      </c>
      <c r="C5339" t="s">
        <v>358</v>
      </c>
      <c r="D5339" t="s">
        <v>359</v>
      </c>
      <c r="E5339">
        <v>2011</v>
      </c>
      <c r="F5339" t="s">
        <v>781</v>
      </c>
      <c r="G5339" t="s">
        <v>782</v>
      </c>
      <c r="H5339" s="3" t="s">
        <v>783</v>
      </c>
      <c r="I5339" s="8">
        <v>-9.3680000000000003</v>
      </c>
      <c r="J5339" s="8">
        <v>-74.561999999999998</v>
      </c>
      <c r="K5339" t="s">
        <v>109</v>
      </c>
      <c r="L5339" t="s">
        <v>110</v>
      </c>
      <c r="M5339" t="s">
        <v>712</v>
      </c>
      <c r="N5339" t="s">
        <v>763</v>
      </c>
      <c r="O5339" s="12">
        <v>2008</v>
      </c>
      <c r="P5339" s="12">
        <v>5</v>
      </c>
      <c r="Q5339" s="12">
        <v>2008</v>
      </c>
      <c r="R5339" s="12">
        <v>10</v>
      </c>
      <c r="S5339">
        <f t="shared" si="67"/>
        <v>8.0645161290322578E-2</v>
      </c>
      <c r="T5339" s="7">
        <v>2.5</v>
      </c>
      <c r="U5339">
        <v>8</v>
      </c>
      <c r="V5339" t="s">
        <v>82</v>
      </c>
      <c r="W5339">
        <f t="shared" si="68"/>
        <v>480</v>
      </c>
      <c r="X5339" s="5">
        <v>2</v>
      </c>
      <c r="Y5339" s="15" t="s">
        <v>48</v>
      </c>
      <c r="Z5339" t="s">
        <v>55</v>
      </c>
      <c r="AA5339" t="s">
        <v>1113</v>
      </c>
      <c r="AB5339">
        <v>0</v>
      </c>
      <c r="AC5339" s="68" t="s">
        <v>1476</v>
      </c>
      <c r="AD5339" s="68" t="s">
        <v>1659</v>
      </c>
      <c r="AE5339" t="s">
        <v>1475</v>
      </c>
    </row>
    <row r="5340" spans="1:31" ht="14.4" x14ac:dyDescent="0.3">
      <c r="A5340">
        <v>48</v>
      </c>
      <c r="B5340" t="s">
        <v>24</v>
      </c>
      <c r="C5340" t="s">
        <v>358</v>
      </c>
      <c r="D5340" t="s">
        <v>359</v>
      </c>
      <c r="E5340">
        <v>2011</v>
      </c>
      <c r="F5340" t="s">
        <v>781</v>
      </c>
      <c r="G5340" t="s">
        <v>782</v>
      </c>
      <c r="H5340" s="3" t="s">
        <v>783</v>
      </c>
      <c r="I5340" s="8">
        <v>-9.3680000000000003</v>
      </c>
      <c r="J5340" s="8">
        <v>-74.561999999999998</v>
      </c>
      <c r="K5340" t="s">
        <v>109</v>
      </c>
      <c r="L5340" t="s">
        <v>110</v>
      </c>
      <c r="M5340" t="s">
        <v>712</v>
      </c>
      <c r="N5340" t="s">
        <v>763</v>
      </c>
      <c r="O5340" s="12">
        <v>2008</v>
      </c>
      <c r="P5340" s="12">
        <v>5</v>
      </c>
      <c r="Q5340" s="12">
        <v>2008</v>
      </c>
      <c r="R5340" s="12">
        <v>10</v>
      </c>
      <c r="S5340">
        <f t="shared" si="67"/>
        <v>8.0645161290322578E-2</v>
      </c>
      <c r="T5340" s="7">
        <v>2.5</v>
      </c>
      <c r="U5340">
        <v>8</v>
      </c>
      <c r="V5340" t="s">
        <v>82</v>
      </c>
      <c r="W5340">
        <f t="shared" si="68"/>
        <v>480</v>
      </c>
      <c r="X5340" s="5">
        <v>2</v>
      </c>
      <c r="Y5340" s="15" t="s">
        <v>48</v>
      </c>
      <c r="Z5340" t="s">
        <v>55</v>
      </c>
      <c r="AA5340" t="s">
        <v>73</v>
      </c>
      <c r="AB5340">
        <v>0</v>
      </c>
      <c r="AC5340" s="68" t="s">
        <v>1476</v>
      </c>
      <c r="AD5340" s="68" t="s">
        <v>1659</v>
      </c>
      <c r="AE5340" t="s">
        <v>1475</v>
      </c>
    </row>
    <row r="5341" spans="1:31" ht="14.4" x14ac:dyDescent="0.3">
      <c r="A5341">
        <v>48</v>
      </c>
      <c r="B5341" t="s">
        <v>24</v>
      </c>
      <c r="C5341" t="s">
        <v>358</v>
      </c>
      <c r="D5341" t="s">
        <v>359</v>
      </c>
      <c r="E5341">
        <v>2011</v>
      </c>
      <c r="F5341" t="s">
        <v>781</v>
      </c>
      <c r="G5341" t="s">
        <v>782</v>
      </c>
      <c r="H5341" s="3" t="s">
        <v>783</v>
      </c>
      <c r="I5341" s="8">
        <v>-9.3680000000000003</v>
      </c>
      <c r="J5341" s="8">
        <v>-74.561999999999998</v>
      </c>
      <c r="K5341" t="s">
        <v>109</v>
      </c>
      <c r="L5341" t="s">
        <v>110</v>
      </c>
      <c r="M5341" t="s">
        <v>712</v>
      </c>
      <c r="N5341" t="s">
        <v>763</v>
      </c>
      <c r="O5341" s="12">
        <v>2008</v>
      </c>
      <c r="P5341" s="12">
        <v>5</v>
      </c>
      <c r="Q5341" s="12">
        <v>2008</v>
      </c>
      <c r="R5341" s="12">
        <v>10</v>
      </c>
      <c r="S5341">
        <f t="shared" si="67"/>
        <v>8.0645161290322578E-2</v>
      </c>
      <c r="T5341" s="7">
        <v>2.5</v>
      </c>
      <c r="U5341">
        <v>8</v>
      </c>
      <c r="V5341" t="s">
        <v>82</v>
      </c>
      <c r="W5341">
        <f t="shared" si="68"/>
        <v>480</v>
      </c>
      <c r="X5341" s="5">
        <v>2</v>
      </c>
      <c r="Y5341" s="15" t="s">
        <v>48</v>
      </c>
      <c r="Z5341" t="s">
        <v>55</v>
      </c>
      <c r="AA5341" t="s">
        <v>1180</v>
      </c>
      <c r="AB5341">
        <v>0</v>
      </c>
      <c r="AC5341" s="68" t="s">
        <v>1476</v>
      </c>
      <c r="AD5341" s="68" t="s">
        <v>1659</v>
      </c>
      <c r="AE5341" t="s">
        <v>1475</v>
      </c>
    </row>
    <row r="5342" spans="1:31" ht="14.4" x14ac:dyDescent="0.3">
      <c r="A5342">
        <v>48</v>
      </c>
      <c r="B5342" t="s">
        <v>24</v>
      </c>
      <c r="C5342" t="s">
        <v>358</v>
      </c>
      <c r="D5342" t="s">
        <v>359</v>
      </c>
      <c r="E5342">
        <v>2011</v>
      </c>
      <c r="F5342" t="s">
        <v>781</v>
      </c>
      <c r="G5342" t="s">
        <v>782</v>
      </c>
      <c r="H5342" s="3" t="s">
        <v>783</v>
      </c>
      <c r="I5342" s="8">
        <v>-9.3680000000000003</v>
      </c>
      <c r="J5342" s="8">
        <v>-74.561999999999998</v>
      </c>
      <c r="K5342" t="s">
        <v>109</v>
      </c>
      <c r="L5342" t="s">
        <v>110</v>
      </c>
      <c r="M5342" t="s">
        <v>712</v>
      </c>
      <c r="N5342" t="s">
        <v>763</v>
      </c>
      <c r="O5342" s="12">
        <v>2008</v>
      </c>
      <c r="P5342" s="12">
        <v>5</v>
      </c>
      <c r="Q5342" s="12">
        <v>2008</v>
      </c>
      <c r="R5342" s="12">
        <v>10</v>
      </c>
      <c r="S5342">
        <f t="shared" si="67"/>
        <v>8.0645161290322578E-2</v>
      </c>
      <c r="T5342" s="7">
        <v>2.5</v>
      </c>
      <c r="U5342">
        <v>8</v>
      </c>
      <c r="V5342" t="s">
        <v>82</v>
      </c>
      <c r="W5342">
        <f t="shared" si="68"/>
        <v>480</v>
      </c>
      <c r="X5342" s="5">
        <v>2</v>
      </c>
      <c r="Y5342" s="15" t="s">
        <v>48</v>
      </c>
      <c r="Z5342" t="s">
        <v>55</v>
      </c>
      <c r="AA5342" t="s">
        <v>1181</v>
      </c>
      <c r="AB5342">
        <v>0</v>
      </c>
      <c r="AC5342" s="68" t="s">
        <v>1476</v>
      </c>
      <c r="AD5342" s="68" t="s">
        <v>1659</v>
      </c>
      <c r="AE5342" t="s">
        <v>1475</v>
      </c>
    </row>
    <row r="5343" spans="1:31" ht="14.4" x14ac:dyDescent="0.3">
      <c r="A5343">
        <v>48</v>
      </c>
      <c r="B5343" t="s">
        <v>24</v>
      </c>
      <c r="C5343" t="s">
        <v>358</v>
      </c>
      <c r="D5343" t="s">
        <v>359</v>
      </c>
      <c r="E5343">
        <v>2011</v>
      </c>
      <c r="F5343" t="s">
        <v>781</v>
      </c>
      <c r="G5343" t="s">
        <v>782</v>
      </c>
      <c r="H5343" s="3" t="s">
        <v>783</v>
      </c>
      <c r="I5343" s="8">
        <v>-9.3680000000000003</v>
      </c>
      <c r="J5343" s="8">
        <v>-74.561999999999998</v>
      </c>
      <c r="K5343" t="s">
        <v>109</v>
      </c>
      <c r="L5343" t="s">
        <v>110</v>
      </c>
      <c r="M5343" t="s">
        <v>712</v>
      </c>
      <c r="N5343" t="s">
        <v>763</v>
      </c>
      <c r="O5343" s="12">
        <v>2008</v>
      </c>
      <c r="P5343" s="12">
        <v>5</v>
      </c>
      <c r="Q5343" s="12">
        <v>2008</v>
      </c>
      <c r="R5343" s="12">
        <v>10</v>
      </c>
      <c r="S5343">
        <f t="shared" si="67"/>
        <v>8.0645161290322578E-2</v>
      </c>
      <c r="T5343" s="7">
        <v>2.5</v>
      </c>
      <c r="U5343">
        <v>8</v>
      </c>
      <c r="V5343" t="s">
        <v>82</v>
      </c>
      <c r="W5343">
        <f t="shared" si="68"/>
        <v>480</v>
      </c>
      <c r="X5343" s="5">
        <v>2</v>
      </c>
      <c r="Y5343" s="15" t="s">
        <v>48</v>
      </c>
      <c r="Z5343" t="s">
        <v>55</v>
      </c>
      <c r="AA5343" t="s">
        <v>1182</v>
      </c>
      <c r="AB5343">
        <v>0</v>
      </c>
      <c r="AC5343" s="68" t="s">
        <v>1476</v>
      </c>
      <c r="AD5343" s="68" t="s">
        <v>1659</v>
      </c>
      <c r="AE5343" t="s">
        <v>1475</v>
      </c>
    </row>
    <row r="5344" spans="1:31" ht="14.4" x14ac:dyDescent="0.3">
      <c r="A5344">
        <v>48</v>
      </c>
      <c r="B5344" t="s">
        <v>24</v>
      </c>
      <c r="C5344" t="s">
        <v>358</v>
      </c>
      <c r="D5344" t="s">
        <v>359</v>
      </c>
      <c r="E5344">
        <v>2011</v>
      </c>
      <c r="F5344" t="s">
        <v>781</v>
      </c>
      <c r="G5344" t="s">
        <v>782</v>
      </c>
      <c r="H5344" s="3" t="s">
        <v>783</v>
      </c>
      <c r="I5344" s="8">
        <v>-9.3680000000000003</v>
      </c>
      <c r="J5344" s="8">
        <v>-74.561999999999998</v>
      </c>
      <c r="K5344" t="s">
        <v>109</v>
      </c>
      <c r="L5344" t="s">
        <v>110</v>
      </c>
      <c r="M5344" t="s">
        <v>712</v>
      </c>
      <c r="N5344" t="s">
        <v>763</v>
      </c>
      <c r="O5344" s="12">
        <v>2008</v>
      </c>
      <c r="P5344" s="12">
        <v>5</v>
      </c>
      <c r="Q5344" s="12">
        <v>2008</v>
      </c>
      <c r="R5344" s="12">
        <v>10</v>
      </c>
      <c r="S5344">
        <f t="shared" si="67"/>
        <v>8.0645161290322578E-2</v>
      </c>
      <c r="T5344" s="7">
        <v>2.5</v>
      </c>
      <c r="U5344">
        <v>8</v>
      </c>
      <c r="V5344" t="s">
        <v>82</v>
      </c>
      <c r="W5344">
        <f t="shared" si="68"/>
        <v>480</v>
      </c>
      <c r="X5344" s="5">
        <v>2</v>
      </c>
      <c r="Y5344" s="15" t="s">
        <v>48</v>
      </c>
      <c r="Z5344" t="s">
        <v>55</v>
      </c>
      <c r="AA5344" t="s">
        <v>876</v>
      </c>
      <c r="AB5344">
        <v>0</v>
      </c>
      <c r="AC5344" s="68" t="s">
        <v>1476</v>
      </c>
      <c r="AD5344" s="68" t="s">
        <v>1659</v>
      </c>
      <c r="AE5344" t="s">
        <v>1475</v>
      </c>
    </row>
    <row r="5345" spans="1:31" ht="14.4" x14ac:dyDescent="0.3">
      <c r="A5345">
        <v>48</v>
      </c>
      <c r="B5345" t="s">
        <v>24</v>
      </c>
      <c r="C5345" t="s">
        <v>358</v>
      </c>
      <c r="D5345" t="s">
        <v>359</v>
      </c>
      <c r="E5345">
        <v>2011</v>
      </c>
      <c r="F5345" t="s">
        <v>781</v>
      </c>
      <c r="G5345" t="s">
        <v>782</v>
      </c>
      <c r="H5345" s="3" t="s">
        <v>783</v>
      </c>
      <c r="I5345" s="8">
        <v>-9.3680000000000003</v>
      </c>
      <c r="J5345" s="8">
        <v>-74.561999999999998</v>
      </c>
      <c r="K5345" t="s">
        <v>109</v>
      </c>
      <c r="L5345" t="s">
        <v>110</v>
      </c>
      <c r="M5345" t="s">
        <v>712</v>
      </c>
      <c r="N5345" t="s">
        <v>763</v>
      </c>
      <c r="O5345" s="12">
        <v>2008</v>
      </c>
      <c r="P5345" s="12">
        <v>5</v>
      </c>
      <c r="Q5345" s="12">
        <v>2008</v>
      </c>
      <c r="R5345" s="12">
        <v>10</v>
      </c>
      <c r="S5345">
        <f t="shared" si="67"/>
        <v>8.0645161290322578E-2</v>
      </c>
      <c r="T5345" s="7">
        <v>2.5</v>
      </c>
      <c r="U5345">
        <v>8</v>
      </c>
      <c r="V5345" t="s">
        <v>82</v>
      </c>
      <c r="W5345">
        <f t="shared" si="68"/>
        <v>480</v>
      </c>
      <c r="X5345" s="5">
        <v>2</v>
      </c>
      <c r="Y5345" s="15" t="s">
        <v>48</v>
      </c>
      <c r="Z5345" t="s">
        <v>55</v>
      </c>
      <c r="AA5345" t="s">
        <v>1168</v>
      </c>
      <c r="AB5345">
        <v>0</v>
      </c>
      <c r="AC5345" s="68" t="s">
        <v>1476</v>
      </c>
      <c r="AD5345" s="68" t="s">
        <v>1659</v>
      </c>
      <c r="AE5345" t="s">
        <v>1475</v>
      </c>
    </row>
    <row r="5346" spans="1:31" ht="14.4" x14ac:dyDescent="0.3">
      <c r="A5346">
        <v>48</v>
      </c>
      <c r="B5346" t="s">
        <v>24</v>
      </c>
      <c r="C5346" t="s">
        <v>358</v>
      </c>
      <c r="D5346" t="s">
        <v>359</v>
      </c>
      <c r="E5346">
        <v>2011</v>
      </c>
      <c r="F5346" t="s">
        <v>781</v>
      </c>
      <c r="G5346" t="s">
        <v>782</v>
      </c>
      <c r="H5346" s="3" t="s">
        <v>783</v>
      </c>
      <c r="I5346" s="8">
        <v>-9.3680000000000003</v>
      </c>
      <c r="J5346" s="8">
        <v>-74.561999999999998</v>
      </c>
      <c r="K5346" t="s">
        <v>109</v>
      </c>
      <c r="L5346" t="s">
        <v>110</v>
      </c>
      <c r="M5346" t="s">
        <v>712</v>
      </c>
      <c r="N5346" t="s">
        <v>763</v>
      </c>
      <c r="O5346" s="12">
        <v>2008</v>
      </c>
      <c r="P5346" s="12">
        <v>5</v>
      </c>
      <c r="Q5346" s="12">
        <v>2008</v>
      </c>
      <c r="R5346" s="12">
        <v>10</v>
      </c>
      <c r="S5346">
        <f t="shared" si="67"/>
        <v>8.0645161290322578E-2</v>
      </c>
      <c r="T5346" s="7">
        <v>2.5</v>
      </c>
      <c r="U5346">
        <v>8</v>
      </c>
      <c r="V5346" t="s">
        <v>82</v>
      </c>
      <c r="W5346">
        <f t="shared" si="68"/>
        <v>480</v>
      </c>
      <c r="X5346" s="5">
        <v>2</v>
      </c>
      <c r="Y5346" s="15" t="s">
        <v>48</v>
      </c>
      <c r="Z5346" t="s">
        <v>55</v>
      </c>
      <c r="AA5346" t="s">
        <v>1117</v>
      </c>
      <c r="AB5346">
        <v>0</v>
      </c>
      <c r="AC5346" s="68" t="s">
        <v>1476</v>
      </c>
      <c r="AD5346" s="68" t="s">
        <v>1659</v>
      </c>
      <c r="AE5346" t="s">
        <v>1475</v>
      </c>
    </row>
    <row r="5347" spans="1:31" ht="14.4" x14ac:dyDescent="0.3">
      <c r="A5347">
        <v>48</v>
      </c>
      <c r="B5347" t="s">
        <v>24</v>
      </c>
      <c r="C5347" t="s">
        <v>358</v>
      </c>
      <c r="D5347" t="s">
        <v>359</v>
      </c>
      <c r="E5347">
        <v>2011</v>
      </c>
      <c r="F5347" t="s">
        <v>781</v>
      </c>
      <c r="G5347" t="s">
        <v>782</v>
      </c>
      <c r="H5347" s="3" t="s">
        <v>783</v>
      </c>
      <c r="I5347" s="8">
        <v>-9.3680000000000003</v>
      </c>
      <c r="J5347" s="8">
        <v>-74.561999999999998</v>
      </c>
      <c r="K5347" t="s">
        <v>109</v>
      </c>
      <c r="L5347" t="s">
        <v>110</v>
      </c>
      <c r="M5347" t="s">
        <v>712</v>
      </c>
      <c r="N5347" t="s">
        <v>763</v>
      </c>
      <c r="O5347" s="12">
        <v>2008</v>
      </c>
      <c r="P5347" s="12">
        <v>5</v>
      </c>
      <c r="Q5347" s="12">
        <v>2008</v>
      </c>
      <c r="R5347" s="12">
        <v>10</v>
      </c>
      <c r="S5347">
        <f t="shared" si="67"/>
        <v>8.0645161290322578E-2</v>
      </c>
      <c r="T5347" s="7">
        <v>2.5</v>
      </c>
      <c r="U5347">
        <v>8</v>
      </c>
      <c r="V5347" t="s">
        <v>82</v>
      </c>
      <c r="W5347">
        <f t="shared" si="68"/>
        <v>480</v>
      </c>
      <c r="X5347" s="5">
        <v>2</v>
      </c>
      <c r="Y5347" s="15" t="s">
        <v>48</v>
      </c>
      <c r="Z5347" t="s">
        <v>83</v>
      </c>
      <c r="AA5347" t="s">
        <v>128</v>
      </c>
      <c r="AB5347">
        <v>2</v>
      </c>
      <c r="AC5347" s="68" t="s">
        <v>1476</v>
      </c>
      <c r="AD5347" s="68" t="s">
        <v>1659</v>
      </c>
      <c r="AE5347" t="s">
        <v>1475</v>
      </c>
    </row>
    <row r="5348" spans="1:31" ht="14.4" x14ac:dyDescent="0.3">
      <c r="A5348">
        <v>48</v>
      </c>
      <c r="B5348" t="s">
        <v>24</v>
      </c>
      <c r="C5348" t="s">
        <v>358</v>
      </c>
      <c r="D5348" t="s">
        <v>359</v>
      </c>
      <c r="E5348">
        <v>2011</v>
      </c>
      <c r="F5348" t="s">
        <v>781</v>
      </c>
      <c r="G5348" t="s">
        <v>782</v>
      </c>
      <c r="H5348" s="3" t="s">
        <v>783</v>
      </c>
      <c r="I5348" s="8">
        <v>-9.3680000000000003</v>
      </c>
      <c r="J5348" s="8">
        <v>-74.561999999999998</v>
      </c>
      <c r="K5348" t="s">
        <v>109</v>
      </c>
      <c r="L5348" t="s">
        <v>110</v>
      </c>
      <c r="M5348" t="s">
        <v>712</v>
      </c>
      <c r="N5348" t="s">
        <v>763</v>
      </c>
      <c r="O5348" s="12">
        <v>2008</v>
      </c>
      <c r="P5348" s="12">
        <v>5</v>
      </c>
      <c r="Q5348" s="12">
        <v>2008</v>
      </c>
      <c r="R5348" s="12">
        <v>10</v>
      </c>
      <c r="S5348">
        <f t="shared" si="67"/>
        <v>8.0645161290322578E-2</v>
      </c>
      <c r="T5348" s="7">
        <v>2.5</v>
      </c>
      <c r="U5348">
        <v>8</v>
      </c>
      <c r="V5348" t="s">
        <v>82</v>
      </c>
      <c r="W5348">
        <f t="shared" si="68"/>
        <v>480</v>
      </c>
      <c r="X5348" s="5">
        <v>2</v>
      </c>
      <c r="Y5348" s="15" t="s">
        <v>48</v>
      </c>
      <c r="Z5348" t="s">
        <v>83</v>
      </c>
      <c r="AA5348" t="s">
        <v>274</v>
      </c>
      <c r="AB5348">
        <v>7</v>
      </c>
      <c r="AC5348" s="68" t="s">
        <v>1476</v>
      </c>
      <c r="AD5348" s="68" t="s">
        <v>1659</v>
      </c>
      <c r="AE5348" t="s">
        <v>1475</v>
      </c>
    </row>
    <row r="5349" spans="1:31" ht="14.4" x14ac:dyDescent="0.3">
      <c r="A5349">
        <v>48</v>
      </c>
      <c r="B5349" t="s">
        <v>24</v>
      </c>
      <c r="C5349" t="s">
        <v>358</v>
      </c>
      <c r="D5349" t="s">
        <v>359</v>
      </c>
      <c r="E5349">
        <v>2011</v>
      </c>
      <c r="F5349" t="s">
        <v>781</v>
      </c>
      <c r="G5349" t="s">
        <v>782</v>
      </c>
      <c r="H5349" s="3" t="s">
        <v>783</v>
      </c>
      <c r="I5349" s="8">
        <v>-9.3680000000000003</v>
      </c>
      <c r="J5349" s="8">
        <v>-74.561999999999998</v>
      </c>
      <c r="K5349" t="s">
        <v>109</v>
      </c>
      <c r="L5349" t="s">
        <v>110</v>
      </c>
      <c r="M5349" t="s">
        <v>712</v>
      </c>
      <c r="N5349" t="s">
        <v>763</v>
      </c>
      <c r="O5349" s="12">
        <v>2008</v>
      </c>
      <c r="P5349" s="12">
        <v>5</v>
      </c>
      <c r="Q5349" s="12">
        <v>2008</v>
      </c>
      <c r="R5349" s="12">
        <v>10</v>
      </c>
      <c r="S5349">
        <f t="shared" si="67"/>
        <v>8.0645161290322578E-2</v>
      </c>
      <c r="T5349" s="7">
        <v>2.5</v>
      </c>
      <c r="U5349">
        <v>8</v>
      </c>
      <c r="V5349" t="s">
        <v>82</v>
      </c>
      <c r="W5349">
        <f t="shared" si="68"/>
        <v>480</v>
      </c>
      <c r="X5349" s="5">
        <v>2</v>
      </c>
      <c r="Y5349" s="15" t="s">
        <v>48</v>
      </c>
      <c r="Z5349" t="s">
        <v>83</v>
      </c>
      <c r="AA5349" t="s">
        <v>911</v>
      </c>
      <c r="AB5349">
        <v>16</v>
      </c>
      <c r="AC5349" s="68" t="s">
        <v>1476</v>
      </c>
      <c r="AD5349" s="68" t="s">
        <v>1659</v>
      </c>
      <c r="AE5349" t="s">
        <v>1475</v>
      </c>
    </row>
    <row r="5350" spans="1:31" ht="14.4" x14ac:dyDescent="0.3">
      <c r="A5350">
        <v>48</v>
      </c>
      <c r="B5350" t="s">
        <v>24</v>
      </c>
      <c r="C5350" t="s">
        <v>358</v>
      </c>
      <c r="D5350" t="s">
        <v>359</v>
      </c>
      <c r="E5350">
        <v>2011</v>
      </c>
      <c r="F5350" t="s">
        <v>781</v>
      </c>
      <c r="G5350" t="s">
        <v>782</v>
      </c>
      <c r="H5350" s="3" t="s">
        <v>783</v>
      </c>
      <c r="I5350" s="8">
        <v>-9.3680000000000003</v>
      </c>
      <c r="J5350" s="8">
        <v>-74.561999999999998</v>
      </c>
      <c r="K5350" t="s">
        <v>109</v>
      </c>
      <c r="L5350" t="s">
        <v>110</v>
      </c>
      <c r="M5350" t="s">
        <v>712</v>
      </c>
      <c r="N5350" t="s">
        <v>763</v>
      </c>
      <c r="O5350" s="12">
        <v>2008</v>
      </c>
      <c r="P5350" s="12">
        <v>5</v>
      </c>
      <c r="Q5350" s="12">
        <v>2008</v>
      </c>
      <c r="R5350" s="12">
        <v>10</v>
      </c>
      <c r="S5350">
        <f t="shared" si="67"/>
        <v>8.0645161290322578E-2</v>
      </c>
      <c r="T5350" s="7">
        <v>2.5</v>
      </c>
      <c r="U5350">
        <v>8</v>
      </c>
      <c r="V5350" t="s">
        <v>82</v>
      </c>
      <c r="W5350">
        <f t="shared" si="68"/>
        <v>480</v>
      </c>
      <c r="X5350" s="5">
        <v>2</v>
      </c>
      <c r="Y5350" s="15" t="s">
        <v>48</v>
      </c>
      <c r="Z5350" t="s">
        <v>83</v>
      </c>
      <c r="AA5350" t="s">
        <v>902</v>
      </c>
      <c r="AB5350">
        <v>4</v>
      </c>
      <c r="AC5350" s="68" t="s">
        <v>1476</v>
      </c>
      <c r="AD5350" s="68" t="s">
        <v>1659</v>
      </c>
      <c r="AE5350" t="s">
        <v>1475</v>
      </c>
    </row>
    <row r="5351" spans="1:31" ht="14.4" x14ac:dyDescent="0.3">
      <c r="A5351">
        <v>48</v>
      </c>
      <c r="B5351" t="s">
        <v>24</v>
      </c>
      <c r="C5351" t="s">
        <v>358</v>
      </c>
      <c r="D5351" t="s">
        <v>359</v>
      </c>
      <c r="E5351">
        <v>2011</v>
      </c>
      <c r="F5351" t="s">
        <v>781</v>
      </c>
      <c r="G5351" t="s">
        <v>782</v>
      </c>
      <c r="H5351" s="3" t="s">
        <v>783</v>
      </c>
      <c r="I5351" s="8">
        <v>-9.3680000000000003</v>
      </c>
      <c r="J5351" s="8">
        <v>-74.561999999999998</v>
      </c>
      <c r="K5351" t="s">
        <v>109</v>
      </c>
      <c r="L5351" t="s">
        <v>110</v>
      </c>
      <c r="M5351" t="s">
        <v>712</v>
      </c>
      <c r="N5351" t="s">
        <v>763</v>
      </c>
      <c r="O5351" s="12">
        <v>2008</v>
      </c>
      <c r="P5351" s="12">
        <v>5</v>
      </c>
      <c r="Q5351" s="12">
        <v>2008</v>
      </c>
      <c r="R5351" s="12">
        <v>10</v>
      </c>
      <c r="S5351">
        <f t="shared" si="67"/>
        <v>8.0645161290322578E-2</v>
      </c>
      <c r="T5351" s="7">
        <v>2.5</v>
      </c>
      <c r="U5351">
        <v>8</v>
      </c>
      <c r="V5351" t="s">
        <v>82</v>
      </c>
      <c r="W5351">
        <f t="shared" si="68"/>
        <v>480</v>
      </c>
      <c r="X5351" s="5">
        <v>2</v>
      </c>
      <c r="Y5351" s="15" t="s">
        <v>48</v>
      </c>
      <c r="Z5351" t="s">
        <v>83</v>
      </c>
      <c r="AA5351" t="s">
        <v>87</v>
      </c>
      <c r="AB5351">
        <v>0</v>
      </c>
      <c r="AC5351" s="68" t="s">
        <v>1476</v>
      </c>
      <c r="AD5351" s="68" t="s">
        <v>1659</v>
      </c>
      <c r="AE5351" t="s">
        <v>1475</v>
      </c>
    </row>
    <row r="5352" spans="1:31" ht="14.4" x14ac:dyDescent="0.3">
      <c r="A5352">
        <v>48</v>
      </c>
      <c r="B5352" t="s">
        <v>24</v>
      </c>
      <c r="C5352" t="s">
        <v>358</v>
      </c>
      <c r="D5352" t="s">
        <v>359</v>
      </c>
      <c r="E5352">
        <v>2011</v>
      </c>
      <c r="F5352" t="s">
        <v>781</v>
      </c>
      <c r="G5352" t="s">
        <v>782</v>
      </c>
      <c r="H5352" s="3" t="s">
        <v>783</v>
      </c>
      <c r="I5352" s="8">
        <v>-9.3680000000000003</v>
      </c>
      <c r="J5352" s="8">
        <v>-74.561999999999998</v>
      </c>
      <c r="K5352" t="s">
        <v>109</v>
      </c>
      <c r="L5352" t="s">
        <v>110</v>
      </c>
      <c r="M5352" t="s">
        <v>712</v>
      </c>
      <c r="N5352" t="s">
        <v>763</v>
      </c>
      <c r="O5352" s="12">
        <v>2008</v>
      </c>
      <c r="P5352" s="12">
        <v>5</v>
      </c>
      <c r="Q5352" s="12">
        <v>2008</v>
      </c>
      <c r="R5352" s="12">
        <v>10</v>
      </c>
      <c r="S5352">
        <f t="shared" si="67"/>
        <v>8.0645161290322578E-2</v>
      </c>
      <c r="T5352" s="7">
        <v>2.5</v>
      </c>
      <c r="U5352">
        <v>8</v>
      </c>
      <c r="V5352" t="s">
        <v>82</v>
      </c>
      <c r="W5352">
        <f t="shared" si="68"/>
        <v>480</v>
      </c>
      <c r="X5352" s="5">
        <v>2</v>
      </c>
      <c r="Y5352" s="15" t="s">
        <v>48</v>
      </c>
      <c r="Z5352" t="s">
        <v>83</v>
      </c>
      <c r="AA5352" t="s">
        <v>1144</v>
      </c>
      <c r="AB5352">
        <v>0</v>
      </c>
      <c r="AC5352" s="68" t="s">
        <v>1476</v>
      </c>
      <c r="AD5352" s="68" t="s">
        <v>1659</v>
      </c>
      <c r="AE5352" t="s">
        <v>1475</v>
      </c>
    </row>
    <row r="5353" spans="1:31" ht="14.4" x14ac:dyDescent="0.3">
      <c r="A5353">
        <v>48</v>
      </c>
      <c r="B5353" t="s">
        <v>24</v>
      </c>
      <c r="C5353" t="s">
        <v>358</v>
      </c>
      <c r="D5353" t="s">
        <v>359</v>
      </c>
      <c r="E5353">
        <v>2011</v>
      </c>
      <c r="F5353" t="s">
        <v>781</v>
      </c>
      <c r="G5353" t="s">
        <v>782</v>
      </c>
      <c r="H5353" s="3" t="s">
        <v>783</v>
      </c>
      <c r="I5353" s="8">
        <v>-9.3680000000000003</v>
      </c>
      <c r="J5353" s="8">
        <v>-74.561999999999998</v>
      </c>
      <c r="K5353" t="s">
        <v>109</v>
      </c>
      <c r="L5353" t="s">
        <v>110</v>
      </c>
      <c r="M5353" t="s">
        <v>712</v>
      </c>
      <c r="N5353" t="s">
        <v>763</v>
      </c>
      <c r="O5353" s="12">
        <v>2008</v>
      </c>
      <c r="P5353" s="12">
        <v>5</v>
      </c>
      <c r="Q5353" s="12">
        <v>2008</v>
      </c>
      <c r="R5353" s="12">
        <v>10</v>
      </c>
      <c r="S5353">
        <f t="shared" si="67"/>
        <v>8.0645161290322578E-2</v>
      </c>
      <c r="T5353" s="7">
        <v>2.5</v>
      </c>
      <c r="U5353">
        <v>8</v>
      </c>
      <c r="V5353" t="s">
        <v>82</v>
      </c>
      <c r="W5353">
        <f t="shared" si="68"/>
        <v>480</v>
      </c>
      <c r="X5353" s="5">
        <v>2</v>
      </c>
      <c r="Y5353" s="15" t="s">
        <v>48</v>
      </c>
      <c r="Z5353" t="s">
        <v>83</v>
      </c>
      <c r="AA5353" t="s">
        <v>906</v>
      </c>
      <c r="AB5353">
        <v>1</v>
      </c>
      <c r="AC5353" s="68" t="s">
        <v>1476</v>
      </c>
      <c r="AD5353" s="68" t="s">
        <v>1659</v>
      </c>
      <c r="AE5353" t="s">
        <v>1475</v>
      </c>
    </row>
    <row r="5354" spans="1:31" ht="14.4" x14ac:dyDescent="0.3">
      <c r="A5354">
        <v>48</v>
      </c>
      <c r="B5354" t="s">
        <v>24</v>
      </c>
      <c r="C5354" t="s">
        <v>358</v>
      </c>
      <c r="D5354" t="s">
        <v>359</v>
      </c>
      <c r="E5354">
        <v>2011</v>
      </c>
      <c r="F5354" t="s">
        <v>781</v>
      </c>
      <c r="G5354" t="s">
        <v>782</v>
      </c>
      <c r="H5354" s="3" t="s">
        <v>783</v>
      </c>
      <c r="I5354" s="8">
        <v>-9.3680000000000003</v>
      </c>
      <c r="J5354" s="8">
        <v>-74.561999999999998</v>
      </c>
      <c r="K5354" t="s">
        <v>109</v>
      </c>
      <c r="L5354" t="s">
        <v>110</v>
      </c>
      <c r="M5354" t="s">
        <v>712</v>
      </c>
      <c r="N5354" t="s">
        <v>763</v>
      </c>
      <c r="O5354" s="12">
        <v>2008</v>
      </c>
      <c r="P5354" s="12">
        <v>5</v>
      </c>
      <c r="Q5354" s="12">
        <v>2008</v>
      </c>
      <c r="R5354" s="12">
        <v>10</v>
      </c>
      <c r="S5354">
        <f t="shared" si="67"/>
        <v>8.0645161290322578E-2</v>
      </c>
      <c r="T5354" s="7">
        <v>2.5</v>
      </c>
      <c r="U5354">
        <v>8</v>
      </c>
      <c r="V5354" t="s">
        <v>82</v>
      </c>
      <c r="W5354">
        <f t="shared" si="68"/>
        <v>480</v>
      </c>
      <c r="X5354" s="5">
        <v>2</v>
      </c>
      <c r="Y5354" s="15" t="s">
        <v>48</v>
      </c>
      <c r="Z5354" t="s">
        <v>90</v>
      </c>
      <c r="AA5354" t="s">
        <v>666</v>
      </c>
      <c r="AB5354">
        <v>1</v>
      </c>
      <c r="AC5354" s="68" t="s">
        <v>1476</v>
      </c>
      <c r="AD5354" s="68" t="s">
        <v>1659</v>
      </c>
      <c r="AE5354" t="s">
        <v>1475</v>
      </c>
    </row>
    <row r="5355" spans="1:31" ht="14.4" x14ac:dyDescent="0.3">
      <c r="A5355">
        <v>48</v>
      </c>
      <c r="B5355" t="s">
        <v>24</v>
      </c>
      <c r="C5355" t="s">
        <v>358</v>
      </c>
      <c r="D5355" t="s">
        <v>359</v>
      </c>
      <c r="E5355">
        <v>2011</v>
      </c>
      <c r="F5355" t="s">
        <v>781</v>
      </c>
      <c r="G5355" t="s">
        <v>782</v>
      </c>
      <c r="H5355" s="3" t="s">
        <v>783</v>
      </c>
      <c r="I5355" s="8">
        <v>-9.3680000000000003</v>
      </c>
      <c r="J5355" s="8">
        <v>-74.561999999999998</v>
      </c>
      <c r="K5355" t="s">
        <v>109</v>
      </c>
      <c r="L5355" t="s">
        <v>110</v>
      </c>
      <c r="M5355" t="s">
        <v>712</v>
      </c>
      <c r="N5355" t="s">
        <v>763</v>
      </c>
      <c r="O5355" s="12">
        <v>2008</v>
      </c>
      <c r="P5355" s="12">
        <v>5</v>
      </c>
      <c r="Q5355" s="12">
        <v>2008</v>
      </c>
      <c r="R5355" s="12">
        <v>10</v>
      </c>
      <c r="S5355">
        <f t="shared" si="67"/>
        <v>8.0645161290322578E-2</v>
      </c>
      <c r="T5355" s="7">
        <v>2.5</v>
      </c>
      <c r="U5355">
        <v>8</v>
      </c>
      <c r="V5355" t="s">
        <v>82</v>
      </c>
      <c r="W5355">
        <f t="shared" si="68"/>
        <v>480</v>
      </c>
      <c r="X5355" s="5">
        <v>2</v>
      </c>
      <c r="Y5355" s="15" t="s">
        <v>48</v>
      </c>
      <c r="Z5355" t="s">
        <v>90</v>
      </c>
      <c r="AA5355" t="s">
        <v>91</v>
      </c>
      <c r="AB5355">
        <v>5</v>
      </c>
      <c r="AC5355" s="68" t="s">
        <v>1476</v>
      </c>
      <c r="AD5355" s="68" t="s">
        <v>1659</v>
      </c>
      <c r="AE5355" t="s">
        <v>1475</v>
      </c>
    </row>
    <row r="5356" spans="1:31" ht="14.4" x14ac:dyDescent="0.3">
      <c r="A5356">
        <v>48</v>
      </c>
      <c r="B5356" t="s">
        <v>24</v>
      </c>
      <c r="C5356" t="s">
        <v>358</v>
      </c>
      <c r="D5356" t="s">
        <v>359</v>
      </c>
      <c r="E5356">
        <v>2011</v>
      </c>
      <c r="F5356" t="s">
        <v>784</v>
      </c>
      <c r="G5356" t="s">
        <v>785</v>
      </c>
      <c r="H5356" s="3" t="s">
        <v>786</v>
      </c>
      <c r="I5356" s="8">
        <v>-12.342000000000001</v>
      </c>
      <c r="J5356" s="8">
        <v>-70.058999999999997</v>
      </c>
      <c r="K5356" t="s">
        <v>109</v>
      </c>
      <c r="L5356" t="s">
        <v>110</v>
      </c>
      <c r="M5356" t="s">
        <v>712</v>
      </c>
      <c r="N5356" t="s">
        <v>763</v>
      </c>
      <c r="O5356" s="12">
        <v>2008</v>
      </c>
      <c r="P5356" s="12">
        <v>5</v>
      </c>
      <c r="Q5356" s="12">
        <v>2008</v>
      </c>
      <c r="R5356" s="12">
        <v>10</v>
      </c>
      <c r="S5356">
        <f t="shared" si="67"/>
        <v>8.0645161290322578E-2</v>
      </c>
      <c r="T5356" s="7">
        <v>2.5</v>
      </c>
      <c r="U5356">
        <v>8</v>
      </c>
      <c r="V5356" t="s">
        <v>82</v>
      </c>
      <c r="W5356">
        <f t="shared" si="68"/>
        <v>480</v>
      </c>
      <c r="X5356" s="5">
        <v>2</v>
      </c>
      <c r="Y5356" s="15" t="s">
        <v>48</v>
      </c>
      <c r="Z5356" t="s">
        <v>1131</v>
      </c>
      <c r="AA5356" t="s">
        <v>1132</v>
      </c>
      <c r="AB5356">
        <v>0</v>
      </c>
      <c r="AC5356" s="68" t="s">
        <v>1476</v>
      </c>
      <c r="AD5356" s="68" t="s">
        <v>1659</v>
      </c>
      <c r="AE5356" t="s">
        <v>1475</v>
      </c>
    </row>
    <row r="5357" spans="1:31" ht="14.4" x14ac:dyDescent="0.3">
      <c r="A5357">
        <v>48</v>
      </c>
      <c r="B5357" t="s">
        <v>24</v>
      </c>
      <c r="C5357" t="s">
        <v>358</v>
      </c>
      <c r="D5357" t="s">
        <v>359</v>
      </c>
      <c r="E5357">
        <v>2011</v>
      </c>
      <c r="F5357" t="s">
        <v>784</v>
      </c>
      <c r="G5357" t="s">
        <v>785</v>
      </c>
      <c r="H5357" s="3" t="s">
        <v>786</v>
      </c>
      <c r="I5357" s="8">
        <v>-12.342000000000001</v>
      </c>
      <c r="J5357" s="8">
        <v>-70.058999999999997</v>
      </c>
      <c r="K5357" t="s">
        <v>109</v>
      </c>
      <c r="L5357" t="s">
        <v>110</v>
      </c>
      <c r="M5357" t="s">
        <v>712</v>
      </c>
      <c r="N5357" t="s">
        <v>763</v>
      </c>
      <c r="O5357" s="12">
        <v>2008</v>
      </c>
      <c r="P5357" s="12">
        <v>5</v>
      </c>
      <c r="Q5357" s="12">
        <v>2008</v>
      </c>
      <c r="R5357" s="12">
        <v>10</v>
      </c>
      <c r="S5357">
        <f t="shared" si="67"/>
        <v>8.0645161290322578E-2</v>
      </c>
      <c r="T5357" s="7">
        <v>2.5</v>
      </c>
      <c r="U5357">
        <v>8</v>
      </c>
      <c r="V5357" t="s">
        <v>82</v>
      </c>
      <c r="W5357">
        <f t="shared" si="68"/>
        <v>480</v>
      </c>
      <c r="X5357" s="5">
        <v>2</v>
      </c>
      <c r="Y5357" s="15" t="s">
        <v>48</v>
      </c>
      <c r="Z5357" t="s">
        <v>49</v>
      </c>
      <c r="AA5357" t="s">
        <v>1175</v>
      </c>
      <c r="AB5357">
        <v>0</v>
      </c>
      <c r="AC5357" s="68" t="s">
        <v>1476</v>
      </c>
      <c r="AD5357" s="68" t="s">
        <v>1659</v>
      </c>
      <c r="AE5357" t="s">
        <v>1475</v>
      </c>
    </row>
    <row r="5358" spans="1:31" ht="14.4" x14ac:dyDescent="0.3">
      <c r="A5358">
        <v>48</v>
      </c>
      <c r="B5358" t="s">
        <v>24</v>
      </c>
      <c r="C5358" t="s">
        <v>358</v>
      </c>
      <c r="D5358" t="s">
        <v>359</v>
      </c>
      <c r="E5358">
        <v>2011</v>
      </c>
      <c r="F5358" t="s">
        <v>784</v>
      </c>
      <c r="G5358" t="s">
        <v>785</v>
      </c>
      <c r="H5358" s="3" t="s">
        <v>786</v>
      </c>
      <c r="I5358" s="8">
        <v>-12.342000000000001</v>
      </c>
      <c r="J5358" s="8">
        <v>-70.058999999999997</v>
      </c>
      <c r="K5358" t="s">
        <v>109</v>
      </c>
      <c r="L5358" t="s">
        <v>110</v>
      </c>
      <c r="M5358" t="s">
        <v>712</v>
      </c>
      <c r="N5358" t="s">
        <v>763</v>
      </c>
      <c r="O5358" s="12">
        <v>2008</v>
      </c>
      <c r="P5358" s="12">
        <v>5</v>
      </c>
      <c r="Q5358" s="12">
        <v>2008</v>
      </c>
      <c r="R5358" s="12">
        <v>10</v>
      </c>
      <c r="S5358">
        <f t="shared" si="67"/>
        <v>8.0645161290322578E-2</v>
      </c>
      <c r="T5358" s="7">
        <v>2.5</v>
      </c>
      <c r="U5358">
        <v>8</v>
      </c>
      <c r="V5358" t="s">
        <v>82</v>
      </c>
      <c r="W5358">
        <f t="shared" si="68"/>
        <v>480</v>
      </c>
      <c r="X5358" s="5">
        <v>2</v>
      </c>
      <c r="Y5358" s="15" t="s">
        <v>48</v>
      </c>
      <c r="Z5358" t="s">
        <v>49</v>
      </c>
      <c r="AA5358" t="s">
        <v>1134</v>
      </c>
      <c r="AB5358">
        <v>0</v>
      </c>
      <c r="AC5358" s="68" t="s">
        <v>1476</v>
      </c>
      <c r="AD5358" s="68" t="s">
        <v>1659</v>
      </c>
      <c r="AE5358" t="s">
        <v>1475</v>
      </c>
    </row>
    <row r="5359" spans="1:31" ht="14.4" x14ac:dyDescent="0.3">
      <c r="A5359">
        <v>48</v>
      </c>
      <c r="B5359" t="s">
        <v>24</v>
      </c>
      <c r="C5359" t="s">
        <v>358</v>
      </c>
      <c r="D5359" t="s">
        <v>359</v>
      </c>
      <c r="E5359">
        <v>2011</v>
      </c>
      <c r="F5359" t="s">
        <v>784</v>
      </c>
      <c r="G5359" t="s">
        <v>785</v>
      </c>
      <c r="H5359" s="3" t="s">
        <v>786</v>
      </c>
      <c r="I5359" s="8">
        <v>-12.342000000000001</v>
      </c>
      <c r="J5359" s="8">
        <v>-70.058999999999997</v>
      </c>
      <c r="K5359" t="s">
        <v>109</v>
      </c>
      <c r="L5359" t="s">
        <v>110</v>
      </c>
      <c r="M5359" t="s">
        <v>712</v>
      </c>
      <c r="N5359" t="s">
        <v>763</v>
      </c>
      <c r="O5359" s="12">
        <v>2008</v>
      </c>
      <c r="P5359" s="12">
        <v>5</v>
      </c>
      <c r="Q5359" s="12">
        <v>2008</v>
      </c>
      <c r="R5359" s="12">
        <v>10</v>
      </c>
      <c r="S5359">
        <f t="shared" si="67"/>
        <v>8.0645161290322578E-2</v>
      </c>
      <c r="T5359" s="7">
        <v>2.5</v>
      </c>
      <c r="U5359">
        <v>8</v>
      </c>
      <c r="V5359" t="s">
        <v>82</v>
      </c>
      <c r="W5359">
        <f t="shared" si="68"/>
        <v>480</v>
      </c>
      <c r="X5359" s="5">
        <v>2</v>
      </c>
      <c r="Y5359" s="15" t="s">
        <v>48</v>
      </c>
      <c r="Z5359" t="s">
        <v>49</v>
      </c>
      <c r="AA5359" t="s">
        <v>490</v>
      </c>
      <c r="AB5359">
        <v>5</v>
      </c>
      <c r="AC5359" s="68" t="s">
        <v>1476</v>
      </c>
      <c r="AD5359" s="68" t="s">
        <v>1659</v>
      </c>
      <c r="AE5359" t="s">
        <v>1475</v>
      </c>
    </row>
    <row r="5360" spans="1:31" ht="14.4" x14ac:dyDescent="0.3">
      <c r="A5360">
        <v>48</v>
      </c>
      <c r="B5360" t="s">
        <v>24</v>
      </c>
      <c r="C5360" t="s">
        <v>358</v>
      </c>
      <c r="D5360" t="s">
        <v>359</v>
      </c>
      <c r="E5360">
        <v>2011</v>
      </c>
      <c r="F5360" t="s">
        <v>784</v>
      </c>
      <c r="G5360" t="s">
        <v>785</v>
      </c>
      <c r="H5360" s="3" t="s">
        <v>786</v>
      </c>
      <c r="I5360" s="8">
        <v>-12.342000000000001</v>
      </c>
      <c r="J5360" s="8">
        <v>-70.058999999999997</v>
      </c>
      <c r="K5360" t="s">
        <v>109</v>
      </c>
      <c r="L5360" t="s">
        <v>110</v>
      </c>
      <c r="M5360" t="s">
        <v>712</v>
      </c>
      <c r="N5360" t="s">
        <v>763</v>
      </c>
      <c r="O5360" s="12">
        <v>2008</v>
      </c>
      <c r="P5360" s="12">
        <v>5</v>
      </c>
      <c r="Q5360" s="12">
        <v>2008</v>
      </c>
      <c r="R5360" s="12">
        <v>10</v>
      </c>
      <c r="S5360">
        <f t="shared" si="67"/>
        <v>8.0645161290322578E-2</v>
      </c>
      <c r="T5360" s="7">
        <v>2.5</v>
      </c>
      <c r="U5360">
        <v>8</v>
      </c>
      <c r="V5360" t="s">
        <v>82</v>
      </c>
      <c r="W5360">
        <f t="shared" si="68"/>
        <v>480</v>
      </c>
      <c r="X5360" s="5">
        <v>2</v>
      </c>
      <c r="Y5360" s="15" t="s">
        <v>48</v>
      </c>
      <c r="Z5360" t="s">
        <v>49</v>
      </c>
      <c r="AA5360" t="s">
        <v>1176</v>
      </c>
      <c r="AB5360">
        <v>0</v>
      </c>
      <c r="AC5360" s="68" t="s">
        <v>1476</v>
      </c>
      <c r="AD5360" s="68" t="s">
        <v>1659</v>
      </c>
      <c r="AE5360" t="s">
        <v>1475</v>
      </c>
    </row>
    <row r="5361" spans="1:31" ht="14.4" x14ac:dyDescent="0.3">
      <c r="A5361">
        <v>48</v>
      </c>
      <c r="B5361" t="s">
        <v>24</v>
      </c>
      <c r="C5361" t="s">
        <v>358</v>
      </c>
      <c r="D5361" t="s">
        <v>359</v>
      </c>
      <c r="E5361">
        <v>2011</v>
      </c>
      <c r="F5361" t="s">
        <v>784</v>
      </c>
      <c r="G5361" t="s">
        <v>785</v>
      </c>
      <c r="H5361" s="3" t="s">
        <v>786</v>
      </c>
      <c r="I5361" s="8">
        <v>-12.342000000000001</v>
      </c>
      <c r="J5361" s="8">
        <v>-70.058999999999997</v>
      </c>
      <c r="K5361" t="s">
        <v>109</v>
      </c>
      <c r="L5361" t="s">
        <v>110</v>
      </c>
      <c r="M5361" t="s">
        <v>712</v>
      </c>
      <c r="N5361" t="s">
        <v>763</v>
      </c>
      <c r="O5361" s="12">
        <v>2008</v>
      </c>
      <c r="P5361" s="12">
        <v>5</v>
      </c>
      <c r="Q5361" s="12">
        <v>2008</v>
      </c>
      <c r="R5361" s="12">
        <v>10</v>
      </c>
      <c r="S5361">
        <f t="shared" si="67"/>
        <v>8.0645161290322578E-2</v>
      </c>
      <c r="T5361" s="7">
        <v>2.5</v>
      </c>
      <c r="U5361">
        <v>8</v>
      </c>
      <c r="V5361" t="s">
        <v>82</v>
      </c>
      <c r="W5361">
        <f t="shared" si="68"/>
        <v>480</v>
      </c>
      <c r="X5361" s="5">
        <v>2</v>
      </c>
      <c r="Y5361" s="15" t="s">
        <v>48</v>
      </c>
      <c r="Z5361" t="s">
        <v>49</v>
      </c>
      <c r="AA5361" t="s">
        <v>52</v>
      </c>
      <c r="AB5361">
        <v>1</v>
      </c>
      <c r="AC5361" s="68" t="s">
        <v>1476</v>
      </c>
      <c r="AD5361" s="68" t="s">
        <v>1659</v>
      </c>
      <c r="AE5361" t="s">
        <v>1475</v>
      </c>
    </row>
    <row r="5362" spans="1:31" ht="14.4" x14ac:dyDescent="0.3">
      <c r="A5362">
        <v>48</v>
      </c>
      <c r="B5362" t="s">
        <v>24</v>
      </c>
      <c r="C5362" t="s">
        <v>358</v>
      </c>
      <c r="D5362" t="s">
        <v>359</v>
      </c>
      <c r="E5362">
        <v>2011</v>
      </c>
      <c r="F5362" t="s">
        <v>784</v>
      </c>
      <c r="G5362" t="s">
        <v>785</v>
      </c>
      <c r="H5362" s="3" t="s">
        <v>786</v>
      </c>
      <c r="I5362" s="8">
        <v>-12.342000000000001</v>
      </c>
      <c r="J5362" s="8">
        <v>-70.058999999999997</v>
      </c>
      <c r="K5362" t="s">
        <v>109</v>
      </c>
      <c r="L5362" t="s">
        <v>110</v>
      </c>
      <c r="M5362" t="s">
        <v>712</v>
      </c>
      <c r="N5362" t="s">
        <v>763</v>
      </c>
      <c r="O5362" s="12">
        <v>2008</v>
      </c>
      <c r="P5362" s="12">
        <v>5</v>
      </c>
      <c r="Q5362" s="12">
        <v>2008</v>
      </c>
      <c r="R5362" s="12">
        <v>10</v>
      </c>
      <c r="S5362">
        <f t="shared" si="67"/>
        <v>8.0645161290322578E-2</v>
      </c>
      <c r="T5362" s="7">
        <v>2.5</v>
      </c>
      <c r="U5362">
        <v>8</v>
      </c>
      <c r="V5362" t="s">
        <v>82</v>
      </c>
      <c r="W5362">
        <f t="shared" si="68"/>
        <v>480</v>
      </c>
      <c r="X5362" s="5">
        <v>2</v>
      </c>
      <c r="Y5362" s="15" t="s">
        <v>48</v>
      </c>
      <c r="Z5362" t="s">
        <v>49</v>
      </c>
      <c r="AA5362" t="s">
        <v>1177</v>
      </c>
      <c r="AB5362">
        <v>0</v>
      </c>
      <c r="AC5362" s="68" t="s">
        <v>1476</v>
      </c>
      <c r="AD5362" s="68" t="s">
        <v>1659</v>
      </c>
      <c r="AE5362" t="s">
        <v>1475</v>
      </c>
    </row>
    <row r="5363" spans="1:31" ht="14.4" x14ac:dyDescent="0.3">
      <c r="A5363">
        <v>48</v>
      </c>
      <c r="B5363" t="s">
        <v>24</v>
      </c>
      <c r="C5363" t="s">
        <v>358</v>
      </c>
      <c r="D5363" t="s">
        <v>359</v>
      </c>
      <c r="E5363">
        <v>2011</v>
      </c>
      <c r="F5363" t="s">
        <v>784</v>
      </c>
      <c r="G5363" t="s">
        <v>785</v>
      </c>
      <c r="H5363" s="3" t="s">
        <v>786</v>
      </c>
      <c r="I5363" s="8">
        <v>-12.342000000000001</v>
      </c>
      <c r="J5363" s="8">
        <v>-70.058999999999997</v>
      </c>
      <c r="K5363" t="s">
        <v>109</v>
      </c>
      <c r="L5363" t="s">
        <v>110</v>
      </c>
      <c r="M5363" t="s">
        <v>712</v>
      </c>
      <c r="N5363" t="s">
        <v>763</v>
      </c>
      <c r="O5363" s="12">
        <v>2008</v>
      </c>
      <c r="P5363" s="12">
        <v>5</v>
      </c>
      <c r="Q5363" s="12">
        <v>2008</v>
      </c>
      <c r="R5363" s="12">
        <v>10</v>
      </c>
      <c r="S5363">
        <f t="shared" si="67"/>
        <v>8.0645161290322578E-2</v>
      </c>
      <c r="T5363" s="7">
        <v>2.5</v>
      </c>
      <c r="U5363">
        <v>8</v>
      </c>
      <c r="V5363" t="s">
        <v>82</v>
      </c>
      <c r="W5363">
        <f t="shared" si="68"/>
        <v>480</v>
      </c>
      <c r="X5363" s="5">
        <v>2</v>
      </c>
      <c r="Y5363" s="15" t="s">
        <v>48</v>
      </c>
      <c r="Z5363" t="s">
        <v>55</v>
      </c>
      <c r="AA5363" t="s">
        <v>1080</v>
      </c>
      <c r="AB5363">
        <v>0</v>
      </c>
      <c r="AC5363" s="68" t="s">
        <v>1476</v>
      </c>
      <c r="AD5363" s="68" t="s">
        <v>1659</v>
      </c>
      <c r="AE5363" t="s">
        <v>1475</v>
      </c>
    </row>
    <row r="5364" spans="1:31" ht="14.4" x14ac:dyDescent="0.3">
      <c r="A5364">
        <v>48</v>
      </c>
      <c r="B5364" t="s">
        <v>24</v>
      </c>
      <c r="C5364" t="s">
        <v>358</v>
      </c>
      <c r="D5364" t="s">
        <v>359</v>
      </c>
      <c r="E5364">
        <v>2011</v>
      </c>
      <c r="F5364" t="s">
        <v>784</v>
      </c>
      <c r="G5364" t="s">
        <v>785</v>
      </c>
      <c r="H5364" s="3" t="s">
        <v>786</v>
      </c>
      <c r="I5364" s="8">
        <v>-12.342000000000001</v>
      </c>
      <c r="J5364" s="8">
        <v>-70.058999999999997</v>
      </c>
      <c r="K5364" t="s">
        <v>109</v>
      </c>
      <c r="L5364" t="s">
        <v>110</v>
      </c>
      <c r="M5364" t="s">
        <v>712</v>
      </c>
      <c r="N5364" t="s">
        <v>763</v>
      </c>
      <c r="O5364" s="12">
        <v>2008</v>
      </c>
      <c r="P5364" s="12">
        <v>5</v>
      </c>
      <c r="Q5364" s="12">
        <v>2008</v>
      </c>
      <c r="R5364" s="12">
        <v>10</v>
      </c>
      <c r="S5364">
        <f t="shared" si="67"/>
        <v>8.0645161290322578E-2</v>
      </c>
      <c r="T5364" s="7">
        <v>2.5</v>
      </c>
      <c r="U5364">
        <v>8</v>
      </c>
      <c r="V5364" t="s">
        <v>82</v>
      </c>
      <c r="W5364">
        <f t="shared" si="68"/>
        <v>480</v>
      </c>
      <c r="X5364" s="5">
        <v>2</v>
      </c>
      <c r="Y5364" s="15" t="s">
        <v>48</v>
      </c>
      <c r="Z5364" t="s">
        <v>55</v>
      </c>
      <c r="AA5364" t="s">
        <v>859</v>
      </c>
      <c r="AB5364">
        <v>3</v>
      </c>
      <c r="AC5364" s="68" t="s">
        <v>1476</v>
      </c>
      <c r="AD5364" s="68" t="s">
        <v>1659</v>
      </c>
      <c r="AE5364" t="s">
        <v>1475</v>
      </c>
    </row>
    <row r="5365" spans="1:31" ht="14.4" x14ac:dyDescent="0.3">
      <c r="A5365">
        <v>48</v>
      </c>
      <c r="B5365" t="s">
        <v>24</v>
      </c>
      <c r="C5365" t="s">
        <v>358</v>
      </c>
      <c r="D5365" t="s">
        <v>359</v>
      </c>
      <c r="E5365">
        <v>2011</v>
      </c>
      <c r="F5365" t="s">
        <v>784</v>
      </c>
      <c r="G5365" t="s">
        <v>785</v>
      </c>
      <c r="H5365" s="3" t="s">
        <v>786</v>
      </c>
      <c r="I5365" s="8">
        <v>-12.342000000000001</v>
      </c>
      <c r="J5365" s="8">
        <v>-70.058999999999997</v>
      </c>
      <c r="K5365" t="s">
        <v>109</v>
      </c>
      <c r="L5365" t="s">
        <v>110</v>
      </c>
      <c r="M5365" t="s">
        <v>712</v>
      </c>
      <c r="N5365" t="s">
        <v>763</v>
      </c>
      <c r="O5365" s="12">
        <v>2008</v>
      </c>
      <c r="P5365" s="12">
        <v>5</v>
      </c>
      <c r="Q5365" s="12">
        <v>2008</v>
      </c>
      <c r="R5365" s="12">
        <v>10</v>
      </c>
      <c r="S5365">
        <f t="shared" si="67"/>
        <v>8.0645161290322578E-2</v>
      </c>
      <c r="T5365" s="7">
        <v>2.5</v>
      </c>
      <c r="U5365">
        <v>8</v>
      </c>
      <c r="V5365" t="s">
        <v>82</v>
      </c>
      <c r="W5365">
        <f t="shared" si="68"/>
        <v>480</v>
      </c>
      <c r="X5365" s="5">
        <v>2</v>
      </c>
      <c r="Y5365" s="15" t="s">
        <v>48</v>
      </c>
      <c r="Z5365" t="s">
        <v>55</v>
      </c>
      <c r="AA5365" t="s">
        <v>1054</v>
      </c>
      <c r="AB5365">
        <v>0</v>
      </c>
      <c r="AC5365" s="68" t="s">
        <v>1476</v>
      </c>
      <c r="AD5365" s="68" t="s">
        <v>1659</v>
      </c>
      <c r="AE5365" t="s">
        <v>1475</v>
      </c>
    </row>
    <row r="5366" spans="1:31" ht="14.4" x14ac:dyDescent="0.3">
      <c r="A5366">
        <v>48</v>
      </c>
      <c r="B5366" t="s">
        <v>24</v>
      </c>
      <c r="C5366" t="s">
        <v>358</v>
      </c>
      <c r="D5366" t="s">
        <v>359</v>
      </c>
      <c r="E5366">
        <v>2011</v>
      </c>
      <c r="F5366" t="s">
        <v>784</v>
      </c>
      <c r="G5366" t="s">
        <v>785</v>
      </c>
      <c r="H5366" s="3" t="s">
        <v>786</v>
      </c>
      <c r="I5366" s="8">
        <v>-12.342000000000001</v>
      </c>
      <c r="J5366" s="8">
        <v>-70.058999999999997</v>
      </c>
      <c r="K5366" t="s">
        <v>109</v>
      </c>
      <c r="L5366" t="s">
        <v>110</v>
      </c>
      <c r="M5366" t="s">
        <v>712</v>
      </c>
      <c r="N5366" t="s">
        <v>763</v>
      </c>
      <c r="O5366" s="12">
        <v>2008</v>
      </c>
      <c r="P5366" s="12">
        <v>5</v>
      </c>
      <c r="Q5366" s="12">
        <v>2008</v>
      </c>
      <c r="R5366" s="12">
        <v>10</v>
      </c>
      <c r="S5366">
        <f t="shared" si="67"/>
        <v>8.0645161290322578E-2</v>
      </c>
      <c r="T5366" s="7">
        <v>2.5</v>
      </c>
      <c r="U5366">
        <v>8</v>
      </c>
      <c r="V5366" t="s">
        <v>82</v>
      </c>
      <c r="W5366">
        <f t="shared" si="68"/>
        <v>480</v>
      </c>
      <c r="X5366" s="5">
        <v>2</v>
      </c>
      <c r="Y5366" s="15" t="s">
        <v>48</v>
      </c>
      <c r="Z5366" t="s">
        <v>55</v>
      </c>
      <c r="AA5366" t="s">
        <v>890</v>
      </c>
      <c r="AB5366">
        <v>2</v>
      </c>
      <c r="AC5366" s="68" t="s">
        <v>1476</v>
      </c>
      <c r="AD5366" s="68" t="s">
        <v>1659</v>
      </c>
      <c r="AE5366" t="s">
        <v>1475</v>
      </c>
    </row>
    <row r="5367" spans="1:31" ht="14.4" x14ac:dyDescent="0.3">
      <c r="A5367">
        <v>48</v>
      </c>
      <c r="B5367" t="s">
        <v>24</v>
      </c>
      <c r="C5367" t="s">
        <v>358</v>
      </c>
      <c r="D5367" t="s">
        <v>359</v>
      </c>
      <c r="E5367">
        <v>2011</v>
      </c>
      <c r="F5367" t="s">
        <v>784</v>
      </c>
      <c r="G5367" t="s">
        <v>785</v>
      </c>
      <c r="H5367" s="3" t="s">
        <v>786</v>
      </c>
      <c r="I5367" s="8">
        <v>-12.342000000000001</v>
      </c>
      <c r="J5367" s="8">
        <v>-70.058999999999997</v>
      </c>
      <c r="K5367" t="s">
        <v>109</v>
      </c>
      <c r="L5367" t="s">
        <v>110</v>
      </c>
      <c r="M5367" t="s">
        <v>712</v>
      </c>
      <c r="N5367" t="s">
        <v>763</v>
      </c>
      <c r="O5367" s="12">
        <v>2008</v>
      </c>
      <c r="P5367" s="12">
        <v>5</v>
      </c>
      <c r="Q5367" s="12">
        <v>2008</v>
      </c>
      <c r="R5367" s="12">
        <v>10</v>
      </c>
      <c r="S5367">
        <f t="shared" si="67"/>
        <v>8.0645161290322578E-2</v>
      </c>
      <c r="T5367" s="7">
        <v>2.5</v>
      </c>
      <c r="U5367">
        <v>8</v>
      </c>
      <c r="V5367" t="s">
        <v>82</v>
      </c>
      <c r="W5367">
        <f t="shared" si="68"/>
        <v>480</v>
      </c>
      <c r="X5367" s="5">
        <v>2</v>
      </c>
      <c r="Y5367" s="15" t="s">
        <v>48</v>
      </c>
      <c r="Z5367" t="s">
        <v>55</v>
      </c>
      <c r="AA5367" t="s">
        <v>860</v>
      </c>
      <c r="AB5367">
        <v>0</v>
      </c>
      <c r="AC5367" s="68" t="s">
        <v>1476</v>
      </c>
      <c r="AD5367" s="68" t="s">
        <v>1659</v>
      </c>
      <c r="AE5367" t="s">
        <v>1475</v>
      </c>
    </row>
    <row r="5368" spans="1:31" ht="14.4" x14ac:dyDescent="0.3">
      <c r="A5368">
        <v>48</v>
      </c>
      <c r="B5368" t="s">
        <v>24</v>
      </c>
      <c r="C5368" t="s">
        <v>358</v>
      </c>
      <c r="D5368" t="s">
        <v>359</v>
      </c>
      <c r="E5368">
        <v>2011</v>
      </c>
      <c r="F5368" t="s">
        <v>784</v>
      </c>
      <c r="G5368" t="s">
        <v>785</v>
      </c>
      <c r="H5368" s="3" t="s">
        <v>786</v>
      </c>
      <c r="I5368" s="8">
        <v>-12.342000000000001</v>
      </c>
      <c r="J5368" s="8">
        <v>-70.058999999999997</v>
      </c>
      <c r="K5368" t="s">
        <v>109</v>
      </c>
      <c r="L5368" t="s">
        <v>110</v>
      </c>
      <c r="M5368" t="s">
        <v>712</v>
      </c>
      <c r="N5368" t="s">
        <v>763</v>
      </c>
      <c r="O5368" s="12">
        <v>2008</v>
      </c>
      <c r="P5368" s="12">
        <v>5</v>
      </c>
      <c r="Q5368" s="12">
        <v>2008</v>
      </c>
      <c r="R5368" s="12">
        <v>10</v>
      </c>
      <c r="S5368">
        <f t="shared" si="67"/>
        <v>8.0645161290322578E-2</v>
      </c>
      <c r="T5368" s="7">
        <v>2.5</v>
      </c>
      <c r="U5368">
        <v>8</v>
      </c>
      <c r="V5368" t="s">
        <v>82</v>
      </c>
      <c r="W5368">
        <f t="shared" si="68"/>
        <v>480</v>
      </c>
      <c r="X5368" s="5">
        <v>2</v>
      </c>
      <c r="Y5368" s="15" t="s">
        <v>48</v>
      </c>
      <c r="Z5368" t="s">
        <v>55</v>
      </c>
      <c r="AA5368" t="s">
        <v>503</v>
      </c>
      <c r="AB5368">
        <v>9</v>
      </c>
      <c r="AC5368" s="68" t="s">
        <v>1476</v>
      </c>
      <c r="AD5368" s="68" t="s">
        <v>1659</v>
      </c>
      <c r="AE5368" t="s">
        <v>1475</v>
      </c>
    </row>
    <row r="5369" spans="1:31" ht="14.4" x14ac:dyDescent="0.3">
      <c r="A5369">
        <v>48</v>
      </c>
      <c r="B5369" t="s">
        <v>24</v>
      </c>
      <c r="C5369" t="s">
        <v>358</v>
      </c>
      <c r="D5369" t="s">
        <v>359</v>
      </c>
      <c r="E5369">
        <v>2011</v>
      </c>
      <c r="F5369" t="s">
        <v>784</v>
      </c>
      <c r="G5369" t="s">
        <v>785</v>
      </c>
      <c r="H5369" s="3" t="s">
        <v>786</v>
      </c>
      <c r="I5369" s="8">
        <v>-12.342000000000001</v>
      </c>
      <c r="J5369" s="8">
        <v>-70.058999999999997</v>
      </c>
      <c r="K5369" t="s">
        <v>109</v>
      </c>
      <c r="L5369" t="s">
        <v>110</v>
      </c>
      <c r="M5369" t="s">
        <v>712</v>
      </c>
      <c r="N5369" t="s">
        <v>763</v>
      </c>
      <c r="O5369" s="12">
        <v>2008</v>
      </c>
      <c r="P5369" s="12">
        <v>5</v>
      </c>
      <c r="Q5369" s="12">
        <v>2008</v>
      </c>
      <c r="R5369" s="12">
        <v>10</v>
      </c>
      <c r="S5369">
        <f t="shared" si="67"/>
        <v>8.0645161290322578E-2</v>
      </c>
      <c r="T5369" s="7">
        <v>2.5</v>
      </c>
      <c r="U5369">
        <v>8</v>
      </c>
      <c r="V5369" t="s">
        <v>82</v>
      </c>
      <c r="W5369">
        <f t="shared" si="68"/>
        <v>480</v>
      </c>
      <c r="X5369" s="5">
        <v>2</v>
      </c>
      <c r="Y5369" s="15" t="s">
        <v>48</v>
      </c>
      <c r="Z5369" t="s">
        <v>55</v>
      </c>
      <c r="AA5369" t="s">
        <v>1106</v>
      </c>
      <c r="AB5369">
        <v>0</v>
      </c>
      <c r="AC5369" s="68" t="s">
        <v>1476</v>
      </c>
      <c r="AD5369" s="68" t="s">
        <v>1659</v>
      </c>
      <c r="AE5369" t="s">
        <v>1475</v>
      </c>
    </row>
    <row r="5370" spans="1:31" ht="14.4" x14ac:dyDescent="0.3">
      <c r="A5370">
        <v>48</v>
      </c>
      <c r="B5370" t="s">
        <v>24</v>
      </c>
      <c r="C5370" t="s">
        <v>358</v>
      </c>
      <c r="D5370" t="s">
        <v>359</v>
      </c>
      <c r="E5370">
        <v>2011</v>
      </c>
      <c r="F5370" t="s">
        <v>784</v>
      </c>
      <c r="G5370" t="s">
        <v>785</v>
      </c>
      <c r="H5370" s="3" t="s">
        <v>786</v>
      </c>
      <c r="I5370" s="8">
        <v>-12.342000000000001</v>
      </c>
      <c r="J5370" s="8">
        <v>-70.058999999999997</v>
      </c>
      <c r="K5370" t="s">
        <v>109</v>
      </c>
      <c r="L5370" t="s">
        <v>110</v>
      </c>
      <c r="M5370" t="s">
        <v>712</v>
      </c>
      <c r="N5370" t="s">
        <v>763</v>
      </c>
      <c r="O5370" s="12">
        <v>2008</v>
      </c>
      <c r="P5370" s="12">
        <v>5</v>
      </c>
      <c r="Q5370" s="12">
        <v>2008</v>
      </c>
      <c r="R5370" s="12">
        <v>10</v>
      </c>
      <c r="S5370">
        <f t="shared" si="67"/>
        <v>8.0645161290322578E-2</v>
      </c>
      <c r="T5370" s="7">
        <v>2.5</v>
      </c>
      <c r="U5370">
        <v>8</v>
      </c>
      <c r="V5370" t="s">
        <v>82</v>
      </c>
      <c r="W5370">
        <f t="shared" si="68"/>
        <v>480</v>
      </c>
      <c r="X5370" s="5">
        <v>2</v>
      </c>
      <c r="Y5370" s="15" t="s">
        <v>48</v>
      </c>
      <c r="Z5370" t="s">
        <v>55</v>
      </c>
      <c r="AA5370" t="s">
        <v>861</v>
      </c>
      <c r="AB5370">
        <v>1</v>
      </c>
      <c r="AC5370" s="68" t="s">
        <v>1476</v>
      </c>
      <c r="AD5370" s="68" t="s">
        <v>1659</v>
      </c>
      <c r="AE5370" t="s">
        <v>1475</v>
      </c>
    </row>
    <row r="5371" spans="1:31" ht="14.4" x14ac:dyDescent="0.3">
      <c r="A5371">
        <v>48</v>
      </c>
      <c r="B5371" t="s">
        <v>24</v>
      </c>
      <c r="C5371" t="s">
        <v>358</v>
      </c>
      <c r="D5371" t="s">
        <v>359</v>
      </c>
      <c r="E5371">
        <v>2011</v>
      </c>
      <c r="F5371" t="s">
        <v>784</v>
      </c>
      <c r="G5371" t="s">
        <v>785</v>
      </c>
      <c r="H5371" s="3" t="s">
        <v>786</v>
      </c>
      <c r="I5371" s="8">
        <v>-12.342000000000001</v>
      </c>
      <c r="J5371" s="8">
        <v>-70.058999999999997</v>
      </c>
      <c r="K5371" t="s">
        <v>109</v>
      </c>
      <c r="L5371" t="s">
        <v>110</v>
      </c>
      <c r="M5371" t="s">
        <v>712</v>
      </c>
      <c r="N5371" t="s">
        <v>763</v>
      </c>
      <c r="O5371" s="12">
        <v>2008</v>
      </c>
      <c r="P5371" s="12">
        <v>5</v>
      </c>
      <c r="Q5371" s="12">
        <v>2008</v>
      </c>
      <c r="R5371" s="12">
        <v>10</v>
      </c>
      <c r="S5371">
        <f t="shared" si="67"/>
        <v>8.0645161290322578E-2</v>
      </c>
      <c r="T5371" s="7">
        <v>2.5</v>
      </c>
      <c r="U5371">
        <v>8</v>
      </c>
      <c r="V5371" t="s">
        <v>82</v>
      </c>
      <c r="W5371">
        <f t="shared" si="68"/>
        <v>480</v>
      </c>
      <c r="X5371" s="5">
        <v>2</v>
      </c>
      <c r="Y5371" s="15" t="s">
        <v>48</v>
      </c>
      <c r="Z5371" t="s">
        <v>55</v>
      </c>
      <c r="AA5371" t="s">
        <v>56</v>
      </c>
      <c r="AB5371">
        <v>0</v>
      </c>
      <c r="AC5371" s="68" t="s">
        <v>1476</v>
      </c>
      <c r="AD5371" s="68" t="s">
        <v>1659</v>
      </c>
      <c r="AE5371" t="s">
        <v>1475</v>
      </c>
    </row>
    <row r="5372" spans="1:31" ht="14.4" x14ac:dyDescent="0.3">
      <c r="A5372">
        <v>48</v>
      </c>
      <c r="B5372" t="s">
        <v>24</v>
      </c>
      <c r="C5372" t="s">
        <v>358</v>
      </c>
      <c r="D5372" t="s">
        <v>359</v>
      </c>
      <c r="E5372">
        <v>2011</v>
      </c>
      <c r="F5372" t="s">
        <v>784</v>
      </c>
      <c r="G5372" t="s">
        <v>785</v>
      </c>
      <c r="H5372" s="3" t="s">
        <v>786</v>
      </c>
      <c r="I5372" s="8">
        <v>-12.342000000000001</v>
      </c>
      <c r="J5372" s="8">
        <v>-70.058999999999997</v>
      </c>
      <c r="K5372" t="s">
        <v>109</v>
      </c>
      <c r="L5372" t="s">
        <v>110</v>
      </c>
      <c r="M5372" t="s">
        <v>712</v>
      </c>
      <c r="N5372" t="s">
        <v>763</v>
      </c>
      <c r="O5372" s="12">
        <v>2008</v>
      </c>
      <c r="P5372" s="12">
        <v>5</v>
      </c>
      <c r="Q5372" s="12">
        <v>2008</v>
      </c>
      <c r="R5372" s="12">
        <v>10</v>
      </c>
      <c r="S5372">
        <f t="shared" si="67"/>
        <v>8.0645161290322578E-2</v>
      </c>
      <c r="T5372" s="7">
        <v>2.5</v>
      </c>
      <c r="U5372">
        <v>8</v>
      </c>
      <c r="V5372" t="s">
        <v>82</v>
      </c>
      <c r="W5372">
        <f t="shared" si="68"/>
        <v>480</v>
      </c>
      <c r="X5372" s="5">
        <v>2</v>
      </c>
      <c r="Y5372" s="15" t="s">
        <v>48</v>
      </c>
      <c r="Z5372" t="s">
        <v>55</v>
      </c>
      <c r="AA5372" t="s">
        <v>895</v>
      </c>
      <c r="AB5372">
        <v>0</v>
      </c>
      <c r="AC5372" s="68" t="s">
        <v>1476</v>
      </c>
      <c r="AD5372" s="68" t="s">
        <v>1659</v>
      </c>
      <c r="AE5372" t="s">
        <v>1475</v>
      </c>
    </row>
    <row r="5373" spans="1:31" ht="14.4" x14ac:dyDescent="0.3">
      <c r="A5373">
        <v>48</v>
      </c>
      <c r="B5373" t="s">
        <v>24</v>
      </c>
      <c r="C5373" t="s">
        <v>358</v>
      </c>
      <c r="D5373" t="s">
        <v>359</v>
      </c>
      <c r="E5373">
        <v>2011</v>
      </c>
      <c r="F5373" t="s">
        <v>784</v>
      </c>
      <c r="G5373" t="s">
        <v>785</v>
      </c>
      <c r="H5373" s="3" t="s">
        <v>786</v>
      </c>
      <c r="I5373" s="8">
        <v>-12.342000000000001</v>
      </c>
      <c r="J5373" s="8">
        <v>-70.058999999999997</v>
      </c>
      <c r="K5373" t="s">
        <v>109</v>
      </c>
      <c r="L5373" t="s">
        <v>110</v>
      </c>
      <c r="M5373" t="s">
        <v>712</v>
      </c>
      <c r="N5373" t="s">
        <v>763</v>
      </c>
      <c r="O5373" s="12">
        <v>2008</v>
      </c>
      <c r="P5373" s="12">
        <v>5</v>
      </c>
      <c r="Q5373" s="12">
        <v>2008</v>
      </c>
      <c r="R5373" s="12">
        <v>10</v>
      </c>
      <c r="S5373">
        <f t="shared" si="67"/>
        <v>8.0645161290322578E-2</v>
      </c>
      <c r="T5373" s="7">
        <v>2.5</v>
      </c>
      <c r="U5373">
        <v>8</v>
      </c>
      <c r="V5373" t="s">
        <v>82</v>
      </c>
      <c r="W5373">
        <f t="shared" si="68"/>
        <v>480</v>
      </c>
      <c r="X5373" s="5">
        <v>2</v>
      </c>
      <c r="Y5373" s="15" t="s">
        <v>48</v>
      </c>
      <c r="Z5373" t="s">
        <v>55</v>
      </c>
      <c r="AA5373" t="s">
        <v>1135</v>
      </c>
      <c r="AB5373">
        <v>0</v>
      </c>
      <c r="AC5373" s="68" t="s">
        <v>1476</v>
      </c>
      <c r="AD5373" s="68" t="s">
        <v>1659</v>
      </c>
      <c r="AE5373" t="s">
        <v>1475</v>
      </c>
    </row>
    <row r="5374" spans="1:31" ht="14.4" x14ac:dyDescent="0.3">
      <c r="A5374">
        <v>48</v>
      </c>
      <c r="B5374" t="s">
        <v>24</v>
      </c>
      <c r="C5374" t="s">
        <v>358</v>
      </c>
      <c r="D5374" t="s">
        <v>359</v>
      </c>
      <c r="E5374">
        <v>2011</v>
      </c>
      <c r="F5374" t="s">
        <v>784</v>
      </c>
      <c r="G5374" t="s">
        <v>785</v>
      </c>
      <c r="H5374" s="3" t="s">
        <v>786</v>
      </c>
      <c r="I5374" s="8">
        <v>-12.342000000000001</v>
      </c>
      <c r="J5374" s="8">
        <v>-70.058999999999997</v>
      </c>
      <c r="K5374" t="s">
        <v>109</v>
      </c>
      <c r="L5374" t="s">
        <v>110</v>
      </c>
      <c r="M5374" t="s">
        <v>712</v>
      </c>
      <c r="N5374" t="s">
        <v>763</v>
      </c>
      <c r="O5374" s="12">
        <v>2008</v>
      </c>
      <c r="P5374" s="12">
        <v>5</v>
      </c>
      <c r="Q5374" s="12">
        <v>2008</v>
      </c>
      <c r="R5374" s="12">
        <v>10</v>
      </c>
      <c r="S5374">
        <f t="shared" si="67"/>
        <v>8.0645161290322578E-2</v>
      </c>
      <c r="T5374" s="7">
        <v>2.5</v>
      </c>
      <c r="U5374">
        <v>8</v>
      </c>
      <c r="V5374" t="s">
        <v>82</v>
      </c>
      <c r="W5374">
        <f t="shared" si="68"/>
        <v>480</v>
      </c>
      <c r="X5374" s="5">
        <v>2</v>
      </c>
      <c r="Y5374" s="15" t="s">
        <v>48</v>
      </c>
      <c r="Z5374" t="s">
        <v>55</v>
      </c>
      <c r="AA5374" t="s">
        <v>59</v>
      </c>
      <c r="AB5374">
        <v>1</v>
      </c>
      <c r="AC5374" s="68" t="s">
        <v>1476</v>
      </c>
      <c r="AD5374" s="68" t="s">
        <v>1659</v>
      </c>
      <c r="AE5374" t="s">
        <v>1475</v>
      </c>
    </row>
    <row r="5375" spans="1:31" ht="14.4" x14ac:dyDescent="0.3">
      <c r="A5375">
        <v>48</v>
      </c>
      <c r="B5375" t="s">
        <v>24</v>
      </c>
      <c r="C5375" t="s">
        <v>358</v>
      </c>
      <c r="D5375" t="s">
        <v>359</v>
      </c>
      <c r="E5375">
        <v>2011</v>
      </c>
      <c r="F5375" t="s">
        <v>784</v>
      </c>
      <c r="G5375" t="s">
        <v>785</v>
      </c>
      <c r="H5375" s="3" t="s">
        <v>786</v>
      </c>
      <c r="I5375" s="8">
        <v>-12.342000000000001</v>
      </c>
      <c r="J5375" s="8">
        <v>-70.058999999999997</v>
      </c>
      <c r="K5375" t="s">
        <v>109</v>
      </c>
      <c r="L5375" t="s">
        <v>110</v>
      </c>
      <c r="M5375" t="s">
        <v>712</v>
      </c>
      <c r="N5375" t="s">
        <v>763</v>
      </c>
      <c r="O5375" s="12">
        <v>2008</v>
      </c>
      <c r="P5375" s="12">
        <v>5</v>
      </c>
      <c r="Q5375" s="12">
        <v>2008</v>
      </c>
      <c r="R5375" s="12">
        <v>10</v>
      </c>
      <c r="S5375">
        <f t="shared" si="67"/>
        <v>8.0645161290322578E-2</v>
      </c>
      <c r="T5375" s="7">
        <v>2.5</v>
      </c>
      <c r="U5375">
        <v>8</v>
      </c>
      <c r="V5375" t="s">
        <v>82</v>
      </c>
      <c r="W5375">
        <f t="shared" si="68"/>
        <v>480</v>
      </c>
      <c r="X5375" s="5">
        <v>2</v>
      </c>
      <c r="Y5375" s="15" t="s">
        <v>48</v>
      </c>
      <c r="Z5375" t="s">
        <v>55</v>
      </c>
      <c r="AA5375" t="s">
        <v>1136</v>
      </c>
      <c r="AB5375">
        <v>0</v>
      </c>
      <c r="AC5375" s="68" t="s">
        <v>1476</v>
      </c>
      <c r="AD5375" s="68" t="s">
        <v>1659</v>
      </c>
      <c r="AE5375" t="s">
        <v>1475</v>
      </c>
    </row>
    <row r="5376" spans="1:31" ht="14.4" x14ac:dyDescent="0.3">
      <c r="A5376">
        <v>48</v>
      </c>
      <c r="B5376" t="s">
        <v>24</v>
      </c>
      <c r="C5376" t="s">
        <v>358</v>
      </c>
      <c r="D5376" t="s">
        <v>359</v>
      </c>
      <c r="E5376">
        <v>2011</v>
      </c>
      <c r="F5376" t="s">
        <v>784</v>
      </c>
      <c r="G5376" t="s">
        <v>785</v>
      </c>
      <c r="H5376" s="3" t="s">
        <v>786</v>
      </c>
      <c r="I5376" s="8">
        <v>-12.342000000000001</v>
      </c>
      <c r="J5376" s="8">
        <v>-70.058999999999997</v>
      </c>
      <c r="K5376" t="s">
        <v>109</v>
      </c>
      <c r="L5376" t="s">
        <v>110</v>
      </c>
      <c r="M5376" t="s">
        <v>712</v>
      </c>
      <c r="N5376" t="s">
        <v>763</v>
      </c>
      <c r="O5376" s="12">
        <v>2008</v>
      </c>
      <c r="P5376" s="12">
        <v>5</v>
      </c>
      <c r="Q5376" s="12">
        <v>2008</v>
      </c>
      <c r="R5376" s="12">
        <v>10</v>
      </c>
      <c r="S5376">
        <f t="shared" si="67"/>
        <v>8.0645161290322578E-2</v>
      </c>
      <c r="T5376" s="7">
        <v>2.5</v>
      </c>
      <c r="U5376">
        <v>8</v>
      </c>
      <c r="V5376" t="s">
        <v>82</v>
      </c>
      <c r="W5376">
        <f t="shared" si="68"/>
        <v>480</v>
      </c>
      <c r="X5376" s="5">
        <v>2</v>
      </c>
      <c r="Y5376" s="15" t="s">
        <v>48</v>
      </c>
      <c r="Z5376" t="s">
        <v>55</v>
      </c>
      <c r="AA5376" t="s">
        <v>62</v>
      </c>
      <c r="AB5376">
        <v>0</v>
      </c>
      <c r="AC5376" s="68" t="s">
        <v>1476</v>
      </c>
      <c r="AD5376" s="68" t="s">
        <v>1659</v>
      </c>
      <c r="AE5376" t="s">
        <v>1475</v>
      </c>
    </row>
    <row r="5377" spans="1:31" ht="14.4" x14ac:dyDescent="0.3">
      <c r="A5377">
        <v>48</v>
      </c>
      <c r="B5377" t="s">
        <v>24</v>
      </c>
      <c r="C5377" t="s">
        <v>358</v>
      </c>
      <c r="D5377" t="s">
        <v>359</v>
      </c>
      <c r="E5377">
        <v>2011</v>
      </c>
      <c r="F5377" t="s">
        <v>784</v>
      </c>
      <c r="G5377" t="s">
        <v>785</v>
      </c>
      <c r="H5377" s="3" t="s">
        <v>786</v>
      </c>
      <c r="I5377" s="8">
        <v>-12.342000000000001</v>
      </c>
      <c r="J5377" s="8">
        <v>-70.058999999999997</v>
      </c>
      <c r="K5377" t="s">
        <v>109</v>
      </c>
      <c r="L5377" t="s">
        <v>110</v>
      </c>
      <c r="M5377" t="s">
        <v>712</v>
      </c>
      <c r="N5377" t="s">
        <v>763</v>
      </c>
      <c r="O5377" s="12">
        <v>2008</v>
      </c>
      <c r="P5377" s="12">
        <v>5</v>
      </c>
      <c r="Q5377" s="12">
        <v>2008</v>
      </c>
      <c r="R5377" s="12">
        <v>10</v>
      </c>
      <c r="S5377">
        <f t="shared" si="67"/>
        <v>8.0645161290322578E-2</v>
      </c>
      <c r="T5377" s="7">
        <v>2.5</v>
      </c>
      <c r="U5377">
        <v>8</v>
      </c>
      <c r="V5377" t="s">
        <v>82</v>
      </c>
      <c r="W5377">
        <f t="shared" si="68"/>
        <v>480</v>
      </c>
      <c r="X5377" s="5">
        <v>2</v>
      </c>
      <c r="Y5377" s="15" t="s">
        <v>48</v>
      </c>
      <c r="Z5377" t="s">
        <v>55</v>
      </c>
      <c r="AA5377" t="s">
        <v>1082</v>
      </c>
      <c r="AB5377">
        <v>1</v>
      </c>
      <c r="AC5377" s="68" t="s">
        <v>1476</v>
      </c>
      <c r="AD5377" s="68" t="s">
        <v>1659</v>
      </c>
      <c r="AE5377" t="s">
        <v>1475</v>
      </c>
    </row>
    <row r="5378" spans="1:31" ht="14.4" x14ac:dyDescent="0.3">
      <c r="A5378">
        <v>48</v>
      </c>
      <c r="B5378" t="s">
        <v>24</v>
      </c>
      <c r="C5378" t="s">
        <v>358</v>
      </c>
      <c r="D5378" t="s">
        <v>359</v>
      </c>
      <c r="E5378">
        <v>2011</v>
      </c>
      <c r="F5378" t="s">
        <v>784</v>
      </c>
      <c r="G5378" t="s">
        <v>785</v>
      </c>
      <c r="H5378" s="3" t="s">
        <v>786</v>
      </c>
      <c r="I5378" s="8">
        <v>-12.342000000000001</v>
      </c>
      <c r="J5378" s="8">
        <v>-70.058999999999997</v>
      </c>
      <c r="K5378" t="s">
        <v>109</v>
      </c>
      <c r="L5378" t="s">
        <v>110</v>
      </c>
      <c r="M5378" t="s">
        <v>712</v>
      </c>
      <c r="N5378" t="s">
        <v>763</v>
      </c>
      <c r="O5378" s="12">
        <v>2008</v>
      </c>
      <c r="P5378" s="12">
        <v>5</v>
      </c>
      <c r="Q5378" s="12">
        <v>2008</v>
      </c>
      <c r="R5378" s="12">
        <v>10</v>
      </c>
      <c r="S5378">
        <f t="shared" si="67"/>
        <v>8.0645161290322578E-2</v>
      </c>
      <c r="T5378" s="7">
        <v>2.5</v>
      </c>
      <c r="U5378">
        <v>8</v>
      </c>
      <c r="V5378" t="s">
        <v>82</v>
      </c>
      <c r="W5378">
        <f t="shared" si="68"/>
        <v>480</v>
      </c>
      <c r="X5378" s="5">
        <v>2</v>
      </c>
      <c r="Y5378" s="15" t="s">
        <v>48</v>
      </c>
      <c r="Z5378" t="s">
        <v>55</v>
      </c>
      <c r="AA5378" t="s">
        <v>1162</v>
      </c>
      <c r="AB5378">
        <v>1</v>
      </c>
      <c r="AC5378" s="68" t="s">
        <v>1476</v>
      </c>
      <c r="AD5378" s="68" t="s">
        <v>1659</v>
      </c>
      <c r="AE5378" t="s">
        <v>1475</v>
      </c>
    </row>
    <row r="5379" spans="1:31" ht="14.4" x14ac:dyDescent="0.3">
      <c r="A5379">
        <v>48</v>
      </c>
      <c r="B5379" t="s">
        <v>24</v>
      </c>
      <c r="C5379" t="s">
        <v>358</v>
      </c>
      <c r="D5379" t="s">
        <v>359</v>
      </c>
      <c r="E5379">
        <v>2011</v>
      </c>
      <c r="F5379" t="s">
        <v>784</v>
      </c>
      <c r="G5379" t="s">
        <v>785</v>
      </c>
      <c r="H5379" s="3" t="s">
        <v>786</v>
      </c>
      <c r="I5379" s="8">
        <v>-12.342000000000001</v>
      </c>
      <c r="J5379" s="8">
        <v>-70.058999999999997</v>
      </c>
      <c r="K5379" t="s">
        <v>109</v>
      </c>
      <c r="L5379" t="s">
        <v>110</v>
      </c>
      <c r="M5379" t="s">
        <v>712</v>
      </c>
      <c r="N5379" t="s">
        <v>763</v>
      </c>
      <c r="O5379" s="12">
        <v>2008</v>
      </c>
      <c r="P5379" s="12">
        <v>5</v>
      </c>
      <c r="Q5379" s="12">
        <v>2008</v>
      </c>
      <c r="R5379" s="12">
        <v>10</v>
      </c>
      <c r="S5379">
        <f t="shared" si="67"/>
        <v>8.0645161290322578E-2</v>
      </c>
      <c r="T5379" s="7">
        <v>2.5</v>
      </c>
      <c r="U5379">
        <v>8</v>
      </c>
      <c r="V5379" t="s">
        <v>82</v>
      </c>
      <c r="W5379">
        <f t="shared" si="68"/>
        <v>480</v>
      </c>
      <c r="X5379" s="5">
        <v>2</v>
      </c>
      <c r="Y5379" s="15" t="s">
        <v>48</v>
      </c>
      <c r="Z5379" t="s">
        <v>55</v>
      </c>
      <c r="AA5379" t="s">
        <v>655</v>
      </c>
      <c r="AB5379">
        <v>28</v>
      </c>
      <c r="AC5379" s="68" t="s">
        <v>1476</v>
      </c>
      <c r="AD5379" s="68" t="s">
        <v>1659</v>
      </c>
      <c r="AE5379" t="s">
        <v>1475</v>
      </c>
    </row>
    <row r="5380" spans="1:31" ht="14.4" x14ac:dyDescent="0.3">
      <c r="A5380">
        <v>48</v>
      </c>
      <c r="B5380" t="s">
        <v>24</v>
      </c>
      <c r="C5380" t="s">
        <v>358</v>
      </c>
      <c r="D5380" t="s">
        <v>359</v>
      </c>
      <c r="E5380">
        <v>2011</v>
      </c>
      <c r="F5380" t="s">
        <v>784</v>
      </c>
      <c r="G5380" t="s">
        <v>785</v>
      </c>
      <c r="H5380" s="3" t="s">
        <v>786</v>
      </c>
      <c r="I5380" s="8">
        <v>-12.342000000000001</v>
      </c>
      <c r="J5380" s="8">
        <v>-70.058999999999997</v>
      </c>
      <c r="K5380" t="s">
        <v>109</v>
      </c>
      <c r="L5380" t="s">
        <v>110</v>
      </c>
      <c r="M5380" t="s">
        <v>712</v>
      </c>
      <c r="N5380" t="s">
        <v>763</v>
      </c>
      <c r="O5380" s="12">
        <v>2008</v>
      </c>
      <c r="P5380" s="12">
        <v>5</v>
      </c>
      <c r="Q5380" s="12">
        <v>2008</v>
      </c>
      <c r="R5380" s="12">
        <v>10</v>
      </c>
      <c r="S5380">
        <f t="shared" si="67"/>
        <v>8.0645161290322578E-2</v>
      </c>
      <c r="T5380" s="7">
        <v>2.5</v>
      </c>
      <c r="U5380">
        <v>8</v>
      </c>
      <c r="V5380" t="s">
        <v>82</v>
      </c>
      <c r="W5380">
        <f t="shared" si="68"/>
        <v>480</v>
      </c>
      <c r="X5380" s="5">
        <v>2</v>
      </c>
      <c r="Y5380" s="15" t="s">
        <v>48</v>
      </c>
      <c r="Z5380" t="s">
        <v>55</v>
      </c>
      <c r="AA5380" t="s">
        <v>379</v>
      </c>
      <c r="AB5380">
        <v>1</v>
      </c>
      <c r="AC5380" s="68" t="s">
        <v>1476</v>
      </c>
      <c r="AD5380" s="68" t="s">
        <v>1659</v>
      </c>
      <c r="AE5380" t="s">
        <v>1475</v>
      </c>
    </row>
    <row r="5381" spans="1:31" ht="14.4" x14ac:dyDescent="0.3">
      <c r="A5381">
        <v>48</v>
      </c>
      <c r="B5381" t="s">
        <v>24</v>
      </c>
      <c r="C5381" t="s">
        <v>358</v>
      </c>
      <c r="D5381" t="s">
        <v>359</v>
      </c>
      <c r="E5381">
        <v>2011</v>
      </c>
      <c r="F5381" t="s">
        <v>784</v>
      </c>
      <c r="G5381" t="s">
        <v>785</v>
      </c>
      <c r="H5381" s="3" t="s">
        <v>786</v>
      </c>
      <c r="I5381" s="8">
        <v>-12.342000000000001</v>
      </c>
      <c r="J5381" s="8">
        <v>-70.058999999999997</v>
      </c>
      <c r="K5381" t="s">
        <v>109</v>
      </c>
      <c r="L5381" t="s">
        <v>110</v>
      </c>
      <c r="M5381" t="s">
        <v>712</v>
      </c>
      <c r="N5381" t="s">
        <v>763</v>
      </c>
      <c r="O5381" s="12">
        <v>2008</v>
      </c>
      <c r="P5381" s="12">
        <v>5</v>
      </c>
      <c r="Q5381" s="12">
        <v>2008</v>
      </c>
      <c r="R5381" s="12">
        <v>10</v>
      </c>
      <c r="S5381">
        <f t="shared" si="67"/>
        <v>8.0645161290322578E-2</v>
      </c>
      <c r="T5381" s="7">
        <v>2.5</v>
      </c>
      <c r="U5381">
        <v>8</v>
      </c>
      <c r="V5381" t="s">
        <v>82</v>
      </c>
      <c r="W5381">
        <f t="shared" si="68"/>
        <v>480</v>
      </c>
      <c r="X5381" s="5">
        <v>2</v>
      </c>
      <c r="Y5381" s="15" t="s">
        <v>48</v>
      </c>
      <c r="Z5381" t="s">
        <v>55</v>
      </c>
      <c r="AA5381" t="s">
        <v>899</v>
      </c>
      <c r="AB5381">
        <v>3</v>
      </c>
      <c r="AC5381" s="68" t="s">
        <v>1476</v>
      </c>
      <c r="AD5381" s="68" t="s">
        <v>1659</v>
      </c>
      <c r="AE5381" t="s">
        <v>1475</v>
      </c>
    </row>
    <row r="5382" spans="1:31" ht="14.4" x14ac:dyDescent="0.3">
      <c r="A5382">
        <v>48</v>
      </c>
      <c r="B5382" t="s">
        <v>24</v>
      </c>
      <c r="C5382" t="s">
        <v>358</v>
      </c>
      <c r="D5382" t="s">
        <v>359</v>
      </c>
      <c r="E5382">
        <v>2011</v>
      </c>
      <c r="F5382" t="s">
        <v>784</v>
      </c>
      <c r="G5382" t="s">
        <v>785</v>
      </c>
      <c r="H5382" s="3" t="s">
        <v>786</v>
      </c>
      <c r="I5382" s="8">
        <v>-12.342000000000001</v>
      </c>
      <c r="J5382" s="8">
        <v>-70.058999999999997</v>
      </c>
      <c r="K5382" t="s">
        <v>109</v>
      </c>
      <c r="L5382" t="s">
        <v>110</v>
      </c>
      <c r="M5382" t="s">
        <v>712</v>
      </c>
      <c r="N5382" t="s">
        <v>763</v>
      </c>
      <c r="O5382" s="12">
        <v>2008</v>
      </c>
      <c r="P5382" s="12">
        <v>5</v>
      </c>
      <c r="Q5382" s="12">
        <v>2008</v>
      </c>
      <c r="R5382" s="12">
        <v>10</v>
      </c>
      <c r="S5382">
        <f t="shared" si="67"/>
        <v>8.0645161290322578E-2</v>
      </c>
      <c r="T5382" s="7">
        <v>2.5</v>
      </c>
      <c r="U5382">
        <v>8</v>
      </c>
      <c r="V5382" t="s">
        <v>82</v>
      </c>
      <c r="W5382">
        <f t="shared" si="68"/>
        <v>480</v>
      </c>
      <c r="X5382" s="5">
        <v>2</v>
      </c>
      <c r="Y5382" s="15" t="s">
        <v>48</v>
      </c>
      <c r="Z5382" t="s">
        <v>55</v>
      </c>
      <c r="AA5382" t="s">
        <v>1062</v>
      </c>
      <c r="AB5382">
        <v>0</v>
      </c>
      <c r="AC5382" s="68" t="s">
        <v>1476</v>
      </c>
      <c r="AD5382" s="68" t="s">
        <v>1659</v>
      </c>
      <c r="AE5382" t="s">
        <v>1475</v>
      </c>
    </row>
    <row r="5383" spans="1:31" ht="14.4" x14ac:dyDescent="0.3">
      <c r="A5383">
        <v>48</v>
      </c>
      <c r="B5383" t="s">
        <v>24</v>
      </c>
      <c r="C5383" t="s">
        <v>358</v>
      </c>
      <c r="D5383" t="s">
        <v>359</v>
      </c>
      <c r="E5383">
        <v>2011</v>
      </c>
      <c r="F5383" t="s">
        <v>784</v>
      </c>
      <c r="G5383" t="s">
        <v>785</v>
      </c>
      <c r="H5383" s="3" t="s">
        <v>786</v>
      </c>
      <c r="I5383" s="8">
        <v>-12.342000000000001</v>
      </c>
      <c r="J5383" s="8">
        <v>-70.058999999999997</v>
      </c>
      <c r="K5383" t="s">
        <v>109</v>
      </c>
      <c r="L5383" t="s">
        <v>110</v>
      </c>
      <c r="M5383" t="s">
        <v>712</v>
      </c>
      <c r="N5383" t="s">
        <v>763</v>
      </c>
      <c r="O5383" s="12">
        <v>2008</v>
      </c>
      <c r="P5383" s="12">
        <v>5</v>
      </c>
      <c r="Q5383" s="12">
        <v>2008</v>
      </c>
      <c r="R5383" s="12">
        <v>10</v>
      </c>
      <c r="S5383">
        <f t="shared" si="67"/>
        <v>8.0645161290322578E-2</v>
      </c>
      <c r="T5383" s="7">
        <v>2.5</v>
      </c>
      <c r="U5383">
        <v>8</v>
      </c>
      <c r="V5383" t="s">
        <v>82</v>
      </c>
      <c r="W5383">
        <f t="shared" si="68"/>
        <v>480</v>
      </c>
      <c r="X5383" s="5">
        <v>2</v>
      </c>
      <c r="Y5383" s="15" t="s">
        <v>48</v>
      </c>
      <c r="Z5383" t="s">
        <v>55</v>
      </c>
      <c r="AA5383" t="s">
        <v>1072</v>
      </c>
      <c r="AB5383">
        <v>0</v>
      </c>
      <c r="AC5383" s="68" t="s">
        <v>1476</v>
      </c>
      <c r="AD5383" s="68" t="s">
        <v>1659</v>
      </c>
      <c r="AE5383" t="s">
        <v>1475</v>
      </c>
    </row>
    <row r="5384" spans="1:31" ht="14.4" x14ac:dyDescent="0.3">
      <c r="A5384">
        <v>48</v>
      </c>
      <c r="B5384" t="s">
        <v>24</v>
      </c>
      <c r="C5384" t="s">
        <v>358</v>
      </c>
      <c r="D5384" t="s">
        <v>359</v>
      </c>
      <c r="E5384">
        <v>2011</v>
      </c>
      <c r="F5384" t="s">
        <v>784</v>
      </c>
      <c r="G5384" t="s">
        <v>785</v>
      </c>
      <c r="H5384" s="3" t="s">
        <v>786</v>
      </c>
      <c r="I5384" s="8">
        <v>-12.342000000000001</v>
      </c>
      <c r="J5384" s="8">
        <v>-70.058999999999997</v>
      </c>
      <c r="K5384" t="s">
        <v>109</v>
      </c>
      <c r="L5384" t="s">
        <v>110</v>
      </c>
      <c r="M5384" t="s">
        <v>712</v>
      </c>
      <c r="N5384" t="s">
        <v>763</v>
      </c>
      <c r="O5384" s="12">
        <v>2008</v>
      </c>
      <c r="P5384" s="12">
        <v>5</v>
      </c>
      <c r="Q5384" s="12">
        <v>2008</v>
      </c>
      <c r="R5384" s="12">
        <v>10</v>
      </c>
      <c r="S5384">
        <f t="shared" si="67"/>
        <v>8.0645161290322578E-2</v>
      </c>
      <c r="T5384" s="7">
        <v>2.5</v>
      </c>
      <c r="U5384">
        <v>8</v>
      </c>
      <c r="V5384" t="s">
        <v>82</v>
      </c>
      <c r="W5384">
        <f t="shared" si="68"/>
        <v>480</v>
      </c>
      <c r="X5384" s="5">
        <v>2</v>
      </c>
      <c r="Y5384" s="15" t="s">
        <v>48</v>
      </c>
      <c r="Z5384" t="s">
        <v>55</v>
      </c>
      <c r="AA5384" t="s">
        <v>1110</v>
      </c>
      <c r="AB5384">
        <v>0</v>
      </c>
      <c r="AC5384" s="68" t="s">
        <v>1476</v>
      </c>
      <c r="AD5384" s="68" t="s">
        <v>1659</v>
      </c>
      <c r="AE5384" t="s">
        <v>1475</v>
      </c>
    </row>
    <row r="5385" spans="1:31" ht="14.4" x14ac:dyDescent="0.3">
      <c r="A5385">
        <v>48</v>
      </c>
      <c r="B5385" t="s">
        <v>24</v>
      </c>
      <c r="C5385" t="s">
        <v>358</v>
      </c>
      <c r="D5385" t="s">
        <v>359</v>
      </c>
      <c r="E5385">
        <v>2011</v>
      </c>
      <c r="F5385" t="s">
        <v>784</v>
      </c>
      <c r="G5385" t="s">
        <v>785</v>
      </c>
      <c r="H5385" s="3" t="s">
        <v>786</v>
      </c>
      <c r="I5385" s="8">
        <v>-12.342000000000001</v>
      </c>
      <c r="J5385" s="8">
        <v>-70.058999999999997</v>
      </c>
      <c r="K5385" t="s">
        <v>109</v>
      </c>
      <c r="L5385" t="s">
        <v>110</v>
      </c>
      <c r="M5385" t="s">
        <v>712</v>
      </c>
      <c r="N5385" t="s">
        <v>763</v>
      </c>
      <c r="O5385" s="12">
        <v>2008</v>
      </c>
      <c r="P5385" s="12">
        <v>5</v>
      </c>
      <c r="Q5385" s="12">
        <v>2008</v>
      </c>
      <c r="R5385" s="12">
        <v>10</v>
      </c>
      <c r="S5385">
        <f t="shared" si="67"/>
        <v>8.0645161290322578E-2</v>
      </c>
      <c r="T5385" s="7">
        <v>2.5</v>
      </c>
      <c r="U5385">
        <v>8</v>
      </c>
      <c r="V5385" t="s">
        <v>82</v>
      </c>
      <c r="W5385">
        <f t="shared" si="68"/>
        <v>480</v>
      </c>
      <c r="X5385" s="5">
        <v>2</v>
      </c>
      <c r="Y5385" s="15" t="s">
        <v>48</v>
      </c>
      <c r="Z5385" t="s">
        <v>55</v>
      </c>
      <c r="AA5385" t="s">
        <v>1178</v>
      </c>
      <c r="AB5385">
        <v>0</v>
      </c>
      <c r="AC5385" s="68" t="s">
        <v>1476</v>
      </c>
      <c r="AD5385" s="68" t="s">
        <v>1659</v>
      </c>
      <c r="AE5385" t="s">
        <v>1475</v>
      </c>
    </row>
    <row r="5386" spans="1:31" ht="14.4" x14ac:dyDescent="0.3">
      <c r="A5386">
        <v>48</v>
      </c>
      <c r="B5386" t="s">
        <v>24</v>
      </c>
      <c r="C5386" t="s">
        <v>358</v>
      </c>
      <c r="D5386" t="s">
        <v>359</v>
      </c>
      <c r="E5386">
        <v>2011</v>
      </c>
      <c r="F5386" t="s">
        <v>784</v>
      </c>
      <c r="G5386" t="s">
        <v>785</v>
      </c>
      <c r="H5386" s="3" t="s">
        <v>786</v>
      </c>
      <c r="I5386" s="8">
        <v>-12.342000000000001</v>
      </c>
      <c r="J5386" s="8">
        <v>-70.058999999999997</v>
      </c>
      <c r="K5386" t="s">
        <v>109</v>
      </c>
      <c r="L5386" t="s">
        <v>110</v>
      </c>
      <c r="M5386" t="s">
        <v>712</v>
      </c>
      <c r="N5386" t="s">
        <v>763</v>
      </c>
      <c r="O5386" s="12">
        <v>2008</v>
      </c>
      <c r="P5386" s="12">
        <v>5</v>
      </c>
      <c r="Q5386" s="12">
        <v>2008</v>
      </c>
      <c r="R5386" s="12">
        <v>10</v>
      </c>
      <c r="S5386">
        <f t="shared" si="67"/>
        <v>8.0645161290322578E-2</v>
      </c>
      <c r="T5386" s="7">
        <v>2.5</v>
      </c>
      <c r="U5386">
        <v>8</v>
      </c>
      <c r="V5386" t="s">
        <v>82</v>
      </c>
      <c r="W5386">
        <f t="shared" si="68"/>
        <v>480</v>
      </c>
      <c r="X5386" s="5">
        <v>2</v>
      </c>
      <c r="Y5386" s="15" t="s">
        <v>48</v>
      </c>
      <c r="Z5386" t="s">
        <v>55</v>
      </c>
      <c r="AA5386" t="s">
        <v>867</v>
      </c>
      <c r="AB5386">
        <v>1</v>
      </c>
      <c r="AC5386" s="68" t="s">
        <v>1476</v>
      </c>
      <c r="AD5386" s="68" t="s">
        <v>1659</v>
      </c>
      <c r="AE5386" t="s">
        <v>1475</v>
      </c>
    </row>
    <row r="5387" spans="1:31" ht="14.4" x14ac:dyDescent="0.3">
      <c r="A5387">
        <v>48</v>
      </c>
      <c r="B5387" t="s">
        <v>24</v>
      </c>
      <c r="C5387" t="s">
        <v>358</v>
      </c>
      <c r="D5387" t="s">
        <v>359</v>
      </c>
      <c r="E5387">
        <v>2011</v>
      </c>
      <c r="F5387" t="s">
        <v>784</v>
      </c>
      <c r="G5387" t="s">
        <v>785</v>
      </c>
      <c r="H5387" s="3" t="s">
        <v>786</v>
      </c>
      <c r="I5387" s="8">
        <v>-12.342000000000001</v>
      </c>
      <c r="J5387" s="8">
        <v>-70.058999999999997</v>
      </c>
      <c r="K5387" t="s">
        <v>109</v>
      </c>
      <c r="L5387" t="s">
        <v>110</v>
      </c>
      <c r="M5387" t="s">
        <v>712</v>
      </c>
      <c r="N5387" t="s">
        <v>763</v>
      </c>
      <c r="O5387" s="12">
        <v>2008</v>
      </c>
      <c r="P5387" s="12">
        <v>5</v>
      </c>
      <c r="Q5387" s="12">
        <v>2008</v>
      </c>
      <c r="R5387" s="12">
        <v>10</v>
      </c>
      <c r="S5387">
        <f t="shared" si="67"/>
        <v>8.0645161290322578E-2</v>
      </c>
      <c r="T5387" s="7">
        <v>2.5</v>
      </c>
      <c r="U5387">
        <v>8</v>
      </c>
      <c r="V5387" t="s">
        <v>82</v>
      </c>
      <c r="W5387">
        <f t="shared" si="68"/>
        <v>480</v>
      </c>
      <c r="X5387" s="5">
        <v>2</v>
      </c>
      <c r="Y5387" s="15" t="s">
        <v>48</v>
      </c>
      <c r="Z5387" t="s">
        <v>55</v>
      </c>
      <c r="AA5387" t="s">
        <v>258</v>
      </c>
      <c r="AB5387">
        <v>0</v>
      </c>
      <c r="AC5387" s="68" t="s">
        <v>1476</v>
      </c>
      <c r="AD5387" s="68" t="s">
        <v>1659</v>
      </c>
      <c r="AE5387" t="s">
        <v>1475</v>
      </c>
    </row>
    <row r="5388" spans="1:31" ht="14.4" x14ac:dyDescent="0.3">
      <c r="A5388">
        <v>48</v>
      </c>
      <c r="B5388" t="s">
        <v>24</v>
      </c>
      <c r="C5388" t="s">
        <v>358</v>
      </c>
      <c r="D5388" t="s">
        <v>359</v>
      </c>
      <c r="E5388">
        <v>2011</v>
      </c>
      <c r="F5388" t="s">
        <v>784</v>
      </c>
      <c r="G5388" t="s">
        <v>785</v>
      </c>
      <c r="H5388" s="3" t="s">
        <v>786</v>
      </c>
      <c r="I5388" s="8">
        <v>-12.342000000000001</v>
      </c>
      <c r="J5388" s="8">
        <v>-70.058999999999997</v>
      </c>
      <c r="K5388" t="s">
        <v>109</v>
      </c>
      <c r="L5388" t="s">
        <v>110</v>
      </c>
      <c r="M5388" t="s">
        <v>712</v>
      </c>
      <c r="N5388" t="s">
        <v>763</v>
      </c>
      <c r="O5388" s="12">
        <v>2008</v>
      </c>
      <c r="P5388" s="12">
        <v>5</v>
      </c>
      <c r="Q5388" s="12">
        <v>2008</v>
      </c>
      <c r="R5388" s="12">
        <v>10</v>
      </c>
      <c r="S5388">
        <f t="shared" si="67"/>
        <v>8.0645161290322578E-2</v>
      </c>
      <c r="T5388" s="7">
        <v>2.5</v>
      </c>
      <c r="U5388">
        <v>8</v>
      </c>
      <c r="V5388" t="s">
        <v>82</v>
      </c>
      <c r="W5388">
        <f t="shared" si="68"/>
        <v>480</v>
      </c>
      <c r="X5388" s="5">
        <v>2</v>
      </c>
      <c r="Y5388" s="15" t="s">
        <v>48</v>
      </c>
      <c r="Z5388" t="s">
        <v>55</v>
      </c>
      <c r="AA5388" t="s">
        <v>1083</v>
      </c>
      <c r="AB5388">
        <v>31</v>
      </c>
      <c r="AC5388" s="68" t="s">
        <v>1476</v>
      </c>
      <c r="AD5388" s="68" t="s">
        <v>1659</v>
      </c>
      <c r="AE5388" t="s">
        <v>1475</v>
      </c>
    </row>
    <row r="5389" spans="1:31" ht="14.4" x14ac:dyDescent="0.3">
      <c r="A5389">
        <v>48</v>
      </c>
      <c r="B5389" t="s">
        <v>24</v>
      </c>
      <c r="C5389" t="s">
        <v>358</v>
      </c>
      <c r="D5389" t="s">
        <v>359</v>
      </c>
      <c r="E5389">
        <v>2011</v>
      </c>
      <c r="F5389" t="s">
        <v>784</v>
      </c>
      <c r="G5389" t="s">
        <v>785</v>
      </c>
      <c r="H5389" s="3" t="s">
        <v>786</v>
      </c>
      <c r="I5389" s="8">
        <v>-12.342000000000001</v>
      </c>
      <c r="J5389" s="8">
        <v>-70.058999999999997</v>
      </c>
      <c r="K5389" t="s">
        <v>109</v>
      </c>
      <c r="L5389" t="s">
        <v>110</v>
      </c>
      <c r="M5389" t="s">
        <v>712</v>
      </c>
      <c r="N5389" t="s">
        <v>763</v>
      </c>
      <c r="O5389" s="12">
        <v>2008</v>
      </c>
      <c r="P5389" s="12">
        <v>5</v>
      </c>
      <c r="Q5389" s="12">
        <v>2008</v>
      </c>
      <c r="R5389" s="12">
        <v>10</v>
      </c>
      <c r="S5389">
        <f t="shared" si="67"/>
        <v>8.0645161290322578E-2</v>
      </c>
      <c r="T5389" s="7">
        <v>2.5</v>
      </c>
      <c r="U5389">
        <v>8</v>
      </c>
      <c r="V5389" t="s">
        <v>82</v>
      </c>
      <c r="W5389">
        <f t="shared" si="68"/>
        <v>480</v>
      </c>
      <c r="X5389" s="5">
        <v>2</v>
      </c>
      <c r="Y5389" s="15" t="s">
        <v>48</v>
      </c>
      <c r="Z5389" t="s">
        <v>55</v>
      </c>
      <c r="AA5389" t="s">
        <v>524</v>
      </c>
      <c r="AB5389">
        <v>3</v>
      </c>
      <c r="AC5389" s="68" t="s">
        <v>1476</v>
      </c>
      <c r="AD5389" s="68" t="s">
        <v>1659</v>
      </c>
      <c r="AE5389" t="s">
        <v>1475</v>
      </c>
    </row>
    <row r="5390" spans="1:31" ht="14.4" x14ac:dyDescent="0.3">
      <c r="A5390">
        <v>48</v>
      </c>
      <c r="B5390" t="s">
        <v>24</v>
      </c>
      <c r="C5390" t="s">
        <v>358</v>
      </c>
      <c r="D5390" t="s">
        <v>359</v>
      </c>
      <c r="E5390">
        <v>2011</v>
      </c>
      <c r="F5390" t="s">
        <v>784</v>
      </c>
      <c r="G5390" t="s">
        <v>785</v>
      </c>
      <c r="H5390" s="3" t="s">
        <v>786</v>
      </c>
      <c r="I5390" s="8">
        <v>-12.342000000000001</v>
      </c>
      <c r="J5390" s="8">
        <v>-70.058999999999997</v>
      </c>
      <c r="K5390" t="s">
        <v>109</v>
      </c>
      <c r="L5390" t="s">
        <v>110</v>
      </c>
      <c r="M5390" t="s">
        <v>712</v>
      </c>
      <c r="N5390" t="s">
        <v>763</v>
      </c>
      <c r="O5390" s="12">
        <v>2008</v>
      </c>
      <c r="P5390" s="12">
        <v>5</v>
      </c>
      <c r="Q5390" s="12">
        <v>2008</v>
      </c>
      <c r="R5390" s="12">
        <v>10</v>
      </c>
      <c r="S5390">
        <f t="shared" si="67"/>
        <v>8.0645161290322578E-2</v>
      </c>
      <c r="T5390" s="7">
        <v>2.5</v>
      </c>
      <c r="U5390">
        <v>8</v>
      </c>
      <c r="V5390" t="s">
        <v>82</v>
      </c>
      <c r="W5390">
        <f t="shared" si="68"/>
        <v>480</v>
      </c>
      <c r="X5390" s="5">
        <v>2</v>
      </c>
      <c r="Y5390" s="15" t="s">
        <v>48</v>
      </c>
      <c r="Z5390" t="s">
        <v>55</v>
      </c>
      <c r="AA5390" t="s">
        <v>1107</v>
      </c>
      <c r="AB5390">
        <v>1</v>
      </c>
      <c r="AC5390" s="68" t="s">
        <v>1476</v>
      </c>
      <c r="AD5390" s="68" t="s">
        <v>1659</v>
      </c>
      <c r="AE5390" t="s">
        <v>1475</v>
      </c>
    </row>
    <row r="5391" spans="1:31" ht="14.4" x14ac:dyDescent="0.3">
      <c r="A5391">
        <v>48</v>
      </c>
      <c r="B5391" t="s">
        <v>24</v>
      </c>
      <c r="C5391" t="s">
        <v>358</v>
      </c>
      <c r="D5391" t="s">
        <v>359</v>
      </c>
      <c r="E5391">
        <v>2011</v>
      </c>
      <c r="F5391" t="s">
        <v>784</v>
      </c>
      <c r="G5391" t="s">
        <v>785</v>
      </c>
      <c r="H5391" s="3" t="s">
        <v>786</v>
      </c>
      <c r="I5391" s="8">
        <v>-12.342000000000001</v>
      </c>
      <c r="J5391" s="8">
        <v>-70.058999999999997</v>
      </c>
      <c r="K5391" t="s">
        <v>109</v>
      </c>
      <c r="L5391" t="s">
        <v>110</v>
      </c>
      <c r="M5391" t="s">
        <v>712</v>
      </c>
      <c r="N5391" t="s">
        <v>763</v>
      </c>
      <c r="O5391" s="12">
        <v>2008</v>
      </c>
      <c r="P5391" s="12">
        <v>5</v>
      </c>
      <c r="Q5391" s="12">
        <v>2008</v>
      </c>
      <c r="R5391" s="12">
        <v>10</v>
      </c>
      <c r="S5391">
        <f t="shared" si="67"/>
        <v>8.0645161290322578E-2</v>
      </c>
      <c r="T5391" s="7">
        <v>2.5</v>
      </c>
      <c r="U5391">
        <v>8</v>
      </c>
      <c r="V5391" t="s">
        <v>82</v>
      </c>
      <c r="W5391">
        <f t="shared" si="68"/>
        <v>480</v>
      </c>
      <c r="X5391" s="5">
        <v>2</v>
      </c>
      <c r="Y5391" s="15" t="s">
        <v>48</v>
      </c>
      <c r="Z5391" t="s">
        <v>55</v>
      </c>
      <c r="AA5391" t="s">
        <v>1112</v>
      </c>
      <c r="AB5391">
        <v>7</v>
      </c>
      <c r="AC5391" s="68" t="s">
        <v>1476</v>
      </c>
      <c r="AD5391" s="68" t="s">
        <v>1659</v>
      </c>
      <c r="AE5391" t="s">
        <v>1475</v>
      </c>
    </row>
    <row r="5392" spans="1:31" ht="14.4" x14ac:dyDescent="0.3">
      <c r="A5392">
        <v>48</v>
      </c>
      <c r="B5392" t="s">
        <v>24</v>
      </c>
      <c r="C5392" t="s">
        <v>358</v>
      </c>
      <c r="D5392" t="s">
        <v>359</v>
      </c>
      <c r="E5392">
        <v>2011</v>
      </c>
      <c r="F5392" t="s">
        <v>784</v>
      </c>
      <c r="G5392" t="s">
        <v>785</v>
      </c>
      <c r="H5392" s="3" t="s">
        <v>786</v>
      </c>
      <c r="I5392" s="8">
        <v>-12.342000000000001</v>
      </c>
      <c r="J5392" s="8">
        <v>-70.058999999999997</v>
      </c>
      <c r="K5392" t="s">
        <v>109</v>
      </c>
      <c r="L5392" t="s">
        <v>110</v>
      </c>
      <c r="M5392" t="s">
        <v>712</v>
      </c>
      <c r="N5392" t="s">
        <v>763</v>
      </c>
      <c r="O5392" s="12">
        <v>2008</v>
      </c>
      <c r="P5392" s="12">
        <v>5</v>
      </c>
      <c r="Q5392" s="12">
        <v>2008</v>
      </c>
      <c r="R5392" s="12">
        <v>10</v>
      </c>
      <c r="S5392">
        <f t="shared" si="67"/>
        <v>8.0645161290322578E-2</v>
      </c>
      <c r="T5392" s="7">
        <v>2.5</v>
      </c>
      <c r="U5392">
        <v>8</v>
      </c>
      <c r="V5392" t="s">
        <v>82</v>
      </c>
      <c r="W5392">
        <f t="shared" si="68"/>
        <v>480</v>
      </c>
      <c r="X5392" s="5">
        <v>2</v>
      </c>
      <c r="Y5392" s="15" t="s">
        <v>48</v>
      </c>
      <c r="Z5392" t="s">
        <v>55</v>
      </c>
      <c r="AA5392" t="s">
        <v>889</v>
      </c>
      <c r="AB5392">
        <v>1</v>
      </c>
      <c r="AC5392" s="68" t="s">
        <v>1476</v>
      </c>
      <c r="AD5392" s="68" t="s">
        <v>1659</v>
      </c>
      <c r="AE5392" t="s">
        <v>1475</v>
      </c>
    </row>
    <row r="5393" spans="1:31" ht="14.4" x14ac:dyDescent="0.3">
      <c r="A5393">
        <v>48</v>
      </c>
      <c r="B5393" t="s">
        <v>24</v>
      </c>
      <c r="C5393" t="s">
        <v>358</v>
      </c>
      <c r="D5393" t="s">
        <v>359</v>
      </c>
      <c r="E5393">
        <v>2011</v>
      </c>
      <c r="F5393" t="s">
        <v>784</v>
      </c>
      <c r="G5393" t="s">
        <v>785</v>
      </c>
      <c r="H5393" s="3" t="s">
        <v>786</v>
      </c>
      <c r="I5393" s="8">
        <v>-12.342000000000001</v>
      </c>
      <c r="J5393" s="8">
        <v>-70.058999999999997</v>
      </c>
      <c r="K5393" t="s">
        <v>109</v>
      </c>
      <c r="L5393" t="s">
        <v>110</v>
      </c>
      <c r="M5393" t="s">
        <v>712</v>
      </c>
      <c r="N5393" t="s">
        <v>763</v>
      </c>
      <c r="O5393" s="12">
        <v>2008</v>
      </c>
      <c r="P5393" s="12">
        <v>5</v>
      </c>
      <c r="Q5393" s="12">
        <v>2008</v>
      </c>
      <c r="R5393" s="12">
        <v>10</v>
      </c>
      <c r="S5393">
        <f t="shared" si="67"/>
        <v>8.0645161290322578E-2</v>
      </c>
      <c r="T5393" s="7">
        <v>2.5</v>
      </c>
      <c r="U5393">
        <v>8</v>
      </c>
      <c r="V5393" t="s">
        <v>82</v>
      </c>
      <c r="W5393">
        <f t="shared" si="68"/>
        <v>480</v>
      </c>
      <c r="X5393" s="5">
        <v>2</v>
      </c>
      <c r="Y5393" s="15" t="s">
        <v>48</v>
      </c>
      <c r="Z5393" t="s">
        <v>55</v>
      </c>
      <c r="AA5393" t="s">
        <v>896</v>
      </c>
      <c r="AB5393">
        <v>0</v>
      </c>
      <c r="AC5393" s="68" t="s">
        <v>1476</v>
      </c>
      <c r="AD5393" s="68" t="s">
        <v>1659</v>
      </c>
      <c r="AE5393" t="s">
        <v>1475</v>
      </c>
    </row>
    <row r="5394" spans="1:31" ht="14.4" x14ac:dyDescent="0.3">
      <c r="A5394">
        <v>48</v>
      </c>
      <c r="B5394" t="s">
        <v>24</v>
      </c>
      <c r="C5394" t="s">
        <v>358</v>
      </c>
      <c r="D5394" t="s">
        <v>359</v>
      </c>
      <c r="E5394">
        <v>2011</v>
      </c>
      <c r="F5394" t="s">
        <v>784</v>
      </c>
      <c r="G5394" t="s">
        <v>785</v>
      </c>
      <c r="H5394" s="3" t="s">
        <v>786</v>
      </c>
      <c r="I5394" s="8">
        <v>-12.342000000000001</v>
      </c>
      <c r="J5394" s="8">
        <v>-70.058999999999997</v>
      </c>
      <c r="K5394" t="s">
        <v>109</v>
      </c>
      <c r="L5394" t="s">
        <v>110</v>
      </c>
      <c r="M5394" t="s">
        <v>712</v>
      </c>
      <c r="N5394" t="s">
        <v>763</v>
      </c>
      <c r="O5394" s="12">
        <v>2008</v>
      </c>
      <c r="P5394" s="12">
        <v>5</v>
      </c>
      <c r="Q5394" s="12">
        <v>2008</v>
      </c>
      <c r="R5394" s="12">
        <v>10</v>
      </c>
      <c r="S5394">
        <f t="shared" si="67"/>
        <v>8.0645161290322578E-2</v>
      </c>
      <c r="T5394" s="7">
        <v>2.5</v>
      </c>
      <c r="U5394">
        <v>8</v>
      </c>
      <c r="V5394" t="s">
        <v>82</v>
      </c>
      <c r="W5394">
        <f t="shared" si="68"/>
        <v>480</v>
      </c>
      <c r="X5394" s="5">
        <v>2</v>
      </c>
      <c r="Y5394" s="15" t="s">
        <v>48</v>
      </c>
      <c r="Z5394" t="s">
        <v>55</v>
      </c>
      <c r="AA5394" t="s">
        <v>1179</v>
      </c>
      <c r="AB5394">
        <v>0</v>
      </c>
      <c r="AC5394" s="68" t="s">
        <v>1476</v>
      </c>
      <c r="AD5394" s="68" t="s">
        <v>1659</v>
      </c>
      <c r="AE5394" t="s">
        <v>1475</v>
      </c>
    </row>
    <row r="5395" spans="1:31" ht="14.4" x14ac:dyDescent="0.3">
      <c r="A5395">
        <v>48</v>
      </c>
      <c r="B5395" t="s">
        <v>24</v>
      </c>
      <c r="C5395" t="s">
        <v>358</v>
      </c>
      <c r="D5395" t="s">
        <v>359</v>
      </c>
      <c r="E5395">
        <v>2011</v>
      </c>
      <c r="F5395" t="s">
        <v>784</v>
      </c>
      <c r="G5395" t="s">
        <v>785</v>
      </c>
      <c r="H5395" s="3" t="s">
        <v>786</v>
      </c>
      <c r="I5395" s="8">
        <v>-12.342000000000001</v>
      </c>
      <c r="J5395" s="8">
        <v>-70.058999999999997</v>
      </c>
      <c r="K5395" t="s">
        <v>109</v>
      </c>
      <c r="L5395" t="s">
        <v>110</v>
      </c>
      <c r="M5395" t="s">
        <v>712</v>
      </c>
      <c r="N5395" t="s">
        <v>763</v>
      </c>
      <c r="O5395" s="12">
        <v>2008</v>
      </c>
      <c r="P5395" s="12">
        <v>5</v>
      </c>
      <c r="Q5395" s="12">
        <v>2008</v>
      </c>
      <c r="R5395" s="12">
        <v>10</v>
      </c>
      <c r="S5395">
        <f t="shared" si="67"/>
        <v>8.0645161290322578E-2</v>
      </c>
      <c r="T5395" s="7">
        <v>2.5</v>
      </c>
      <c r="U5395">
        <v>8</v>
      </c>
      <c r="V5395" t="s">
        <v>82</v>
      </c>
      <c r="W5395">
        <f t="shared" si="68"/>
        <v>480</v>
      </c>
      <c r="X5395" s="5">
        <v>2</v>
      </c>
      <c r="Y5395" s="15" t="s">
        <v>48</v>
      </c>
      <c r="Z5395" t="s">
        <v>55</v>
      </c>
      <c r="AA5395" t="s">
        <v>70</v>
      </c>
      <c r="AB5395">
        <v>0</v>
      </c>
      <c r="AC5395" s="68" t="s">
        <v>1476</v>
      </c>
      <c r="AD5395" s="68" t="s">
        <v>1659</v>
      </c>
      <c r="AE5395" t="s">
        <v>1475</v>
      </c>
    </row>
    <row r="5396" spans="1:31" ht="14.4" x14ac:dyDescent="0.3">
      <c r="A5396">
        <v>48</v>
      </c>
      <c r="B5396" t="s">
        <v>24</v>
      </c>
      <c r="C5396" t="s">
        <v>358</v>
      </c>
      <c r="D5396" t="s">
        <v>359</v>
      </c>
      <c r="E5396">
        <v>2011</v>
      </c>
      <c r="F5396" t="s">
        <v>784</v>
      </c>
      <c r="G5396" t="s">
        <v>785</v>
      </c>
      <c r="H5396" s="3" t="s">
        <v>786</v>
      </c>
      <c r="I5396" s="8">
        <v>-12.342000000000001</v>
      </c>
      <c r="J5396" s="8">
        <v>-70.058999999999997</v>
      </c>
      <c r="K5396" t="s">
        <v>109</v>
      </c>
      <c r="L5396" t="s">
        <v>110</v>
      </c>
      <c r="M5396" t="s">
        <v>712</v>
      </c>
      <c r="N5396" t="s">
        <v>763</v>
      </c>
      <c r="O5396" s="12">
        <v>2008</v>
      </c>
      <c r="P5396" s="12">
        <v>5</v>
      </c>
      <c r="Q5396" s="12">
        <v>2008</v>
      </c>
      <c r="R5396" s="12">
        <v>10</v>
      </c>
      <c r="S5396">
        <f t="shared" si="67"/>
        <v>8.0645161290322578E-2</v>
      </c>
      <c r="T5396" s="7">
        <v>2.5</v>
      </c>
      <c r="U5396">
        <v>8</v>
      </c>
      <c r="V5396" t="s">
        <v>82</v>
      </c>
      <c r="W5396">
        <f t="shared" si="68"/>
        <v>480</v>
      </c>
      <c r="X5396" s="5">
        <v>2</v>
      </c>
      <c r="Y5396" s="15" t="s">
        <v>48</v>
      </c>
      <c r="Z5396" t="s">
        <v>55</v>
      </c>
      <c r="AA5396" t="s">
        <v>1108</v>
      </c>
      <c r="AB5396">
        <v>0</v>
      </c>
      <c r="AC5396" s="68" t="s">
        <v>1476</v>
      </c>
      <c r="AD5396" s="68" t="s">
        <v>1659</v>
      </c>
      <c r="AE5396" t="s">
        <v>1475</v>
      </c>
    </row>
    <row r="5397" spans="1:31" ht="14.4" x14ac:dyDescent="0.3">
      <c r="A5397">
        <v>48</v>
      </c>
      <c r="B5397" t="s">
        <v>24</v>
      </c>
      <c r="C5397" t="s">
        <v>358</v>
      </c>
      <c r="D5397" t="s">
        <v>359</v>
      </c>
      <c r="E5397">
        <v>2011</v>
      </c>
      <c r="F5397" t="s">
        <v>784</v>
      </c>
      <c r="G5397" t="s">
        <v>785</v>
      </c>
      <c r="H5397" s="3" t="s">
        <v>786</v>
      </c>
      <c r="I5397" s="8">
        <v>-12.342000000000001</v>
      </c>
      <c r="J5397" s="8">
        <v>-70.058999999999997</v>
      </c>
      <c r="K5397" t="s">
        <v>109</v>
      </c>
      <c r="L5397" t="s">
        <v>110</v>
      </c>
      <c r="M5397" t="s">
        <v>712</v>
      </c>
      <c r="N5397" t="s">
        <v>763</v>
      </c>
      <c r="O5397" s="12">
        <v>2008</v>
      </c>
      <c r="P5397" s="12">
        <v>5</v>
      </c>
      <c r="Q5397" s="12">
        <v>2008</v>
      </c>
      <c r="R5397" s="12">
        <v>10</v>
      </c>
      <c r="S5397">
        <f t="shared" si="67"/>
        <v>8.0645161290322578E-2</v>
      </c>
      <c r="T5397" s="7">
        <v>2.5</v>
      </c>
      <c r="U5397">
        <v>8</v>
      </c>
      <c r="V5397" t="s">
        <v>82</v>
      </c>
      <c r="W5397">
        <f t="shared" si="68"/>
        <v>480</v>
      </c>
      <c r="X5397" s="5">
        <v>2</v>
      </c>
      <c r="Y5397" s="15" t="s">
        <v>48</v>
      </c>
      <c r="Z5397" t="s">
        <v>55</v>
      </c>
      <c r="AA5397" t="s">
        <v>1139</v>
      </c>
      <c r="AB5397">
        <v>0</v>
      </c>
      <c r="AC5397" s="68" t="s">
        <v>1476</v>
      </c>
      <c r="AD5397" s="68" t="s">
        <v>1659</v>
      </c>
      <c r="AE5397" t="s">
        <v>1475</v>
      </c>
    </row>
    <row r="5398" spans="1:31" ht="14.4" x14ac:dyDescent="0.3">
      <c r="A5398">
        <v>48</v>
      </c>
      <c r="B5398" t="s">
        <v>24</v>
      </c>
      <c r="C5398" t="s">
        <v>358</v>
      </c>
      <c r="D5398" t="s">
        <v>359</v>
      </c>
      <c r="E5398">
        <v>2011</v>
      </c>
      <c r="F5398" t="s">
        <v>784</v>
      </c>
      <c r="G5398" t="s">
        <v>785</v>
      </c>
      <c r="H5398" s="3" t="s">
        <v>786</v>
      </c>
      <c r="I5398" s="8">
        <v>-12.342000000000001</v>
      </c>
      <c r="J5398" s="8">
        <v>-70.058999999999997</v>
      </c>
      <c r="K5398" t="s">
        <v>109</v>
      </c>
      <c r="L5398" t="s">
        <v>110</v>
      </c>
      <c r="M5398" t="s">
        <v>712</v>
      </c>
      <c r="N5398" t="s">
        <v>763</v>
      </c>
      <c r="O5398" s="12">
        <v>2008</v>
      </c>
      <c r="P5398" s="12">
        <v>5</v>
      </c>
      <c r="Q5398" s="12">
        <v>2008</v>
      </c>
      <c r="R5398" s="12">
        <v>10</v>
      </c>
      <c r="S5398">
        <f t="shared" si="67"/>
        <v>8.0645161290322578E-2</v>
      </c>
      <c r="T5398" s="7">
        <v>2.5</v>
      </c>
      <c r="U5398">
        <v>8</v>
      </c>
      <c r="V5398" t="s">
        <v>82</v>
      </c>
      <c r="W5398">
        <f t="shared" si="68"/>
        <v>480</v>
      </c>
      <c r="X5398" s="5">
        <v>2</v>
      </c>
      <c r="Y5398" s="15" t="s">
        <v>48</v>
      </c>
      <c r="Z5398" t="s">
        <v>55</v>
      </c>
      <c r="AA5398" t="s">
        <v>1113</v>
      </c>
      <c r="AB5398">
        <v>0</v>
      </c>
      <c r="AC5398" s="68" t="s">
        <v>1476</v>
      </c>
      <c r="AD5398" s="68" t="s">
        <v>1659</v>
      </c>
      <c r="AE5398" t="s">
        <v>1475</v>
      </c>
    </row>
    <row r="5399" spans="1:31" ht="14.4" x14ac:dyDescent="0.3">
      <c r="A5399">
        <v>48</v>
      </c>
      <c r="B5399" t="s">
        <v>24</v>
      </c>
      <c r="C5399" t="s">
        <v>358</v>
      </c>
      <c r="D5399" t="s">
        <v>359</v>
      </c>
      <c r="E5399">
        <v>2011</v>
      </c>
      <c r="F5399" t="s">
        <v>784</v>
      </c>
      <c r="G5399" t="s">
        <v>785</v>
      </c>
      <c r="H5399" s="3" t="s">
        <v>786</v>
      </c>
      <c r="I5399" s="8">
        <v>-12.342000000000001</v>
      </c>
      <c r="J5399" s="8">
        <v>-70.058999999999997</v>
      </c>
      <c r="K5399" t="s">
        <v>109</v>
      </c>
      <c r="L5399" t="s">
        <v>110</v>
      </c>
      <c r="M5399" t="s">
        <v>712</v>
      </c>
      <c r="N5399" t="s">
        <v>763</v>
      </c>
      <c r="O5399" s="12">
        <v>2008</v>
      </c>
      <c r="P5399" s="12">
        <v>5</v>
      </c>
      <c r="Q5399" s="12">
        <v>2008</v>
      </c>
      <c r="R5399" s="12">
        <v>10</v>
      </c>
      <c r="S5399">
        <f t="shared" si="67"/>
        <v>8.0645161290322578E-2</v>
      </c>
      <c r="T5399" s="7">
        <v>2.5</v>
      </c>
      <c r="U5399">
        <v>8</v>
      </c>
      <c r="V5399" t="s">
        <v>82</v>
      </c>
      <c r="W5399">
        <f t="shared" si="68"/>
        <v>480</v>
      </c>
      <c r="X5399" s="5">
        <v>2</v>
      </c>
      <c r="Y5399" s="15" t="s">
        <v>48</v>
      </c>
      <c r="Z5399" t="s">
        <v>55</v>
      </c>
      <c r="AA5399" t="s">
        <v>73</v>
      </c>
      <c r="AB5399">
        <v>0</v>
      </c>
      <c r="AC5399" s="68" t="s">
        <v>1476</v>
      </c>
      <c r="AD5399" s="68" t="s">
        <v>1659</v>
      </c>
      <c r="AE5399" t="s">
        <v>1475</v>
      </c>
    </row>
    <row r="5400" spans="1:31" ht="14.4" x14ac:dyDescent="0.3">
      <c r="A5400">
        <v>48</v>
      </c>
      <c r="B5400" t="s">
        <v>24</v>
      </c>
      <c r="C5400" t="s">
        <v>358</v>
      </c>
      <c r="D5400" t="s">
        <v>359</v>
      </c>
      <c r="E5400">
        <v>2011</v>
      </c>
      <c r="F5400" t="s">
        <v>784</v>
      </c>
      <c r="G5400" t="s">
        <v>785</v>
      </c>
      <c r="H5400" s="3" t="s">
        <v>786</v>
      </c>
      <c r="I5400" s="8">
        <v>-12.342000000000001</v>
      </c>
      <c r="J5400" s="8">
        <v>-70.058999999999997</v>
      </c>
      <c r="K5400" t="s">
        <v>109</v>
      </c>
      <c r="L5400" t="s">
        <v>110</v>
      </c>
      <c r="M5400" t="s">
        <v>712</v>
      </c>
      <c r="N5400" t="s">
        <v>763</v>
      </c>
      <c r="O5400" s="12">
        <v>2008</v>
      </c>
      <c r="P5400" s="12">
        <v>5</v>
      </c>
      <c r="Q5400" s="12">
        <v>2008</v>
      </c>
      <c r="R5400" s="12">
        <v>10</v>
      </c>
      <c r="S5400">
        <f t="shared" si="67"/>
        <v>8.0645161290322578E-2</v>
      </c>
      <c r="T5400" s="7">
        <v>2.5</v>
      </c>
      <c r="U5400">
        <v>8</v>
      </c>
      <c r="V5400" t="s">
        <v>82</v>
      </c>
      <c r="W5400">
        <f t="shared" si="68"/>
        <v>480</v>
      </c>
      <c r="X5400" s="5">
        <v>2</v>
      </c>
      <c r="Y5400" s="15" t="s">
        <v>48</v>
      </c>
      <c r="Z5400" t="s">
        <v>55</v>
      </c>
      <c r="AA5400" t="s">
        <v>1180</v>
      </c>
      <c r="AB5400">
        <v>0</v>
      </c>
      <c r="AC5400" s="68" t="s">
        <v>1476</v>
      </c>
      <c r="AD5400" s="68" t="s">
        <v>1659</v>
      </c>
      <c r="AE5400" t="s">
        <v>1475</v>
      </c>
    </row>
    <row r="5401" spans="1:31" ht="14.4" x14ac:dyDescent="0.3">
      <c r="A5401">
        <v>48</v>
      </c>
      <c r="B5401" t="s">
        <v>24</v>
      </c>
      <c r="C5401" t="s">
        <v>358</v>
      </c>
      <c r="D5401" t="s">
        <v>359</v>
      </c>
      <c r="E5401">
        <v>2011</v>
      </c>
      <c r="F5401" t="s">
        <v>784</v>
      </c>
      <c r="G5401" t="s">
        <v>785</v>
      </c>
      <c r="H5401" s="3" t="s">
        <v>786</v>
      </c>
      <c r="I5401" s="8">
        <v>-12.342000000000001</v>
      </c>
      <c r="J5401" s="8">
        <v>-70.058999999999997</v>
      </c>
      <c r="K5401" t="s">
        <v>109</v>
      </c>
      <c r="L5401" t="s">
        <v>110</v>
      </c>
      <c r="M5401" t="s">
        <v>712</v>
      </c>
      <c r="N5401" t="s">
        <v>763</v>
      </c>
      <c r="O5401" s="12">
        <v>2008</v>
      </c>
      <c r="P5401" s="12">
        <v>5</v>
      </c>
      <c r="Q5401" s="12">
        <v>2008</v>
      </c>
      <c r="R5401" s="12">
        <v>10</v>
      </c>
      <c r="S5401">
        <f t="shared" si="67"/>
        <v>8.0645161290322578E-2</v>
      </c>
      <c r="T5401" s="7">
        <v>2.5</v>
      </c>
      <c r="U5401">
        <v>8</v>
      </c>
      <c r="V5401" t="s">
        <v>82</v>
      </c>
      <c r="W5401">
        <f t="shared" si="68"/>
        <v>480</v>
      </c>
      <c r="X5401" s="5">
        <v>2</v>
      </c>
      <c r="Y5401" s="15" t="s">
        <v>48</v>
      </c>
      <c r="Z5401" t="s">
        <v>55</v>
      </c>
      <c r="AA5401" t="s">
        <v>1181</v>
      </c>
      <c r="AB5401">
        <v>0</v>
      </c>
      <c r="AC5401" s="68" t="s">
        <v>1476</v>
      </c>
      <c r="AD5401" s="68" t="s">
        <v>1659</v>
      </c>
      <c r="AE5401" t="s">
        <v>1475</v>
      </c>
    </row>
    <row r="5402" spans="1:31" ht="14.4" x14ac:dyDescent="0.3">
      <c r="A5402">
        <v>48</v>
      </c>
      <c r="B5402" t="s">
        <v>24</v>
      </c>
      <c r="C5402" t="s">
        <v>358</v>
      </c>
      <c r="D5402" t="s">
        <v>359</v>
      </c>
      <c r="E5402">
        <v>2011</v>
      </c>
      <c r="F5402" t="s">
        <v>784</v>
      </c>
      <c r="G5402" t="s">
        <v>785</v>
      </c>
      <c r="H5402" s="3" t="s">
        <v>786</v>
      </c>
      <c r="I5402" s="8">
        <v>-12.342000000000001</v>
      </c>
      <c r="J5402" s="8">
        <v>-70.058999999999997</v>
      </c>
      <c r="K5402" t="s">
        <v>109</v>
      </c>
      <c r="L5402" t="s">
        <v>110</v>
      </c>
      <c r="M5402" t="s">
        <v>712</v>
      </c>
      <c r="N5402" t="s">
        <v>763</v>
      </c>
      <c r="O5402" s="12">
        <v>2008</v>
      </c>
      <c r="P5402" s="12">
        <v>5</v>
      </c>
      <c r="Q5402" s="12">
        <v>2008</v>
      </c>
      <c r="R5402" s="12">
        <v>10</v>
      </c>
      <c r="S5402">
        <f t="shared" si="67"/>
        <v>8.0645161290322578E-2</v>
      </c>
      <c r="T5402" s="7">
        <v>2.5</v>
      </c>
      <c r="U5402">
        <v>8</v>
      </c>
      <c r="V5402" t="s">
        <v>82</v>
      </c>
      <c r="W5402">
        <f t="shared" si="68"/>
        <v>480</v>
      </c>
      <c r="X5402" s="5">
        <v>2</v>
      </c>
      <c r="Y5402" s="15" t="s">
        <v>48</v>
      </c>
      <c r="Z5402" t="s">
        <v>55</v>
      </c>
      <c r="AA5402" t="s">
        <v>1182</v>
      </c>
      <c r="AB5402">
        <v>0</v>
      </c>
      <c r="AC5402" s="68" t="s">
        <v>1476</v>
      </c>
      <c r="AD5402" s="68" t="s">
        <v>1659</v>
      </c>
      <c r="AE5402" t="s">
        <v>1475</v>
      </c>
    </row>
    <row r="5403" spans="1:31" ht="14.4" x14ac:dyDescent="0.3">
      <c r="A5403">
        <v>48</v>
      </c>
      <c r="B5403" t="s">
        <v>24</v>
      </c>
      <c r="C5403" t="s">
        <v>358</v>
      </c>
      <c r="D5403" t="s">
        <v>359</v>
      </c>
      <c r="E5403">
        <v>2011</v>
      </c>
      <c r="F5403" t="s">
        <v>784</v>
      </c>
      <c r="G5403" t="s">
        <v>785</v>
      </c>
      <c r="H5403" s="3" t="s">
        <v>786</v>
      </c>
      <c r="I5403" s="8">
        <v>-12.342000000000001</v>
      </c>
      <c r="J5403" s="8">
        <v>-70.058999999999997</v>
      </c>
      <c r="K5403" t="s">
        <v>109</v>
      </c>
      <c r="L5403" t="s">
        <v>110</v>
      </c>
      <c r="M5403" t="s">
        <v>712</v>
      </c>
      <c r="N5403" t="s">
        <v>763</v>
      </c>
      <c r="O5403" s="12">
        <v>2008</v>
      </c>
      <c r="P5403" s="12">
        <v>5</v>
      </c>
      <c r="Q5403" s="12">
        <v>2008</v>
      </c>
      <c r="R5403" s="12">
        <v>10</v>
      </c>
      <c r="S5403">
        <f t="shared" si="67"/>
        <v>8.0645161290322578E-2</v>
      </c>
      <c r="T5403" s="7">
        <v>2.5</v>
      </c>
      <c r="U5403">
        <v>8</v>
      </c>
      <c r="V5403" t="s">
        <v>82</v>
      </c>
      <c r="W5403">
        <f t="shared" si="68"/>
        <v>480</v>
      </c>
      <c r="X5403" s="5">
        <v>2</v>
      </c>
      <c r="Y5403" s="15" t="s">
        <v>48</v>
      </c>
      <c r="Z5403" t="s">
        <v>55</v>
      </c>
      <c r="AA5403" t="s">
        <v>876</v>
      </c>
      <c r="AB5403">
        <v>0</v>
      </c>
      <c r="AC5403" s="68" t="s">
        <v>1476</v>
      </c>
      <c r="AD5403" s="68" t="s">
        <v>1659</v>
      </c>
      <c r="AE5403" t="s">
        <v>1475</v>
      </c>
    </row>
    <row r="5404" spans="1:31" ht="14.4" x14ac:dyDescent="0.3">
      <c r="A5404">
        <v>48</v>
      </c>
      <c r="B5404" t="s">
        <v>24</v>
      </c>
      <c r="C5404" t="s">
        <v>358</v>
      </c>
      <c r="D5404" t="s">
        <v>359</v>
      </c>
      <c r="E5404">
        <v>2011</v>
      </c>
      <c r="F5404" t="s">
        <v>784</v>
      </c>
      <c r="G5404" t="s">
        <v>785</v>
      </c>
      <c r="H5404" s="3" t="s">
        <v>786</v>
      </c>
      <c r="I5404" s="8">
        <v>-12.342000000000001</v>
      </c>
      <c r="J5404" s="8">
        <v>-70.058999999999997</v>
      </c>
      <c r="K5404" t="s">
        <v>109</v>
      </c>
      <c r="L5404" t="s">
        <v>110</v>
      </c>
      <c r="M5404" t="s">
        <v>712</v>
      </c>
      <c r="N5404" t="s">
        <v>763</v>
      </c>
      <c r="O5404" s="12">
        <v>2008</v>
      </c>
      <c r="P5404" s="12">
        <v>5</v>
      </c>
      <c r="Q5404" s="12">
        <v>2008</v>
      </c>
      <c r="R5404" s="12">
        <v>10</v>
      </c>
      <c r="S5404">
        <f t="shared" si="67"/>
        <v>8.0645161290322578E-2</v>
      </c>
      <c r="T5404" s="7">
        <v>2.5</v>
      </c>
      <c r="U5404">
        <v>8</v>
      </c>
      <c r="V5404" t="s">
        <v>82</v>
      </c>
      <c r="W5404">
        <f t="shared" si="68"/>
        <v>480</v>
      </c>
      <c r="X5404" s="5">
        <v>2</v>
      </c>
      <c r="Y5404" s="15" t="s">
        <v>48</v>
      </c>
      <c r="Z5404" t="s">
        <v>55</v>
      </c>
      <c r="AA5404" t="s">
        <v>1168</v>
      </c>
      <c r="AB5404">
        <v>0</v>
      </c>
      <c r="AC5404" s="68" t="s">
        <v>1476</v>
      </c>
      <c r="AD5404" s="68" t="s">
        <v>1659</v>
      </c>
      <c r="AE5404" t="s">
        <v>1475</v>
      </c>
    </row>
    <row r="5405" spans="1:31" ht="14.4" x14ac:dyDescent="0.3">
      <c r="A5405">
        <v>48</v>
      </c>
      <c r="B5405" t="s">
        <v>24</v>
      </c>
      <c r="C5405" t="s">
        <v>358</v>
      </c>
      <c r="D5405" t="s">
        <v>359</v>
      </c>
      <c r="E5405">
        <v>2011</v>
      </c>
      <c r="F5405" t="s">
        <v>784</v>
      </c>
      <c r="G5405" t="s">
        <v>785</v>
      </c>
      <c r="H5405" s="3" t="s">
        <v>786</v>
      </c>
      <c r="I5405" s="8">
        <v>-12.342000000000001</v>
      </c>
      <c r="J5405" s="8">
        <v>-70.058999999999997</v>
      </c>
      <c r="K5405" t="s">
        <v>109</v>
      </c>
      <c r="L5405" t="s">
        <v>110</v>
      </c>
      <c r="M5405" t="s">
        <v>712</v>
      </c>
      <c r="N5405" t="s">
        <v>763</v>
      </c>
      <c r="O5405" s="12">
        <v>2008</v>
      </c>
      <c r="P5405" s="12">
        <v>5</v>
      </c>
      <c r="Q5405" s="12">
        <v>2008</v>
      </c>
      <c r="R5405" s="12">
        <v>10</v>
      </c>
      <c r="S5405">
        <f t="shared" si="67"/>
        <v>8.0645161290322578E-2</v>
      </c>
      <c r="T5405" s="7">
        <v>2.5</v>
      </c>
      <c r="U5405">
        <v>8</v>
      </c>
      <c r="V5405" t="s">
        <v>82</v>
      </c>
      <c r="W5405">
        <f t="shared" si="68"/>
        <v>480</v>
      </c>
      <c r="X5405" s="5">
        <v>2</v>
      </c>
      <c r="Y5405" s="15" t="s">
        <v>48</v>
      </c>
      <c r="Z5405" t="s">
        <v>55</v>
      </c>
      <c r="AA5405" t="s">
        <v>1117</v>
      </c>
      <c r="AB5405">
        <v>2</v>
      </c>
      <c r="AC5405" s="68" t="s">
        <v>1476</v>
      </c>
      <c r="AD5405" s="68" t="s">
        <v>1659</v>
      </c>
      <c r="AE5405" t="s">
        <v>1475</v>
      </c>
    </row>
    <row r="5406" spans="1:31" ht="14.4" x14ac:dyDescent="0.3">
      <c r="A5406">
        <v>48</v>
      </c>
      <c r="B5406" t="s">
        <v>24</v>
      </c>
      <c r="C5406" t="s">
        <v>358</v>
      </c>
      <c r="D5406" t="s">
        <v>359</v>
      </c>
      <c r="E5406">
        <v>2011</v>
      </c>
      <c r="F5406" t="s">
        <v>784</v>
      </c>
      <c r="G5406" t="s">
        <v>785</v>
      </c>
      <c r="H5406" s="3" t="s">
        <v>786</v>
      </c>
      <c r="I5406" s="8">
        <v>-12.342000000000001</v>
      </c>
      <c r="J5406" s="8">
        <v>-70.058999999999997</v>
      </c>
      <c r="K5406" t="s">
        <v>109</v>
      </c>
      <c r="L5406" t="s">
        <v>110</v>
      </c>
      <c r="M5406" t="s">
        <v>712</v>
      </c>
      <c r="N5406" t="s">
        <v>763</v>
      </c>
      <c r="O5406" s="12">
        <v>2008</v>
      </c>
      <c r="P5406" s="12">
        <v>5</v>
      </c>
      <c r="Q5406" s="12">
        <v>2008</v>
      </c>
      <c r="R5406" s="12">
        <v>10</v>
      </c>
      <c r="S5406">
        <f t="shared" si="67"/>
        <v>8.0645161290322578E-2</v>
      </c>
      <c r="T5406" s="7">
        <v>2.5</v>
      </c>
      <c r="U5406">
        <v>8</v>
      </c>
      <c r="V5406" t="s">
        <v>82</v>
      </c>
      <c r="W5406">
        <f t="shared" si="68"/>
        <v>480</v>
      </c>
      <c r="X5406" s="5">
        <v>2</v>
      </c>
      <c r="Y5406" s="15" t="s">
        <v>48</v>
      </c>
      <c r="Z5406" t="s">
        <v>83</v>
      </c>
      <c r="AA5406" t="s">
        <v>128</v>
      </c>
      <c r="AB5406">
        <v>7</v>
      </c>
      <c r="AC5406" s="68" t="s">
        <v>1476</v>
      </c>
      <c r="AD5406" s="68" t="s">
        <v>1659</v>
      </c>
      <c r="AE5406" t="s">
        <v>1475</v>
      </c>
    </row>
    <row r="5407" spans="1:31" ht="14.4" x14ac:dyDescent="0.3">
      <c r="A5407">
        <v>48</v>
      </c>
      <c r="B5407" t="s">
        <v>24</v>
      </c>
      <c r="C5407" t="s">
        <v>358</v>
      </c>
      <c r="D5407" t="s">
        <v>359</v>
      </c>
      <c r="E5407">
        <v>2011</v>
      </c>
      <c r="F5407" t="s">
        <v>784</v>
      </c>
      <c r="G5407" t="s">
        <v>785</v>
      </c>
      <c r="H5407" s="3" t="s">
        <v>786</v>
      </c>
      <c r="I5407" s="8">
        <v>-12.342000000000001</v>
      </c>
      <c r="J5407" s="8">
        <v>-70.058999999999997</v>
      </c>
      <c r="K5407" t="s">
        <v>109</v>
      </c>
      <c r="L5407" t="s">
        <v>110</v>
      </c>
      <c r="M5407" t="s">
        <v>712</v>
      </c>
      <c r="N5407" t="s">
        <v>763</v>
      </c>
      <c r="O5407" s="12">
        <v>2008</v>
      </c>
      <c r="P5407" s="12">
        <v>5</v>
      </c>
      <c r="Q5407" s="12">
        <v>2008</v>
      </c>
      <c r="R5407" s="12">
        <v>10</v>
      </c>
      <c r="S5407">
        <f t="shared" si="67"/>
        <v>8.0645161290322578E-2</v>
      </c>
      <c r="T5407" s="7">
        <v>2.5</v>
      </c>
      <c r="U5407">
        <v>8</v>
      </c>
      <c r="V5407" t="s">
        <v>82</v>
      </c>
      <c r="W5407">
        <f t="shared" si="68"/>
        <v>480</v>
      </c>
      <c r="X5407" s="5">
        <v>2</v>
      </c>
      <c r="Y5407" s="15" t="s">
        <v>48</v>
      </c>
      <c r="Z5407" t="s">
        <v>83</v>
      </c>
      <c r="AA5407" t="s">
        <v>274</v>
      </c>
      <c r="AB5407">
        <v>12</v>
      </c>
      <c r="AC5407" s="68" t="s">
        <v>1476</v>
      </c>
      <c r="AD5407" s="68" t="s">
        <v>1659</v>
      </c>
      <c r="AE5407" t="s">
        <v>1475</v>
      </c>
    </row>
    <row r="5408" spans="1:31" ht="14.4" x14ac:dyDescent="0.3">
      <c r="A5408">
        <v>48</v>
      </c>
      <c r="B5408" t="s">
        <v>24</v>
      </c>
      <c r="C5408" t="s">
        <v>358</v>
      </c>
      <c r="D5408" t="s">
        <v>359</v>
      </c>
      <c r="E5408">
        <v>2011</v>
      </c>
      <c r="F5408" t="s">
        <v>784</v>
      </c>
      <c r="G5408" t="s">
        <v>785</v>
      </c>
      <c r="H5408" s="3" t="s">
        <v>786</v>
      </c>
      <c r="I5408" s="8">
        <v>-12.342000000000001</v>
      </c>
      <c r="J5408" s="8">
        <v>-70.058999999999997</v>
      </c>
      <c r="K5408" t="s">
        <v>109</v>
      </c>
      <c r="L5408" t="s">
        <v>110</v>
      </c>
      <c r="M5408" t="s">
        <v>712</v>
      </c>
      <c r="N5408" t="s">
        <v>763</v>
      </c>
      <c r="O5408" s="12">
        <v>2008</v>
      </c>
      <c r="P5408" s="12">
        <v>5</v>
      </c>
      <c r="Q5408" s="12">
        <v>2008</v>
      </c>
      <c r="R5408" s="12">
        <v>10</v>
      </c>
      <c r="S5408">
        <f t="shared" si="67"/>
        <v>8.0645161290322578E-2</v>
      </c>
      <c r="T5408" s="7">
        <v>2.5</v>
      </c>
      <c r="U5408">
        <v>8</v>
      </c>
      <c r="V5408" t="s">
        <v>82</v>
      </c>
      <c r="W5408">
        <f t="shared" si="68"/>
        <v>480</v>
      </c>
      <c r="X5408" s="5">
        <v>2</v>
      </c>
      <c r="Y5408" s="15" t="s">
        <v>48</v>
      </c>
      <c r="Z5408" t="s">
        <v>83</v>
      </c>
      <c r="AA5408" t="s">
        <v>911</v>
      </c>
      <c r="AB5408">
        <v>14</v>
      </c>
      <c r="AC5408" s="68" t="s">
        <v>1476</v>
      </c>
      <c r="AD5408" s="68" t="s">
        <v>1659</v>
      </c>
      <c r="AE5408" t="s">
        <v>1475</v>
      </c>
    </row>
    <row r="5409" spans="1:31" ht="14.4" x14ac:dyDescent="0.3">
      <c r="A5409">
        <v>48</v>
      </c>
      <c r="B5409" t="s">
        <v>24</v>
      </c>
      <c r="C5409" t="s">
        <v>358</v>
      </c>
      <c r="D5409" t="s">
        <v>359</v>
      </c>
      <c r="E5409">
        <v>2011</v>
      </c>
      <c r="F5409" t="s">
        <v>784</v>
      </c>
      <c r="G5409" t="s">
        <v>785</v>
      </c>
      <c r="H5409" s="3" t="s">
        <v>786</v>
      </c>
      <c r="I5409" s="8">
        <v>-12.342000000000001</v>
      </c>
      <c r="J5409" s="8">
        <v>-70.058999999999997</v>
      </c>
      <c r="K5409" t="s">
        <v>109</v>
      </c>
      <c r="L5409" t="s">
        <v>110</v>
      </c>
      <c r="M5409" t="s">
        <v>712</v>
      </c>
      <c r="N5409" t="s">
        <v>763</v>
      </c>
      <c r="O5409" s="12">
        <v>2008</v>
      </c>
      <c r="P5409" s="12">
        <v>5</v>
      </c>
      <c r="Q5409" s="12">
        <v>2008</v>
      </c>
      <c r="R5409" s="12">
        <v>10</v>
      </c>
      <c r="S5409">
        <f t="shared" si="67"/>
        <v>8.0645161290322578E-2</v>
      </c>
      <c r="T5409" s="7">
        <v>2.5</v>
      </c>
      <c r="U5409">
        <v>8</v>
      </c>
      <c r="V5409" t="s">
        <v>82</v>
      </c>
      <c r="W5409">
        <f t="shared" si="68"/>
        <v>480</v>
      </c>
      <c r="X5409" s="5">
        <v>2</v>
      </c>
      <c r="Y5409" s="15" t="s">
        <v>48</v>
      </c>
      <c r="Z5409" t="s">
        <v>83</v>
      </c>
      <c r="AA5409" t="s">
        <v>902</v>
      </c>
      <c r="AB5409">
        <v>6</v>
      </c>
      <c r="AC5409" s="68" t="s">
        <v>1476</v>
      </c>
      <c r="AD5409" s="68" t="s">
        <v>1659</v>
      </c>
      <c r="AE5409" t="s">
        <v>1475</v>
      </c>
    </row>
    <row r="5410" spans="1:31" ht="14.4" x14ac:dyDescent="0.3">
      <c r="A5410">
        <v>48</v>
      </c>
      <c r="B5410" t="s">
        <v>24</v>
      </c>
      <c r="C5410" t="s">
        <v>358</v>
      </c>
      <c r="D5410" t="s">
        <v>359</v>
      </c>
      <c r="E5410">
        <v>2011</v>
      </c>
      <c r="F5410" t="s">
        <v>784</v>
      </c>
      <c r="G5410" t="s">
        <v>785</v>
      </c>
      <c r="H5410" s="3" t="s">
        <v>786</v>
      </c>
      <c r="I5410" s="8">
        <v>-12.342000000000001</v>
      </c>
      <c r="J5410" s="8">
        <v>-70.058999999999997</v>
      </c>
      <c r="K5410" t="s">
        <v>109</v>
      </c>
      <c r="L5410" t="s">
        <v>110</v>
      </c>
      <c r="M5410" t="s">
        <v>712</v>
      </c>
      <c r="N5410" t="s">
        <v>763</v>
      </c>
      <c r="O5410" s="12">
        <v>2008</v>
      </c>
      <c r="P5410" s="12">
        <v>5</v>
      </c>
      <c r="Q5410" s="12">
        <v>2008</v>
      </c>
      <c r="R5410" s="12">
        <v>10</v>
      </c>
      <c r="S5410">
        <f t="shared" si="67"/>
        <v>8.0645161290322578E-2</v>
      </c>
      <c r="T5410" s="7">
        <v>2.5</v>
      </c>
      <c r="U5410">
        <v>8</v>
      </c>
      <c r="V5410" t="s">
        <v>82</v>
      </c>
      <c r="W5410">
        <f t="shared" si="68"/>
        <v>480</v>
      </c>
      <c r="X5410" s="5">
        <v>2</v>
      </c>
      <c r="Y5410" s="15" t="s">
        <v>48</v>
      </c>
      <c r="Z5410" t="s">
        <v>83</v>
      </c>
      <c r="AA5410" t="s">
        <v>87</v>
      </c>
      <c r="AB5410">
        <v>0</v>
      </c>
      <c r="AC5410" s="68" t="s">
        <v>1476</v>
      </c>
      <c r="AD5410" s="68" t="s">
        <v>1659</v>
      </c>
      <c r="AE5410" t="s">
        <v>1475</v>
      </c>
    </row>
    <row r="5411" spans="1:31" ht="14.4" x14ac:dyDescent="0.3">
      <c r="A5411">
        <v>48</v>
      </c>
      <c r="B5411" t="s">
        <v>24</v>
      </c>
      <c r="C5411" t="s">
        <v>358</v>
      </c>
      <c r="D5411" t="s">
        <v>359</v>
      </c>
      <c r="E5411">
        <v>2011</v>
      </c>
      <c r="F5411" t="s">
        <v>784</v>
      </c>
      <c r="G5411" t="s">
        <v>785</v>
      </c>
      <c r="H5411" s="3" t="s">
        <v>786</v>
      </c>
      <c r="I5411" s="8">
        <v>-12.342000000000001</v>
      </c>
      <c r="J5411" s="8">
        <v>-70.058999999999997</v>
      </c>
      <c r="K5411" t="s">
        <v>109</v>
      </c>
      <c r="L5411" t="s">
        <v>110</v>
      </c>
      <c r="M5411" t="s">
        <v>712</v>
      </c>
      <c r="N5411" t="s">
        <v>763</v>
      </c>
      <c r="O5411" s="12">
        <v>2008</v>
      </c>
      <c r="P5411" s="12">
        <v>5</v>
      </c>
      <c r="Q5411" s="12">
        <v>2008</v>
      </c>
      <c r="R5411" s="12">
        <v>10</v>
      </c>
      <c r="S5411">
        <f t="shared" si="67"/>
        <v>8.0645161290322578E-2</v>
      </c>
      <c r="T5411" s="7">
        <v>2.5</v>
      </c>
      <c r="U5411">
        <v>8</v>
      </c>
      <c r="V5411" t="s">
        <v>82</v>
      </c>
      <c r="W5411">
        <f t="shared" si="68"/>
        <v>480</v>
      </c>
      <c r="X5411" s="5">
        <v>2</v>
      </c>
      <c r="Y5411" s="15" t="s">
        <v>48</v>
      </c>
      <c r="Z5411" t="s">
        <v>83</v>
      </c>
      <c r="AA5411" t="s">
        <v>1144</v>
      </c>
      <c r="AB5411">
        <v>0</v>
      </c>
      <c r="AC5411" s="68" t="s">
        <v>1476</v>
      </c>
      <c r="AD5411" s="68" t="s">
        <v>1659</v>
      </c>
      <c r="AE5411" t="s">
        <v>1475</v>
      </c>
    </row>
    <row r="5412" spans="1:31" ht="14.4" x14ac:dyDescent="0.3">
      <c r="A5412">
        <v>48</v>
      </c>
      <c r="B5412" t="s">
        <v>24</v>
      </c>
      <c r="C5412" t="s">
        <v>358</v>
      </c>
      <c r="D5412" t="s">
        <v>359</v>
      </c>
      <c r="E5412">
        <v>2011</v>
      </c>
      <c r="F5412" t="s">
        <v>784</v>
      </c>
      <c r="G5412" t="s">
        <v>785</v>
      </c>
      <c r="H5412" s="3" t="s">
        <v>786</v>
      </c>
      <c r="I5412" s="8">
        <v>-12.342000000000001</v>
      </c>
      <c r="J5412" s="8">
        <v>-70.058999999999997</v>
      </c>
      <c r="K5412" t="s">
        <v>109</v>
      </c>
      <c r="L5412" t="s">
        <v>110</v>
      </c>
      <c r="M5412" t="s">
        <v>712</v>
      </c>
      <c r="N5412" t="s">
        <v>763</v>
      </c>
      <c r="O5412" s="12">
        <v>2008</v>
      </c>
      <c r="P5412" s="12">
        <v>5</v>
      </c>
      <c r="Q5412" s="12">
        <v>2008</v>
      </c>
      <c r="R5412" s="12">
        <v>10</v>
      </c>
      <c r="S5412">
        <f t="shared" si="67"/>
        <v>8.0645161290322578E-2</v>
      </c>
      <c r="T5412" s="7">
        <v>2.5</v>
      </c>
      <c r="U5412">
        <v>8</v>
      </c>
      <c r="V5412" t="s">
        <v>82</v>
      </c>
      <c r="W5412">
        <f t="shared" si="68"/>
        <v>480</v>
      </c>
      <c r="X5412" s="5">
        <v>2</v>
      </c>
      <c r="Y5412" s="15" t="s">
        <v>48</v>
      </c>
      <c r="Z5412" t="s">
        <v>83</v>
      </c>
      <c r="AA5412" t="s">
        <v>906</v>
      </c>
      <c r="AB5412">
        <v>1</v>
      </c>
      <c r="AC5412" s="68" t="s">
        <v>1476</v>
      </c>
      <c r="AD5412" s="68" t="s">
        <v>1659</v>
      </c>
      <c r="AE5412" t="s">
        <v>1475</v>
      </c>
    </row>
    <row r="5413" spans="1:31" ht="14.4" x14ac:dyDescent="0.3">
      <c r="A5413">
        <v>48</v>
      </c>
      <c r="B5413" t="s">
        <v>24</v>
      </c>
      <c r="C5413" t="s">
        <v>358</v>
      </c>
      <c r="D5413" t="s">
        <v>359</v>
      </c>
      <c r="E5413">
        <v>2011</v>
      </c>
      <c r="F5413" t="s">
        <v>784</v>
      </c>
      <c r="G5413" t="s">
        <v>785</v>
      </c>
      <c r="H5413" s="3" t="s">
        <v>786</v>
      </c>
      <c r="I5413" s="8">
        <v>-12.342000000000001</v>
      </c>
      <c r="J5413" s="8">
        <v>-70.058999999999997</v>
      </c>
      <c r="K5413" t="s">
        <v>109</v>
      </c>
      <c r="L5413" t="s">
        <v>110</v>
      </c>
      <c r="M5413" t="s">
        <v>712</v>
      </c>
      <c r="N5413" t="s">
        <v>763</v>
      </c>
      <c r="O5413" s="12">
        <v>2008</v>
      </c>
      <c r="P5413" s="12">
        <v>5</v>
      </c>
      <c r="Q5413" s="12">
        <v>2008</v>
      </c>
      <c r="R5413" s="12">
        <v>10</v>
      </c>
      <c r="S5413">
        <f t="shared" si="67"/>
        <v>8.0645161290322578E-2</v>
      </c>
      <c r="T5413" s="7">
        <v>2.5</v>
      </c>
      <c r="U5413">
        <v>8</v>
      </c>
      <c r="V5413" t="s">
        <v>82</v>
      </c>
      <c r="W5413">
        <f t="shared" si="68"/>
        <v>480</v>
      </c>
      <c r="X5413" s="5">
        <v>2</v>
      </c>
      <c r="Y5413" s="15" t="s">
        <v>48</v>
      </c>
      <c r="Z5413" t="s">
        <v>90</v>
      </c>
      <c r="AA5413" t="s">
        <v>666</v>
      </c>
      <c r="AB5413">
        <v>1</v>
      </c>
      <c r="AC5413" s="68" t="s">
        <v>1476</v>
      </c>
      <c r="AD5413" s="68" t="s">
        <v>1659</v>
      </c>
      <c r="AE5413" t="s">
        <v>1475</v>
      </c>
    </row>
    <row r="5414" spans="1:31" ht="14.4" x14ac:dyDescent="0.3">
      <c r="A5414">
        <v>48</v>
      </c>
      <c r="B5414" t="s">
        <v>24</v>
      </c>
      <c r="C5414" t="s">
        <v>358</v>
      </c>
      <c r="D5414" t="s">
        <v>359</v>
      </c>
      <c r="E5414">
        <v>2011</v>
      </c>
      <c r="F5414" t="s">
        <v>784</v>
      </c>
      <c r="G5414" t="s">
        <v>785</v>
      </c>
      <c r="H5414" s="3" t="s">
        <v>786</v>
      </c>
      <c r="I5414" s="8">
        <v>-12.342000000000001</v>
      </c>
      <c r="J5414" s="8">
        <v>-70.058999999999997</v>
      </c>
      <c r="K5414" t="s">
        <v>109</v>
      </c>
      <c r="L5414" t="s">
        <v>110</v>
      </c>
      <c r="M5414" t="s">
        <v>712</v>
      </c>
      <c r="N5414" t="s">
        <v>763</v>
      </c>
      <c r="O5414" s="12">
        <v>2008</v>
      </c>
      <c r="P5414" s="12">
        <v>5</v>
      </c>
      <c r="Q5414" s="12">
        <v>2008</v>
      </c>
      <c r="R5414" s="12">
        <v>10</v>
      </c>
      <c r="S5414">
        <f t="shared" si="67"/>
        <v>8.0645161290322578E-2</v>
      </c>
      <c r="T5414" s="7">
        <v>2.5</v>
      </c>
      <c r="U5414">
        <v>8</v>
      </c>
      <c r="V5414" t="s">
        <v>82</v>
      </c>
      <c r="W5414">
        <f t="shared" si="68"/>
        <v>480</v>
      </c>
      <c r="X5414" s="5">
        <v>2</v>
      </c>
      <c r="Y5414" s="15" t="s">
        <v>48</v>
      </c>
      <c r="Z5414" t="s">
        <v>90</v>
      </c>
      <c r="AA5414" t="s">
        <v>91</v>
      </c>
      <c r="AB5414">
        <v>3</v>
      </c>
      <c r="AC5414" s="68" t="s">
        <v>1476</v>
      </c>
      <c r="AD5414" s="68" t="s">
        <v>1659</v>
      </c>
      <c r="AE5414" t="s">
        <v>1475</v>
      </c>
    </row>
    <row r="5415" spans="1:31" ht="14.4" x14ac:dyDescent="0.3">
      <c r="A5415">
        <v>48</v>
      </c>
      <c r="B5415" t="s">
        <v>24</v>
      </c>
      <c r="C5415" t="s">
        <v>358</v>
      </c>
      <c r="D5415" t="s">
        <v>359</v>
      </c>
      <c r="E5415">
        <v>2011</v>
      </c>
      <c r="F5415" t="s">
        <v>787</v>
      </c>
      <c r="G5415" t="s">
        <v>788</v>
      </c>
      <c r="H5415" s="3" t="s">
        <v>789</v>
      </c>
      <c r="I5415" s="8">
        <v>-12.278</v>
      </c>
      <c r="J5415" s="8">
        <v>-69.278000000000006</v>
      </c>
      <c r="K5415" t="s">
        <v>109</v>
      </c>
      <c r="L5415" t="s">
        <v>110</v>
      </c>
      <c r="M5415" t="s">
        <v>712</v>
      </c>
      <c r="N5415" t="s">
        <v>763</v>
      </c>
      <c r="O5415" s="12">
        <v>2008</v>
      </c>
      <c r="P5415" s="12">
        <v>5</v>
      </c>
      <c r="Q5415" s="12">
        <v>2008</v>
      </c>
      <c r="R5415" s="12">
        <v>10</v>
      </c>
      <c r="S5415">
        <f t="shared" si="67"/>
        <v>8.0645161290322578E-2</v>
      </c>
      <c r="T5415" s="7">
        <v>2.5</v>
      </c>
      <c r="U5415">
        <v>8</v>
      </c>
      <c r="V5415" t="s">
        <v>82</v>
      </c>
      <c r="W5415">
        <f t="shared" si="68"/>
        <v>480</v>
      </c>
      <c r="X5415" s="5">
        <v>2</v>
      </c>
      <c r="Y5415" s="15" t="s">
        <v>48</v>
      </c>
      <c r="Z5415" t="s">
        <v>1131</v>
      </c>
      <c r="AA5415" t="s">
        <v>1132</v>
      </c>
      <c r="AB5415">
        <v>0</v>
      </c>
      <c r="AC5415" s="68" t="s">
        <v>1476</v>
      </c>
      <c r="AD5415" s="68" t="s">
        <v>1659</v>
      </c>
      <c r="AE5415" t="s">
        <v>1475</v>
      </c>
    </row>
    <row r="5416" spans="1:31" ht="14.4" x14ac:dyDescent="0.3">
      <c r="A5416">
        <v>48</v>
      </c>
      <c r="B5416" t="s">
        <v>24</v>
      </c>
      <c r="C5416" t="s">
        <v>358</v>
      </c>
      <c r="D5416" t="s">
        <v>359</v>
      </c>
      <c r="E5416">
        <v>2011</v>
      </c>
      <c r="F5416" t="s">
        <v>787</v>
      </c>
      <c r="G5416" t="s">
        <v>788</v>
      </c>
      <c r="H5416" s="3" t="s">
        <v>789</v>
      </c>
      <c r="I5416" s="8">
        <v>-12.278</v>
      </c>
      <c r="J5416" s="8">
        <v>-69.278000000000006</v>
      </c>
      <c r="K5416" t="s">
        <v>109</v>
      </c>
      <c r="L5416" t="s">
        <v>110</v>
      </c>
      <c r="M5416" t="s">
        <v>712</v>
      </c>
      <c r="N5416" t="s">
        <v>763</v>
      </c>
      <c r="O5416" s="12">
        <v>2008</v>
      </c>
      <c r="P5416" s="12">
        <v>5</v>
      </c>
      <c r="Q5416" s="12">
        <v>2008</v>
      </c>
      <c r="R5416" s="12">
        <v>10</v>
      </c>
      <c r="S5416">
        <f t="shared" si="67"/>
        <v>8.0645161290322578E-2</v>
      </c>
      <c r="T5416" s="7">
        <v>2.5</v>
      </c>
      <c r="U5416">
        <v>8</v>
      </c>
      <c r="V5416" t="s">
        <v>82</v>
      </c>
      <c r="W5416">
        <f t="shared" si="68"/>
        <v>480</v>
      </c>
      <c r="X5416" s="5">
        <v>2</v>
      </c>
      <c r="Y5416" s="15" t="s">
        <v>48</v>
      </c>
      <c r="Z5416" t="s">
        <v>49</v>
      </c>
      <c r="AA5416" t="s">
        <v>1175</v>
      </c>
      <c r="AB5416">
        <v>0</v>
      </c>
      <c r="AC5416" s="68" t="s">
        <v>1476</v>
      </c>
      <c r="AD5416" s="68" t="s">
        <v>1659</v>
      </c>
      <c r="AE5416" t="s">
        <v>1475</v>
      </c>
    </row>
    <row r="5417" spans="1:31" ht="14.4" x14ac:dyDescent="0.3">
      <c r="A5417">
        <v>48</v>
      </c>
      <c r="B5417" t="s">
        <v>24</v>
      </c>
      <c r="C5417" t="s">
        <v>358</v>
      </c>
      <c r="D5417" t="s">
        <v>359</v>
      </c>
      <c r="E5417">
        <v>2011</v>
      </c>
      <c r="F5417" t="s">
        <v>787</v>
      </c>
      <c r="G5417" t="s">
        <v>788</v>
      </c>
      <c r="H5417" s="3" t="s">
        <v>789</v>
      </c>
      <c r="I5417" s="8">
        <v>-12.278</v>
      </c>
      <c r="J5417" s="8">
        <v>-69.278000000000006</v>
      </c>
      <c r="K5417" t="s">
        <v>109</v>
      </c>
      <c r="L5417" t="s">
        <v>110</v>
      </c>
      <c r="M5417" t="s">
        <v>712</v>
      </c>
      <c r="N5417" t="s">
        <v>763</v>
      </c>
      <c r="O5417" s="12">
        <v>2008</v>
      </c>
      <c r="P5417" s="12">
        <v>5</v>
      </c>
      <c r="Q5417" s="12">
        <v>2008</v>
      </c>
      <c r="R5417" s="12">
        <v>10</v>
      </c>
      <c r="S5417">
        <f t="shared" si="67"/>
        <v>8.0645161290322578E-2</v>
      </c>
      <c r="T5417" s="7">
        <v>2.5</v>
      </c>
      <c r="U5417">
        <v>8</v>
      </c>
      <c r="V5417" t="s">
        <v>82</v>
      </c>
      <c r="W5417">
        <f t="shared" si="68"/>
        <v>480</v>
      </c>
      <c r="X5417" s="5">
        <v>2</v>
      </c>
      <c r="Y5417" s="15" t="s">
        <v>48</v>
      </c>
      <c r="Z5417" t="s">
        <v>49</v>
      </c>
      <c r="AA5417" t="s">
        <v>1134</v>
      </c>
      <c r="AB5417">
        <v>0</v>
      </c>
      <c r="AC5417" s="68" t="s">
        <v>1476</v>
      </c>
      <c r="AD5417" s="68" t="s">
        <v>1659</v>
      </c>
      <c r="AE5417" t="s">
        <v>1475</v>
      </c>
    </row>
    <row r="5418" spans="1:31" ht="14.4" x14ac:dyDescent="0.3">
      <c r="A5418">
        <v>48</v>
      </c>
      <c r="B5418" t="s">
        <v>24</v>
      </c>
      <c r="C5418" t="s">
        <v>358</v>
      </c>
      <c r="D5418" t="s">
        <v>359</v>
      </c>
      <c r="E5418">
        <v>2011</v>
      </c>
      <c r="F5418" t="s">
        <v>787</v>
      </c>
      <c r="G5418" t="s">
        <v>788</v>
      </c>
      <c r="H5418" s="3" t="s">
        <v>789</v>
      </c>
      <c r="I5418" s="8">
        <v>-12.278</v>
      </c>
      <c r="J5418" s="8">
        <v>-69.278000000000006</v>
      </c>
      <c r="K5418" t="s">
        <v>109</v>
      </c>
      <c r="L5418" t="s">
        <v>110</v>
      </c>
      <c r="M5418" t="s">
        <v>712</v>
      </c>
      <c r="N5418" t="s">
        <v>763</v>
      </c>
      <c r="O5418" s="12">
        <v>2008</v>
      </c>
      <c r="P5418" s="12">
        <v>5</v>
      </c>
      <c r="Q5418" s="12">
        <v>2008</v>
      </c>
      <c r="R5418" s="12">
        <v>10</v>
      </c>
      <c r="S5418">
        <f t="shared" si="67"/>
        <v>8.0645161290322578E-2</v>
      </c>
      <c r="T5418" s="7">
        <v>2.5</v>
      </c>
      <c r="U5418">
        <v>8</v>
      </c>
      <c r="V5418" t="s">
        <v>82</v>
      </c>
      <c r="W5418">
        <f t="shared" si="68"/>
        <v>480</v>
      </c>
      <c r="X5418" s="5">
        <v>2</v>
      </c>
      <c r="Y5418" s="15" t="s">
        <v>48</v>
      </c>
      <c r="Z5418" t="s">
        <v>49</v>
      </c>
      <c r="AA5418" t="s">
        <v>490</v>
      </c>
      <c r="AB5418">
        <v>2</v>
      </c>
      <c r="AC5418" s="68" t="s">
        <v>1476</v>
      </c>
      <c r="AD5418" s="68" t="s">
        <v>1659</v>
      </c>
      <c r="AE5418" t="s">
        <v>1475</v>
      </c>
    </row>
    <row r="5419" spans="1:31" ht="14.4" x14ac:dyDescent="0.3">
      <c r="A5419">
        <v>48</v>
      </c>
      <c r="B5419" t="s">
        <v>24</v>
      </c>
      <c r="C5419" t="s">
        <v>358</v>
      </c>
      <c r="D5419" t="s">
        <v>359</v>
      </c>
      <c r="E5419">
        <v>2011</v>
      </c>
      <c r="F5419" t="s">
        <v>787</v>
      </c>
      <c r="G5419" t="s">
        <v>788</v>
      </c>
      <c r="H5419" s="3" t="s">
        <v>789</v>
      </c>
      <c r="I5419" s="8">
        <v>-12.278</v>
      </c>
      <c r="J5419" s="8">
        <v>-69.278000000000006</v>
      </c>
      <c r="K5419" t="s">
        <v>109</v>
      </c>
      <c r="L5419" t="s">
        <v>110</v>
      </c>
      <c r="M5419" t="s">
        <v>712</v>
      </c>
      <c r="N5419" t="s">
        <v>763</v>
      </c>
      <c r="O5419" s="12">
        <v>2008</v>
      </c>
      <c r="P5419" s="12">
        <v>5</v>
      </c>
      <c r="Q5419" s="12">
        <v>2008</v>
      </c>
      <c r="R5419" s="12">
        <v>10</v>
      </c>
      <c r="S5419">
        <f t="shared" si="67"/>
        <v>8.0645161290322578E-2</v>
      </c>
      <c r="T5419" s="7">
        <v>2.5</v>
      </c>
      <c r="U5419">
        <v>8</v>
      </c>
      <c r="V5419" t="s">
        <v>82</v>
      </c>
      <c r="W5419">
        <f t="shared" si="68"/>
        <v>480</v>
      </c>
      <c r="X5419" s="5">
        <v>2</v>
      </c>
      <c r="Y5419" s="15" t="s">
        <v>48</v>
      </c>
      <c r="Z5419" t="s">
        <v>49</v>
      </c>
      <c r="AA5419" t="s">
        <v>1176</v>
      </c>
      <c r="AB5419">
        <v>0</v>
      </c>
      <c r="AC5419" s="68" t="s">
        <v>1476</v>
      </c>
      <c r="AD5419" s="68" t="s">
        <v>1659</v>
      </c>
      <c r="AE5419" t="s">
        <v>1475</v>
      </c>
    </row>
    <row r="5420" spans="1:31" ht="14.4" x14ac:dyDescent="0.3">
      <c r="A5420">
        <v>48</v>
      </c>
      <c r="B5420" t="s">
        <v>24</v>
      </c>
      <c r="C5420" t="s">
        <v>358</v>
      </c>
      <c r="D5420" t="s">
        <v>359</v>
      </c>
      <c r="E5420">
        <v>2011</v>
      </c>
      <c r="F5420" t="s">
        <v>787</v>
      </c>
      <c r="G5420" t="s">
        <v>788</v>
      </c>
      <c r="H5420" s="3" t="s">
        <v>789</v>
      </c>
      <c r="I5420" s="8">
        <v>-12.278</v>
      </c>
      <c r="J5420" s="8">
        <v>-69.278000000000006</v>
      </c>
      <c r="K5420" t="s">
        <v>109</v>
      </c>
      <c r="L5420" t="s">
        <v>110</v>
      </c>
      <c r="M5420" t="s">
        <v>712</v>
      </c>
      <c r="N5420" t="s">
        <v>763</v>
      </c>
      <c r="O5420" s="12">
        <v>2008</v>
      </c>
      <c r="P5420" s="12">
        <v>5</v>
      </c>
      <c r="Q5420" s="12">
        <v>2008</v>
      </c>
      <c r="R5420" s="12">
        <v>10</v>
      </c>
      <c r="S5420">
        <f t="shared" si="67"/>
        <v>8.0645161290322578E-2</v>
      </c>
      <c r="T5420" s="7">
        <v>2.5</v>
      </c>
      <c r="U5420">
        <v>8</v>
      </c>
      <c r="V5420" t="s">
        <v>82</v>
      </c>
      <c r="W5420">
        <f t="shared" si="68"/>
        <v>480</v>
      </c>
      <c r="X5420" s="5">
        <v>2</v>
      </c>
      <c r="Y5420" s="15" t="s">
        <v>48</v>
      </c>
      <c r="Z5420" t="s">
        <v>49</v>
      </c>
      <c r="AA5420" t="s">
        <v>52</v>
      </c>
      <c r="AB5420">
        <v>0</v>
      </c>
      <c r="AC5420" s="68" t="s">
        <v>1476</v>
      </c>
      <c r="AD5420" s="68" t="s">
        <v>1659</v>
      </c>
      <c r="AE5420" t="s">
        <v>1475</v>
      </c>
    </row>
    <row r="5421" spans="1:31" ht="14.4" x14ac:dyDescent="0.3">
      <c r="A5421">
        <v>48</v>
      </c>
      <c r="B5421" t="s">
        <v>24</v>
      </c>
      <c r="C5421" t="s">
        <v>358</v>
      </c>
      <c r="D5421" t="s">
        <v>359</v>
      </c>
      <c r="E5421">
        <v>2011</v>
      </c>
      <c r="F5421" t="s">
        <v>787</v>
      </c>
      <c r="G5421" t="s">
        <v>788</v>
      </c>
      <c r="H5421" s="3" t="s">
        <v>789</v>
      </c>
      <c r="I5421" s="8">
        <v>-12.278</v>
      </c>
      <c r="J5421" s="8">
        <v>-69.278000000000006</v>
      </c>
      <c r="K5421" t="s">
        <v>109</v>
      </c>
      <c r="L5421" t="s">
        <v>110</v>
      </c>
      <c r="M5421" t="s">
        <v>712</v>
      </c>
      <c r="N5421" t="s">
        <v>763</v>
      </c>
      <c r="O5421" s="12">
        <v>2008</v>
      </c>
      <c r="P5421" s="12">
        <v>5</v>
      </c>
      <c r="Q5421" s="12">
        <v>2008</v>
      </c>
      <c r="R5421" s="12">
        <v>10</v>
      </c>
      <c r="S5421">
        <f t="shared" si="67"/>
        <v>8.0645161290322578E-2</v>
      </c>
      <c r="T5421" s="7">
        <v>2.5</v>
      </c>
      <c r="U5421">
        <v>8</v>
      </c>
      <c r="V5421" t="s">
        <v>82</v>
      </c>
      <c r="W5421">
        <f t="shared" si="68"/>
        <v>480</v>
      </c>
      <c r="X5421" s="5">
        <v>2</v>
      </c>
      <c r="Y5421" s="15" t="s">
        <v>48</v>
      </c>
      <c r="Z5421" t="s">
        <v>49</v>
      </c>
      <c r="AA5421" t="s">
        <v>1177</v>
      </c>
      <c r="AB5421">
        <v>0</v>
      </c>
      <c r="AC5421" s="68" t="s">
        <v>1476</v>
      </c>
      <c r="AD5421" s="68" t="s">
        <v>1659</v>
      </c>
      <c r="AE5421" t="s">
        <v>1475</v>
      </c>
    </row>
    <row r="5422" spans="1:31" ht="14.4" x14ac:dyDescent="0.3">
      <c r="A5422">
        <v>48</v>
      </c>
      <c r="B5422" t="s">
        <v>24</v>
      </c>
      <c r="C5422" t="s">
        <v>358</v>
      </c>
      <c r="D5422" t="s">
        <v>359</v>
      </c>
      <c r="E5422">
        <v>2011</v>
      </c>
      <c r="F5422" t="s">
        <v>787</v>
      </c>
      <c r="G5422" t="s">
        <v>788</v>
      </c>
      <c r="H5422" s="3" t="s">
        <v>789</v>
      </c>
      <c r="I5422" s="8">
        <v>-12.278</v>
      </c>
      <c r="J5422" s="8">
        <v>-69.278000000000006</v>
      </c>
      <c r="K5422" t="s">
        <v>109</v>
      </c>
      <c r="L5422" t="s">
        <v>110</v>
      </c>
      <c r="M5422" t="s">
        <v>712</v>
      </c>
      <c r="N5422" t="s">
        <v>763</v>
      </c>
      <c r="O5422" s="12">
        <v>2008</v>
      </c>
      <c r="P5422" s="12">
        <v>5</v>
      </c>
      <c r="Q5422" s="12">
        <v>2008</v>
      </c>
      <c r="R5422" s="12">
        <v>10</v>
      </c>
      <c r="S5422">
        <f t="shared" si="67"/>
        <v>8.0645161290322578E-2</v>
      </c>
      <c r="T5422" s="7">
        <v>2.5</v>
      </c>
      <c r="U5422">
        <v>8</v>
      </c>
      <c r="V5422" t="s">
        <v>82</v>
      </c>
      <c r="W5422">
        <f t="shared" si="68"/>
        <v>480</v>
      </c>
      <c r="X5422" s="5">
        <v>2</v>
      </c>
      <c r="Y5422" s="15" t="s">
        <v>48</v>
      </c>
      <c r="Z5422" t="s">
        <v>55</v>
      </c>
      <c r="AA5422" t="s">
        <v>1080</v>
      </c>
      <c r="AB5422">
        <v>0</v>
      </c>
      <c r="AC5422" s="68" t="s">
        <v>1476</v>
      </c>
      <c r="AD5422" s="68" t="s">
        <v>1659</v>
      </c>
      <c r="AE5422" t="s">
        <v>1475</v>
      </c>
    </row>
    <row r="5423" spans="1:31" ht="14.4" x14ac:dyDescent="0.3">
      <c r="A5423">
        <v>48</v>
      </c>
      <c r="B5423" t="s">
        <v>24</v>
      </c>
      <c r="C5423" t="s">
        <v>358</v>
      </c>
      <c r="D5423" t="s">
        <v>359</v>
      </c>
      <c r="E5423">
        <v>2011</v>
      </c>
      <c r="F5423" t="s">
        <v>787</v>
      </c>
      <c r="G5423" t="s">
        <v>788</v>
      </c>
      <c r="H5423" s="3" t="s">
        <v>789</v>
      </c>
      <c r="I5423" s="8">
        <v>-12.278</v>
      </c>
      <c r="J5423" s="8">
        <v>-69.278000000000006</v>
      </c>
      <c r="K5423" t="s">
        <v>109</v>
      </c>
      <c r="L5423" t="s">
        <v>110</v>
      </c>
      <c r="M5423" t="s">
        <v>712</v>
      </c>
      <c r="N5423" t="s">
        <v>763</v>
      </c>
      <c r="O5423" s="12">
        <v>2008</v>
      </c>
      <c r="P5423" s="12">
        <v>5</v>
      </c>
      <c r="Q5423" s="12">
        <v>2008</v>
      </c>
      <c r="R5423" s="12">
        <v>10</v>
      </c>
      <c r="S5423">
        <f t="shared" si="67"/>
        <v>8.0645161290322578E-2</v>
      </c>
      <c r="T5423" s="7">
        <v>2.5</v>
      </c>
      <c r="U5423">
        <v>8</v>
      </c>
      <c r="V5423" t="s">
        <v>82</v>
      </c>
      <c r="W5423">
        <f t="shared" si="68"/>
        <v>480</v>
      </c>
      <c r="X5423" s="5">
        <v>2</v>
      </c>
      <c r="Y5423" s="15" t="s">
        <v>48</v>
      </c>
      <c r="Z5423" t="s">
        <v>55</v>
      </c>
      <c r="AA5423" t="s">
        <v>859</v>
      </c>
      <c r="AB5423">
        <v>5</v>
      </c>
      <c r="AC5423" s="68" t="s">
        <v>1476</v>
      </c>
      <c r="AD5423" s="68" t="s">
        <v>1659</v>
      </c>
      <c r="AE5423" t="s">
        <v>1475</v>
      </c>
    </row>
    <row r="5424" spans="1:31" ht="14.4" x14ac:dyDescent="0.3">
      <c r="A5424">
        <v>48</v>
      </c>
      <c r="B5424" t="s">
        <v>24</v>
      </c>
      <c r="C5424" t="s">
        <v>358</v>
      </c>
      <c r="D5424" t="s">
        <v>359</v>
      </c>
      <c r="E5424">
        <v>2011</v>
      </c>
      <c r="F5424" t="s">
        <v>787</v>
      </c>
      <c r="G5424" t="s">
        <v>788</v>
      </c>
      <c r="H5424" s="3" t="s">
        <v>789</v>
      </c>
      <c r="I5424" s="8">
        <v>-12.278</v>
      </c>
      <c r="J5424" s="8">
        <v>-69.278000000000006</v>
      </c>
      <c r="K5424" t="s">
        <v>109</v>
      </c>
      <c r="L5424" t="s">
        <v>110</v>
      </c>
      <c r="M5424" t="s">
        <v>712</v>
      </c>
      <c r="N5424" t="s">
        <v>763</v>
      </c>
      <c r="O5424" s="12">
        <v>2008</v>
      </c>
      <c r="P5424" s="12">
        <v>5</v>
      </c>
      <c r="Q5424" s="12">
        <v>2008</v>
      </c>
      <c r="R5424" s="12">
        <v>10</v>
      </c>
      <c r="S5424">
        <f t="shared" si="67"/>
        <v>8.0645161290322578E-2</v>
      </c>
      <c r="T5424" s="7">
        <v>2.5</v>
      </c>
      <c r="U5424">
        <v>8</v>
      </c>
      <c r="V5424" t="s">
        <v>82</v>
      </c>
      <c r="W5424">
        <f t="shared" si="68"/>
        <v>480</v>
      </c>
      <c r="X5424" s="5">
        <v>2</v>
      </c>
      <c r="Y5424" s="15" t="s">
        <v>48</v>
      </c>
      <c r="Z5424" t="s">
        <v>55</v>
      </c>
      <c r="AA5424" t="s">
        <v>1054</v>
      </c>
      <c r="AB5424">
        <v>0</v>
      </c>
      <c r="AC5424" s="68" t="s">
        <v>1476</v>
      </c>
      <c r="AD5424" s="68" t="s">
        <v>1659</v>
      </c>
      <c r="AE5424" t="s">
        <v>1475</v>
      </c>
    </row>
    <row r="5425" spans="1:31" ht="14.4" x14ac:dyDescent="0.3">
      <c r="A5425">
        <v>48</v>
      </c>
      <c r="B5425" t="s">
        <v>24</v>
      </c>
      <c r="C5425" t="s">
        <v>358</v>
      </c>
      <c r="D5425" t="s">
        <v>359</v>
      </c>
      <c r="E5425">
        <v>2011</v>
      </c>
      <c r="F5425" t="s">
        <v>787</v>
      </c>
      <c r="G5425" t="s">
        <v>788</v>
      </c>
      <c r="H5425" s="3" t="s">
        <v>789</v>
      </c>
      <c r="I5425" s="8">
        <v>-12.278</v>
      </c>
      <c r="J5425" s="8">
        <v>-69.278000000000006</v>
      </c>
      <c r="K5425" t="s">
        <v>109</v>
      </c>
      <c r="L5425" t="s">
        <v>110</v>
      </c>
      <c r="M5425" t="s">
        <v>712</v>
      </c>
      <c r="N5425" t="s">
        <v>763</v>
      </c>
      <c r="O5425" s="12">
        <v>2008</v>
      </c>
      <c r="P5425" s="12">
        <v>5</v>
      </c>
      <c r="Q5425" s="12">
        <v>2008</v>
      </c>
      <c r="R5425" s="12">
        <v>10</v>
      </c>
      <c r="S5425">
        <f t="shared" si="67"/>
        <v>8.0645161290322578E-2</v>
      </c>
      <c r="T5425" s="7">
        <v>2.5</v>
      </c>
      <c r="U5425">
        <v>8</v>
      </c>
      <c r="V5425" t="s">
        <v>82</v>
      </c>
      <c r="W5425">
        <f t="shared" si="68"/>
        <v>480</v>
      </c>
      <c r="X5425" s="5">
        <v>2</v>
      </c>
      <c r="Y5425" s="15" t="s">
        <v>48</v>
      </c>
      <c r="Z5425" t="s">
        <v>55</v>
      </c>
      <c r="AA5425" t="s">
        <v>890</v>
      </c>
      <c r="AB5425">
        <v>2</v>
      </c>
      <c r="AC5425" s="68" t="s">
        <v>1476</v>
      </c>
      <c r="AD5425" s="68" t="s">
        <v>1659</v>
      </c>
      <c r="AE5425" t="s">
        <v>1475</v>
      </c>
    </row>
    <row r="5426" spans="1:31" ht="14.4" x14ac:dyDescent="0.3">
      <c r="A5426">
        <v>48</v>
      </c>
      <c r="B5426" t="s">
        <v>24</v>
      </c>
      <c r="C5426" t="s">
        <v>358</v>
      </c>
      <c r="D5426" t="s">
        <v>359</v>
      </c>
      <c r="E5426">
        <v>2011</v>
      </c>
      <c r="F5426" t="s">
        <v>787</v>
      </c>
      <c r="G5426" t="s">
        <v>788</v>
      </c>
      <c r="H5426" s="3" t="s">
        <v>789</v>
      </c>
      <c r="I5426" s="8">
        <v>-12.278</v>
      </c>
      <c r="J5426" s="8">
        <v>-69.278000000000006</v>
      </c>
      <c r="K5426" t="s">
        <v>109</v>
      </c>
      <c r="L5426" t="s">
        <v>110</v>
      </c>
      <c r="M5426" t="s">
        <v>712</v>
      </c>
      <c r="N5426" t="s">
        <v>763</v>
      </c>
      <c r="O5426" s="12">
        <v>2008</v>
      </c>
      <c r="P5426" s="12">
        <v>5</v>
      </c>
      <c r="Q5426" s="12">
        <v>2008</v>
      </c>
      <c r="R5426" s="12">
        <v>10</v>
      </c>
      <c r="S5426">
        <f t="shared" si="67"/>
        <v>8.0645161290322578E-2</v>
      </c>
      <c r="T5426" s="7">
        <v>2.5</v>
      </c>
      <c r="U5426">
        <v>8</v>
      </c>
      <c r="V5426" t="s">
        <v>82</v>
      </c>
      <c r="W5426">
        <f t="shared" si="68"/>
        <v>480</v>
      </c>
      <c r="X5426" s="5">
        <v>2</v>
      </c>
      <c r="Y5426" s="15" t="s">
        <v>48</v>
      </c>
      <c r="Z5426" t="s">
        <v>55</v>
      </c>
      <c r="AA5426" t="s">
        <v>860</v>
      </c>
      <c r="AB5426">
        <v>0</v>
      </c>
      <c r="AC5426" s="68" t="s">
        <v>1476</v>
      </c>
      <c r="AD5426" s="68" t="s">
        <v>1659</v>
      </c>
      <c r="AE5426" t="s">
        <v>1475</v>
      </c>
    </row>
    <row r="5427" spans="1:31" ht="14.4" x14ac:dyDescent="0.3">
      <c r="A5427">
        <v>48</v>
      </c>
      <c r="B5427" t="s">
        <v>24</v>
      </c>
      <c r="C5427" t="s">
        <v>358</v>
      </c>
      <c r="D5427" t="s">
        <v>359</v>
      </c>
      <c r="E5427">
        <v>2011</v>
      </c>
      <c r="F5427" t="s">
        <v>787</v>
      </c>
      <c r="G5427" t="s">
        <v>788</v>
      </c>
      <c r="H5427" s="3" t="s">
        <v>789</v>
      </c>
      <c r="I5427" s="8">
        <v>-12.278</v>
      </c>
      <c r="J5427" s="8">
        <v>-69.278000000000006</v>
      </c>
      <c r="K5427" t="s">
        <v>109</v>
      </c>
      <c r="L5427" t="s">
        <v>110</v>
      </c>
      <c r="M5427" t="s">
        <v>712</v>
      </c>
      <c r="N5427" t="s">
        <v>763</v>
      </c>
      <c r="O5427" s="12">
        <v>2008</v>
      </c>
      <c r="P5427" s="12">
        <v>5</v>
      </c>
      <c r="Q5427" s="12">
        <v>2008</v>
      </c>
      <c r="R5427" s="12">
        <v>10</v>
      </c>
      <c r="S5427">
        <f t="shared" si="67"/>
        <v>8.0645161290322578E-2</v>
      </c>
      <c r="T5427" s="7">
        <v>2.5</v>
      </c>
      <c r="U5427">
        <v>8</v>
      </c>
      <c r="V5427" t="s">
        <v>82</v>
      </c>
      <c r="W5427">
        <f t="shared" si="68"/>
        <v>480</v>
      </c>
      <c r="X5427" s="5">
        <v>2</v>
      </c>
      <c r="Y5427" s="15" t="s">
        <v>48</v>
      </c>
      <c r="Z5427" t="s">
        <v>55</v>
      </c>
      <c r="AA5427" t="s">
        <v>503</v>
      </c>
      <c r="AB5427">
        <v>1</v>
      </c>
      <c r="AC5427" s="68" t="s">
        <v>1476</v>
      </c>
      <c r="AD5427" s="68" t="s">
        <v>1659</v>
      </c>
      <c r="AE5427" t="s">
        <v>1475</v>
      </c>
    </row>
    <row r="5428" spans="1:31" ht="14.4" x14ac:dyDescent="0.3">
      <c r="A5428">
        <v>48</v>
      </c>
      <c r="B5428" t="s">
        <v>24</v>
      </c>
      <c r="C5428" t="s">
        <v>358</v>
      </c>
      <c r="D5428" t="s">
        <v>359</v>
      </c>
      <c r="E5428">
        <v>2011</v>
      </c>
      <c r="F5428" t="s">
        <v>787</v>
      </c>
      <c r="G5428" t="s">
        <v>788</v>
      </c>
      <c r="H5428" s="3" t="s">
        <v>789</v>
      </c>
      <c r="I5428" s="8">
        <v>-12.278</v>
      </c>
      <c r="J5428" s="8">
        <v>-69.278000000000006</v>
      </c>
      <c r="K5428" t="s">
        <v>109</v>
      </c>
      <c r="L5428" t="s">
        <v>110</v>
      </c>
      <c r="M5428" t="s">
        <v>712</v>
      </c>
      <c r="N5428" t="s">
        <v>763</v>
      </c>
      <c r="O5428" s="12">
        <v>2008</v>
      </c>
      <c r="P5428" s="12">
        <v>5</v>
      </c>
      <c r="Q5428" s="12">
        <v>2008</v>
      </c>
      <c r="R5428" s="12">
        <v>10</v>
      </c>
      <c r="S5428">
        <f t="shared" si="67"/>
        <v>8.0645161290322578E-2</v>
      </c>
      <c r="T5428" s="7">
        <v>2.5</v>
      </c>
      <c r="U5428">
        <v>8</v>
      </c>
      <c r="V5428" t="s">
        <v>82</v>
      </c>
      <c r="W5428">
        <f t="shared" si="68"/>
        <v>480</v>
      </c>
      <c r="X5428" s="5">
        <v>2</v>
      </c>
      <c r="Y5428" s="15" t="s">
        <v>48</v>
      </c>
      <c r="Z5428" t="s">
        <v>55</v>
      </c>
      <c r="AA5428" t="s">
        <v>1106</v>
      </c>
      <c r="AB5428">
        <v>0</v>
      </c>
      <c r="AC5428" s="68" t="s">
        <v>1476</v>
      </c>
      <c r="AD5428" s="68" t="s">
        <v>1659</v>
      </c>
      <c r="AE5428" t="s">
        <v>1475</v>
      </c>
    </row>
    <row r="5429" spans="1:31" ht="14.4" x14ac:dyDescent="0.3">
      <c r="A5429">
        <v>48</v>
      </c>
      <c r="B5429" t="s">
        <v>24</v>
      </c>
      <c r="C5429" t="s">
        <v>358</v>
      </c>
      <c r="D5429" t="s">
        <v>359</v>
      </c>
      <c r="E5429">
        <v>2011</v>
      </c>
      <c r="F5429" t="s">
        <v>787</v>
      </c>
      <c r="G5429" t="s">
        <v>788</v>
      </c>
      <c r="H5429" s="3" t="s">
        <v>789</v>
      </c>
      <c r="I5429" s="8">
        <v>-12.278</v>
      </c>
      <c r="J5429" s="8">
        <v>-69.278000000000006</v>
      </c>
      <c r="K5429" t="s">
        <v>109</v>
      </c>
      <c r="L5429" t="s">
        <v>110</v>
      </c>
      <c r="M5429" t="s">
        <v>712</v>
      </c>
      <c r="N5429" t="s">
        <v>763</v>
      </c>
      <c r="O5429" s="12">
        <v>2008</v>
      </c>
      <c r="P5429" s="12">
        <v>5</v>
      </c>
      <c r="Q5429" s="12">
        <v>2008</v>
      </c>
      <c r="R5429" s="12">
        <v>10</v>
      </c>
      <c r="S5429">
        <f t="shared" si="67"/>
        <v>8.0645161290322578E-2</v>
      </c>
      <c r="T5429" s="7">
        <v>2.5</v>
      </c>
      <c r="U5429">
        <v>8</v>
      </c>
      <c r="V5429" t="s">
        <v>82</v>
      </c>
      <c r="W5429">
        <f t="shared" si="68"/>
        <v>480</v>
      </c>
      <c r="X5429" s="5">
        <v>2</v>
      </c>
      <c r="Y5429" s="15" t="s">
        <v>48</v>
      </c>
      <c r="Z5429" t="s">
        <v>55</v>
      </c>
      <c r="AA5429" t="s">
        <v>861</v>
      </c>
      <c r="AB5429">
        <v>3</v>
      </c>
      <c r="AC5429" s="68" t="s">
        <v>1476</v>
      </c>
      <c r="AD5429" s="68" t="s">
        <v>1659</v>
      </c>
      <c r="AE5429" t="s">
        <v>1475</v>
      </c>
    </row>
    <row r="5430" spans="1:31" ht="14.4" x14ac:dyDescent="0.3">
      <c r="A5430">
        <v>48</v>
      </c>
      <c r="B5430" t="s">
        <v>24</v>
      </c>
      <c r="C5430" t="s">
        <v>358</v>
      </c>
      <c r="D5430" t="s">
        <v>359</v>
      </c>
      <c r="E5430">
        <v>2011</v>
      </c>
      <c r="F5430" t="s">
        <v>787</v>
      </c>
      <c r="G5430" t="s">
        <v>788</v>
      </c>
      <c r="H5430" s="3" t="s">
        <v>789</v>
      </c>
      <c r="I5430" s="8">
        <v>-12.278</v>
      </c>
      <c r="J5430" s="8">
        <v>-69.278000000000006</v>
      </c>
      <c r="K5430" t="s">
        <v>109</v>
      </c>
      <c r="L5430" t="s">
        <v>110</v>
      </c>
      <c r="M5430" t="s">
        <v>712</v>
      </c>
      <c r="N5430" t="s">
        <v>763</v>
      </c>
      <c r="O5430" s="12">
        <v>2008</v>
      </c>
      <c r="P5430" s="12">
        <v>5</v>
      </c>
      <c r="Q5430" s="12">
        <v>2008</v>
      </c>
      <c r="R5430" s="12">
        <v>10</v>
      </c>
      <c r="S5430">
        <f t="shared" si="67"/>
        <v>8.0645161290322578E-2</v>
      </c>
      <c r="T5430" s="7">
        <v>2.5</v>
      </c>
      <c r="U5430">
        <v>8</v>
      </c>
      <c r="V5430" t="s">
        <v>82</v>
      </c>
      <c r="W5430">
        <f t="shared" si="68"/>
        <v>480</v>
      </c>
      <c r="X5430" s="5">
        <v>2</v>
      </c>
      <c r="Y5430" s="15" t="s">
        <v>48</v>
      </c>
      <c r="Z5430" t="s">
        <v>55</v>
      </c>
      <c r="AA5430" t="s">
        <v>56</v>
      </c>
      <c r="AB5430">
        <v>0</v>
      </c>
      <c r="AC5430" s="68" t="s">
        <v>1476</v>
      </c>
      <c r="AD5430" s="68" t="s">
        <v>1659</v>
      </c>
      <c r="AE5430" t="s">
        <v>1475</v>
      </c>
    </row>
    <row r="5431" spans="1:31" ht="14.4" x14ac:dyDescent="0.3">
      <c r="A5431">
        <v>48</v>
      </c>
      <c r="B5431" t="s">
        <v>24</v>
      </c>
      <c r="C5431" t="s">
        <v>358</v>
      </c>
      <c r="D5431" t="s">
        <v>359</v>
      </c>
      <c r="E5431">
        <v>2011</v>
      </c>
      <c r="F5431" t="s">
        <v>787</v>
      </c>
      <c r="G5431" t="s">
        <v>788</v>
      </c>
      <c r="H5431" s="3" t="s">
        <v>789</v>
      </c>
      <c r="I5431" s="8">
        <v>-12.278</v>
      </c>
      <c r="J5431" s="8">
        <v>-69.278000000000006</v>
      </c>
      <c r="K5431" t="s">
        <v>109</v>
      </c>
      <c r="L5431" t="s">
        <v>110</v>
      </c>
      <c r="M5431" t="s">
        <v>712</v>
      </c>
      <c r="N5431" t="s">
        <v>763</v>
      </c>
      <c r="O5431" s="12">
        <v>2008</v>
      </c>
      <c r="P5431" s="12">
        <v>5</v>
      </c>
      <c r="Q5431" s="12">
        <v>2008</v>
      </c>
      <c r="R5431" s="12">
        <v>10</v>
      </c>
      <c r="S5431">
        <f t="shared" si="67"/>
        <v>8.0645161290322578E-2</v>
      </c>
      <c r="T5431" s="7">
        <v>2.5</v>
      </c>
      <c r="U5431">
        <v>8</v>
      </c>
      <c r="V5431" t="s">
        <v>82</v>
      </c>
      <c r="W5431">
        <f t="shared" si="68"/>
        <v>480</v>
      </c>
      <c r="X5431" s="5">
        <v>2</v>
      </c>
      <c r="Y5431" s="15" t="s">
        <v>48</v>
      </c>
      <c r="Z5431" t="s">
        <v>55</v>
      </c>
      <c r="AA5431" t="s">
        <v>895</v>
      </c>
      <c r="AB5431">
        <v>0</v>
      </c>
      <c r="AC5431" s="68" t="s">
        <v>1476</v>
      </c>
      <c r="AD5431" s="68" t="s">
        <v>1659</v>
      </c>
      <c r="AE5431" t="s">
        <v>1475</v>
      </c>
    </row>
    <row r="5432" spans="1:31" ht="14.4" x14ac:dyDescent="0.3">
      <c r="A5432">
        <v>48</v>
      </c>
      <c r="B5432" t="s">
        <v>24</v>
      </c>
      <c r="C5432" t="s">
        <v>358</v>
      </c>
      <c r="D5432" t="s">
        <v>359</v>
      </c>
      <c r="E5432">
        <v>2011</v>
      </c>
      <c r="F5432" t="s">
        <v>787</v>
      </c>
      <c r="G5432" t="s">
        <v>788</v>
      </c>
      <c r="H5432" s="3" t="s">
        <v>789</v>
      </c>
      <c r="I5432" s="8">
        <v>-12.278</v>
      </c>
      <c r="J5432" s="8">
        <v>-69.278000000000006</v>
      </c>
      <c r="K5432" t="s">
        <v>109</v>
      </c>
      <c r="L5432" t="s">
        <v>110</v>
      </c>
      <c r="M5432" t="s">
        <v>712</v>
      </c>
      <c r="N5432" t="s">
        <v>763</v>
      </c>
      <c r="O5432" s="12">
        <v>2008</v>
      </c>
      <c r="P5432" s="12">
        <v>5</v>
      </c>
      <c r="Q5432" s="12">
        <v>2008</v>
      </c>
      <c r="R5432" s="12">
        <v>10</v>
      </c>
      <c r="S5432">
        <f t="shared" si="67"/>
        <v>8.0645161290322578E-2</v>
      </c>
      <c r="T5432" s="7">
        <v>2.5</v>
      </c>
      <c r="U5432">
        <v>8</v>
      </c>
      <c r="V5432" t="s">
        <v>82</v>
      </c>
      <c r="W5432">
        <f t="shared" si="68"/>
        <v>480</v>
      </c>
      <c r="X5432" s="5">
        <v>2</v>
      </c>
      <c r="Y5432" s="15" t="s">
        <v>48</v>
      </c>
      <c r="Z5432" t="s">
        <v>55</v>
      </c>
      <c r="AA5432" t="s">
        <v>1135</v>
      </c>
      <c r="AB5432">
        <v>0</v>
      </c>
      <c r="AC5432" s="68" t="s">
        <v>1476</v>
      </c>
      <c r="AD5432" s="68" t="s">
        <v>1659</v>
      </c>
      <c r="AE5432" t="s">
        <v>1475</v>
      </c>
    </row>
    <row r="5433" spans="1:31" ht="14.4" x14ac:dyDescent="0.3">
      <c r="A5433">
        <v>48</v>
      </c>
      <c r="B5433" t="s">
        <v>24</v>
      </c>
      <c r="C5433" t="s">
        <v>358</v>
      </c>
      <c r="D5433" t="s">
        <v>359</v>
      </c>
      <c r="E5433">
        <v>2011</v>
      </c>
      <c r="F5433" t="s">
        <v>787</v>
      </c>
      <c r="G5433" t="s">
        <v>788</v>
      </c>
      <c r="H5433" s="3" t="s">
        <v>789</v>
      </c>
      <c r="I5433" s="8">
        <v>-12.278</v>
      </c>
      <c r="J5433" s="8">
        <v>-69.278000000000006</v>
      </c>
      <c r="K5433" t="s">
        <v>109</v>
      </c>
      <c r="L5433" t="s">
        <v>110</v>
      </c>
      <c r="M5433" t="s">
        <v>712</v>
      </c>
      <c r="N5433" t="s">
        <v>763</v>
      </c>
      <c r="O5433" s="12">
        <v>2008</v>
      </c>
      <c r="P5433" s="12">
        <v>5</v>
      </c>
      <c r="Q5433" s="12">
        <v>2008</v>
      </c>
      <c r="R5433" s="12">
        <v>10</v>
      </c>
      <c r="S5433">
        <f t="shared" si="67"/>
        <v>8.0645161290322578E-2</v>
      </c>
      <c r="T5433" s="7">
        <v>2.5</v>
      </c>
      <c r="U5433">
        <v>8</v>
      </c>
      <c r="V5433" t="s">
        <v>82</v>
      </c>
      <c r="W5433">
        <f t="shared" si="68"/>
        <v>480</v>
      </c>
      <c r="X5433" s="5">
        <v>2</v>
      </c>
      <c r="Y5433" s="15" t="s">
        <v>48</v>
      </c>
      <c r="Z5433" t="s">
        <v>55</v>
      </c>
      <c r="AA5433" t="s">
        <v>59</v>
      </c>
      <c r="AB5433">
        <v>0</v>
      </c>
      <c r="AC5433" s="68" t="s">
        <v>1476</v>
      </c>
      <c r="AD5433" s="68" t="s">
        <v>1659</v>
      </c>
      <c r="AE5433" t="s">
        <v>1475</v>
      </c>
    </row>
    <row r="5434" spans="1:31" ht="14.4" x14ac:dyDescent="0.3">
      <c r="A5434">
        <v>48</v>
      </c>
      <c r="B5434" t="s">
        <v>24</v>
      </c>
      <c r="C5434" t="s">
        <v>358</v>
      </c>
      <c r="D5434" t="s">
        <v>359</v>
      </c>
      <c r="E5434">
        <v>2011</v>
      </c>
      <c r="F5434" t="s">
        <v>787</v>
      </c>
      <c r="G5434" t="s">
        <v>788</v>
      </c>
      <c r="H5434" s="3" t="s">
        <v>789</v>
      </c>
      <c r="I5434" s="8">
        <v>-12.278</v>
      </c>
      <c r="J5434" s="8">
        <v>-69.278000000000006</v>
      </c>
      <c r="K5434" t="s">
        <v>109</v>
      </c>
      <c r="L5434" t="s">
        <v>110</v>
      </c>
      <c r="M5434" t="s">
        <v>712</v>
      </c>
      <c r="N5434" t="s">
        <v>763</v>
      </c>
      <c r="O5434" s="12">
        <v>2008</v>
      </c>
      <c r="P5434" s="12">
        <v>5</v>
      </c>
      <c r="Q5434" s="12">
        <v>2008</v>
      </c>
      <c r="R5434" s="12">
        <v>10</v>
      </c>
      <c r="S5434">
        <f t="shared" si="67"/>
        <v>8.0645161290322578E-2</v>
      </c>
      <c r="T5434" s="7">
        <v>2.5</v>
      </c>
      <c r="U5434">
        <v>8</v>
      </c>
      <c r="V5434" t="s">
        <v>82</v>
      </c>
      <c r="W5434">
        <f t="shared" si="68"/>
        <v>480</v>
      </c>
      <c r="X5434" s="5">
        <v>2</v>
      </c>
      <c r="Y5434" s="15" t="s">
        <v>48</v>
      </c>
      <c r="Z5434" t="s">
        <v>55</v>
      </c>
      <c r="AA5434" t="s">
        <v>1136</v>
      </c>
      <c r="AB5434">
        <v>0</v>
      </c>
      <c r="AC5434" s="68" t="s">
        <v>1476</v>
      </c>
      <c r="AD5434" s="68" t="s">
        <v>1659</v>
      </c>
      <c r="AE5434" t="s">
        <v>1475</v>
      </c>
    </row>
    <row r="5435" spans="1:31" ht="14.4" x14ac:dyDescent="0.3">
      <c r="A5435">
        <v>48</v>
      </c>
      <c r="B5435" t="s">
        <v>24</v>
      </c>
      <c r="C5435" t="s">
        <v>358</v>
      </c>
      <c r="D5435" t="s">
        <v>359</v>
      </c>
      <c r="E5435">
        <v>2011</v>
      </c>
      <c r="F5435" t="s">
        <v>787</v>
      </c>
      <c r="G5435" t="s">
        <v>788</v>
      </c>
      <c r="H5435" s="3" t="s">
        <v>789</v>
      </c>
      <c r="I5435" s="8">
        <v>-12.278</v>
      </c>
      <c r="J5435" s="8">
        <v>-69.278000000000006</v>
      </c>
      <c r="K5435" t="s">
        <v>109</v>
      </c>
      <c r="L5435" t="s">
        <v>110</v>
      </c>
      <c r="M5435" t="s">
        <v>712</v>
      </c>
      <c r="N5435" t="s">
        <v>763</v>
      </c>
      <c r="O5435" s="12">
        <v>2008</v>
      </c>
      <c r="P5435" s="12">
        <v>5</v>
      </c>
      <c r="Q5435" s="12">
        <v>2008</v>
      </c>
      <c r="R5435" s="12">
        <v>10</v>
      </c>
      <c r="S5435">
        <f t="shared" si="67"/>
        <v>8.0645161290322578E-2</v>
      </c>
      <c r="T5435" s="7">
        <v>2.5</v>
      </c>
      <c r="U5435">
        <v>8</v>
      </c>
      <c r="V5435" t="s">
        <v>82</v>
      </c>
      <c r="W5435">
        <f t="shared" si="68"/>
        <v>480</v>
      </c>
      <c r="X5435" s="5">
        <v>2</v>
      </c>
      <c r="Y5435" s="15" t="s">
        <v>48</v>
      </c>
      <c r="Z5435" t="s">
        <v>55</v>
      </c>
      <c r="AA5435" t="s">
        <v>62</v>
      </c>
      <c r="AB5435">
        <v>0</v>
      </c>
      <c r="AC5435" s="68" t="s">
        <v>1476</v>
      </c>
      <c r="AD5435" s="68" t="s">
        <v>1659</v>
      </c>
      <c r="AE5435" t="s">
        <v>1475</v>
      </c>
    </row>
    <row r="5436" spans="1:31" ht="14.4" x14ac:dyDescent="0.3">
      <c r="A5436">
        <v>48</v>
      </c>
      <c r="B5436" t="s">
        <v>24</v>
      </c>
      <c r="C5436" t="s">
        <v>358</v>
      </c>
      <c r="D5436" t="s">
        <v>359</v>
      </c>
      <c r="E5436">
        <v>2011</v>
      </c>
      <c r="F5436" t="s">
        <v>787</v>
      </c>
      <c r="G5436" t="s">
        <v>788</v>
      </c>
      <c r="H5436" s="3" t="s">
        <v>789</v>
      </c>
      <c r="I5436" s="8">
        <v>-12.278</v>
      </c>
      <c r="J5436" s="8">
        <v>-69.278000000000006</v>
      </c>
      <c r="K5436" t="s">
        <v>109</v>
      </c>
      <c r="L5436" t="s">
        <v>110</v>
      </c>
      <c r="M5436" t="s">
        <v>712</v>
      </c>
      <c r="N5436" t="s">
        <v>763</v>
      </c>
      <c r="O5436" s="12">
        <v>2008</v>
      </c>
      <c r="P5436" s="12">
        <v>5</v>
      </c>
      <c r="Q5436" s="12">
        <v>2008</v>
      </c>
      <c r="R5436" s="12">
        <v>10</v>
      </c>
      <c r="S5436">
        <f t="shared" si="67"/>
        <v>8.0645161290322578E-2</v>
      </c>
      <c r="T5436" s="7">
        <v>2.5</v>
      </c>
      <c r="U5436">
        <v>8</v>
      </c>
      <c r="V5436" t="s">
        <v>82</v>
      </c>
      <c r="W5436">
        <f t="shared" si="68"/>
        <v>480</v>
      </c>
      <c r="X5436" s="5">
        <v>2</v>
      </c>
      <c r="Y5436" s="15" t="s">
        <v>48</v>
      </c>
      <c r="Z5436" t="s">
        <v>55</v>
      </c>
      <c r="AA5436" t="s">
        <v>1082</v>
      </c>
      <c r="AB5436">
        <v>0</v>
      </c>
      <c r="AC5436" s="68" t="s">
        <v>1476</v>
      </c>
      <c r="AD5436" s="68" t="s">
        <v>1659</v>
      </c>
      <c r="AE5436" t="s">
        <v>1475</v>
      </c>
    </row>
    <row r="5437" spans="1:31" ht="14.4" x14ac:dyDescent="0.3">
      <c r="A5437">
        <v>48</v>
      </c>
      <c r="B5437" t="s">
        <v>24</v>
      </c>
      <c r="C5437" t="s">
        <v>358</v>
      </c>
      <c r="D5437" t="s">
        <v>359</v>
      </c>
      <c r="E5437">
        <v>2011</v>
      </c>
      <c r="F5437" t="s">
        <v>787</v>
      </c>
      <c r="G5437" t="s">
        <v>788</v>
      </c>
      <c r="H5437" s="3" t="s">
        <v>789</v>
      </c>
      <c r="I5437" s="8">
        <v>-12.278</v>
      </c>
      <c r="J5437" s="8">
        <v>-69.278000000000006</v>
      </c>
      <c r="K5437" t="s">
        <v>109</v>
      </c>
      <c r="L5437" t="s">
        <v>110</v>
      </c>
      <c r="M5437" t="s">
        <v>712</v>
      </c>
      <c r="N5437" t="s">
        <v>763</v>
      </c>
      <c r="O5437" s="12">
        <v>2008</v>
      </c>
      <c r="P5437" s="12">
        <v>5</v>
      </c>
      <c r="Q5437" s="12">
        <v>2008</v>
      </c>
      <c r="R5437" s="12">
        <v>10</v>
      </c>
      <c r="S5437">
        <f t="shared" si="67"/>
        <v>8.0645161290322578E-2</v>
      </c>
      <c r="T5437" s="7">
        <v>2.5</v>
      </c>
      <c r="U5437">
        <v>8</v>
      </c>
      <c r="V5437" t="s">
        <v>82</v>
      </c>
      <c r="W5437">
        <f t="shared" si="68"/>
        <v>480</v>
      </c>
      <c r="X5437" s="5">
        <v>2</v>
      </c>
      <c r="Y5437" s="15" t="s">
        <v>48</v>
      </c>
      <c r="Z5437" t="s">
        <v>55</v>
      </c>
      <c r="AA5437" t="s">
        <v>1162</v>
      </c>
      <c r="AB5437">
        <v>0</v>
      </c>
      <c r="AC5437" s="68" t="s">
        <v>1476</v>
      </c>
      <c r="AD5437" s="68" t="s">
        <v>1659</v>
      </c>
      <c r="AE5437" t="s">
        <v>1475</v>
      </c>
    </row>
    <row r="5438" spans="1:31" ht="14.4" x14ac:dyDescent="0.3">
      <c r="A5438">
        <v>48</v>
      </c>
      <c r="B5438" t="s">
        <v>24</v>
      </c>
      <c r="C5438" t="s">
        <v>358</v>
      </c>
      <c r="D5438" t="s">
        <v>359</v>
      </c>
      <c r="E5438">
        <v>2011</v>
      </c>
      <c r="F5438" t="s">
        <v>787</v>
      </c>
      <c r="G5438" t="s">
        <v>788</v>
      </c>
      <c r="H5438" s="3" t="s">
        <v>789</v>
      </c>
      <c r="I5438" s="8">
        <v>-12.278</v>
      </c>
      <c r="J5438" s="8">
        <v>-69.278000000000006</v>
      </c>
      <c r="K5438" t="s">
        <v>109</v>
      </c>
      <c r="L5438" t="s">
        <v>110</v>
      </c>
      <c r="M5438" t="s">
        <v>712</v>
      </c>
      <c r="N5438" t="s">
        <v>763</v>
      </c>
      <c r="O5438" s="12">
        <v>2008</v>
      </c>
      <c r="P5438" s="12">
        <v>5</v>
      </c>
      <c r="Q5438" s="12">
        <v>2008</v>
      </c>
      <c r="R5438" s="12">
        <v>10</v>
      </c>
      <c r="S5438">
        <f t="shared" si="67"/>
        <v>8.0645161290322578E-2</v>
      </c>
      <c r="T5438" s="7">
        <v>2.5</v>
      </c>
      <c r="U5438">
        <v>8</v>
      </c>
      <c r="V5438" t="s">
        <v>82</v>
      </c>
      <c r="W5438">
        <f t="shared" si="68"/>
        <v>480</v>
      </c>
      <c r="X5438" s="5">
        <v>2</v>
      </c>
      <c r="Y5438" s="15" t="s">
        <v>48</v>
      </c>
      <c r="Z5438" t="s">
        <v>55</v>
      </c>
      <c r="AA5438" t="s">
        <v>655</v>
      </c>
      <c r="AB5438">
        <v>9</v>
      </c>
      <c r="AC5438" s="68" t="s">
        <v>1476</v>
      </c>
      <c r="AD5438" s="68" t="s">
        <v>1659</v>
      </c>
      <c r="AE5438" t="s">
        <v>1475</v>
      </c>
    </row>
    <row r="5439" spans="1:31" ht="14.4" x14ac:dyDescent="0.3">
      <c r="A5439">
        <v>48</v>
      </c>
      <c r="B5439" t="s">
        <v>24</v>
      </c>
      <c r="C5439" t="s">
        <v>358</v>
      </c>
      <c r="D5439" t="s">
        <v>359</v>
      </c>
      <c r="E5439">
        <v>2011</v>
      </c>
      <c r="F5439" t="s">
        <v>787</v>
      </c>
      <c r="G5439" t="s">
        <v>788</v>
      </c>
      <c r="H5439" s="3" t="s">
        <v>789</v>
      </c>
      <c r="I5439" s="8">
        <v>-12.278</v>
      </c>
      <c r="J5439" s="8">
        <v>-69.278000000000006</v>
      </c>
      <c r="K5439" t="s">
        <v>109</v>
      </c>
      <c r="L5439" t="s">
        <v>110</v>
      </c>
      <c r="M5439" t="s">
        <v>712</v>
      </c>
      <c r="N5439" t="s">
        <v>763</v>
      </c>
      <c r="O5439" s="12">
        <v>2008</v>
      </c>
      <c r="P5439" s="12">
        <v>5</v>
      </c>
      <c r="Q5439" s="12">
        <v>2008</v>
      </c>
      <c r="R5439" s="12">
        <v>10</v>
      </c>
      <c r="S5439">
        <f t="shared" si="67"/>
        <v>8.0645161290322578E-2</v>
      </c>
      <c r="T5439" s="7">
        <v>2.5</v>
      </c>
      <c r="U5439">
        <v>8</v>
      </c>
      <c r="V5439" t="s">
        <v>82</v>
      </c>
      <c r="W5439">
        <f t="shared" si="68"/>
        <v>480</v>
      </c>
      <c r="X5439" s="5">
        <v>2</v>
      </c>
      <c r="Y5439" s="15" t="s">
        <v>48</v>
      </c>
      <c r="Z5439" t="s">
        <v>55</v>
      </c>
      <c r="AA5439" t="s">
        <v>379</v>
      </c>
      <c r="AB5439">
        <v>3</v>
      </c>
      <c r="AC5439" s="68" t="s">
        <v>1476</v>
      </c>
      <c r="AD5439" s="68" t="s">
        <v>1659</v>
      </c>
      <c r="AE5439" t="s">
        <v>1475</v>
      </c>
    </row>
    <row r="5440" spans="1:31" ht="14.4" x14ac:dyDescent="0.3">
      <c r="A5440">
        <v>48</v>
      </c>
      <c r="B5440" t="s">
        <v>24</v>
      </c>
      <c r="C5440" t="s">
        <v>358</v>
      </c>
      <c r="D5440" t="s">
        <v>359</v>
      </c>
      <c r="E5440">
        <v>2011</v>
      </c>
      <c r="F5440" t="s">
        <v>787</v>
      </c>
      <c r="G5440" t="s">
        <v>788</v>
      </c>
      <c r="H5440" s="3" t="s">
        <v>789</v>
      </c>
      <c r="I5440" s="8">
        <v>-12.278</v>
      </c>
      <c r="J5440" s="8">
        <v>-69.278000000000006</v>
      </c>
      <c r="K5440" t="s">
        <v>109</v>
      </c>
      <c r="L5440" t="s">
        <v>110</v>
      </c>
      <c r="M5440" t="s">
        <v>712</v>
      </c>
      <c r="N5440" t="s">
        <v>763</v>
      </c>
      <c r="O5440" s="12">
        <v>2008</v>
      </c>
      <c r="P5440" s="12">
        <v>5</v>
      </c>
      <c r="Q5440" s="12">
        <v>2008</v>
      </c>
      <c r="R5440" s="12">
        <v>10</v>
      </c>
      <c r="S5440">
        <f t="shared" si="67"/>
        <v>8.0645161290322578E-2</v>
      </c>
      <c r="T5440" s="7">
        <v>2.5</v>
      </c>
      <c r="U5440">
        <v>8</v>
      </c>
      <c r="V5440" t="s">
        <v>82</v>
      </c>
      <c r="W5440">
        <f t="shared" si="68"/>
        <v>480</v>
      </c>
      <c r="X5440" s="5">
        <v>2</v>
      </c>
      <c r="Y5440" s="15" t="s">
        <v>48</v>
      </c>
      <c r="Z5440" t="s">
        <v>55</v>
      </c>
      <c r="AA5440" t="s">
        <v>899</v>
      </c>
      <c r="AB5440">
        <v>1</v>
      </c>
      <c r="AC5440" s="68" t="s">
        <v>1476</v>
      </c>
      <c r="AD5440" s="68" t="s">
        <v>1659</v>
      </c>
      <c r="AE5440" t="s">
        <v>1475</v>
      </c>
    </row>
    <row r="5441" spans="1:31" ht="14.4" x14ac:dyDescent="0.3">
      <c r="A5441">
        <v>48</v>
      </c>
      <c r="B5441" t="s">
        <v>24</v>
      </c>
      <c r="C5441" t="s">
        <v>358</v>
      </c>
      <c r="D5441" t="s">
        <v>359</v>
      </c>
      <c r="E5441">
        <v>2011</v>
      </c>
      <c r="F5441" t="s">
        <v>787</v>
      </c>
      <c r="G5441" t="s">
        <v>788</v>
      </c>
      <c r="H5441" s="3" t="s">
        <v>789</v>
      </c>
      <c r="I5441" s="8">
        <v>-12.278</v>
      </c>
      <c r="J5441" s="8">
        <v>-69.278000000000006</v>
      </c>
      <c r="K5441" t="s">
        <v>109</v>
      </c>
      <c r="L5441" t="s">
        <v>110</v>
      </c>
      <c r="M5441" t="s">
        <v>712</v>
      </c>
      <c r="N5441" t="s">
        <v>763</v>
      </c>
      <c r="O5441" s="12">
        <v>2008</v>
      </c>
      <c r="P5441" s="12">
        <v>5</v>
      </c>
      <c r="Q5441" s="12">
        <v>2008</v>
      </c>
      <c r="R5441" s="12">
        <v>10</v>
      </c>
      <c r="S5441">
        <f t="shared" si="67"/>
        <v>8.0645161290322578E-2</v>
      </c>
      <c r="T5441" s="7">
        <v>2.5</v>
      </c>
      <c r="U5441">
        <v>8</v>
      </c>
      <c r="V5441" t="s">
        <v>82</v>
      </c>
      <c r="W5441">
        <f t="shared" si="68"/>
        <v>480</v>
      </c>
      <c r="X5441" s="5">
        <v>2</v>
      </c>
      <c r="Y5441" s="15" t="s">
        <v>48</v>
      </c>
      <c r="Z5441" t="s">
        <v>55</v>
      </c>
      <c r="AA5441" t="s">
        <v>1062</v>
      </c>
      <c r="AB5441">
        <v>0</v>
      </c>
      <c r="AC5441" s="68" t="s">
        <v>1476</v>
      </c>
      <c r="AD5441" s="68" t="s">
        <v>1659</v>
      </c>
      <c r="AE5441" t="s">
        <v>1475</v>
      </c>
    </row>
    <row r="5442" spans="1:31" ht="14.4" x14ac:dyDescent="0.3">
      <c r="A5442">
        <v>48</v>
      </c>
      <c r="B5442" t="s">
        <v>24</v>
      </c>
      <c r="C5442" t="s">
        <v>358</v>
      </c>
      <c r="D5442" t="s">
        <v>359</v>
      </c>
      <c r="E5442">
        <v>2011</v>
      </c>
      <c r="F5442" t="s">
        <v>787</v>
      </c>
      <c r="G5442" t="s">
        <v>788</v>
      </c>
      <c r="H5442" s="3" t="s">
        <v>789</v>
      </c>
      <c r="I5442" s="8">
        <v>-12.278</v>
      </c>
      <c r="J5442" s="8">
        <v>-69.278000000000006</v>
      </c>
      <c r="K5442" t="s">
        <v>109</v>
      </c>
      <c r="L5442" t="s">
        <v>110</v>
      </c>
      <c r="M5442" t="s">
        <v>712</v>
      </c>
      <c r="N5442" t="s">
        <v>763</v>
      </c>
      <c r="O5442" s="12">
        <v>2008</v>
      </c>
      <c r="P5442" s="12">
        <v>5</v>
      </c>
      <c r="Q5442" s="12">
        <v>2008</v>
      </c>
      <c r="R5442" s="12">
        <v>10</v>
      </c>
      <c r="S5442">
        <f t="shared" si="67"/>
        <v>8.0645161290322578E-2</v>
      </c>
      <c r="T5442" s="7">
        <v>2.5</v>
      </c>
      <c r="U5442">
        <v>8</v>
      </c>
      <c r="V5442" t="s">
        <v>82</v>
      </c>
      <c r="W5442">
        <f t="shared" si="68"/>
        <v>480</v>
      </c>
      <c r="X5442" s="5">
        <v>2</v>
      </c>
      <c r="Y5442" s="15" t="s">
        <v>48</v>
      </c>
      <c r="Z5442" t="s">
        <v>55</v>
      </c>
      <c r="AA5442" t="s">
        <v>1072</v>
      </c>
      <c r="AB5442">
        <v>0</v>
      </c>
      <c r="AC5442" s="68" t="s">
        <v>1476</v>
      </c>
      <c r="AD5442" s="68" t="s">
        <v>1659</v>
      </c>
      <c r="AE5442" t="s">
        <v>1475</v>
      </c>
    </row>
    <row r="5443" spans="1:31" ht="14.4" x14ac:dyDescent="0.3">
      <c r="A5443">
        <v>48</v>
      </c>
      <c r="B5443" t="s">
        <v>24</v>
      </c>
      <c r="C5443" t="s">
        <v>358</v>
      </c>
      <c r="D5443" t="s">
        <v>359</v>
      </c>
      <c r="E5443">
        <v>2011</v>
      </c>
      <c r="F5443" t="s">
        <v>787</v>
      </c>
      <c r="G5443" t="s">
        <v>788</v>
      </c>
      <c r="H5443" s="3" t="s">
        <v>789</v>
      </c>
      <c r="I5443" s="8">
        <v>-12.278</v>
      </c>
      <c r="J5443" s="8">
        <v>-69.278000000000006</v>
      </c>
      <c r="K5443" t="s">
        <v>109</v>
      </c>
      <c r="L5443" t="s">
        <v>110</v>
      </c>
      <c r="M5443" t="s">
        <v>712</v>
      </c>
      <c r="N5443" t="s">
        <v>763</v>
      </c>
      <c r="O5443" s="12">
        <v>2008</v>
      </c>
      <c r="P5443" s="12">
        <v>5</v>
      </c>
      <c r="Q5443" s="12">
        <v>2008</v>
      </c>
      <c r="R5443" s="12">
        <v>10</v>
      </c>
      <c r="S5443">
        <f t="shared" si="67"/>
        <v>8.0645161290322578E-2</v>
      </c>
      <c r="T5443" s="7">
        <v>2.5</v>
      </c>
      <c r="U5443">
        <v>8</v>
      </c>
      <c r="V5443" t="s">
        <v>82</v>
      </c>
      <c r="W5443">
        <f t="shared" si="68"/>
        <v>480</v>
      </c>
      <c r="X5443" s="5">
        <v>2</v>
      </c>
      <c r="Y5443" s="15" t="s">
        <v>48</v>
      </c>
      <c r="Z5443" t="s">
        <v>55</v>
      </c>
      <c r="AA5443" t="s">
        <v>1110</v>
      </c>
      <c r="AB5443">
        <v>0</v>
      </c>
      <c r="AC5443" s="68" t="s">
        <v>1476</v>
      </c>
      <c r="AD5443" s="68" t="s">
        <v>1659</v>
      </c>
      <c r="AE5443" t="s">
        <v>1475</v>
      </c>
    </row>
    <row r="5444" spans="1:31" ht="14.4" x14ac:dyDescent="0.3">
      <c r="A5444">
        <v>48</v>
      </c>
      <c r="B5444" t="s">
        <v>24</v>
      </c>
      <c r="C5444" t="s">
        <v>358</v>
      </c>
      <c r="D5444" t="s">
        <v>359</v>
      </c>
      <c r="E5444">
        <v>2011</v>
      </c>
      <c r="F5444" t="s">
        <v>787</v>
      </c>
      <c r="G5444" t="s">
        <v>788</v>
      </c>
      <c r="H5444" s="3" t="s">
        <v>789</v>
      </c>
      <c r="I5444" s="8">
        <v>-12.278</v>
      </c>
      <c r="J5444" s="8">
        <v>-69.278000000000006</v>
      </c>
      <c r="K5444" t="s">
        <v>109</v>
      </c>
      <c r="L5444" t="s">
        <v>110</v>
      </c>
      <c r="M5444" t="s">
        <v>712</v>
      </c>
      <c r="N5444" t="s">
        <v>763</v>
      </c>
      <c r="O5444" s="12">
        <v>2008</v>
      </c>
      <c r="P5444" s="12">
        <v>5</v>
      </c>
      <c r="Q5444" s="12">
        <v>2008</v>
      </c>
      <c r="R5444" s="12">
        <v>10</v>
      </c>
      <c r="S5444">
        <f t="shared" si="67"/>
        <v>8.0645161290322578E-2</v>
      </c>
      <c r="T5444" s="7">
        <v>2.5</v>
      </c>
      <c r="U5444">
        <v>8</v>
      </c>
      <c r="V5444" t="s">
        <v>82</v>
      </c>
      <c r="W5444">
        <f t="shared" si="68"/>
        <v>480</v>
      </c>
      <c r="X5444" s="5">
        <v>2</v>
      </c>
      <c r="Y5444" s="15" t="s">
        <v>48</v>
      </c>
      <c r="Z5444" t="s">
        <v>55</v>
      </c>
      <c r="AA5444" t="s">
        <v>1178</v>
      </c>
      <c r="AB5444">
        <v>0</v>
      </c>
      <c r="AC5444" s="68" t="s">
        <v>1476</v>
      </c>
      <c r="AD5444" s="68" t="s">
        <v>1659</v>
      </c>
      <c r="AE5444" t="s">
        <v>1475</v>
      </c>
    </row>
    <row r="5445" spans="1:31" ht="14.4" x14ac:dyDescent="0.3">
      <c r="A5445">
        <v>48</v>
      </c>
      <c r="B5445" t="s">
        <v>24</v>
      </c>
      <c r="C5445" t="s">
        <v>358</v>
      </c>
      <c r="D5445" t="s">
        <v>359</v>
      </c>
      <c r="E5445">
        <v>2011</v>
      </c>
      <c r="F5445" t="s">
        <v>787</v>
      </c>
      <c r="G5445" t="s">
        <v>788</v>
      </c>
      <c r="H5445" s="3" t="s">
        <v>789</v>
      </c>
      <c r="I5445" s="8">
        <v>-12.278</v>
      </c>
      <c r="J5445" s="8">
        <v>-69.278000000000006</v>
      </c>
      <c r="K5445" t="s">
        <v>109</v>
      </c>
      <c r="L5445" t="s">
        <v>110</v>
      </c>
      <c r="M5445" t="s">
        <v>712</v>
      </c>
      <c r="N5445" t="s">
        <v>763</v>
      </c>
      <c r="O5445" s="12">
        <v>2008</v>
      </c>
      <c r="P5445" s="12">
        <v>5</v>
      </c>
      <c r="Q5445" s="12">
        <v>2008</v>
      </c>
      <c r="R5445" s="12">
        <v>10</v>
      </c>
      <c r="S5445">
        <f t="shared" si="67"/>
        <v>8.0645161290322578E-2</v>
      </c>
      <c r="T5445" s="7">
        <v>2.5</v>
      </c>
      <c r="U5445">
        <v>8</v>
      </c>
      <c r="V5445" t="s">
        <v>82</v>
      </c>
      <c r="W5445">
        <f t="shared" si="68"/>
        <v>480</v>
      </c>
      <c r="X5445" s="5">
        <v>2</v>
      </c>
      <c r="Y5445" s="15" t="s">
        <v>48</v>
      </c>
      <c r="Z5445" t="s">
        <v>55</v>
      </c>
      <c r="AA5445" t="s">
        <v>867</v>
      </c>
      <c r="AB5445">
        <v>2</v>
      </c>
      <c r="AC5445" s="68" t="s">
        <v>1476</v>
      </c>
      <c r="AD5445" s="68" t="s">
        <v>1659</v>
      </c>
      <c r="AE5445" t="s">
        <v>1475</v>
      </c>
    </row>
    <row r="5446" spans="1:31" ht="14.4" x14ac:dyDescent="0.3">
      <c r="A5446">
        <v>48</v>
      </c>
      <c r="B5446" t="s">
        <v>24</v>
      </c>
      <c r="C5446" t="s">
        <v>358</v>
      </c>
      <c r="D5446" t="s">
        <v>359</v>
      </c>
      <c r="E5446">
        <v>2011</v>
      </c>
      <c r="F5446" t="s">
        <v>787</v>
      </c>
      <c r="G5446" t="s">
        <v>788</v>
      </c>
      <c r="H5446" s="3" t="s">
        <v>789</v>
      </c>
      <c r="I5446" s="8">
        <v>-12.278</v>
      </c>
      <c r="J5446" s="8">
        <v>-69.278000000000006</v>
      </c>
      <c r="K5446" t="s">
        <v>109</v>
      </c>
      <c r="L5446" t="s">
        <v>110</v>
      </c>
      <c r="M5446" t="s">
        <v>712</v>
      </c>
      <c r="N5446" t="s">
        <v>763</v>
      </c>
      <c r="O5446" s="12">
        <v>2008</v>
      </c>
      <c r="P5446" s="12">
        <v>5</v>
      </c>
      <c r="Q5446" s="12">
        <v>2008</v>
      </c>
      <c r="R5446" s="12">
        <v>10</v>
      </c>
      <c r="S5446">
        <f t="shared" si="67"/>
        <v>8.0645161290322578E-2</v>
      </c>
      <c r="T5446" s="7">
        <v>2.5</v>
      </c>
      <c r="U5446">
        <v>8</v>
      </c>
      <c r="V5446" t="s">
        <v>82</v>
      </c>
      <c r="W5446">
        <f t="shared" si="68"/>
        <v>480</v>
      </c>
      <c r="X5446" s="5">
        <v>2</v>
      </c>
      <c r="Y5446" s="15" t="s">
        <v>48</v>
      </c>
      <c r="Z5446" t="s">
        <v>55</v>
      </c>
      <c r="AA5446" t="s">
        <v>258</v>
      </c>
      <c r="AB5446">
        <v>0</v>
      </c>
      <c r="AC5446" s="68" t="s">
        <v>1476</v>
      </c>
      <c r="AD5446" s="68" t="s">
        <v>1659</v>
      </c>
      <c r="AE5446" t="s">
        <v>1475</v>
      </c>
    </row>
    <row r="5447" spans="1:31" ht="14.4" x14ac:dyDescent="0.3">
      <c r="A5447">
        <v>48</v>
      </c>
      <c r="B5447" t="s">
        <v>24</v>
      </c>
      <c r="C5447" t="s">
        <v>358</v>
      </c>
      <c r="D5447" t="s">
        <v>359</v>
      </c>
      <c r="E5447">
        <v>2011</v>
      </c>
      <c r="F5447" t="s">
        <v>787</v>
      </c>
      <c r="G5447" t="s">
        <v>788</v>
      </c>
      <c r="H5447" s="3" t="s">
        <v>789</v>
      </c>
      <c r="I5447" s="8">
        <v>-12.278</v>
      </c>
      <c r="J5447" s="8">
        <v>-69.278000000000006</v>
      </c>
      <c r="K5447" t="s">
        <v>109</v>
      </c>
      <c r="L5447" t="s">
        <v>110</v>
      </c>
      <c r="M5447" t="s">
        <v>712</v>
      </c>
      <c r="N5447" t="s">
        <v>763</v>
      </c>
      <c r="O5447" s="12">
        <v>2008</v>
      </c>
      <c r="P5447" s="12">
        <v>5</v>
      </c>
      <c r="Q5447" s="12">
        <v>2008</v>
      </c>
      <c r="R5447" s="12">
        <v>10</v>
      </c>
      <c r="S5447">
        <f t="shared" si="67"/>
        <v>8.0645161290322578E-2</v>
      </c>
      <c r="T5447" s="7">
        <v>2.5</v>
      </c>
      <c r="U5447">
        <v>8</v>
      </c>
      <c r="V5447" t="s">
        <v>82</v>
      </c>
      <c r="W5447">
        <f t="shared" si="68"/>
        <v>480</v>
      </c>
      <c r="X5447" s="5">
        <v>2</v>
      </c>
      <c r="Y5447" s="15" t="s">
        <v>48</v>
      </c>
      <c r="Z5447" t="s">
        <v>55</v>
      </c>
      <c r="AA5447" t="s">
        <v>1083</v>
      </c>
      <c r="AB5447">
        <v>0</v>
      </c>
      <c r="AC5447" s="68" t="s">
        <v>1476</v>
      </c>
      <c r="AD5447" s="68" t="s">
        <v>1659</v>
      </c>
      <c r="AE5447" t="s">
        <v>1475</v>
      </c>
    </row>
    <row r="5448" spans="1:31" ht="14.4" x14ac:dyDescent="0.3">
      <c r="A5448">
        <v>48</v>
      </c>
      <c r="B5448" t="s">
        <v>24</v>
      </c>
      <c r="C5448" t="s">
        <v>358</v>
      </c>
      <c r="D5448" t="s">
        <v>359</v>
      </c>
      <c r="E5448">
        <v>2011</v>
      </c>
      <c r="F5448" t="s">
        <v>787</v>
      </c>
      <c r="G5448" t="s">
        <v>788</v>
      </c>
      <c r="H5448" s="3" t="s">
        <v>789</v>
      </c>
      <c r="I5448" s="8">
        <v>-12.278</v>
      </c>
      <c r="J5448" s="8">
        <v>-69.278000000000006</v>
      </c>
      <c r="K5448" t="s">
        <v>109</v>
      </c>
      <c r="L5448" t="s">
        <v>110</v>
      </c>
      <c r="M5448" t="s">
        <v>712</v>
      </c>
      <c r="N5448" t="s">
        <v>763</v>
      </c>
      <c r="O5448" s="12">
        <v>2008</v>
      </c>
      <c r="P5448" s="12">
        <v>5</v>
      </c>
      <c r="Q5448" s="12">
        <v>2008</v>
      </c>
      <c r="R5448" s="12">
        <v>10</v>
      </c>
      <c r="S5448">
        <f t="shared" si="67"/>
        <v>8.0645161290322578E-2</v>
      </c>
      <c r="T5448" s="7">
        <v>2.5</v>
      </c>
      <c r="U5448">
        <v>8</v>
      </c>
      <c r="V5448" t="s">
        <v>82</v>
      </c>
      <c r="W5448">
        <f t="shared" si="68"/>
        <v>480</v>
      </c>
      <c r="X5448" s="5">
        <v>2</v>
      </c>
      <c r="Y5448" s="15" t="s">
        <v>48</v>
      </c>
      <c r="Z5448" t="s">
        <v>55</v>
      </c>
      <c r="AA5448" t="s">
        <v>524</v>
      </c>
      <c r="AB5448">
        <v>0</v>
      </c>
      <c r="AC5448" s="68" t="s">
        <v>1476</v>
      </c>
      <c r="AD5448" s="68" t="s">
        <v>1659</v>
      </c>
      <c r="AE5448" t="s">
        <v>1475</v>
      </c>
    </row>
    <row r="5449" spans="1:31" ht="14.4" x14ac:dyDescent="0.3">
      <c r="A5449">
        <v>48</v>
      </c>
      <c r="B5449" t="s">
        <v>24</v>
      </c>
      <c r="C5449" t="s">
        <v>358</v>
      </c>
      <c r="D5449" t="s">
        <v>359</v>
      </c>
      <c r="E5449">
        <v>2011</v>
      </c>
      <c r="F5449" t="s">
        <v>787</v>
      </c>
      <c r="G5449" t="s">
        <v>788</v>
      </c>
      <c r="H5449" s="3" t="s">
        <v>789</v>
      </c>
      <c r="I5449" s="8">
        <v>-12.278</v>
      </c>
      <c r="J5449" s="8">
        <v>-69.278000000000006</v>
      </c>
      <c r="K5449" t="s">
        <v>109</v>
      </c>
      <c r="L5449" t="s">
        <v>110</v>
      </c>
      <c r="M5449" t="s">
        <v>712</v>
      </c>
      <c r="N5449" t="s">
        <v>763</v>
      </c>
      <c r="O5449" s="12">
        <v>2008</v>
      </c>
      <c r="P5449" s="12">
        <v>5</v>
      </c>
      <c r="Q5449" s="12">
        <v>2008</v>
      </c>
      <c r="R5449" s="12">
        <v>10</v>
      </c>
      <c r="S5449">
        <f t="shared" si="67"/>
        <v>8.0645161290322578E-2</v>
      </c>
      <c r="T5449" s="7">
        <v>2.5</v>
      </c>
      <c r="U5449">
        <v>8</v>
      </c>
      <c r="V5449" t="s">
        <v>82</v>
      </c>
      <c r="W5449">
        <f t="shared" si="68"/>
        <v>480</v>
      </c>
      <c r="X5449" s="5">
        <v>2</v>
      </c>
      <c r="Y5449" s="15" t="s">
        <v>48</v>
      </c>
      <c r="Z5449" t="s">
        <v>55</v>
      </c>
      <c r="AA5449" t="s">
        <v>1107</v>
      </c>
      <c r="AB5449">
        <v>0</v>
      </c>
      <c r="AC5449" s="68" t="s">
        <v>1476</v>
      </c>
      <c r="AD5449" s="68" t="s">
        <v>1659</v>
      </c>
      <c r="AE5449" t="s">
        <v>1475</v>
      </c>
    </row>
    <row r="5450" spans="1:31" ht="14.4" x14ac:dyDescent="0.3">
      <c r="A5450">
        <v>48</v>
      </c>
      <c r="B5450" t="s">
        <v>24</v>
      </c>
      <c r="C5450" t="s">
        <v>358</v>
      </c>
      <c r="D5450" t="s">
        <v>359</v>
      </c>
      <c r="E5450">
        <v>2011</v>
      </c>
      <c r="F5450" t="s">
        <v>787</v>
      </c>
      <c r="G5450" t="s">
        <v>788</v>
      </c>
      <c r="H5450" s="3" t="s">
        <v>789</v>
      </c>
      <c r="I5450" s="8">
        <v>-12.278</v>
      </c>
      <c r="J5450" s="8">
        <v>-69.278000000000006</v>
      </c>
      <c r="K5450" t="s">
        <v>109</v>
      </c>
      <c r="L5450" t="s">
        <v>110</v>
      </c>
      <c r="M5450" t="s">
        <v>712</v>
      </c>
      <c r="N5450" t="s">
        <v>763</v>
      </c>
      <c r="O5450" s="12">
        <v>2008</v>
      </c>
      <c r="P5450" s="12">
        <v>5</v>
      </c>
      <c r="Q5450" s="12">
        <v>2008</v>
      </c>
      <c r="R5450" s="12">
        <v>10</v>
      </c>
      <c r="S5450">
        <f t="shared" si="67"/>
        <v>8.0645161290322578E-2</v>
      </c>
      <c r="T5450" s="7">
        <v>2.5</v>
      </c>
      <c r="U5450">
        <v>8</v>
      </c>
      <c r="V5450" t="s">
        <v>82</v>
      </c>
      <c r="W5450">
        <f t="shared" si="68"/>
        <v>480</v>
      </c>
      <c r="X5450" s="5">
        <v>2</v>
      </c>
      <c r="Y5450" s="15" t="s">
        <v>48</v>
      </c>
      <c r="Z5450" t="s">
        <v>55</v>
      </c>
      <c r="AA5450" t="s">
        <v>1112</v>
      </c>
      <c r="AB5450">
        <v>0</v>
      </c>
      <c r="AC5450" s="68" t="s">
        <v>1476</v>
      </c>
      <c r="AD5450" s="68" t="s">
        <v>1659</v>
      </c>
      <c r="AE5450" t="s">
        <v>1475</v>
      </c>
    </row>
    <row r="5451" spans="1:31" ht="14.4" x14ac:dyDescent="0.3">
      <c r="A5451">
        <v>48</v>
      </c>
      <c r="B5451" t="s">
        <v>24</v>
      </c>
      <c r="C5451" t="s">
        <v>358</v>
      </c>
      <c r="D5451" t="s">
        <v>359</v>
      </c>
      <c r="E5451">
        <v>2011</v>
      </c>
      <c r="F5451" t="s">
        <v>787</v>
      </c>
      <c r="G5451" t="s">
        <v>788</v>
      </c>
      <c r="H5451" s="3" t="s">
        <v>789</v>
      </c>
      <c r="I5451" s="8">
        <v>-12.278</v>
      </c>
      <c r="J5451" s="8">
        <v>-69.278000000000006</v>
      </c>
      <c r="K5451" t="s">
        <v>109</v>
      </c>
      <c r="L5451" t="s">
        <v>110</v>
      </c>
      <c r="M5451" t="s">
        <v>712</v>
      </c>
      <c r="N5451" t="s">
        <v>763</v>
      </c>
      <c r="O5451" s="12">
        <v>2008</v>
      </c>
      <c r="P5451" s="12">
        <v>5</v>
      </c>
      <c r="Q5451" s="12">
        <v>2008</v>
      </c>
      <c r="R5451" s="12">
        <v>10</v>
      </c>
      <c r="S5451">
        <f t="shared" si="67"/>
        <v>8.0645161290322578E-2</v>
      </c>
      <c r="T5451" s="7">
        <v>2.5</v>
      </c>
      <c r="U5451">
        <v>8</v>
      </c>
      <c r="V5451" t="s">
        <v>82</v>
      </c>
      <c r="W5451">
        <f t="shared" si="68"/>
        <v>480</v>
      </c>
      <c r="X5451" s="5">
        <v>2</v>
      </c>
      <c r="Y5451" s="15" t="s">
        <v>48</v>
      </c>
      <c r="Z5451" t="s">
        <v>55</v>
      </c>
      <c r="AA5451" t="s">
        <v>889</v>
      </c>
      <c r="AB5451">
        <v>3</v>
      </c>
      <c r="AC5451" s="68" t="s">
        <v>1476</v>
      </c>
      <c r="AD5451" s="68" t="s">
        <v>1659</v>
      </c>
      <c r="AE5451" t="s">
        <v>1475</v>
      </c>
    </row>
    <row r="5452" spans="1:31" ht="14.4" x14ac:dyDescent="0.3">
      <c r="A5452">
        <v>48</v>
      </c>
      <c r="B5452" t="s">
        <v>24</v>
      </c>
      <c r="C5452" t="s">
        <v>358</v>
      </c>
      <c r="D5452" t="s">
        <v>359</v>
      </c>
      <c r="E5452">
        <v>2011</v>
      </c>
      <c r="F5452" t="s">
        <v>787</v>
      </c>
      <c r="G5452" t="s">
        <v>788</v>
      </c>
      <c r="H5452" s="3" t="s">
        <v>789</v>
      </c>
      <c r="I5452" s="8">
        <v>-12.278</v>
      </c>
      <c r="J5452" s="8">
        <v>-69.278000000000006</v>
      </c>
      <c r="K5452" t="s">
        <v>109</v>
      </c>
      <c r="L5452" t="s">
        <v>110</v>
      </c>
      <c r="M5452" t="s">
        <v>712</v>
      </c>
      <c r="N5452" t="s">
        <v>763</v>
      </c>
      <c r="O5452" s="12">
        <v>2008</v>
      </c>
      <c r="P5452" s="12">
        <v>5</v>
      </c>
      <c r="Q5452" s="12">
        <v>2008</v>
      </c>
      <c r="R5452" s="12">
        <v>10</v>
      </c>
      <c r="S5452">
        <f t="shared" si="67"/>
        <v>8.0645161290322578E-2</v>
      </c>
      <c r="T5452" s="7">
        <v>2.5</v>
      </c>
      <c r="U5452">
        <v>8</v>
      </c>
      <c r="V5452" t="s">
        <v>82</v>
      </c>
      <c r="W5452">
        <f t="shared" si="68"/>
        <v>480</v>
      </c>
      <c r="X5452" s="5">
        <v>2</v>
      </c>
      <c r="Y5452" s="15" t="s">
        <v>48</v>
      </c>
      <c r="Z5452" t="s">
        <v>55</v>
      </c>
      <c r="AA5452" t="s">
        <v>896</v>
      </c>
      <c r="AB5452">
        <v>0</v>
      </c>
      <c r="AC5452" s="68" t="s">
        <v>1476</v>
      </c>
      <c r="AD5452" s="68" t="s">
        <v>1659</v>
      </c>
      <c r="AE5452" t="s">
        <v>1475</v>
      </c>
    </row>
    <row r="5453" spans="1:31" ht="14.4" x14ac:dyDescent="0.3">
      <c r="A5453">
        <v>48</v>
      </c>
      <c r="B5453" t="s">
        <v>24</v>
      </c>
      <c r="C5453" t="s">
        <v>358</v>
      </c>
      <c r="D5453" t="s">
        <v>359</v>
      </c>
      <c r="E5453">
        <v>2011</v>
      </c>
      <c r="F5453" t="s">
        <v>787</v>
      </c>
      <c r="G5453" t="s">
        <v>788</v>
      </c>
      <c r="H5453" s="3" t="s">
        <v>789</v>
      </c>
      <c r="I5453" s="8">
        <v>-12.278</v>
      </c>
      <c r="J5453" s="8">
        <v>-69.278000000000006</v>
      </c>
      <c r="K5453" t="s">
        <v>109</v>
      </c>
      <c r="L5453" t="s">
        <v>110</v>
      </c>
      <c r="M5453" t="s">
        <v>712</v>
      </c>
      <c r="N5453" t="s">
        <v>763</v>
      </c>
      <c r="O5453" s="12">
        <v>2008</v>
      </c>
      <c r="P5453" s="12">
        <v>5</v>
      </c>
      <c r="Q5453" s="12">
        <v>2008</v>
      </c>
      <c r="R5453" s="12">
        <v>10</v>
      </c>
      <c r="S5453">
        <f t="shared" si="67"/>
        <v>8.0645161290322578E-2</v>
      </c>
      <c r="T5453" s="7">
        <v>2.5</v>
      </c>
      <c r="U5453">
        <v>8</v>
      </c>
      <c r="V5453" t="s">
        <v>82</v>
      </c>
      <c r="W5453">
        <f t="shared" si="68"/>
        <v>480</v>
      </c>
      <c r="X5453" s="5">
        <v>2</v>
      </c>
      <c r="Y5453" s="15" t="s">
        <v>48</v>
      </c>
      <c r="Z5453" t="s">
        <v>55</v>
      </c>
      <c r="AA5453" t="s">
        <v>1179</v>
      </c>
      <c r="AB5453">
        <v>0</v>
      </c>
      <c r="AC5453" s="68" t="s">
        <v>1476</v>
      </c>
      <c r="AD5453" s="68" t="s">
        <v>1659</v>
      </c>
      <c r="AE5453" t="s">
        <v>1475</v>
      </c>
    </row>
    <row r="5454" spans="1:31" ht="14.4" x14ac:dyDescent="0.3">
      <c r="A5454">
        <v>48</v>
      </c>
      <c r="B5454" t="s">
        <v>24</v>
      </c>
      <c r="C5454" t="s">
        <v>358</v>
      </c>
      <c r="D5454" t="s">
        <v>359</v>
      </c>
      <c r="E5454">
        <v>2011</v>
      </c>
      <c r="F5454" t="s">
        <v>787</v>
      </c>
      <c r="G5454" t="s">
        <v>788</v>
      </c>
      <c r="H5454" s="3" t="s">
        <v>789</v>
      </c>
      <c r="I5454" s="8">
        <v>-12.278</v>
      </c>
      <c r="J5454" s="8">
        <v>-69.278000000000006</v>
      </c>
      <c r="K5454" t="s">
        <v>109</v>
      </c>
      <c r="L5454" t="s">
        <v>110</v>
      </c>
      <c r="M5454" t="s">
        <v>712</v>
      </c>
      <c r="N5454" t="s">
        <v>763</v>
      </c>
      <c r="O5454" s="12">
        <v>2008</v>
      </c>
      <c r="P5454" s="12">
        <v>5</v>
      </c>
      <c r="Q5454" s="12">
        <v>2008</v>
      </c>
      <c r="R5454" s="12">
        <v>10</v>
      </c>
      <c r="S5454">
        <f t="shared" si="67"/>
        <v>8.0645161290322578E-2</v>
      </c>
      <c r="T5454" s="7">
        <v>2.5</v>
      </c>
      <c r="U5454">
        <v>8</v>
      </c>
      <c r="V5454" t="s">
        <v>82</v>
      </c>
      <c r="W5454">
        <f t="shared" si="68"/>
        <v>480</v>
      </c>
      <c r="X5454" s="5">
        <v>2</v>
      </c>
      <c r="Y5454" s="15" t="s">
        <v>48</v>
      </c>
      <c r="Z5454" t="s">
        <v>55</v>
      </c>
      <c r="AA5454" t="s">
        <v>70</v>
      </c>
      <c r="AB5454">
        <v>0</v>
      </c>
      <c r="AC5454" s="68" t="s">
        <v>1476</v>
      </c>
      <c r="AD5454" s="68" t="s">
        <v>1659</v>
      </c>
      <c r="AE5454" t="s">
        <v>1475</v>
      </c>
    </row>
    <row r="5455" spans="1:31" ht="14.4" x14ac:dyDescent="0.3">
      <c r="A5455">
        <v>48</v>
      </c>
      <c r="B5455" t="s">
        <v>24</v>
      </c>
      <c r="C5455" t="s">
        <v>358</v>
      </c>
      <c r="D5455" t="s">
        <v>359</v>
      </c>
      <c r="E5455">
        <v>2011</v>
      </c>
      <c r="F5455" t="s">
        <v>787</v>
      </c>
      <c r="G5455" t="s">
        <v>788</v>
      </c>
      <c r="H5455" s="3" t="s">
        <v>789</v>
      </c>
      <c r="I5455" s="8">
        <v>-12.278</v>
      </c>
      <c r="J5455" s="8">
        <v>-69.278000000000006</v>
      </c>
      <c r="K5455" t="s">
        <v>109</v>
      </c>
      <c r="L5455" t="s">
        <v>110</v>
      </c>
      <c r="M5455" t="s">
        <v>712</v>
      </c>
      <c r="N5455" t="s">
        <v>763</v>
      </c>
      <c r="O5455" s="12">
        <v>2008</v>
      </c>
      <c r="P5455" s="12">
        <v>5</v>
      </c>
      <c r="Q5455" s="12">
        <v>2008</v>
      </c>
      <c r="R5455" s="12">
        <v>10</v>
      </c>
      <c r="S5455">
        <f t="shared" si="67"/>
        <v>8.0645161290322578E-2</v>
      </c>
      <c r="T5455" s="7">
        <v>2.5</v>
      </c>
      <c r="U5455">
        <v>8</v>
      </c>
      <c r="V5455" t="s">
        <v>82</v>
      </c>
      <c r="W5455">
        <f t="shared" si="68"/>
        <v>480</v>
      </c>
      <c r="X5455" s="5">
        <v>2</v>
      </c>
      <c r="Y5455" s="15" t="s">
        <v>48</v>
      </c>
      <c r="Z5455" t="s">
        <v>55</v>
      </c>
      <c r="AA5455" t="s">
        <v>1108</v>
      </c>
      <c r="AB5455">
        <v>0</v>
      </c>
      <c r="AC5455" s="68" t="s">
        <v>1476</v>
      </c>
      <c r="AD5455" s="68" t="s">
        <v>1659</v>
      </c>
      <c r="AE5455" t="s">
        <v>1475</v>
      </c>
    </row>
    <row r="5456" spans="1:31" ht="14.4" x14ac:dyDescent="0.3">
      <c r="A5456">
        <v>48</v>
      </c>
      <c r="B5456" t="s">
        <v>24</v>
      </c>
      <c r="C5456" t="s">
        <v>358</v>
      </c>
      <c r="D5456" t="s">
        <v>359</v>
      </c>
      <c r="E5456">
        <v>2011</v>
      </c>
      <c r="F5456" t="s">
        <v>787</v>
      </c>
      <c r="G5456" t="s">
        <v>788</v>
      </c>
      <c r="H5456" s="3" t="s">
        <v>789</v>
      </c>
      <c r="I5456" s="8">
        <v>-12.278</v>
      </c>
      <c r="J5456" s="8">
        <v>-69.278000000000006</v>
      </c>
      <c r="K5456" t="s">
        <v>109</v>
      </c>
      <c r="L5456" t="s">
        <v>110</v>
      </c>
      <c r="M5456" t="s">
        <v>712</v>
      </c>
      <c r="N5456" t="s">
        <v>763</v>
      </c>
      <c r="O5456" s="12">
        <v>2008</v>
      </c>
      <c r="P5456" s="12">
        <v>5</v>
      </c>
      <c r="Q5456" s="12">
        <v>2008</v>
      </c>
      <c r="R5456" s="12">
        <v>10</v>
      </c>
      <c r="S5456">
        <f t="shared" si="67"/>
        <v>8.0645161290322578E-2</v>
      </c>
      <c r="T5456" s="7">
        <v>2.5</v>
      </c>
      <c r="U5456">
        <v>8</v>
      </c>
      <c r="V5456" t="s">
        <v>82</v>
      </c>
      <c r="W5456">
        <f t="shared" si="68"/>
        <v>480</v>
      </c>
      <c r="X5456" s="5">
        <v>2</v>
      </c>
      <c r="Y5456" s="15" t="s">
        <v>48</v>
      </c>
      <c r="Z5456" t="s">
        <v>55</v>
      </c>
      <c r="AA5456" t="s">
        <v>1139</v>
      </c>
      <c r="AB5456">
        <v>0</v>
      </c>
      <c r="AC5456" s="68" t="s">
        <v>1476</v>
      </c>
      <c r="AD5456" s="68" t="s">
        <v>1659</v>
      </c>
      <c r="AE5456" t="s">
        <v>1475</v>
      </c>
    </row>
    <row r="5457" spans="1:31" ht="14.4" x14ac:dyDescent="0.3">
      <c r="A5457">
        <v>48</v>
      </c>
      <c r="B5457" t="s">
        <v>24</v>
      </c>
      <c r="C5457" t="s">
        <v>358</v>
      </c>
      <c r="D5457" t="s">
        <v>359</v>
      </c>
      <c r="E5457">
        <v>2011</v>
      </c>
      <c r="F5457" t="s">
        <v>787</v>
      </c>
      <c r="G5457" t="s">
        <v>788</v>
      </c>
      <c r="H5457" s="3" t="s">
        <v>789</v>
      </c>
      <c r="I5457" s="8">
        <v>-12.278</v>
      </c>
      <c r="J5457" s="8">
        <v>-69.278000000000006</v>
      </c>
      <c r="K5457" t="s">
        <v>109</v>
      </c>
      <c r="L5457" t="s">
        <v>110</v>
      </c>
      <c r="M5457" t="s">
        <v>712</v>
      </c>
      <c r="N5457" t="s">
        <v>763</v>
      </c>
      <c r="O5457" s="12">
        <v>2008</v>
      </c>
      <c r="P5457" s="12">
        <v>5</v>
      </c>
      <c r="Q5457" s="12">
        <v>2008</v>
      </c>
      <c r="R5457" s="12">
        <v>10</v>
      </c>
      <c r="S5457">
        <f t="shared" si="67"/>
        <v>8.0645161290322578E-2</v>
      </c>
      <c r="T5457" s="7">
        <v>2.5</v>
      </c>
      <c r="U5457">
        <v>8</v>
      </c>
      <c r="V5457" t="s">
        <v>82</v>
      </c>
      <c r="W5457">
        <f t="shared" si="68"/>
        <v>480</v>
      </c>
      <c r="X5457" s="5">
        <v>2</v>
      </c>
      <c r="Y5457" s="15" t="s">
        <v>48</v>
      </c>
      <c r="Z5457" t="s">
        <v>55</v>
      </c>
      <c r="AA5457" t="s">
        <v>1113</v>
      </c>
      <c r="AB5457">
        <v>0</v>
      </c>
      <c r="AC5457" s="68" t="s">
        <v>1476</v>
      </c>
      <c r="AD5457" s="68" t="s">
        <v>1659</v>
      </c>
      <c r="AE5457" t="s">
        <v>1475</v>
      </c>
    </row>
    <row r="5458" spans="1:31" ht="14.4" x14ac:dyDescent="0.3">
      <c r="A5458">
        <v>48</v>
      </c>
      <c r="B5458" t="s">
        <v>24</v>
      </c>
      <c r="C5458" t="s">
        <v>358</v>
      </c>
      <c r="D5458" t="s">
        <v>359</v>
      </c>
      <c r="E5458">
        <v>2011</v>
      </c>
      <c r="F5458" t="s">
        <v>787</v>
      </c>
      <c r="G5458" t="s">
        <v>788</v>
      </c>
      <c r="H5458" s="3" t="s">
        <v>789</v>
      </c>
      <c r="I5458" s="8">
        <v>-12.278</v>
      </c>
      <c r="J5458" s="8">
        <v>-69.278000000000006</v>
      </c>
      <c r="K5458" t="s">
        <v>109</v>
      </c>
      <c r="L5458" t="s">
        <v>110</v>
      </c>
      <c r="M5458" t="s">
        <v>712</v>
      </c>
      <c r="N5458" t="s">
        <v>763</v>
      </c>
      <c r="O5458" s="12">
        <v>2008</v>
      </c>
      <c r="P5458" s="12">
        <v>5</v>
      </c>
      <c r="Q5458" s="12">
        <v>2008</v>
      </c>
      <c r="R5458" s="12">
        <v>10</v>
      </c>
      <c r="S5458">
        <f t="shared" si="67"/>
        <v>8.0645161290322578E-2</v>
      </c>
      <c r="T5458" s="7">
        <v>2.5</v>
      </c>
      <c r="U5458">
        <v>8</v>
      </c>
      <c r="V5458" t="s">
        <v>82</v>
      </c>
      <c r="W5458">
        <f t="shared" si="68"/>
        <v>480</v>
      </c>
      <c r="X5458" s="5">
        <v>2</v>
      </c>
      <c r="Y5458" s="15" t="s">
        <v>48</v>
      </c>
      <c r="Z5458" t="s">
        <v>55</v>
      </c>
      <c r="AA5458" t="s">
        <v>73</v>
      </c>
      <c r="AB5458">
        <v>0</v>
      </c>
      <c r="AC5458" s="68" t="s">
        <v>1476</v>
      </c>
      <c r="AD5458" s="68" t="s">
        <v>1659</v>
      </c>
      <c r="AE5458" t="s">
        <v>1475</v>
      </c>
    </row>
    <row r="5459" spans="1:31" ht="14.4" x14ac:dyDescent="0.3">
      <c r="A5459">
        <v>48</v>
      </c>
      <c r="B5459" t="s">
        <v>24</v>
      </c>
      <c r="C5459" t="s">
        <v>358</v>
      </c>
      <c r="D5459" t="s">
        <v>359</v>
      </c>
      <c r="E5459">
        <v>2011</v>
      </c>
      <c r="F5459" t="s">
        <v>787</v>
      </c>
      <c r="G5459" t="s">
        <v>788</v>
      </c>
      <c r="H5459" s="3" t="s">
        <v>789</v>
      </c>
      <c r="I5459" s="8">
        <v>-12.278</v>
      </c>
      <c r="J5459" s="8">
        <v>-69.278000000000006</v>
      </c>
      <c r="K5459" t="s">
        <v>109</v>
      </c>
      <c r="L5459" t="s">
        <v>110</v>
      </c>
      <c r="M5459" t="s">
        <v>712</v>
      </c>
      <c r="N5459" t="s">
        <v>763</v>
      </c>
      <c r="O5459" s="12">
        <v>2008</v>
      </c>
      <c r="P5459" s="12">
        <v>5</v>
      </c>
      <c r="Q5459" s="12">
        <v>2008</v>
      </c>
      <c r="R5459" s="12">
        <v>10</v>
      </c>
      <c r="S5459">
        <f t="shared" si="67"/>
        <v>8.0645161290322578E-2</v>
      </c>
      <c r="T5459" s="7">
        <v>2.5</v>
      </c>
      <c r="U5459">
        <v>8</v>
      </c>
      <c r="V5459" t="s">
        <v>82</v>
      </c>
      <c r="W5459">
        <f t="shared" si="68"/>
        <v>480</v>
      </c>
      <c r="X5459" s="5">
        <v>2</v>
      </c>
      <c r="Y5459" s="15" t="s">
        <v>48</v>
      </c>
      <c r="Z5459" t="s">
        <v>55</v>
      </c>
      <c r="AA5459" t="s">
        <v>1180</v>
      </c>
      <c r="AB5459">
        <v>0</v>
      </c>
      <c r="AC5459" s="68" t="s">
        <v>1476</v>
      </c>
      <c r="AD5459" s="68" t="s">
        <v>1659</v>
      </c>
      <c r="AE5459" t="s">
        <v>1475</v>
      </c>
    </row>
    <row r="5460" spans="1:31" ht="14.4" x14ac:dyDescent="0.3">
      <c r="A5460">
        <v>48</v>
      </c>
      <c r="B5460" t="s">
        <v>24</v>
      </c>
      <c r="C5460" t="s">
        <v>358</v>
      </c>
      <c r="D5460" t="s">
        <v>359</v>
      </c>
      <c r="E5460">
        <v>2011</v>
      </c>
      <c r="F5460" t="s">
        <v>787</v>
      </c>
      <c r="G5460" t="s">
        <v>788</v>
      </c>
      <c r="H5460" s="3" t="s">
        <v>789</v>
      </c>
      <c r="I5460" s="8">
        <v>-12.278</v>
      </c>
      <c r="J5460" s="8">
        <v>-69.278000000000006</v>
      </c>
      <c r="K5460" t="s">
        <v>109</v>
      </c>
      <c r="L5460" t="s">
        <v>110</v>
      </c>
      <c r="M5460" t="s">
        <v>712</v>
      </c>
      <c r="N5460" t="s">
        <v>763</v>
      </c>
      <c r="O5460" s="12">
        <v>2008</v>
      </c>
      <c r="P5460" s="12">
        <v>5</v>
      </c>
      <c r="Q5460" s="12">
        <v>2008</v>
      </c>
      <c r="R5460" s="12">
        <v>10</v>
      </c>
      <c r="S5460">
        <f t="shared" si="67"/>
        <v>8.0645161290322578E-2</v>
      </c>
      <c r="T5460" s="7">
        <v>2.5</v>
      </c>
      <c r="U5460">
        <v>8</v>
      </c>
      <c r="V5460" t="s">
        <v>82</v>
      </c>
      <c r="W5460">
        <f t="shared" si="68"/>
        <v>480</v>
      </c>
      <c r="X5460" s="5">
        <v>2</v>
      </c>
      <c r="Y5460" s="15" t="s">
        <v>48</v>
      </c>
      <c r="Z5460" t="s">
        <v>55</v>
      </c>
      <c r="AA5460" t="s">
        <v>1181</v>
      </c>
      <c r="AB5460">
        <v>0</v>
      </c>
      <c r="AC5460" s="68" t="s">
        <v>1476</v>
      </c>
      <c r="AD5460" s="68" t="s">
        <v>1659</v>
      </c>
      <c r="AE5460" t="s">
        <v>1475</v>
      </c>
    </row>
    <row r="5461" spans="1:31" ht="14.4" x14ac:dyDescent="0.3">
      <c r="A5461">
        <v>48</v>
      </c>
      <c r="B5461" t="s">
        <v>24</v>
      </c>
      <c r="C5461" t="s">
        <v>358</v>
      </c>
      <c r="D5461" t="s">
        <v>359</v>
      </c>
      <c r="E5461">
        <v>2011</v>
      </c>
      <c r="F5461" t="s">
        <v>787</v>
      </c>
      <c r="G5461" t="s">
        <v>788</v>
      </c>
      <c r="H5461" s="3" t="s">
        <v>789</v>
      </c>
      <c r="I5461" s="8">
        <v>-12.278</v>
      </c>
      <c r="J5461" s="8">
        <v>-69.278000000000006</v>
      </c>
      <c r="K5461" t="s">
        <v>109</v>
      </c>
      <c r="L5461" t="s">
        <v>110</v>
      </c>
      <c r="M5461" t="s">
        <v>712</v>
      </c>
      <c r="N5461" t="s">
        <v>763</v>
      </c>
      <c r="O5461" s="12">
        <v>2008</v>
      </c>
      <c r="P5461" s="12">
        <v>5</v>
      </c>
      <c r="Q5461" s="12">
        <v>2008</v>
      </c>
      <c r="R5461" s="12">
        <v>10</v>
      </c>
      <c r="S5461">
        <f t="shared" si="67"/>
        <v>8.0645161290322578E-2</v>
      </c>
      <c r="T5461" s="7">
        <v>2.5</v>
      </c>
      <c r="U5461">
        <v>8</v>
      </c>
      <c r="V5461" t="s">
        <v>82</v>
      </c>
      <c r="W5461">
        <f t="shared" si="68"/>
        <v>480</v>
      </c>
      <c r="X5461" s="5">
        <v>2</v>
      </c>
      <c r="Y5461" s="15" t="s">
        <v>48</v>
      </c>
      <c r="Z5461" t="s">
        <v>55</v>
      </c>
      <c r="AA5461" t="s">
        <v>1182</v>
      </c>
      <c r="AB5461">
        <v>0</v>
      </c>
      <c r="AC5461" s="68" t="s">
        <v>1476</v>
      </c>
      <c r="AD5461" s="68" t="s">
        <v>1659</v>
      </c>
      <c r="AE5461" t="s">
        <v>1475</v>
      </c>
    </row>
    <row r="5462" spans="1:31" ht="14.4" x14ac:dyDescent="0.3">
      <c r="A5462">
        <v>48</v>
      </c>
      <c r="B5462" t="s">
        <v>24</v>
      </c>
      <c r="C5462" t="s">
        <v>358</v>
      </c>
      <c r="D5462" t="s">
        <v>359</v>
      </c>
      <c r="E5462">
        <v>2011</v>
      </c>
      <c r="F5462" t="s">
        <v>787</v>
      </c>
      <c r="G5462" t="s">
        <v>788</v>
      </c>
      <c r="H5462" s="3" t="s">
        <v>789</v>
      </c>
      <c r="I5462" s="8">
        <v>-12.278</v>
      </c>
      <c r="J5462" s="8">
        <v>-69.278000000000006</v>
      </c>
      <c r="K5462" t="s">
        <v>109</v>
      </c>
      <c r="L5462" t="s">
        <v>110</v>
      </c>
      <c r="M5462" t="s">
        <v>712</v>
      </c>
      <c r="N5462" t="s">
        <v>763</v>
      </c>
      <c r="O5462" s="12">
        <v>2008</v>
      </c>
      <c r="P5462" s="12">
        <v>5</v>
      </c>
      <c r="Q5462" s="12">
        <v>2008</v>
      </c>
      <c r="R5462" s="12">
        <v>10</v>
      </c>
      <c r="S5462">
        <f t="shared" si="67"/>
        <v>8.0645161290322578E-2</v>
      </c>
      <c r="T5462" s="7">
        <v>2.5</v>
      </c>
      <c r="U5462">
        <v>8</v>
      </c>
      <c r="V5462" t="s">
        <v>82</v>
      </c>
      <c r="W5462">
        <f t="shared" si="68"/>
        <v>480</v>
      </c>
      <c r="X5462" s="5">
        <v>2</v>
      </c>
      <c r="Y5462" s="15" t="s">
        <v>48</v>
      </c>
      <c r="Z5462" t="s">
        <v>55</v>
      </c>
      <c r="AA5462" t="s">
        <v>876</v>
      </c>
      <c r="AB5462">
        <v>1</v>
      </c>
      <c r="AC5462" s="68" t="s">
        <v>1476</v>
      </c>
      <c r="AD5462" s="68" t="s">
        <v>1659</v>
      </c>
      <c r="AE5462" t="s">
        <v>1475</v>
      </c>
    </row>
    <row r="5463" spans="1:31" ht="14.4" x14ac:dyDescent="0.3">
      <c r="A5463">
        <v>48</v>
      </c>
      <c r="B5463" t="s">
        <v>24</v>
      </c>
      <c r="C5463" t="s">
        <v>358</v>
      </c>
      <c r="D5463" t="s">
        <v>359</v>
      </c>
      <c r="E5463">
        <v>2011</v>
      </c>
      <c r="F5463" t="s">
        <v>787</v>
      </c>
      <c r="G5463" t="s">
        <v>788</v>
      </c>
      <c r="H5463" s="3" t="s">
        <v>789</v>
      </c>
      <c r="I5463" s="8">
        <v>-12.278</v>
      </c>
      <c r="J5463" s="8">
        <v>-69.278000000000006</v>
      </c>
      <c r="K5463" t="s">
        <v>109</v>
      </c>
      <c r="L5463" t="s">
        <v>110</v>
      </c>
      <c r="M5463" t="s">
        <v>712</v>
      </c>
      <c r="N5463" t="s">
        <v>763</v>
      </c>
      <c r="O5463" s="12">
        <v>2008</v>
      </c>
      <c r="P5463" s="12">
        <v>5</v>
      </c>
      <c r="Q5463" s="12">
        <v>2008</v>
      </c>
      <c r="R5463" s="12">
        <v>10</v>
      </c>
      <c r="S5463">
        <f t="shared" si="67"/>
        <v>8.0645161290322578E-2</v>
      </c>
      <c r="T5463" s="7">
        <v>2.5</v>
      </c>
      <c r="U5463">
        <v>8</v>
      </c>
      <c r="V5463" t="s">
        <v>82</v>
      </c>
      <c r="W5463">
        <f t="shared" si="68"/>
        <v>480</v>
      </c>
      <c r="X5463" s="5">
        <v>2</v>
      </c>
      <c r="Y5463" s="15" t="s">
        <v>48</v>
      </c>
      <c r="Z5463" t="s">
        <v>55</v>
      </c>
      <c r="AA5463" t="s">
        <v>1168</v>
      </c>
      <c r="AB5463">
        <v>0</v>
      </c>
      <c r="AC5463" s="68" t="s">
        <v>1476</v>
      </c>
      <c r="AD5463" s="68" t="s">
        <v>1659</v>
      </c>
      <c r="AE5463" t="s">
        <v>1475</v>
      </c>
    </row>
    <row r="5464" spans="1:31" ht="14.4" x14ac:dyDescent="0.3">
      <c r="A5464">
        <v>48</v>
      </c>
      <c r="B5464" t="s">
        <v>24</v>
      </c>
      <c r="C5464" t="s">
        <v>358</v>
      </c>
      <c r="D5464" t="s">
        <v>359</v>
      </c>
      <c r="E5464">
        <v>2011</v>
      </c>
      <c r="F5464" t="s">
        <v>787</v>
      </c>
      <c r="G5464" t="s">
        <v>788</v>
      </c>
      <c r="H5464" s="3" t="s">
        <v>789</v>
      </c>
      <c r="I5464" s="8">
        <v>-12.278</v>
      </c>
      <c r="J5464" s="8">
        <v>-69.278000000000006</v>
      </c>
      <c r="K5464" t="s">
        <v>109</v>
      </c>
      <c r="L5464" t="s">
        <v>110</v>
      </c>
      <c r="M5464" t="s">
        <v>712</v>
      </c>
      <c r="N5464" t="s">
        <v>763</v>
      </c>
      <c r="O5464" s="12">
        <v>2008</v>
      </c>
      <c r="P5464" s="12">
        <v>5</v>
      </c>
      <c r="Q5464" s="12">
        <v>2008</v>
      </c>
      <c r="R5464" s="12">
        <v>10</v>
      </c>
      <c r="S5464">
        <f t="shared" si="67"/>
        <v>8.0645161290322578E-2</v>
      </c>
      <c r="T5464" s="7">
        <v>2.5</v>
      </c>
      <c r="U5464">
        <v>8</v>
      </c>
      <c r="V5464" t="s">
        <v>82</v>
      </c>
      <c r="W5464">
        <f t="shared" si="68"/>
        <v>480</v>
      </c>
      <c r="X5464" s="5">
        <v>2</v>
      </c>
      <c r="Y5464" s="15" t="s">
        <v>48</v>
      </c>
      <c r="Z5464" t="s">
        <v>55</v>
      </c>
      <c r="AA5464" t="s">
        <v>1117</v>
      </c>
      <c r="AB5464">
        <v>0</v>
      </c>
      <c r="AC5464" s="68" t="s">
        <v>1476</v>
      </c>
      <c r="AD5464" s="68" t="s">
        <v>1659</v>
      </c>
      <c r="AE5464" t="s">
        <v>1475</v>
      </c>
    </row>
    <row r="5465" spans="1:31" ht="14.4" x14ac:dyDescent="0.3">
      <c r="A5465">
        <v>48</v>
      </c>
      <c r="B5465" t="s">
        <v>24</v>
      </c>
      <c r="C5465" t="s">
        <v>358</v>
      </c>
      <c r="D5465" t="s">
        <v>359</v>
      </c>
      <c r="E5465">
        <v>2011</v>
      </c>
      <c r="F5465" t="s">
        <v>787</v>
      </c>
      <c r="G5465" t="s">
        <v>788</v>
      </c>
      <c r="H5465" s="3" t="s">
        <v>789</v>
      </c>
      <c r="I5465" s="8">
        <v>-12.278</v>
      </c>
      <c r="J5465" s="8">
        <v>-69.278000000000006</v>
      </c>
      <c r="K5465" t="s">
        <v>109</v>
      </c>
      <c r="L5465" t="s">
        <v>110</v>
      </c>
      <c r="M5465" t="s">
        <v>712</v>
      </c>
      <c r="N5465" t="s">
        <v>763</v>
      </c>
      <c r="O5465" s="12">
        <v>2008</v>
      </c>
      <c r="P5465" s="12">
        <v>5</v>
      </c>
      <c r="Q5465" s="12">
        <v>2008</v>
      </c>
      <c r="R5465" s="12">
        <v>10</v>
      </c>
      <c r="S5465">
        <f t="shared" si="67"/>
        <v>8.0645161290322578E-2</v>
      </c>
      <c r="T5465" s="7">
        <v>2.5</v>
      </c>
      <c r="U5465">
        <v>8</v>
      </c>
      <c r="V5465" t="s">
        <v>82</v>
      </c>
      <c r="W5465">
        <f t="shared" si="68"/>
        <v>480</v>
      </c>
      <c r="X5465" s="5">
        <v>2</v>
      </c>
      <c r="Y5465" s="15" t="s">
        <v>48</v>
      </c>
      <c r="Z5465" t="s">
        <v>83</v>
      </c>
      <c r="AA5465" t="s">
        <v>128</v>
      </c>
      <c r="AB5465">
        <v>2</v>
      </c>
      <c r="AC5465" s="68" t="s">
        <v>1476</v>
      </c>
      <c r="AD5465" s="68" t="s">
        <v>1659</v>
      </c>
      <c r="AE5465" t="s">
        <v>1475</v>
      </c>
    </row>
    <row r="5466" spans="1:31" ht="14.4" x14ac:dyDescent="0.3">
      <c r="A5466">
        <v>48</v>
      </c>
      <c r="B5466" t="s">
        <v>24</v>
      </c>
      <c r="C5466" t="s">
        <v>358</v>
      </c>
      <c r="D5466" t="s">
        <v>359</v>
      </c>
      <c r="E5466">
        <v>2011</v>
      </c>
      <c r="F5466" t="s">
        <v>787</v>
      </c>
      <c r="G5466" t="s">
        <v>788</v>
      </c>
      <c r="H5466" s="3" t="s">
        <v>789</v>
      </c>
      <c r="I5466" s="8">
        <v>-12.278</v>
      </c>
      <c r="J5466" s="8">
        <v>-69.278000000000006</v>
      </c>
      <c r="K5466" t="s">
        <v>109</v>
      </c>
      <c r="L5466" t="s">
        <v>110</v>
      </c>
      <c r="M5466" t="s">
        <v>712</v>
      </c>
      <c r="N5466" t="s">
        <v>763</v>
      </c>
      <c r="O5466" s="12">
        <v>2008</v>
      </c>
      <c r="P5466" s="12">
        <v>5</v>
      </c>
      <c r="Q5466" s="12">
        <v>2008</v>
      </c>
      <c r="R5466" s="12">
        <v>10</v>
      </c>
      <c r="S5466">
        <f t="shared" si="67"/>
        <v>8.0645161290322578E-2</v>
      </c>
      <c r="T5466" s="7">
        <v>2.5</v>
      </c>
      <c r="U5466">
        <v>8</v>
      </c>
      <c r="V5466" t="s">
        <v>82</v>
      </c>
      <c r="W5466">
        <f t="shared" si="68"/>
        <v>480</v>
      </c>
      <c r="X5466" s="5">
        <v>2</v>
      </c>
      <c r="Y5466" s="15" t="s">
        <v>48</v>
      </c>
      <c r="Z5466" t="s">
        <v>83</v>
      </c>
      <c r="AA5466" t="s">
        <v>274</v>
      </c>
      <c r="AB5466">
        <v>4</v>
      </c>
      <c r="AC5466" s="68" t="s">
        <v>1476</v>
      </c>
      <c r="AD5466" s="68" t="s">
        <v>1659</v>
      </c>
      <c r="AE5466" t="s">
        <v>1475</v>
      </c>
    </row>
    <row r="5467" spans="1:31" ht="14.4" x14ac:dyDescent="0.3">
      <c r="A5467">
        <v>48</v>
      </c>
      <c r="B5467" t="s">
        <v>24</v>
      </c>
      <c r="C5467" t="s">
        <v>358</v>
      </c>
      <c r="D5467" t="s">
        <v>359</v>
      </c>
      <c r="E5467">
        <v>2011</v>
      </c>
      <c r="F5467" t="s">
        <v>787</v>
      </c>
      <c r="G5467" t="s">
        <v>788</v>
      </c>
      <c r="H5467" s="3" t="s">
        <v>789</v>
      </c>
      <c r="I5467" s="8">
        <v>-12.278</v>
      </c>
      <c r="J5467" s="8">
        <v>-69.278000000000006</v>
      </c>
      <c r="K5467" t="s">
        <v>109</v>
      </c>
      <c r="L5467" t="s">
        <v>110</v>
      </c>
      <c r="M5467" t="s">
        <v>712</v>
      </c>
      <c r="N5467" t="s">
        <v>763</v>
      </c>
      <c r="O5467" s="12">
        <v>2008</v>
      </c>
      <c r="P5467" s="12">
        <v>5</v>
      </c>
      <c r="Q5467" s="12">
        <v>2008</v>
      </c>
      <c r="R5467" s="12">
        <v>10</v>
      </c>
      <c r="S5467">
        <f t="shared" si="67"/>
        <v>8.0645161290322578E-2</v>
      </c>
      <c r="T5467" s="7">
        <v>2.5</v>
      </c>
      <c r="U5467">
        <v>8</v>
      </c>
      <c r="V5467" t="s">
        <v>82</v>
      </c>
      <c r="W5467">
        <f t="shared" si="68"/>
        <v>480</v>
      </c>
      <c r="X5467" s="5">
        <v>2</v>
      </c>
      <c r="Y5467" s="15" t="s">
        <v>48</v>
      </c>
      <c r="Z5467" t="s">
        <v>83</v>
      </c>
      <c r="AA5467" t="s">
        <v>911</v>
      </c>
      <c r="AB5467">
        <v>1</v>
      </c>
      <c r="AC5467" s="68" t="s">
        <v>1476</v>
      </c>
      <c r="AD5467" s="68" t="s">
        <v>1659</v>
      </c>
      <c r="AE5467" t="s">
        <v>1475</v>
      </c>
    </row>
    <row r="5468" spans="1:31" ht="14.4" x14ac:dyDescent="0.3">
      <c r="A5468">
        <v>48</v>
      </c>
      <c r="B5468" t="s">
        <v>24</v>
      </c>
      <c r="C5468" t="s">
        <v>358</v>
      </c>
      <c r="D5468" t="s">
        <v>359</v>
      </c>
      <c r="E5468">
        <v>2011</v>
      </c>
      <c r="F5468" t="s">
        <v>787</v>
      </c>
      <c r="G5468" t="s">
        <v>788</v>
      </c>
      <c r="H5468" s="3" t="s">
        <v>789</v>
      </c>
      <c r="I5468" s="8">
        <v>-12.278</v>
      </c>
      <c r="J5468" s="8">
        <v>-69.278000000000006</v>
      </c>
      <c r="K5468" t="s">
        <v>109</v>
      </c>
      <c r="L5468" t="s">
        <v>110</v>
      </c>
      <c r="M5468" t="s">
        <v>712</v>
      </c>
      <c r="N5468" t="s">
        <v>763</v>
      </c>
      <c r="O5468" s="12">
        <v>2008</v>
      </c>
      <c r="P5468" s="12">
        <v>5</v>
      </c>
      <c r="Q5468" s="12">
        <v>2008</v>
      </c>
      <c r="R5468" s="12">
        <v>10</v>
      </c>
      <c r="S5468">
        <f t="shared" si="67"/>
        <v>8.0645161290322578E-2</v>
      </c>
      <c r="T5468" s="7">
        <v>2.5</v>
      </c>
      <c r="U5468">
        <v>8</v>
      </c>
      <c r="V5468" t="s">
        <v>82</v>
      </c>
      <c r="W5468">
        <f t="shared" si="68"/>
        <v>480</v>
      </c>
      <c r="X5468" s="5">
        <v>2</v>
      </c>
      <c r="Y5468" s="15" t="s">
        <v>48</v>
      </c>
      <c r="Z5468" t="s">
        <v>83</v>
      </c>
      <c r="AA5468" t="s">
        <v>902</v>
      </c>
      <c r="AB5468">
        <v>3</v>
      </c>
      <c r="AC5468" s="68" t="s">
        <v>1476</v>
      </c>
      <c r="AD5468" s="68" t="s">
        <v>1659</v>
      </c>
      <c r="AE5468" t="s">
        <v>1475</v>
      </c>
    </row>
    <row r="5469" spans="1:31" ht="14.4" x14ac:dyDescent="0.3">
      <c r="A5469">
        <v>48</v>
      </c>
      <c r="B5469" t="s">
        <v>24</v>
      </c>
      <c r="C5469" t="s">
        <v>358</v>
      </c>
      <c r="D5469" t="s">
        <v>359</v>
      </c>
      <c r="E5469">
        <v>2011</v>
      </c>
      <c r="F5469" t="s">
        <v>787</v>
      </c>
      <c r="G5469" t="s">
        <v>788</v>
      </c>
      <c r="H5469" s="3" t="s">
        <v>789</v>
      </c>
      <c r="I5469" s="8">
        <v>-12.278</v>
      </c>
      <c r="J5469" s="8">
        <v>-69.278000000000006</v>
      </c>
      <c r="K5469" t="s">
        <v>109</v>
      </c>
      <c r="L5469" t="s">
        <v>110</v>
      </c>
      <c r="M5469" t="s">
        <v>712</v>
      </c>
      <c r="N5469" t="s">
        <v>763</v>
      </c>
      <c r="O5469" s="12">
        <v>2008</v>
      </c>
      <c r="P5469" s="12">
        <v>5</v>
      </c>
      <c r="Q5469" s="12">
        <v>2008</v>
      </c>
      <c r="R5469" s="12">
        <v>10</v>
      </c>
      <c r="S5469">
        <f t="shared" si="67"/>
        <v>8.0645161290322578E-2</v>
      </c>
      <c r="T5469" s="7">
        <v>2.5</v>
      </c>
      <c r="U5469">
        <v>8</v>
      </c>
      <c r="V5469" t="s">
        <v>82</v>
      </c>
      <c r="W5469">
        <f t="shared" si="68"/>
        <v>480</v>
      </c>
      <c r="X5469" s="5">
        <v>2</v>
      </c>
      <c r="Y5469" s="15" t="s">
        <v>48</v>
      </c>
      <c r="Z5469" t="s">
        <v>83</v>
      </c>
      <c r="AA5469" t="s">
        <v>87</v>
      </c>
      <c r="AB5469">
        <v>1</v>
      </c>
      <c r="AC5469" s="68" t="s">
        <v>1476</v>
      </c>
      <c r="AD5469" s="68" t="s">
        <v>1659</v>
      </c>
      <c r="AE5469" t="s">
        <v>1475</v>
      </c>
    </row>
    <row r="5470" spans="1:31" ht="14.4" x14ac:dyDescent="0.3">
      <c r="A5470">
        <v>48</v>
      </c>
      <c r="B5470" t="s">
        <v>24</v>
      </c>
      <c r="C5470" t="s">
        <v>358</v>
      </c>
      <c r="D5470" t="s">
        <v>359</v>
      </c>
      <c r="E5470">
        <v>2011</v>
      </c>
      <c r="F5470" t="s">
        <v>787</v>
      </c>
      <c r="G5470" t="s">
        <v>788</v>
      </c>
      <c r="H5470" s="3" t="s">
        <v>789</v>
      </c>
      <c r="I5470" s="8">
        <v>-12.278</v>
      </c>
      <c r="J5470" s="8">
        <v>-69.278000000000006</v>
      </c>
      <c r="K5470" t="s">
        <v>109</v>
      </c>
      <c r="L5470" t="s">
        <v>110</v>
      </c>
      <c r="M5470" t="s">
        <v>712</v>
      </c>
      <c r="N5470" t="s">
        <v>763</v>
      </c>
      <c r="O5470" s="12">
        <v>2008</v>
      </c>
      <c r="P5470" s="12">
        <v>5</v>
      </c>
      <c r="Q5470" s="12">
        <v>2008</v>
      </c>
      <c r="R5470" s="12">
        <v>10</v>
      </c>
      <c r="S5470">
        <f t="shared" si="67"/>
        <v>8.0645161290322578E-2</v>
      </c>
      <c r="T5470" s="7">
        <v>2.5</v>
      </c>
      <c r="U5470">
        <v>8</v>
      </c>
      <c r="V5470" t="s">
        <v>82</v>
      </c>
      <c r="W5470">
        <f t="shared" si="68"/>
        <v>480</v>
      </c>
      <c r="X5470" s="5">
        <v>2</v>
      </c>
      <c r="Y5470" s="15" t="s">
        <v>48</v>
      </c>
      <c r="Z5470" t="s">
        <v>83</v>
      </c>
      <c r="AA5470" t="s">
        <v>1144</v>
      </c>
      <c r="AB5470">
        <v>0</v>
      </c>
      <c r="AC5470" s="68" t="s">
        <v>1476</v>
      </c>
      <c r="AD5470" s="68" t="s">
        <v>1659</v>
      </c>
      <c r="AE5470" t="s">
        <v>1475</v>
      </c>
    </row>
    <row r="5471" spans="1:31" ht="14.4" x14ac:dyDescent="0.3">
      <c r="A5471">
        <v>48</v>
      </c>
      <c r="B5471" t="s">
        <v>24</v>
      </c>
      <c r="C5471" t="s">
        <v>358</v>
      </c>
      <c r="D5471" t="s">
        <v>359</v>
      </c>
      <c r="E5471">
        <v>2011</v>
      </c>
      <c r="F5471" t="s">
        <v>787</v>
      </c>
      <c r="G5471" t="s">
        <v>788</v>
      </c>
      <c r="H5471" s="3" t="s">
        <v>789</v>
      </c>
      <c r="I5471" s="8">
        <v>-12.278</v>
      </c>
      <c r="J5471" s="8">
        <v>-69.278000000000006</v>
      </c>
      <c r="K5471" t="s">
        <v>109</v>
      </c>
      <c r="L5471" t="s">
        <v>110</v>
      </c>
      <c r="M5471" t="s">
        <v>712</v>
      </c>
      <c r="N5471" t="s">
        <v>763</v>
      </c>
      <c r="O5471" s="12">
        <v>2008</v>
      </c>
      <c r="P5471" s="12">
        <v>5</v>
      </c>
      <c r="Q5471" s="12">
        <v>2008</v>
      </c>
      <c r="R5471" s="12">
        <v>10</v>
      </c>
      <c r="S5471">
        <f t="shared" si="67"/>
        <v>8.0645161290322578E-2</v>
      </c>
      <c r="T5471" s="7">
        <v>2.5</v>
      </c>
      <c r="U5471">
        <v>8</v>
      </c>
      <c r="V5471" t="s">
        <v>82</v>
      </c>
      <c r="W5471">
        <f t="shared" si="68"/>
        <v>480</v>
      </c>
      <c r="X5471" s="5">
        <v>2</v>
      </c>
      <c r="Y5471" s="15" t="s">
        <v>48</v>
      </c>
      <c r="Z5471" t="s">
        <v>83</v>
      </c>
      <c r="AA5471" t="s">
        <v>906</v>
      </c>
      <c r="AB5471">
        <v>0</v>
      </c>
      <c r="AC5471" s="68" t="s">
        <v>1476</v>
      </c>
      <c r="AD5471" s="68" t="s">
        <v>1659</v>
      </c>
      <c r="AE5471" t="s">
        <v>1475</v>
      </c>
    </row>
    <row r="5472" spans="1:31" ht="14.4" x14ac:dyDescent="0.3">
      <c r="A5472">
        <v>48</v>
      </c>
      <c r="B5472" t="s">
        <v>24</v>
      </c>
      <c r="C5472" t="s">
        <v>358</v>
      </c>
      <c r="D5472" t="s">
        <v>359</v>
      </c>
      <c r="E5472">
        <v>2011</v>
      </c>
      <c r="F5472" t="s">
        <v>787</v>
      </c>
      <c r="G5472" t="s">
        <v>788</v>
      </c>
      <c r="H5472" s="3" t="s">
        <v>789</v>
      </c>
      <c r="I5472" s="8">
        <v>-12.278</v>
      </c>
      <c r="J5472" s="8">
        <v>-69.278000000000006</v>
      </c>
      <c r="K5472" t="s">
        <v>109</v>
      </c>
      <c r="L5472" t="s">
        <v>110</v>
      </c>
      <c r="M5472" t="s">
        <v>712</v>
      </c>
      <c r="N5472" t="s">
        <v>763</v>
      </c>
      <c r="O5472" s="12">
        <v>2008</v>
      </c>
      <c r="P5472" s="12">
        <v>5</v>
      </c>
      <c r="Q5472" s="12">
        <v>2008</v>
      </c>
      <c r="R5472" s="12">
        <v>10</v>
      </c>
      <c r="S5472">
        <f t="shared" si="67"/>
        <v>8.0645161290322578E-2</v>
      </c>
      <c r="T5472" s="7">
        <v>2.5</v>
      </c>
      <c r="U5472">
        <v>8</v>
      </c>
      <c r="V5472" t="s">
        <v>82</v>
      </c>
      <c r="W5472">
        <f t="shared" si="68"/>
        <v>480</v>
      </c>
      <c r="X5472" s="5">
        <v>2</v>
      </c>
      <c r="Y5472" s="15" t="s">
        <v>48</v>
      </c>
      <c r="Z5472" t="s">
        <v>90</v>
      </c>
      <c r="AA5472" t="s">
        <v>666</v>
      </c>
      <c r="AB5472">
        <v>0</v>
      </c>
      <c r="AC5472" s="68" t="s">
        <v>1476</v>
      </c>
      <c r="AD5472" s="68" t="s">
        <v>1659</v>
      </c>
      <c r="AE5472" t="s">
        <v>1475</v>
      </c>
    </row>
    <row r="5473" spans="1:31" ht="14.4" x14ac:dyDescent="0.3">
      <c r="A5473">
        <v>48</v>
      </c>
      <c r="B5473" t="s">
        <v>24</v>
      </c>
      <c r="C5473" t="s">
        <v>358</v>
      </c>
      <c r="D5473" t="s">
        <v>359</v>
      </c>
      <c r="E5473">
        <v>2011</v>
      </c>
      <c r="F5473" t="s">
        <v>787</v>
      </c>
      <c r="G5473" t="s">
        <v>788</v>
      </c>
      <c r="H5473" s="3" t="s">
        <v>789</v>
      </c>
      <c r="I5473" s="8">
        <v>-12.278</v>
      </c>
      <c r="J5473" s="8">
        <v>-69.278000000000006</v>
      </c>
      <c r="K5473" t="s">
        <v>109</v>
      </c>
      <c r="L5473" t="s">
        <v>110</v>
      </c>
      <c r="M5473" t="s">
        <v>712</v>
      </c>
      <c r="N5473" t="s">
        <v>763</v>
      </c>
      <c r="O5473" s="12">
        <v>2008</v>
      </c>
      <c r="P5473" s="12">
        <v>5</v>
      </c>
      <c r="Q5473" s="12">
        <v>2008</v>
      </c>
      <c r="R5473" s="12">
        <v>10</v>
      </c>
      <c r="S5473">
        <f t="shared" si="67"/>
        <v>8.0645161290322578E-2</v>
      </c>
      <c r="T5473" s="7">
        <v>2.5</v>
      </c>
      <c r="U5473">
        <v>8</v>
      </c>
      <c r="V5473" t="s">
        <v>82</v>
      </c>
      <c r="W5473">
        <f t="shared" si="68"/>
        <v>480</v>
      </c>
      <c r="X5473" s="5">
        <v>2</v>
      </c>
      <c r="Y5473" s="15" t="s">
        <v>48</v>
      </c>
      <c r="Z5473" t="s">
        <v>90</v>
      </c>
      <c r="AA5473" t="s">
        <v>91</v>
      </c>
      <c r="AB5473">
        <v>2</v>
      </c>
      <c r="AC5473" s="68" t="s">
        <v>1476</v>
      </c>
      <c r="AD5473" s="68" t="s">
        <v>1659</v>
      </c>
      <c r="AE5473" t="s">
        <v>1475</v>
      </c>
    </row>
    <row r="5474" spans="1:31" ht="14.4" x14ac:dyDescent="0.3">
      <c r="A5474">
        <v>48</v>
      </c>
      <c r="B5474" t="s">
        <v>24</v>
      </c>
      <c r="C5474" t="s">
        <v>358</v>
      </c>
      <c r="D5474" t="s">
        <v>359</v>
      </c>
      <c r="E5474">
        <v>2011</v>
      </c>
      <c r="F5474" t="s">
        <v>790</v>
      </c>
      <c r="G5474" t="s">
        <v>791</v>
      </c>
      <c r="H5474" s="3" t="s">
        <v>792</v>
      </c>
      <c r="I5474" s="8">
        <v>-16.965</v>
      </c>
      <c r="J5474" s="8">
        <v>-65.412999999999997</v>
      </c>
      <c r="K5474" t="s">
        <v>109</v>
      </c>
      <c r="L5474" t="s">
        <v>110</v>
      </c>
      <c r="M5474" t="s">
        <v>712</v>
      </c>
      <c r="N5474" t="s">
        <v>763</v>
      </c>
      <c r="O5474" s="12">
        <v>2008</v>
      </c>
      <c r="P5474" s="12">
        <v>5</v>
      </c>
      <c r="Q5474" s="12">
        <v>2008</v>
      </c>
      <c r="R5474" s="12">
        <v>10</v>
      </c>
      <c r="S5474">
        <f t="shared" si="67"/>
        <v>8.0645161290322578E-2</v>
      </c>
      <c r="T5474" s="7">
        <v>2.5</v>
      </c>
      <c r="U5474">
        <v>12</v>
      </c>
      <c r="V5474" t="s">
        <v>1183</v>
      </c>
      <c r="W5474">
        <f t="shared" si="68"/>
        <v>480</v>
      </c>
      <c r="X5474" s="5">
        <v>2</v>
      </c>
      <c r="Y5474" s="15" t="s">
        <v>48</v>
      </c>
      <c r="Z5474" t="s">
        <v>1131</v>
      </c>
      <c r="AA5474" t="s">
        <v>1132</v>
      </c>
      <c r="AB5474">
        <v>0</v>
      </c>
      <c r="AC5474" s="68" t="s">
        <v>1476</v>
      </c>
      <c r="AD5474" s="68" t="s">
        <v>1659</v>
      </c>
      <c r="AE5474" t="s">
        <v>1475</v>
      </c>
    </row>
    <row r="5475" spans="1:31" ht="14.4" x14ac:dyDescent="0.3">
      <c r="A5475">
        <v>48</v>
      </c>
      <c r="B5475" t="s">
        <v>24</v>
      </c>
      <c r="C5475" t="s">
        <v>358</v>
      </c>
      <c r="D5475" t="s">
        <v>359</v>
      </c>
      <c r="E5475">
        <v>2011</v>
      </c>
      <c r="F5475" t="s">
        <v>790</v>
      </c>
      <c r="G5475" t="s">
        <v>791</v>
      </c>
      <c r="H5475" s="3" t="s">
        <v>792</v>
      </c>
      <c r="I5475" s="8">
        <v>-16.965</v>
      </c>
      <c r="J5475" s="8">
        <v>-65.412999999999997</v>
      </c>
      <c r="K5475" t="s">
        <v>109</v>
      </c>
      <c r="L5475" t="s">
        <v>110</v>
      </c>
      <c r="M5475" t="s">
        <v>712</v>
      </c>
      <c r="N5475" t="s">
        <v>763</v>
      </c>
      <c r="O5475" s="12">
        <v>2008</v>
      </c>
      <c r="P5475" s="12">
        <v>5</v>
      </c>
      <c r="Q5475" s="12">
        <v>2008</v>
      </c>
      <c r="R5475" s="12">
        <v>10</v>
      </c>
      <c r="S5475">
        <f t="shared" si="67"/>
        <v>8.0645161290322578E-2</v>
      </c>
      <c r="T5475" s="7">
        <v>2.5</v>
      </c>
      <c r="U5475">
        <v>12</v>
      </c>
      <c r="V5475" t="s">
        <v>1183</v>
      </c>
      <c r="W5475">
        <f t="shared" si="68"/>
        <v>480</v>
      </c>
      <c r="X5475" s="5">
        <v>2</v>
      </c>
      <c r="Y5475" s="15" t="s">
        <v>48</v>
      </c>
      <c r="Z5475" t="s">
        <v>49</v>
      </c>
      <c r="AA5475" t="s">
        <v>1175</v>
      </c>
      <c r="AB5475">
        <v>0</v>
      </c>
      <c r="AC5475" s="68" t="s">
        <v>1476</v>
      </c>
      <c r="AD5475" s="68" t="s">
        <v>1659</v>
      </c>
      <c r="AE5475" t="s">
        <v>1475</v>
      </c>
    </row>
    <row r="5476" spans="1:31" ht="14.4" x14ac:dyDescent="0.3">
      <c r="A5476">
        <v>48</v>
      </c>
      <c r="B5476" t="s">
        <v>24</v>
      </c>
      <c r="C5476" t="s">
        <v>358</v>
      </c>
      <c r="D5476" t="s">
        <v>359</v>
      </c>
      <c r="E5476">
        <v>2011</v>
      </c>
      <c r="F5476" t="s">
        <v>790</v>
      </c>
      <c r="G5476" t="s">
        <v>791</v>
      </c>
      <c r="H5476" s="3" t="s">
        <v>792</v>
      </c>
      <c r="I5476" s="8">
        <v>-16.965</v>
      </c>
      <c r="J5476" s="8">
        <v>-65.412999999999997</v>
      </c>
      <c r="K5476" t="s">
        <v>109</v>
      </c>
      <c r="L5476" t="s">
        <v>110</v>
      </c>
      <c r="M5476" t="s">
        <v>712</v>
      </c>
      <c r="N5476" t="s">
        <v>763</v>
      </c>
      <c r="O5476" s="12">
        <v>2008</v>
      </c>
      <c r="P5476" s="12">
        <v>5</v>
      </c>
      <c r="Q5476" s="12">
        <v>2008</v>
      </c>
      <c r="R5476" s="12">
        <v>10</v>
      </c>
      <c r="S5476">
        <f t="shared" si="67"/>
        <v>8.0645161290322578E-2</v>
      </c>
      <c r="T5476" s="7">
        <v>2.5</v>
      </c>
      <c r="U5476">
        <v>12</v>
      </c>
      <c r="V5476" t="s">
        <v>1183</v>
      </c>
      <c r="W5476">
        <f t="shared" si="68"/>
        <v>480</v>
      </c>
      <c r="X5476" s="5">
        <v>2</v>
      </c>
      <c r="Y5476" s="15" t="s">
        <v>48</v>
      </c>
      <c r="Z5476" t="s">
        <v>49</v>
      </c>
      <c r="AA5476" t="s">
        <v>1134</v>
      </c>
      <c r="AB5476">
        <v>0</v>
      </c>
      <c r="AC5476" s="68" t="s">
        <v>1476</v>
      </c>
      <c r="AD5476" s="68" t="s">
        <v>1659</v>
      </c>
      <c r="AE5476" t="s">
        <v>1475</v>
      </c>
    </row>
    <row r="5477" spans="1:31" ht="14.4" x14ac:dyDescent="0.3">
      <c r="A5477">
        <v>48</v>
      </c>
      <c r="B5477" t="s">
        <v>24</v>
      </c>
      <c r="C5477" t="s">
        <v>358</v>
      </c>
      <c r="D5477" t="s">
        <v>359</v>
      </c>
      <c r="E5477">
        <v>2011</v>
      </c>
      <c r="F5477" t="s">
        <v>790</v>
      </c>
      <c r="G5477" t="s">
        <v>791</v>
      </c>
      <c r="H5477" s="3" t="s">
        <v>792</v>
      </c>
      <c r="I5477" s="8">
        <v>-16.965</v>
      </c>
      <c r="J5477" s="8">
        <v>-65.412999999999997</v>
      </c>
      <c r="K5477" t="s">
        <v>109</v>
      </c>
      <c r="L5477" t="s">
        <v>110</v>
      </c>
      <c r="M5477" t="s">
        <v>712</v>
      </c>
      <c r="N5477" t="s">
        <v>763</v>
      </c>
      <c r="O5477" s="12">
        <v>2008</v>
      </c>
      <c r="P5477" s="12">
        <v>5</v>
      </c>
      <c r="Q5477" s="12">
        <v>2008</v>
      </c>
      <c r="R5477" s="12">
        <v>10</v>
      </c>
      <c r="S5477">
        <f t="shared" si="67"/>
        <v>8.0645161290322578E-2</v>
      </c>
      <c r="T5477" s="7">
        <v>2.5</v>
      </c>
      <c r="U5477">
        <v>12</v>
      </c>
      <c r="V5477" t="s">
        <v>1183</v>
      </c>
      <c r="W5477">
        <f t="shared" si="68"/>
        <v>480</v>
      </c>
      <c r="X5477" s="5">
        <v>2</v>
      </c>
      <c r="Y5477" s="15" t="s">
        <v>48</v>
      </c>
      <c r="Z5477" t="s">
        <v>49</v>
      </c>
      <c r="AA5477" t="s">
        <v>490</v>
      </c>
      <c r="AB5477">
        <v>0</v>
      </c>
      <c r="AC5477" s="68" t="s">
        <v>1476</v>
      </c>
      <c r="AD5477" s="68" t="s">
        <v>1659</v>
      </c>
      <c r="AE5477" t="s">
        <v>1475</v>
      </c>
    </row>
    <row r="5478" spans="1:31" ht="14.4" x14ac:dyDescent="0.3">
      <c r="A5478">
        <v>48</v>
      </c>
      <c r="B5478" t="s">
        <v>24</v>
      </c>
      <c r="C5478" t="s">
        <v>358</v>
      </c>
      <c r="D5478" t="s">
        <v>359</v>
      </c>
      <c r="E5478">
        <v>2011</v>
      </c>
      <c r="F5478" t="s">
        <v>790</v>
      </c>
      <c r="G5478" t="s">
        <v>791</v>
      </c>
      <c r="H5478" s="3" t="s">
        <v>792</v>
      </c>
      <c r="I5478" s="8">
        <v>-16.965</v>
      </c>
      <c r="J5478" s="8">
        <v>-65.412999999999997</v>
      </c>
      <c r="K5478" t="s">
        <v>109</v>
      </c>
      <c r="L5478" t="s">
        <v>110</v>
      </c>
      <c r="M5478" t="s">
        <v>712</v>
      </c>
      <c r="N5478" t="s">
        <v>763</v>
      </c>
      <c r="O5478" s="12">
        <v>2008</v>
      </c>
      <c r="P5478" s="12">
        <v>5</v>
      </c>
      <c r="Q5478" s="12">
        <v>2008</v>
      </c>
      <c r="R5478" s="12">
        <v>10</v>
      </c>
      <c r="S5478">
        <f t="shared" si="67"/>
        <v>8.0645161290322578E-2</v>
      </c>
      <c r="T5478" s="7">
        <v>2.5</v>
      </c>
      <c r="U5478">
        <v>12</v>
      </c>
      <c r="V5478" t="s">
        <v>1183</v>
      </c>
      <c r="W5478">
        <f t="shared" si="68"/>
        <v>480</v>
      </c>
      <c r="X5478" s="5">
        <v>2</v>
      </c>
      <c r="Y5478" s="15" t="s">
        <v>48</v>
      </c>
      <c r="Z5478" t="s">
        <v>49</v>
      </c>
      <c r="AA5478" t="s">
        <v>1176</v>
      </c>
      <c r="AB5478">
        <v>0</v>
      </c>
      <c r="AC5478" s="68" t="s">
        <v>1476</v>
      </c>
      <c r="AD5478" s="68" t="s">
        <v>1659</v>
      </c>
      <c r="AE5478" t="s">
        <v>1475</v>
      </c>
    </row>
    <row r="5479" spans="1:31" ht="14.4" x14ac:dyDescent="0.3">
      <c r="A5479">
        <v>48</v>
      </c>
      <c r="B5479" t="s">
        <v>24</v>
      </c>
      <c r="C5479" t="s">
        <v>358</v>
      </c>
      <c r="D5479" t="s">
        <v>359</v>
      </c>
      <c r="E5479">
        <v>2011</v>
      </c>
      <c r="F5479" t="s">
        <v>790</v>
      </c>
      <c r="G5479" t="s">
        <v>791</v>
      </c>
      <c r="H5479" s="3" t="s">
        <v>792</v>
      </c>
      <c r="I5479" s="8">
        <v>-16.965</v>
      </c>
      <c r="J5479" s="8">
        <v>-65.412999999999997</v>
      </c>
      <c r="K5479" t="s">
        <v>109</v>
      </c>
      <c r="L5479" t="s">
        <v>110</v>
      </c>
      <c r="M5479" t="s">
        <v>712</v>
      </c>
      <c r="N5479" t="s">
        <v>763</v>
      </c>
      <c r="O5479" s="12">
        <v>2008</v>
      </c>
      <c r="P5479" s="12">
        <v>5</v>
      </c>
      <c r="Q5479" s="12">
        <v>2008</v>
      </c>
      <c r="R5479" s="12">
        <v>10</v>
      </c>
      <c r="S5479">
        <f t="shared" si="67"/>
        <v>8.0645161290322578E-2</v>
      </c>
      <c r="T5479" s="7">
        <v>2.5</v>
      </c>
      <c r="U5479">
        <v>12</v>
      </c>
      <c r="V5479" t="s">
        <v>1183</v>
      </c>
      <c r="W5479">
        <f t="shared" si="68"/>
        <v>480</v>
      </c>
      <c r="X5479" s="5">
        <v>2</v>
      </c>
      <c r="Y5479" s="15" t="s">
        <v>48</v>
      </c>
      <c r="Z5479" t="s">
        <v>49</v>
      </c>
      <c r="AA5479" t="s">
        <v>52</v>
      </c>
      <c r="AB5479">
        <v>0</v>
      </c>
      <c r="AC5479" s="68" t="s">
        <v>1476</v>
      </c>
      <c r="AD5479" s="68" t="s">
        <v>1659</v>
      </c>
      <c r="AE5479" t="s">
        <v>1475</v>
      </c>
    </row>
    <row r="5480" spans="1:31" ht="14.4" x14ac:dyDescent="0.3">
      <c r="A5480">
        <v>48</v>
      </c>
      <c r="B5480" t="s">
        <v>24</v>
      </c>
      <c r="C5480" t="s">
        <v>358</v>
      </c>
      <c r="D5480" t="s">
        <v>359</v>
      </c>
      <c r="E5480">
        <v>2011</v>
      </c>
      <c r="F5480" t="s">
        <v>790</v>
      </c>
      <c r="G5480" t="s">
        <v>791</v>
      </c>
      <c r="H5480" s="3" t="s">
        <v>792</v>
      </c>
      <c r="I5480" s="8">
        <v>-16.965</v>
      </c>
      <c r="J5480" s="8">
        <v>-65.412999999999997</v>
      </c>
      <c r="K5480" t="s">
        <v>109</v>
      </c>
      <c r="L5480" t="s">
        <v>110</v>
      </c>
      <c r="M5480" t="s">
        <v>712</v>
      </c>
      <c r="N5480" t="s">
        <v>763</v>
      </c>
      <c r="O5480" s="12">
        <v>2008</v>
      </c>
      <c r="P5480" s="12">
        <v>5</v>
      </c>
      <c r="Q5480" s="12">
        <v>2008</v>
      </c>
      <c r="R5480" s="12">
        <v>10</v>
      </c>
      <c r="S5480">
        <f t="shared" si="67"/>
        <v>8.0645161290322578E-2</v>
      </c>
      <c r="T5480" s="7">
        <v>2.5</v>
      </c>
      <c r="U5480">
        <v>12</v>
      </c>
      <c r="V5480" t="s">
        <v>1183</v>
      </c>
      <c r="W5480">
        <f t="shared" si="68"/>
        <v>480</v>
      </c>
      <c r="X5480" s="5">
        <v>2</v>
      </c>
      <c r="Y5480" s="15" t="s">
        <v>48</v>
      </c>
      <c r="Z5480" t="s">
        <v>49</v>
      </c>
      <c r="AA5480" t="s">
        <v>1177</v>
      </c>
      <c r="AB5480">
        <v>0</v>
      </c>
      <c r="AC5480" s="68" t="s">
        <v>1476</v>
      </c>
      <c r="AD5480" s="68" t="s">
        <v>1659</v>
      </c>
      <c r="AE5480" t="s">
        <v>1475</v>
      </c>
    </row>
    <row r="5481" spans="1:31" ht="14.4" x14ac:dyDescent="0.3">
      <c r="A5481">
        <v>48</v>
      </c>
      <c r="B5481" t="s">
        <v>24</v>
      </c>
      <c r="C5481" t="s">
        <v>358</v>
      </c>
      <c r="D5481" t="s">
        <v>359</v>
      </c>
      <c r="E5481">
        <v>2011</v>
      </c>
      <c r="F5481" t="s">
        <v>790</v>
      </c>
      <c r="G5481" t="s">
        <v>791</v>
      </c>
      <c r="H5481" s="3" t="s">
        <v>792</v>
      </c>
      <c r="I5481" s="8">
        <v>-16.965</v>
      </c>
      <c r="J5481" s="8">
        <v>-65.412999999999997</v>
      </c>
      <c r="K5481" t="s">
        <v>109</v>
      </c>
      <c r="L5481" t="s">
        <v>110</v>
      </c>
      <c r="M5481" t="s">
        <v>712</v>
      </c>
      <c r="N5481" t="s">
        <v>763</v>
      </c>
      <c r="O5481" s="12">
        <v>2008</v>
      </c>
      <c r="P5481" s="12">
        <v>5</v>
      </c>
      <c r="Q5481" s="12">
        <v>2008</v>
      </c>
      <c r="R5481" s="12">
        <v>10</v>
      </c>
      <c r="S5481">
        <f t="shared" si="67"/>
        <v>8.0645161290322578E-2</v>
      </c>
      <c r="T5481" s="7">
        <v>2.5</v>
      </c>
      <c r="U5481">
        <v>12</v>
      </c>
      <c r="V5481" t="s">
        <v>1183</v>
      </c>
      <c r="W5481">
        <f t="shared" si="68"/>
        <v>480</v>
      </c>
      <c r="X5481" s="5">
        <v>2</v>
      </c>
      <c r="Y5481" s="15" t="s">
        <v>48</v>
      </c>
      <c r="Z5481" t="s">
        <v>55</v>
      </c>
      <c r="AA5481" t="s">
        <v>1080</v>
      </c>
      <c r="AB5481">
        <v>1</v>
      </c>
      <c r="AC5481" s="68" t="s">
        <v>1476</v>
      </c>
      <c r="AD5481" s="68" t="s">
        <v>1659</v>
      </c>
      <c r="AE5481" t="s">
        <v>1475</v>
      </c>
    </row>
    <row r="5482" spans="1:31" ht="14.4" x14ac:dyDescent="0.3">
      <c r="A5482">
        <v>48</v>
      </c>
      <c r="B5482" t="s">
        <v>24</v>
      </c>
      <c r="C5482" t="s">
        <v>358</v>
      </c>
      <c r="D5482" t="s">
        <v>359</v>
      </c>
      <c r="E5482">
        <v>2011</v>
      </c>
      <c r="F5482" t="s">
        <v>790</v>
      </c>
      <c r="G5482" t="s">
        <v>791</v>
      </c>
      <c r="H5482" s="3" t="s">
        <v>792</v>
      </c>
      <c r="I5482" s="8">
        <v>-16.965</v>
      </c>
      <c r="J5482" s="8">
        <v>-65.412999999999997</v>
      </c>
      <c r="K5482" t="s">
        <v>109</v>
      </c>
      <c r="L5482" t="s">
        <v>110</v>
      </c>
      <c r="M5482" t="s">
        <v>712</v>
      </c>
      <c r="N5482" t="s">
        <v>763</v>
      </c>
      <c r="O5482" s="12">
        <v>2008</v>
      </c>
      <c r="P5482" s="12">
        <v>5</v>
      </c>
      <c r="Q5482" s="12">
        <v>2008</v>
      </c>
      <c r="R5482" s="12">
        <v>10</v>
      </c>
      <c r="S5482">
        <f t="shared" si="67"/>
        <v>8.0645161290322578E-2</v>
      </c>
      <c r="T5482" s="7">
        <v>2.5</v>
      </c>
      <c r="U5482">
        <v>12</v>
      </c>
      <c r="V5482" t="s">
        <v>1183</v>
      </c>
      <c r="W5482">
        <f t="shared" si="68"/>
        <v>480</v>
      </c>
      <c r="X5482" s="5">
        <v>2</v>
      </c>
      <c r="Y5482" s="15" t="s">
        <v>48</v>
      </c>
      <c r="Z5482" t="s">
        <v>55</v>
      </c>
      <c r="AA5482" t="s">
        <v>859</v>
      </c>
      <c r="AB5482">
        <v>23</v>
      </c>
      <c r="AC5482" s="68" t="s">
        <v>1476</v>
      </c>
      <c r="AD5482" s="68" t="s">
        <v>1659</v>
      </c>
      <c r="AE5482" t="s">
        <v>1475</v>
      </c>
    </row>
    <row r="5483" spans="1:31" ht="14.4" x14ac:dyDescent="0.3">
      <c r="A5483">
        <v>48</v>
      </c>
      <c r="B5483" t="s">
        <v>24</v>
      </c>
      <c r="C5483" t="s">
        <v>358</v>
      </c>
      <c r="D5483" t="s">
        <v>359</v>
      </c>
      <c r="E5483">
        <v>2011</v>
      </c>
      <c r="F5483" t="s">
        <v>790</v>
      </c>
      <c r="G5483" t="s">
        <v>791</v>
      </c>
      <c r="H5483" s="3" t="s">
        <v>792</v>
      </c>
      <c r="I5483" s="8">
        <v>-16.965</v>
      </c>
      <c r="J5483" s="8">
        <v>-65.412999999999997</v>
      </c>
      <c r="K5483" t="s">
        <v>109</v>
      </c>
      <c r="L5483" t="s">
        <v>110</v>
      </c>
      <c r="M5483" t="s">
        <v>712</v>
      </c>
      <c r="N5483" t="s">
        <v>763</v>
      </c>
      <c r="O5483" s="12">
        <v>2008</v>
      </c>
      <c r="P5483" s="12">
        <v>5</v>
      </c>
      <c r="Q5483" s="12">
        <v>2008</v>
      </c>
      <c r="R5483" s="12">
        <v>10</v>
      </c>
      <c r="S5483">
        <f t="shared" si="67"/>
        <v>8.0645161290322578E-2</v>
      </c>
      <c r="T5483" s="7">
        <v>2.5</v>
      </c>
      <c r="U5483">
        <v>12</v>
      </c>
      <c r="V5483" t="s">
        <v>1183</v>
      </c>
      <c r="W5483">
        <f t="shared" si="68"/>
        <v>480</v>
      </c>
      <c r="X5483" s="5">
        <v>2</v>
      </c>
      <c r="Y5483" s="15" t="s">
        <v>48</v>
      </c>
      <c r="Z5483" t="s">
        <v>55</v>
      </c>
      <c r="AA5483" t="s">
        <v>1054</v>
      </c>
      <c r="AB5483">
        <v>0</v>
      </c>
      <c r="AC5483" s="68" t="s">
        <v>1476</v>
      </c>
      <c r="AD5483" s="68" t="s">
        <v>1659</v>
      </c>
      <c r="AE5483" t="s">
        <v>1475</v>
      </c>
    </row>
    <row r="5484" spans="1:31" ht="14.4" x14ac:dyDescent="0.3">
      <c r="A5484">
        <v>48</v>
      </c>
      <c r="B5484" t="s">
        <v>24</v>
      </c>
      <c r="C5484" t="s">
        <v>358</v>
      </c>
      <c r="D5484" t="s">
        <v>359</v>
      </c>
      <c r="E5484">
        <v>2011</v>
      </c>
      <c r="F5484" t="s">
        <v>790</v>
      </c>
      <c r="G5484" t="s">
        <v>791</v>
      </c>
      <c r="H5484" s="3" t="s">
        <v>792</v>
      </c>
      <c r="I5484" s="8">
        <v>-16.965</v>
      </c>
      <c r="J5484" s="8">
        <v>-65.412999999999997</v>
      </c>
      <c r="K5484" t="s">
        <v>109</v>
      </c>
      <c r="L5484" t="s">
        <v>110</v>
      </c>
      <c r="M5484" t="s">
        <v>712</v>
      </c>
      <c r="N5484" t="s">
        <v>763</v>
      </c>
      <c r="O5484" s="12">
        <v>2008</v>
      </c>
      <c r="P5484" s="12">
        <v>5</v>
      </c>
      <c r="Q5484" s="12">
        <v>2008</v>
      </c>
      <c r="R5484" s="12">
        <v>10</v>
      </c>
      <c r="S5484">
        <f t="shared" si="67"/>
        <v>8.0645161290322578E-2</v>
      </c>
      <c r="T5484" s="7">
        <v>2.5</v>
      </c>
      <c r="U5484">
        <v>12</v>
      </c>
      <c r="V5484" t="s">
        <v>1183</v>
      </c>
      <c r="W5484">
        <f t="shared" si="68"/>
        <v>480</v>
      </c>
      <c r="X5484" s="5">
        <v>2</v>
      </c>
      <c r="Y5484" s="15" t="s">
        <v>48</v>
      </c>
      <c r="Z5484" t="s">
        <v>55</v>
      </c>
      <c r="AA5484" t="s">
        <v>890</v>
      </c>
      <c r="AB5484">
        <v>1</v>
      </c>
      <c r="AC5484" s="68" t="s">
        <v>1476</v>
      </c>
      <c r="AD5484" s="68" t="s">
        <v>1659</v>
      </c>
      <c r="AE5484" t="s">
        <v>1475</v>
      </c>
    </row>
    <row r="5485" spans="1:31" ht="14.4" x14ac:dyDescent="0.3">
      <c r="A5485">
        <v>48</v>
      </c>
      <c r="B5485" t="s">
        <v>24</v>
      </c>
      <c r="C5485" t="s">
        <v>358</v>
      </c>
      <c r="D5485" t="s">
        <v>359</v>
      </c>
      <c r="E5485">
        <v>2011</v>
      </c>
      <c r="F5485" t="s">
        <v>790</v>
      </c>
      <c r="G5485" t="s">
        <v>791</v>
      </c>
      <c r="H5485" s="3" t="s">
        <v>792</v>
      </c>
      <c r="I5485" s="8">
        <v>-16.965</v>
      </c>
      <c r="J5485" s="8">
        <v>-65.412999999999997</v>
      </c>
      <c r="K5485" t="s">
        <v>109</v>
      </c>
      <c r="L5485" t="s">
        <v>110</v>
      </c>
      <c r="M5485" t="s">
        <v>712</v>
      </c>
      <c r="N5485" t="s">
        <v>763</v>
      </c>
      <c r="O5485" s="12">
        <v>2008</v>
      </c>
      <c r="P5485" s="12">
        <v>5</v>
      </c>
      <c r="Q5485" s="12">
        <v>2008</v>
      </c>
      <c r="R5485" s="12">
        <v>10</v>
      </c>
      <c r="S5485">
        <f t="shared" si="67"/>
        <v>8.0645161290322578E-2</v>
      </c>
      <c r="T5485" s="7">
        <v>2.5</v>
      </c>
      <c r="U5485">
        <v>12</v>
      </c>
      <c r="V5485" t="s">
        <v>1183</v>
      </c>
      <c r="W5485">
        <f t="shared" si="68"/>
        <v>480</v>
      </c>
      <c r="X5485" s="5">
        <v>2</v>
      </c>
      <c r="Y5485" s="15" t="s">
        <v>48</v>
      </c>
      <c r="Z5485" t="s">
        <v>55</v>
      </c>
      <c r="AA5485" t="s">
        <v>860</v>
      </c>
      <c r="AB5485">
        <v>0</v>
      </c>
      <c r="AC5485" s="68" t="s">
        <v>1476</v>
      </c>
      <c r="AD5485" s="68" t="s">
        <v>1659</v>
      </c>
      <c r="AE5485" t="s">
        <v>1475</v>
      </c>
    </row>
    <row r="5486" spans="1:31" ht="14.4" x14ac:dyDescent="0.3">
      <c r="A5486">
        <v>48</v>
      </c>
      <c r="B5486" t="s">
        <v>24</v>
      </c>
      <c r="C5486" t="s">
        <v>358</v>
      </c>
      <c r="D5486" t="s">
        <v>359</v>
      </c>
      <c r="E5486">
        <v>2011</v>
      </c>
      <c r="F5486" t="s">
        <v>790</v>
      </c>
      <c r="G5486" t="s">
        <v>791</v>
      </c>
      <c r="H5486" s="3" t="s">
        <v>792</v>
      </c>
      <c r="I5486" s="8">
        <v>-16.965</v>
      </c>
      <c r="J5486" s="8">
        <v>-65.412999999999997</v>
      </c>
      <c r="K5486" t="s">
        <v>109</v>
      </c>
      <c r="L5486" t="s">
        <v>110</v>
      </c>
      <c r="M5486" t="s">
        <v>712</v>
      </c>
      <c r="N5486" t="s">
        <v>763</v>
      </c>
      <c r="O5486" s="12">
        <v>2008</v>
      </c>
      <c r="P5486" s="12">
        <v>5</v>
      </c>
      <c r="Q5486" s="12">
        <v>2008</v>
      </c>
      <c r="R5486" s="12">
        <v>10</v>
      </c>
      <c r="S5486">
        <f t="shared" si="67"/>
        <v>8.0645161290322578E-2</v>
      </c>
      <c r="T5486" s="7">
        <v>2.5</v>
      </c>
      <c r="U5486">
        <v>12</v>
      </c>
      <c r="V5486" t="s">
        <v>1183</v>
      </c>
      <c r="W5486">
        <f t="shared" si="68"/>
        <v>480</v>
      </c>
      <c r="X5486" s="5">
        <v>2</v>
      </c>
      <c r="Y5486" s="15" t="s">
        <v>48</v>
      </c>
      <c r="Z5486" t="s">
        <v>55</v>
      </c>
      <c r="AA5486" t="s">
        <v>503</v>
      </c>
      <c r="AB5486">
        <v>15</v>
      </c>
      <c r="AC5486" s="68" t="s">
        <v>1476</v>
      </c>
      <c r="AD5486" s="68" t="s">
        <v>1659</v>
      </c>
      <c r="AE5486" t="s">
        <v>1475</v>
      </c>
    </row>
    <row r="5487" spans="1:31" ht="14.4" x14ac:dyDescent="0.3">
      <c r="A5487">
        <v>48</v>
      </c>
      <c r="B5487" t="s">
        <v>24</v>
      </c>
      <c r="C5487" t="s">
        <v>358</v>
      </c>
      <c r="D5487" t="s">
        <v>359</v>
      </c>
      <c r="E5487">
        <v>2011</v>
      </c>
      <c r="F5487" t="s">
        <v>790</v>
      </c>
      <c r="G5487" t="s">
        <v>791</v>
      </c>
      <c r="H5487" s="3" t="s">
        <v>792</v>
      </c>
      <c r="I5487" s="8">
        <v>-16.965</v>
      </c>
      <c r="J5487" s="8">
        <v>-65.412999999999997</v>
      </c>
      <c r="K5487" t="s">
        <v>109</v>
      </c>
      <c r="L5487" t="s">
        <v>110</v>
      </c>
      <c r="M5487" t="s">
        <v>712</v>
      </c>
      <c r="N5487" t="s">
        <v>763</v>
      </c>
      <c r="O5487" s="12">
        <v>2008</v>
      </c>
      <c r="P5487" s="12">
        <v>5</v>
      </c>
      <c r="Q5487" s="12">
        <v>2008</v>
      </c>
      <c r="R5487" s="12">
        <v>10</v>
      </c>
      <c r="S5487">
        <f t="shared" si="67"/>
        <v>8.0645161290322578E-2</v>
      </c>
      <c r="T5487" s="7">
        <v>2.5</v>
      </c>
      <c r="U5487">
        <v>12</v>
      </c>
      <c r="V5487" t="s">
        <v>1183</v>
      </c>
      <c r="W5487">
        <f t="shared" si="68"/>
        <v>480</v>
      </c>
      <c r="X5487" s="5">
        <v>2</v>
      </c>
      <c r="Y5487" s="15" t="s">
        <v>48</v>
      </c>
      <c r="Z5487" t="s">
        <v>55</v>
      </c>
      <c r="AA5487" t="s">
        <v>1106</v>
      </c>
      <c r="AB5487">
        <v>0</v>
      </c>
      <c r="AC5487" s="68" t="s">
        <v>1476</v>
      </c>
      <c r="AD5487" s="68" t="s">
        <v>1659</v>
      </c>
      <c r="AE5487" t="s">
        <v>1475</v>
      </c>
    </row>
    <row r="5488" spans="1:31" ht="14.4" x14ac:dyDescent="0.3">
      <c r="A5488">
        <v>48</v>
      </c>
      <c r="B5488" t="s">
        <v>24</v>
      </c>
      <c r="C5488" t="s">
        <v>358</v>
      </c>
      <c r="D5488" t="s">
        <v>359</v>
      </c>
      <c r="E5488">
        <v>2011</v>
      </c>
      <c r="F5488" t="s">
        <v>790</v>
      </c>
      <c r="G5488" t="s">
        <v>791</v>
      </c>
      <c r="H5488" s="3" t="s">
        <v>792</v>
      </c>
      <c r="I5488" s="8">
        <v>-16.965</v>
      </c>
      <c r="J5488" s="8">
        <v>-65.412999999999997</v>
      </c>
      <c r="K5488" t="s">
        <v>109</v>
      </c>
      <c r="L5488" t="s">
        <v>110</v>
      </c>
      <c r="M5488" t="s">
        <v>712</v>
      </c>
      <c r="N5488" t="s">
        <v>763</v>
      </c>
      <c r="O5488" s="12">
        <v>2008</v>
      </c>
      <c r="P5488" s="12">
        <v>5</v>
      </c>
      <c r="Q5488" s="12">
        <v>2008</v>
      </c>
      <c r="R5488" s="12">
        <v>10</v>
      </c>
      <c r="S5488">
        <f t="shared" si="67"/>
        <v>8.0645161290322578E-2</v>
      </c>
      <c r="T5488" s="7">
        <v>2.5</v>
      </c>
      <c r="U5488">
        <v>12</v>
      </c>
      <c r="V5488" t="s">
        <v>1183</v>
      </c>
      <c r="W5488">
        <f t="shared" si="68"/>
        <v>480</v>
      </c>
      <c r="X5488" s="5">
        <v>2</v>
      </c>
      <c r="Y5488" s="15" t="s">
        <v>48</v>
      </c>
      <c r="Z5488" t="s">
        <v>55</v>
      </c>
      <c r="AA5488" t="s">
        <v>861</v>
      </c>
      <c r="AB5488">
        <v>3</v>
      </c>
      <c r="AC5488" s="68" t="s">
        <v>1476</v>
      </c>
      <c r="AD5488" s="68" t="s">
        <v>1659</v>
      </c>
      <c r="AE5488" t="s">
        <v>1475</v>
      </c>
    </row>
    <row r="5489" spans="1:31" ht="14.4" x14ac:dyDescent="0.3">
      <c r="A5489">
        <v>48</v>
      </c>
      <c r="B5489" t="s">
        <v>24</v>
      </c>
      <c r="C5489" t="s">
        <v>358</v>
      </c>
      <c r="D5489" t="s">
        <v>359</v>
      </c>
      <c r="E5489">
        <v>2011</v>
      </c>
      <c r="F5489" t="s">
        <v>790</v>
      </c>
      <c r="G5489" t="s">
        <v>791</v>
      </c>
      <c r="H5489" s="3" t="s">
        <v>792</v>
      </c>
      <c r="I5489" s="8">
        <v>-16.965</v>
      </c>
      <c r="J5489" s="8">
        <v>-65.412999999999997</v>
      </c>
      <c r="K5489" t="s">
        <v>109</v>
      </c>
      <c r="L5489" t="s">
        <v>110</v>
      </c>
      <c r="M5489" t="s">
        <v>712</v>
      </c>
      <c r="N5489" t="s">
        <v>763</v>
      </c>
      <c r="O5489" s="12">
        <v>2008</v>
      </c>
      <c r="P5489" s="12">
        <v>5</v>
      </c>
      <c r="Q5489" s="12">
        <v>2008</v>
      </c>
      <c r="R5489" s="12">
        <v>10</v>
      </c>
      <c r="S5489">
        <f t="shared" si="67"/>
        <v>8.0645161290322578E-2</v>
      </c>
      <c r="T5489" s="7">
        <v>2.5</v>
      </c>
      <c r="U5489">
        <v>12</v>
      </c>
      <c r="V5489" t="s">
        <v>1183</v>
      </c>
      <c r="W5489">
        <f t="shared" si="68"/>
        <v>480</v>
      </c>
      <c r="X5489" s="5">
        <v>2</v>
      </c>
      <c r="Y5489" s="15" t="s">
        <v>48</v>
      </c>
      <c r="Z5489" t="s">
        <v>55</v>
      </c>
      <c r="AA5489" t="s">
        <v>56</v>
      </c>
      <c r="AB5489">
        <v>1</v>
      </c>
      <c r="AC5489" s="68" t="s">
        <v>1476</v>
      </c>
      <c r="AD5489" s="68" t="s">
        <v>1659</v>
      </c>
      <c r="AE5489" t="s">
        <v>1475</v>
      </c>
    </row>
    <row r="5490" spans="1:31" ht="14.4" x14ac:dyDescent="0.3">
      <c r="A5490">
        <v>48</v>
      </c>
      <c r="B5490" t="s">
        <v>24</v>
      </c>
      <c r="C5490" t="s">
        <v>358</v>
      </c>
      <c r="D5490" t="s">
        <v>359</v>
      </c>
      <c r="E5490">
        <v>2011</v>
      </c>
      <c r="F5490" t="s">
        <v>790</v>
      </c>
      <c r="G5490" t="s">
        <v>791</v>
      </c>
      <c r="H5490" s="3" t="s">
        <v>792</v>
      </c>
      <c r="I5490" s="8">
        <v>-16.965</v>
      </c>
      <c r="J5490" s="8">
        <v>-65.412999999999997</v>
      </c>
      <c r="K5490" t="s">
        <v>109</v>
      </c>
      <c r="L5490" t="s">
        <v>110</v>
      </c>
      <c r="M5490" t="s">
        <v>712</v>
      </c>
      <c r="N5490" t="s">
        <v>763</v>
      </c>
      <c r="O5490" s="12">
        <v>2008</v>
      </c>
      <c r="P5490" s="12">
        <v>5</v>
      </c>
      <c r="Q5490" s="12">
        <v>2008</v>
      </c>
      <c r="R5490" s="12">
        <v>10</v>
      </c>
      <c r="S5490">
        <f t="shared" si="67"/>
        <v>8.0645161290322578E-2</v>
      </c>
      <c r="T5490" s="7">
        <v>2.5</v>
      </c>
      <c r="U5490">
        <v>12</v>
      </c>
      <c r="V5490" t="s">
        <v>1183</v>
      </c>
      <c r="W5490">
        <f t="shared" si="68"/>
        <v>480</v>
      </c>
      <c r="X5490" s="5">
        <v>2</v>
      </c>
      <c r="Y5490" s="15" t="s">
        <v>48</v>
      </c>
      <c r="Z5490" t="s">
        <v>55</v>
      </c>
      <c r="AA5490" t="s">
        <v>895</v>
      </c>
      <c r="AB5490">
        <v>0</v>
      </c>
      <c r="AC5490" s="68" t="s">
        <v>1476</v>
      </c>
      <c r="AD5490" s="68" t="s">
        <v>1659</v>
      </c>
      <c r="AE5490" t="s">
        <v>1475</v>
      </c>
    </row>
    <row r="5491" spans="1:31" ht="14.4" x14ac:dyDescent="0.3">
      <c r="A5491">
        <v>48</v>
      </c>
      <c r="B5491" t="s">
        <v>24</v>
      </c>
      <c r="C5491" t="s">
        <v>358</v>
      </c>
      <c r="D5491" t="s">
        <v>359</v>
      </c>
      <c r="E5491">
        <v>2011</v>
      </c>
      <c r="F5491" t="s">
        <v>790</v>
      </c>
      <c r="G5491" t="s">
        <v>791</v>
      </c>
      <c r="H5491" s="3" t="s">
        <v>792</v>
      </c>
      <c r="I5491" s="8">
        <v>-16.965</v>
      </c>
      <c r="J5491" s="8">
        <v>-65.412999999999997</v>
      </c>
      <c r="K5491" t="s">
        <v>109</v>
      </c>
      <c r="L5491" t="s">
        <v>110</v>
      </c>
      <c r="M5491" t="s">
        <v>712</v>
      </c>
      <c r="N5491" t="s">
        <v>763</v>
      </c>
      <c r="O5491" s="12">
        <v>2008</v>
      </c>
      <c r="P5491" s="12">
        <v>5</v>
      </c>
      <c r="Q5491" s="12">
        <v>2008</v>
      </c>
      <c r="R5491" s="12">
        <v>10</v>
      </c>
      <c r="S5491">
        <f t="shared" si="67"/>
        <v>8.0645161290322578E-2</v>
      </c>
      <c r="T5491" s="7">
        <v>2.5</v>
      </c>
      <c r="U5491">
        <v>12</v>
      </c>
      <c r="V5491" t="s">
        <v>1183</v>
      </c>
      <c r="W5491">
        <f t="shared" si="68"/>
        <v>480</v>
      </c>
      <c r="X5491" s="5">
        <v>2</v>
      </c>
      <c r="Y5491" s="15" t="s">
        <v>48</v>
      </c>
      <c r="Z5491" t="s">
        <v>55</v>
      </c>
      <c r="AA5491" t="s">
        <v>1135</v>
      </c>
      <c r="AB5491">
        <v>1</v>
      </c>
      <c r="AC5491" s="68" t="s">
        <v>1476</v>
      </c>
      <c r="AD5491" s="68" t="s">
        <v>1659</v>
      </c>
      <c r="AE5491" t="s">
        <v>1475</v>
      </c>
    </row>
    <row r="5492" spans="1:31" ht="14.4" x14ac:dyDescent="0.3">
      <c r="A5492">
        <v>48</v>
      </c>
      <c r="B5492" t="s">
        <v>24</v>
      </c>
      <c r="C5492" t="s">
        <v>358</v>
      </c>
      <c r="D5492" t="s">
        <v>359</v>
      </c>
      <c r="E5492">
        <v>2011</v>
      </c>
      <c r="F5492" t="s">
        <v>790</v>
      </c>
      <c r="G5492" t="s">
        <v>791</v>
      </c>
      <c r="H5492" s="3" t="s">
        <v>792</v>
      </c>
      <c r="I5492" s="8">
        <v>-16.965</v>
      </c>
      <c r="J5492" s="8">
        <v>-65.412999999999997</v>
      </c>
      <c r="K5492" t="s">
        <v>109</v>
      </c>
      <c r="L5492" t="s">
        <v>110</v>
      </c>
      <c r="M5492" t="s">
        <v>712</v>
      </c>
      <c r="N5492" t="s">
        <v>763</v>
      </c>
      <c r="O5492" s="12">
        <v>2008</v>
      </c>
      <c r="P5492" s="12">
        <v>5</v>
      </c>
      <c r="Q5492" s="12">
        <v>2008</v>
      </c>
      <c r="R5492" s="12">
        <v>10</v>
      </c>
      <c r="S5492">
        <f t="shared" si="67"/>
        <v>8.0645161290322578E-2</v>
      </c>
      <c r="T5492" s="7">
        <v>2.5</v>
      </c>
      <c r="U5492">
        <v>12</v>
      </c>
      <c r="V5492" t="s">
        <v>1183</v>
      </c>
      <c r="W5492">
        <f t="shared" si="68"/>
        <v>480</v>
      </c>
      <c r="X5492" s="5">
        <v>2</v>
      </c>
      <c r="Y5492" s="15" t="s">
        <v>48</v>
      </c>
      <c r="Z5492" t="s">
        <v>55</v>
      </c>
      <c r="AA5492" t="s">
        <v>59</v>
      </c>
      <c r="AB5492">
        <v>8</v>
      </c>
      <c r="AC5492" s="68" t="s">
        <v>1476</v>
      </c>
      <c r="AD5492" s="68" t="s">
        <v>1659</v>
      </c>
      <c r="AE5492" t="s">
        <v>1475</v>
      </c>
    </row>
    <row r="5493" spans="1:31" ht="14.4" x14ac:dyDescent="0.3">
      <c r="A5493">
        <v>48</v>
      </c>
      <c r="B5493" t="s">
        <v>24</v>
      </c>
      <c r="C5493" t="s">
        <v>358</v>
      </c>
      <c r="D5493" t="s">
        <v>359</v>
      </c>
      <c r="E5493">
        <v>2011</v>
      </c>
      <c r="F5493" t="s">
        <v>790</v>
      </c>
      <c r="G5493" t="s">
        <v>791</v>
      </c>
      <c r="H5493" s="3" t="s">
        <v>792</v>
      </c>
      <c r="I5493" s="8">
        <v>-16.965</v>
      </c>
      <c r="J5493" s="8">
        <v>-65.412999999999997</v>
      </c>
      <c r="K5493" t="s">
        <v>109</v>
      </c>
      <c r="L5493" t="s">
        <v>110</v>
      </c>
      <c r="M5493" t="s">
        <v>712</v>
      </c>
      <c r="N5493" t="s">
        <v>763</v>
      </c>
      <c r="O5493" s="12">
        <v>2008</v>
      </c>
      <c r="P5493" s="12">
        <v>5</v>
      </c>
      <c r="Q5493" s="12">
        <v>2008</v>
      </c>
      <c r="R5493" s="12">
        <v>10</v>
      </c>
      <c r="S5493">
        <f t="shared" si="67"/>
        <v>8.0645161290322578E-2</v>
      </c>
      <c r="T5493" s="7">
        <v>2.5</v>
      </c>
      <c r="U5493">
        <v>12</v>
      </c>
      <c r="V5493" t="s">
        <v>1183</v>
      </c>
      <c r="W5493">
        <f t="shared" si="68"/>
        <v>480</v>
      </c>
      <c r="X5493" s="5">
        <v>2</v>
      </c>
      <c r="Y5493" s="15" t="s">
        <v>48</v>
      </c>
      <c r="Z5493" t="s">
        <v>55</v>
      </c>
      <c r="AA5493" t="s">
        <v>1136</v>
      </c>
      <c r="AB5493">
        <v>1</v>
      </c>
      <c r="AC5493" s="68" t="s">
        <v>1476</v>
      </c>
      <c r="AD5493" s="68" t="s">
        <v>1659</v>
      </c>
      <c r="AE5493" t="s">
        <v>1475</v>
      </c>
    </row>
    <row r="5494" spans="1:31" ht="14.4" x14ac:dyDescent="0.3">
      <c r="A5494">
        <v>48</v>
      </c>
      <c r="B5494" t="s">
        <v>24</v>
      </c>
      <c r="C5494" t="s">
        <v>358</v>
      </c>
      <c r="D5494" t="s">
        <v>359</v>
      </c>
      <c r="E5494">
        <v>2011</v>
      </c>
      <c r="F5494" t="s">
        <v>790</v>
      </c>
      <c r="G5494" t="s">
        <v>791</v>
      </c>
      <c r="H5494" s="3" t="s">
        <v>792</v>
      </c>
      <c r="I5494" s="8">
        <v>-16.965</v>
      </c>
      <c r="J5494" s="8">
        <v>-65.412999999999997</v>
      </c>
      <c r="K5494" t="s">
        <v>109</v>
      </c>
      <c r="L5494" t="s">
        <v>110</v>
      </c>
      <c r="M5494" t="s">
        <v>712</v>
      </c>
      <c r="N5494" t="s">
        <v>763</v>
      </c>
      <c r="O5494" s="12">
        <v>2008</v>
      </c>
      <c r="P5494" s="12">
        <v>5</v>
      </c>
      <c r="Q5494" s="12">
        <v>2008</v>
      </c>
      <c r="R5494" s="12">
        <v>10</v>
      </c>
      <c r="S5494">
        <f t="shared" si="67"/>
        <v>8.0645161290322578E-2</v>
      </c>
      <c r="T5494" s="7">
        <v>2.5</v>
      </c>
      <c r="U5494">
        <v>12</v>
      </c>
      <c r="V5494" t="s">
        <v>1183</v>
      </c>
      <c r="W5494">
        <f t="shared" si="68"/>
        <v>480</v>
      </c>
      <c r="X5494" s="5">
        <v>2</v>
      </c>
      <c r="Y5494" s="15" t="s">
        <v>48</v>
      </c>
      <c r="Z5494" t="s">
        <v>55</v>
      </c>
      <c r="AA5494" t="s">
        <v>62</v>
      </c>
      <c r="AB5494">
        <v>0</v>
      </c>
      <c r="AC5494" s="68" t="s">
        <v>1476</v>
      </c>
      <c r="AD5494" s="68" t="s">
        <v>1659</v>
      </c>
      <c r="AE5494" t="s">
        <v>1475</v>
      </c>
    </row>
    <row r="5495" spans="1:31" ht="14.4" x14ac:dyDescent="0.3">
      <c r="A5495">
        <v>48</v>
      </c>
      <c r="B5495" t="s">
        <v>24</v>
      </c>
      <c r="C5495" t="s">
        <v>358</v>
      </c>
      <c r="D5495" t="s">
        <v>359</v>
      </c>
      <c r="E5495">
        <v>2011</v>
      </c>
      <c r="F5495" t="s">
        <v>790</v>
      </c>
      <c r="G5495" t="s">
        <v>791</v>
      </c>
      <c r="H5495" s="3" t="s">
        <v>792</v>
      </c>
      <c r="I5495" s="8">
        <v>-16.965</v>
      </c>
      <c r="J5495" s="8">
        <v>-65.412999999999997</v>
      </c>
      <c r="K5495" t="s">
        <v>109</v>
      </c>
      <c r="L5495" t="s">
        <v>110</v>
      </c>
      <c r="M5495" t="s">
        <v>712</v>
      </c>
      <c r="N5495" t="s">
        <v>763</v>
      </c>
      <c r="O5495" s="12">
        <v>2008</v>
      </c>
      <c r="P5495" s="12">
        <v>5</v>
      </c>
      <c r="Q5495" s="12">
        <v>2008</v>
      </c>
      <c r="R5495" s="12">
        <v>10</v>
      </c>
      <c r="S5495">
        <f t="shared" si="67"/>
        <v>8.0645161290322578E-2</v>
      </c>
      <c r="T5495" s="7">
        <v>2.5</v>
      </c>
      <c r="U5495">
        <v>12</v>
      </c>
      <c r="V5495" t="s">
        <v>1183</v>
      </c>
      <c r="W5495">
        <f t="shared" si="68"/>
        <v>480</v>
      </c>
      <c r="X5495" s="5">
        <v>2</v>
      </c>
      <c r="Y5495" s="15" t="s">
        <v>48</v>
      </c>
      <c r="Z5495" t="s">
        <v>55</v>
      </c>
      <c r="AA5495" t="s">
        <v>1082</v>
      </c>
      <c r="AB5495">
        <v>0</v>
      </c>
      <c r="AC5495" s="68" t="s">
        <v>1476</v>
      </c>
      <c r="AD5495" s="68" t="s">
        <v>1659</v>
      </c>
      <c r="AE5495" t="s">
        <v>1475</v>
      </c>
    </row>
    <row r="5496" spans="1:31" ht="14.4" x14ac:dyDescent="0.3">
      <c r="A5496">
        <v>48</v>
      </c>
      <c r="B5496" t="s">
        <v>24</v>
      </c>
      <c r="C5496" t="s">
        <v>358</v>
      </c>
      <c r="D5496" t="s">
        <v>359</v>
      </c>
      <c r="E5496">
        <v>2011</v>
      </c>
      <c r="F5496" t="s">
        <v>790</v>
      </c>
      <c r="G5496" t="s">
        <v>791</v>
      </c>
      <c r="H5496" s="3" t="s">
        <v>792</v>
      </c>
      <c r="I5496" s="8">
        <v>-16.965</v>
      </c>
      <c r="J5496" s="8">
        <v>-65.412999999999997</v>
      </c>
      <c r="K5496" t="s">
        <v>109</v>
      </c>
      <c r="L5496" t="s">
        <v>110</v>
      </c>
      <c r="M5496" t="s">
        <v>712</v>
      </c>
      <c r="N5496" t="s">
        <v>763</v>
      </c>
      <c r="O5496" s="12">
        <v>2008</v>
      </c>
      <c r="P5496" s="12">
        <v>5</v>
      </c>
      <c r="Q5496" s="12">
        <v>2008</v>
      </c>
      <c r="R5496" s="12">
        <v>10</v>
      </c>
      <c r="S5496">
        <f t="shared" si="67"/>
        <v>8.0645161290322578E-2</v>
      </c>
      <c r="T5496" s="7">
        <v>2.5</v>
      </c>
      <c r="U5496">
        <v>12</v>
      </c>
      <c r="V5496" t="s">
        <v>1183</v>
      </c>
      <c r="W5496">
        <f t="shared" si="68"/>
        <v>480</v>
      </c>
      <c r="X5496" s="5">
        <v>2</v>
      </c>
      <c r="Y5496" s="15" t="s">
        <v>48</v>
      </c>
      <c r="Z5496" t="s">
        <v>55</v>
      </c>
      <c r="AA5496" t="s">
        <v>1162</v>
      </c>
      <c r="AB5496">
        <v>0</v>
      </c>
      <c r="AC5496" s="68" t="s">
        <v>1476</v>
      </c>
      <c r="AD5496" s="68" t="s">
        <v>1659</v>
      </c>
      <c r="AE5496" t="s">
        <v>1475</v>
      </c>
    </row>
    <row r="5497" spans="1:31" ht="14.4" x14ac:dyDescent="0.3">
      <c r="A5497">
        <v>48</v>
      </c>
      <c r="B5497" t="s">
        <v>24</v>
      </c>
      <c r="C5497" t="s">
        <v>358</v>
      </c>
      <c r="D5497" t="s">
        <v>359</v>
      </c>
      <c r="E5497">
        <v>2011</v>
      </c>
      <c r="F5497" t="s">
        <v>790</v>
      </c>
      <c r="G5497" t="s">
        <v>791</v>
      </c>
      <c r="H5497" s="3" t="s">
        <v>792</v>
      </c>
      <c r="I5497" s="8">
        <v>-16.965</v>
      </c>
      <c r="J5497" s="8">
        <v>-65.412999999999997</v>
      </c>
      <c r="K5497" t="s">
        <v>109</v>
      </c>
      <c r="L5497" t="s">
        <v>110</v>
      </c>
      <c r="M5497" t="s">
        <v>712</v>
      </c>
      <c r="N5497" t="s">
        <v>763</v>
      </c>
      <c r="O5497" s="12">
        <v>2008</v>
      </c>
      <c r="P5497" s="12">
        <v>5</v>
      </c>
      <c r="Q5497" s="12">
        <v>2008</v>
      </c>
      <c r="R5497" s="12">
        <v>10</v>
      </c>
      <c r="S5497">
        <f t="shared" si="67"/>
        <v>8.0645161290322578E-2</v>
      </c>
      <c r="T5497" s="7">
        <v>2.5</v>
      </c>
      <c r="U5497">
        <v>12</v>
      </c>
      <c r="V5497" t="s">
        <v>1183</v>
      </c>
      <c r="W5497">
        <f t="shared" si="68"/>
        <v>480</v>
      </c>
      <c r="X5497" s="5">
        <v>2</v>
      </c>
      <c r="Y5497" s="15" t="s">
        <v>48</v>
      </c>
      <c r="Z5497" t="s">
        <v>55</v>
      </c>
      <c r="AA5497" t="s">
        <v>655</v>
      </c>
      <c r="AB5497">
        <v>0</v>
      </c>
      <c r="AC5497" s="68" t="s">
        <v>1476</v>
      </c>
      <c r="AD5497" s="68" t="s">
        <v>1659</v>
      </c>
      <c r="AE5497" t="s">
        <v>1475</v>
      </c>
    </row>
    <row r="5498" spans="1:31" ht="14.4" x14ac:dyDescent="0.3">
      <c r="A5498">
        <v>48</v>
      </c>
      <c r="B5498" t="s">
        <v>24</v>
      </c>
      <c r="C5498" t="s">
        <v>358</v>
      </c>
      <c r="D5498" t="s">
        <v>359</v>
      </c>
      <c r="E5498">
        <v>2011</v>
      </c>
      <c r="F5498" t="s">
        <v>790</v>
      </c>
      <c r="G5498" t="s">
        <v>791</v>
      </c>
      <c r="H5498" s="3" t="s">
        <v>792</v>
      </c>
      <c r="I5498" s="8">
        <v>-16.965</v>
      </c>
      <c r="J5498" s="8">
        <v>-65.412999999999997</v>
      </c>
      <c r="K5498" t="s">
        <v>109</v>
      </c>
      <c r="L5498" t="s">
        <v>110</v>
      </c>
      <c r="M5498" t="s">
        <v>712</v>
      </c>
      <c r="N5498" t="s">
        <v>763</v>
      </c>
      <c r="O5498" s="12">
        <v>2008</v>
      </c>
      <c r="P5498" s="12">
        <v>5</v>
      </c>
      <c r="Q5498" s="12">
        <v>2008</v>
      </c>
      <c r="R5498" s="12">
        <v>10</v>
      </c>
      <c r="S5498">
        <f t="shared" si="67"/>
        <v>8.0645161290322578E-2</v>
      </c>
      <c r="T5498" s="7">
        <v>2.5</v>
      </c>
      <c r="U5498">
        <v>12</v>
      </c>
      <c r="V5498" t="s">
        <v>1183</v>
      </c>
      <c r="W5498">
        <f t="shared" si="68"/>
        <v>480</v>
      </c>
      <c r="X5498" s="5">
        <v>2</v>
      </c>
      <c r="Y5498" s="15" t="s">
        <v>48</v>
      </c>
      <c r="Z5498" t="s">
        <v>55</v>
      </c>
      <c r="AA5498" t="s">
        <v>379</v>
      </c>
      <c r="AB5498">
        <v>1</v>
      </c>
      <c r="AC5498" s="68" t="s">
        <v>1476</v>
      </c>
      <c r="AD5498" s="68" t="s">
        <v>1659</v>
      </c>
      <c r="AE5498" t="s">
        <v>1475</v>
      </c>
    </row>
    <row r="5499" spans="1:31" ht="14.4" x14ac:dyDescent="0.3">
      <c r="A5499">
        <v>48</v>
      </c>
      <c r="B5499" t="s">
        <v>24</v>
      </c>
      <c r="C5499" t="s">
        <v>358</v>
      </c>
      <c r="D5499" t="s">
        <v>359</v>
      </c>
      <c r="E5499">
        <v>2011</v>
      </c>
      <c r="F5499" t="s">
        <v>790</v>
      </c>
      <c r="G5499" t="s">
        <v>791</v>
      </c>
      <c r="H5499" s="3" t="s">
        <v>792</v>
      </c>
      <c r="I5499" s="8">
        <v>-16.965</v>
      </c>
      <c r="J5499" s="8">
        <v>-65.412999999999997</v>
      </c>
      <c r="K5499" t="s">
        <v>109</v>
      </c>
      <c r="L5499" t="s">
        <v>110</v>
      </c>
      <c r="M5499" t="s">
        <v>712</v>
      </c>
      <c r="N5499" t="s">
        <v>763</v>
      </c>
      <c r="O5499" s="12">
        <v>2008</v>
      </c>
      <c r="P5499" s="12">
        <v>5</v>
      </c>
      <c r="Q5499" s="12">
        <v>2008</v>
      </c>
      <c r="R5499" s="12">
        <v>10</v>
      </c>
      <c r="S5499">
        <f t="shared" si="67"/>
        <v>8.0645161290322578E-2</v>
      </c>
      <c r="T5499" s="7">
        <v>2.5</v>
      </c>
      <c r="U5499">
        <v>12</v>
      </c>
      <c r="V5499" t="s">
        <v>1183</v>
      </c>
      <c r="W5499">
        <f t="shared" si="68"/>
        <v>480</v>
      </c>
      <c r="X5499" s="5">
        <v>2</v>
      </c>
      <c r="Y5499" s="15" t="s">
        <v>48</v>
      </c>
      <c r="Z5499" t="s">
        <v>55</v>
      </c>
      <c r="AA5499" t="s">
        <v>899</v>
      </c>
      <c r="AB5499">
        <v>0</v>
      </c>
      <c r="AC5499" s="68" t="s">
        <v>1476</v>
      </c>
      <c r="AD5499" s="68" t="s">
        <v>1659</v>
      </c>
      <c r="AE5499" t="s">
        <v>1475</v>
      </c>
    </row>
    <row r="5500" spans="1:31" ht="14.4" x14ac:dyDescent="0.3">
      <c r="A5500">
        <v>48</v>
      </c>
      <c r="B5500" t="s">
        <v>24</v>
      </c>
      <c r="C5500" t="s">
        <v>358</v>
      </c>
      <c r="D5500" t="s">
        <v>359</v>
      </c>
      <c r="E5500">
        <v>2011</v>
      </c>
      <c r="F5500" t="s">
        <v>790</v>
      </c>
      <c r="G5500" t="s">
        <v>791</v>
      </c>
      <c r="H5500" s="3" t="s">
        <v>792</v>
      </c>
      <c r="I5500" s="8">
        <v>-16.965</v>
      </c>
      <c r="J5500" s="8">
        <v>-65.412999999999997</v>
      </c>
      <c r="K5500" t="s">
        <v>109</v>
      </c>
      <c r="L5500" t="s">
        <v>110</v>
      </c>
      <c r="M5500" t="s">
        <v>712</v>
      </c>
      <c r="N5500" t="s">
        <v>763</v>
      </c>
      <c r="O5500" s="12">
        <v>2008</v>
      </c>
      <c r="P5500" s="12">
        <v>5</v>
      </c>
      <c r="Q5500" s="12">
        <v>2008</v>
      </c>
      <c r="R5500" s="12">
        <v>10</v>
      </c>
      <c r="S5500">
        <f t="shared" si="67"/>
        <v>8.0645161290322578E-2</v>
      </c>
      <c r="T5500" s="7">
        <v>2.5</v>
      </c>
      <c r="U5500">
        <v>12</v>
      </c>
      <c r="V5500" t="s">
        <v>1183</v>
      </c>
      <c r="W5500">
        <f t="shared" si="68"/>
        <v>480</v>
      </c>
      <c r="X5500" s="5">
        <v>2</v>
      </c>
      <c r="Y5500" s="15" t="s">
        <v>48</v>
      </c>
      <c r="Z5500" t="s">
        <v>55</v>
      </c>
      <c r="AA5500" t="s">
        <v>1062</v>
      </c>
      <c r="AB5500">
        <v>11</v>
      </c>
      <c r="AC5500" s="68" t="s">
        <v>1476</v>
      </c>
      <c r="AD5500" s="68" t="s">
        <v>1659</v>
      </c>
      <c r="AE5500" t="s">
        <v>1475</v>
      </c>
    </row>
    <row r="5501" spans="1:31" ht="14.4" x14ac:dyDescent="0.3">
      <c r="A5501">
        <v>48</v>
      </c>
      <c r="B5501" t="s">
        <v>24</v>
      </c>
      <c r="C5501" t="s">
        <v>358</v>
      </c>
      <c r="D5501" t="s">
        <v>359</v>
      </c>
      <c r="E5501">
        <v>2011</v>
      </c>
      <c r="F5501" t="s">
        <v>790</v>
      </c>
      <c r="G5501" t="s">
        <v>791</v>
      </c>
      <c r="H5501" s="3" t="s">
        <v>792</v>
      </c>
      <c r="I5501" s="8">
        <v>-16.965</v>
      </c>
      <c r="J5501" s="8">
        <v>-65.412999999999997</v>
      </c>
      <c r="K5501" t="s">
        <v>109</v>
      </c>
      <c r="L5501" t="s">
        <v>110</v>
      </c>
      <c r="M5501" t="s">
        <v>712</v>
      </c>
      <c r="N5501" t="s">
        <v>763</v>
      </c>
      <c r="O5501" s="12">
        <v>2008</v>
      </c>
      <c r="P5501" s="12">
        <v>5</v>
      </c>
      <c r="Q5501" s="12">
        <v>2008</v>
      </c>
      <c r="R5501" s="12">
        <v>10</v>
      </c>
      <c r="S5501">
        <f t="shared" si="67"/>
        <v>8.0645161290322578E-2</v>
      </c>
      <c r="T5501" s="7">
        <v>2.5</v>
      </c>
      <c r="U5501">
        <v>12</v>
      </c>
      <c r="V5501" t="s">
        <v>1183</v>
      </c>
      <c r="W5501">
        <f t="shared" si="68"/>
        <v>480</v>
      </c>
      <c r="X5501" s="5">
        <v>2</v>
      </c>
      <c r="Y5501" s="15" t="s">
        <v>48</v>
      </c>
      <c r="Z5501" t="s">
        <v>55</v>
      </c>
      <c r="AA5501" t="s">
        <v>1072</v>
      </c>
      <c r="AB5501">
        <v>0</v>
      </c>
      <c r="AC5501" s="68" t="s">
        <v>1476</v>
      </c>
      <c r="AD5501" s="68" t="s">
        <v>1659</v>
      </c>
      <c r="AE5501" t="s">
        <v>1475</v>
      </c>
    </row>
    <row r="5502" spans="1:31" ht="14.4" x14ac:dyDescent="0.3">
      <c r="A5502">
        <v>48</v>
      </c>
      <c r="B5502" t="s">
        <v>24</v>
      </c>
      <c r="C5502" t="s">
        <v>358</v>
      </c>
      <c r="D5502" t="s">
        <v>359</v>
      </c>
      <c r="E5502">
        <v>2011</v>
      </c>
      <c r="F5502" t="s">
        <v>790</v>
      </c>
      <c r="G5502" t="s">
        <v>791</v>
      </c>
      <c r="H5502" s="3" t="s">
        <v>792</v>
      </c>
      <c r="I5502" s="8">
        <v>-16.965</v>
      </c>
      <c r="J5502" s="8">
        <v>-65.412999999999997</v>
      </c>
      <c r="K5502" t="s">
        <v>109</v>
      </c>
      <c r="L5502" t="s">
        <v>110</v>
      </c>
      <c r="M5502" t="s">
        <v>712</v>
      </c>
      <c r="N5502" t="s">
        <v>763</v>
      </c>
      <c r="O5502" s="12">
        <v>2008</v>
      </c>
      <c r="P5502" s="12">
        <v>5</v>
      </c>
      <c r="Q5502" s="12">
        <v>2008</v>
      </c>
      <c r="R5502" s="12">
        <v>10</v>
      </c>
      <c r="S5502">
        <f t="shared" si="67"/>
        <v>8.0645161290322578E-2</v>
      </c>
      <c r="T5502" s="7">
        <v>2.5</v>
      </c>
      <c r="U5502">
        <v>12</v>
      </c>
      <c r="V5502" t="s">
        <v>1183</v>
      </c>
      <c r="W5502">
        <f t="shared" si="68"/>
        <v>480</v>
      </c>
      <c r="X5502" s="5">
        <v>2</v>
      </c>
      <c r="Y5502" s="15" t="s">
        <v>48</v>
      </c>
      <c r="Z5502" t="s">
        <v>55</v>
      </c>
      <c r="AA5502" t="s">
        <v>1110</v>
      </c>
      <c r="AB5502">
        <v>0</v>
      </c>
      <c r="AC5502" s="68" t="s">
        <v>1476</v>
      </c>
      <c r="AD5502" s="68" t="s">
        <v>1659</v>
      </c>
      <c r="AE5502" t="s">
        <v>1475</v>
      </c>
    </row>
    <row r="5503" spans="1:31" ht="14.4" x14ac:dyDescent="0.3">
      <c r="A5503">
        <v>48</v>
      </c>
      <c r="B5503" t="s">
        <v>24</v>
      </c>
      <c r="C5503" t="s">
        <v>358</v>
      </c>
      <c r="D5503" t="s">
        <v>359</v>
      </c>
      <c r="E5503">
        <v>2011</v>
      </c>
      <c r="F5503" t="s">
        <v>790</v>
      </c>
      <c r="G5503" t="s">
        <v>791</v>
      </c>
      <c r="H5503" s="3" t="s">
        <v>792</v>
      </c>
      <c r="I5503" s="8">
        <v>-16.965</v>
      </c>
      <c r="J5503" s="8">
        <v>-65.412999999999997</v>
      </c>
      <c r="K5503" t="s">
        <v>109</v>
      </c>
      <c r="L5503" t="s">
        <v>110</v>
      </c>
      <c r="M5503" t="s">
        <v>712</v>
      </c>
      <c r="N5503" t="s">
        <v>763</v>
      </c>
      <c r="O5503" s="12">
        <v>2008</v>
      </c>
      <c r="P5503" s="12">
        <v>5</v>
      </c>
      <c r="Q5503" s="12">
        <v>2008</v>
      </c>
      <c r="R5503" s="12">
        <v>10</v>
      </c>
      <c r="S5503">
        <f t="shared" si="67"/>
        <v>8.0645161290322578E-2</v>
      </c>
      <c r="T5503" s="7">
        <v>2.5</v>
      </c>
      <c r="U5503">
        <v>12</v>
      </c>
      <c r="V5503" t="s">
        <v>1183</v>
      </c>
      <c r="W5503">
        <f t="shared" si="68"/>
        <v>480</v>
      </c>
      <c r="X5503" s="5">
        <v>2</v>
      </c>
      <c r="Y5503" s="15" t="s">
        <v>48</v>
      </c>
      <c r="Z5503" t="s">
        <v>55</v>
      </c>
      <c r="AA5503" t="s">
        <v>1178</v>
      </c>
      <c r="AB5503">
        <v>0</v>
      </c>
      <c r="AC5503" s="68" t="s">
        <v>1476</v>
      </c>
      <c r="AD5503" s="68" t="s">
        <v>1659</v>
      </c>
      <c r="AE5503" t="s">
        <v>1475</v>
      </c>
    </row>
    <row r="5504" spans="1:31" ht="14.4" x14ac:dyDescent="0.3">
      <c r="A5504">
        <v>48</v>
      </c>
      <c r="B5504" t="s">
        <v>24</v>
      </c>
      <c r="C5504" t="s">
        <v>358</v>
      </c>
      <c r="D5504" t="s">
        <v>359</v>
      </c>
      <c r="E5504">
        <v>2011</v>
      </c>
      <c r="F5504" t="s">
        <v>790</v>
      </c>
      <c r="G5504" t="s">
        <v>791</v>
      </c>
      <c r="H5504" s="3" t="s">
        <v>792</v>
      </c>
      <c r="I5504" s="8">
        <v>-16.965</v>
      </c>
      <c r="J5504" s="8">
        <v>-65.412999999999997</v>
      </c>
      <c r="K5504" t="s">
        <v>109</v>
      </c>
      <c r="L5504" t="s">
        <v>110</v>
      </c>
      <c r="M5504" t="s">
        <v>712</v>
      </c>
      <c r="N5504" t="s">
        <v>763</v>
      </c>
      <c r="O5504" s="12">
        <v>2008</v>
      </c>
      <c r="P5504" s="12">
        <v>5</v>
      </c>
      <c r="Q5504" s="12">
        <v>2008</v>
      </c>
      <c r="R5504" s="12">
        <v>10</v>
      </c>
      <c r="S5504">
        <f t="shared" si="67"/>
        <v>8.0645161290322578E-2</v>
      </c>
      <c r="T5504" s="7">
        <v>2.5</v>
      </c>
      <c r="U5504">
        <v>12</v>
      </c>
      <c r="V5504" t="s">
        <v>1183</v>
      </c>
      <c r="W5504">
        <f t="shared" si="68"/>
        <v>480</v>
      </c>
      <c r="X5504" s="5">
        <v>2</v>
      </c>
      <c r="Y5504" s="15" t="s">
        <v>48</v>
      </c>
      <c r="Z5504" t="s">
        <v>55</v>
      </c>
      <c r="AA5504" t="s">
        <v>867</v>
      </c>
      <c r="AB5504">
        <v>1</v>
      </c>
      <c r="AC5504" s="68" t="s">
        <v>1476</v>
      </c>
      <c r="AD5504" s="68" t="s">
        <v>1659</v>
      </c>
      <c r="AE5504" t="s">
        <v>1475</v>
      </c>
    </row>
    <row r="5505" spans="1:31" ht="14.4" x14ac:dyDescent="0.3">
      <c r="A5505">
        <v>48</v>
      </c>
      <c r="B5505" t="s">
        <v>24</v>
      </c>
      <c r="C5505" t="s">
        <v>358</v>
      </c>
      <c r="D5505" t="s">
        <v>359</v>
      </c>
      <c r="E5505">
        <v>2011</v>
      </c>
      <c r="F5505" t="s">
        <v>790</v>
      </c>
      <c r="G5505" t="s">
        <v>791</v>
      </c>
      <c r="H5505" s="3" t="s">
        <v>792</v>
      </c>
      <c r="I5505" s="8">
        <v>-16.965</v>
      </c>
      <c r="J5505" s="8">
        <v>-65.412999999999997</v>
      </c>
      <c r="K5505" t="s">
        <v>109</v>
      </c>
      <c r="L5505" t="s">
        <v>110</v>
      </c>
      <c r="M5505" t="s">
        <v>712</v>
      </c>
      <c r="N5505" t="s">
        <v>763</v>
      </c>
      <c r="O5505" s="12">
        <v>2008</v>
      </c>
      <c r="P5505" s="12">
        <v>5</v>
      </c>
      <c r="Q5505" s="12">
        <v>2008</v>
      </c>
      <c r="R5505" s="12">
        <v>10</v>
      </c>
      <c r="S5505">
        <f t="shared" si="67"/>
        <v>8.0645161290322578E-2</v>
      </c>
      <c r="T5505" s="7">
        <v>2.5</v>
      </c>
      <c r="U5505">
        <v>12</v>
      </c>
      <c r="V5505" t="s">
        <v>1183</v>
      </c>
      <c r="W5505">
        <f t="shared" si="68"/>
        <v>480</v>
      </c>
      <c r="X5505" s="5">
        <v>2</v>
      </c>
      <c r="Y5505" s="15" t="s">
        <v>48</v>
      </c>
      <c r="Z5505" t="s">
        <v>55</v>
      </c>
      <c r="AA5505" t="s">
        <v>258</v>
      </c>
      <c r="AB5505">
        <v>0</v>
      </c>
      <c r="AC5505" s="68" t="s">
        <v>1476</v>
      </c>
      <c r="AD5505" s="68" t="s">
        <v>1659</v>
      </c>
      <c r="AE5505" t="s">
        <v>1475</v>
      </c>
    </row>
    <row r="5506" spans="1:31" ht="14.4" x14ac:dyDescent="0.3">
      <c r="A5506">
        <v>48</v>
      </c>
      <c r="B5506" t="s">
        <v>24</v>
      </c>
      <c r="C5506" t="s">
        <v>358</v>
      </c>
      <c r="D5506" t="s">
        <v>359</v>
      </c>
      <c r="E5506">
        <v>2011</v>
      </c>
      <c r="F5506" t="s">
        <v>790</v>
      </c>
      <c r="G5506" t="s">
        <v>791</v>
      </c>
      <c r="H5506" s="3" t="s">
        <v>792</v>
      </c>
      <c r="I5506" s="8">
        <v>-16.965</v>
      </c>
      <c r="J5506" s="8">
        <v>-65.412999999999997</v>
      </c>
      <c r="K5506" t="s">
        <v>109</v>
      </c>
      <c r="L5506" t="s">
        <v>110</v>
      </c>
      <c r="M5506" t="s">
        <v>712</v>
      </c>
      <c r="N5506" t="s">
        <v>763</v>
      </c>
      <c r="O5506" s="12">
        <v>2008</v>
      </c>
      <c r="P5506" s="12">
        <v>5</v>
      </c>
      <c r="Q5506" s="12">
        <v>2008</v>
      </c>
      <c r="R5506" s="12">
        <v>10</v>
      </c>
      <c r="S5506">
        <f t="shared" si="67"/>
        <v>8.0645161290322578E-2</v>
      </c>
      <c r="T5506" s="7">
        <v>2.5</v>
      </c>
      <c r="U5506">
        <v>12</v>
      </c>
      <c r="V5506" t="s">
        <v>1183</v>
      </c>
      <c r="W5506">
        <f t="shared" si="68"/>
        <v>480</v>
      </c>
      <c r="X5506" s="5">
        <v>2</v>
      </c>
      <c r="Y5506" s="15" t="s">
        <v>48</v>
      </c>
      <c r="Z5506" t="s">
        <v>55</v>
      </c>
      <c r="AA5506" t="s">
        <v>1083</v>
      </c>
      <c r="AB5506">
        <v>21</v>
      </c>
      <c r="AC5506" s="68" t="s">
        <v>1476</v>
      </c>
      <c r="AD5506" s="68" t="s">
        <v>1659</v>
      </c>
      <c r="AE5506" t="s">
        <v>1475</v>
      </c>
    </row>
    <row r="5507" spans="1:31" ht="14.4" x14ac:dyDescent="0.3">
      <c r="A5507">
        <v>48</v>
      </c>
      <c r="B5507" t="s">
        <v>24</v>
      </c>
      <c r="C5507" t="s">
        <v>358</v>
      </c>
      <c r="D5507" t="s">
        <v>359</v>
      </c>
      <c r="E5507">
        <v>2011</v>
      </c>
      <c r="F5507" t="s">
        <v>790</v>
      </c>
      <c r="G5507" t="s">
        <v>791</v>
      </c>
      <c r="H5507" s="3" t="s">
        <v>792</v>
      </c>
      <c r="I5507" s="8">
        <v>-16.965</v>
      </c>
      <c r="J5507" s="8">
        <v>-65.412999999999997</v>
      </c>
      <c r="K5507" t="s">
        <v>109</v>
      </c>
      <c r="L5507" t="s">
        <v>110</v>
      </c>
      <c r="M5507" t="s">
        <v>712</v>
      </c>
      <c r="N5507" t="s">
        <v>763</v>
      </c>
      <c r="O5507" s="12">
        <v>2008</v>
      </c>
      <c r="P5507" s="12">
        <v>5</v>
      </c>
      <c r="Q5507" s="12">
        <v>2008</v>
      </c>
      <c r="R5507" s="12">
        <v>10</v>
      </c>
      <c r="S5507">
        <f t="shared" si="67"/>
        <v>8.0645161290322578E-2</v>
      </c>
      <c r="T5507" s="7">
        <v>2.5</v>
      </c>
      <c r="U5507">
        <v>12</v>
      </c>
      <c r="V5507" t="s">
        <v>1183</v>
      </c>
      <c r="W5507">
        <f t="shared" si="68"/>
        <v>480</v>
      </c>
      <c r="X5507" s="5">
        <v>2</v>
      </c>
      <c r="Y5507" s="15" t="s">
        <v>48</v>
      </c>
      <c r="Z5507" t="s">
        <v>55</v>
      </c>
      <c r="AA5507" t="s">
        <v>524</v>
      </c>
      <c r="AB5507">
        <v>33</v>
      </c>
      <c r="AC5507" s="68" t="s">
        <v>1476</v>
      </c>
      <c r="AD5507" s="68" t="s">
        <v>1659</v>
      </c>
      <c r="AE5507" t="s">
        <v>1475</v>
      </c>
    </row>
    <row r="5508" spans="1:31" ht="14.4" x14ac:dyDescent="0.3">
      <c r="A5508">
        <v>48</v>
      </c>
      <c r="B5508" t="s">
        <v>24</v>
      </c>
      <c r="C5508" t="s">
        <v>358</v>
      </c>
      <c r="D5508" t="s">
        <v>359</v>
      </c>
      <c r="E5508">
        <v>2011</v>
      </c>
      <c r="F5508" t="s">
        <v>790</v>
      </c>
      <c r="G5508" t="s">
        <v>791</v>
      </c>
      <c r="H5508" s="3" t="s">
        <v>792</v>
      </c>
      <c r="I5508" s="8">
        <v>-16.965</v>
      </c>
      <c r="J5508" s="8">
        <v>-65.412999999999997</v>
      </c>
      <c r="K5508" t="s">
        <v>109</v>
      </c>
      <c r="L5508" t="s">
        <v>110</v>
      </c>
      <c r="M5508" t="s">
        <v>712</v>
      </c>
      <c r="N5508" t="s">
        <v>763</v>
      </c>
      <c r="O5508" s="12">
        <v>2008</v>
      </c>
      <c r="P5508" s="12">
        <v>5</v>
      </c>
      <c r="Q5508" s="12">
        <v>2008</v>
      </c>
      <c r="R5508" s="12">
        <v>10</v>
      </c>
      <c r="S5508">
        <f t="shared" si="67"/>
        <v>8.0645161290322578E-2</v>
      </c>
      <c r="T5508" s="7">
        <v>2.5</v>
      </c>
      <c r="U5508">
        <v>12</v>
      </c>
      <c r="V5508" t="s">
        <v>1183</v>
      </c>
      <c r="W5508">
        <f t="shared" si="68"/>
        <v>480</v>
      </c>
      <c r="X5508" s="5">
        <v>2</v>
      </c>
      <c r="Y5508" s="15" t="s">
        <v>48</v>
      </c>
      <c r="Z5508" t="s">
        <v>55</v>
      </c>
      <c r="AA5508" t="s">
        <v>1107</v>
      </c>
      <c r="AB5508">
        <v>0</v>
      </c>
      <c r="AC5508" s="68" t="s">
        <v>1476</v>
      </c>
      <c r="AD5508" s="68" t="s">
        <v>1659</v>
      </c>
      <c r="AE5508" t="s">
        <v>1475</v>
      </c>
    </row>
    <row r="5509" spans="1:31" ht="14.4" x14ac:dyDescent="0.3">
      <c r="A5509">
        <v>48</v>
      </c>
      <c r="B5509" t="s">
        <v>24</v>
      </c>
      <c r="C5509" t="s">
        <v>358</v>
      </c>
      <c r="D5509" t="s">
        <v>359</v>
      </c>
      <c r="E5509">
        <v>2011</v>
      </c>
      <c r="F5509" t="s">
        <v>790</v>
      </c>
      <c r="G5509" t="s">
        <v>791</v>
      </c>
      <c r="H5509" s="3" t="s">
        <v>792</v>
      </c>
      <c r="I5509" s="8">
        <v>-16.965</v>
      </c>
      <c r="J5509" s="8">
        <v>-65.412999999999997</v>
      </c>
      <c r="K5509" t="s">
        <v>109</v>
      </c>
      <c r="L5509" t="s">
        <v>110</v>
      </c>
      <c r="M5509" t="s">
        <v>712</v>
      </c>
      <c r="N5509" t="s">
        <v>763</v>
      </c>
      <c r="O5509" s="12">
        <v>2008</v>
      </c>
      <c r="P5509" s="12">
        <v>5</v>
      </c>
      <c r="Q5509" s="12">
        <v>2008</v>
      </c>
      <c r="R5509" s="12">
        <v>10</v>
      </c>
      <c r="S5509">
        <f t="shared" si="67"/>
        <v>8.0645161290322578E-2</v>
      </c>
      <c r="T5509" s="7">
        <v>2.5</v>
      </c>
      <c r="U5509">
        <v>12</v>
      </c>
      <c r="V5509" t="s">
        <v>1183</v>
      </c>
      <c r="W5509">
        <f t="shared" si="68"/>
        <v>480</v>
      </c>
      <c r="X5509" s="5">
        <v>2</v>
      </c>
      <c r="Y5509" s="15" t="s">
        <v>48</v>
      </c>
      <c r="Z5509" t="s">
        <v>55</v>
      </c>
      <c r="AA5509" t="s">
        <v>1112</v>
      </c>
      <c r="AB5509">
        <v>0</v>
      </c>
      <c r="AC5509" s="68" t="s">
        <v>1476</v>
      </c>
      <c r="AD5509" s="68" t="s">
        <v>1659</v>
      </c>
      <c r="AE5509" t="s">
        <v>1475</v>
      </c>
    </row>
    <row r="5510" spans="1:31" ht="14.4" x14ac:dyDescent="0.3">
      <c r="A5510">
        <v>48</v>
      </c>
      <c r="B5510" t="s">
        <v>24</v>
      </c>
      <c r="C5510" t="s">
        <v>358</v>
      </c>
      <c r="D5510" t="s">
        <v>359</v>
      </c>
      <c r="E5510">
        <v>2011</v>
      </c>
      <c r="F5510" t="s">
        <v>790</v>
      </c>
      <c r="G5510" t="s">
        <v>791</v>
      </c>
      <c r="H5510" s="3" t="s">
        <v>792</v>
      </c>
      <c r="I5510" s="8">
        <v>-16.965</v>
      </c>
      <c r="J5510" s="8">
        <v>-65.412999999999997</v>
      </c>
      <c r="K5510" t="s">
        <v>109</v>
      </c>
      <c r="L5510" t="s">
        <v>110</v>
      </c>
      <c r="M5510" t="s">
        <v>712</v>
      </c>
      <c r="N5510" t="s">
        <v>763</v>
      </c>
      <c r="O5510" s="12">
        <v>2008</v>
      </c>
      <c r="P5510" s="12">
        <v>5</v>
      </c>
      <c r="Q5510" s="12">
        <v>2008</v>
      </c>
      <c r="R5510" s="12">
        <v>10</v>
      </c>
      <c r="S5510">
        <f t="shared" si="67"/>
        <v>8.0645161290322578E-2</v>
      </c>
      <c r="T5510" s="7">
        <v>2.5</v>
      </c>
      <c r="U5510">
        <v>12</v>
      </c>
      <c r="V5510" t="s">
        <v>1183</v>
      </c>
      <c r="W5510">
        <f t="shared" si="68"/>
        <v>480</v>
      </c>
      <c r="X5510" s="5">
        <v>2</v>
      </c>
      <c r="Y5510" s="15" t="s">
        <v>48</v>
      </c>
      <c r="Z5510" t="s">
        <v>55</v>
      </c>
      <c r="AA5510" t="s">
        <v>889</v>
      </c>
      <c r="AB5510">
        <v>92</v>
      </c>
      <c r="AC5510" s="68" t="s">
        <v>1476</v>
      </c>
      <c r="AD5510" s="68" t="s">
        <v>1659</v>
      </c>
      <c r="AE5510" t="s">
        <v>1475</v>
      </c>
    </row>
    <row r="5511" spans="1:31" ht="14.4" x14ac:dyDescent="0.3">
      <c r="A5511">
        <v>48</v>
      </c>
      <c r="B5511" t="s">
        <v>24</v>
      </c>
      <c r="C5511" t="s">
        <v>358</v>
      </c>
      <c r="D5511" t="s">
        <v>359</v>
      </c>
      <c r="E5511">
        <v>2011</v>
      </c>
      <c r="F5511" t="s">
        <v>790</v>
      </c>
      <c r="G5511" t="s">
        <v>791</v>
      </c>
      <c r="H5511" s="3" t="s">
        <v>792</v>
      </c>
      <c r="I5511" s="8">
        <v>-16.965</v>
      </c>
      <c r="J5511" s="8">
        <v>-65.412999999999997</v>
      </c>
      <c r="K5511" t="s">
        <v>109</v>
      </c>
      <c r="L5511" t="s">
        <v>110</v>
      </c>
      <c r="M5511" t="s">
        <v>712</v>
      </c>
      <c r="N5511" t="s">
        <v>763</v>
      </c>
      <c r="O5511" s="12">
        <v>2008</v>
      </c>
      <c r="P5511" s="12">
        <v>5</v>
      </c>
      <c r="Q5511" s="12">
        <v>2008</v>
      </c>
      <c r="R5511" s="12">
        <v>10</v>
      </c>
      <c r="S5511">
        <f t="shared" si="67"/>
        <v>8.0645161290322578E-2</v>
      </c>
      <c r="T5511" s="7">
        <v>2.5</v>
      </c>
      <c r="U5511">
        <v>12</v>
      </c>
      <c r="V5511" t="s">
        <v>1183</v>
      </c>
      <c r="W5511">
        <f t="shared" si="68"/>
        <v>480</v>
      </c>
      <c r="X5511" s="5">
        <v>2</v>
      </c>
      <c r="Y5511" s="15" t="s">
        <v>48</v>
      </c>
      <c r="Z5511" t="s">
        <v>55</v>
      </c>
      <c r="AA5511" t="s">
        <v>896</v>
      </c>
      <c r="AB5511">
        <v>0</v>
      </c>
      <c r="AC5511" s="68" t="s">
        <v>1476</v>
      </c>
      <c r="AD5511" s="68" t="s">
        <v>1659</v>
      </c>
      <c r="AE5511" t="s">
        <v>1475</v>
      </c>
    </row>
    <row r="5512" spans="1:31" ht="14.4" x14ac:dyDescent="0.3">
      <c r="A5512">
        <v>48</v>
      </c>
      <c r="B5512" t="s">
        <v>24</v>
      </c>
      <c r="C5512" t="s">
        <v>358</v>
      </c>
      <c r="D5512" t="s">
        <v>359</v>
      </c>
      <c r="E5512">
        <v>2011</v>
      </c>
      <c r="F5512" t="s">
        <v>790</v>
      </c>
      <c r="G5512" t="s">
        <v>791</v>
      </c>
      <c r="H5512" s="3" t="s">
        <v>792</v>
      </c>
      <c r="I5512" s="8">
        <v>-16.965</v>
      </c>
      <c r="J5512" s="8">
        <v>-65.412999999999997</v>
      </c>
      <c r="K5512" t="s">
        <v>109</v>
      </c>
      <c r="L5512" t="s">
        <v>110</v>
      </c>
      <c r="M5512" t="s">
        <v>712</v>
      </c>
      <c r="N5512" t="s">
        <v>763</v>
      </c>
      <c r="O5512" s="12">
        <v>2008</v>
      </c>
      <c r="P5512" s="12">
        <v>5</v>
      </c>
      <c r="Q5512" s="12">
        <v>2008</v>
      </c>
      <c r="R5512" s="12">
        <v>10</v>
      </c>
      <c r="S5512">
        <f t="shared" si="67"/>
        <v>8.0645161290322578E-2</v>
      </c>
      <c r="T5512" s="7">
        <v>2.5</v>
      </c>
      <c r="U5512">
        <v>12</v>
      </c>
      <c r="V5512" t="s">
        <v>1183</v>
      </c>
      <c r="W5512">
        <f t="shared" si="68"/>
        <v>480</v>
      </c>
      <c r="X5512" s="5">
        <v>2</v>
      </c>
      <c r="Y5512" s="15" t="s">
        <v>48</v>
      </c>
      <c r="Z5512" t="s">
        <v>55</v>
      </c>
      <c r="AA5512" t="s">
        <v>1179</v>
      </c>
      <c r="AB5512">
        <v>0</v>
      </c>
      <c r="AC5512" s="68" t="s">
        <v>1476</v>
      </c>
      <c r="AD5512" s="68" t="s">
        <v>1659</v>
      </c>
      <c r="AE5512" t="s">
        <v>1475</v>
      </c>
    </row>
    <row r="5513" spans="1:31" ht="14.4" x14ac:dyDescent="0.3">
      <c r="A5513">
        <v>48</v>
      </c>
      <c r="B5513" t="s">
        <v>24</v>
      </c>
      <c r="C5513" t="s">
        <v>358</v>
      </c>
      <c r="D5513" t="s">
        <v>359</v>
      </c>
      <c r="E5513">
        <v>2011</v>
      </c>
      <c r="F5513" t="s">
        <v>790</v>
      </c>
      <c r="G5513" t="s">
        <v>791</v>
      </c>
      <c r="H5513" s="3" t="s">
        <v>792</v>
      </c>
      <c r="I5513" s="8">
        <v>-16.965</v>
      </c>
      <c r="J5513" s="8">
        <v>-65.412999999999997</v>
      </c>
      <c r="K5513" t="s">
        <v>109</v>
      </c>
      <c r="L5513" t="s">
        <v>110</v>
      </c>
      <c r="M5513" t="s">
        <v>712</v>
      </c>
      <c r="N5513" t="s">
        <v>763</v>
      </c>
      <c r="O5513" s="12">
        <v>2008</v>
      </c>
      <c r="P5513" s="12">
        <v>5</v>
      </c>
      <c r="Q5513" s="12">
        <v>2008</v>
      </c>
      <c r="R5513" s="12">
        <v>10</v>
      </c>
      <c r="S5513">
        <f t="shared" si="67"/>
        <v>8.0645161290322578E-2</v>
      </c>
      <c r="T5513" s="7">
        <v>2.5</v>
      </c>
      <c r="U5513">
        <v>12</v>
      </c>
      <c r="V5513" t="s">
        <v>1183</v>
      </c>
      <c r="W5513">
        <f t="shared" si="68"/>
        <v>480</v>
      </c>
      <c r="X5513" s="5">
        <v>2</v>
      </c>
      <c r="Y5513" s="15" t="s">
        <v>48</v>
      </c>
      <c r="Z5513" t="s">
        <v>55</v>
      </c>
      <c r="AA5513" t="s">
        <v>70</v>
      </c>
      <c r="AB5513">
        <v>0</v>
      </c>
      <c r="AC5513" s="68" t="s">
        <v>1476</v>
      </c>
      <c r="AD5513" s="68" t="s">
        <v>1659</v>
      </c>
      <c r="AE5513" t="s">
        <v>1475</v>
      </c>
    </row>
    <row r="5514" spans="1:31" ht="14.4" x14ac:dyDescent="0.3">
      <c r="A5514">
        <v>48</v>
      </c>
      <c r="B5514" t="s">
        <v>24</v>
      </c>
      <c r="C5514" t="s">
        <v>358</v>
      </c>
      <c r="D5514" t="s">
        <v>359</v>
      </c>
      <c r="E5514">
        <v>2011</v>
      </c>
      <c r="F5514" t="s">
        <v>790</v>
      </c>
      <c r="G5514" t="s">
        <v>791</v>
      </c>
      <c r="H5514" s="3" t="s">
        <v>792</v>
      </c>
      <c r="I5514" s="8">
        <v>-16.965</v>
      </c>
      <c r="J5514" s="8">
        <v>-65.412999999999997</v>
      </c>
      <c r="K5514" t="s">
        <v>109</v>
      </c>
      <c r="L5514" t="s">
        <v>110</v>
      </c>
      <c r="M5514" t="s">
        <v>712</v>
      </c>
      <c r="N5514" t="s">
        <v>763</v>
      </c>
      <c r="O5514" s="12">
        <v>2008</v>
      </c>
      <c r="P5514" s="12">
        <v>5</v>
      </c>
      <c r="Q5514" s="12">
        <v>2008</v>
      </c>
      <c r="R5514" s="12">
        <v>10</v>
      </c>
      <c r="S5514">
        <f t="shared" si="67"/>
        <v>8.0645161290322578E-2</v>
      </c>
      <c r="T5514" s="7">
        <v>2.5</v>
      </c>
      <c r="U5514">
        <v>12</v>
      </c>
      <c r="V5514" t="s">
        <v>1183</v>
      </c>
      <c r="W5514">
        <f t="shared" si="68"/>
        <v>480</v>
      </c>
      <c r="X5514" s="5">
        <v>2</v>
      </c>
      <c r="Y5514" s="15" t="s">
        <v>48</v>
      </c>
      <c r="Z5514" t="s">
        <v>55</v>
      </c>
      <c r="AA5514" t="s">
        <v>1108</v>
      </c>
      <c r="AB5514">
        <v>0</v>
      </c>
      <c r="AC5514" s="68" t="s">
        <v>1476</v>
      </c>
      <c r="AD5514" s="68" t="s">
        <v>1659</v>
      </c>
      <c r="AE5514" t="s">
        <v>1475</v>
      </c>
    </row>
    <row r="5515" spans="1:31" ht="14.4" x14ac:dyDescent="0.3">
      <c r="A5515">
        <v>48</v>
      </c>
      <c r="B5515" t="s">
        <v>24</v>
      </c>
      <c r="C5515" t="s">
        <v>358</v>
      </c>
      <c r="D5515" t="s">
        <v>359</v>
      </c>
      <c r="E5515">
        <v>2011</v>
      </c>
      <c r="F5515" t="s">
        <v>790</v>
      </c>
      <c r="G5515" t="s">
        <v>791</v>
      </c>
      <c r="H5515" s="3" t="s">
        <v>792</v>
      </c>
      <c r="I5515" s="8">
        <v>-16.965</v>
      </c>
      <c r="J5515" s="8">
        <v>-65.412999999999997</v>
      </c>
      <c r="K5515" t="s">
        <v>109</v>
      </c>
      <c r="L5515" t="s">
        <v>110</v>
      </c>
      <c r="M5515" t="s">
        <v>712</v>
      </c>
      <c r="N5515" t="s">
        <v>763</v>
      </c>
      <c r="O5515" s="12">
        <v>2008</v>
      </c>
      <c r="P5515" s="12">
        <v>5</v>
      </c>
      <c r="Q5515" s="12">
        <v>2008</v>
      </c>
      <c r="R5515" s="12">
        <v>10</v>
      </c>
      <c r="S5515">
        <f t="shared" si="67"/>
        <v>8.0645161290322578E-2</v>
      </c>
      <c r="T5515" s="7">
        <v>2.5</v>
      </c>
      <c r="U5515">
        <v>12</v>
      </c>
      <c r="V5515" t="s">
        <v>1183</v>
      </c>
      <c r="W5515">
        <f t="shared" si="68"/>
        <v>480</v>
      </c>
      <c r="X5515" s="5">
        <v>2</v>
      </c>
      <c r="Y5515" s="15" t="s">
        <v>48</v>
      </c>
      <c r="Z5515" t="s">
        <v>55</v>
      </c>
      <c r="AA5515" t="s">
        <v>1139</v>
      </c>
      <c r="AB5515">
        <v>0</v>
      </c>
      <c r="AC5515" s="68" t="s">
        <v>1476</v>
      </c>
      <c r="AD5515" s="68" t="s">
        <v>1659</v>
      </c>
      <c r="AE5515" t="s">
        <v>1475</v>
      </c>
    </row>
    <row r="5516" spans="1:31" ht="14.4" x14ac:dyDescent="0.3">
      <c r="A5516">
        <v>48</v>
      </c>
      <c r="B5516" t="s">
        <v>24</v>
      </c>
      <c r="C5516" t="s">
        <v>358</v>
      </c>
      <c r="D5516" t="s">
        <v>359</v>
      </c>
      <c r="E5516">
        <v>2011</v>
      </c>
      <c r="F5516" t="s">
        <v>790</v>
      </c>
      <c r="G5516" t="s">
        <v>791</v>
      </c>
      <c r="H5516" s="3" t="s">
        <v>792</v>
      </c>
      <c r="I5516" s="8">
        <v>-16.965</v>
      </c>
      <c r="J5516" s="8">
        <v>-65.412999999999997</v>
      </c>
      <c r="K5516" t="s">
        <v>109</v>
      </c>
      <c r="L5516" t="s">
        <v>110</v>
      </c>
      <c r="M5516" t="s">
        <v>712</v>
      </c>
      <c r="N5516" t="s">
        <v>763</v>
      </c>
      <c r="O5516" s="12">
        <v>2008</v>
      </c>
      <c r="P5516" s="12">
        <v>5</v>
      </c>
      <c r="Q5516" s="12">
        <v>2008</v>
      </c>
      <c r="R5516" s="12">
        <v>10</v>
      </c>
      <c r="S5516">
        <f t="shared" si="67"/>
        <v>8.0645161290322578E-2</v>
      </c>
      <c r="T5516" s="7">
        <v>2.5</v>
      </c>
      <c r="U5516">
        <v>12</v>
      </c>
      <c r="V5516" t="s">
        <v>1183</v>
      </c>
      <c r="W5516">
        <f t="shared" si="68"/>
        <v>480</v>
      </c>
      <c r="X5516" s="5">
        <v>2</v>
      </c>
      <c r="Y5516" s="15" t="s">
        <v>48</v>
      </c>
      <c r="Z5516" t="s">
        <v>55</v>
      </c>
      <c r="AA5516" t="s">
        <v>1113</v>
      </c>
      <c r="AB5516">
        <v>0</v>
      </c>
      <c r="AC5516" s="68" t="s">
        <v>1476</v>
      </c>
      <c r="AD5516" s="68" t="s">
        <v>1659</v>
      </c>
      <c r="AE5516" t="s">
        <v>1475</v>
      </c>
    </row>
    <row r="5517" spans="1:31" ht="14.4" x14ac:dyDescent="0.3">
      <c r="A5517">
        <v>48</v>
      </c>
      <c r="B5517" t="s">
        <v>24</v>
      </c>
      <c r="C5517" t="s">
        <v>358</v>
      </c>
      <c r="D5517" t="s">
        <v>359</v>
      </c>
      <c r="E5517">
        <v>2011</v>
      </c>
      <c r="F5517" t="s">
        <v>790</v>
      </c>
      <c r="G5517" t="s">
        <v>791</v>
      </c>
      <c r="H5517" s="3" t="s">
        <v>792</v>
      </c>
      <c r="I5517" s="8">
        <v>-16.965</v>
      </c>
      <c r="J5517" s="8">
        <v>-65.412999999999997</v>
      </c>
      <c r="K5517" t="s">
        <v>109</v>
      </c>
      <c r="L5517" t="s">
        <v>110</v>
      </c>
      <c r="M5517" t="s">
        <v>712</v>
      </c>
      <c r="N5517" t="s">
        <v>763</v>
      </c>
      <c r="O5517" s="12">
        <v>2008</v>
      </c>
      <c r="P5517" s="12">
        <v>5</v>
      </c>
      <c r="Q5517" s="12">
        <v>2008</v>
      </c>
      <c r="R5517" s="12">
        <v>10</v>
      </c>
      <c r="S5517">
        <f t="shared" si="67"/>
        <v>8.0645161290322578E-2</v>
      </c>
      <c r="T5517" s="7">
        <v>2.5</v>
      </c>
      <c r="U5517">
        <v>12</v>
      </c>
      <c r="V5517" t="s">
        <v>1183</v>
      </c>
      <c r="W5517">
        <f t="shared" si="68"/>
        <v>480</v>
      </c>
      <c r="X5517" s="5">
        <v>2</v>
      </c>
      <c r="Y5517" s="15" t="s">
        <v>48</v>
      </c>
      <c r="Z5517" t="s">
        <v>55</v>
      </c>
      <c r="AA5517" t="s">
        <v>73</v>
      </c>
      <c r="AB5517">
        <v>2</v>
      </c>
      <c r="AC5517" s="68" t="s">
        <v>1476</v>
      </c>
      <c r="AD5517" s="68" t="s">
        <v>1659</v>
      </c>
      <c r="AE5517" t="s">
        <v>1475</v>
      </c>
    </row>
    <row r="5518" spans="1:31" ht="14.4" x14ac:dyDescent="0.3">
      <c r="A5518">
        <v>48</v>
      </c>
      <c r="B5518" t="s">
        <v>24</v>
      </c>
      <c r="C5518" t="s">
        <v>358</v>
      </c>
      <c r="D5518" t="s">
        <v>359</v>
      </c>
      <c r="E5518">
        <v>2011</v>
      </c>
      <c r="F5518" t="s">
        <v>790</v>
      </c>
      <c r="G5518" t="s">
        <v>791</v>
      </c>
      <c r="H5518" s="3" t="s">
        <v>792</v>
      </c>
      <c r="I5518" s="8">
        <v>-16.965</v>
      </c>
      <c r="J5518" s="8">
        <v>-65.412999999999997</v>
      </c>
      <c r="K5518" t="s">
        <v>109</v>
      </c>
      <c r="L5518" t="s">
        <v>110</v>
      </c>
      <c r="M5518" t="s">
        <v>712</v>
      </c>
      <c r="N5518" t="s">
        <v>763</v>
      </c>
      <c r="O5518" s="12">
        <v>2008</v>
      </c>
      <c r="P5518" s="12">
        <v>5</v>
      </c>
      <c r="Q5518" s="12">
        <v>2008</v>
      </c>
      <c r="R5518" s="12">
        <v>10</v>
      </c>
      <c r="S5518">
        <f t="shared" si="67"/>
        <v>8.0645161290322578E-2</v>
      </c>
      <c r="T5518" s="7">
        <v>2.5</v>
      </c>
      <c r="U5518">
        <v>12</v>
      </c>
      <c r="V5518" t="s">
        <v>1183</v>
      </c>
      <c r="W5518">
        <f t="shared" si="68"/>
        <v>480</v>
      </c>
      <c r="X5518" s="5">
        <v>2</v>
      </c>
      <c r="Y5518" s="15" t="s">
        <v>48</v>
      </c>
      <c r="Z5518" t="s">
        <v>55</v>
      </c>
      <c r="AA5518" t="s">
        <v>1180</v>
      </c>
      <c r="AB5518">
        <v>0</v>
      </c>
      <c r="AC5518" s="68" t="s">
        <v>1476</v>
      </c>
      <c r="AD5518" s="68" t="s">
        <v>1659</v>
      </c>
      <c r="AE5518" t="s">
        <v>1475</v>
      </c>
    </row>
    <row r="5519" spans="1:31" ht="14.4" x14ac:dyDescent="0.3">
      <c r="A5519">
        <v>48</v>
      </c>
      <c r="B5519" t="s">
        <v>24</v>
      </c>
      <c r="C5519" t="s">
        <v>358</v>
      </c>
      <c r="D5519" t="s">
        <v>359</v>
      </c>
      <c r="E5519">
        <v>2011</v>
      </c>
      <c r="F5519" t="s">
        <v>790</v>
      </c>
      <c r="G5519" t="s">
        <v>791</v>
      </c>
      <c r="H5519" s="3" t="s">
        <v>792</v>
      </c>
      <c r="I5519" s="8">
        <v>-16.965</v>
      </c>
      <c r="J5519" s="8">
        <v>-65.412999999999997</v>
      </c>
      <c r="K5519" t="s">
        <v>109</v>
      </c>
      <c r="L5519" t="s">
        <v>110</v>
      </c>
      <c r="M5519" t="s">
        <v>712</v>
      </c>
      <c r="N5519" t="s">
        <v>763</v>
      </c>
      <c r="O5519" s="12">
        <v>2008</v>
      </c>
      <c r="P5519" s="12">
        <v>5</v>
      </c>
      <c r="Q5519" s="12">
        <v>2008</v>
      </c>
      <c r="R5519" s="12">
        <v>10</v>
      </c>
      <c r="S5519">
        <f t="shared" si="67"/>
        <v>8.0645161290322578E-2</v>
      </c>
      <c r="T5519" s="7">
        <v>2.5</v>
      </c>
      <c r="U5519">
        <v>12</v>
      </c>
      <c r="V5519" t="s">
        <v>1183</v>
      </c>
      <c r="W5519">
        <f t="shared" si="68"/>
        <v>480</v>
      </c>
      <c r="X5519" s="5">
        <v>2</v>
      </c>
      <c r="Y5519" s="15" t="s">
        <v>48</v>
      </c>
      <c r="Z5519" t="s">
        <v>55</v>
      </c>
      <c r="AA5519" t="s">
        <v>1181</v>
      </c>
      <c r="AB5519">
        <v>0</v>
      </c>
      <c r="AC5519" s="68" t="s">
        <v>1476</v>
      </c>
      <c r="AD5519" s="68" t="s">
        <v>1659</v>
      </c>
      <c r="AE5519" t="s">
        <v>1475</v>
      </c>
    </row>
    <row r="5520" spans="1:31" ht="14.4" x14ac:dyDescent="0.3">
      <c r="A5520">
        <v>48</v>
      </c>
      <c r="B5520" t="s">
        <v>24</v>
      </c>
      <c r="C5520" t="s">
        <v>358</v>
      </c>
      <c r="D5520" t="s">
        <v>359</v>
      </c>
      <c r="E5520">
        <v>2011</v>
      </c>
      <c r="F5520" t="s">
        <v>790</v>
      </c>
      <c r="G5520" t="s">
        <v>791</v>
      </c>
      <c r="H5520" s="3" t="s">
        <v>792</v>
      </c>
      <c r="I5520" s="8">
        <v>-16.965</v>
      </c>
      <c r="J5520" s="8">
        <v>-65.412999999999997</v>
      </c>
      <c r="K5520" t="s">
        <v>109</v>
      </c>
      <c r="L5520" t="s">
        <v>110</v>
      </c>
      <c r="M5520" t="s">
        <v>712</v>
      </c>
      <c r="N5520" t="s">
        <v>763</v>
      </c>
      <c r="O5520" s="12">
        <v>2008</v>
      </c>
      <c r="P5520" s="12">
        <v>5</v>
      </c>
      <c r="Q5520" s="12">
        <v>2008</v>
      </c>
      <c r="R5520" s="12">
        <v>10</v>
      </c>
      <c r="S5520">
        <f t="shared" si="67"/>
        <v>8.0645161290322578E-2</v>
      </c>
      <c r="T5520" s="7">
        <v>2.5</v>
      </c>
      <c r="U5520">
        <v>12</v>
      </c>
      <c r="V5520" t="s">
        <v>1183</v>
      </c>
      <c r="W5520">
        <f t="shared" si="68"/>
        <v>480</v>
      </c>
      <c r="X5520" s="5">
        <v>2</v>
      </c>
      <c r="Y5520" s="15" t="s">
        <v>48</v>
      </c>
      <c r="Z5520" t="s">
        <v>55</v>
      </c>
      <c r="AA5520" t="s">
        <v>1182</v>
      </c>
      <c r="AB5520">
        <v>0</v>
      </c>
      <c r="AC5520" s="68" t="s">
        <v>1476</v>
      </c>
      <c r="AD5520" s="68" t="s">
        <v>1659</v>
      </c>
      <c r="AE5520" t="s">
        <v>1475</v>
      </c>
    </row>
    <row r="5521" spans="1:31" ht="14.4" x14ac:dyDescent="0.3">
      <c r="A5521">
        <v>48</v>
      </c>
      <c r="B5521" t="s">
        <v>24</v>
      </c>
      <c r="C5521" t="s">
        <v>358</v>
      </c>
      <c r="D5521" t="s">
        <v>359</v>
      </c>
      <c r="E5521">
        <v>2011</v>
      </c>
      <c r="F5521" t="s">
        <v>790</v>
      </c>
      <c r="G5521" t="s">
        <v>791</v>
      </c>
      <c r="H5521" s="3" t="s">
        <v>792</v>
      </c>
      <c r="I5521" s="8">
        <v>-16.965</v>
      </c>
      <c r="J5521" s="8">
        <v>-65.412999999999997</v>
      </c>
      <c r="K5521" t="s">
        <v>109</v>
      </c>
      <c r="L5521" t="s">
        <v>110</v>
      </c>
      <c r="M5521" t="s">
        <v>712</v>
      </c>
      <c r="N5521" t="s">
        <v>763</v>
      </c>
      <c r="O5521" s="12">
        <v>2008</v>
      </c>
      <c r="P5521" s="12">
        <v>5</v>
      </c>
      <c r="Q5521" s="12">
        <v>2008</v>
      </c>
      <c r="R5521" s="12">
        <v>10</v>
      </c>
      <c r="S5521">
        <f t="shared" si="67"/>
        <v>8.0645161290322578E-2</v>
      </c>
      <c r="T5521" s="7">
        <v>2.5</v>
      </c>
      <c r="U5521">
        <v>12</v>
      </c>
      <c r="V5521" t="s">
        <v>1183</v>
      </c>
      <c r="W5521">
        <f t="shared" si="68"/>
        <v>480</v>
      </c>
      <c r="X5521" s="5">
        <v>2</v>
      </c>
      <c r="Y5521" s="15" t="s">
        <v>48</v>
      </c>
      <c r="Z5521" t="s">
        <v>55</v>
      </c>
      <c r="AA5521" t="s">
        <v>876</v>
      </c>
      <c r="AB5521">
        <v>1</v>
      </c>
      <c r="AC5521" s="68" t="s">
        <v>1476</v>
      </c>
      <c r="AD5521" s="68" t="s">
        <v>1659</v>
      </c>
      <c r="AE5521" t="s">
        <v>1475</v>
      </c>
    </row>
    <row r="5522" spans="1:31" ht="14.4" x14ac:dyDescent="0.3">
      <c r="A5522">
        <v>48</v>
      </c>
      <c r="B5522" t="s">
        <v>24</v>
      </c>
      <c r="C5522" t="s">
        <v>358</v>
      </c>
      <c r="D5522" t="s">
        <v>359</v>
      </c>
      <c r="E5522">
        <v>2011</v>
      </c>
      <c r="F5522" t="s">
        <v>790</v>
      </c>
      <c r="G5522" t="s">
        <v>791</v>
      </c>
      <c r="H5522" s="3" t="s">
        <v>792</v>
      </c>
      <c r="I5522" s="8">
        <v>-16.965</v>
      </c>
      <c r="J5522" s="8">
        <v>-65.412999999999997</v>
      </c>
      <c r="K5522" t="s">
        <v>109</v>
      </c>
      <c r="L5522" t="s">
        <v>110</v>
      </c>
      <c r="M5522" t="s">
        <v>712</v>
      </c>
      <c r="N5522" t="s">
        <v>763</v>
      </c>
      <c r="O5522" s="12">
        <v>2008</v>
      </c>
      <c r="P5522" s="12">
        <v>5</v>
      </c>
      <c r="Q5522" s="12">
        <v>2008</v>
      </c>
      <c r="R5522" s="12">
        <v>10</v>
      </c>
      <c r="S5522">
        <f t="shared" si="67"/>
        <v>8.0645161290322578E-2</v>
      </c>
      <c r="T5522" s="7">
        <v>2.5</v>
      </c>
      <c r="U5522">
        <v>12</v>
      </c>
      <c r="V5522" t="s">
        <v>1183</v>
      </c>
      <c r="W5522">
        <f t="shared" si="68"/>
        <v>480</v>
      </c>
      <c r="X5522" s="5">
        <v>2</v>
      </c>
      <c r="Y5522" s="15" t="s">
        <v>48</v>
      </c>
      <c r="Z5522" t="s">
        <v>55</v>
      </c>
      <c r="AA5522" t="s">
        <v>1168</v>
      </c>
      <c r="AB5522">
        <v>0</v>
      </c>
      <c r="AC5522" s="68" t="s">
        <v>1476</v>
      </c>
      <c r="AD5522" s="68" t="s">
        <v>1659</v>
      </c>
      <c r="AE5522" t="s">
        <v>1475</v>
      </c>
    </row>
    <row r="5523" spans="1:31" ht="14.4" x14ac:dyDescent="0.3">
      <c r="A5523">
        <v>48</v>
      </c>
      <c r="B5523" t="s">
        <v>24</v>
      </c>
      <c r="C5523" t="s">
        <v>358</v>
      </c>
      <c r="D5523" t="s">
        <v>359</v>
      </c>
      <c r="E5523">
        <v>2011</v>
      </c>
      <c r="F5523" t="s">
        <v>790</v>
      </c>
      <c r="G5523" t="s">
        <v>791</v>
      </c>
      <c r="H5523" s="3" t="s">
        <v>792</v>
      </c>
      <c r="I5523" s="8">
        <v>-16.965</v>
      </c>
      <c r="J5523" s="8">
        <v>-65.412999999999997</v>
      </c>
      <c r="K5523" t="s">
        <v>109</v>
      </c>
      <c r="L5523" t="s">
        <v>110</v>
      </c>
      <c r="M5523" t="s">
        <v>712</v>
      </c>
      <c r="N5523" t="s">
        <v>763</v>
      </c>
      <c r="O5523" s="12">
        <v>2008</v>
      </c>
      <c r="P5523" s="12">
        <v>5</v>
      </c>
      <c r="Q5523" s="12">
        <v>2008</v>
      </c>
      <c r="R5523" s="12">
        <v>10</v>
      </c>
      <c r="S5523">
        <f t="shared" si="67"/>
        <v>8.0645161290322578E-2</v>
      </c>
      <c r="T5523" s="7">
        <v>2.5</v>
      </c>
      <c r="U5523">
        <v>12</v>
      </c>
      <c r="V5523" t="s">
        <v>1183</v>
      </c>
      <c r="W5523">
        <f t="shared" si="68"/>
        <v>480</v>
      </c>
      <c r="X5523" s="5">
        <v>2</v>
      </c>
      <c r="Y5523" s="15" t="s">
        <v>48</v>
      </c>
      <c r="Z5523" t="s">
        <v>55</v>
      </c>
      <c r="AA5523" t="s">
        <v>1117</v>
      </c>
      <c r="AB5523">
        <v>0</v>
      </c>
      <c r="AC5523" s="68" t="s">
        <v>1476</v>
      </c>
      <c r="AD5523" s="68" t="s">
        <v>1659</v>
      </c>
      <c r="AE5523" t="s">
        <v>1475</v>
      </c>
    </row>
    <row r="5524" spans="1:31" ht="14.4" x14ac:dyDescent="0.3">
      <c r="A5524">
        <v>48</v>
      </c>
      <c r="B5524" t="s">
        <v>24</v>
      </c>
      <c r="C5524" t="s">
        <v>358</v>
      </c>
      <c r="D5524" t="s">
        <v>359</v>
      </c>
      <c r="E5524">
        <v>2011</v>
      </c>
      <c r="F5524" t="s">
        <v>790</v>
      </c>
      <c r="G5524" t="s">
        <v>791</v>
      </c>
      <c r="H5524" s="3" t="s">
        <v>792</v>
      </c>
      <c r="I5524" s="8">
        <v>-16.965</v>
      </c>
      <c r="J5524" s="8">
        <v>-65.412999999999997</v>
      </c>
      <c r="K5524" t="s">
        <v>109</v>
      </c>
      <c r="L5524" t="s">
        <v>110</v>
      </c>
      <c r="M5524" t="s">
        <v>712</v>
      </c>
      <c r="N5524" t="s">
        <v>763</v>
      </c>
      <c r="O5524" s="12">
        <v>2008</v>
      </c>
      <c r="P5524" s="12">
        <v>5</v>
      </c>
      <c r="Q5524" s="12">
        <v>2008</v>
      </c>
      <c r="R5524" s="12">
        <v>10</v>
      </c>
      <c r="S5524">
        <f t="shared" si="67"/>
        <v>8.0645161290322578E-2</v>
      </c>
      <c r="T5524" s="7">
        <v>2.5</v>
      </c>
      <c r="U5524">
        <v>12</v>
      </c>
      <c r="V5524" t="s">
        <v>1183</v>
      </c>
      <c r="W5524">
        <f t="shared" si="68"/>
        <v>480</v>
      </c>
      <c r="X5524" s="5">
        <v>2</v>
      </c>
      <c r="Y5524" s="15" t="s">
        <v>48</v>
      </c>
      <c r="Z5524" t="s">
        <v>83</v>
      </c>
      <c r="AA5524" t="s">
        <v>128</v>
      </c>
      <c r="AB5524">
        <v>0</v>
      </c>
      <c r="AC5524" s="68" t="s">
        <v>1476</v>
      </c>
      <c r="AD5524" s="68" t="s">
        <v>1659</v>
      </c>
      <c r="AE5524" t="s">
        <v>1475</v>
      </c>
    </row>
    <row r="5525" spans="1:31" ht="14.4" x14ac:dyDescent="0.3">
      <c r="A5525">
        <v>48</v>
      </c>
      <c r="B5525" t="s">
        <v>24</v>
      </c>
      <c r="C5525" t="s">
        <v>358</v>
      </c>
      <c r="D5525" t="s">
        <v>359</v>
      </c>
      <c r="E5525">
        <v>2011</v>
      </c>
      <c r="F5525" t="s">
        <v>790</v>
      </c>
      <c r="G5525" t="s">
        <v>791</v>
      </c>
      <c r="H5525" s="3" t="s">
        <v>792</v>
      </c>
      <c r="I5525" s="8">
        <v>-16.965</v>
      </c>
      <c r="J5525" s="8">
        <v>-65.412999999999997</v>
      </c>
      <c r="K5525" t="s">
        <v>109</v>
      </c>
      <c r="L5525" t="s">
        <v>110</v>
      </c>
      <c r="M5525" t="s">
        <v>712</v>
      </c>
      <c r="N5525" t="s">
        <v>763</v>
      </c>
      <c r="O5525" s="12">
        <v>2008</v>
      </c>
      <c r="P5525" s="12">
        <v>5</v>
      </c>
      <c r="Q5525" s="12">
        <v>2008</v>
      </c>
      <c r="R5525" s="12">
        <v>10</v>
      </c>
      <c r="S5525">
        <f t="shared" si="67"/>
        <v>8.0645161290322578E-2</v>
      </c>
      <c r="T5525" s="7">
        <v>2.5</v>
      </c>
      <c r="U5525">
        <v>12</v>
      </c>
      <c r="V5525" t="s">
        <v>1183</v>
      </c>
      <c r="W5525">
        <f t="shared" si="68"/>
        <v>480</v>
      </c>
      <c r="X5525" s="5">
        <v>2</v>
      </c>
      <c r="Y5525" s="15" t="s">
        <v>48</v>
      </c>
      <c r="Z5525" t="s">
        <v>83</v>
      </c>
      <c r="AA5525" t="s">
        <v>274</v>
      </c>
      <c r="AB5525">
        <v>3</v>
      </c>
      <c r="AC5525" s="68" t="s">
        <v>1476</v>
      </c>
      <c r="AD5525" s="68" t="s">
        <v>1659</v>
      </c>
      <c r="AE5525" t="s">
        <v>1475</v>
      </c>
    </row>
    <row r="5526" spans="1:31" ht="14.4" x14ac:dyDescent="0.3">
      <c r="A5526">
        <v>48</v>
      </c>
      <c r="B5526" t="s">
        <v>24</v>
      </c>
      <c r="C5526" t="s">
        <v>358</v>
      </c>
      <c r="D5526" t="s">
        <v>359</v>
      </c>
      <c r="E5526">
        <v>2011</v>
      </c>
      <c r="F5526" t="s">
        <v>790</v>
      </c>
      <c r="G5526" t="s">
        <v>791</v>
      </c>
      <c r="H5526" s="3" t="s">
        <v>792</v>
      </c>
      <c r="I5526" s="8">
        <v>-16.965</v>
      </c>
      <c r="J5526" s="8">
        <v>-65.412999999999997</v>
      </c>
      <c r="K5526" t="s">
        <v>109</v>
      </c>
      <c r="L5526" t="s">
        <v>110</v>
      </c>
      <c r="M5526" t="s">
        <v>712</v>
      </c>
      <c r="N5526" t="s">
        <v>763</v>
      </c>
      <c r="O5526" s="12">
        <v>2008</v>
      </c>
      <c r="P5526" s="12">
        <v>5</v>
      </c>
      <c r="Q5526" s="12">
        <v>2008</v>
      </c>
      <c r="R5526" s="12">
        <v>10</v>
      </c>
      <c r="S5526">
        <f t="shared" si="67"/>
        <v>8.0645161290322578E-2</v>
      </c>
      <c r="T5526" s="7">
        <v>2.5</v>
      </c>
      <c r="U5526">
        <v>12</v>
      </c>
      <c r="V5526" t="s">
        <v>1183</v>
      </c>
      <c r="W5526">
        <f t="shared" si="68"/>
        <v>480</v>
      </c>
      <c r="X5526" s="5">
        <v>2</v>
      </c>
      <c r="Y5526" s="15" t="s">
        <v>48</v>
      </c>
      <c r="Z5526" t="s">
        <v>83</v>
      </c>
      <c r="AA5526" t="s">
        <v>911</v>
      </c>
      <c r="AB5526">
        <v>1</v>
      </c>
      <c r="AC5526" s="68" t="s">
        <v>1476</v>
      </c>
      <c r="AD5526" s="68" t="s">
        <v>1659</v>
      </c>
      <c r="AE5526" t="s">
        <v>1475</v>
      </c>
    </row>
    <row r="5527" spans="1:31" ht="14.4" x14ac:dyDescent="0.3">
      <c r="A5527">
        <v>48</v>
      </c>
      <c r="B5527" t="s">
        <v>24</v>
      </c>
      <c r="C5527" t="s">
        <v>358</v>
      </c>
      <c r="D5527" t="s">
        <v>359</v>
      </c>
      <c r="E5527">
        <v>2011</v>
      </c>
      <c r="F5527" t="s">
        <v>790</v>
      </c>
      <c r="G5527" t="s">
        <v>791</v>
      </c>
      <c r="H5527" s="3" t="s">
        <v>792</v>
      </c>
      <c r="I5527" s="8">
        <v>-16.965</v>
      </c>
      <c r="J5527" s="8">
        <v>-65.412999999999997</v>
      </c>
      <c r="K5527" t="s">
        <v>109</v>
      </c>
      <c r="L5527" t="s">
        <v>110</v>
      </c>
      <c r="M5527" t="s">
        <v>712</v>
      </c>
      <c r="N5527" t="s">
        <v>763</v>
      </c>
      <c r="O5527" s="12">
        <v>2008</v>
      </c>
      <c r="P5527" s="12">
        <v>5</v>
      </c>
      <c r="Q5527" s="12">
        <v>2008</v>
      </c>
      <c r="R5527" s="12">
        <v>10</v>
      </c>
      <c r="S5527">
        <f t="shared" si="67"/>
        <v>8.0645161290322578E-2</v>
      </c>
      <c r="T5527" s="7">
        <v>2.5</v>
      </c>
      <c r="U5527">
        <v>12</v>
      </c>
      <c r="V5527" t="s">
        <v>1183</v>
      </c>
      <c r="W5527">
        <f t="shared" si="68"/>
        <v>480</v>
      </c>
      <c r="X5527" s="5">
        <v>2</v>
      </c>
      <c r="Y5527" s="15" t="s">
        <v>48</v>
      </c>
      <c r="Z5527" t="s">
        <v>83</v>
      </c>
      <c r="AA5527" t="s">
        <v>902</v>
      </c>
      <c r="AB5527">
        <v>1</v>
      </c>
      <c r="AC5527" s="68" t="s">
        <v>1476</v>
      </c>
      <c r="AD5527" s="68" t="s">
        <v>1659</v>
      </c>
      <c r="AE5527" t="s">
        <v>1475</v>
      </c>
    </row>
    <row r="5528" spans="1:31" ht="14.4" x14ac:dyDescent="0.3">
      <c r="A5528">
        <v>48</v>
      </c>
      <c r="B5528" t="s">
        <v>24</v>
      </c>
      <c r="C5528" t="s">
        <v>358</v>
      </c>
      <c r="D5528" t="s">
        <v>359</v>
      </c>
      <c r="E5528">
        <v>2011</v>
      </c>
      <c r="F5528" t="s">
        <v>790</v>
      </c>
      <c r="G5528" t="s">
        <v>791</v>
      </c>
      <c r="H5528" s="3" t="s">
        <v>792</v>
      </c>
      <c r="I5528" s="8">
        <v>-16.965</v>
      </c>
      <c r="J5528" s="8">
        <v>-65.412999999999997</v>
      </c>
      <c r="K5528" t="s">
        <v>109</v>
      </c>
      <c r="L5528" t="s">
        <v>110</v>
      </c>
      <c r="M5528" t="s">
        <v>712</v>
      </c>
      <c r="N5528" t="s">
        <v>763</v>
      </c>
      <c r="O5528" s="12">
        <v>2008</v>
      </c>
      <c r="P5528" s="12">
        <v>5</v>
      </c>
      <c r="Q5528" s="12">
        <v>2008</v>
      </c>
      <c r="R5528" s="12">
        <v>10</v>
      </c>
      <c r="S5528">
        <f t="shared" si="67"/>
        <v>8.0645161290322578E-2</v>
      </c>
      <c r="T5528" s="7">
        <v>2.5</v>
      </c>
      <c r="U5528">
        <v>12</v>
      </c>
      <c r="V5528" t="s">
        <v>1183</v>
      </c>
      <c r="W5528">
        <f t="shared" si="68"/>
        <v>480</v>
      </c>
      <c r="X5528" s="5">
        <v>2</v>
      </c>
      <c r="Y5528" s="15" t="s">
        <v>48</v>
      </c>
      <c r="Z5528" t="s">
        <v>83</v>
      </c>
      <c r="AA5528" t="s">
        <v>87</v>
      </c>
      <c r="AB5528">
        <v>0</v>
      </c>
      <c r="AC5528" s="68" t="s">
        <v>1476</v>
      </c>
      <c r="AD5528" s="68" t="s">
        <v>1659</v>
      </c>
      <c r="AE5528" t="s">
        <v>1475</v>
      </c>
    </row>
    <row r="5529" spans="1:31" ht="14.4" x14ac:dyDescent="0.3">
      <c r="A5529">
        <v>48</v>
      </c>
      <c r="B5529" t="s">
        <v>24</v>
      </c>
      <c r="C5529" t="s">
        <v>358</v>
      </c>
      <c r="D5529" t="s">
        <v>359</v>
      </c>
      <c r="E5529">
        <v>2011</v>
      </c>
      <c r="F5529" t="s">
        <v>790</v>
      </c>
      <c r="G5529" t="s">
        <v>791</v>
      </c>
      <c r="H5529" s="3" t="s">
        <v>792</v>
      </c>
      <c r="I5529" s="8">
        <v>-16.965</v>
      </c>
      <c r="J5529" s="8">
        <v>-65.412999999999997</v>
      </c>
      <c r="K5529" t="s">
        <v>109</v>
      </c>
      <c r="L5529" t="s">
        <v>110</v>
      </c>
      <c r="M5529" t="s">
        <v>712</v>
      </c>
      <c r="N5529" t="s">
        <v>763</v>
      </c>
      <c r="O5529" s="12">
        <v>2008</v>
      </c>
      <c r="P5529" s="12">
        <v>5</v>
      </c>
      <c r="Q5529" s="12">
        <v>2008</v>
      </c>
      <c r="R5529" s="12">
        <v>10</v>
      </c>
      <c r="S5529">
        <f t="shared" si="67"/>
        <v>8.0645161290322578E-2</v>
      </c>
      <c r="T5529" s="7">
        <v>2.5</v>
      </c>
      <c r="U5529">
        <v>12</v>
      </c>
      <c r="V5529" t="s">
        <v>1183</v>
      </c>
      <c r="W5529">
        <f t="shared" si="68"/>
        <v>480</v>
      </c>
      <c r="X5529" s="5">
        <v>2</v>
      </c>
      <c r="Y5529" s="15" t="s">
        <v>48</v>
      </c>
      <c r="Z5529" t="s">
        <v>83</v>
      </c>
      <c r="AA5529" t="s">
        <v>1144</v>
      </c>
      <c r="AB5529">
        <v>2</v>
      </c>
      <c r="AC5529" s="68" t="s">
        <v>1476</v>
      </c>
      <c r="AD5529" s="68" t="s">
        <v>1659</v>
      </c>
      <c r="AE5529" t="s">
        <v>1475</v>
      </c>
    </row>
    <row r="5530" spans="1:31" ht="14.4" x14ac:dyDescent="0.3">
      <c r="A5530">
        <v>48</v>
      </c>
      <c r="B5530" t="s">
        <v>24</v>
      </c>
      <c r="C5530" t="s">
        <v>358</v>
      </c>
      <c r="D5530" t="s">
        <v>359</v>
      </c>
      <c r="E5530">
        <v>2011</v>
      </c>
      <c r="F5530" t="s">
        <v>790</v>
      </c>
      <c r="G5530" t="s">
        <v>791</v>
      </c>
      <c r="H5530" s="3" t="s">
        <v>792</v>
      </c>
      <c r="I5530" s="8">
        <v>-16.965</v>
      </c>
      <c r="J5530" s="8">
        <v>-65.412999999999997</v>
      </c>
      <c r="K5530" t="s">
        <v>109</v>
      </c>
      <c r="L5530" t="s">
        <v>110</v>
      </c>
      <c r="M5530" t="s">
        <v>712</v>
      </c>
      <c r="N5530" t="s">
        <v>763</v>
      </c>
      <c r="O5530" s="12">
        <v>2008</v>
      </c>
      <c r="P5530" s="12">
        <v>5</v>
      </c>
      <c r="Q5530" s="12">
        <v>2008</v>
      </c>
      <c r="R5530" s="12">
        <v>10</v>
      </c>
      <c r="S5530">
        <f t="shared" si="67"/>
        <v>8.0645161290322578E-2</v>
      </c>
      <c r="T5530" s="7">
        <v>2.5</v>
      </c>
      <c r="U5530">
        <v>12</v>
      </c>
      <c r="V5530" t="s">
        <v>1183</v>
      </c>
      <c r="W5530">
        <f t="shared" si="68"/>
        <v>480</v>
      </c>
      <c r="X5530" s="5">
        <v>2</v>
      </c>
      <c r="Y5530" s="15" t="s">
        <v>48</v>
      </c>
      <c r="Z5530" t="s">
        <v>83</v>
      </c>
      <c r="AA5530" t="s">
        <v>906</v>
      </c>
      <c r="AB5530">
        <v>0</v>
      </c>
      <c r="AC5530" s="68" t="s">
        <v>1476</v>
      </c>
      <c r="AD5530" s="68" t="s">
        <v>1659</v>
      </c>
      <c r="AE5530" t="s">
        <v>1475</v>
      </c>
    </row>
    <row r="5531" spans="1:31" ht="14.4" x14ac:dyDescent="0.3">
      <c r="A5531">
        <v>48</v>
      </c>
      <c r="B5531" t="s">
        <v>24</v>
      </c>
      <c r="C5531" t="s">
        <v>358</v>
      </c>
      <c r="D5531" t="s">
        <v>359</v>
      </c>
      <c r="E5531">
        <v>2011</v>
      </c>
      <c r="F5531" t="s">
        <v>790</v>
      </c>
      <c r="G5531" t="s">
        <v>791</v>
      </c>
      <c r="H5531" s="3" t="s">
        <v>792</v>
      </c>
      <c r="I5531" s="8">
        <v>-16.965</v>
      </c>
      <c r="J5531" s="8">
        <v>-65.412999999999997</v>
      </c>
      <c r="K5531" t="s">
        <v>109</v>
      </c>
      <c r="L5531" t="s">
        <v>110</v>
      </c>
      <c r="M5531" t="s">
        <v>712</v>
      </c>
      <c r="N5531" t="s">
        <v>763</v>
      </c>
      <c r="O5531" s="12">
        <v>2008</v>
      </c>
      <c r="P5531" s="12">
        <v>5</v>
      </c>
      <c r="Q5531" s="12">
        <v>2008</v>
      </c>
      <c r="R5531" s="12">
        <v>10</v>
      </c>
      <c r="S5531">
        <f t="shared" si="67"/>
        <v>8.0645161290322578E-2</v>
      </c>
      <c r="T5531" s="7">
        <v>2.5</v>
      </c>
      <c r="U5531">
        <v>12</v>
      </c>
      <c r="V5531" t="s">
        <v>1183</v>
      </c>
      <c r="W5531">
        <f t="shared" si="68"/>
        <v>480</v>
      </c>
      <c r="X5531" s="5">
        <v>2</v>
      </c>
      <c r="Y5531" s="15" t="s">
        <v>48</v>
      </c>
      <c r="Z5531" t="s">
        <v>90</v>
      </c>
      <c r="AA5531" t="s">
        <v>666</v>
      </c>
      <c r="AB5531">
        <v>0</v>
      </c>
      <c r="AC5531" s="68" t="s">
        <v>1476</v>
      </c>
      <c r="AD5531" s="68" t="s">
        <v>1659</v>
      </c>
      <c r="AE5531" t="s">
        <v>1475</v>
      </c>
    </row>
    <row r="5532" spans="1:31" ht="14.4" x14ac:dyDescent="0.3">
      <c r="A5532">
        <v>48</v>
      </c>
      <c r="B5532" t="s">
        <v>24</v>
      </c>
      <c r="C5532" t="s">
        <v>358</v>
      </c>
      <c r="D5532" t="s">
        <v>359</v>
      </c>
      <c r="E5532">
        <v>2011</v>
      </c>
      <c r="F5532" t="s">
        <v>790</v>
      </c>
      <c r="G5532" t="s">
        <v>791</v>
      </c>
      <c r="H5532" s="3" t="s">
        <v>792</v>
      </c>
      <c r="I5532" s="8">
        <v>-16.965</v>
      </c>
      <c r="J5532" s="8">
        <v>-65.412999999999997</v>
      </c>
      <c r="K5532" t="s">
        <v>109</v>
      </c>
      <c r="L5532" t="s">
        <v>110</v>
      </c>
      <c r="M5532" t="s">
        <v>712</v>
      </c>
      <c r="N5532" t="s">
        <v>763</v>
      </c>
      <c r="O5532" s="12">
        <v>2008</v>
      </c>
      <c r="P5532" s="12">
        <v>5</v>
      </c>
      <c r="Q5532" s="12">
        <v>2008</v>
      </c>
      <c r="R5532" s="12">
        <v>10</v>
      </c>
      <c r="S5532">
        <f t="shared" si="67"/>
        <v>8.0645161290322578E-2</v>
      </c>
      <c r="T5532" s="7">
        <v>2.5</v>
      </c>
      <c r="U5532">
        <v>12</v>
      </c>
      <c r="V5532" t="s">
        <v>1183</v>
      </c>
      <c r="W5532">
        <f t="shared" si="68"/>
        <v>480</v>
      </c>
      <c r="X5532" s="5">
        <v>2</v>
      </c>
      <c r="Y5532" s="15" t="s">
        <v>48</v>
      </c>
      <c r="Z5532" t="s">
        <v>90</v>
      </c>
      <c r="AA5532" t="s">
        <v>91</v>
      </c>
      <c r="AB5532">
        <v>1</v>
      </c>
      <c r="AC5532" s="68" t="s">
        <v>1476</v>
      </c>
      <c r="AD5532" s="68" t="s">
        <v>1659</v>
      </c>
      <c r="AE5532" t="s">
        <v>1475</v>
      </c>
    </row>
    <row r="5533" spans="1:31" ht="14.4" x14ac:dyDescent="0.3">
      <c r="A5533">
        <v>48</v>
      </c>
      <c r="B5533" t="s">
        <v>24</v>
      </c>
      <c r="C5533" t="s">
        <v>358</v>
      </c>
      <c r="D5533" t="s">
        <v>359</v>
      </c>
      <c r="E5533">
        <v>2011</v>
      </c>
      <c r="F5533" t="s">
        <v>793</v>
      </c>
      <c r="G5533" t="s">
        <v>794</v>
      </c>
      <c r="H5533" s="3" t="s">
        <v>795</v>
      </c>
      <c r="I5533" s="8">
        <v>-17.091999999999999</v>
      </c>
      <c r="J5533" s="8">
        <v>-64.781000000000006</v>
      </c>
      <c r="K5533" t="s">
        <v>109</v>
      </c>
      <c r="L5533" t="s">
        <v>110</v>
      </c>
      <c r="M5533" t="s">
        <v>712</v>
      </c>
      <c r="N5533" t="s">
        <v>763</v>
      </c>
      <c r="O5533" s="12">
        <v>2008</v>
      </c>
      <c r="P5533" s="12">
        <v>5</v>
      </c>
      <c r="Q5533" s="12">
        <v>2008</v>
      </c>
      <c r="R5533" s="12">
        <v>10</v>
      </c>
      <c r="S5533">
        <f t="shared" si="67"/>
        <v>8.0645161290322578E-2</v>
      </c>
      <c r="T5533" s="7">
        <v>2.5</v>
      </c>
      <c r="U5533">
        <v>12</v>
      </c>
      <c r="V5533" t="s">
        <v>1183</v>
      </c>
      <c r="W5533">
        <f t="shared" si="68"/>
        <v>480</v>
      </c>
      <c r="X5533" s="5">
        <v>2</v>
      </c>
      <c r="Y5533" s="15" t="s">
        <v>48</v>
      </c>
      <c r="Z5533" t="s">
        <v>1131</v>
      </c>
      <c r="AA5533" t="s">
        <v>1132</v>
      </c>
      <c r="AB5533">
        <v>0</v>
      </c>
      <c r="AC5533" s="68" t="s">
        <v>1476</v>
      </c>
      <c r="AD5533" s="68" t="s">
        <v>1659</v>
      </c>
      <c r="AE5533" t="s">
        <v>1475</v>
      </c>
    </row>
    <row r="5534" spans="1:31" ht="14.4" x14ac:dyDescent="0.3">
      <c r="A5534">
        <v>48</v>
      </c>
      <c r="B5534" t="s">
        <v>24</v>
      </c>
      <c r="C5534" t="s">
        <v>358</v>
      </c>
      <c r="D5534" t="s">
        <v>359</v>
      </c>
      <c r="E5534">
        <v>2011</v>
      </c>
      <c r="F5534" t="s">
        <v>793</v>
      </c>
      <c r="G5534" t="s">
        <v>794</v>
      </c>
      <c r="H5534" s="3" t="s">
        <v>795</v>
      </c>
      <c r="I5534" s="8">
        <v>-17.091999999999999</v>
      </c>
      <c r="J5534" s="8">
        <v>-64.781000000000006</v>
      </c>
      <c r="K5534" t="s">
        <v>109</v>
      </c>
      <c r="L5534" t="s">
        <v>110</v>
      </c>
      <c r="M5534" t="s">
        <v>712</v>
      </c>
      <c r="N5534" t="s">
        <v>763</v>
      </c>
      <c r="O5534" s="12">
        <v>2008</v>
      </c>
      <c r="P5534" s="12">
        <v>5</v>
      </c>
      <c r="Q5534" s="12">
        <v>2008</v>
      </c>
      <c r="R5534" s="12">
        <v>10</v>
      </c>
      <c r="S5534">
        <f t="shared" si="67"/>
        <v>8.0645161290322578E-2</v>
      </c>
      <c r="T5534" s="7">
        <v>2.5</v>
      </c>
      <c r="U5534">
        <v>12</v>
      </c>
      <c r="V5534" t="s">
        <v>1183</v>
      </c>
      <c r="W5534">
        <f t="shared" si="68"/>
        <v>480</v>
      </c>
      <c r="X5534" s="5">
        <v>2</v>
      </c>
      <c r="Y5534" s="15" t="s">
        <v>48</v>
      </c>
      <c r="Z5534" t="s">
        <v>49</v>
      </c>
      <c r="AA5534" t="s">
        <v>1175</v>
      </c>
      <c r="AB5534">
        <v>0</v>
      </c>
      <c r="AC5534" s="68" t="s">
        <v>1476</v>
      </c>
      <c r="AD5534" s="68" t="s">
        <v>1659</v>
      </c>
      <c r="AE5534" t="s">
        <v>1475</v>
      </c>
    </row>
    <row r="5535" spans="1:31" ht="14.4" x14ac:dyDescent="0.3">
      <c r="A5535">
        <v>48</v>
      </c>
      <c r="B5535" t="s">
        <v>24</v>
      </c>
      <c r="C5535" t="s">
        <v>358</v>
      </c>
      <c r="D5535" t="s">
        <v>359</v>
      </c>
      <c r="E5535">
        <v>2011</v>
      </c>
      <c r="F5535" t="s">
        <v>793</v>
      </c>
      <c r="G5535" t="s">
        <v>794</v>
      </c>
      <c r="H5535" s="3" t="s">
        <v>795</v>
      </c>
      <c r="I5535" s="8">
        <v>-17.091999999999999</v>
      </c>
      <c r="J5535" s="8">
        <v>-64.781000000000006</v>
      </c>
      <c r="K5535" t="s">
        <v>109</v>
      </c>
      <c r="L5535" t="s">
        <v>110</v>
      </c>
      <c r="M5535" t="s">
        <v>712</v>
      </c>
      <c r="N5535" t="s">
        <v>763</v>
      </c>
      <c r="O5535" s="12">
        <v>2008</v>
      </c>
      <c r="P5535" s="12">
        <v>5</v>
      </c>
      <c r="Q5535" s="12">
        <v>2008</v>
      </c>
      <c r="R5535" s="12">
        <v>10</v>
      </c>
      <c r="S5535">
        <f t="shared" si="67"/>
        <v>8.0645161290322578E-2</v>
      </c>
      <c r="T5535" s="7">
        <v>2.5</v>
      </c>
      <c r="U5535">
        <v>12</v>
      </c>
      <c r="V5535" t="s">
        <v>1183</v>
      </c>
      <c r="W5535">
        <f t="shared" si="68"/>
        <v>480</v>
      </c>
      <c r="X5535" s="5">
        <v>2</v>
      </c>
      <c r="Y5535" s="15" t="s">
        <v>48</v>
      </c>
      <c r="Z5535" t="s">
        <v>49</v>
      </c>
      <c r="AA5535" t="s">
        <v>1134</v>
      </c>
      <c r="AB5535">
        <v>0</v>
      </c>
      <c r="AC5535" s="68" t="s">
        <v>1476</v>
      </c>
      <c r="AD5535" s="68" t="s">
        <v>1659</v>
      </c>
      <c r="AE5535" t="s">
        <v>1475</v>
      </c>
    </row>
    <row r="5536" spans="1:31" ht="14.4" x14ac:dyDescent="0.3">
      <c r="A5536">
        <v>48</v>
      </c>
      <c r="B5536" t="s">
        <v>24</v>
      </c>
      <c r="C5536" t="s">
        <v>358</v>
      </c>
      <c r="D5536" t="s">
        <v>359</v>
      </c>
      <c r="E5536">
        <v>2011</v>
      </c>
      <c r="F5536" t="s">
        <v>793</v>
      </c>
      <c r="G5536" t="s">
        <v>794</v>
      </c>
      <c r="H5536" s="3" t="s">
        <v>795</v>
      </c>
      <c r="I5536" s="8">
        <v>-17.091999999999999</v>
      </c>
      <c r="J5536" s="8">
        <v>-64.781000000000006</v>
      </c>
      <c r="K5536" t="s">
        <v>109</v>
      </c>
      <c r="L5536" t="s">
        <v>110</v>
      </c>
      <c r="M5536" t="s">
        <v>712</v>
      </c>
      <c r="N5536" t="s">
        <v>763</v>
      </c>
      <c r="O5536" s="12">
        <v>2008</v>
      </c>
      <c r="P5536" s="12">
        <v>5</v>
      </c>
      <c r="Q5536" s="12">
        <v>2008</v>
      </c>
      <c r="R5536" s="12">
        <v>10</v>
      </c>
      <c r="S5536">
        <f t="shared" si="67"/>
        <v>8.0645161290322578E-2</v>
      </c>
      <c r="T5536" s="7">
        <v>2.5</v>
      </c>
      <c r="U5536">
        <v>12</v>
      </c>
      <c r="V5536" t="s">
        <v>1183</v>
      </c>
      <c r="W5536">
        <f t="shared" si="68"/>
        <v>480</v>
      </c>
      <c r="X5536" s="5">
        <v>2</v>
      </c>
      <c r="Y5536" s="15" t="s">
        <v>48</v>
      </c>
      <c r="Z5536" t="s">
        <v>49</v>
      </c>
      <c r="AA5536" t="s">
        <v>490</v>
      </c>
      <c r="AB5536">
        <v>0</v>
      </c>
      <c r="AC5536" s="68" t="s">
        <v>1476</v>
      </c>
      <c r="AD5536" s="68" t="s">
        <v>1659</v>
      </c>
      <c r="AE5536" t="s">
        <v>1475</v>
      </c>
    </row>
    <row r="5537" spans="1:31" ht="14.4" x14ac:dyDescent="0.3">
      <c r="A5537">
        <v>48</v>
      </c>
      <c r="B5537" t="s">
        <v>24</v>
      </c>
      <c r="C5537" t="s">
        <v>358</v>
      </c>
      <c r="D5537" t="s">
        <v>359</v>
      </c>
      <c r="E5537">
        <v>2011</v>
      </c>
      <c r="F5537" t="s">
        <v>793</v>
      </c>
      <c r="G5537" t="s">
        <v>794</v>
      </c>
      <c r="H5537" s="3" t="s">
        <v>795</v>
      </c>
      <c r="I5537" s="8">
        <v>-17.091999999999999</v>
      </c>
      <c r="J5537" s="8">
        <v>-64.781000000000006</v>
      </c>
      <c r="K5537" t="s">
        <v>109</v>
      </c>
      <c r="L5537" t="s">
        <v>110</v>
      </c>
      <c r="M5537" t="s">
        <v>712</v>
      </c>
      <c r="N5537" t="s">
        <v>763</v>
      </c>
      <c r="O5537" s="12">
        <v>2008</v>
      </c>
      <c r="P5537" s="12">
        <v>5</v>
      </c>
      <c r="Q5537" s="12">
        <v>2008</v>
      </c>
      <c r="R5537" s="12">
        <v>10</v>
      </c>
      <c r="S5537">
        <f t="shared" si="67"/>
        <v>8.0645161290322578E-2</v>
      </c>
      <c r="T5537" s="7">
        <v>2.5</v>
      </c>
      <c r="U5537">
        <v>12</v>
      </c>
      <c r="V5537" t="s">
        <v>1183</v>
      </c>
      <c r="W5537">
        <f t="shared" si="68"/>
        <v>480</v>
      </c>
      <c r="X5537" s="5">
        <v>2</v>
      </c>
      <c r="Y5537" s="15" t="s">
        <v>48</v>
      </c>
      <c r="Z5537" t="s">
        <v>49</v>
      </c>
      <c r="AA5537" t="s">
        <v>1176</v>
      </c>
      <c r="AB5537">
        <v>0</v>
      </c>
      <c r="AC5537" s="68" t="s">
        <v>1476</v>
      </c>
      <c r="AD5537" s="68" t="s">
        <v>1659</v>
      </c>
      <c r="AE5537" t="s">
        <v>1475</v>
      </c>
    </row>
    <row r="5538" spans="1:31" ht="14.4" x14ac:dyDescent="0.3">
      <c r="A5538">
        <v>48</v>
      </c>
      <c r="B5538" t="s">
        <v>24</v>
      </c>
      <c r="C5538" t="s">
        <v>358</v>
      </c>
      <c r="D5538" t="s">
        <v>359</v>
      </c>
      <c r="E5538">
        <v>2011</v>
      </c>
      <c r="F5538" t="s">
        <v>793</v>
      </c>
      <c r="G5538" t="s">
        <v>794</v>
      </c>
      <c r="H5538" s="3" t="s">
        <v>795</v>
      </c>
      <c r="I5538" s="8">
        <v>-17.091999999999999</v>
      </c>
      <c r="J5538" s="8">
        <v>-64.781000000000006</v>
      </c>
      <c r="K5538" t="s">
        <v>109</v>
      </c>
      <c r="L5538" t="s">
        <v>110</v>
      </c>
      <c r="M5538" t="s">
        <v>712</v>
      </c>
      <c r="N5538" t="s">
        <v>763</v>
      </c>
      <c r="O5538" s="12">
        <v>2008</v>
      </c>
      <c r="P5538" s="12">
        <v>5</v>
      </c>
      <c r="Q5538" s="12">
        <v>2008</v>
      </c>
      <c r="R5538" s="12">
        <v>10</v>
      </c>
      <c r="S5538">
        <f t="shared" si="67"/>
        <v>8.0645161290322578E-2</v>
      </c>
      <c r="T5538" s="7">
        <v>2.5</v>
      </c>
      <c r="U5538">
        <v>12</v>
      </c>
      <c r="V5538" t="s">
        <v>1183</v>
      </c>
      <c r="W5538">
        <f t="shared" si="68"/>
        <v>480</v>
      </c>
      <c r="X5538" s="5">
        <v>2</v>
      </c>
      <c r="Y5538" s="15" t="s">
        <v>48</v>
      </c>
      <c r="Z5538" t="s">
        <v>49</v>
      </c>
      <c r="AA5538" t="s">
        <v>52</v>
      </c>
      <c r="AB5538">
        <v>0</v>
      </c>
      <c r="AC5538" s="68" t="s">
        <v>1476</v>
      </c>
      <c r="AD5538" s="68" t="s">
        <v>1659</v>
      </c>
      <c r="AE5538" t="s">
        <v>1475</v>
      </c>
    </row>
    <row r="5539" spans="1:31" ht="14.4" x14ac:dyDescent="0.3">
      <c r="A5539">
        <v>48</v>
      </c>
      <c r="B5539" t="s">
        <v>24</v>
      </c>
      <c r="C5539" t="s">
        <v>358</v>
      </c>
      <c r="D5539" t="s">
        <v>359</v>
      </c>
      <c r="E5539">
        <v>2011</v>
      </c>
      <c r="F5539" t="s">
        <v>793</v>
      </c>
      <c r="G5539" t="s">
        <v>794</v>
      </c>
      <c r="H5539" s="3" t="s">
        <v>795</v>
      </c>
      <c r="I5539" s="8">
        <v>-17.091999999999999</v>
      </c>
      <c r="J5539" s="8">
        <v>-64.781000000000006</v>
      </c>
      <c r="K5539" t="s">
        <v>109</v>
      </c>
      <c r="L5539" t="s">
        <v>110</v>
      </c>
      <c r="M5539" t="s">
        <v>712</v>
      </c>
      <c r="N5539" t="s">
        <v>763</v>
      </c>
      <c r="O5539" s="12">
        <v>2008</v>
      </c>
      <c r="P5539" s="12">
        <v>5</v>
      </c>
      <c r="Q5539" s="12">
        <v>2008</v>
      </c>
      <c r="R5539" s="12">
        <v>10</v>
      </c>
      <c r="S5539">
        <f t="shared" si="67"/>
        <v>8.0645161290322578E-2</v>
      </c>
      <c r="T5539" s="7">
        <v>2.5</v>
      </c>
      <c r="U5539">
        <v>12</v>
      </c>
      <c r="V5539" t="s">
        <v>1183</v>
      </c>
      <c r="W5539">
        <f t="shared" si="68"/>
        <v>480</v>
      </c>
      <c r="X5539" s="5">
        <v>2</v>
      </c>
      <c r="Y5539" s="15" t="s">
        <v>48</v>
      </c>
      <c r="Z5539" t="s">
        <v>49</v>
      </c>
      <c r="AA5539" t="s">
        <v>1177</v>
      </c>
      <c r="AB5539">
        <v>0</v>
      </c>
      <c r="AC5539" s="68" t="s">
        <v>1476</v>
      </c>
      <c r="AD5539" s="68" t="s">
        <v>1659</v>
      </c>
      <c r="AE5539" t="s">
        <v>1475</v>
      </c>
    </row>
    <row r="5540" spans="1:31" ht="14.4" x14ac:dyDescent="0.3">
      <c r="A5540">
        <v>48</v>
      </c>
      <c r="B5540" t="s">
        <v>24</v>
      </c>
      <c r="C5540" t="s">
        <v>358</v>
      </c>
      <c r="D5540" t="s">
        <v>359</v>
      </c>
      <c r="E5540">
        <v>2011</v>
      </c>
      <c r="F5540" t="s">
        <v>793</v>
      </c>
      <c r="G5540" t="s">
        <v>794</v>
      </c>
      <c r="H5540" s="3" t="s">
        <v>795</v>
      </c>
      <c r="I5540" s="8">
        <v>-17.091999999999999</v>
      </c>
      <c r="J5540" s="8">
        <v>-64.781000000000006</v>
      </c>
      <c r="K5540" t="s">
        <v>109</v>
      </c>
      <c r="L5540" t="s">
        <v>110</v>
      </c>
      <c r="M5540" t="s">
        <v>712</v>
      </c>
      <c r="N5540" t="s">
        <v>763</v>
      </c>
      <c r="O5540" s="12">
        <v>2008</v>
      </c>
      <c r="P5540" s="12">
        <v>5</v>
      </c>
      <c r="Q5540" s="12">
        <v>2008</v>
      </c>
      <c r="R5540" s="12">
        <v>10</v>
      </c>
      <c r="S5540">
        <f t="shared" si="67"/>
        <v>8.0645161290322578E-2</v>
      </c>
      <c r="T5540" s="7">
        <v>2.5</v>
      </c>
      <c r="U5540">
        <v>12</v>
      </c>
      <c r="V5540" t="s">
        <v>1183</v>
      </c>
      <c r="W5540">
        <f t="shared" si="68"/>
        <v>480</v>
      </c>
      <c r="X5540" s="5">
        <v>2</v>
      </c>
      <c r="Y5540" s="15" t="s">
        <v>48</v>
      </c>
      <c r="Z5540" t="s">
        <v>55</v>
      </c>
      <c r="AA5540" t="s">
        <v>1080</v>
      </c>
      <c r="AB5540">
        <v>0</v>
      </c>
      <c r="AC5540" s="68" t="s">
        <v>1476</v>
      </c>
      <c r="AD5540" s="68" t="s">
        <v>1659</v>
      </c>
      <c r="AE5540" t="s">
        <v>1475</v>
      </c>
    </row>
    <row r="5541" spans="1:31" ht="14.4" x14ac:dyDescent="0.3">
      <c r="A5541">
        <v>48</v>
      </c>
      <c r="B5541" t="s">
        <v>24</v>
      </c>
      <c r="C5541" t="s">
        <v>358</v>
      </c>
      <c r="D5541" t="s">
        <v>359</v>
      </c>
      <c r="E5541">
        <v>2011</v>
      </c>
      <c r="F5541" t="s">
        <v>793</v>
      </c>
      <c r="G5541" t="s">
        <v>794</v>
      </c>
      <c r="H5541" s="3" t="s">
        <v>795</v>
      </c>
      <c r="I5541" s="8">
        <v>-17.091999999999999</v>
      </c>
      <c r="J5541" s="8">
        <v>-64.781000000000006</v>
      </c>
      <c r="K5541" t="s">
        <v>109</v>
      </c>
      <c r="L5541" t="s">
        <v>110</v>
      </c>
      <c r="M5541" t="s">
        <v>712</v>
      </c>
      <c r="N5541" t="s">
        <v>763</v>
      </c>
      <c r="O5541" s="12">
        <v>2008</v>
      </c>
      <c r="P5541" s="12">
        <v>5</v>
      </c>
      <c r="Q5541" s="12">
        <v>2008</v>
      </c>
      <c r="R5541" s="12">
        <v>10</v>
      </c>
      <c r="S5541">
        <f t="shared" si="67"/>
        <v>8.0645161290322578E-2</v>
      </c>
      <c r="T5541" s="7">
        <v>2.5</v>
      </c>
      <c r="U5541">
        <v>12</v>
      </c>
      <c r="V5541" t="s">
        <v>1183</v>
      </c>
      <c r="W5541">
        <f t="shared" si="68"/>
        <v>480</v>
      </c>
      <c r="X5541" s="5">
        <v>2</v>
      </c>
      <c r="Y5541" s="15" t="s">
        <v>48</v>
      </c>
      <c r="Z5541" t="s">
        <v>55</v>
      </c>
      <c r="AA5541" t="s">
        <v>859</v>
      </c>
      <c r="AB5541">
        <v>17</v>
      </c>
      <c r="AC5541" s="68" t="s">
        <v>1476</v>
      </c>
      <c r="AD5541" s="68" t="s">
        <v>1659</v>
      </c>
      <c r="AE5541" t="s">
        <v>1475</v>
      </c>
    </row>
    <row r="5542" spans="1:31" ht="14.4" x14ac:dyDescent="0.3">
      <c r="A5542">
        <v>48</v>
      </c>
      <c r="B5542" t="s">
        <v>24</v>
      </c>
      <c r="C5542" t="s">
        <v>358</v>
      </c>
      <c r="D5542" t="s">
        <v>359</v>
      </c>
      <c r="E5542">
        <v>2011</v>
      </c>
      <c r="F5542" t="s">
        <v>793</v>
      </c>
      <c r="G5542" t="s">
        <v>794</v>
      </c>
      <c r="H5542" s="3" t="s">
        <v>795</v>
      </c>
      <c r="I5542" s="8">
        <v>-17.091999999999999</v>
      </c>
      <c r="J5542" s="8">
        <v>-64.781000000000006</v>
      </c>
      <c r="K5542" t="s">
        <v>109</v>
      </c>
      <c r="L5542" t="s">
        <v>110</v>
      </c>
      <c r="M5542" t="s">
        <v>712</v>
      </c>
      <c r="N5542" t="s">
        <v>763</v>
      </c>
      <c r="O5542" s="12">
        <v>2008</v>
      </c>
      <c r="P5542" s="12">
        <v>5</v>
      </c>
      <c r="Q5542" s="12">
        <v>2008</v>
      </c>
      <c r="R5542" s="12">
        <v>10</v>
      </c>
      <c r="S5542">
        <f t="shared" si="67"/>
        <v>8.0645161290322578E-2</v>
      </c>
      <c r="T5542" s="7">
        <v>2.5</v>
      </c>
      <c r="U5542">
        <v>12</v>
      </c>
      <c r="V5542" t="s">
        <v>1183</v>
      </c>
      <c r="W5542">
        <f t="shared" si="68"/>
        <v>480</v>
      </c>
      <c r="X5542" s="5">
        <v>2</v>
      </c>
      <c r="Y5542" s="15" t="s">
        <v>48</v>
      </c>
      <c r="Z5542" t="s">
        <v>55</v>
      </c>
      <c r="AA5542" t="s">
        <v>1054</v>
      </c>
      <c r="AB5542">
        <v>0</v>
      </c>
      <c r="AC5542" s="68" t="s">
        <v>1476</v>
      </c>
      <c r="AD5542" s="68" t="s">
        <v>1659</v>
      </c>
      <c r="AE5542" t="s">
        <v>1475</v>
      </c>
    </row>
    <row r="5543" spans="1:31" ht="14.4" x14ac:dyDescent="0.3">
      <c r="A5543">
        <v>48</v>
      </c>
      <c r="B5543" t="s">
        <v>24</v>
      </c>
      <c r="C5543" t="s">
        <v>358</v>
      </c>
      <c r="D5543" t="s">
        <v>359</v>
      </c>
      <c r="E5543">
        <v>2011</v>
      </c>
      <c r="F5543" t="s">
        <v>793</v>
      </c>
      <c r="G5543" t="s">
        <v>794</v>
      </c>
      <c r="H5543" s="3" t="s">
        <v>795</v>
      </c>
      <c r="I5543" s="8">
        <v>-17.091999999999999</v>
      </c>
      <c r="J5543" s="8">
        <v>-64.781000000000006</v>
      </c>
      <c r="K5543" t="s">
        <v>109</v>
      </c>
      <c r="L5543" t="s">
        <v>110</v>
      </c>
      <c r="M5543" t="s">
        <v>712</v>
      </c>
      <c r="N5543" t="s">
        <v>763</v>
      </c>
      <c r="O5543" s="12">
        <v>2008</v>
      </c>
      <c r="P5543" s="12">
        <v>5</v>
      </c>
      <c r="Q5543" s="12">
        <v>2008</v>
      </c>
      <c r="R5543" s="12">
        <v>10</v>
      </c>
      <c r="S5543">
        <f t="shared" si="67"/>
        <v>8.0645161290322578E-2</v>
      </c>
      <c r="T5543" s="7">
        <v>2.5</v>
      </c>
      <c r="U5543">
        <v>12</v>
      </c>
      <c r="V5543" t="s">
        <v>1183</v>
      </c>
      <c r="W5543">
        <f t="shared" si="68"/>
        <v>480</v>
      </c>
      <c r="X5543" s="5">
        <v>2</v>
      </c>
      <c r="Y5543" s="15" t="s">
        <v>48</v>
      </c>
      <c r="Z5543" t="s">
        <v>55</v>
      </c>
      <c r="AA5543" t="s">
        <v>890</v>
      </c>
      <c r="AB5543">
        <v>0</v>
      </c>
      <c r="AC5543" s="68" t="s">
        <v>1476</v>
      </c>
      <c r="AD5543" s="68" t="s">
        <v>1659</v>
      </c>
      <c r="AE5543" t="s">
        <v>1475</v>
      </c>
    </row>
    <row r="5544" spans="1:31" ht="14.4" x14ac:dyDescent="0.3">
      <c r="A5544">
        <v>48</v>
      </c>
      <c r="B5544" t="s">
        <v>24</v>
      </c>
      <c r="C5544" t="s">
        <v>358</v>
      </c>
      <c r="D5544" t="s">
        <v>359</v>
      </c>
      <c r="E5544">
        <v>2011</v>
      </c>
      <c r="F5544" t="s">
        <v>793</v>
      </c>
      <c r="G5544" t="s">
        <v>794</v>
      </c>
      <c r="H5544" s="3" t="s">
        <v>795</v>
      </c>
      <c r="I5544" s="8">
        <v>-17.091999999999999</v>
      </c>
      <c r="J5544" s="8">
        <v>-64.781000000000006</v>
      </c>
      <c r="K5544" t="s">
        <v>109</v>
      </c>
      <c r="L5544" t="s">
        <v>110</v>
      </c>
      <c r="M5544" t="s">
        <v>712</v>
      </c>
      <c r="N5544" t="s">
        <v>763</v>
      </c>
      <c r="O5544" s="12">
        <v>2008</v>
      </c>
      <c r="P5544" s="12">
        <v>5</v>
      </c>
      <c r="Q5544" s="12">
        <v>2008</v>
      </c>
      <c r="R5544" s="12">
        <v>10</v>
      </c>
      <c r="S5544">
        <f t="shared" si="67"/>
        <v>8.0645161290322578E-2</v>
      </c>
      <c r="T5544" s="7">
        <v>2.5</v>
      </c>
      <c r="U5544">
        <v>12</v>
      </c>
      <c r="V5544" t="s">
        <v>1183</v>
      </c>
      <c r="W5544">
        <f t="shared" si="68"/>
        <v>480</v>
      </c>
      <c r="X5544" s="5">
        <v>2</v>
      </c>
      <c r="Y5544" s="15" t="s">
        <v>48</v>
      </c>
      <c r="Z5544" t="s">
        <v>55</v>
      </c>
      <c r="AA5544" t="s">
        <v>860</v>
      </c>
      <c r="AB5544">
        <v>0</v>
      </c>
      <c r="AC5544" s="68" t="s">
        <v>1476</v>
      </c>
      <c r="AD5544" s="68" t="s">
        <v>1659</v>
      </c>
      <c r="AE5544" t="s">
        <v>1475</v>
      </c>
    </row>
    <row r="5545" spans="1:31" ht="14.4" x14ac:dyDescent="0.3">
      <c r="A5545">
        <v>48</v>
      </c>
      <c r="B5545" t="s">
        <v>24</v>
      </c>
      <c r="C5545" t="s">
        <v>358</v>
      </c>
      <c r="D5545" t="s">
        <v>359</v>
      </c>
      <c r="E5545">
        <v>2011</v>
      </c>
      <c r="F5545" t="s">
        <v>793</v>
      </c>
      <c r="G5545" t="s">
        <v>794</v>
      </c>
      <c r="H5545" s="3" t="s">
        <v>795</v>
      </c>
      <c r="I5545" s="8">
        <v>-17.091999999999999</v>
      </c>
      <c r="J5545" s="8">
        <v>-64.781000000000006</v>
      </c>
      <c r="K5545" t="s">
        <v>109</v>
      </c>
      <c r="L5545" t="s">
        <v>110</v>
      </c>
      <c r="M5545" t="s">
        <v>712</v>
      </c>
      <c r="N5545" t="s">
        <v>763</v>
      </c>
      <c r="O5545" s="12">
        <v>2008</v>
      </c>
      <c r="P5545" s="12">
        <v>5</v>
      </c>
      <c r="Q5545" s="12">
        <v>2008</v>
      </c>
      <c r="R5545" s="12">
        <v>10</v>
      </c>
      <c r="S5545">
        <f t="shared" si="67"/>
        <v>8.0645161290322578E-2</v>
      </c>
      <c r="T5545" s="7">
        <v>2.5</v>
      </c>
      <c r="U5545">
        <v>12</v>
      </c>
      <c r="V5545" t="s">
        <v>1183</v>
      </c>
      <c r="W5545">
        <f t="shared" si="68"/>
        <v>480</v>
      </c>
      <c r="X5545" s="5">
        <v>2</v>
      </c>
      <c r="Y5545" s="15" t="s">
        <v>48</v>
      </c>
      <c r="Z5545" t="s">
        <v>55</v>
      </c>
      <c r="AA5545" t="s">
        <v>503</v>
      </c>
      <c r="AB5545">
        <v>1</v>
      </c>
      <c r="AC5545" s="68" t="s">
        <v>1476</v>
      </c>
      <c r="AD5545" s="68" t="s">
        <v>1659</v>
      </c>
      <c r="AE5545" t="s">
        <v>1475</v>
      </c>
    </row>
    <row r="5546" spans="1:31" ht="14.4" x14ac:dyDescent="0.3">
      <c r="A5546">
        <v>48</v>
      </c>
      <c r="B5546" t="s">
        <v>24</v>
      </c>
      <c r="C5546" t="s">
        <v>358</v>
      </c>
      <c r="D5546" t="s">
        <v>359</v>
      </c>
      <c r="E5546">
        <v>2011</v>
      </c>
      <c r="F5546" t="s">
        <v>793</v>
      </c>
      <c r="G5546" t="s">
        <v>794</v>
      </c>
      <c r="H5546" s="3" t="s">
        <v>795</v>
      </c>
      <c r="I5546" s="8">
        <v>-17.091999999999999</v>
      </c>
      <c r="J5546" s="8">
        <v>-64.781000000000006</v>
      </c>
      <c r="K5546" t="s">
        <v>109</v>
      </c>
      <c r="L5546" t="s">
        <v>110</v>
      </c>
      <c r="M5546" t="s">
        <v>712</v>
      </c>
      <c r="N5546" t="s">
        <v>763</v>
      </c>
      <c r="O5546" s="12">
        <v>2008</v>
      </c>
      <c r="P5546" s="12">
        <v>5</v>
      </c>
      <c r="Q5546" s="12">
        <v>2008</v>
      </c>
      <c r="R5546" s="12">
        <v>10</v>
      </c>
      <c r="S5546">
        <f t="shared" si="67"/>
        <v>8.0645161290322578E-2</v>
      </c>
      <c r="T5546" s="7">
        <v>2.5</v>
      </c>
      <c r="U5546">
        <v>12</v>
      </c>
      <c r="V5546" t="s">
        <v>1183</v>
      </c>
      <c r="W5546">
        <f t="shared" si="68"/>
        <v>480</v>
      </c>
      <c r="X5546" s="5">
        <v>2</v>
      </c>
      <c r="Y5546" s="15" t="s">
        <v>48</v>
      </c>
      <c r="Z5546" t="s">
        <v>55</v>
      </c>
      <c r="AA5546" t="s">
        <v>1106</v>
      </c>
      <c r="AB5546">
        <v>0</v>
      </c>
      <c r="AC5546" s="68" t="s">
        <v>1476</v>
      </c>
      <c r="AD5546" s="68" t="s">
        <v>1659</v>
      </c>
      <c r="AE5546" t="s">
        <v>1475</v>
      </c>
    </row>
    <row r="5547" spans="1:31" ht="14.4" x14ac:dyDescent="0.3">
      <c r="A5547">
        <v>48</v>
      </c>
      <c r="B5547" t="s">
        <v>24</v>
      </c>
      <c r="C5547" t="s">
        <v>358</v>
      </c>
      <c r="D5547" t="s">
        <v>359</v>
      </c>
      <c r="E5547">
        <v>2011</v>
      </c>
      <c r="F5547" t="s">
        <v>793</v>
      </c>
      <c r="G5547" t="s">
        <v>794</v>
      </c>
      <c r="H5547" s="3" t="s">
        <v>795</v>
      </c>
      <c r="I5547" s="8">
        <v>-17.091999999999999</v>
      </c>
      <c r="J5547" s="8">
        <v>-64.781000000000006</v>
      </c>
      <c r="K5547" t="s">
        <v>109</v>
      </c>
      <c r="L5547" t="s">
        <v>110</v>
      </c>
      <c r="M5547" t="s">
        <v>712</v>
      </c>
      <c r="N5547" t="s">
        <v>763</v>
      </c>
      <c r="O5547" s="12">
        <v>2008</v>
      </c>
      <c r="P5547" s="12">
        <v>5</v>
      </c>
      <c r="Q5547" s="12">
        <v>2008</v>
      </c>
      <c r="R5547" s="12">
        <v>10</v>
      </c>
      <c r="S5547">
        <f t="shared" si="67"/>
        <v>8.0645161290322578E-2</v>
      </c>
      <c r="T5547" s="7">
        <v>2.5</v>
      </c>
      <c r="U5547">
        <v>12</v>
      </c>
      <c r="V5547" t="s">
        <v>1183</v>
      </c>
      <c r="W5547">
        <f t="shared" si="68"/>
        <v>480</v>
      </c>
      <c r="X5547" s="5">
        <v>2</v>
      </c>
      <c r="Y5547" s="15" t="s">
        <v>48</v>
      </c>
      <c r="Z5547" t="s">
        <v>55</v>
      </c>
      <c r="AA5547" t="s">
        <v>861</v>
      </c>
      <c r="AB5547">
        <v>1</v>
      </c>
      <c r="AC5547" s="68" t="s">
        <v>1476</v>
      </c>
      <c r="AD5547" s="68" t="s">
        <v>1659</v>
      </c>
      <c r="AE5547" t="s">
        <v>1475</v>
      </c>
    </row>
    <row r="5548" spans="1:31" ht="14.4" x14ac:dyDescent="0.3">
      <c r="A5548">
        <v>48</v>
      </c>
      <c r="B5548" t="s">
        <v>24</v>
      </c>
      <c r="C5548" t="s">
        <v>358</v>
      </c>
      <c r="D5548" t="s">
        <v>359</v>
      </c>
      <c r="E5548">
        <v>2011</v>
      </c>
      <c r="F5548" t="s">
        <v>793</v>
      </c>
      <c r="G5548" t="s">
        <v>794</v>
      </c>
      <c r="H5548" s="3" t="s">
        <v>795</v>
      </c>
      <c r="I5548" s="8">
        <v>-17.091999999999999</v>
      </c>
      <c r="J5548" s="8">
        <v>-64.781000000000006</v>
      </c>
      <c r="K5548" t="s">
        <v>109</v>
      </c>
      <c r="L5548" t="s">
        <v>110</v>
      </c>
      <c r="M5548" t="s">
        <v>712</v>
      </c>
      <c r="N5548" t="s">
        <v>763</v>
      </c>
      <c r="O5548" s="12">
        <v>2008</v>
      </c>
      <c r="P5548" s="12">
        <v>5</v>
      </c>
      <c r="Q5548" s="12">
        <v>2008</v>
      </c>
      <c r="R5548" s="12">
        <v>10</v>
      </c>
      <c r="S5548">
        <f t="shared" si="67"/>
        <v>8.0645161290322578E-2</v>
      </c>
      <c r="T5548" s="7">
        <v>2.5</v>
      </c>
      <c r="U5548">
        <v>12</v>
      </c>
      <c r="V5548" t="s">
        <v>1183</v>
      </c>
      <c r="W5548">
        <f t="shared" si="68"/>
        <v>480</v>
      </c>
      <c r="X5548" s="5">
        <v>2</v>
      </c>
      <c r="Y5548" s="15" t="s">
        <v>48</v>
      </c>
      <c r="Z5548" t="s">
        <v>55</v>
      </c>
      <c r="AA5548" t="s">
        <v>56</v>
      </c>
      <c r="AB5548">
        <v>0</v>
      </c>
      <c r="AC5548" s="68" t="s">
        <v>1476</v>
      </c>
      <c r="AD5548" s="68" t="s">
        <v>1659</v>
      </c>
      <c r="AE5548" t="s">
        <v>1475</v>
      </c>
    </row>
    <row r="5549" spans="1:31" ht="14.4" x14ac:dyDescent="0.3">
      <c r="A5549">
        <v>48</v>
      </c>
      <c r="B5549" t="s">
        <v>24</v>
      </c>
      <c r="C5549" t="s">
        <v>358</v>
      </c>
      <c r="D5549" t="s">
        <v>359</v>
      </c>
      <c r="E5549">
        <v>2011</v>
      </c>
      <c r="F5549" t="s">
        <v>793</v>
      </c>
      <c r="G5549" t="s">
        <v>794</v>
      </c>
      <c r="H5549" s="3" t="s">
        <v>795</v>
      </c>
      <c r="I5549" s="8">
        <v>-17.091999999999999</v>
      </c>
      <c r="J5549" s="8">
        <v>-64.781000000000006</v>
      </c>
      <c r="K5549" t="s">
        <v>109</v>
      </c>
      <c r="L5549" t="s">
        <v>110</v>
      </c>
      <c r="M5549" t="s">
        <v>712</v>
      </c>
      <c r="N5549" t="s">
        <v>763</v>
      </c>
      <c r="O5549" s="12">
        <v>2008</v>
      </c>
      <c r="P5549" s="12">
        <v>5</v>
      </c>
      <c r="Q5549" s="12">
        <v>2008</v>
      </c>
      <c r="R5549" s="12">
        <v>10</v>
      </c>
      <c r="S5549">
        <f t="shared" si="67"/>
        <v>8.0645161290322578E-2</v>
      </c>
      <c r="T5549" s="7">
        <v>2.5</v>
      </c>
      <c r="U5549">
        <v>12</v>
      </c>
      <c r="V5549" t="s">
        <v>1183</v>
      </c>
      <c r="W5549">
        <f t="shared" si="68"/>
        <v>480</v>
      </c>
      <c r="X5549" s="5">
        <v>2</v>
      </c>
      <c r="Y5549" s="15" t="s">
        <v>48</v>
      </c>
      <c r="Z5549" t="s">
        <v>55</v>
      </c>
      <c r="AA5549" t="s">
        <v>895</v>
      </c>
      <c r="AB5549">
        <v>0</v>
      </c>
      <c r="AC5549" s="68" t="s">
        <v>1476</v>
      </c>
      <c r="AD5549" s="68" t="s">
        <v>1659</v>
      </c>
      <c r="AE5549" t="s">
        <v>1475</v>
      </c>
    </row>
    <row r="5550" spans="1:31" ht="14.4" x14ac:dyDescent="0.3">
      <c r="A5550">
        <v>48</v>
      </c>
      <c r="B5550" t="s">
        <v>24</v>
      </c>
      <c r="C5550" t="s">
        <v>358</v>
      </c>
      <c r="D5550" t="s">
        <v>359</v>
      </c>
      <c r="E5550">
        <v>2011</v>
      </c>
      <c r="F5550" t="s">
        <v>793</v>
      </c>
      <c r="G5550" t="s">
        <v>794</v>
      </c>
      <c r="H5550" s="3" t="s">
        <v>795</v>
      </c>
      <c r="I5550" s="8">
        <v>-17.091999999999999</v>
      </c>
      <c r="J5550" s="8">
        <v>-64.781000000000006</v>
      </c>
      <c r="K5550" t="s">
        <v>109</v>
      </c>
      <c r="L5550" t="s">
        <v>110</v>
      </c>
      <c r="M5550" t="s">
        <v>712</v>
      </c>
      <c r="N5550" t="s">
        <v>763</v>
      </c>
      <c r="O5550" s="12">
        <v>2008</v>
      </c>
      <c r="P5550" s="12">
        <v>5</v>
      </c>
      <c r="Q5550" s="12">
        <v>2008</v>
      </c>
      <c r="R5550" s="12">
        <v>10</v>
      </c>
      <c r="S5550">
        <f t="shared" si="67"/>
        <v>8.0645161290322578E-2</v>
      </c>
      <c r="T5550" s="7">
        <v>2.5</v>
      </c>
      <c r="U5550">
        <v>12</v>
      </c>
      <c r="V5550" t="s">
        <v>1183</v>
      </c>
      <c r="W5550">
        <f t="shared" si="68"/>
        <v>480</v>
      </c>
      <c r="X5550" s="5">
        <v>2</v>
      </c>
      <c r="Y5550" s="15" t="s">
        <v>48</v>
      </c>
      <c r="Z5550" t="s">
        <v>55</v>
      </c>
      <c r="AA5550" t="s">
        <v>1135</v>
      </c>
      <c r="AB5550">
        <v>0</v>
      </c>
      <c r="AC5550" s="68" t="s">
        <v>1476</v>
      </c>
      <c r="AD5550" s="68" t="s">
        <v>1659</v>
      </c>
      <c r="AE5550" t="s">
        <v>1475</v>
      </c>
    </row>
    <row r="5551" spans="1:31" ht="14.4" x14ac:dyDescent="0.3">
      <c r="A5551">
        <v>48</v>
      </c>
      <c r="B5551" t="s">
        <v>24</v>
      </c>
      <c r="C5551" t="s">
        <v>358</v>
      </c>
      <c r="D5551" t="s">
        <v>359</v>
      </c>
      <c r="E5551">
        <v>2011</v>
      </c>
      <c r="F5551" t="s">
        <v>793</v>
      </c>
      <c r="G5551" t="s">
        <v>794</v>
      </c>
      <c r="H5551" s="3" t="s">
        <v>795</v>
      </c>
      <c r="I5551" s="8">
        <v>-17.091999999999999</v>
      </c>
      <c r="J5551" s="8">
        <v>-64.781000000000006</v>
      </c>
      <c r="K5551" t="s">
        <v>109</v>
      </c>
      <c r="L5551" t="s">
        <v>110</v>
      </c>
      <c r="M5551" t="s">
        <v>712</v>
      </c>
      <c r="N5551" t="s">
        <v>763</v>
      </c>
      <c r="O5551" s="12">
        <v>2008</v>
      </c>
      <c r="P5551" s="12">
        <v>5</v>
      </c>
      <c r="Q5551" s="12">
        <v>2008</v>
      </c>
      <c r="R5551" s="12">
        <v>10</v>
      </c>
      <c r="S5551">
        <f t="shared" si="67"/>
        <v>8.0645161290322578E-2</v>
      </c>
      <c r="T5551" s="7">
        <v>2.5</v>
      </c>
      <c r="U5551">
        <v>12</v>
      </c>
      <c r="V5551" t="s">
        <v>1183</v>
      </c>
      <c r="W5551">
        <f t="shared" si="68"/>
        <v>480</v>
      </c>
      <c r="X5551" s="5">
        <v>2</v>
      </c>
      <c r="Y5551" s="15" t="s">
        <v>48</v>
      </c>
      <c r="Z5551" t="s">
        <v>55</v>
      </c>
      <c r="AA5551" t="s">
        <v>59</v>
      </c>
      <c r="AB5551">
        <v>1</v>
      </c>
      <c r="AC5551" s="68" t="s">
        <v>1476</v>
      </c>
      <c r="AD5551" s="68" t="s">
        <v>1659</v>
      </c>
      <c r="AE5551" t="s">
        <v>1475</v>
      </c>
    </row>
    <row r="5552" spans="1:31" ht="14.4" x14ac:dyDescent="0.3">
      <c r="A5552">
        <v>48</v>
      </c>
      <c r="B5552" t="s">
        <v>24</v>
      </c>
      <c r="C5552" t="s">
        <v>358</v>
      </c>
      <c r="D5552" t="s">
        <v>359</v>
      </c>
      <c r="E5552">
        <v>2011</v>
      </c>
      <c r="F5552" t="s">
        <v>793</v>
      </c>
      <c r="G5552" t="s">
        <v>794</v>
      </c>
      <c r="H5552" s="3" t="s">
        <v>795</v>
      </c>
      <c r="I5552" s="8">
        <v>-17.091999999999999</v>
      </c>
      <c r="J5552" s="8">
        <v>-64.781000000000006</v>
      </c>
      <c r="K5552" t="s">
        <v>109</v>
      </c>
      <c r="L5552" t="s">
        <v>110</v>
      </c>
      <c r="M5552" t="s">
        <v>712</v>
      </c>
      <c r="N5552" t="s">
        <v>763</v>
      </c>
      <c r="O5552" s="12">
        <v>2008</v>
      </c>
      <c r="P5552" s="12">
        <v>5</v>
      </c>
      <c r="Q5552" s="12">
        <v>2008</v>
      </c>
      <c r="R5552" s="12">
        <v>10</v>
      </c>
      <c r="S5552">
        <f t="shared" si="67"/>
        <v>8.0645161290322578E-2</v>
      </c>
      <c r="T5552" s="7">
        <v>2.5</v>
      </c>
      <c r="U5552">
        <v>12</v>
      </c>
      <c r="V5552" t="s">
        <v>1183</v>
      </c>
      <c r="W5552">
        <f t="shared" si="68"/>
        <v>480</v>
      </c>
      <c r="X5552" s="5">
        <v>2</v>
      </c>
      <c r="Y5552" s="15" t="s">
        <v>48</v>
      </c>
      <c r="Z5552" t="s">
        <v>55</v>
      </c>
      <c r="AA5552" t="s">
        <v>1136</v>
      </c>
      <c r="AB5552">
        <v>0</v>
      </c>
      <c r="AC5552" s="68" t="s">
        <v>1476</v>
      </c>
      <c r="AD5552" s="68" t="s">
        <v>1659</v>
      </c>
      <c r="AE5552" t="s">
        <v>1475</v>
      </c>
    </row>
    <row r="5553" spans="1:31" ht="14.4" x14ac:dyDescent="0.3">
      <c r="A5553">
        <v>48</v>
      </c>
      <c r="B5553" t="s">
        <v>24</v>
      </c>
      <c r="C5553" t="s">
        <v>358</v>
      </c>
      <c r="D5553" t="s">
        <v>359</v>
      </c>
      <c r="E5553">
        <v>2011</v>
      </c>
      <c r="F5553" t="s">
        <v>793</v>
      </c>
      <c r="G5553" t="s">
        <v>794</v>
      </c>
      <c r="H5553" s="3" t="s">
        <v>795</v>
      </c>
      <c r="I5553" s="8">
        <v>-17.091999999999999</v>
      </c>
      <c r="J5553" s="8">
        <v>-64.781000000000006</v>
      </c>
      <c r="K5553" t="s">
        <v>109</v>
      </c>
      <c r="L5553" t="s">
        <v>110</v>
      </c>
      <c r="M5553" t="s">
        <v>712</v>
      </c>
      <c r="N5553" t="s">
        <v>763</v>
      </c>
      <c r="O5553" s="12">
        <v>2008</v>
      </c>
      <c r="P5553" s="12">
        <v>5</v>
      </c>
      <c r="Q5553" s="12">
        <v>2008</v>
      </c>
      <c r="R5553" s="12">
        <v>10</v>
      </c>
      <c r="S5553">
        <f t="shared" si="67"/>
        <v>8.0645161290322578E-2</v>
      </c>
      <c r="T5553" s="7">
        <v>2.5</v>
      </c>
      <c r="U5553">
        <v>12</v>
      </c>
      <c r="V5553" t="s">
        <v>1183</v>
      </c>
      <c r="W5553">
        <f t="shared" si="68"/>
        <v>480</v>
      </c>
      <c r="X5553" s="5">
        <v>2</v>
      </c>
      <c r="Y5553" s="15" t="s">
        <v>48</v>
      </c>
      <c r="Z5553" t="s">
        <v>55</v>
      </c>
      <c r="AA5553" t="s">
        <v>62</v>
      </c>
      <c r="AB5553">
        <v>0</v>
      </c>
      <c r="AC5553" s="68" t="s">
        <v>1476</v>
      </c>
      <c r="AD5553" s="68" t="s">
        <v>1659</v>
      </c>
      <c r="AE5553" t="s">
        <v>1475</v>
      </c>
    </row>
    <row r="5554" spans="1:31" ht="14.4" x14ac:dyDescent="0.3">
      <c r="A5554">
        <v>48</v>
      </c>
      <c r="B5554" t="s">
        <v>24</v>
      </c>
      <c r="C5554" t="s">
        <v>358</v>
      </c>
      <c r="D5554" t="s">
        <v>359</v>
      </c>
      <c r="E5554">
        <v>2011</v>
      </c>
      <c r="F5554" t="s">
        <v>793</v>
      </c>
      <c r="G5554" t="s">
        <v>794</v>
      </c>
      <c r="H5554" s="3" t="s">
        <v>795</v>
      </c>
      <c r="I5554" s="8">
        <v>-17.091999999999999</v>
      </c>
      <c r="J5554" s="8">
        <v>-64.781000000000006</v>
      </c>
      <c r="K5554" t="s">
        <v>109</v>
      </c>
      <c r="L5554" t="s">
        <v>110</v>
      </c>
      <c r="M5554" t="s">
        <v>712</v>
      </c>
      <c r="N5554" t="s">
        <v>763</v>
      </c>
      <c r="O5554" s="12">
        <v>2008</v>
      </c>
      <c r="P5554" s="12">
        <v>5</v>
      </c>
      <c r="Q5554" s="12">
        <v>2008</v>
      </c>
      <c r="R5554" s="12">
        <v>10</v>
      </c>
      <c r="S5554">
        <f t="shared" si="67"/>
        <v>8.0645161290322578E-2</v>
      </c>
      <c r="T5554" s="7">
        <v>2.5</v>
      </c>
      <c r="U5554">
        <v>12</v>
      </c>
      <c r="V5554" t="s">
        <v>1183</v>
      </c>
      <c r="W5554">
        <f t="shared" si="68"/>
        <v>480</v>
      </c>
      <c r="X5554" s="5">
        <v>2</v>
      </c>
      <c r="Y5554" s="15" t="s">
        <v>48</v>
      </c>
      <c r="Z5554" t="s">
        <v>55</v>
      </c>
      <c r="AA5554" t="s">
        <v>1082</v>
      </c>
      <c r="AB5554">
        <v>0</v>
      </c>
      <c r="AC5554" s="68" t="s">
        <v>1476</v>
      </c>
      <c r="AD5554" s="68" t="s">
        <v>1659</v>
      </c>
      <c r="AE5554" t="s">
        <v>1475</v>
      </c>
    </row>
    <row r="5555" spans="1:31" ht="14.4" x14ac:dyDescent="0.3">
      <c r="A5555">
        <v>48</v>
      </c>
      <c r="B5555" t="s">
        <v>24</v>
      </c>
      <c r="C5555" t="s">
        <v>358</v>
      </c>
      <c r="D5555" t="s">
        <v>359</v>
      </c>
      <c r="E5555">
        <v>2011</v>
      </c>
      <c r="F5555" t="s">
        <v>793</v>
      </c>
      <c r="G5555" t="s">
        <v>794</v>
      </c>
      <c r="H5555" s="3" t="s">
        <v>795</v>
      </c>
      <c r="I5555" s="8">
        <v>-17.091999999999999</v>
      </c>
      <c r="J5555" s="8">
        <v>-64.781000000000006</v>
      </c>
      <c r="K5555" t="s">
        <v>109</v>
      </c>
      <c r="L5555" t="s">
        <v>110</v>
      </c>
      <c r="M5555" t="s">
        <v>712</v>
      </c>
      <c r="N5555" t="s">
        <v>763</v>
      </c>
      <c r="O5555" s="12">
        <v>2008</v>
      </c>
      <c r="P5555" s="12">
        <v>5</v>
      </c>
      <c r="Q5555" s="12">
        <v>2008</v>
      </c>
      <c r="R5555" s="12">
        <v>10</v>
      </c>
      <c r="S5555">
        <f t="shared" si="67"/>
        <v>8.0645161290322578E-2</v>
      </c>
      <c r="T5555" s="7">
        <v>2.5</v>
      </c>
      <c r="U5555">
        <v>12</v>
      </c>
      <c r="V5555" t="s">
        <v>1183</v>
      </c>
      <c r="W5555">
        <f t="shared" si="68"/>
        <v>480</v>
      </c>
      <c r="X5555" s="5">
        <v>2</v>
      </c>
      <c r="Y5555" s="15" t="s">
        <v>48</v>
      </c>
      <c r="Z5555" t="s">
        <v>55</v>
      </c>
      <c r="AA5555" t="s">
        <v>1162</v>
      </c>
      <c r="AB5555">
        <v>0</v>
      </c>
      <c r="AC5555" s="68" t="s">
        <v>1476</v>
      </c>
      <c r="AD5555" s="68" t="s">
        <v>1659</v>
      </c>
      <c r="AE5555" t="s">
        <v>1475</v>
      </c>
    </row>
    <row r="5556" spans="1:31" ht="14.4" x14ac:dyDescent="0.3">
      <c r="A5556">
        <v>48</v>
      </c>
      <c r="B5556" t="s">
        <v>24</v>
      </c>
      <c r="C5556" t="s">
        <v>358</v>
      </c>
      <c r="D5556" t="s">
        <v>359</v>
      </c>
      <c r="E5556">
        <v>2011</v>
      </c>
      <c r="F5556" t="s">
        <v>793</v>
      </c>
      <c r="G5556" t="s">
        <v>794</v>
      </c>
      <c r="H5556" s="3" t="s">
        <v>795</v>
      </c>
      <c r="I5556" s="8">
        <v>-17.091999999999999</v>
      </c>
      <c r="J5556" s="8">
        <v>-64.781000000000006</v>
      </c>
      <c r="K5556" t="s">
        <v>109</v>
      </c>
      <c r="L5556" t="s">
        <v>110</v>
      </c>
      <c r="M5556" t="s">
        <v>712</v>
      </c>
      <c r="N5556" t="s">
        <v>763</v>
      </c>
      <c r="O5556" s="12">
        <v>2008</v>
      </c>
      <c r="P5556" s="12">
        <v>5</v>
      </c>
      <c r="Q5556" s="12">
        <v>2008</v>
      </c>
      <c r="R5556" s="12">
        <v>10</v>
      </c>
      <c r="S5556">
        <f t="shared" si="67"/>
        <v>8.0645161290322578E-2</v>
      </c>
      <c r="T5556" s="7">
        <v>2.5</v>
      </c>
      <c r="U5556">
        <v>12</v>
      </c>
      <c r="V5556" t="s">
        <v>1183</v>
      </c>
      <c r="W5556">
        <f t="shared" si="68"/>
        <v>480</v>
      </c>
      <c r="X5556" s="5">
        <v>2</v>
      </c>
      <c r="Y5556" s="15" t="s">
        <v>48</v>
      </c>
      <c r="Z5556" t="s">
        <v>55</v>
      </c>
      <c r="AA5556" t="s">
        <v>655</v>
      </c>
      <c r="AB5556">
        <v>0</v>
      </c>
      <c r="AC5556" s="68" t="s">
        <v>1476</v>
      </c>
      <c r="AD5556" s="68" t="s">
        <v>1659</v>
      </c>
      <c r="AE5556" t="s">
        <v>1475</v>
      </c>
    </row>
    <row r="5557" spans="1:31" ht="14.4" x14ac:dyDescent="0.3">
      <c r="A5557">
        <v>48</v>
      </c>
      <c r="B5557" t="s">
        <v>24</v>
      </c>
      <c r="C5557" t="s">
        <v>358</v>
      </c>
      <c r="D5557" t="s">
        <v>359</v>
      </c>
      <c r="E5557">
        <v>2011</v>
      </c>
      <c r="F5557" t="s">
        <v>793</v>
      </c>
      <c r="G5557" t="s">
        <v>794</v>
      </c>
      <c r="H5557" s="3" t="s">
        <v>795</v>
      </c>
      <c r="I5557" s="8">
        <v>-17.091999999999999</v>
      </c>
      <c r="J5557" s="8">
        <v>-64.781000000000006</v>
      </c>
      <c r="K5557" t="s">
        <v>109</v>
      </c>
      <c r="L5557" t="s">
        <v>110</v>
      </c>
      <c r="M5557" t="s">
        <v>712</v>
      </c>
      <c r="N5557" t="s">
        <v>763</v>
      </c>
      <c r="O5557" s="12">
        <v>2008</v>
      </c>
      <c r="P5557" s="12">
        <v>5</v>
      </c>
      <c r="Q5557" s="12">
        <v>2008</v>
      </c>
      <c r="R5557" s="12">
        <v>10</v>
      </c>
      <c r="S5557">
        <f t="shared" si="67"/>
        <v>8.0645161290322578E-2</v>
      </c>
      <c r="T5557" s="7">
        <v>2.5</v>
      </c>
      <c r="U5557">
        <v>12</v>
      </c>
      <c r="V5557" t="s">
        <v>1183</v>
      </c>
      <c r="W5557">
        <f t="shared" si="68"/>
        <v>480</v>
      </c>
      <c r="X5557" s="5">
        <v>2</v>
      </c>
      <c r="Y5557" s="15" t="s">
        <v>48</v>
      </c>
      <c r="Z5557" t="s">
        <v>55</v>
      </c>
      <c r="AA5557" t="s">
        <v>379</v>
      </c>
      <c r="AB5557">
        <v>1</v>
      </c>
      <c r="AC5557" s="68" t="s">
        <v>1476</v>
      </c>
      <c r="AD5557" s="68" t="s">
        <v>1659</v>
      </c>
      <c r="AE5557" t="s">
        <v>1475</v>
      </c>
    </row>
    <row r="5558" spans="1:31" ht="14.4" x14ac:dyDescent="0.3">
      <c r="A5558">
        <v>48</v>
      </c>
      <c r="B5558" t="s">
        <v>24</v>
      </c>
      <c r="C5558" t="s">
        <v>358</v>
      </c>
      <c r="D5558" t="s">
        <v>359</v>
      </c>
      <c r="E5558">
        <v>2011</v>
      </c>
      <c r="F5558" t="s">
        <v>793</v>
      </c>
      <c r="G5558" t="s">
        <v>794</v>
      </c>
      <c r="H5558" s="3" t="s">
        <v>795</v>
      </c>
      <c r="I5558" s="8">
        <v>-17.091999999999999</v>
      </c>
      <c r="J5558" s="8">
        <v>-64.781000000000006</v>
      </c>
      <c r="K5558" t="s">
        <v>109</v>
      </c>
      <c r="L5558" t="s">
        <v>110</v>
      </c>
      <c r="M5558" t="s">
        <v>712</v>
      </c>
      <c r="N5558" t="s">
        <v>763</v>
      </c>
      <c r="O5558" s="12">
        <v>2008</v>
      </c>
      <c r="P5558" s="12">
        <v>5</v>
      </c>
      <c r="Q5558" s="12">
        <v>2008</v>
      </c>
      <c r="R5558" s="12">
        <v>10</v>
      </c>
      <c r="S5558">
        <f t="shared" si="67"/>
        <v>8.0645161290322578E-2</v>
      </c>
      <c r="T5558" s="7">
        <v>2.5</v>
      </c>
      <c r="U5558">
        <v>12</v>
      </c>
      <c r="V5558" t="s">
        <v>1183</v>
      </c>
      <c r="W5558">
        <f t="shared" si="68"/>
        <v>480</v>
      </c>
      <c r="X5558" s="5">
        <v>2</v>
      </c>
      <c r="Y5558" s="15" t="s">
        <v>48</v>
      </c>
      <c r="Z5558" t="s">
        <v>55</v>
      </c>
      <c r="AA5558" t="s">
        <v>899</v>
      </c>
      <c r="AB5558">
        <v>0</v>
      </c>
      <c r="AC5558" s="68" t="s">
        <v>1476</v>
      </c>
      <c r="AD5558" s="68" t="s">
        <v>1659</v>
      </c>
      <c r="AE5558" t="s">
        <v>1475</v>
      </c>
    </row>
    <row r="5559" spans="1:31" ht="14.4" x14ac:dyDescent="0.3">
      <c r="A5559">
        <v>48</v>
      </c>
      <c r="B5559" t="s">
        <v>24</v>
      </c>
      <c r="C5559" t="s">
        <v>358</v>
      </c>
      <c r="D5559" t="s">
        <v>359</v>
      </c>
      <c r="E5559">
        <v>2011</v>
      </c>
      <c r="F5559" t="s">
        <v>793</v>
      </c>
      <c r="G5559" t="s">
        <v>794</v>
      </c>
      <c r="H5559" s="3" t="s">
        <v>795</v>
      </c>
      <c r="I5559" s="8">
        <v>-17.091999999999999</v>
      </c>
      <c r="J5559" s="8">
        <v>-64.781000000000006</v>
      </c>
      <c r="K5559" t="s">
        <v>109</v>
      </c>
      <c r="L5559" t="s">
        <v>110</v>
      </c>
      <c r="M5559" t="s">
        <v>712</v>
      </c>
      <c r="N5559" t="s">
        <v>763</v>
      </c>
      <c r="O5559" s="12">
        <v>2008</v>
      </c>
      <c r="P5559" s="12">
        <v>5</v>
      </c>
      <c r="Q5559" s="12">
        <v>2008</v>
      </c>
      <c r="R5559" s="12">
        <v>10</v>
      </c>
      <c r="S5559">
        <f t="shared" si="67"/>
        <v>8.0645161290322578E-2</v>
      </c>
      <c r="T5559" s="7">
        <v>2.5</v>
      </c>
      <c r="U5559">
        <v>12</v>
      </c>
      <c r="V5559" t="s">
        <v>1183</v>
      </c>
      <c r="W5559">
        <f t="shared" si="68"/>
        <v>480</v>
      </c>
      <c r="X5559" s="5">
        <v>2</v>
      </c>
      <c r="Y5559" s="15" t="s">
        <v>48</v>
      </c>
      <c r="Z5559" t="s">
        <v>55</v>
      </c>
      <c r="AA5559" t="s">
        <v>1062</v>
      </c>
      <c r="AB5559">
        <v>0</v>
      </c>
      <c r="AC5559" s="68" t="s">
        <v>1476</v>
      </c>
      <c r="AD5559" s="68" t="s">
        <v>1659</v>
      </c>
      <c r="AE5559" t="s">
        <v>1475</v>
      </c>
    </row>
    <row r="5560" spans="1:31" ht="14.4" x14ac:dyDescent="0.3">
      <c r="A5560">
        <v>48</v>
      </c>
      <c r="B5560" t="s">
        <v>24</v>
      </c>
      <c r="C5560" t="s">
        <v>358</v>
      </c>
      <c r="D5560" t="s">
        <v>359</v>
      </c>
      <c r="E5560">
        <v>2011</v>
      </c>
      <c r="F5560" t="s">
        <v>793</v>
      </c>
      <c r="G5560" t="s">
        <v>794</v>
      </c>
      <c r="H5560" s="3" t="s">
        <v>795</v>
      </c>
      <c r="I5560" s="8">
        <v>-17.091999999999999</v>
      </c>
      <c r="J5560" s="8">
        <v>-64.781000000000006</v>
      </c>
      <c r="K5560" t="s">
        <v>109</v>
      </c>
      <c r="L5560" t="s">
        <v>110</v>
      </c>
      <c r="M5560" t="s">
        <v>712</v>
      </c>
      <c r="N5560" t="s">
        <v>763</v>
      </c>
      <c r="O5560" s="12">
        <v>2008</v>
      </c>
      <c r="P5560" s="12">
        <v>5</v>
      </c>
      <c r="Q5560" s="12">
        <v>2008</v>
      </c>
      <c r="R5560" s="12">
        <v>10</v>
      </c>
      <c r="S5560">
        <f t="shared" si="67"/>
        <v>8.0645161290322578E-2</v>
      </c>
      <c r="T5560" s="7">
        <v>2.5</v>
      </c>
      <c r="U5560">
        <v>12</v>
      </c>
      <c r="V5560" t="s">
        <v>1183</v>
      </c>
      <c r="W5560">
        <f t="shared" si="68"/>
        <v>480</v>
      </c>
      <c r="X5560" s="5">
        <v>2</v>
      </c>
      <c r="Y5560" s="15" t="s">
        <v>48</v>
      </c>
      <c r="Z5560" t="s">
        <v>55</v>
      </c>
      <c r="AA5560" t="s">
        <v>1072</v>
      </c>
      <c r="AB5560">
        <v>0</v>
      </c>
      <c r="AC5560" s="68" t="s">
        <v>1476</v>
      </c>
      <c r="AD5560" s="68" t="s">
        <v>1659</v>
      </c>
      <c r="AE5560" t="s">
        <v>1475</v>
      </c>
    </row>
    <row r="5561" spans="1:31" ht="14.4" x14ac:dyDescent="0.3">
      <c r="A5561">
        <v>48</v>
      </c>
      <c r="B5561" t="s">
        <v>24</v>
      </c>
      <c r="C5561" t="s">
        <v>358</v>
      </c>
      <c r="D5561" t="s">
        <v>359</v>
      </c>
      <c r="E5561">
        <v>2011</v>
      </c>
      <c r="F5561" t="s">
        <v>793</v>
      </c>
      <c r="G5561" t="s">
        <v>794</v>
      </c>
      <c r="H5561" s="3" t="s">
        <v>795</v>
      </c>
      <c r="I5561" s="8">
        <v>-17.091999999999999</v>
      </c>
      <c r="J5561" s="8">
        <v>-64.781000000000006</v>
      </c>
      <c r="K5561" t="s">
        <v>109</v>
      </c>
      <c r="L5561" t="s">
        <v>110</v>
      </c>
      <c r="M5561" t="s">
        <v>712</v>
      </c>
      <c r="N5561" t="s">
        <v>763</v>
      </c>
      <c r="O5561" s="12">
        <v>2008</v>
      </c>
      <c r="P5561" s="12">
        <v>5</v>
      </c>
      <c r="Q5561" s="12">
        <v>2008</v>
      </c>
      <c r="R5561" s="12">
        <v>10</v>
      </c>
      <c r="S5561">
        <f t="shared" si="67"/>
        <v>8.0645161290322578E-2</v>
      </c>
      <c r="T5561" s="7">
        <v>2.5</v>
      </c>
      <c r="U5561">
        <v>12</v>
      </c>
      <c r="V5561" t="s">
        <v>1183</v>
      </c>
      <c r="W5561">
        <f t="shared" si="68"/>
        <v>480</v>
      </c>
      <c r="X5561" s="5">
        <v>2</v>
      </c>
      <c r="Y5561" s="15" t="s">
        <v>48</v>
      </c>
      <c r="Z5561" t="s">
        <v>55</v>
      </c>
      <c r="AA5561" t="s">
        <v>1110</v>
      </c>
      <c r="AB5561">
        <v>0</v>
      </c>
      <c r="AC5561" s="68" t="s">
        <v>1476</v>
      </c>
      <c r="AD5561" s="68" t="s">
        <v>1659</v>
      </c>
      <c r="AE5561" t="s">
        <v>1475</v>
      </c>
    </row>
    <row r="5562" spans="1:31" ht="14.4" x14ac:dyDescent="0.3">
      <c r="A5562">
        <v>48</v>
      </c>
      <c r="B5562" t="s">
        <v>24</v>
      </c>
      <c r="C5562" t="s">
        <v>358</v>
      </c>
      <c r="D5562" t="s">
        <v>359</v>
      </c>
      <c r="E5562">
        <v>2011</v>
      </c>
      <c r="F5562" t="s">
        <v>793</v>
      </c>
      <c r="G5562" t="s">
        <v>794</v>
      </c>
      <c r="H5562" s="3" t="s">
        <v>795</v>
      </c>
      <c r="I5562" s="8">
        <v>-17.091999999999999</v>
      </c>
      <c r="J5562" s="8">
        <v>-64.781000000000006</v>
      </c>
      <c r="K5562" t="s">
        <v>109</v>
      </c>
      <c r="L5562" t="s">
        <v>110</v>
      </c>
      <c r="M5562" t="s">
        <v>712</v>
      </c>
      <c r="N5562" t="s">
        <v>763</v>
      </c>
      <c r="O5562" s="12">
        <v>2008</v>
      </c>
      <c r="P5562" s="12">
        <v>5</v>
      </c>
      <c r="Q5562" s="12">
        <v>2008</v>
      </c>
      <c r="R5562" s="12">
        <v>10</v>
      </c>
      <c r="S5562">
        <f t="shared" si="67"/>
        <v>8.0645161290322578E-2</v>
      </c>
      <c r="T5562" s="7">
        <v>2.5</v>
      </c>
      <c r="U5562">
        <v>12</v>
      </c>
      <c r="V5562" t="s">
        <v>1183</v>
      </c>
      <c r="W5562">
        <f t="shared" si="68"/>
        <v>480</v>
      </c>
      <c r="X5562" s="5">
        <v>2</v>
      </c>
      <c r="Y5562" s="15" t="s">
        <v>48</v>
      </c>
      <c r="Z5562" t="s">
        <v>55</v>
      </c>
      <c r="AA5562" t="s">
        <v>1178</v>
      </c>
      <c r="AB5562">
        <v>0</v>
      </c>
      <c r="AC5562" s="68" t="s">
        <v>1476</v>
      </c>
      <c r="AD5562" s="68" t="s">
        <v>1659</v>
      </c>
      <c r="AE5562" t="s">
        <v>1475</v>
      </c>
    </row>
    <row r="5563" spans="1:31" ht="14.4" x14ac:dyDescent="0.3">
      <c r="A5563">
        <v>48</v>
      </c>
      <c r="B5563" t="s">
        <v>24</v>
      </c>
      <c r="C5563" t="s">
        <v>358</v>
      </c>
      <c r="D5563" t="s">
        <v>359</v>
      </c>
      <c r="E5563">
        <v>2011</v>
      </c>
      <c r="F5563" t="s">
        <v>793</v>
      </c>
      <c r="G5563" t="s">
        <v>794</v>
      </c>
      <c r="H5563" s="3" t="s">
        <v>795</v>
      </c>
      <c r="I5563" s="8">
        <v>-17.091999999999999</v>
      </c>
      <c r="J5563" s="8">
        <v>-64.781000000000006</v>
      </c>
      <c r="K5563" t="s">
        <v>109</v>
      </c>
      <c r="L5563" t="s">
        <v>110</v>
      </c>
      <c r="M5563" t="s">
        <v>712</v>
      </c>
      <c r="N5563" t="s">
        <v>763</v>
      </c>
      <c r="O5563" s="12">
        <v>2008</v>
      </c>
      <c r="P5563" s="12">
        <v>5</v>
      </c>
      <c r="Q5563" s="12">
        <v>2008</v>
      </c>
      <c r="R5563" s="12">
        <v>10</v>
      </c>
      <c r="S5563">
        <f t="shared" si="67"/>
        <v>8.0645161290322578E-2</v>
      </c>
      <c r="T5563" s="7">
        <v>2.5</v>
      </c>
      <c r="U5563">
        <v>12</v>
      </c>
      <c r="V5563" t="s">
        <v>1183</v>
      </c>
      <c r="W5563">
        <f t="shared" si="68"/>
        <v>480</v>
      </c>
      <c r="X5563" s="5">
        <v>2</v>
      </c>
      <c r="Y5563" s="15" t="s">
        <v>48</v>
      </c>
      <c r="Z5563" t="s">
        <v>55</v>
      </c>
      <c r="AA5563" t="s">
        <v>867</v>
      </c>
      <c r="AB5563">
        <v>7</v>
      </c>
      <c r="AC5563" s="68" t="s">
        <v>1476</v>
      </c>
      <c r="AD5563" s="68" t="s">
        <v>1659</v>
      </c>
      <c r="AE5563" t="s">
        <v>1475</v>
      </c>
    </row>
    <row r="5564" spans="1:31" ht="14.4" x14ac:dyDescent="0.3">
      <c r="A5564">
        <v>48</v>
      </c>
      <c r="B5564" t="s">
        <v>24</v>
      </c>
      <c r="C5564" t="s">
        <v>358</v>
      </c>
      <c r="D5564" t="s">
        <v>359</v>
      </c>
      <c r="E5564">
        <v>2011</v>
      </c>
      <c r="F5564" t="s">
        <v>793</v>
      </c>
      <c r="G5564" t="s">
        <v>794</v>
      </c>
      <c r="H5564" s="3" t="s">
        <v>795</v>
      </c>
      <c r="I5564" s="8">
        <v>-17.091999999999999</v>
      </c>
      <c r="J5564" s="8">
        <v>-64.781000000000006</v>
      </c>
      <c r="K5564" t="s">
        <v>109</v>
      </c>
      <c r="L5564" t="s">
        <v>110</v>
      </c>
      <c r="M5564" t="s">
        <v>712</v>
      </c>
      <c r="N5564" t="s">
        <v>763</v>
      </c>
      <c r="O5564" s="12">
        <v>2008</v>
      </c>
      <c r="P5564" s="12">
        <v>5</v>
      </c>
      <c r="Q5564" s="12">
        <v>2008</v>
      </c>
      <c r="R5564" s="12">
        <v>10</v>
      </c>
      <c r="S5564">
        <f t="shared" si="67"/>
        <v>8.0645161290322578E-2</v>
      </c>
      <c r="T5564" s="7">
        <v>2.5</v>
      </c>
      <c r="U5564">
        <v>12</v>
      </c>
      <c r="V5564" t="s">
        <v>1183</v>
      </c>
      <c r="W5564">
        <f t="shared" si="68"/>
        <v>480</v>
      </c>
      <c r="X5564" s="5">
        <v>2</v>
      </c>
      <c r="Y5564" s="15" t="s">
        <v>48</v>
      </c>
      <c r="Z5564" t="s">
        <v>55</v>
      </c>
      <c r="AA5564" t="s">
        <v>258</v>
      </c>
      <c r="AB5564">
        <v>0</v>
      </c>
      <c r="AC5564" s="68" t="s">
        <v>1476</v>
      </c>
      <c r="AD5564" s="68" t="s">
        <v>1659</v>
      </c>
      <c r="AE5564" t="s">
        <v>1475</v>
      </c>
    </row>
    <row r="5565" spans="1:31" ht="14.4" x14ac:dyDescent="0.3">
      <c r="A5565">
        <v>48</v>
      </c>
      <c r="B5565" t="s">
        <v>24</v>
      </c>
      <c r="C5565" t="s">
        <v>358</v>
      </c>
      <c r="D5565" t="s">
        <v>359</v>
      </c>
      <c r="E5565">
        <v>2011</v>
      </c>
      <c r="F5565" t="s">
        <v>793</v>
      </c>
      <c r="G5565" t="s">
        <v>794</v>
      </c>
      <c r="H5565" s="3" t="s">
        <v>795</v>
      </c>
      <c r="I5565" s="8">
        <v>-17.091999999999999</v>
      </c>
      <c r="J5565" s="8">
        <v>-64.781000000000006</v>
      </c>
      <c r="K5565" t="s">
        <v>109</v>
      </c>
      <c r="L5565" t="s">
        <v>110</v>
      </c>
      <c r="M5565" t="s">
        <v>712</v>
      </c>
      <c r="N5565" t="s">
        <v>763</v>
      </c>
      <c r="O5565" s="12">
        <v>2008</v>
      </c>
      <c r="P5565" s="12">
        <v>5</v>
      </c>
      <c r="Q5565" s="12">
        <v>2008</v>
      </c>
      <c r="R5565" s="12">
        <v>10</v>
      </c>
      <c r="S5565">
        <f t="shared" si="67"/>
        <v>8.0645161290322578E-2</v>
      </c>
      <c r="T5565" s="7">
        <v>2.5</v>
      </c>
      <c r="U5565">
        <v>12</v>
      </c>
      <c r="V5565" t="s">
        <v>1183</v>
      </c>
      <c r="W5565">
        <f t="shared" si="68"/>
        <v>480</v>
      </c>
      <c r="X5565" s="5">
        <v>2</v>
      </c>
      <c r="Y5565" s="15" t="s">
        <v>48</v>
      </c>
      <c r="Z5565" t="s">
        <v>55</v>
      </c>
      <c r="AA5565" t="s">
        <v>1083</v>
      </c>
      <c r="AB5565">
        <v>8</v>
      </c>
      <c r="AC5565" s="68" t="s">
        <v>1476</v>
      </c>
      <c r="AD5565" s="68" t="s">
        <v>1659</v>
      </c>
      <c r="AE5565" t="s">
        <v>1475</v>
      </c>
    </row>
    <row r="5566" spans="1:31" ht="14.4" x14ac:dyDescent="0.3">
      <c r="A5566">
        <v>48</v>
      </c>
      <c r="B5566" t="s">
        <v>24</v>
      </c>
      <c r="C5566" t="s">
        <v>358</v>
      </c>
      <c r="D5566" t="s">
        <v>359</v>
      </c>
      <c r="E5566">
        <v>2011</v>
      </c>
      <c r="F5566" t="s">
        <v>793</v>
      </c>
      <c r="G5566" t="s">
        <v>794</v>
      </c>
      <c r="H5566" s="3" t="s">
        <v>795</v>
      </c>
      <c r="I5566" s="8">
        <v>-17.091999999999999</v>
      </c>
      <c r="J5566" s="8">
        <v>-64.781000000000006</v>
      </c>
      <c r="K5566" t="s">
        <v>109</v>
      </c>
      <c r="L5566" t="s">
        <v>110</v>
      </c>
      <c r="M5566" t="s">
        <v>712</v>
      </c>
      <c r="N5566" t="s">
        <v>763</v>
      </c>
      <c r="O5566" s="12">
        <v>2008</v>
      </c>
      <c r="P5566" s="12">
        <v>5</v>
      </c>
      <c r="Q5566" s="12">
        <v>2008</v>
      </c>
      <c r="R5566" s="12">
        <v>10</v>
      </c>
      <c r="S5566">
        <f t="shared" si="67"/>
        <v>8.0645161290322578E-2</v>
      </c>
      <c r="T5566" s="7">
        <v>2.5</v>
      </c>
      <c r="U5566">
        <v>12</v>
      </c>
      <c r="V5566" t="s">
        <v>1183</v>
      </c>
      <c r="W5566">
        <f t="shared" si="68"/>
        <v>480</v>
      </c>
      <c r="X5566" s="5">
        <v>2</v>
      </c>
      <c r="Y5566" s="15" t="s">
        <v>48</v>
      </c>
      <c r="Z5566" t="s">
        <v>55</v>
      </c>
      <c r="AA5566" t="s">
        <v>524</v>
      </c>
      <c r="AB5566">
        <v>4</v>
      </c>
      <c r="AC5566" s="68" t="s">
        <v>1476</v>
      </c>
      <c r="AD5566" s="68" t="s">
        <v>1659</v>
      </c>
      <c r="AE5566" t="s">
        <v>1475</v>
      </c>
    </row>
    <row r="5567" spans="1:31" ht="14.4" x14ac:dyDescent="0.3">
      <c r="A5567">
        <v>48</v>
      </c>
      <c r="B5567" t="s">
        <v>24</v>
      </c>
      <c r="C5567" t="s">
        <v>358</v>
      </c>
      <c r="D5567" t="s">
        <v>359</v>
      </c>
      <c r="E5567">
        <v>2011</v>
      </c>
      <c r="F5567" t="s">
        <v>793</v>
      </c>
      <c r="G5567" t="s">
        <v>794</v>
      </c>
      <c r="H5567" s="3" t="s">
        <v>795</v>
      </c>
      <c r="I5567" s="8">
        <v>-17.091999999999999</v>
      </c>
      <c r="J5567" s="8">
        <v>-64.781000000000006</v>
      </c>
      <c r="K5567" t="s">
        <v>109</v>
      </c>
      <c r="L5567" t="s">
        <v>110</v>
      </c>
      <c r="M5567" t="s">
        <v>712</v>
      </c>
      <c r="N5567" t="s">
        <v>763</v>
      </c>
      <c r="O5567" s="12">
        <v>2008</v>
      </c>
      <c r="P5567" s="12">
        <v>5</v>
      </c>
      <c r="Q5567" s="12">
        <v>2008</v>
      </c>
      <c r="R5567" s="12">
        <v>10</v>
      </c>
      <c r="S5567">
        <f t="shared" si="67"/>
        <v>8.0645161290322578E-2</v>
      </c>
      <c r="T5567" s="7">
        <v>2.5</v>
      </c>
      <c r="U5567">
        <v>12</v>
      </c>
      <c r="V5567" t="s">
        <v>1183</v>
      </c>
      <c r="W5567">
        <f t="shared" si="68"/>
        <v>480</v>
      </c>
      <c r="X5567" s="5">
        <v>2</v>
      </c>
      <c r="Y5567" s="15" t="s">
        <v>48</v>
      </c>
      <c r="Z5567" t="s">
        <v>55</v>
      </c>
      <c r="AA5567" t="s">
        <v>1107</v>
      </c>
      <c r="AB5567">
        <v>0</v>
      </c>
      <c r="AC5567" s="68" t="s">
        <v>1476</v>
      </c>
      <c r="AD5567" s="68" t="s">
        <v>1659</v>
      </c>
      <c r="AE5567" t="s">
        <v>1475</v>
      </c>
    </row>
    <row r="5568" spans="1:31" ht="14.4" x14ac:dyDescent="0.3">
      <c r="A5568">
        <v>48</v>
      </c>
      <c r="B5568" t="s">
        <v>24</v>
      </c>
      <c r="C5568" t="s">
        <v>358</v>
      </c>
      <c r="D5568" t="s">
        <v>359</v>
      </c>
      <c r="E5568">
        <v>2011</v>
      </c>
      <c r="F5568" t="s">
        <v>793</v>
      </c>
      <c r="G5568" t="s">
        <v>794</v>
      </c>
      <c r="H5568" s="3" t="s">
        <v>795</v>
      </c>
      <c r="I5568" s="8">
        <v>-17.091999999999999</v>
      </c>
      <c r="J5568" s="8">
        <v>-64.781000000000006</v>
      </c>
      <c r="K5568" t="s">
        <v>109</v>
      </c>
      <c r="L5568" t="s">
        <v>110</v>
      </c>
      <c r="M5568" t="s">
        <v>712</v>
      </c>
      <c r="N5568" t="s">
        <v>763</v>
      </c>
      <c r="O5568" s="12">
        <v>2008</v>
      </c>
      <c r="P5568" s="12">
        <v>5</v>
      </c>
      <c r="Q5568" s="12">
        <v>2008</v>
      </c>
      <c r="R5568" s="12">
        <v>10</v>
      </c>
      <c r="S5568">
        <f t="shared" si="67"/>
        <v>8.0645161290322578E-2</v>
      </c>
      <c r="T5568" s="7">
        <v>2.5</v>
      </c>
      <c r="U5568">
        <v>12</v>
      </c>
      <c r="V5568" t="s">
        <v>1183</v>
      </c>
      <c r="W5568">
        <f t="shared" si="68"/>
        <v>480</v>
      </c>
      <c r="X5568" s="5">
        <v>2</v>
      </c>
      <c r="Y5568" s="15" t="s">
        <v>48</v>
      </c>
      <c r="Z5568" t="s">
        <v>55</v>
      </c>
      <c r="AA5568" t="s">
        <v>1112</v>
      </c>
      <c r="AB5568">
        <v>0</v>
      </c>
      <c r="AC5568" s="68" t="s">
        <v>1476</v>
      </c>
      <c r="AD5568" s="68" t="s">
        <v>1659</v>
      </c>
      <c r="AE5568" t="s">
        <v>1475</v>
      </c>
    </row>
    <row r="5569" spans="1:31" ht="14.4" x14ac:dyDescent="0.3">
      <c r="A5569">
        <v>48</v>
      </c>
      <c r="B5569" t="s">
        <v>24</v>
      </c>
      <c r="C5569" t="s">
        <v>358</v>
      </c>
      <c r="D5569" t="s">
        <v>359</v>
      </c>
      <c r="E5569">
        <v>2011</v>
      </c>
      <c r="F5569" t="s">
        <v>793</v>
      </c>
      <c r="G5569" t="s">
        <v>794</v>
      </c>
      <c r="H5569" s="3" t="s">
        <v>795</v>
      </c>
      <c r="I5569" s="8">
        <v>-17.091999999999999</v>
      </c>
      <c r="J5569" s="8">
        <v>-64.781000000000006</v>
      </c>
      <c r="K5569" t="s">
        <v>109</v>
      </c>
      <c r="L5569" t="s">
        <v>110</v>
      </c>
      <c r="M5569" t="s">
        <v>712</v>
      </c>
      <c r="N5569" t="s">
        <v>763</v>
      </c>
      <c r="O5569" s="12">
        <v>2008</v>
      </c>
      <c r="P5569" s="12">
        <v>5</v>
      </c>
      <c r="Q5569" s="12">
        <v>2008</v>
      </c>
      <c r="R5569" s="12">
        <v>10</v>
      </c>
      <c r="S5569">
        <f t="shared" si="67"/>
        <v>8.0645161290322578E-2</v>
      </c>
      <c r="T5569" s="7">
        <v>2.5</v>
      </c>
      <c r="U5569">
        <v>12</v>
      </c>
      <c r="V5569" t="s">
        <v>1183</v>
      </c>
      <c r="W5569">
        <f t="shared" si="68"/>
        <v>480</v>
      </c>
      <c r="X5569" s="5">
        <v>2</v>
      </c>
      <c r="Y5569" s="15" t="s">
        <v>48</v>
      </c>
      <c r="Z5569" t="s">
        <v>55</v>
      </c>
      <c r="AA5569" t="s">
        <v>889</v>
      </c>
      <c r="AB5569">
        <v>35</v>
      </c>
      <c r="AC5569" s="68" t="s">
        <v>1476</v>
      </c>
      <c r="AD5569" s="68" t="s">
        <v>1659</v>
      </c>
      <c r="AE5569" t="s">
        <v>1475</v>
      </c>
    </row>
    <row r="5570" spans="1:31" ht="14.4" x14ac:dyDescent="0.3">
      <c r="A5570">
        <v>48</v>
      </c>
      <c r="B5570" t="s">
        <v>24</v>
      </c>
      <c r="C5570" t="s">
        <v>358</v>
      </c>
      <c r="D5570" t="s">
        <v>359</v>
      </c>
      <c r="E5570">
        <v>2011</v>
      </c>
      <c r="F5570" t="s">
        <v>793</v>
      </c>
      <c r="G5570" t="s">
        <v>794</v>
      </c>
      <c r="H5570" s="3" t="s">
        <v>795</v>
      </c>
      <c r="I5570" s="8">
        <v>-17.091999999999999</v>
      </c>
      <c r="J5570" s="8">
        <v>-64.781000000000006</v>
      </c>
      <c r="K5570" t="s">
        <v>109</v>
      </c>
      <c r="L5570" t="s">
        <v>110</v>
      </c>
      <c r="M5570" t="s">
        <v>712</v>
      </c>
      <c r="N5570" t="s">
        <v>763</v>
      </c>
      <c r="O5570" s="12">
        <v>2008</v>
      </c>
      <c r="P5570" s="12">
        <v>5</v>
      </c>
      <c r="Q5570" s="12">
        <v>2008</v>
      </c>
      <c r="R5570" s="12">
        <v>10</v>
      </c>
      <c r="S5570">
        <f t="shared" si="67"/>
        <v>8.0645161290322578E-2</v>
      </c>
      <c r="T5570" s="7">
        <v>2.5</v>
      </c>
      <c r="U5570">
        <v>12</v>
      </c>
      <c r="V5570" t="s">
        <v>1183</v>
      </c>
      <c r="W5570">
        <f t="shared" si="68"/>
        <v>480</v>
      </c>
      <c r="X5570" s="5">
        <v>2</v>
      </c>
      <c r="Y5570" s="15" t="s">
        <v>48</v>
      </c>
      <c r="Z5570" t="s">
        <v>55</v>
      </c>
      <c r="AA5570" t="s">
        <v>896</v>
      </c>
      <c r="AB5570">
        <v>0</v>
      </c>
      <c r="AC5570" s="68" t="s">
        <v>1476</v>
      </c>
      <c r="AD5570" s="68" t="s">
        <v>1659</v>
      </c>
      <c r="AE5570" t="s">
        <v>1475</v>
      </c>
    </row>
    <row r="5571" spans="1:31" ht="14.4" x14ac:dyDescent="0.3">
      <c r="A5571">
        <v>48</v>
      </c>
      <c r="B5571" t="s">
        <v>24</v>
      </c>
      <c r="C5571" t="s">
        <v>358</v>
      </c>
      <c r="D5571" t="s">
        <v>359</v>
      </c>
      <c r="E5571">
        <v>2011</v>
      </c>
      <c r="F5571" t="s">
        <v>793</v>
      </c>
      <c r="G5571" t="s">
        <v>794</v>
      </c>
      <c r="H5571" s="3" t="s">
        <v>795</v>
      </c>
      <c r="I5571" s="8">
        <v>-17.091999999999999</v>
      </c>
      <c r="J5571" s="8">
        <v>-64.781000000000006</v>
      </c>
      <c r="K5571" t="s">
        <v>109</v>
      </c>
      <c r="L5571" t="s">
        <v>110</v>
      </c>
      <c r="M5571" t="s">
        <v>712</v>
      </c>
      <c r="N5571" t="s">
        <v>763</v>
      </c>
      <c r="O5571" s="12">
        <v>2008</v>
      </c>
      <c r="P5571" s="12">
        <v>5</v>
      </c>
      <c r="Q5571" s="12">
        <v>2008</v>
      </c>
      <c r="R5571" s="12">
        <v>10</v>
      </c>
      <c r="S5571">
        <f t="shared" si="67"/>
        <v>8.0645161290322578E-2</v>
      </c>
      <c r="T5571" s="7">
        <v>2.5</v>
      </c>
      <c r="U5571">
        <v>12</v>
      </c>
      <c r="V5571" t="s">
        <v>1183</v>
      </c>
      <c r="W5571">
        <f t="shared" si="68"/>
        <v>480</v>
      </c>
      <c r="X5571" s="5">
        <v>2</v>
      </c>
      <c r="Y5571" s="15" t="s">
        <v>48</v>
      </c>
      <c r="Z5571" t="s">
        <v>55</v>
      </c>
      <c r="AA5571" t="s">
        <v>1179</v>
      </c>
      <c r="AB5571">
        <v>0</v>
      </c>
      <c r="AC5571" s="68" t="s">
        <v>1476</v>
      </c>
      <c r="AD5571" s="68" t="s">
        <v>1659</v>
      </c>
      <c r="AE5571" t="s">
        <v>1475</v>
      </c>
    </row>
    <row r="5572" spans="1:31" ht="14.4" x14ac:dyDescent="0.3">
      <c r="A5572">
        <v>48</v>
      </c>
      <c r="B5572" t="s">
        <v>24</v>
      </c>
      <c r="C5572" t="s">
        <v>358</v>
      </c>
      <c r="D5572" t="s">
        <v>359</v>
      </c>
      <c r="E5572">
        <v>2011</v>
      </c>
      <c r="F5572" t="s">
        <v>793</v>
      </c>
      <c r="G5572" t="s">
        <v>794</v>
      </c>
      <c r="H5572" s="3" t="s">
        <v>795</v>
      </c>
      <c r="I5572" s="8">
        <v>-17.091999999999999</v>
      </c>
      <c r="J5572" s="8">
        <v>-64.781000000000006</v>
      </c>
      <c r="K5572" t="s">
        <v>109</v>
      </c>
      <c r="L5572" t="s">
        <v>110</v>
      </c>
      <c r="M5572" t="s">
        <v>712</v>
      </c>
      <c r="N5572" t="s">
        <v>763</v>
      </c>
      <c r="O5572" s="12">
        <v>2008</v>
      </c>
      <c r="P5572" s="12">
        <v>5</v>
      </c>
      <c r="Q5572" s="12">
        <v>2008</v>
      </c>
      <c r="R5572" s="12">
        <v>10</v>
      </c>
      <c r="S5572">
        <f t="shared" si="67"/>
        <v>8.0645161290322578E-2</v>
      </c>
      <c r="T5572" s="7">
        <v>2.5</v>
      </c>
      <c r="U5572">
        <v>12</v>
      </c>
      <c r="V5572" t="s">
        <v>1183</v>
      </c>
      <c r="W5572">
        <f t="shared" si="68"/>
        <v>480</v>
      </c>
      <c r="X5572" s="5">
        <v>2</v>
      </c>
      <c r="Y5572" s="15" t="s">
        <v>48</v>
      </c>
      <c r="Z5572" t="s">
        <v>55</v>
      </c>
      <c r="AA5572" t="s">
        <v>70</v>
      </c>
      <c r="AB5572">
        <v>0</v>
      </c>
      <c r="AC5572" s="68" t="s">
        <v>1476</v>
      </c>
      <c r="AD5572" s="68" t="s">
        <v>1659</v>
      </c>
      <c r="AE5572" t="s">
        <v>1475</v>
      </c>
    </row>
    <row r="5573" spans="1:31" ht="14.4" x14ac:dyDescent="0.3">
      <c r="A5573">
        <v>48</v>
      </c>
      <c r="B5573" t="s">
        <v>24</v>
      </c>
      <c r="C5573" t="s">
        <v>358</v>
      </c>
      <c r="D5573" t="s">
        <v>359</v>
      </c>
      <c r="E5573">
        <v>2011</v>
      </c>
      <c r="F5573" t="s">
        <v>793</v>
      </c>
      <c r="G5573" t="s">
        <v>794</v>
      </c>
      <c r="H5573" s="3" t="s">
        <v>795</v>
      </c>
      <c r="I5573" s="8">
        <v>-17.091999999999999</v>
      </c>
      <c r="J5573" s="8">
        <v>-64.781000000000006</v>
      </c>
      <c r="K5573" t="s">
        <v>109</v>
      </c>
      <c r="L5573" t="s">
        <v>110</v>
      </c>
      <c r="M5573" t="s">
        <v>712</v>
      </c>
      <c r="N5573" t="s">
        <v>763</v>
      </c>
      <c r="O5573" s="12">
        <v>2008</v>
      </c>
      <c r="P5573" s="12">
        <v>5</v>
      </c>
      <c r="Q5573" s="12">
        <v>2008</v>
      </c>
      <c r="R5573" s="12">
        <v>10</v>
      </c>
      <c r="S5573">
        <f t="shared" si="67"/>
        <v>8.0645161290322578E-2</v>
      </c>
      <c r="T5573" s="7">
        <v>2.5</v>
      </c>
      <c r="U5573">
        <v>12</v>
      </c>
      <c r="V5573" t="s">
        <v>1183</v>
      </c>
      <c r="W5573">
        <f t="shared" si="68"/>
        <v>480</v>
      </c>
      <c r="X5573" s="5">
        <v>2</v>
      </c>
      <c r="Y5573" s="15" t="s">
        <v>48</v>
      </c>
      <c r="Z5573" t="s">
        <v>55</v>
      </c>
      <c r="AA5573" t="s">
        <v>1108</v>
      </c>
      <c r="AB5573">
        <v>0</v>
      </c>
      <c r="AC5573" s="68" t="s">
        <v>1476</v>
      </c>
      <c r="AD5573" s="68" t="s">
        <v>1659</v>
      </c>
      <c r="AE5573" t="s">
        <v>1475</v>
      </c>
    </row>
    <row r="5574" spans="1:31" ht="14.4" x14ac:dyDescent="0.3">
      <c r="A5574">
        <v>48</v>
      </c>
      <c r="B5574" t="s">
        <v>24</v>
      </c>
      <c r="C5574" t="s">
        <v>358</v>
      </c>
      <c r="D5574" t="s">
        <v>359</v>
      </c>
      <c r="E5574">
        <v>2011</v>
      </c>
      <c r="F5574" t="s">
        <v>793</v>
      </c>
      <c r="G5574" t="s">
        <v>794</v>
      </c>
      <c r="H5574" s="3" t="s">
        <v>795</v>
      </c>
      <c r="I5574" s="8">
        <v>-17.091999999999999</v>
      </c>
      <c r="J5574" s="8">
        <v>-64.781000000000006</v>
      </c>
      <c r="K5574" t="s">
        <v>109</v>
      </c>
      <c r="L5574" t="s">
        <v>110</v>
      </c>
      <c r="M5574" t="s">
        <v>712</v>
      </c>
      <c r="N5574" t="s">
        <v>763</v>
      </c>
      <c r="O5574" s="12">
        <v>2008</v>
      </c>
      <c r="P5574" s="12">
        <v>5</v>
      </c>
      <c r="Q5574" s="12">
        <v>2008</v>
      </c>
      <c r="R5574" s="12">
        <v>10</v>
      </c>
      <c r="S5574">
        <f t="shared" si="67"/>
        <v>8.0645161290322578E-2</v>
      </c>
      <c r="T5574" s="7">
        <v>2.5</v>
      </c>
      <c r="U5574">
        <v>12</v>
      </c>
      <c r="V5574" t="s">
        <v>1183</v>
      </c>
      <c r="W5574">
        <f t="shared" si="68"/>
        <v>480</v>
      </c>
      <c r="X5574" s="5">
        <v>2</v>
      </c>
      <c r="Y5574" s="15" t="s">
        <v>48</v>
      </c>
      <c r="Z5574" t="s">
        <v>55</v>
      </c>
      <c r="AA5574" t="s">
        <v>1139</v>
      </c>
      <c r="AB5574">
        <v>0</v>
      </c>
      <c r="AC5574" s="68" t="s">
        <v>1476</v>
      </c>
      <c r="AD5574" s="68" t="s">
        <v>1659</v>
      </c>
      <c r="AE5574" t="s">
        <v>1475</v>
      </c>
    </row>
    <row r="5575" spans="1:31" ht="14.4" x14ac:dyDescent="0.3">
      <c r="A5575">
        <v>48</v>
      </c>
      <c r="B5575" t="s">
        <v>24</v>
      </c>
      <c r="C5575" t="s">
        <v>358</v>
      </c>
      <c r="D5575" t="s">
        <v>359</v>
      </c>
      <c r="E5575">
        <v>2011</v>
      </c>
      <c r="F5575" t="s">
        <v>793</v>
      </c>
      <c r="G5575" t="s">
        <v>794</v>
      </c>
      <c r="H5575" s="3" t="s">
        <v>795</v>
      </c>
      <c r="I5575" s="8">
        <v>-17.091999999999999</v>
      </c>
      <c r="J5575" s="8">
        <v>-64.781000000000006</v>
      </c>
      <c r="K5575" t="s">
        <v>109</v>
      </c>
      <c r="L5575" t="s">
        <v>110</v>
      </c>
      <c r="M5575" t="s">
        <v>712</v>
      </c>
      <c r="N5575" t="s">
        <v>763</v>
      </c>
      <c r="O5575" s="12">
        <v>2008</v>
      </c>
      <c r="P5575" s="12">
        <v>5</v>
      </c>
      <c r="Q5575" s="12">
        <v>2008</v>
      </c>
      <c r="R5575" s="12">
        <v>10</v>
      </c>
      <c r="S5575">
        <f t="shared" si="67"/>
        <v>8.0645161290322578E-2</v>
      </c>
      <c r="T5575" s="7">
        <v>2.5</v>
      </c>
      <c r="U5575">
        <v>12</v>
      </c>
      <c r="V5575" t="s">
        <v>1183</v>
      </c>
      <c r="W5575">
        <f t="shared" si="68"/>
        <v>480</v>
      </c>
      <c r="X5575" s="5">
        <v>2</v>
      </c>
      <c r="Y5575" s="15" t="s">
        <v>48</v>
      </c>
      <c r="Z5575" t="s">
        <v>55</v>
      </c>
      <c r="AA5575" t="s">
        <v>1113</v>
      </c>
      <c r="AB5575">
        <v>0</v>
      </c>
      <c r="AC5575" s="68" t="s">
        <v>1476</v>
      </c>
      <c r="AD5575" s="68" t="s">
        <v>1659</v>
      </c>
      <c r="AE5575" t="s">
        <v>1475</v>
      </c>
    </row>
    <row r="5576" spans="1:31" ht="14.4" x14ac:dyDescent="0.3">
      <c r="A5576">
        <v>48</v>
      </c>
      <c r="B5576" t="s">
        <v>24</v>
      </c>
      <c r="C5576" t="s">
        <v>358</v>
      </c>
      <c r="D5576" t="s">
        <v>359</v>
      </c>
      <c r="E5576">
        <v>2011</v>
      </c>
      <c r="F5576" t="s">
        <v>793</v>
      </c>
      <c r="G5576" t="s">
        <v>794</v>
      </c>
      <c r="H5576" s="3" t="s">
        <v>795</v>
      </c>
      <c r="I5576" s="8">
        <v>-17.091999999999999</v>
      </c>
      <c r="J5576" s="8">
        <v>-64.781000000000006</v>
      </c>
      <c r="K5576" t="s">
        <v>109</v>
      </c>
      <c r="L5576" t="s">
        <v>110</v>
      </c>
      <c r="M5576" t="s">
        <v>712</v>
      </c>
      <c r="N5576" t="s">
        <v>763</v>
      </c>
      <c r="O5576" s="12">
        <v>2008</v>
      </c>
      <c r="P5576" s="12">
        <v>5</v>
      </c>
      <c r="Q5576" s="12">
        <v>2008</v>
      </c>
      <c r="R5576" s="12">
        <v>10</v>
      </c>
      <c r="S5576">
        <f t="shared" si="67"/>
        <v>8.0645161290322578E-2</v>
      </c>
      <c r="T5576" s="7">
        <v>2.5</v>
      </c>
      <c r="U5576">
        <v>12</v>
      </c>
      <c r="V5576" t="s">
        <v>1183</v>
      </c>
      <c r="W5576">
        <f t="shared" si="68"/>
        <v>480</v>
      </c>
      <c r="X5576" s="5">
        <v>2</v>
      </c>
      <c r="Y5576" s="15" t="s">
        <v>48</v>
      </c>
      <c r="Z5576" t="s">
        <v>55</v>
      </c>
      <c r="AA5576" t="s">
        <v>73</v>
      </c>
      <c r="AB5576">
        <v>0</v>
      </c>
      <c r="AC5576" s="68" t="s">
        <v>1476</v>
      </c>
      <c r="AD5576" s="68" t="s">
        <v>1659</v>
      </c>
      <c r="AE5576" t="s">
        <v>1475</v>
      </c>
    </row>
    <row r="5577" spans="1:31" ht="14.4" x14ac:dyDescent="0.3">
      <c r="A5577">
        <v>48</v>
      </c>
      <c r="B5577" t="s">
        <v>24</v>
      </c>
      <c r="C5577" t="s">
        <v>358</v>
      </c>
      <c r="D5577" t="s">
        <v>359</v>
      </c>
      <c r="E5577">
        <v>2011</v>
      </c>
      <c r="F5577" t="s">
        <v>793</v>
      </c>
      <c r="G5577" t="s">
        <v>794</v>
      </c>
      <c r="H5577" s="3" t="s">
        <v>795</v>
      </c>
      <c r="I5577" s="8">
        <v>-17.091999999999999</v>
      </c>
      <c r="J5577" s="8">
        <v>-64.781000000000006</v>
      </c>
      <c r="K5577" t="s">
        <v>109</v>
      </c>
      <c r="L5577" t="s">
        <v>110</v>
      </c>
      <c r="M5577" t="s">
        <v>712</v>
      </c>
      <c r="N5577" t="s">
        <v>763</v>
      </c>
      <c r="O5577" s="12">
        <v>2008</v>
      </c>
      <c r="P5577" s="12">
        <v>5</v>
      </c>
      <c r="Q5577" s="12">
        <v>2008</v>
      </c>
      <c r="R5577" s="12">
        <v>10</v>
      </c>
      <c r="S5577">
        <f t="shared" si="67"/>
        <v>8.0645161290322578E-2</v>
      </c>
      <c r="T5577" s="7">
        <v>2.5</v>
      </c>
      <c r="U5577">
        <v>12</v>
      </c>
      <c r="V5577" t="s">
        <v>1183</v>
      </c>
      <c r="W5577">
        <f t="shared" si="68"/>
        <v>480</v>
      </c>
      <c r="X5577" s="5">
        <v>2</v>
      </c>
      <c r="Y5577" s="15" t="s">
        <v>48</v>
      </c>
      <c r="Z5577" t="s">
        <v>55</v>
      </c>
      <c r="AA5577" t="s">
        <v>1180</v>
      </c>
      <c r="AB5577">
        <v>0</v>
      </c>
      <c r="AC5577" s="68" t="s">
        <v>1476</v>
      </c>
      <c r="AD5577" s="68" t="s">
        <v>1659</v>
      </c>
      <c r="AE5577" t="s">
        <v>1475</v>
      </c>
    </row>
    <row r="5578" spans="1:31" ht="14.4" x14ac:dyDescent="0.3">
      <c r="A5578">
        <v>48</v>
      </c>
      <c r="B5578" t="s">
        <v>24</v>
      </c>
      <c r="C5578" t="s">
        <v>358</v>
      </c>
      <c r="D5578" t="s">
        <v>359</v>
      </c>
      <c r="E5578">
        <v>2011</v>
      </c>
      <c r="F5578" t="s">
        <v>793</v>
      </c>
      <c r="G5578" t="s">
        <v>794</v>
      </c>
      <c r="H5578" s="3" t="s">
        <v>795</v>
      </c>
      <c r="I5578" s="8">
        <v>-17.091999999999999</v>
      </c>
      <c r="J5578" s="8">
        <v>-64.781000000000006</v>
      </c>
      <c r="K5578" t="s">
        <v>109</v>
      </c>
      <c r="L5578" t="s">
        <v>110</v>
      </c>
      <c r="M5578" t="s">
        <v>712</v>
      </c>
      <c r="N5578" t="s">
        <v>763</v>
      </c>
      <c r="O5578" s="12">
        <v>2008</v>
      </c>
      <c r="P5578" s="12">
        <v>5</v>
      </c>
      <c r="Q5578" s="12">
        <v>2008</v>
      </c>
      <c r="R5578" s="12">
        <v>10</v>
      </c>
      <c r="S5578">
        <f t="shared" si="67"/>
        <v>8.0645161290322578E-2</v>
      </c>
      <c r="T5578" s="7">
        <v>2.5</v>
      </c>
      <c r="U5578">
        <v>12</v>
      </c>
      <c r="V5578" t="s">
        <v>1183</v>
      </c>
      <c r="W5578">
        <f t="shared" si="68"/>
        <v>480</v>
      </c>
      <c r="X5578" s="5">
        <v>2</v>
      </c>
      <c r="Y5578" s="15" t="s">
        <v>48</v>
      </c>
      <c r="Z5578" t="s">
        <v>55</v>
      </c>
      <c r="AA5578" t="s">
        <v>1181</v>
      </c>
      <c r="AB5578">
        <v>0</v>
      </c>
      <c r="AC5578" s="68" t="s">
        <v>1476</v>
      </c>
      <c r="AD5578" s="68" t="s">
        <v>1659</v>
      </c>
      <c r="AE5578" t="s">
        <v>1475</v>
      </c>
    </row>
    <row r="5579" spans="1:31" ht="14.4" x14ac:dyDescent="0.3">
      <c r="A5579">
        <v>48</v>
      </c>
      <c r="B5579" t="s">
        <v>24</v>
      </c>
      <c r="C5579" t="s">
        <v>358</v>
      </c>
      <c r="D5579" t="s">
        <v>359</v>
      </c>
      <c r="E5579">
        <v>2011</v>
      </c>
      <c r="F5579" t="s">
        <v>793</v>
      </c>
      <c r="G5579" t="s">
        <v>794</v>
      </c>
      <c r="H5579" s="3" t="s">
        <v>795</v>
      </c>
      <c r="I5579" s="8">
        <v>-17.091999999999999</v>
      </c>
      <c r="J5579" s="8">
        <v>-64.781000000000006</v>
      </c>
      <c r="K5579" t="s">
        <v>109</v>
      </c>
      <c r="L5579" t="s">
        <v>110</v>
      </c>
      <c r="M5579" t="s">
        <v>712</v>
      </c>
      <c r="N5579" t="s">
        <v>763</v>
      </c>
      <c r="O5579" s="12">
        <v>2008</v>
      </c>
      <c r="P5579" s="12">
        <v>5</v>
      </c>
      <c r="Q5579" s="12">
        <v>2008</v>
      </c>
      <c r="R5579" s="12">
        <v>10</v>
      </c>
      <c r="S5579">
        <f t="shared" si="67"/>
        <v>8.0645161290322578E-2</v>
      </c>
      <c r="T5579" s="7">
        <v>2.5</v>
      </c>
      <c r="U5579">
        <v>12</v>
      </c>
      <c r="V5579" t="s">
        <v>1183</v>
      </c>
      <c r="W5579">
        <f t="shared" si="68"/>
        <v>480</v>
      </c>
      <c r="X5579" s="5">
        <v>2</v>
      </c>
      <c r="Y5579" s="15" t="s">
        <v>48</v>
      </c>
      <c r="Z5579" t="s">
        <v>55</v>
      </c>
      <c r="AA5579" t="s">
        <v>1182</v>
      </c>
      <c r="AB5579">
        <v>0</v>
      </c>
      <c r="AC5579" s="68" t="s">
        <v>1476</v>
      </c>
      <c r="AD5579" s="68" t="s">
        <v>1659</v>
      </c>
      <c r="AE5579" t="s">
        <v>1475</v>
      </c>
    </row>
    <row r="5580" spans="1:31" ht="14.4" x14ac:dyDescent="0.3">
      <c r="A5580">
        <v>48</v>
      </c>
      <c r="B5580" t="s">
        <v>24</v>
      </c>
      <c r="C5580" t="s">
        <v>358</v>
      </c>
      <c r="D5580" t="s">
        <v>359</v>
      </c>
      <c r="E5580">
        <v>2011</v>
      </c>
      <c r="F5580" t="s">
        <v>793</v>
      </c>
      <c r="G5580" t="s">
        <v>794</v>
      </c>
      <c r="H5580" s="3" t="s">
        <v>795</v>
      </c>
      <c r="I5580" s="8">
        <v>-17.091999999999999</v>
      </c>
      <c r="J5580" s="8">
        <v>-64.781000000000006</v>
      </c>
      <c r="K5580" t="s">
        <v>109</v>
      </c>
      <c r="L5580" t="s">
        <v>110</v>
      </c>
      <c r="M5580" t="s">
        <v>712</v>
      </c>
      <c r="N5580" t="s">
        <v>763</v>
      </c>
      <c r="O5580" s="12">
        <v>2008</v>
      </c>
      <c r="P5580" s="12">
        <v>5</v>
      </c>
      <c r="Q5580" s="12">
        <v>2008</v>
      </c>
      <c r="R5580" s="12">
        <v>10</v>
      </c>
      <c r="S5580">
        <f t="shared" si="67"/>
        <v>8.0645161290322578E-2</v>
      </c>
      <c r="T5580" s="7">
        <v>2.5</v>
      </c>
      <c r="U5580">
        <v>12</v>
      </c>
      <c r="V5580" t="s">
        <v>1183</v>
      </c>
      <c r="W5580">
        <f t="shared" si="68"/>
        <v>480</v>
      </c>
      <c r="X5580" s="5">
        <v>2</v>
      </c>
      <c r="Y5580" s="15" t="s">
        <v>48</v>
      </c>
      <c r="Z5580" t="s">
        <v>55</v>
      </c>
      <c r="AA5580" t="s">
        <v>876</v>
      </c>
      <c r="AB5580">
        <v>0</v>
      </c>
      <c r="AC5580" s="68" t="s">
        <v>1476</v>
      </c>
      <c r="AD5580" s="68" t="s">
        <v>1659</v>
      </c>
      <c r="AE5580" t="s">
        <v>1475</v>
      </c>
    </row>
    <row r="5581" spans="1:31" ht="14.4" x14ac:dyDescent="0.3">
      <c r="A5581">
        <v>48</v>
      </c>
      <c r="B5581" t="s">
        <v>24</v>
      </c>
      <c r="C5581" t="s">
        <v>358</v>
      </c>
      <c r="D5581" t="s">
        <v>359</v>
      </c>
      <c r="E5581">
        <v>2011</v>
      </c>
      <c r="F5581" t="s">
        <v>793</v>
      </c>
      <c r="G5581" t="s">
        <v>794</v>
      </c>
      <c r="H5581" s="3" t="s">
        <v>795</v>
      </c>
      <c r="I5581" s="8">
        <v>-17.091999999999999</v>
      </c>
      <c r="J5581" s="8">
        <v>-64.781000000000006</v>
      </c>
      <c r="K5581" t="s">
        <v>109</v>
      </c>
      <c r="L5581" t="s">
        <v>110</v>
      </c>
      <c r="M5581" t="s">
        <v>712</v>
      </c>
      <c r="N5581" t="s">
        <v>763</v>
      </c>
      <c r="O5581" s="12">
        <v>2008</v>
      </c>
      <c r="P5581" s="12">
        <v>5</v>
      </c>
      <c r="Q5581" s="12">
        <v>2008</v>
      </c>
      <c r="R5581" s="12">
        <v>10</v>
      </c>
      <c r="S5581">
        <f t="shared" si="67"/>
        <v>8.0645161290322578E-2</v>
      </c>
      <c r="T5581" s="7">
        <v>2.5</v>
      </c>
      <c r="U5581">
        <v>12</v>
      </c>
      <c r="V5581" t="s">
        <v>1183</v>
      </c>
      <c r="W5581">
        <f t="shared" si="68"/>
        <v>480</v>
      </c>
      <c r="X5581" s="5">
        <v>2</v>
      </c>
      <c r="Y5581" s="15" t="s">
        <v>48</v>
      </c>
      <c r="Z5581" t="s">
        <v>55</v>
      </c>
      <c r="AA5581" t="s">
        <v>1168</v>
      </c>
      <c r="AB5581">
        <v>0</v>
      </c>
      <c r="AC5581" s="68" t="s">
        <v>1476</v>
      </c>
      <c r="AD5581" s="68" t="s">
        <v>1659</v>
      </c>
      <c r="AE5581" t="s">
        <v>1475</v>
      </c>
    </row>
    <row r="5582" spans="1:31" ht="14.4" x14ac:dyDescent="0.3">
      <c r="A5582">
        <v>48</v>
      </c>
      <c r="B5582" t="s">
        <v>24</v>
      </c>
      <c r="C5582" t="s">
        <v>358</v>
      </c>
      <c r="D5582" t="s">
        <v>359</v>
      </c>
      <c r="E5582">
        <v>2011</v>
      </c>
      <c r="F5582" t="s">
        <v>793</v>
      </c>
      <c r="G5582" t="s">
        <v>794</v>
      </c>
      <c r="H5582" s="3" t="s">
        <v>795</v>
      </c>
      <c r="I5582" s="8">
        <v>-17.091999999999999</v>
      </c>
      <c r="J5582" s="8">
        <v>-64.781000000000006</v>
      </c>
      <c r="K5582" t="s">
        <v>109</v>
      </c>
      <c r="L5582" t="s">
        <v>110</v>
      </c>
      <c r="M5582" t="s">
        <v>712</v>
      </c>
      <c r="N5582" t="s">
        <v>763</v>
      </c>
      <c r="O5582" s="12">
        <v>2008</v>
      </c>
      <c r="P5582" s="12">
        <v>5</v>
      </c>
      <c r="Q5582" s="12">
        <v>2008</v>
      </c>
      <c r="R5582" s="12">
        <v>10</v>
      </c>
      <c r="S5582">
        <f t="shared" si="67"/>
        <v>8.0645161290322578E-2</v>
      </c>
      <c r="T5582" s="7">
        <v>2.5</v>
      </c>
      <c r="U5582">
        <v>12</v>
      </c>
      <c r="V5582" t="s">
        <v>1183</v>
      </c>
      <c r="W5582">
        <f t="shared" si="68"/>
        <v>480</v>
      </c>
      <c r="X5582" s="5">
        <v>2</v>
      </c>
      <c r="Y5582" s="15" t="s">
        <v>48</v>
      </c>
      <c r="Z5582" t="s">
        <v>55</v>
      </c>
      <c r="AA5582" t="s">
        <v>1117</v>
      </c>
      <c r="AB5582">
        <v>0</v>
      </c>
      <c r="AC5582" s="68" t="s">
        <v>1476</v>
      </c>
      <c r="AD5582" s="68" t="s">
        <v>1659</v>
      </c>
      <c r="AE5582" t="s">
        <v>1475</v>
      </c>
    </row>
    <row r="5583" spans="1:31" ht="14.4" x14ac:dyDescent="0.3">
      <c r="A5583">
        <v>48</v>
      </c>
      <c r="B5583" t="s">
        <v>24</v>
      </c>
      <c r="C5583" t="s">
        <v>358</v>
      </c>
      <c r="D5583" t="s">
        <v>359</v>
      </c>
      <c r="E5583">
        <v>2011</v>
      </c>
      <c r="F5583" t="s">
        <v>793</v>
      </c>
      <c r="G5583" t="s">
        <v>794</v>
      </c>
      <c r="H5583" s="3" t="s">
        <v>795</v>
      </c>
      <c r="I5583" s="8">
        <v>-17.091999999999999</v>
      </c>
      <c r="J5583" s="8">
        <v>-64.781000000000006</v>
      </c>
      <c r="K5583" t="s">
        <v>109</v>
      </c>
      <c r="L5583" t="s">
        <v>110</v>
      </c>
      <c r="M5583" t="s">
        <v>712</v>
      </c>
      <c r="N5583" t="s">
        <v>763</v>
      </c>
      <c r="O5583" s="12">
        <v>2008</v>
      </c>
      <c r="P5583" s="12">
        <v>5</v>
      </c>
      <c r="Q5583" s="12">
        <v>2008</v>
      </c>
      <c r="R5583" s="12">
        <v>10</v>
      </c>
      <c r="S5583">
        <f t="shared" si="67"/>
        <v>8.0645161290322578E-2</v>
      </c>
      <c r="T5583" s="7">
        <v>2.5</v>
      </c>
      <c r="U5583">
        <v>12</v>
      </c>
      <c r="V5583" t="s">
        <v>1183</v>
      </c>
      <c r="W5583">
        <f t="shared" si="68"/>
        <v>480</v>
      </c>
      <c r="X5583" s="5">
        <v>2</v>
      </c>
      <c r="Y5583" s="15" t="s">
        <v>48</v>
      </c>
      <c r="Z5583" t="s">
        <v>83</v>
      </c>
      <c r="AA5583" t="s">
        <v>128</v>
      </c>
      <c r="AB5583">
        <v>0</v>
      </c>
      <c r="AC5583" s="68" t="s">
        <v>1476</v>
      </c>
      <c r="AD5583" s="68" t="s">
        <v>1659</v>
      </c>
      <c r="AE5583" t="s">
        <v>1475</v>
      </c>
    </row>
    <row r="5584" spans="1:31" ht="14.4" x14ac:dyDescent="0.3">
      <c r="A5584">
        <v>48</v>
      </c>
      <c r="B5584" t="s">
        <v>24</v>
      </c>
      <c r="C5584" t="s">
        <v>358</v>
      </c>
      <c r="D5584" t="s">
        <v>359</v>
      </c>
      <c r="E5584">
        <v>2011</v>
      </c>
      <c r="F5584" t="s">
        <v>793</v>
      </c>
      <c r="G5584" t="s">
        <v>794</v>
      </c>
      <c r="H5584" s="3" t="s">
        <v>795</v>
      </c>
      <c r="I5584" s="8">
        <v>-17.091999999999999</v>
      </c>
      <c r="J5584" s="8">
        <v>-64.781000000000006</v>
      </c>
      <c r="K5584" t="s">
        <v>109</v>
      </c>
      <c r="L5584" t="s">
        <v>110</v>
      </c>
      <c r="M5584" t="s">
        <v>712</v>
      </c>
      <c r="N5584" t="s">
        <v>763</v>
      </c>
      <c r="O5584" s="12">
        <v>2008</v>
      </c>
      <c r="P5584" s="12">
        <v>5</v>
      </c>
      <c r="Q5584" s="12">
        <v>2008</v>
      </c>
      <c r="R5584" s="12">
        <v>10</v>
      </c>
      <c r="S5584">
        <f t="shared" si="67"/>
        <v>8.0645161290322578E-2</v>
      </c>
      <c r="T5584" s="7">
        <v>2.5</v>
      </c>
      <c r="U5584">
        <v>12</v>
      </c>
      <c r="V5584" t="s">
        <v>1183</v>
      </c>
      <c r="W5584">
        <f t="shared" si="68"/>
        <v>480</v>
      </c>
      <c r="X5584" s="5">
        <v>2</v>
      </c>
      <c r="Y5584" s="15" t="s">
        <v>48</v>
      </c>
      <c r="Z5584" t="s">
        <v>83</v>
      </c>
      <c r="AA5584" t="s">
        <v>274</v>
      </c>
      <c r="AB5584">
        <v>1</v>
      </c>
      <c r="AC5584" s="68" t="s">
        <v>1476</v>
      </c>
      <c r="AD5584" s="68" t="s">
        <v>1659</v>
      </c>
      <c r="AE5584" t="s">
        <v>1475</v>
      </c>
    </row>
    <row r="5585" spans="1:31" ht="14.4" x14ac:dyDescent="0.3">
      <c r="A5585">
        <v>48</v>
      </c>
      <c r="B5585" t="s">
        <v>24</v>
      </c>
      <c r="C5585" t="s">
        <v>358</v>
      </c>
      <c r="D5585" t="s">
        <v>359</v>
      </c>
      <c r="E5585">
        <v>2011</v>
      </c>
      <c r="F5585" t="s">
        <v>793</v>
      </c>
      <c r="G5585" t="s">
        <v>794</v>
      </c>
      <c r="H5585" s="3" t="s">
        <v>795</v>
      </c>
      <c r="I5585" s="8">
        <v>-17.091999999999999</v>
      </c>
      <c r="J5585" s="8">
        <v>-64.781000000000006</v>
      </c>
      <c r="K5585" t="s">
        <v>109</v>
      </c>
      <c r="L5585" t="s">
        <v>110</v>
      </c>
      <c r="M5585" t="s">
        <v>712</v>
      </c>
      <c r="N5585" t="s">
        <v>763</v>
      </c>
      <c r="O5585" s="12">
        <v>2008</v>
      </c>
      <c r="P5585" s="12">
        <v>5</v>
      </c>
      <c r="Q5585" s="12">
        <v>2008</v>
      </c>
      <c r="R5585" s="12">
        <v>10</v>
      </c>
      <c r="S5585">
        <f t="shared" si="67"/>
        <v>8.0645161290322578E-2</v>
      </c>
      <c r="T5585" s="7">
        <v>2.5</v>
      </c>
      <c r="U5585">
        <v>12</v>
      </c>
      <c r="V5585" t="s">
        <v>1183</v>
      </c>
      <c r="W5585">
        <f t="shared" si="68"/>
        <v>480</v>
      </c>
      <c r="X5585" s="5">
        <v>2</v>
      </c>
      <c r="Y5585" s="15" t="s">
        <v>48</v>
      </c>
      <c r="Z5585" t="s">
        <v>83</v>
      </c>
      <c r="AA5585" t="s">
        <v>911</v>
      </c>
      <c r="AB5585">
        <v>1</v>
      </c>
      <c r="AC5585" s="68" t="s">
        <v>1476</v>
      </c>
      <c r="AD5585" s="68" t="s">
        <v>1659</v>
      </c>
      <c r="AE5585" t="s">
        <v>1475</v>
      </c>
    </row>
    <row r="5586" spans="1:31" ht="14.4" x14ac:dyDescent="0.3">
      <c r="A5586">
        <v>48</v>
      </c>
      <c r="B5586" t="s">
        <v>24</v>
      </c>
      <c r="C5586" t="s">
        <v>358</v>
      </c>
      <c r="D5586" t="s">
        <v>359</v>
      </c>
      <c r="E5586">
        <v>2011</v>
      </c>
      <c r="F5586" t="s">
        <v>793</v>
      </c>
      <c r="G5586" t="s">
        <v>794</v>
      </c>
      <c r="H5586" s="3" t="s">
        <v>795</v>
      </c>
      <c r="I5586" s="8">
        <v>-17.091999999999999</v>
      </c>
      <c r="J5586" s="8">
        <v>-64.781000000000006</v>
      </c>
      <c r="K5586" t="s">
        <v>109</v>
      </c>
      <c r="L5586" t="s">
        <v>110</v>
      </c>
      <c r="M5586" t="s">
        <v>712</v>
      </c>
      <c r="N5586" t="s">
        <v>763</v>
      </c>
      <c r="O5586" s="12">
        <v>2008</v>
      </c>
      <c r="P5586" s="12">
        <v>5</v>
      </c>
      <c r="Q5586" s="12">
        <v>2008</v>
      </c>
      <c r="R5586" s="12">
        <v>10</v>
      </c>
      <c r="S5586">
        <f t="shared" si="67"/>
        <v>8.0645161290322578E-2</v>
      </c>
      <c r="T5586" s="7">
        <v>2.5</v>
      </c>
      <c r="U5586">
        <v>12</v>
      </c>
      <c r="V5586" t="s">
        <v>1183</v>
      </c>
      <c r="W5586">
        <f t="shared" si="68"/>
        <v>480</v>
      </c>
      <c r="X5586" s="5">
        <v>2</v>
      </c>
      <c r="Y5586" s="15" t="s">
        <v>48</v>
      </c>
      <c r="Z5586" t="s">
        <v>83</v>
      </c>
      <c r="AA5586" t="s">
        <v>902</v>
      </c>
      <c r="AB5586">
        <v>1</v>
      </c>
      <c r="AC5586" s="68" t="s">
        <v>1476</v>
      </c>
      <c r="AD5586" s="68" t="s">
        <v>1659</v>
      </c>
      <c r="AE5586" t="s">
        <v>1475</v>
      </c>
    </row>
    <row r="5587" spans="1:31" ht="14.4" x14ac:dyDescent="0.3">
      <c r="A5587">
        <v>48</v>
      </c>
      <c r="B5587" t="s">
        <v>24</v>
      </c>
      <c r="C5587" t="s">
        <v>358</v>
      </c>
      <c r="D5587" t="s">
        <v>359</v>
      </c>
      <c r="E5587">
        <v>2011</v>
      </c>
      <c r="F5587" t="s">
        <v>793</v>
      </c>
      <c r="G5587" t="s">
        <v>794</v>
      </c>
      <c r="H5587" s="3" t="s">
        <v>795</v>
      </c>
      <c r="I5587" s="8">
        <v>-17.091999999999999</v>
      </c>
      <c r="J5587" s="8">
        <v>-64.781000000000006</v>
      </c>
      <c r="K5587" t="s">
        <v>109</v>
      </c>
      <c r="L5587" t="s">
        <v>110</v>
      </c>
      <c r="M5587" t="s">
        <v>712</v>
      </c>
      <c r="N5587" t="s">
        <v>763</v>
      </c>
      <c r="O5587" s="12">
        <v>2008</v>
      </c>
      <c r="P5587" s="12">
        <v>5</v>
      </c>
      <c r="Q5587" s="12">
        <v>2008</v>
      </c>
      <c r="R5587" s="12">
        <v>10</v>
      </c>
      <c r="S5587">
        <f t="shared" si="67"/>
        <v>8.0645161290322578E-2</v>
      </c>
      <c r="T5587" s="7">
        <v>2.5</v>
      </c>
      <c r="U5587">
        <v>12</v>
      </c>
      <c r="V5587" t="s">
        <v>1183</v>
      </c>
      <c r="W5587">
        <f t="shared" si="68"/>
        <v>480</v>
      </c>
      <c r="X5587" s="5">
        <v>2</v>
      </c>
      <c r="Y5587" s="15" t="s">
        <v>48</v>
      </c>
      <c r="Z5587" t="s">
        <v>83</v>
      </c>
      <c r="AA5587" t="s">
        <v>87</v>
      </c>
      <c r="AB5587">
        <v>2</v>
      </c>
      <c r="AC5587" s="68" t="s">
        <v>1476</v>
      </c>
      <c r="AD5587" s="68" t="s">
        <v>1659</v>
      </c>
      <c r="AE5587" t="s">
        <v>1475</v>
      </c>
    </row>
    <row r="5588" spans="1:31" ht="14.4" x14ac:dyDescent="0.3">
      <c r="A5588">
        <v>48</v>
      </c>
      <c r="B5588" t="s">
        <v>24</v>
      </c>
      <c r="C5588" t="s">
        <v>358</v>
      </c>
      <c r="D5588" t="s">
        <v>359</v>
      </c>
      <c r="E5588">
        <v>2011</v>
      </c>
      <c r="F5588" t="s">
        <v>793</v>
      </c>
      <c r="G5588" t="s">
        <v>794</v>
      </c>
      <c r="H5588" s="3" t="s">
        <v>795</v>
      </c>
      <c r="I5588" s="8">
        <v>-17.091999999999999</v>
      </c>
      <c r="J5588" s="8">
        <v>-64.781000000000006</v>
      </c>
      <c r="K5588" t="s">
        <v>109</v>
      </c>
      <c r="L5588" t="s">
        <v>110</v>
      </c>
      <c r="M5588" t="s">
        <v>712</v>
      </c>
      <c r="N5588" t="s">
        <v>763</v>
      </c>
      <c r="O5588" s="12">
        <v>2008</v>
      </c>
      <c r="P5588" s="12">
        <v>5</v>
      </c>
      <c r="Q5588" s="12">
        <v>2008</v>
      </c>
      <c r="R5588" s="12">
        <v>10</v>
      </c>
      <c r="S5588">
        <f t="shared" si="67"/>
        <v>8.0645161290322578E-2</v>
      </c>
      <c r="T5588" s="7">
        <v>2.5</v>
      </c>
      <c r="U5588">
        <v>12</v>
      </c>
      <c r="V5588" t="s">
        <v>1183</v>
      </c>
      <c r="W5588">
        <f t="shared" si="68"/>
        <v>480</v>
      </c>
      <c r="X5588" s="5">
        <v>2</v>
      </c>
      <c r="Y5588" s="15" t="s">
        <v>48</v>
      </c>
      <c r="Z5588" t="s">
        <v>83</v>
      </c>
      <c r="AA5588" t="s">
        <v>1144</v>
      </c>
      <c r="AB5588">
        <v>0</v>
      </c>
      <c r="AC5588" s="68" t="s">
        <v>1476</v>
      </c>
      <c r="AD5588" s="68" t="s">
        <v>1659</v>
      </c>
      <c r="AE5588" t="s">
        <v>1475</v>
      </c>
    </row>
    <row r="5589" spans="1:31" ht="14.4" x14ac:dyDescent="0.3">
      <c r="A5589">
        <v>48</v>
      </c>
      <c r="B5589" t="s">
        <v>24</v>
      </c>
      <c r="C5589" t="s">
        <v>358</v>
      </c>
      <c r="D5589" t="s">
        <v>359</v>
      </c>
      <c r="E5589">
        <v>2011</v>
      </c>
      <c r="F5589" t="s">
        <v>793</v>
      </c>
      <c r="G5589" t="s">
        <v>794</v>
      </c>
      <c r="H5589" s="3" t="s">
        <v>795</v>
      </c>
      <c r="I5589" s="8">
        <v>-17.091999999999999</v>
      </c>
      <c r="J5589" s="8">
        <v>-64.781000000000006</v>
      </c>
      <c r="K5589" t="s">
        <v>109</v>
      </c>
      <c r="L5589" t="s">
        <v>110</v>
      </c>
      <c r="M5589" t="s">
        <v>712</v>
      </c>
      <c r="N5589" t="s">
        <v>763</v>
      </c>
      <c r="O5589" s="12">
        <v>2008</v>
      </c>
      <c r="P5589" s="12">
        <v>5</v>
      </c>
      <c r="Q5589" s="12">
        <v>2008</v>
      </c>
      <c r="R5589" s="12">
        <v>10</v>
      </c>
      <c r="S5589">
        <f t="shared" si="67"/>
        <v>8.0645161290322578E-2</v>
      </c>
      <c r="T5589" s="7">
        <v>2.5</v>
      </c>
      <c r="U5589">
        <v>12</v>
      </c>
      <c r="V5589" t="s">
        <v>1183</v>
      </c>
      <c r="W5589">
        <f t="shared" si="68"/>
        <v>480</v>
      </c>
      <c r="X5589" s="5">
        <v>2</v>
      </c>
      <c r="Y5589" s="15" t="s">
        <v>48</v>
      </c>
      <c r="Z5589" t="s">
        <v>83</v>
      </c>
      <c r="AA5589" t="s">
        <v>906</v>
      </c>
      <c r="AB5589">
        <v>0</v>
      </c>
      <c r="AC5589" s="68" t="s">
        <v>1476</v>
      </c>
      <c r="AD5589" s="68" t="s">
        <v>1659</v>
      </c>
      <c r="AE5589" t="s">
        <v>1475</v>
      </c>
    </row>
    <row r="5590" spans="1:31" ht="14.4" x14ac:dyDescent="0.3">
      <c r="A5590">
        <v>48</v>
      </c>
      <c r="B5590" t="s">
        <v>24</v>
      </c>
      <c r="C5590" t="s">
        <v>358</v>
      </c>
      <c r="D5590" t="s">
        <v>359</v>
      </c>
      <c r="E5590">
        <v>2011</v>
      </c>
      <c r="F5590" t="s">
        <v>793</v>
      </c>
      <c r="G5590" t="s">
        <v>794</v>
      </c>
      <c r="H5590" s="3" t="s">
        <v>795</v>
      </c>
      <c r="I5590" s="8">
        <v>-17.091999999999999</v>
      </c>
      <c r="J5590" s="8">
        <v>-64.781000000000006</v>
      </c>
      <c r="K5590" t="s">
        <v>109</v>
      </c>
      <c r="L5590" t="s">
        <v>110</v>
      </c>
      <c r="M5590" t="s">
        <v>712</v>
      </c>
      <c r="N5590" t="s">
        <v>763</v>
      </c>
      <c r="O5590" s="12">
        <v>2008</v>
      </c>
      <c r="P5590" s="12">
        <v>5</v>
      </c>
      <c r="Q5590" s="12">
        <v>2008</v>
      </c>
      <c r="R5590" s="12">
        <v>10</v>
      </c>
      <c r="S5590">
        <f t="shared" si="67"/>
        <v>8.0645161290322578E-2</v>
      </c>
      <c r="T5590" s="7">
        <v>2.5</v>
      </c>
      <c r="U5590">
        <v>12</v>
      </c>
      <c r="V5590" t="s">
        <v>1183</v>
      </c>
      <c r="W5590">
        <f t="shared" si="68"/>
        <v>480</v>
      </c>
      <c r="X5590" s="5">
        <v>2</v>
      </c>
      <c r="Y5590" s="15" t="s">
        <v>48</v>
      </c>
      <c r="Z5590" t="s">
        <v>90</v>
      </c>
      <c r="AA5590" t="s">
        <v>666</v>
      </c>
      <c r="AB5590">
        <v>0</v>
      </c>
      <c r="AC5590" s="68" t="s">
        <v>1476</v>
      </c>
      <c r="AD5590" s="68" t="s">
        <v>1659</v>
      </c>
      <c r="AE5590" t="s">
        <v>1475</v>
      </c>
    </row>
    <row r="5591" spans="1:31" ht="14.4" x14ac:dyDescent="0.3">
      <c r="A5591">
        <v>48</v>
      </c>
      <c r="B5591" t="s">
        <v>24</v>
      </c>
      <c r="C5591" t="s">
        <v>358</v>
      </c>
      <c r="D5591" t="s">
        <v>359</v>
      </c>
      <c r="E5591">
        <v>2011</v>
      </c>
      <c r="F5591" t="s">
        <v>793</v>
      </c>
      <c r="G5591" t="s">
        <v>794</v>
      </c>
      <c r="H5591" s="3" t="s">
        <v>795</v>
      </c>
      <c r="I5591" s="8">
        <v>-17.091999999999999</v>
      </c>
      <c r="J5591" s="8">
        <v>-64.781000000000006</v>
      </c>
      <c r="K5591" t="s">
        <v>109</v>
      </c>
      <c r="L5591" t="s">
        <v>110</v>
      </c>
      <c r="M5591" t="s">
        <v>712</v>
      </c>
      <c r="N5591" t="s">
        <v>763</v>
      </c>
      <c r="O5591" s="12">
        <v>2008</v>
      </c>
      <c r="P5591" s="12">
        <v>5</v>
      </c>
      <c r="Q5591" s="12">
        <v>2008</v>
      </c>
      <c r="R5591" s="12">
        <v>10</v>
      </c>
      <c r="S5591">
        <f t="shared" si="67"/>
        <v>8.0645161290322578E-2</v>
      </c>
      <c r="T5591" s="7">
        <v>2.5</v>
      </c>
      <c r="U5591">
        <v>12</v>
      </c>
      <c r="V5591" t="s">
        <v>1183</v>
      </c>
      <c r="W5591">
        <f t="shared" si="68"/>
        <v>480</v>
      </c>
      <c r="X5591" s="5">
        <v>2</v>
      </c>
      <c r="Y5591" s="15" t="s">
        <v>48</v>
      </c>
      <c r="Z5591" t="s">
        <v>90</v>
      </c>
      <c r="AA5591" t="s">
        <v>91</v>
      </c>
      <c r="AB5591">
        <v>1</v>
      </c>
      <c r="AC5591" s="68" t="s">
        <v>1476</v>
      </c>
      <c r="AD5591" s="68" t="s">
        <v>1659</v>
      </c>
      <c r="AE5591" t="s">
        <v>1475</v>
      </c>
    </row>
    <row r="5592" spans="1:31" ht="14.4" x14ac:dyDescent="0.3">
      <c r="A5592">
        <v>48</v>
      </c>
      <c r="B5592" t="s">
        <v>24</v>
      </c>
      <c r="C5592" t="s">
        <v>358</v>
      </c>
      <c r="D5592" t="s">
        <v>359</v>
      </c>
      <c r="E5592">
        <v>2011</v>
      </c>
      <c r="F5592" t="s">
        <v>796</v>
      </c>
      <c r="G5592" t="s">
        <v>797</v>
      </c>
      <c r="H5592" s="3" t="s">
        <v>798</v>
      </c>
      <c r="I5592" s="8">
        <v>-17.515999999999998</v>
      </c>
      <c r="J5592" s="8">
        <v>-63.636000000000003</v>
      </c>
      <c r="K5592" t="s">
        <v>109</v>
      </c>
      <c r="L5592" t="s">
        <v>110</v>
      </c>
      <c r="M5592" t="s">
        <v>712</v>
      </c>
      <c r="N5592" t="s">
        <v>763</v>
      </c>
      <c r="O5592" s="12">
        <v>2008</v>
      </c>
      <c r="P5592" s="12">
        <v>5</v>
      </c>
      <c r="Q5592" s="12">
        <v>2008</v>
      </c>
      <c r="R5592" s="12">
        <v>10</v>
      </c>
      <c r="S5592">
        <f t="shared" si="67"/>
        <v>8.0645161290322578E-2</v>
      </c>
      <c r="T5592" s="7">
        <v>2.5</v>
      </c>
      <c r="U5592">
        <v>12</v>
      </c>
      <c r="V5592" t="s">
        <v>1183</v>
      </c>
      <c r="W5592">
        <f t="shared" si="68"/>
        <v>480</v>
      </c>
      <c r="X5592" s="5">
        <v>2</v>
      </c>
      <c r="Y5592" s="15" t="s">
        <v>48</v>
      </c>
      <c r="Z5592" t="s">
        <v>1131</v>
      </c>
      <c r="AA5592" t="s">
        <v>1132</v>
      </c>
      <c r="AB5592">
        <v>1</v>
      </c>
      <c r="AC5592" s="68" t="s">
        <v>1476</v>
      </c>
      <c r="AD5592" s="68" t="s">
        <v>1659</v>
      </c>
      <c r="AE5592" t="s">
        <v>1475</v>
      </c>
    </row>
    <row r="5593" spans="1:31" ht="14.4" x14ac:dyDescent="0.3">
      <c r="A5593">
        <v>48</v>
      </c>
      <c r="B5593" t="s">
        <v>24</v>
      </c>
      <c r="C5593" t="s">
        <v>358</v>
      </c>
      <c r="D5593" t="s">
        <v>359</v>
      </c>
      <c r="E5593">
        <v>2011</v>
      </c>
      <c r="F5593" t="s">
        <v>796</v>
      </c>
      <c r="G5593" t="s">
        <v>797</v>
      </c>
      <c r="H5593" s="3" t="s">
        <v>798</v>
      </c>
      <c r="I5593" s="8">
        <v>-17.515999999999998</v>
      </c>
      <c r="J5593" s="8">
        <v>-63.636000000000003</v>
      </c>
      <c r="K5593" t="s">
        <v>109</v>
      </c>
      <c r="L5593" t="s">
        <v>110</v>
      </c>
      <c r="M5593" t="s">
        <v>712</v>
      </c>
      <c r="N5593" t="s">
        <v>763</v>
      </c>
      <c r="O5593" s="12">
        <v>2008</v>
      </c>
      <c r="P5593" s="12">
        <v>5</v>
      </c>
      <c r="Q5593" s="12">
        <v>2008</v>
      </c>
      <c r="R5593" s="12">
        <v>10</v>
      </c>
      <c r="S5593">
        <f t="shared" si="67"/>
        <v>8.0645161290322578E-2</v>
      </c>
      <c r="T5593" s="7">
        <v>2.5</v>
      </c>
      <c r="U5593">
        <v>12</v>
      </c>
      <c r="V5593" t="s">
        <v>1183</v>
      </c>
      <c r="W5593">
        <f t="shared" si="68"/>
        <v>480</v>
      </c>
      <c r="X5593" s="5">
        <v>2</v>
      </c>
      <c r="Y5593" s="15" t="s">
        <v>48</v>
      </c>
      <c r="Z5593" t="s">
        <v>49</v>
      </c>
      <c r="AA5593" t="s">
        <v>1175</v>
      </c>
      <c r="AB5593">
        <v>0</v>
      </c>
      <c r="AC5593" s="68" t="s">
        <v>1476</v>
      </c>
      <c r="AD5593" s="68" t="s">
        <v>1659</v>
      </c>
      <c r="AE5593" t="s">
        <v>1475</v>
      </c>
    </row>
    <row r="5594" spans="1:31" ht="14.4" x14ac:dyDescent="0.3">
      <c r="A5594">
        <v>48</v>
      </c>
      <c r="B5594" t="s">
        <v>24</v>
      </c>
      <c r="C5594" t="s">
        <v>358</v>
      </c>
      <c r="D5594" t="s">
        <v>359</v>
      </c>
      <c r="E5594">
        <v>2011</v>
      </c>
      <c r="F5594" t="s">
        <v>796</v>
      </c>
      <c r="G5594" t="s">
        <v>797</v>
      </c>
      <c r="H5594" s="3" t="s">
        <v>798</v>
      </c>
      <c r="I5594" s="8">
        <v>-17.515999999999998</v>
      </c>
      <c r="J5594" s="8">
        <v>-63.636000000000003</v>
      </c>
      <c r="K5594" t="s">
        <v>109</v>
      </c>
      <c r="L5594" t="s">
        <v>110</v>
      </c>
      <c r="M5594" t="s">
        <v>712</v>
      </c>
      <c r="N5594" t="s">
        <v>763</v>
      </c>
      <c r="O5594" s="12">
        <v>2008</v>
      </c>
      <c r="P5594" s="12">
        <v>5</v>
      </c>
      <c r="Q5594" s="12">
        <v>2008</v>
      </c>
      <c r="R5594" s="12">
        <v>10</v>
      </c>
      <c r="S5594">
        <f t="shared" si="67"/>
        <v>8.0645161290322578E-2</v>
      </c>
      <c r="T5594" s="7">
        <v>2.5</v>
      </c>
      <c r="U5594">
        <v>12</v>
      </c>
      <c r="V5594" t="s">
        <v>1183</v>
      </c>
      <c r="W5594">
        <f t="shared" si="68"/>
        <v>480</v>
      </c>
      <c r="X5594" s="5">
        <v>2</v>
      </c>
      <c r="Y5594" s="15" t="s">
        <v>48</v>
      </c>
      <c r="Z5594" t="s">
        <v>49</v>
      </c>
      <c r="AA5594" t="s">
        <v>1134</v>
      </c>
      <c r="AB5594">
        <v>0</v>
      </c>
      <c r="AC5594" s="68" t="s">
        <v>1476</v>
      </c>
      <c r="AD5594" s="68" t="s">
        <v>1659</v>
      </c>
      <c r="AE5594" t="s">
        <v>1475</v>
      </c>
    </row>
    <row r="5595" spans="1:31" ht="14.4" x14ac:dyDescent="0.3">
      <c r="A5595">
        <v>48</v>
      </c>
      <c r="B5595" t="s">
        <v>24</v>
      </c>
      <c r="C5595" t="s">
        <v>358</v>
      </c>
      <c r="D5595" t="s">
        <v>359</v>
      </c>
      <c r="E5595">
        <v>2011</v>
      </c>
      <c r="F5595" t="s">
        <v>796</v>
      </c>
      <c r="G5595" t="s">
        <v>797</v>
      </c>
      <c r="H5595" s="3" t="s">
        <v>798</v>
      </c>
      <c r="I5595" s="8">
        <v>-17.515999999999998</v>
      </c>
      <c r="J5595" s="8">
        <v>-63.636000000000003</v>
      </c>
      <c r="K5595" t="s">
        <v>109</v>
      </c>
      <c r="L5595" t="s">
        <v>110</v>
      </c>
      <c r="M5595" t="s">
        <v>712</v>
      </c>
      <c r="N5595" t="s">
        <v>763</v>
      </c>
      <c r="O5595" s="12">
        <v>2008</v>
      </c>
      <c r="P5595" s="12">
        <v>5</v>
      </c>
      <c r="Q5595" s="12">
        <v>2008</v>
      </c>
      <c r="R5595" s="12">
        <v>10</v>
      </c>
      <c r="S5595">
        <f t="shared" si="67"/>
        <v>8.0645161290322578E-2</v>
      </c>
      <c r="T5595" s="7">
        <v>2.5</v>
      </c>
      <c r="U5595">
        <v>12</v>
      </c>
      <c r="V5595" t="s">
        <v>1183</v>
      </c>
      <c r="W5595">
        <f t="shared" si="68"/>
        <v>480</v>
      </c>
      <c r="X5595" s="5">
        <v>2</v>
      </c>
      <c r="Y5595" s="15" t="s">
        <v>48</v>
      </c>
      <c r="Z5595" t="s">
        <v>49</v>
      </c>
      <c r="AA5595" t="s">
        <v>490</v>
      </c>
      <c r="AB5595">
        <v>0</v>
      </c>
      <c r="AC5595" s="68" t="s">
        <v>1476</v>
      </c>
      <c r="AD5595" s="68" t="s">
        <v>1659</v>
      </c>
      <c r="AE5595" t="s">
        <v>1475</v>
      </c>
    </row>
    <row r="5596" spans="1:31" ht="14.4" x14ac:dyDescent="0.3">
      <c r="A5596">
        <v>48</v>
      </c>
      <c r="B5596" t="s">
        <v>24</v>
      </c>
      <c r="C5596" t="s">
        <v>358</v>
      </c>
      <c r="D5596" t="s">
        <v>359</v>
      </c>
      <c r="E5596">
        <v>2011</v>
      </c>
      <c r="F5596" t="s">
        <v>796</v>
      </c>
      <c r="G5596" t="s">
        <v>797</v>
      </c>
      <c r="H5596" s="3" t="s">
        <v>798</v>
      </c>
      <c r="I5596" s="8">
        <v>-17.515999999999998</v>
      </c>
      <c r="J5596" s="8">
        <v>-63.636000000000003</v>
      </c>
      <c r="K5596" t="s">
        <v>109</v>
      </c>
      <c r="L5596" t="s">
        <v>110</v>
      </c>
      <c r="M5596" t="s">
        <v>712</v>
      </c>
      <c r="N5596" t="s">
        <v>763</v>
      </c>
      <c r="O5596" s="12">
        <v>2008</v>
      </c>
      <c r="P5596" s="12">
        <v>5</v>
      </c>
      <c r="Q5596" s="12">
        <v>2008</v>
      </c>
      <c r="R5596" s="12">
        <v>10</v>
      </c>
      <c r="S5596">
        <f t="shared" si="67"/>
        <v>8.0645161290322578E-2</v>
      </c>
      <c r="T5596" s="7">
        <v>2.5</v>
      </c>
      <c r="U5596">
        <v>12</v>
      </c>
      <c r="V5596" t="s">
        <v>1183</v>
      </c>
      <c r="W5596">
        <f t="shared" si="68"/>
        <v>480</v>
      </c>
      <c r="X5596" s="5">
        <v>2</v>
      </c>
      <c r="Y5596" s="15" t="s">
        <v>48</v>
      </c>
      <c r="Z5596" t="s">
        <v>49</v>
      </c>
      <c r="AA5596" t="s">
        <v>1176</v>
      </c>
      <c r="AB5596">
        <v>0</v>
      </c>
      <c r="AC5596" s="68" t="s">
        <v>1476</v>
      </c>
      <c r="AD5596" s="68" t="s">
        <v>1659</v>
      </c>
      <c r="AE5596" t="s">
        <v>1475</v>
      </c>
    </row>
    <row r="5597" spans="1:31" ht="14.4" x14ac:dyDescent="0.3">
      <c r="A5597">
        <v>48</v>
      </c>
      <c r="B5597" t="s">
        <v>24</v>
      </c>
      <c r="C5597" t="s">
        <v>358</v>
      </c>
      <c r="D5597" t="s">
        <v>359</v>
      </c>
      <c r="E5597">
        <v>2011</v>
      </c>
      <c r="F5597" t="s">
        <v>796</v>
      </c>
      <c r="G5597" t="s">
        <v>797</v>
      </c>
      <c r="H5597" s="3" t="s">
        <v>798</v>
      </c>
      <c r="I5597" s="8">
        <v>-17.515999999999998</v>
      </c>
      <c r="J5597" s="8">
        <v>-63.636000000000003</v>
      </c>
      <c r="K5597" t="s">
        <v>109</v>
      </c>
      <c r="L5597" t="s">
        <v>110</v>
      </c>
      <c r="M5597" t="s">
        <v>712</v>
      </c>
      <c r="N5597" t="s">
        <v>763</v>
      </c>
      <c r="O5597" s="12">
        <v>2008</v>
      </c>
      <c r="P5597" s="12">
        <v>5</v>
      </c>
      <c r="Q5597" s="12">
        <v>2008</v>
      </c>
      <c r="R5597" s="12">
        <v>10</v>
      </c>
      <c r="S5597">
        <f t="shared" si="67"/>
        <v>8.0645161290322578E-2</v>
      </c>
      <c r="T5597" s="7">
        <v>2.5</v>
      </c>
      <c r="U5597">
        <v>12</v>
      </c>
      <c r="V5597" t="s">
        <v>1183</v>
      </c>
      <c r="W5597">
        <f t="shared" si="68"/>
        <v>480</v>
      </c>
      <c r="X5597" s="5">
        <v>2</v>
      </c>
      <c r="Y5597" s="15" t="s">
        <v>48</v>
      </c>
      <c r="Z5597" t="s">
        <v>49</v>
      </c>
      <c r="AA5597" t="s">
        <v>52</v>
      </c>
      <c r="AB5597">
        <v>0</v>
      </c>
      <c r="AC5597" s="68" t="s">
        <v>1476</v>
      </c>
      <c r="AD5597" s="68" t="s">
        <v>1659</v>
      </c>
      <c r="AE5597" t="s">
        <v>1475</v>
      </c>
    </row>
    <row r="5598" spans="1:31" ht="14.4" x14ac:dyDescent="0.3">
      <c r="A5598">
        <v>48</v>
      </c>
      <c r="B5598" t="s">
        <v>24</v>
      </c>
      <c r="C5598" t="s">
        <v>358</v>
      </c>
      <c r="D5598" t="s">
        <v>359</v>
      </c>
      <c r="E5598">
        <v>2011</v>
      </c>
      <c r="F5598" t="s">
        <v>796</v>
      </c>
      <c r="G5598" t="s">
        <v>797</v>
      </c>
      <c r="H5598" s="3" t="s">
        <v>798</v>
      </c>
      <c r="I5598" s="8">
        <v>-17.515999999999998</v>
      </c>
      <c r="J5598" s="8">
        <v>-63.636000000000003</v>
      </c>
      <c r="K5598" t="s">
        <v>109</v>
      </c>
      <c r="L5598" t="s">
        <v>110</v>
      </c>
      <c r="M5598" t="s">
        <v>712</v>
      </c>
      <c r="N5598" t="s">
        <v>763</v>
      </c>
      <c r="O5598" s="12">
        <v>2008</v>
      </c>
      <c r="P5598" s="12">
        <v>5</v>
      </c>
      <c r="Q5598" s="12">
        <v>2008</v>
      </c>
      <c r="R5598" s="12">
        <v>10</v>
      </c>
      <c r="S5598">
        <f t="shared" si="67"/>
        <v>8.0645161290322578E-2</v>
      </c>
      <c r="T5598" s="7">
        <v>2.5</v>
      </c>
      <c r="U5598">
        <v>12</v>
      </c>
      <c r="V5598" t="s">
        <v>1183</v>
      </c>
      <c r="W5598">
        <f t="shared" si="68"/>
        <v>480</v>
      </c>
      <c r="X5598" s="5">
        <v>2</v>
      </c>
      <c r="Y5598" s="15" t="s">
        <v>48</v>
      </c>
      <c r="Z5598" t="s">
        <v>49</v>
      </c>
      <c r="AA5598" t="s">
        <v>1177</v>
      </c>
      <c r="AB5598">
        <v>0</v>
      </c>
      <c r="AC5598" s="68" t="s">
        <v>1476</v>
      </c>
      <c r="AD5598" s="68" t="s">
        <v>1659</v>
      </c>
      <c r="AE5598" t="s">
        <v>1475</v>
      </c>
    </row>
    <row r="5599" spans="1:31" ht="14.4" x14ac:dyDescent="0.3">
      <c r="A5599">
        <v>48</v>
      </c>
      <c r="B5599" t="s">
        <v>24</v>
      </c>
      <c r="C5599" t="s">
        <v>358</v>
      </c>
      <c r="D5599" t="s">
        <v>359</v>
      </c>
      <c r="E5599">
        <v>2011</v>
      </c>
      <c r="F5599" t="s">
        <v>796</v>
      </c>
      <c r="G5599" t="s">
        <v>797</v>
      </c>
      <c r="H5599" s="3" t="s">
        <v>798</v>
      </c>
      <c r="I5599" s="8">
        <v>-17.515999999999998</v>
      </c>
      <c r="J5599" s="8">
        <v>-63.636000000000003</v>
      </c>
      <c r="K5599" t="s">
        <v>109</v>
      </c>
      <c r="L5599" t="s">
        <v>110</v>
      </c>
      <c r="M5599" t="s">
        <v>712</v>
      </c>
      <c r="N5599" t="s">
        <v>763</v>
      </c>
      <c r="O5599" s="12">
        <v>2008</v>
      </c>
      <c r="P5599" s="12">
        <v>5</v>
      </c>
      <c r="Q5599" s="12">
        <v>2008</v>
      </c>
      <c r="R5599" s="12">
        <v>10</v>
      </c>
      <c r="S5599">
        <f t="shared" si="67"/>
        <v>8.0645161290322578E-2</v>
      </c>
      <c r="T5599" s="7">
        <v>2.5</v>
      </c>
      <c r="U5599">
        <v>12</v>
      </c>
      <c r="V5599" t="s">
        <v>1183</v>
      </c>
      <c r="W5599">
        <f t="shared" si="68"/>
        <v>480</v>
      </c>
      <c r="X5599" s="5">
        <v>2</v>
      </c>
      <c r="Y5599" s="15" t="s">
        <v>48</v>
      </c>
      <c r="Z5599" t="s">
        <v>55</v>
      </c>
      <c r="AA5599" t="s">
        <v>1080</v>
      </c>
      <c r="AB5599">
        <v>0</v>
      </c>
      <c r="AC5599" s="68" t="s">
        <v>1476</v>
      </c>
      <c r="AD5599" s="68" t="s">
        <v>1659</v>
      </c>
      <c r="AE5599" t="s">
        <v>1475</v>
      </c>
    </row>
    <row r="5600" spans="1:31" ht="14.4" x14ac:dyDescent="0.3">
      <c r="A5600">
        <v>48</v>
      </c>
      <c r="B5600" t="s">
        <v>24</v>
      </c>
      <c r="C5600" t="s">
        <v>358</v>
      </c>
      <c r="D5600" t="s">
        <v>359</v>
      </c>
      <c r="E5600">
        <v>2011</v>
      </c>
      <c r="F5600" t="s">
        <v>796</v>
      </c>
      <c r="G5600" t="s">
        <v>797</v>
      </c>
      <c r="H5600" s="3" t="s">
        <v>798</v>
      </c>
      <c r="I5600" s="8">
        <v>-17.515999999999998</v>
      </c>
      <c r="J5600" s="8">
        <v>-63.636000000000003</v>
      </c>
      <c r="K5600" t="s">
        <v>109</v>
      </c>
      <c r="L5600" t="s">
        <v>110</v>
      </c>
      <c r="M5600" t="s">
        <v>712</v>
      </c>
      <c r="N5600" t="s">
        <v>763</v>
      </c>
      <c r="O5600" s="12">
        <v>2008</v>
      </c>
      <c r="P5600" s="12">
        <v>5</v>
      </c>
      <c r="Q5600" s="12">
        <v>2008</v>
      </c>
      <c r="R5600" s="12">
        <v>10</v>
      </c>
      <c r="S5600">
        <f t="shared" si="67"/>
        <v>8.0645161290322578E-2</v>
      </c>
      <c r="T5600" s="7">
        <v>2.5</v>
      </c>
      <c r="U5600">
        <v>12</v>
      </c>
      <c r="V5600" t="s">
        <v>1183</v>
      </c>
      <c r="W5600">
        <f t="shared" si="68"/>
        <v>480</v>
      </c>
      <c r="X5600" s="5">
        <v>2</v>
      </c>
      <c r="Y5600" s="15" t="s">
        <v>48</v>
      </c>
      <c r="Z5600" t="s">
        <v>55</v>
      </c>
      <c r="AA5600" t="s">
        <v>859</v>
      </c>
      <c r="AB5600">
        <v>33</v>
      </c>
      <c r="AC5600" s="68" t="s">
        <v>1476</v>
      </c>
      <c r="AD5600" s="68" t="s">
        <v>1659</v>
      </c>
      <c r="AE5600" t="s">
        <v>1475</v>
      </c>
    </row>
    <row r="5601" spans="1:31" ht="14.4" x14ac:dyDescent="0.3">
      <c r="A5601">
        <v>48</v>
      </c>
      <c r="B5601" t="s">
        <v>24</v>
      </c>
      <c r="C5601" t="s">
        <v>358</v>
      </c>
      <c r="D5601" t="s">
        <v>359</v>
      </c>
      <c r="E5601">
        <v>2011</v>
      </c>
      <c r="F5601" t="s">
        <v>796</v>
      </c>
      <c r="G5601" t="s">
        <v>797</v>
      </c>
      <c r="H5601" s="3" t="s">
        <v>798</v>
      </c>
      <c r="I5601" s="8">
        <v>-17.515999999999998</v>
      </c>
      <c r="J5601" s="8">
        <v>-63.636000000000003</v>
      </c>
      <c r="K5601" t="s">
        <v>109</v>
      </c>
      <c r="L5601" t="s">
        <v>110</v>
      </c>
      <c r="M5601" t="s">
        <v>712</v>
      </c>
      <c r="N5601" t="s">
        <v>763</v>
      </c>
      <c r="O5601" s="12">
        <v>2008</v>
      </c>
      <c r="P5601" s="12">
        <v>5</v>
      </c>
      <c r="Q5601" s="12">
        <v>2008</v>
      </c>
      <c r="R5601" s="12">
        <v>10</v>
      </c>
      <c r="S5601">
        <f t="shared" si="67"/>
        <v>8.0645161290322578E-2</v>
      </c>
      <c r="T5601" s="7">
        <v>2.5</v>
      </c>
      <c r="U5601">
        <v>12</v>
      </c>
      <c r="V5601" t="s">
        <v>1183</v>
      </c>
      <c r="W5601">
        <f t="shared" si="68"/>
        <v>480</v>
      </c>
      <c r="X5601" s="5">
        <v>2</v>
      </c>
      <c r="Y5601" s="15" t="s">
        <v>48</v>
      </c>
      <c r="Z5601" t="s">
        <v>55</v>
      </c>
      <c r="AA5601" t="s">
        <v>1054</v>
      </c>
      <c r="AB5601">
        <v>0</v>
      </c>
      <c r="AC5601" s="68" t="s">
        <v>1476</v>
      </c>
      <c r="AD5601" s="68" t="s">
        <v>1659</v>
      </c>
      <c r="AE5601" t="s">
        <v>1475</v>
      </c>
    </row>
    <row r="5602" spans="1:31" ht="14.4" x14ac:dyDescent="0.3">
      <c r="A5602">
        <v>48</v>
      </c>
      <c r="B5602" t="s">
        <v>24</v>
      </c>
      <c r="C5602" t="s">
        <v>358</v>
      </c>
      <c r="D5602" t="s">
        <v>359</v>
      </c>
      <c r="E5602">
        <v>2011</v>
      </c>
      <c r="F5602" t="s">
        <v>796</v>
      </c>
      <c r="G5602" t="s">
        <v>797</v>
      </c>
      <c r="H5602" s="3" t="s">
        <v>798</v>
      </c>
      <c r="I5602" s="8">
        <v>-17.515999999999998</v>
      </c>
      <c r="J5602" s="8">
        <v>-63.636000000000003</v>
      </c>
      <c r="K5602" t="s">
        <v>109</v>
      </c>
      <c r="L5602" t="s">
        <v>110</v>
      </c>
      <c r="M5602" t="s">
        <v>712</v>
      </c>
      <c r="N5602" t="s">
        <v>763</v>
      </c>
      <c r="O5602" s="12">
        <v>2008</v>
      </c>
      <c r="P5602" s="12">
        <v>5</v>
      </c>
      <c r="Q5602" s="12">
        <v>2008</v>
      </c>
      <c r="R5602" s="12">
        <v>10</v>
      </c>
      <c r="S5602">
        <f t="shared" si="67"/>
        <v>8.0645161290322578E-2</v>
      </c>
      <c r="T5602" s="7">
        <v>2.5</v>
      </c>
      <c r="U5602">
        <v>12</v>
      </c>
      <c r="V5602" t="s">
        <v>1183</v>
      </c>
      <c r="W5602">
        <f t="shared" si="68"/>
        <v>480</v>
      </c>
      <c r="X5602" s="5">
        <v>2</v>
      </c>
      <c r="Y5602" s="15" t="s">
        <v>48</v>
      </c>
      <c r="Z5602" t="s">
        <v>55</v>
      </c>
      <c r="AA5602" t="s">
        <v>890</v>
      </c>
      <c r="AB5602">
        <v>0</v>
      </c>
      <c r="AC5602" s="68" t="s">
        <v>1476</v>
      </c>
      <c r="AD5602" s="68" t="s">
        <v>1659</v>
      </c>
      <c r="AE5602" t="s">
        <v>1475</v>
      </c>
    </row>
    <row r="5603" spans="1:31" ht="14.4" x14ac:dyDescent="0.3">
      <c r="A5603">
        <v>48</v>
      </c>
      <c r="B5603" t="s">
        <v>24</v>
      </c>
      <c r="C5603" t="s">
        <v>358</v>
      </c>
      <c r="D5603" t="s">
        <v>359</v>
      </c>
      <c r="E5603">
        <v>2011</v>
      </c>
      <c r="F5603" t="s">
        <v>796</v>
      </c>
      <c r="G5603" t="s">
        <v>797</v>
      </c>
      <c r="H5603" s="3" t="s">
        <v>798</v>
      </c>
      <c r="I5603" s="8">
        <v>-17.515999999999998</v>
      </c>
      <c r="J5603" s="8">
        <v>-63.636000000000003</v>
      </c>
      <c r="K5603" t="s">
        <v>109</v>
      </c>
      <c r="L5603" t="s">
        <v>110</v>
      </c>
      <c r="M5603" t="s">
        <v>712</v>
      </c>
      <c r="N5603" t="s">
        <v>763</v>
      </c>
      <c r="O5603" s="12">
        <v>2008</v>
      </c>
      <c r="P5603" s="12">
        <v>5</v>
      </c>
      <c r="Q5603" s="12">
        <v>2008</v>
      </c>
      <c r="R5603" s="12">
        <v>10</v>
      </c>
      <c r="S5603">
        <f t="shared" si="67"/>
        <v>8.0645161290322578E-2</v>
      </c>
      <c r="T5603" s="7">
        <v>2.5</v>
      </c>
      <c r="U5603">
        <v>12</v>
      </c>
      <c r="V5603" t="s">
        <v>1183</v>
      </c>
      <c r="W5603">
        <f t="shared" si="68"/>
        <v>480</v>
      </c>
      <c r="X5603" s="5">
        <v>2</v>
      </c>
      <c r="Y5603" s="15" t="s">
        <v>48</v>
      </c>
      <c r="Z5603" t="s">
        <v>55</v>
      </c>
      <c r="AA5603" t="s">
        <v>860</v>
      </c>
      <c r="AB5603">
        <v>0</v>
      </c>
      <c r="AC5603" s="68" t="s">
        <v>1476</v>
      </c>
      <c r="AD5603" s="68" t="s">
        <v>1659</v>
      </c>
      <c r="AE5603" t="s">
        <v>1475</v>
      </c>
    </row>
    <row r="5604" spans="1:31" ht="14.4" x14ac:dyDescent="0.3">
      <c r="A5604">
        <v>48</v>
      </c>
      <c r="B5604" t="s">
        <v>24</v>
      </c>
      <c r="C5604" t="s">
        <v>358</v>
      </c>
      <c r="D5604" t="s">
        <v>359</v>
      </c>
      <c r="E5604">
        <v>2011</v>
      </c>
      <c r="F5604" t="s">
        <v>796</v>
      </c>
      <c r="G5604" t="s">
        <v>797</v>
      </c>
      <c r="H5604" s="3" t="s">
        <v>798</v>
      </c>
      <c r="I5604" s="8">
        <v>-17.515999999999998</v>
      </c>
      <c r="J5604" s="8">
        <v>-63.636000000000003</v>
      </c>
      <c r="K5604" t="s">
        <v>109</v>
      </c>
      <c r="L5604" t="s">
        <v>110</v>
      </c>
      <c r="M5604" t="s">
        <v>712</v>
      </c>
      <c r="N5604" t="s">
        <v>763</v>
      </c>
      <c r="O5604" s="12">
        <v>2008</v>
      </c>
      <c r="P5604" s="12">
        <v>5</v>
      </c>
      <c r="Q5604" s="12">
        <v>2008</v>
      </c>
      <c r="R5604" s="12">
        <v>10</v>
      </c>
      <c r="S5604">
        <f t="shared" si="67"/>
        <v>8.0645161290322578E-2</v>
      </c>
      <c r="T5604" s="7">
        <v>2.5</v>
      </c>
      <c r="U5604">
        <v>12</v>
      </c>
      <c r="V5604" t="s">
        <v>1183</v>
      </c>
      <c r="W5604">
        <f t="shared" si="68"/>
        <v>480</v>
      </c>
      <c r="X5604" s="5">
        <v>2</v>
      </c>
      <c r="Y5604" s="15" t="s">
        <v>48</v>
      </c>
      <c r="Z5604" t="s">
        <v>55</v>
      </c>
      <c r="AA5604" t="s">
        <v>503</v>
      </c>
      <c r="AB5604">
        <v>2</v>
      </c>
      <c r="AC5604" s="68" t="s">
        <v>1476</v>
      </c>
      <c r="AD5604" s="68" t="s">
        <v>1659</v>
      </c>
      <c r="AE5604" t="s">
        <v>1475</v>
      </c>
    </row>
    <row r="5605" spans="1:31" ht="14.4" x14ac:dyDescent="0.3">
      <c r="A5605">
        <v>48</v>
      </c>
      <c r="B5605" t="s">
        <v>24</v>
      </c>
      <c r="C5605" t="s">
        <v>358</v>
      </c>
      <c r="D5605" t="s">
        <v>359</v>
      </c>
      <c r="E5605">
        <v>2011</v>
      </c>
      <c r="F5605" t="s">
        <v>796</v>
      </c>
      <c r="G5605" t="s">
        <v>797</v>
      </c>
      <c r="H5605" s="3" t="s">
        <v>798</v>
      </c>
      <c r="I5605" s="8">
        <v>-17.515999999999998</v>
      </c>
      <c r="J5605" s="8">
        <v>-63.636000000000003</v>
      </c>
      <c r="K5605" t="s">
        <v>109</v>
      </c>
      <c r="L5605" t="s">
        <v>110</v>
      </c>
      <c r="M5605" t="s">
        <v>712</v>
      </c>
      <c r="N5605" t="s">
        <v>763</v>
      </c>
      <c r="O5605" s="12">
        <v>2008</v>
      </c>
      <c r="P5605" s="12">
        <v>5</v>
      </c>
      <c r="Q5605" s="12">
        <v>2008</v>
      </c>
      <c r="R5605" s="12">
        <v>10</v>
      </c>
      <c r="S5605">
        <f t="shared" si="67"/>
        <v>8.0645161290322578E-2</v>
      </c>
      <c r="T5605" s="7">
        <v>2.5</v>
      </c>
      <c r="U5605">
        <v>12</v>
      </c>
      <c r="V5605" t="s">
        <v>1183</v>
      </c>
      <c r="W5605">
        <f t="shared" si="68"/>
        <v>480</v>
      </c>
      <c r="X5605" s="5">
        <v>2</v>
      </c>
      <c r="Y5605" s="15" t="s">
        <v>48</v>
      </c>
      <c r="Z5605" t="s">
        <v>55</v>
      </c>
      <c r="AA5605" t="s">
        <v>1106</v>
      </c>
      <c r="AB5605">
        <v>1</v>
      </c>
      <c r="AC5605" s="68" t="s">
        <v>1476</v>
      </c>
      <c r="AD5605" s="68" t="s">
        <v>1659</v>
      </c>
      <c r="AE5605" t="s">
        <v>1475</v>
      </c>
    </row>
    <row r="5606" spans="1:31" ht="14.4" x14ac:dyDescent="0.3">
      <c r="A5606">
        <v>48</v>
      </c>
      <c r="B5606" t="s">
        <v>24</v>
      </c>
      <c r="C5606" t="s">
        <v>358</v>
      </c>
      <c r="D5606" t="s">
        <v>359</v>
      </c>
      <c r="E5606">
        <v>2011</v>
      </c>
      <c r="F5606" t="s">
        <v>796</v>
      </c>
      <c r="G5606" t="s">
        <v>797</v>
      </c>
      <c r="H5606" s="3" t="s">
        <v>798</v>
      </c>
      <c r="I5606" s="8">
        <v>-17.515999999999998</v>
      </c>
      <c r="J5606" s="8">
        <v>-63.636000000000003</v>
      </c>
      <c r="K5606" t="s">
        <v>109</v>
      </c>
      <c r="L5606" t="s">
        <v>110</v>
      </c>
      <c r="M5606" t="s">
        <v>712</v>
      </c>
      <c r="N5606" t="s">
        <v>763</v>
      </c>
      <c r="O5606" s="12">
        <v>2008</v>
      </c>
      <c r="P5606" s="12">
        <v>5</v>
      </c>
      <c r="Q5606" s="12">
        <v>2008</v>
      </c>
      <c r="R5606" s="12">
        <v>10</v>
      </c>
      <c r="S5606">
        <f t="shared" si="67"/>
        <v>8.0645161290322578E-2</v>
      </c>
      <c r="T5606" s="7">
        <v>2.5</v>
      </c>
      <c r="U5606">
        <v>12</v>
      </c>
      <c r="V5606" t="s">
        <v>1183</v>
      </c>
      <c r="W5606">
        <f t="shared" si="68"/>
        <v>480</v>
      </c>
      <c r="X5606" s="5">
        <v>2</v>
      </c>
      <c r="Y5606" s="15" t="s">
        <v>48</v>
      </c>
      <c r="Z5606" t="s">
        <v>55</v>
      </c>
      <c r="AA5606" t="s">
        <v>861</v>
      </c>
      <c r="AB5606">
        <v>1</v>
      </c>
      <c r="AC5606" s="68" t="s">
        <v>1476</v>
      </c>
      <c r="AD5606" s="68" t="s">
        <v>1659</v>
      </c>
      <c r="AE5606" t="s">
        <v>1475</v>
      </c>
    </row>
    <row r="5607" spans="1:31" ht="14.4" x14ac:dyDescent="0.3">
      <c r="A5607">
        <v>48</v>
      </c>
      <c r="B5607" t="s">
        <v>24</v>
      </c>
      <c r="C5607" t="s">
        <v>358</v>
      </c>
      <c r="D5607" t="s">
        <v>359</v>
      </c>
      <c r="E5607">
        <v>2011</v>
      </c>
      <c r="F5607" t="s">
        <v>796</v>
      </c>
      <c r="G5607" t="s">
        <v>797</v>
      </c>
      <c r="H5607" s="3" t="s">
        <v>798</v>
      </c>
      <c r="I5607" s="8">
        <v>-17.515999999999998</v>
      </c>
      <c r="J5607" s="8">
        <v>-63.636000000000003</v>
      </c>
      <c r="K5607" t="s">
        <v>109</v>
      </c>
      <c r="L5607" t="s">
        <v>110</v>
      </c>
      <c r="M5607" t="s">
        <v>712</v>
      </c>
      <c r="N5607" t="s">
        <v>763</v>
      </c>
      <c r="O5607" s="12">
        <v>2008</v>
      </c>
      <c r="P5607" s="12">
        <v>5</v>
      </c>
      <c r="Q5607" s="12">
        <v>2008</v>
      </c>
      <c r="R5607" s="12">
        <v>10</v>
      </c>
      <c r="S5607">
        <f t="shared" si="67"/>
        <v>8.0645161290322578E-2</v>
      </c>
      <c r="T5607" s="7">
        <v>2.5</v>
      </c>
      <c r="U5607">
        <v>12</v>
      </c>
      <c r="V5607" t="s">
        <v>1183</v>
      </c>
      <c r="W5607">
        <f t="shared" si="68"/>
        <v>480</v>
      </c>
      <c r="X5607" s="5">
        <v>2</v>
      </c>
      <c r="Y5607" s="15" t="s">
        <v>48</v>
      </c>
      <c r="Z5607" t="s">
        <v>55</v>
      </c>
      <c r="AA5607" t="s">
        <v>56</v>
      </c>
      <c r="AB5607">
        <v>13</v>
      </c>
      <c r="AC5607" s="68" t="s">
        <v>1476</v>
      </c>
      <c r="AD5607" s="68" t="s">
        <v>1659</v>
      </c>
      <c r="AE5607" t="s">
        <v>1475</v>
      </c>
    </row>
    <row r="5608" spans="1:31" ht="14.4" x14ac:dyDescent="0.3">
      <c r="A5608">
        <v>48</v>
      </c>
      <c r="B5608" t="s">
        <v>24</v>
      </c>
      <c r="C5608" t="s">
        <v>358</v>
      </c>
      <c r="D5608" t="s">
        <v>359</v>
      </c>
      <c r="E5608">
        <v>2011</v>
      </c>
      <c r="F5608" t="s">
        <v>796</v>
      </c>
      <c r="G5608" t="s">
        <v>797</v>
      </c>
      <c r="H5608" s="3" t="s">
        <v>798</v>
      </c>
      <c r="I5608" s="8">
        <v>-17.515999999999998</v>
      </c>
      <c r="J5608" s="8">
        <v>-63.636000000000003</v>
      </c>
      <c r="K5608" t="s">
        <v>109</v>
      </c>
      <c r="L5608" t="s">
        <v>110</v>
      </c>
      <c r="M5608" t="s">
        <v>712</v>
      </c>
      <c r="N5608" t="s">
        <v>763</v>
      </c>
      <c r="O5608" s="12">
        <v>2008</v>
      </c>
      <c r="P5608" s="12">
        <v>5</v>
      </c>
      <c r="Q5608" s="12">
        <v>2008</v>
      </c>
      <c r="R5608" s="12">
        <v>10</v>
      </c>
      <c r="S5608">
        <f t="shared" si="67"/>
        <v>8.0645161290322578E-2</v>
      </c>
      <c r="T5608" s="7">
        <v>2.5</v>
      </c>
      <c r="U5608">
        <v>12</v>
      </c>
      <c r="V5608" t="s">
        <v>1183</v>
      </c>
      <c r="W5608">
        <f t="shared" si="68"/>
        <v>480</v>
      </c>
      <c r="X5608" s="5">
        <v>2</v>
      </c>
      <c r="Y5608" s="15" t="s">
        <v>48</v>
      </c>
      <c r="Z5608" t="s">
        <v>55</v>
      </c>
      <c r="AA5608" t="s">
        <v>895</v>
      </c>
      <c r="AB5608">
        <v>0</v>
      </c>
      <c r="AC5608" s="68" t="s">
        <v>1476</v>
      </c>
      <c r="AD5608" s="68" t="s">
        <v>1659</v>
      </c>
      <c r="AE5608" t="s">
        <v>1475</v>
      </c>
    </row>
    <row r="5609" spans="1:31" ht="14.4" x14ac:dyDescent="0.3">
      <c r="A5609">
        <v>48</v>
      </c>
      <c r="B5609" t="s">
        <v>24</v>
      </c>
      <c r="C5609" t="s">
        <v>358</v>
      </c>
      <c r="D5609" t="s">
        <v>359</v>
      </c>
      <c r="E5609">
        <v>2011</v>
      </c>
      <c r="F5609" t="s">
        <v>796</v>
      </c>
      <c r="G5609" t="s">
        <v>797</v>
      </c>
      <c r="H5609" s="3" t="s">
        <v>798</v>
      </c>
      <c r="I5609" s="8">
        <v>-17.515999999999998</v>
      </c>
      <c r="J5609" s="8">
        <v>-63.636000000000003</v>
      </c>
      <c r="K5609" t="s">
        <v>109</v>
      </c>
      <c r="L5609" t="s">
        <v>110</v>
      </c>
      <c r="M5609" t="s">
        <v>712</v>
      </c>
      <c r="N5609" t="s">
        <v>763</v>
      </c>
      <c r="O5609" s="12">
        <v>2008</v>
      </c>
      <c r="P5609" s="12">
        <v>5</v>
      </c>
      <c r="Q5609" s="12">
        <v>2008</v>
      </c>
      <c r="R5609" s="12">
        <v>10</v>
      </c>
      <c r="S5609">
        <f t="shared" si="67"/>
        <v>8.0645161290322578E-2</v>
      </c>
      <c r="T5609" s="7">
        <v>2.5</v>
      </c>
      <c r="U5609">
        <v>12</v>
      </c>
      <c r="V5609" t="s">
        <v>1183</v>
      </c>
      <c r="W5609">
        <f t="shared" si="68"/>
        <v>480</v>
      </c>
      <c r="X5609" s="5">
        <v>2</v>
      </c>
      <c r="Y5609" s="15" t="s">
        <v>48</v>
      </c>
      <c r="Z5609" t="s">
        <v>55</v>
      </c>
      <c r="AA5609" t="s">
        <v>1135</v>
      </c>
      <c r="AB5609">
        <v>4</v>
      </c>
      <c r="AC5609" s="68" t="s">
        <v>1476</v>
      </c>
      <c r="AD5609" s="68" t="s">
        <v>1659</v>
      </c>
      <c r="AE5609" t="s">
        <v>1475</v>
      </c>
    </row>
    <row r="5610" spans="1:31" ht="14.4" x14ac:dyDescent="0.3">
      <c r="A5610">
        <v>48</v>
      </c>
      <c r="B5610" t="s">
        <v>24</v>
      </c>
      <c r="C5610" t="s">
        <v>358</v>
      </c>
      <c r="D5610" t="s">
        <v>359</v>
      </c>
      <c r="E5610">
        <v>2011</v>
      </c>
      <c r="F5610" t="s">
        <v>796</v>
      </c>
      <c r="G5610" t="s">
        <v>797</v>
      </c>
      <c r="H5610" s="3" t="s">
        <v>798</v>
      </c>
      <c r="I5610" s="8">
        <v>-17.515999999999998</v>
      </c>
      <c r="J5610" s="8">
        <v>-63.636000000000003</v>
      </c>
      <c r="K5610" t="s">
        <v>109</v>
      </c>
      <c r="L5610" t="s">
        <v>110</v>
      </c>
      <c r="M5610" t="s">
        <v>712</v>
      </c>
      <c r="N5610" t="s">
        <v>763</v>
      </c>
      <c r="O5610" s="12">
        <v>2008</v>
      </c>
      <c r="P5610" s="12">
        <v>5</v>
      </c>
      <c r="Q5610" s="12">
        <v>2008</v>
      </c>
      <c r="R5610" s="12">
        <v>10</v>
      </c>
      <c r="S5610">
        <f t="shared" si="67"/>
        <v>8.0645161290322578E-2</v>
      </c>
      <c r="T5610" s="7">
        <v>2.5</v>
      </c>
      <c r="U5610">
        <v>12</v>
      </c>
      <c r="V5610" t="s">
        <v>1183</v>
      </c>
      <c r="W5610">
        <f t="shared" si="68"/>
        <v>480</v>
      </c>
      <c r="X5610" s="5">
        <v>2</v>
      </c>
      <c r="Y5610" s="15" t="s">
        <v>48</v>
      </c>
      <c r="Z5610" t="s">
        <v>55</v>
      </c>
      <c r="AA5610" t="s">
        <v>59</v>
      </c>
      <c r="AB5610">
        <v>2</v>
      </c>
      <c r="AC5610" s="68" t="s">
        <v>1476</v>
      </c>
      <c r="AD5610" s="68" t="s">
        <v>1659</v>
      </c>
      <c r="AE5610" t="s">
        <v>1475</v>
      </c>
    </row>
    <row r="5611" spans="1:31" ht="14.4" x14ac:dyDescent="0.3">
      <c r="A5611">
        <v>48</v>
      </c>
      <c r="B5611" t="s">
        <v>24</v>
      </c>
      <c r="C5611" t="s">
        <v>358</v>
      </c>
      <c r="D5611" t="s">
        <v>359</v>
      </c>
      <c r="E5611">
        <v>2011</v>
      </c>
      <c r="F5611" t="s">
        <v>796</v>
      </c>
      <c r="G5611" t="s">
        <v>797</v>
      </c>
      <c r="H5611" s="3" t="s">
        <v>798</v>
      </c>
      <c r="I5611" s="8">
        <v>-17.515999999999998</v>
      </c>
      <c r="J5611" s="8">
        <v>-63.636000000000003</v>
      </c>
      <c r="K5611" t="s">
        <v>109</v>
      </c>
      <c r="L5611" t="s">
        <v>110</v>
      </c>
      <c r="M5611" t="s">
        <v>712</v>
      </c>
      <c r="N5611" t="s">
        <v>763</v>
      </c>
      <c r="O5611" s="12">
        <v>2008</v>
      </c>
      <c r="P5611" s="12">
        <v>5</v>
      </c>
      <c r="Q5611" s="12">
        <v>2008</v>
      </c>
      <c r="R5611" s="12">
        <v>10</v>
      </c>
      <c r="S5611">
        <f t="shared" si="67"/>
        <v>8.0645161290322578E-2</v>
      </c>
      <c r="T5611" s="7">
        <v>2.5</v>
      </c>
      <c r="U5611">
        <v>12</v>
      </c>
      <c r="V5611" t="s">
        <v>1183</v>
      </c>
      <c r="W5611">
        <f t="shared" si="68"/>
        <v>480</v>
      </c>
      <c r="X5611" s="5">
        <v>2</v>
      </c>
      <c r="Y5611" s="15" t="s">
        <v>48</v>
      </c>
      <c r="Z5611" t="s">
        <v>55</v>
      </c>
      <c r="AA5611" t="s">
        <v>1136</v>
      </c>
      <c r="AB5611">
        <v>0</v>
      </c>
      <c r="AC5611" s="68" t="s">
        <v>1476</v>
      </c>
      <c r="AD5611" s="68" t="s">
        <v>1659</v>
      </c>
      <c r="AE5611" t="s">
        <v>1475</v>
      </c>
    </row>
    <row r="5612" spans="1:31" ht="14.4" x14ac:dyDescent="0.3">
      <c r="A5612">
        <v>48</v>
      </c>
      <c r="B5612" t="s">
        <v>24</v>
      </c>
      <c r="C5612" t="s">
        <v>358</v>
      </c>
      <c r="D5612" t="s">
        <v>359</v>
      </c>
      <c r="E5612">
        <v>2011</v>
      </c>
      <c r="F5612" t="s">
        <v>796</v>
      </c>
      <c r="G5612" t="s">
        <v>797</v>
      </c>
      <c r="H5612" s="3" t="s">
        <v>798</v>
      </c>
      <c r="I5612" s="8">
        <v>-17.515999999999998</v>
      </c>
      <c r="J5612" s="8">
        <v>-63.636000000000003</v>
      </c>
      <c r="K5612" t="s">
        <v>109</v>
      </c>
      <c r="L5612" t="s">
        <v>110</v>
      </c>
      <c r="M5612" t="s">
        <v>712</v>
      </c>
      <c r="N5612" t="s">
        <v>763</v>
      </c>
      <c r="O5612" s="12">
        <v>2008</v>
      </c>
      <c r="P5612" s="12">
        <v>5</v>
      </c>
      <c r="Q5612" s="12">
        <v>2008</v>
      </c>
      <c r="R5612" s="12">
        <v>10</v>
      </c>
      <c r="S5612">
        <f t="shared" si="67"/>
        <v>8.0645161290322578E-2</v>
      </c>
      <c r="T5612" s="7">
        <v>2.5</v>
      </c>
      <c r="U5612">
        <v>12</v>
      </c>
      <c r="V5612" t="s">
        <v>1183</v>
      </c>
      <c r="W5612">
        <f t="shared" si="68"/>
        <v>480</v>
      </c>
      <c r="X5612" s="5">
        <v>2</v>
      </c>
      <c r="Y5612" s="15" t="s">
        <v>48</v>
      </c>
      <c r="Z5612" t="s">
        <v>55</v>
      </c>
      <c r="AA5612" t="s">
        <v>62</v>
      </c>
      <c r="AB5612">
        <v>1</v>
      </c>
      <c r="AC5612" s="68" t="s">
        <v>1476</v>
      </c>
      <c r="AD5612" s="68" t="s">
        <v>1659</v>
      </c>
      <c r="AE5612" t="s">
        <v>1475</v>
      </c>
    </row>
    <row r="5613" spans="1:31" ht="14.4" x14ac:dyDescent="0.3">
      <c r="A5613">
        <v>48</v>
      </c>
      <c r="B5613" t="s">
        <v>24</v>
      </c>
      <c r="C5613" t="s">
        <v>358</v>
      </c>
      <c r="D5613" t="s">
        <v>359</v>
      </c>
      <c r="E5613">
        <v>2011</v>
      </c>
      <c r="F5613" t="s">
        <v>796</v>
      </c>
      <c r="G5613" t="s">
        <v>797</v>
      </c>
      <c r="H5613" s="3" t="s">
        <v>798</v>
      </c>
      <c r="I5613" s="8">
        <v>-17.515999999999998</v>
      </c>
      <c r="J5613" s="8">
        <v>-63.636000000000003</v>
      </c>
      <c r="K5613" t="s">
        <v>109</v>
      </c>
      <c r="L5613" t="s">
        <v>110</v>
      </c>
      <c r="M5613" t="s">
        <v>712</v>
      </c>
      <c r="N5613" t="s">
        <v>763</v>
      </c>
      <c r="O5613" s="12">
        <v>2008</v>
      </c>
      <c r="P5613" s="12">
        <v>5</v>
      </c>
      <c r="Q5613" s="12">
        <v>2008</v>
      </c>
      <c r="R5613" s="12">
        <v>10</v>
      </c>
      <c r="S5613">
        <f t="shared" si="67"/>
        <v>8.0645161290322578E-2</v>
      </c>
      <c r="T5613" s="7">
        <v>2.5</v>
      </c>
      <c r="U5613">
        <v>12</v>
      </c>
      <c r="V5613" t="s">
        <v>1183</v>
      </c>
      <c r="W5613">
        <f t="shared" si="68"/>
        <v>480</v>
      </c>
      <c r="X5613" s="5">
        <v>2</v>
      </c>
      <c r="Y5613" s="15" t="s">
        <v>48</v>
      </c>
      <c r="Z5613" t="s">
        <v>55</v>
      </c>
      <c r="AA5613" t="s">
        <v>1082</v>
      </c>
      <c r="AB5613">
        <v>0</v>
      </c>
      <c r="AC5613" s="68" t="s">
        <v>1476</v>
      </c>
      <c r="AD5613" s="68" t="s">
        <v>1659</v>
      </c>
      <c r="AE5613" t="s">
        <v>1475</v>
      </c>
    </row>
    <row r="5614" spans="1:31" ht="14.4" x14ac:dyDescent="0.3">
      <c r="A5614">
        <v>48</v>
      </c>
      <c r="B5614" t="s">
        <v>24</v>
      </c>
      <c r="C5614" t="s">
        <v>358</v>
      </c>
      <c r="D5614" t="s">
        <v>359</v>
      </c>
      <c r="E5614">
        <v>2011</v>
      </c>
      <c r="F5614" t="s">
        <v>796</v>
      </c>
      <c r="G5614" t="s">
        <v>797</v>
      </c>
      <c r="H5614" s="3" t="s">
        <v>798</v>
      </c>
      <c r="I5614" s="8">
        <v>-17.515999999999998</v>
      </c>
      <c r="J5614" s="8">
        <v>-63.636000000000003</v>
      </c>
      <c r="K5614" t="s">
        <v>109</v>
      </c>
      <c r="L5614" t="s">
        <v>110</v>
      </c>
      <c r="M5614" t="s">
        <v>712</v>
      </c>
      <c r="N5614" t="s">
        <v>763</v>
      </c>
      <c r="O5614" s="12">
        <v>2008</v>
      </c>
      <c r="P5614" s="12">
        <v>5</v>
      </c>
      <c r="Q5614" s="12">
        <v>2008</v>
      </c>
      <c r="R5614" s="12">
        <v>10</v>
      </c>
      <c r="S5614">
        <f t="shared" si="67"/>
        <v>8.0645161290322578E-2</v>
      </c>
      <c r="T5614" s="7">
        <v>2.5</v>
      </c>
      <c r="U5614">
        <v>12</v>
      </c>
      <c r="V5614" t="s">
        <v>1183</v>
      </c>
      <c r="W5614">
        <f t="shared" si="68"/>
        <v>480</v>
      </c>
      <c r="X5614" s="5">
        <v>2</v>
      </c>
      <c r="Y5614" s="15" t="s">
        <v>48</v>
      </c>
      <c r="Z5614" t="s">
        <v>55</v>
      </c>
      <c r="AA5614" t="s">
        <v>1162</v>
      </c>
      <c r="AB5614">
        <v>0</v>
      </c>
      <c r="AC5614" s="68" t="s">
        <v>1476</v>
      </c>
      <c r="AD5614" s="68" t="s">
        <v>1659</v>
      </c>
      <c r="AE5614" t="s">
        <v>1475</v>
      </c>
    </row>
    <row r="5615" spans="1:31" ht="14.4" x14ac:dyDescent="0.3">
      <c r="A5615">
        <v>48</v>
      </c>
      <c r="B5615" t="s">
        <v>24</v>
      </c>
      <c r="C5615" t="s">
        <v>358</v>
      </c>
      <c r="D5615" t="s">
        <v>359</v>
      </c>
      <c r="E5615">
        <v>2011</v>
      </c>
      <c r="F5615" t="s">
        <v>796</v>
      </c>
      <c r="G5615" t="s">
        <v>797</v>
      </c>
      <c r="H5615" s="3" t="s">
        <v>798</v>
      </c>
      <c r="I5615" s="8">
        <v>-17.515999999999998</v>
      </c>
      <c r="J5615" s="8">
        <v>-63.636000000000003</v>
      </c>
      <c r="K5615" t="s">
        <v>109</v>
      </c>
      <c r="L5615" t="s">
        <v>110</v>
      </c>
      <c r="M5615" t="s">
        <v>712</v>
      </c>
      <c r="N5615" t="s">
        <v>763</v>
      </c>
      <c r="O5615" s="12">
        <v>2008</v>
      </c>
      <c r="P5615" s="12">
        <v>5</v>
      </c>
      <c r="Q5615" s="12">
        <v>2008</v>
      </c>
      <c r="R5615" s="12">
        <v>10</v>
      </c>
      <c r="S5615">
        <f t="shared" si="67"/>
        <v>8.0645161290322578E-2</v>
      </c>
      <c r="T5615" s="7">
        <v>2.5</v>
      </c>
      <c r="U5615">
        <v>12</v>
      </c>
      <c r="V5615" t="s">
        <v>1183</v>
      </c>
      <c r="W5615">
        <f t="shared" si="68"/>
        <v>480</v>
      </c>
      <c r="X5615" s="5">
        <v>2</v>
      </c>
      <c r="Y5615" s="15" t="s">
        <v>48</v>
      </c>
      <c r="Z5615" t="s">
        <v>55</v>
      </c>
      <c r="AA5615" t="s">
        <v>655</v>
      </c>
      <c r="AB5615">
        <v>0</v>
      </c>
      <c r="AC5615" s="68" t="s">
        <v>1476</v>
      </c>
      <c r="AD5615" s="68" t="s">
        <v>1659</v>
      </c>
      <c r="AE5615" t="s">
        <v>1475</v>
      </c>
    </row>
    <row r="5616" spans="1:31" ht="14.4" x14ac:dyDescent="0.3">
      <c r="A5616">
        <v>48</v>
      </c>
      <c r="B5616" t="s">
        <v>24</v>
      </c>
      <c r="C5616" t="s">
        <v>358</v>
      </c>
      <c r="D5616" t="s">
        <v>359</v>
      </c>
      <c r="E5616">
        <v>2011</v>
      </c>
      <c r="F5616" t="s">
        <v>796</v>
      </c>
      <c r="G5616" t="s">
        <v>797</v>
      </c>
      <c r="H5616" s="3" t="s">
        <v>798</v>
      </c>
      <c r="I5616" s="8">
        <v>-17.515999999999998</v>
      </c>
      <c r="J5616" s="8">
        <v>-63.636000000000003</v>
      </c>
      <c r="K5616" t="s">
        <v>109</v>
      </c>
      <c r="L5616" t="s">
        <v>110</v>
      </c>
      <c r="M5616" t="s">
        <v>712</v>
      </c>
      <c r="N5616" t="s">
        <v>763</v>
      </c>
      <c r="O5616" s="12">
        <v>2008</v>
      </c>
      <c r="P5616" s="12">
        <v>5</v>
      </c>
      <c r="Q5616" s="12">
        <v>2008</v>
      </c>
      <c r="R5616" s="12">
        <v>10</v>
      </c>
      <c r="S5616">
        <f t="shared" si="67"/>
        <v>8.0645161290322578E-2</v>
      </c>
      <c r="T5616" s="7">
        <v>2.5</v>
      </c>
      <c r="U5616">
        <v>12</v>
      </c>
      <c r="V5616" t="s">
        <v>1183</v>
      </c>
      <c r="W5616">
        <f t="shared" si="68"/>
        <v>480</v>
      </c>
      <c r="X5616" s="5">
        <v>2</v>
      </c>
      <c r="Y5616" s="15" t="s">
        <v>48</v>
      </c>
      <c r="Z5616" t="s">
        <v>55</v>
      </c>
      <c r="AA5616" t="s">
        <v>379</v>
      </c>
      <c r="AB5616">
        <v>5</v>
      </c>
      <c r="AC5616" s="68" t="s">
        <v>1476</v>
      </c>
      <c r="AD5616" s="68" t="s">
        <v>1659</v>
      </c>
      <c r="AE5616" t="s">
        <v>1475</v>
      </c>
    </row>
    <row r="5617" spans="1:31" ht="14.4" x14ac:dyDescent="0.3">
      <c r="A5617">
        <v>48</v>
      </c>
      <c r="B5617" t="s">
        <v>24</v>
      </c>
      <c r="C5617" t="s">
        <v>358</v>
      </c>
      <c r="D5617" t="s">
        <v>359</v>
      </c>
      <c r="E5617">
        <v>2011</v>
      </c>
      <c r="F5617" t="s">
        <v>796</v>
      </c>
      <c r="G5617" t="s">
        <v>797</v>
      </c>
      <c r="H5617" s="3" t="s">
        <v>798</v>
      </c>
      <c r="I5617" s="8">
        <v>-17.515999999999998</v>
      </c>
      <c r="J5617" s="8">
        <v>-63.636000000000003</v>
      </c>
      <c r="K5617" t="s">
        <v>109</v>
      </c>
      <c r="L5617" t="s">
        <v>110</v>
      </c>
      <c r="M5617" t="s">
        <v>712</v>
      </c>
      <c r="N5617" t="s">
        <v>763</v>
      </c>
      <c r="O5617" s="12">
        <v>2008</v>
      </c>
      <c r="P5617" s="12">
        <v>5</v>
      </c>
      <c r="Q5617" s="12">
        <v>2008</v>
      </c>
      <c r="R5617" s="12">
        <v>10</v>
      </c>
      <c r="S5617">
        <f t="shared" si="67"/>
        <v>8.0645161290322578E-2</v>
      </c>
      <c r="T5617" s="7">
        <v>2.5</v>
      </c>
      <c r="U5617">
        <v>12</v>
      </c>
      <c r="V5617" t="s">
        <v>1183</v>
      </c>
      <c r="W5617">
        <f t="shared" si="68"/>
        <v>480</v>
      </c>
      <c r="X5617" s="5">
        <v>2</v>
      </c>
      <c r="Y5617" s="15" t="s">
        <v>48</v>
      </c>
      <c r="Z5617" t="s">
        <v>55</v>
      </c>
      <c r="AA5617" t="s">
        <v>899</v>
      </c>
      <c r="AB5617">
        <v>0</v>
      </c>
      <c r="AC5617" s="68" t="s">
        <v>1476</v>
      </c>
      <c r="AD5617" s="68" t="s">
        <v>1659</v>
      </c>
      <c r="AE5617" t="s">
        <v>1475</v>
      </c>
    </row>
    <row r="5618" spans="1:31" ht="14.4" x14ac:dyDescent="0.3">
      <c r="A5618">
        <v>48</v>
      </c>
      <c r="B5618" t="s">
        <v>24</v>
      </c>
      <c r="C5618" t="s">
        <v>358</v>
      </c>
      <c r="D5618" t="s">
        <v>359</v>
      </c>
      <c r="E5618">
        <v>2011</v>
      </c>
      <c r="F5618" t="s">
        <v>796</v>
      </c>
      <c r="G5618" t="s">
        <v>797</v>
      </c>
      <c r="H5618" s="3" t="s">
        <v>798</v>
      </c>
      <c r="I5618" s="8">
        <v>-17.515999999999998</v>
      </c>
      <c r="J5618" s="8">
        <v>-63.636000000000003</v>
      </c>
      <c r="K5618" t="s">
        <v>109</v>
      </c>
      <c r="L5618" t="s">
        <v>110</v>
      </c>
      <c r="M5618" t="s">
        <v>712</v>
      </c>
      <c r="N5618" t="s">
        <v>763</v>
      </c>
      <c r="O5618" s="12">
        <v>2008</v>
      </c>
      <c r="P5618" s="12">
        <v>5</v>
      </c>
      <c r="Q5618" s="12">
        <v>2008</v>
      </c>
      <c r="R5618" s="12">
        <v>10</v>
      </c>
      <c r="S5618">
        <f t="shared" si="67"/>
        <v>8.0645161290322578E-2</v>
      </c>
      <c r="T5618" s="7">
        <v>2.5</v>
      </c>
      <c r="U5618">
        <v>12</v>
      </c>
      <c r="V5618" t="s">
        <v>1183</v>
      </c>
      <c r="W5618">
        <f t="shared" si="68"/>
        <v>480</v>
      </c>
      <c r="X5618" s="5">
        <v>2</v>
      </c>
      <c r="Y5618" s="15" t="s">
        <v>48</v>
      </c>
      <c r="Z5618" t="s">
        <v>55</v>
      </c>
      <c r="AA5618" t="s">
        <v>1062</v>
      </c>
      <c r="AB5618">
        <v>0</v>
      </c>
      <c r="AC5618" s="68" t="s">
        <v>1476</v>
      </c>
      <c r="AD5618" s="68" t="s">
        <v>1659</v>
      </c>
      <c r="AE5618" t="s">
        <v>1475</v>
      </c>
    </row>
    <row r="5619" spans="1:31" ht="14.4" x14ac:dyDescent="0.3">
      <c r="A5619">
        <v>48</v>
      </c>
      <c r="B5619" t="s">
        <v>24</v>
      </c>
      <c r="C5619" t="s">
        <v>358</v>
      </c>
      <c r="D5619" t="s">
        <v>359</v>
      </c>
      <c r="E5619">
        <v>2011</v>
      </c>
      <c r="F5619" t="s">
        <v>796</v>
      </c>
      <c r="G5619" t="s">
        <v>797</v>
      </c>
      <c r="H5619" s="3" t="s">
        <v>798</v>
      </c>
      <c r="I5619" s="8">
        <v>-17.515999999999998</v>
      </c>
      <c r="J5619" s="8">
        <v>-63.636000000000003</v>
      </c>
      <c r="K5619" t="s">
        <v>109</v>
      </c>
      <c r="L5619" t="s">
        <v>110</v>
      </c>
      <c r="M5619" t="s">
        <v>712</v>
      </c>
      <c r="N5619" t="s">
        <v>763</v>
      </c>
      <c r="O5619" s="12">
        <v>2008</v>
      </c>
      <c r="P5619" s="12">
        <v>5</v>
      </c>
      <c r="Q5619" s="12">
        <v>2008</v>
      </c>
      <c r="R5619" s="12">
        <v>10</v>
      </c>
      <c r="S5619">
        <f t="shared" si="67"/>
        <v>8.0645161290322578E-2</v>
      </c>
      <c r="T5619" s="7">
        <v>2.5</v>
      </c>
      <c r="U5619">
        <v>12</v>
      </c>
      <c r="V5619" t="s">
        <v>1183</v>
      </c>
      <c r="W5619">
        <f t="shared" si="68"/>
        <v>480</v>
      </c>
      <c r="X5619" s="5">
        <v>2</v>
      </c>
      <c r="Y5619" s="15" t="s">
        <v>48</v>
      </c>
      <c r="Z5619" t="s">
        <v>55</v>
      </c>
      <c r="AA5619" t="s">
        <v>1072</v>
      </c>
      <c r="AB5619">
        <v>0</v>
      </c>
      <c r="AC5619" s="68" t="s">
        <v>1476</v>
      </c>
      <c r="AD5619" s="68" t="s">
        <v>1659</v>
      </c>
      <c r="AE5619" t="s">
        <v>1475</v>
      </c>
    </row>
    <row r="5620" spans="1:31" ht="14.4" x14ac:dyDescent="0.3">
      <c r="A5620">
        <v>48</v>
      </c>
      <c r="B5620" t="s">
        <v>24</v>
      </c>
      <c r="C5620" t="s">
        <v>358</v>
      </c>
      <c r="D5620" t="s">
        <v>359</v>
      </c>
      <c r="E5620">
        <v>2011</v>
      </c>
      <c r="F5620" t="s">
        <v>796</v>
      </c>
      <c r="G5620" t="s">
        <v>797</v>
      </c>
      <c r="H5620" s="3" t="s">
        <v>798</v>
      </c>
      <c r="I5620" s="8">
        <v>-17.515999999999998</v>
      </c>
      <c r="J5620" s="8">
        <v>-63.636000000000003</v>
      </c>
      <c r="K5620" t="s">
        <v>109</v>
      </c>
      <c r="L5620" t="s">
        <v>110</v>
      </c>
      <c r="M5620" t="s">
        <v>712</v>
      </c>
      <c r="N5620" t="s">
        <v>763</v>
      </c>
      <c r="O5620" s="12">
        <v>2008</v>
      </c>
      <c r="P5620" s="12">
        <v>5</v>
      </c>
      <c r="Q5620" s="12">
        <v>2008</v>
      </c>
      <c r="R5620" s="12">
        <v>10</v>
      </c>
      <c r="S5620">
        <f t="shared" si="67"/>
        <v>8.0645161290322578E-2</v>
      </c>
      <c r="T5620" s="7">
        <v>2.5</v>
      </c>
      <c r="U5620">
        <v>12</v>
      </c>
      <c r="V5620" t="s">
        <v>1183</v>
      </c>
      <c r="W5620">
        <f t="shared" si="68"/>
        <v>480</v>
      </c>
      <c r="X5620" s="5">
        <v>2</v>
      </c>
      <c r="Y5620" s="15" t="s">
        <v>48</v>
      </c>
      <c r="Z5620" t="s">
        <v>55</v>
      </c>
      <c r="AA5620" t="s">
        <v>1110</v>
      </c>
      <c r="AB5620">
        <v>0</v>
      </c>
      <c r="AC5620" s="68" t="s">
        <v>1476</v>
      </c>
      <c r="AD5620" s="68" t="s">
        <v>1659</v>
      </c>
      <c r="AE5620" t="s">
        <v>1475</v>
      </c>
    </row>
    <row r="5621" spans="1:31" ht="14.4" x14ac:dyDescent="0.3">
      <c r="A5621">
        <v>48</v>
      </c>
      <c r="B5621" t="s">
        <v>24</v>
      </c>
      <c r="C5621" t="s">
        <v>358</v>
      </c>
      <c r="D5621" t="s">
        <v>359</v>
      </c>
      <c r="E5621">
        <v>2011</v>
      </c>
      <c r="F5621" t="s">
        <v>796</v>
      </c>
      <c r="G5621" t="s">
        <v>797</v>
      </c>
      <c r="H5621" s="3" t="s">
        <v>798</v>
      </c>
      <c r="I5621" s="8">
        <v>-17.515999999999998</v>
      </c>
      <c r="J5621" s="8">
        <v>-63.636000000000003</v>
      </c>
      <c r="K5621" t="s">
        <v>109</v>
      </c>
      <c r="L5621" t="s">
        <v>110</v>
      </c>
      <c r="M5621" t="s">
        <v>712</v>
      </c>
      <c r="N5621" t="s">
        <v>763</v>
      </c>
      <c r="O5621" s="12">
        <v>2008</v>
      </c>
      <c r="P5621" s="12">
        <v>5</v>
      </c>
      <c r="Q5621" s="12">
        <v>2008</v>
      </c>
      <c r="R5621" s="12">
        <v>10</v>
      </c>
      <c r="S5621">
        <f t="shared" si="67"/>
        <v>8.0645161290322578E-2</v>
      </c>
      <c r="T5621" s="7">
        <v>2.5</v>
      </c>
      <c r="U5621">
        <v>12</v>
      </c>
      <c r="V5621" t="s">
        <v>1183</v>
      </c>
      <c r="W5621">
        <f t="shared" si="68"/>
        <v>480</v>
      </c>
      <c r="X5621" s="5">
        <v>2</v>
      </c>
      <c r="Y5621" s="15" t="s">
        <v>48</v>
      </c>
      <c r="Z5621" t="s">
        <v>55</v>
      </c>
      <c r="AA5621" t="s">
        <v>1178</v>
      </c>
      <c r="AB5621">
        <v>0</v>
      </c>
      <c r="AC5621" s="68" t="s">
        <v>1476</v>
      </c>
      <c r="AD5621" s="68" t="s">
        <v>1659</v>
      </c>
      <c r="AE5621" t="s">
        <v>1475</v>
      </c>
    </row>
    <row r="5622" spans="1:31" ht="14.4" x14ac:dyDescent="0.3">
      <c r="A5622">
        <v>48</v>
      </c>
      <c r="B5622" t="s">
        <v>24</v>
      </c>
      <c r="C5622" t="s">
        <v>358</v>
      </c>
      <c r="D5622" t="s">
        <v>359</v>
      </c>
      <c r="E5622">
        <v>2011</v>
      </c>
      <c r="F5622" t="s">
        <v>796</v>
      </c>
      <c r="G5622" t="s">
        <v>797</v>
      </c>
      <c r="H5622" s="3" t="s">
        <v>798</v>
      </c>
      <c r="I5622" s="8">
        <v>-17.515999999999998</v>
      </c>
      <c r="J5622" s="8">
        <v>-63.636000000000003</v>
      </c>
      <c r="K5622" t="s">
        <v>109</v>
      </c>
      <c r="L5622" t="s">
        <v>110</v>
      </c>
      <c r="M5622" t="s">
        <v>712</v>
      </c>
      <c r="N5622" t="s">
        <v>763</v>
      </c>
      <c r="O5622" s="12">
        <v>2008</v>
      </c>
      <c r="P5622" s="12">
        <v>5</v>
      </c>
      <c r="Q5622" s="12">
        <v>2008</v>
      </c>
      <c r="R5622" s="12">
        <v>10</v>
      </c>
      <c r="S5622">
        <f t="shared" si="67"/>
        <v>8.0645161290322578E-2</v>
      </c>
      <c r="T5622" s="7">
        <v>2.5</v>
      </c>
      <c r="U5622">
        <v>12</v>
      </c>
      <c r="V5622" t="s">
        <v>1183</v>
      </c>
      <c r="W5622">
        <f t="shared" si="68"/>
        <v>480</v>
      </c>
      <c r="X5622" s="5">
        <v>2</v>
      </c>
      <c r="Y5622" s="15" t="s">
        <v>48</v>
      </c>
      <c r="Z5622" t="s">
        <v>55</v>
      </c>
      <c r="AA5622" t="s">
        <v>867</v>
      </c>
      <c r="AB5622">
        <v>18</v>
      </c>
      <c r="AC5622" s="68" t="s">
        <v>1476</v>
      </c>
      <c r="AD5622" s="68" t="s">
        <v>1659</v>
      </c>
      <c r="AE5622" t="s">
        <v>1475</v>
      </c>
    </row>
    <row r="5623" spans="1:31" ht="14.4" x14ac:dyDescent="0.3">
      <c r="A5623">
        <v>48</v>
      </c>
      <c r="B5623" t="s">
        <v>24</v>
      </c>
      <c r="C5623" t="s">
        <v>358</v>
      </c>
      <c r="D5623" t="s">
        <v>359</v>
      </c>
      <c r="E5623">
        <v>2011</v>
      </c>
      <c r="F5623" t="s">
        <v>796</v>
      </c>
      <c r="G5623" t="s">
        <v>797</v>
      </c>
      <c r="H5623" s="3" t="s">
        <v>798</v>
      </c>
      <c r="I5623" s="8">
        <v>-17.515999999999998</v>
      </c>
      <c r="J5623" s="8">
        <v>-63.636000000000003</v>
      </c>
      <c r="K5623" t="s">
        <v>109</v>
      </c>
      <c r="L5623" t="s">
        <v>110</v>
      </c>
      <c r="M5623" t="s">
        <v>712</v>
      </c>
      <c r="N5623" t="s">
        <v>763</v>
      </c>
      <c r="O5623" s="12">
        <v>2008</v>
      </c>
      <c r="P5623" s="12">
        <v>5</v>
      </c>
      <c r="Q5623" s="12">
        <v>2008</v>
      </c>
      <c r="R5623" s="12">
        <v>10</v>
      </c>
      <c r="S5623">
        <f t="shared" si="67"/>
        <v>8.0645161290322578E-2</v>
      </c>
      <c r="T5623" s="7">
        <v>2.5</v>
      </c>
      <c r="U5623">
        <v>12</v>
      </c>
      <c r="V5623" t="s">
        <v>1183</v>
      </c>
      <c r="W5623">
        <f t="shared" si="68"/>
        <v>480</v>
      </c>
      <c r="X5623" s="5">
        <v>2</v>
      </c>
      <c r="Y5623" s="15" t="s">
        <v>48</v>
      </c>
      <c r="Z5623" t="s">
        <v>55</v>
      </c>
      <c r="AA5623" t="s">
        <v>258</v>
      </c>
      <c r="AB5623">
        <v>2</v>
      </c>
      <c r="AC5623" s="68" t="s">
        <v>1476</v>
      </c>
      <c r="AD5623" s="68" t="s">
        <v>1659</v>
      </c>
      <c r="AE5623" t="s">
        <v>1475</v>
      </c>
    </row>
    <row r="5624" spans="1:31" ht="14.4" x14ac:dyDescent="0.3">
      <c r="A5624">
        <v>48</v>
      </c>
      <c r="B5624" t="s">
        <v>24</v>
      </c>
      <c r="C5624" t="s">
        <v>358</v>
      </c>
      <c r="D5624" t="s">
        <v>359</v>
      </c>
      <c r="E5624">
        <v>2011</v>
      </c>
      <c r="F5624" t="s">
        <v>796</v>
      </c>
      <c r="G5624" t="s">
        <v>797</v>
      </c>
      <c r="H5624" s="3" t="s">
        <v>798</v>
      </c>
      <c r="I5624" s="8">
        <v>-17.515999999999998</v>
      </c>
      <c r="J5624" s="8">
        <v>-63.636000000000003</v>
      </c>
      <c r="K5624" t="s">
        <v>109</v>
      </c>
      <c r="L5624" t="s">
        <v>110</v>
      </c>
      <c r="M5624" t="s">
        <v>712</v>
      </c>
      <c r="N5624" t="s">
        <v>763</v>
      </c>
      <c r="O5624" s="12">
        <v>2008</v>
      </c>
      <c r="P5624" s="12">
        <v>5</v>
      </c>
      <c r="Q5624" s="12">
        <v>2008</v>
      </c>
      <c r="R5624" s="12">
        <v>10</v>
      </c>
      <c r="S5624">
        <f t="shared" si="67"/>
        <v>8.0645161290322578E-2</v>
      </c>
      <c r="T5624" s="7">
        <v>2.5</v>
      </c>
      <c r="U5624">
        <v>12</v>
      </c>
      <c r="V5624" t="s">
        <v>1183</v>
      </c>
      <c r="W5624">
        <f t="shared" si="68"/>
        <v>480</v>
      </c>
      <c r="X5624" s="5">
        <v>2</v>
      </c>
      <c r="Y5624" s="15" t="s">
        <v>48</v>
      </c>
      <c r="Z5624" t="s">
        <v>55</v>
      </c>
      <c r="AA5624" t="s">
        <v>1083</v>
      </c>
      <c r="AB5624">
        <v>43</v>
      </c>
      <c r="AC5624" s="68" t="s">
        <v>1476</v>
      </c>
      <c r="AD5624" s="68" t="s">
        <v>1659</v>
      </c>
      <c r="AE5624" t="s">
        <v>1475</v>
      </c>
    </row>
    <row r="5625" spans="1:31" ht="14.4" x14ac:dyDescent="0.3">
      <c r="A5625">
        <v>48</v>
      </c>
      <c r="B5625" t="s">
        <v>24</v>
      </c>
      <c r="C5625" t="s">
        <v>358</v>
      </c>
      <c r="D5625" t="s">
        <v>359</v>
      </c>
      <c r="E5625">
        <v>2011</v>
      </c>
      <c r="F5625" t="s">
        <v>796</v>
      </c>
      <c r="G5625" t="s">
        <v>797</v>
      </c>
      <c r="H5625" s="3" t="s">
        <v>798</v>
      </c>
      <c r="I5625" s="8">
        <v>-17.515999999999998</v>
      </c>
      <c r="J5625" s="8">
        <v>-63.636000000000003</v>
      </c>
      <c r="K5625" t="s">
        <v>109</v>
      </c>
      <c r="L5625" t="s">
        <v>110</v>
      </c>
      <c r="M5625" t="s">
        <v>712</v>
      </c>
      <c r="N5625" t="s">
        <v>763</v>
      </c>
      <c r="O5625" s="12">
        <v>2008</v>
      </c>
      <c r="P5625" s="12">
        <v>5</v>
      </c>
      <c r="Q5625" s="12">
        <v>2008</v>
      </c>
      <c r="R5625" s="12">
        <v>10</v>
      </c>
      <c r="S5625">
        <f t="shared" si="67"/>
        <v>8.0645161290322578E-2</v>
      </c>
      <c r="T5625" s="7">
        <v>2.5</v>
      </c>
      <c r="U5625">
        <v>12</v>
      </c>
      <c r="V5625" t="s">
        <v>1183</v>
      </c>
      <c r="W5625">
        <f t="shared" si="68"/>
        <v>480</v>
      </c>
      <c r="X5625" s="5">
        <v>2</v>
      </c>
      <c r="Y5625" s="15" t="s">
        <v>48</v>
      </c>
      <c r="Z5625" t="s">
        <v>55</v>
      </c>
      <c r="AA5625" t="s">
        <v>524</v>
      </c>
      <c r="AB5625">
        <v>3</v>
      </c>
      <c r="AC5625" s="68" t="s">
        <v>1476</v>
      </c>
      <c r="AD5625" s="68" t="s">
        <v>1659</v>
      </c>
      <c r="AE5625" t="s">
        <v>1475</v>
      </c>
    </row>
    <row r="5626" spans="1:31" ht="14.4" x14ac:dyDescent="0.3">
      <c r="A5626">
        <v>48</v>
      </c>
      <c r="B5626" t="s">
        <v>24</v>
      </c>
      <c r="C5626" t="s">
        <v>358</v>
      </c>
      <c r="D5626" t="s">
        <v>359</v>
      </c>
      <c r="E5626">
        <v>2011</v>
      </c>
      <c r="F5626" t="s">
        <v>796</v>
      </c>
      <c r="G5626" t="s">
        <v>797</v>
      </c>
      <c r="H5626" s="3" t="s">
        <v>798</v>
      </c>
      <c r="I5626" s="8">
        <v>-17.515999999999998</v>
      </c>
      <c r="J5626" s="8">
        <v>-63.636000000000003</v>
      </c>
      <c r="K5626" t="s">
        <v>109</v>
      </c>
      <c r="L5626" t="s">
        <v>110</v>
      </c>
      <c r="M5626" t="s">
        <v>712</v>
      </c>
      <c r="N5626" t="s">
        <v>763</v>
      </c>
      <c r="O5626" s="12">
        <v>2008</v>
      </c>
      <c r="P5626" s="12">
        <v>5</v>
      </c>
      <c r="Q5626" s="12">
        <v>2008</v>
      </c>
      <c r="R5626" s="12">
        <v>10</v>
      </c>
      <c r="S5626">
        <f t="shared" si="67"/>
        <v>8.0645161290322578E-2</v>
      </c>
      <c r="T5626" s="7">
        <v>2.5</v>
      </c>
      <c r="U5626">
        <v>12</v>
      </c>
      <c r="V5626" t="s">
        <v>1183</v>
      </c>
      <c r="W5626">
        <f t="shared" si="68"/>
        <v>480</v>
      </c>
      <c r="X5626" s="5">
        <v>2</v>
      </c>
      <c r="Y5626" s="15" t="s">
        <v>48</v>
      </c>
      <c r="Z5626" t="s">
        <v>55</v>
      </c>
      <c r="AA5626" t="s">
        <v>1107</v>
      </c>
      <c r="AB5626">
        <v>0</v>
      </c>
      <c r="AC5626" s="68" t="s">
        <v>1476</v>
      </c>
      <c r="AD5626" s="68" t="s">
        <v>1659</v>
      </c>
      <c r="AE5626" t="s">
        <v>1475</v>
      </c>
    </row>
    <row r="5627" spans="1:31" ht="14.4" x14ac:dyDescent="0.3">
      <c r="A5627">
        <v>48</v>
      </c>
      <c r="B5627" t="s">
        <v>24</v>
      </c>
      <c r="C5627" t="s">
        <v>358</v>
      </c>
      <c r="D5627" t="s">
        <v>359</v>
      </c>
      <c r="E5627">
        <v>2011</v>
      </c>
      <c r="F5627" t="s">
        <v>796</v>
      </c>
      <c r="G5627" t="s">
        <v>797</v>
      </c>
      <c r="H5627" s="3" t="s">
        <v>798</v>
      </c>
      <c r="I5627" s="8">
        <v>-17.515999999999998</v>
      </c>
      <c r="J5627" s="8">
        <v>-63.636000000000003</v>
      </c>
      <c r="K5627" t="s">
        <v>109</v>
      </c>
      <c r="L5627" t="s">
        <v>110</v>
      </c>
      <c r="M5627" t="s">
        <v>712</v>
      </c>
      <c r="N5627" t="s">
        <v>763</v>
      </c>
      <c r="O5627" s="12">
        <v>2008</v>
      </c>
      <c r="P5627" s="12">
        <v>5</v>
      </c>
      <c r="Q5627" s="12">
        <v>2008</v>
      </c>
      <c r="R5627" s="12">
        <v>10</v>
      </c>
      <c r="S5627">
        <f t="shared" si="67"/>
        <v>8.0645161290322578E-2</v>
      </c>
      <c r="T5627" s="7">
        <v>2.5</v>
      </c>
      <c r="U5627">
        <v>12</v>
      </c>
      <c r="V5627" t="s">
        <v>1183</v>
      </c>
      <c r="W5627">
        <f t="shared" si="68"/>
        <v>480</v>
      </c>
      <c r="X5627" s="5">
        <v>2</v>
      </c>
      <c r="Y5627" s="15" t="s">
        <v>48</v>
      </c>
      <c r="Z5627" t="s">
        <v>55</v>
      </c>
      <c r="AA5627" t="s">
        <v>1112</v>
      </c>
      <c r="AB5627">
        <v>0</v>
      </c>
      <c r="AC5627" s="68" t="s">
        <v>1476</v>
      </c>
      <c r="AD5627" s="68" t="s">
        <v>1659</v>
      </c>
      <c r="AE5627" t="s">
        <v>1475</v>
      </c>
    </row>
    <row r="5628" spans="1:31" ht="14.4" x14ac:dyDescent="0.3">
      <c r="A5628">
        <v>48</v>
      </c>
      <c r="B5628" t="s">
        <v>24</v>
      </c>
      <c r="C5628" t="s">
        <v>358</v>
      </c>
      <c r="D5628" t="s">
        <v>359</v>
      </c>
      <c r="E5628">
        <v>2011</v>
      </c>
      <c r="F5628" t="s">
        <v>796</v>
      </c>
      <c r="G5628" t="s">
        <v>797</v>
      </c>
      <c r="H5628" s="3" t="s">
        <v>798</v>
      </c>
      <c r="I5628" s="8">
        <v>-17.515999999999998</v>
      </c>
      <c r="J5628" s="8">
        <v>-63.636000000000003</v>
      </c>
      <c r="K5628" t="s">
        <v>109</v>
      </c>
      <c r="L5628" t="s">
        <v>110</v>
      </c>
      <c r="M5628" t="s">
        <v>712</v>
      </c>
      <c r="N5628" t="s">
        <v>763</v>
      </c>
      <c r="O5628" s="12">
        <v>2008</v>
      </c>
      <c r="P5628" s="12">
        <v>5</v>
      </c>
      <c r="Q5628" s="12">
        <v>2008</v>
      </c>
      <c r="R5628" s="12">
        <v>10</v>
      </c>
      <c r="S5628">
        <f t="shared" si="67"/>
        <v>8.0645161290322578E-2</v>
      </c>
      <c r="T5628" s="7">
        <v>2.5</v>
      </c>
      <c r="U5628">
        <v>12</v>
      </c>
      <c r="V5628" t="s">
        <v>1183</v>
      </c>
      <c r="W5628">
        <f t="shared" si="68"/>
        <v>480</v>
      </c>
      <c r="X5628" s="5">
        <v>2</v>
      </c>
      <c r="Y5628" s="15" t="s">
        <v>48</v>
      </c>
      <c r="Z5628" t="s">
        <v>55</v>
      </c>
      <c r="AA5628" t="s">
        <v>889</v>
      </c>
      <c r="AB5628">
        <v>2</v>
      </c>
      <c r="AC5628" s="68" t="s">
        <v>1476</v>
      </c>
      <c r="AD5628" s="68" t="s">
        <v>1659</v>
      </c>
      <c r="AE5628" t="s">
        <v>1475</v>
      </c>
    </row>
    <row r="5629" spans="1:31" ht="14.4" x14ac:dyDescent="0.3">
      <c r="A5629">
        <v>48</v>
      </c>
      <c r="B5629" t="s">
        <v>24</v>
      </c>
      <c r="C5629" t="s">
        <v>358</v>
      </c>
      <c r="D5629" t="s">
        <v>359</v>
      </c>
      <c r="E5629">
        <v>2011</v>
      </c>
      <c r="F5629" t="s">
        <v>796</v>
      </c>
      <c r="G5629" t="s">
        <v>797</v>
      </c>
      <c r="H5629" s="3" t="s">
        <v>798</v>
      </c>
      <c r="I5629" s="8">
        <v>-17.515999999999998</v>
      </c>
      <c r="J5629" s="8">
        <v>-63.636000000000003</v>
      </c>
      <c r="K5629" t="s">
        <v>109</v>
      </c>
      <c r="L5629" t="s">
        <v>110</v>
      </c>
      <c r="M5629" t="s">
        <v>712</v>
      </c>
      <c r="N5629" t="s">
        <v>763</v>
      </c>
      <c r="O5629" s="12">
        <v>2008</v>
      </c>
      <c r="P5629" s="12">
        <v>5</v>
      </c>
      <c r="Q5629" s="12">
        <v>2008</v>
      </c>
      <c r="R5629" s="12">
        <v>10</v>
      </c>
      <c r="S5629">
        <f t="shared" si="67"/>
        <v>8.0645161290322578E-2</v>
      </c>
      <c r="T5629" s="7">
        <v>2.5</v>
      </c>
      <c r="U5629">
        <v>12</v>
      </c>
      <c r="V5629" t="s">
        <v>1183</v>
      </c>
      <c r="W5629">
        <f t="shared" si="68"/>
        <v>480</v>
      </c>
      <c r="X5629" s="5">
        <v>2</v>
      </c>
      <c r="Y5629" s="15" t="s">
        <v>48</v>
      </c>
      <c r="Z5629" t="s">
        <v>55</v>
      </c>
      <c r="AA5629" t="s">
        <v>896</v>
      </c>
      <c r="AB5629">
        <v>0</v>
      </c>
      <c r="AC5629" s="68" t="s">
        <v>1476</v>
      </c>
      <c r="AD5629" s="68" t="s">
        <v>1659</v>
      </c>
      <c r="AE5629" t="s">
        <v>1475</v>
      </c>
    </row>
    <row r="5630" spans="1:31" ht="14.4" x14ac:dyDescent="0.3">
      <c r="A5630">
        <v>48</v>
      </c>
      <c r="B5630" t="s">
        <v>24</v>
      </c>
      <c r="C5630" t="s">
        <v>358</v>
      </c>
      <c r="D5630" t="s">
        <v>359</v>
      </c>
      <c r="E5630">
        <v>2011</v>
      </c>
      <c r="F5630" t="s">
        <v>796</v>
      </c>
      <c r="G5630" t="s">
        <v>797</v>
      </c>
      <c r="H5630" s="3" t="s">
        <v>798</v>
      </c>
      <c r="I5630" s="8">
        <v>-17.515999999999998</v>
      </c>
      <c r="J5630" s="8">
        <v>-63.636000000000003</v>
      </c>
      <c r="K5630" t="s">
        <v>109</v>
      </c>
      <c r="L5630" t="s">
        <v>110</v>
      </c>
      <c r="M5630" t="s">
        <v>712</v>
      </c>
      <c r="N5630" t="s">
        <v>763</v>
      </c>
      <c r="O5630" s="12">
        <v>2008</v>
      </c>
      <c r="P5630" s="12">
        <v>5</v>
      </c>
      <c r="Q5630" s="12">
        <v>2008</v>
      </c>
      <c r="R5630" s="12">
        <v>10</v>
      </c>
      <c r="S5630">
        <f t="shared" si="67"/>
        <v>8.0645161290322578E-2</v>
      </c>
      <c r="T5630" s="7">
        <v>2.5</v>
      </c>
      <c r="U5630">
        <v>12</v>
      </c>
      <c r="V5630" t="s">
        <v>1183</v>
      </c>
      <c r="W5630">
        <f t="shared" si="68"/>
        <v>480</v>
      </c>
      <c r="X5630" s="5">
        <v>2</v>
      </c>
      <c r="Y5630" s="15" t="s">
        <v>48</v>
      </c>
      <c r="Z5630" t="s">
        <v>55</v>
      </c>
      <c r="AA5630" t="s">
        <v>1179</v>
      </c>
      <c r="AB5630">
        <v>0</v>
      </c>
      <c r="AC5630" s="68" t="s">
        <v>1476</v>
      </c>
      <c r="AD5630" s="68" t="s">
        <v>1659</v>
      </c>
      <c r="AE5630" t="s">
        <v>1475</v>
      </c>
    </row>
    <row r="5631" spans="1:31" ht="14.4" x14ac:dyDescent="0.3">
      <c r="A5631">
        <v>48</v>
      </c>
      <c r="B5631" t="s">
        <v>24</v>
      </c>
      <c r="C5631" t="s">
        <v>358</v>
      </c>
      <c r="D5631" t="s">
        <v>359</v>
      </c>
      <c r="E5631">
        <v>2011</v>
      </c>
      <c r="F5631" t="s">
        <v>796</v>
      </c>
      <c r="G5631" t="s">
        <v>797</v>
      </c>
      <c r="H5631" s="3" t="s">
        <v>798</v>
      </c>
      <c r="I5631" s="8">
        <v>-17.515999999999998</v>
      </c>
      <c r="J5631" s="8">
        <v>-63.636000000000003</v>
      </c>
      <c r="K5631" t="s">
        <v>109</v>
      </c>
      <c r="L5631" t="s">
        <v>110</v>
      </c>
      <c r="M5631" t="s">
        <v>712</v>
      </c>
      <c r="N5631" t="s">
        <v>763</v>
      </c>
      <c r="O5631" s="12">
        <v>2008</v>
      </c>
      <c r="P5631" s="12">
        <v>5</v>
      </c>
      <c r="Q5631" s="12">
        <v>2008</v>
      </c>
      <c r="R5631" s="12">
        <v>10</v>
      </c>
      <c r="S5631">
        <f t="shared" si="67"/>
        <v>8.0645161290322578E-2</v>
      </c>
      <c r="T5631" s="7">
        <v>2.5</v>
      </c>
      <c r="U5631">
        <v>12</v>
      </c>
      <c r="V5631" t="s">
        <v>1183</v>
      </c>
      <c r="W5631">
        <f t="shared" si="68"/>
        <v>480</v>
      </c>
      <c r="X5631" s="5">
        <v>2</v>
      </c>
      <c r="Y5631" s="15" t="s">
        <v>48</v>
      </c>
      <c r="Z5631" t="s">
        <v>55</v>
      </c>
      <c r="AA5631" t="s">
        <v>70</v>
      </c>
      <c r="AB5631">
        <v>1</v>
      </c>
      <c r="AC5631" s="68" t="s">
        <v>1476</v>
      </c>
      <c r="AD5631" s="68" t="s">
        <v>1659</v>
      </c>
      <c r="AE5631" t="s">
        <v>1475</v>
      </c>
    </row>
    <row r="5632" spans="1:31" ht="14.4" x14ac:dyDescent="0.3">
      <c r="A5632">
        <v>48</v>
      </c>
      <c r="B5632" t="s">
        <v>24</v>
      </c>
      <c r="C5632" t="s">
        <v>358</v>
      </c>
      <c r="D5632" t="s">
        <v>359</v>
      </c>
      <c r="E5632">
        <v>2011</v>
      </c>
      <c r="F5632" t="s">
        <v>796</v>
      </c>
      <c r="G5632" t="s">
        <v>797</v>
      </c>
      <c r="H5632" s="3" t="s">
        <v>798</v>
      </c>
      <c r="I5632" s="8">
        <v>-17.515999999999998</v>
      </c>
      <c r="J5632" s="8">
        <v>-63.636000000000003</v>
      </c>
      <c r="K5632" t="s">
        <v>109</v>
      </c>
      <c r="L5632" t="s">
        <v>110</v>
      </c>
      <c r="M5632" t="s">
        <v>712</v>
      </c>
      <c r="N5632" t="s">
        <v>763</v>
      </c>
      <c r="O5632" s="12">
        <v>2008</v>
      </c>
      <c r="P5632" s="12">
        <v>5</v>
      </c>
      <c r="Q5632" s="12">
        <v>2008</v>
      </c>
      <c r="R5632" s="12">
        <v>10</v>
      </c>
      <c r="S5632">
        <f t="shared" si="67"/>
        <v>8.0645161290322578E-2</v>
      </c>
      <c r="T5632" s="7">
        <v>2.5</v>
      </c>
      <c r="U5632">
        <v>12</v>
      </c>
      <c r="V5632" t="s">
        <v>1183</v>
      </c>
      <c r="W5632">
        <f t="shared" si="68"/>
        <v>480</v>
      </c>
      <c r="X5632" s="5">
        <v>2</v>
      </c>
      <c r="Y5632" s="15" t="s">
        <v>48</v>
      </c>
      <c r="Z5632" t="s">
        <v>55</v>
      </c>
      <c r="AA5632" t="s">
        <v>1108</v>
      </c>
      <c r="AB5632">
        <v>0</v>
      </c>
      <c r="AC5632" s="68" t="s">
        <v>1476</v>
      </c>
      <c r="AD5632" s="68" t="s">
        <v>1659</v>
      </c>
      <c r="AE5632" t="s">
        <v>1475</v>
      </c>
    </row>
    <row r="5633" spans="1:31" ht="14.4" x14ac:dyDescent="0.3">
      <c r="A5633">
        <v>48</v>
      </c>
      <c r="B5633" t="s">
        <v>24</v>
      </c>
      <c r="C5633" t="s">
        <v>358</v>
      </c>
      <c r="D5633" t="s">
        <v>359</v>
      </c>
      <c r="E5633">
        <v>2011</v>
      </c>
      <c r="F5633" t="s">
        <v>796</v>
      </c>
      <c r="G5633" t="s">
        <v>797</v>
      </c>
      <c r="H5633" s="3" t="s">
        <v>798</v>
      </c>
      <c r="I5633" s="8">
        <v>-17.515999999999998</v>
      </c>
      <c r="J5633" s="8">
        <v>-63.636000000000003</v>
      </c>
      <c r="K5633" t="s">
        <v>109</v>
      </c>
      <c r="L5633" t="s">
        <v>110</v>
      </c>
      <c r="M5633" t="s">
        <v>712</v>
      </c>
      <c r="N5633" t="s">
        <v>763</v>
      </c>
      <c r="O5633" s="12">
        <v>2008</v>
      </c>
      <c r="P5633" s="12">
        <v>5</v>
      </c>
      <c r="Q5633" s="12">
        <v>2008</v>
      </c>
      <c r="R5633" s="12">
        <v>10</v>
      </c>
      <c r="S5633">
        <f t="shared" si="67"/>
        <v>8.0645161290322578E-2</v>
      </c>
      <c r="T5633" s="7">
        <v>2.5</v>
      </c>
      <c r="U5633">
        <v>12</v>
      </c>
      <c r="V5633" t="s">
        <v>1183</v>
      </c>
      <c r="W5633">
        <f t="shared" si="68"/>
        <v>480</v>
      </c>
      <c r="X5633" s="5">
        <v>2</v>
      </c>
      <c r="Y5633" s="15" t="s">
        <v>48</v>
      </c>
      <c r="Z5633" t="s">
        <v>55</v>
      </c>
      <c r="AA5633" t="s">
        <v>1139</v>
      </c>
      <c r="AB5633">
        <v>0</v>
      </c>
      <c r="AC5633" s="68" t="s">
        <v>1476</v>
      </c>
      <c r="AD5633" s="68" t="s">
        <v>1659</v>
      </c>
      <c r="AE5633" t="s">
        <v>1475</v>
      </c>
    </row>
    <row r="5634" spans="1:31" ht="14.4" x14ac:dyDescent="0.3">
      <c r="A5634">
        <v>48</v>
      </c>
      <c r="B5634" t="s">
        <v>24</v>
      </c>
      <c r="C5634" t="s">
        <v>358</v>
      </c>
      <c r="D5634" t="s">
        <v>359</v>
      </c>
      <c r="E5634">
        <v>2011</v>
      </c>
      <c r="F5634" t="s">
        <v>796</v>
      </c>
      <c r="G5634" t="s">
        <v>797</v>
      </c>
      <c r="H5634" s="3" t="s">
        <v>798</v>
      </c>
      <c r="I5634" s="8">
        <v>-17.515999999999998</v>
      </c>
      <c r="J5634" s="8">
        <v>-63.636000000000003</v>
      </c>
      <c r="K5634" t="s">
        <v>109</v>
      </c>
      <c r="L5634" t="s">
        <v>110</v>
      </c>
      <c r="M5634" t="s">
        <v>712</v>
      </c>
      <c r="N5634" t="s">
        <v>763</v>
      </c>
      <c r="O5634" s="12">
        <v>2008</v>
      </c>
      <c r="P5634" s="12">
        <v>5</v>
      </c>
      <c r="Q5634" s="12">
        <v>2008</v>
      </c>
      <c r="R5634" s="12">
        <v>10</v>
      </c>
      <c r="S5634">
        <f t="shared" si="67"/>
        <v>8.0645161290322578E-2</v>
      </c>
      <c r="T5634" s="7">
        <v>2.5</v>
      </c>
      <c r="U5634">
        <v>12</v>
      </c>
      <c r="V5634" t="s">
        <v>1183</v>
      </c>
      <c r="W5634">
        <f t="shared" si="68"/>
        <v>480</v>
      </c>
      <c r="X5634" s="5">
        <v>2</v>
      </c>
      <c r="Y5634" s="15" t="s">
        <v>48</v>
      </c>
      <c r="Z5634" t="s">
        <v>55</v>
      </c>
      <c r="AA5634" t="s">
        <v>1113</v>
      </c>
      <c r="AB5634">
        <v>0</v>
      </c>
      <c r="AC5634" s="68" t="s">
        <v>1476</v>
      </c>
      <c r="AD5634" s="68" t="s">
        <v>1659</v>
      </c>
      <c r="AE5634" t="s">
        <v>1475</v>
      </c>
    </row>
    <row r="5635" spans="1:31" ht="14.4" x14ac:dyDescent="0.3">
      <c r="A5635">
        <v>48</v>
      </c>
      <c r="B5635" t="s">
        <v>24</v>
      </c>
      <c r="C5635" t="s">
        <v>358</v>
      </c>
      <c r="D5635" t="s">
        <v>359</v>
      </c>
      <c r="E5635">
        <v>2011</v>
      </c>
      <c r="F5635" t="s">
        <v>796</v>
      </c>
      <c r="G5635" t="s">
        <v>797</v>
      </c>
      <c r="H5635" s="3" t="s">
        <v>798</v>
      </c>
      <c r="I5635" s="8">
        <v>-17.515999999999998</v>
      </c>
      <c r="J5635" s="8">
        <v>-63.636000000000003</v>
      </c>
      <c r="K5635" t="s">
        <v>109</v>
      </c>
      <c r="L5635" t="s">
        <v>110</v>
      </c>
      <c r="M5635" t="s">
        <v>712</v>
      </c>
      <c r="N5635" t="s">
        <v>763</v>
      </c>
      <c r="O5635" s="12">
        <v>2008</v>
      </c>
      <c r="P5635" s="12">
        <v>5</v>
      </c>
      <c r="Q5635" s="12">
        <v>2008</v>
      </c>
      <c r="R5635" s="12">
        <v>10</v>
      </c>
      <c r="S5635">
        <f t="shared" si="67"/>
        <v>8.0645161290322578E-2</v>
      </c>
      <c r="T5635" s="7">
        <v>2.5</v>
      </c>
      <c r="U5635">
        <v>12</v>
      </c>
      <c r="V5635" t="s">
        <v>1183</v>
      </c>
      <c r="W5635">
        <f t="shared" si="68"/>
        <v>480</v>
      </c>
      <c r="X5635" s="5">
        <v>2</v>
      </c>
      <c r="Y5635" s="15" t="s">
        <v>48</v>
      </c>
      <c r="Z5635" t="s">
        <v>55</v>
      </c>
      <c r="AA5635" t="s">
        <v>73</v>
      </c>
      <c r="AB5635">
        <v>3</v>
      </c>
      <c r="AC5635" s="68" t="s">
        <v>1476</v>
      </c>
      <c r="AD5635" s="68" t="s">
        <v>1659</v>
      </c>
      <c r="AE5635" t="s">
        <v>1475</v>
      </c>
    </row>
    <row r="5636" spans="1:31" ht="14.4" x14ac:dyDescent="0.3">
      <c r="A5636">
        <v>48</v>
      </c>
      <c r="B5636" t="s">
        <v>24</v>
      </c>
      <c r="C5636" t="s">
        <v>358</v>
      </c>
      <c r="D5636" t="s">
        <v>359</v>
      </c>
      <c r="E5636">
        <v>2011</v>
      </c>
      <c r="F5636" t="s">
        <v>796</v>
      </c>
      <c r="G5636" t="s">
        <v>797</v>
      </c>
      <c r="H5636" s="3" t="s">
        <v>798</v>
      </c>
      <c r="I5636" s="8">
        <v>-17.515999999999998</v>
      </c>
      <c r="J5636" s="8">
        <v>-63.636000000000003</v>
      </c>
      <c r="K5636" t="s">
        <v>109</v>
      </c>
      <c r="L5636" t="s">
        <v>110</v>
      </c>
      <c r="M5636" t="s">
        <v>712</v>
      </c>
      <c r="N5636" t="s">
        <v>763</v>
      </c>
      <c r="O5636" s="12">
        <v>2008</v>
      </c>
      <c r="P5636" s="12">
        <v>5</v>
      </c>
      <c r="Q5636" s="12">
        <v>2008</v>
      </c>
      <c r="R5636" s="12">
        <v>10</v>
      </c>
      <c r="S5636">
        <f t="shared" si="67"/>
        <v>8.0645161290322578E-2</v>
      </c>
      <c r="T5636" s="7">
        <v>2.5</v>
      </c>
      <c r="U5636">
        <v>12</v>
      </c>
      <c r="V5636" t="s">
        <v>1183</v>
      </c>
      <c r="W5636">
        <f t="shared" si="68"/>
        <v>480</v>
      </c>
      <c r="X5636" s="5">
        <v>2</v>
      </c>
      <c r="Y5636" s="15" t="s">
        <v>48</v>
      </c>
      <c r="Z5636" t="s">
        <v>55</v>
      </c>
      <c r="AA5636" t="s">
        <v>1180</v>
      </c>
      <c r="AB5636">
        <v>1</v>
      </c>
      <c r="AC5636" s="68" t="s">
        <v>1476</v>
      </c>
      <c r="AD5636" s="68" t="s">
        <v>1659</v>
      </c>
      <c r="AE5636" t="s">
        <v>1475</v>
      </c>
    </row>
    <row r="5637" spans="1:31" ht="14.4" x14ac:dyDescent="0.3">
      <c r="A5637">
        <v>48</v>
      </c>
      <c r="B5637" t="s">
        <v>24</v>
      </c>
      <c r="C5637" t="s">
        <v>358</v>
      </c>
      <c r="D5637" t="s">
        <v>359</v>
      </c>
      <c r="E5637">
        <v>2011</v>
      </c>
      <c r="F5637" t="s">
        <v>796</v>
      </c>
      <c r="G5637" t="s">
        <v>797</v>
      </c>
      <c r="H5637" s="3" t="s">
        <v>798</v>
      </c>
      <c r="I5637" s="8">
        <v>-17.515999999999998</v>
      </c>
      <c r="J5637" s="8">
        <v>-63.636000000000003</v>
      </c>
      <c r="K5637" t="s">
        <v>109</v>
      </c>
      <c r="L5637" t="s">
        <v>110</v>
      </c>
      <c r="M5637" t="s">
        <v>712</v>
      </c>
      <c r="N5637" t="s">
        <v>763</v>
      </c>
      <c r="O5637" s="12">
        <v>2008</v>
      </c>
      <c r="P5637" s="12">
        <v>5</v>
      </c>
      <c r="Q5637" s="12">
        <v>2008</v>
      </c>
      <c r="R5637" s="12">
        <v>10</v>
      </c>
      <c r="S5637">
        <f t="shared" si="67"/>
        <v>8.0645161290322578E-2</v>
      </c>
      <c r="T5637" s="7">
        <v>2.5</v>
      </c>
      <c r="U5637">
        <v>12</v>
      </c>
      <c r="V5637" t="s">
        <v>1183</v>
      </c>
      <c r="W5637">
        <f t="shared" si="68"/>
        <v>480</v>
      </c>
      <c r="X5637" s="5">
        <v>2</v>
      </c>
      <c r="Y5637" s="15" t="s">
        <v>48</v>
      </c>
      <c r="Z5637" t="s">
        <v>55</v>
      </c>
      <c r="AA5637" t="s">
        <v>1181</v>
      </c>
      <c r="AB5637">
        <v>1</v>
      </c>
      <c r="AC5637" s="68" t="s">
        <v>1476</v>
      </c>
      <c r="AD5637" s="68" t="s">
        <v>1659</v>
      </c>
      <c r="AE5637" t="s">
        <v>1475</v>
      </c>
    </row>
    <row r="5638" spans="1:31" ht="14.4" x14ac:dyDescent="0.3">
      <c r="A5638">
        <v>48</v>
      </c>
      <c r="B5638" t="s">
        <v>24</v>
      </c>
      <c r="C5638" t="s">
        <v>358</v>
      </c>
      <c r="D5638" t="s">
        <v>359</v>
      </c>
      <c r="E5638">
        <v>2011</v>
      </c>
      <c r="F5638" t="s">
        <v>796</v>
      </c>
      <c r="G5638" t="s">
        <v>797</v>
      </c>
      <c r="H5638" s="3" t="s">
        <v>798</v>
      </c>
      <c r="I5638" s="8">
        <v>-17.515999999999998</v>
      </c>
      <c r="J5638" s="8">
        <v>-63.636000000000003</v>
      </c>
      <c r="K5638" t="s">
        <v>109</v>
      </c>
      <c r="L5638" t="s">
        <v>110</v>
      </c>
      <c r="M5638" t="s">
        <v>712</v>
      </c>
      <c r="N5638" t="s">
        <v>763</v>
      </c>
      <c r="O5638" s="12">
        <v>2008</v>
      </c>
      <c r="P5638" s="12">
        <v>5</v>
      </c>
      <c r="Q5638" s="12">
        <v>2008</v>
      </c>
      <c r="R5638" s="12">
        <v>10</v>
      </c>
      <c r="S5638">
        <f t="shared" si="67"/>
        <v>8.0645161290322578E-2</v>
      </c>
      <c r="T5638" s="7">
        <v>2.5</v>
      </c>
      <c r="U5638">
        <v>12</v>
      </c>
      <c r="V5638" t="s">
        <v>1183</v>
      </c>
      <c r="W5638">
        <f t="shared" si="68"/>
        <v>480</v>
      </c>
      <c r="X5638" s="5">
        <v>2</v>
      </c>
      <c r="Y5638" s="15" t="s">
        <v>48</v>
      </c>
      <c r="Z5638" t="s">
        <v>55</v>
      </c>
      <c r="AA5638" t="s">
        <v>1182</v>
      </c>
      <c r="AB5638">
        <v>0</v>
      </c>
      <c r="AC5638" s="68" t="s">
        <v>1476</v>
      </c>
      <c r="AD5638" s="68" t="s">
        <v>1659</v>
      </c>
      <c r="AE5638" t="s">
        <v>1475</v>
      </c>
    </row>
    <row r="5639" spans="1:31" ht="14.4" x14ac:dyDescent="0.3">
      <c r="A5639">
        <v>48</v>
      </c>
      <c r="B5639" t="s">
        <v>24</v>
      </c>
      <c r="C5639" t="s">
        <v>358</v>
      </c>
      <c r="D5639" t="s">
        <v>359</v>
      </c>
      <c r="E5639">
        <v>2011</v>
      </c>
      <c r="F5639" t="s">
        <v>796</v>
      </c>
      <c r="G5639" t="s">
        <v>797</v>
      </c>
      <c r="H5639" s="3" t="s">
        <v>798</v>
      </c>
      <c r="I5639" s="8">
        <v>-17.515999999999998</v>
      </c>
      <c r="J5639" s="8">
        <v>-63.636000000000003</v>
      </c>
      <c r="K5639" t="s">
        <v>109</v>
      </c>
      <c r="L5639" t="s">
        <v>110</v>
      </c>
      <c r="M5639" t="s">
        <v>712</v>
      </c>
      <c r="N5639" t="s">
        <v>763</v>
      </c>
      <c r="O5639" s="12">
        <v>2008</v>
      </c>
      <c r="P5639" s="12">
        <v>5</v>
      </c>
      <c r="Q5639" s="12">
        <v>2008</v>
      </c>
      <c r="R5639" s="12">
        <v>10</v>
      </c>
      <c r="S5639">
        <f t="shared" si="67"/>
        <v>8.0645161290322578E-2</v>
      </c>
      <c r="T5639" s="7">
        <v>2.5</v>
      </c>
      <c r="U5639">
        <v>12</v>
      </c>
      <c r="V5639" t="s">
        <v>1183</v>
      </c>
      <c r="W5639">
        <f t="shared" si="68"/>
        <v>480</v>
      </c>
      <c r="X5639" s="5">
        <v>2</v>
      </c>
      <c r="Y5639" s="15" t="s">
        <v>48</v>
      </c>
      <c r="Z5639" t="s">
        <v>55</v>
      </c>
      <c r="AA5639" t="s">
        <v>876</v>
      </c>
      <c r="AB5639">
        <v>1</v>
      </c>
      <c r="AC5639" s="68" t="s">
        <v>1476</v>
      </c>
      <c r="AD5639" s="68" t="s">
        <v>1659</v>
      </c>
      <c r="AE5639" t="s">
        <v>1475</v>
      </c>
    </row>
    <row r="5640" spans="1:31" ht="14.4" x14ac:dyDescent="0.3">
      <c r="A5640">
        <v>48</v>
      </c>
      <c r="B5640" t="s">
        <v>24</v>
      </c>
      <c r="C5640" t="s">
        <v>358</v>
      </c>
      <c r="D5640" t="s">
        <v>359</v>
      </c>
      <c r="E5640">
        <v>2011</v>
      </c>
      <c r="F5640" t="s">
        <v>796</v>
      </c>
      <c r="G5640" t="s">
        <v>797</v>
      </c>
      <c r="H5640" s="3" t="s">
        <v>798</v>
      </c>
      <c r="I5640" s="8">
        <v>-17.515999999999998</v>
      </c>
      <c r="J5640" s="8">
        <v>-63.636000000000003</v>
      </c>
      <c r="K5640" t="s">
        <v>109</v>
      </c>
      <c r="L5640" t="s">
        <v>110</v>
      </c>
      <c r="M5640" t="s">
        <v>712</v>
      </c>
      <c r="N5640" t="s">
        <v>763</v>
      </c>
      <c r="O5640" s="12">
        <v>2008</v>
      </c>
      <c r="P5640" s="12">
        <v>5</v>
      </c>
      <c r="Q5640" s="12">
        <v>2008</v>
      </c>
      <c r="R5640" s="12">
        <v>10</v>
      </c>
      <c r="S5640">
        <f t="shared" si="67"/>
        <v>8.0645161290322578E-2</v>
      </c>
      <c r="T5640" s="7">
        <v>2.5</v>
      </c>
      <c r="U5640">
        <v>12</v>
      </c>
      <c r="V5640" t="s">
        <v>1183</v>
      </c>
      <c r="W5640">
        <f t="shared" si="68"/>
        <v>480</v>
      </c>
      <c r="X5640" s="5">
        <v>2</v>
      </c>
      <c r="Y5640" s="15" t="s">
        <v>48</v>
      </c>
      <c r="Z5640" t="s">
        <v>55</v>
      </c>
      <c r="AA5640" t="s">
        <v>1168</v>
      </c>
      <c r="AB5640">
        <v>0</v>
      </c>
      <c r="AC5640" s="68" t="s">
        <v>1476</v>
      </c>
      <c r="AD5640" s="68" t="s">
        <v>1659</v>
      </c>
      <c r="AE5640" t="s">
        <v>1475</v>
      </c>
    </row>
    <row r="5641" spans="1:31" ht="14.4" x14ac:dyDescent="0.3">
      <c r="A5641">
        <v>48</v>
      </c>
      <c r="B5641" t="s">
        <v>24</v>
      </c>
      <c r="C5641" t="s">
        <v>358</v>
      </c>
      <c r="D5641" t="s">
        <v>359</v>
      </c>
      <c r="E5641">
        <v>2011</v>
      </c>
      <c r="F5641" t="s">
        <v>796</v>
      </c>
      <c r="G5641" t="s">
        <v>797</v>
      </c>
      <c r="H5641" s="3" t="s">
        <v>798</v>
      </c>
      <c r="I5641" s="8">
        <v>-17.515999999999998</v>
      </c>
      <c r="J5641" s="8">
        <v>-63.636000000000003</v>
      </c>
      <c r="K5641" t="s">
        <v>109</v>
      </c>
      <c r="L5641" t="s">
        <v>110</v>
      </c>
      <c r="M5641" t="s">
        <v>712</v>
      </c>
      <c r="N5641" t="s">
        <v>763</v>
      </c>
      <c r="O5641" s="12">
        <v>2008</v>
      </c>
      <c r="P5641" s="12">
        <v>5</v>
      </c>
      <c r="Q5641" s="12">
        <v>2008</v>
      </c>
      <c r="R5641" s="12">
        <v>10</v>
      </c>
      <c r="S5641">
        <f t="shared" si="67"/>
        <v>8.0645161290322578E-2</v>
      </c>
      <c r="T5641" s="7">
        <v>2.5</v>
      </c>
      <c r="U5641">
        <v>12</v>
      </c>
      <c r="V5641" t="s">
        <v>1183</v>
      </c>
      <c r="W5641">
        <f t="shared" si="68"/>
        <v>480</v>
      </c>
      <c r="X5641" s="5">
        <v>2</v>
      </c>
      <c r="Y5641" s="15" t="s">
        <v>48</v>
      </c>
      <c r="Z5641" t="s">
        <v>55</v>
      </c>
      <c r="AA5641" t="s">
        <v>1117</v>
      </c>
      <c r="AB5641">
        <v>0</v>
      </c>
      <c r="AC5641" s="68" t="s">
        <v>1476</v>
      </c>
      <c r="AD5641" s="68" t="s">
        <v>1659</v>
      </c>
      <c r="AE5641" t="s">
        <v>1475</v>
      </c>
    </row>
    <row r="5642" spans="1:31" ht="14.4" x14ac:dyDescent="0.3">
      <c r="A5642">
        <v>48</v>
      </c>
      <c r="B5642" t="s">
        <v>24</v>
      </c>
      <c r="C5642" t="s">
        <v>358</v>
      </c>
      <c r="D5642" t="s">
        <v>359</v>
      </c>
      <c r="E5642">
        <v>2011</v>
      </c>
      <c r="F5642" t="s">
        <v>796</v>
      </c>
      <c r="G5642" t="s">
        <v>797</v>
      </c>
      <c r="H5642" s="3" t="s">
        <v>798</v>
      </c>
      <c r="I5642" s="8">
        <v>-17.515999999999998</v>
      </c>
      <c r="J5642" s="8">
        <v>-63.636000000000003</v>
      </c>
      <c r="K5642" t="s">
        <v>109</v>
      </c>
      <c r="L5642" t="s">
        <v>110</v>
      </c>
      <c r="M5642" t="s">
        <v>712</v>
      </c>
      <c r="N5642" t="s">
        <v>763</v>
      </c>
      <c r="O5642" s="12">
        <v>2008</v>
      </c>
      <c r="P5642" s="12">
        <v>5</v>
      </c>
      <c r="Q5642" s="12">
        <v>2008</v>
      </c>
      <c r="R5642" s="12">
        <v>10</v>
      </c>
      <c r="S5642">
        <f t="shared" si="67"/>
        <v>8.0645161290322578E-2</v>
      </c>
      <c r="T5642" s="7">
        <v>2.5</v>
      </c>
      <c r="U5642">
        <v>12</v>
      </c>
      <c r="V5642" t="s">
        <v>1183</v>
      </c>
      <c r="W5642">
        <f t="shared" si="68"/>
        <v>480</v>
      </c>
      <c r="X5642" s="5">
        <v>2</v>
      </c>
      <c r="Y5642" s="15" t="s">
        <v>48</v>
      </c>
      <c r="Z5642" t="s">
        <v>83</v>
      </c>
      <c r="AA5642" t="s">
        <v>128</v>
      </c>
      <c r="AB5642">
        <v>0</v>
      </c>
      <c r="AC5642" s="68" t="s">
        <v>1476</v>
      </c>
      <c r="AD5642" s="68" t="s">
        <v>1659</v>
      </c>
      <c r="AE5642" t="s">
        <v>1475</v>
      </c>
    </row>
    <row r="5643" spans="1:31" ht="14.4" x14ac:dyDescent="0.3">
      <c r="A5643">
        <v>48</v>
      </c>
      <c r="B5643" t="s">
        <v>24</v>
      </c>
      <c r="C5643" t="s">
        <v>358</v>
      </c>
      <c r="D5643" t="s">
        <v>359</v>
      </c>
      <c r="E5643">
        <v>2011</v>
      </c>
      <c r="F5643" t="s">
        <v>796</v>
      </c>
      <c r="G5643" t="s">
        <v>797</v>
      </c>
      <c r="H5643" s="3" t="s">
        <v>798</v>
      </c>
      <c r="I5643" s="8">
        <v>-17.515999999999998</v>
      </c>
      <c r="J5643" s="8">
        <v>-63.636000000000003</v>
      </c>
      <c r="K5643" t="s">
        <v>109</v>
      </c>
      <c r="L5643" t="s">
        <v>110</v>
      </c>
      <c r="M5643" t="s">
        <v>712</v>
      </c>
      <c r="N5643" t="s">
        <v>763</v>
      </c>
      <c r="O5643" s="12">
        <v>2008</v>
      </c>
      <c r="P5643" s="12">
        <v>5</v>
      </c>
      <c r="Q5643" s="12">
        <v>2008</v>
      </c>
      <c r="R5643" s="12">
        <v>10</v>
      </c>
      <c r="S5643">
        <f t="shared" si="67"/>
        <v>8.0645161290322578E-2</v>
      </c>
      <c r="T5643" s="7">
        <v>2.5</v>
      </c>
      <c r="U5643">
        <v>12</v>
      </c>
      <c r="V5643" t="s">
        <v>1183</v>
      </c>
      <c r="W5643">
        <f t="shared" si="68"/>
        <v>480</v>
      </c>
      <c r="X5643" s="5">
        <v>2</v>
      </c>
      <c r="Y5643" s="15" t="s">
        <v>48</v>
      </c>
      <c r="Z5643" t="s">
        <v>83</v>
      </c>
      <c r="AA5643" t="s">
        <v>274</v>
      </c>
      <c r="AB5643">
        <v>2</v>
      </c>
      <c r="AC5643" s="68" t="s">
        <v>1476</v>
      </c>
      <c r="AD5643" s="68" t="s">
        <v>1659</v>
      </c>
      <c r="AE5643" t="s">
        <v>1475</v>
      </c>
    </row>
    <row r="5644" spans="1:31" ht="14.4" x14ac:dyDescent="0.3">
      <c r="A5644">
        <v>48</v>
      </c>
      <c r="B5644" t="s">
        <v>24</v>
      </c>
      <c r="C5644" t="s">
        <v>358</v>
      </c>
      <c r="D5644" t="s">
        <v>359</v>
      </c>
      <c r="E5644">
        <v>2011</v>
      </c>
      <c r="F5644" t="s">
        <v>796</v>
      </c>
      <c r="G5644" t="s">
        <v>797</v>
      </c>
      <c r="H5644" s="3" t="s">
        <v>798</v>
      </c>
      <c r="I5644" s="8">
        <v>-17.515999999999998</v>
      </c>
      <c r="J5644" s="8">
        <v>-63.636000000000003</v>
      </c>
      <c r="K5644" t="s">
        <v>109</v>
      </c>
      <c r="L5644" t="s">
        <v>110</v>
      </c>
      <c r="M5644" t="s">
        <v>712</v>
      </c>
      <c r="N5644" t="s">
        <v>763</v>
      </c>
      <c r="O5644" s="12">
        <v>2008</v>
      </c>
      <c r="P5644" s="12">
        <v>5</v>
      </c>
      <c r="Q5644" s="12">
        <v>2008</v>
      </c>
      <c r="R5644" s="12">
        <v>10</v>
      </c>
      <c r="S5644">
        <f t="shared" si="67"/>
        <v>8.0645161290322578E-2</v>
      </c>
      <c r="T5644" s="7">
        <v>2.5</v>
      </c>
      <c r="U5644">
        <v>12</v>
      </c>
      <c r="V5644" t="s">
        <v>1183</v>
      </c>
      <c r="W5644">
        <f t="shared" si="68"/>
        <v>480</v>
      </c>
      <c r="X5644" s="5">
        <v>2</v>
      </c>
      <c r="Y5644" s="15" t="s">
        <v>48</v>
      </c>
      <c r="Z5644" t="s">
        <v>83</v>
      </c>
      <c r="AA5644" t="s">
        <v>911</v>
      </c>
      <c r="AB5644">
        <v>0</v>
      </c>
      <c r="AC5644" s="68" t="s">
        <v>1476</v>
      </c>
      <c r="AD5644" s="68" t="s">
        <v>1659</v>
      </c>
      <c r="AE5644" t="s">
        <v>1475</v>
      </c>
    </row>
    <row r="5645" spans="1:31" ht="14.4" x14ac:dyDescent="0.3">
      <c r="A5645">
        <v>48</v>
      </c>
      <c r="B5645" t="s">
        <v>24</v>
      </c>
      <c r="C5645" t="s">
        <v>358</v>
      </c>
      <c r="D5645" t="s">
        <v>359</v>
      </c>
      <c r="E5645">
        <v>2011</v>
      </c>
      <c r="F5645" t="s">
        <v>796</v>
      </c>
      <c r="G5645" t="s">
        <v>797</v>
      </c>
      <c r="H5645" s="3" t="s">
        <v>798</v>
      </c>
      <c r="I5645" s="8">
        <v>-17.515999999999998</v>
      </c>
      <c r="J5645" s="8">
        <v>-63.636000000000003</v>
      </c>
      <c r="K5645" t="s">
        <v>109</v>
      </c>
      <c r="L5645" t="s">
        <v>110</v>
      </c>
      <c r="M5645" t="s">
        <v>712</v>
      </c>
      <c r="N5645" t="s">
        <v>763</v>
      </c>
      <c r="O5645" s="12">
        <v>2008</v>
      </c>
      <c r="P5645" s="12">
        <v>5</v>
      </c>
      <c r="Q5645" s="12">
        <v>2008</v>
      </c>
      <c r="R5645" s="12">
        <v>10</v>
      </c>
      <c r="S5645">
        <f t="shared" si="67"/>
        <v>8.0645161290322578E-2</v>
      </c>
      <c r="T5645" s="7">
        <v>2.5</v>
      </c>
      <c r="U5645">
        <v>12</v>
      </c>
      <c r="V5645" t="s">
        <v>1183</v>
      </c>
      <c r="W5645">
        <f t="shared" si="68"/>
        <v>480</v>
      </c>
      <c r="X5645" s="5">
        <v>2</v>
      </c>
      <c r="Y5645" s="15" t="s">
        <v>48</v>
      </c>
      <c r="Z5645" t="s">
        <v>83</v>
      </c>
      <c r="AA5645" t="s">
        <v>902</v>
      </c>
      <c r="AB5645">
        <v>2</v>
      </c>
      <c r="AC5645" s="68" t="s">
        <v>1476</v>
      </c>
      <c r="AD5645" s="68" t="s">
        <v>1659</v>
      </c>
      <c r="AE5645" t="s">
        <v>1475</v>
      </c>
    </row>
    <row r="5646" spans="1:31" ht="14.4" x14ac:dyDescent="0.3">
      <c r="A5646">
        <v>48</v>
      </c>
      <c r="B5646" t="s">
        <v>24</v>
      </c>
      <c r="C5646" t="s">
        <v>358</v>
      </c>
      <c r="D5646" t="s">
        <v>359</v>
      </c>
      <c r="E5646">
        <v>2011</v>
      </c>
      <c r="F5646" t="s">
        <v>796</v>
      </c>
      <c r="G5646" t="s">
        <v>797</v>
      </c>
      <c r="H5646" s="3" t="s">
        <v>798</v>
      </c>
      <c r="I5646" s="8">
        <v>-17.515999999999998</v>
      </c>
      <c r="J5646" s="8">
        <v>-63.636000000000003</v>
      </c>
      <c r="K5646" t="s">
        <v>109</v>
      </c>
      <c r="L5646" t="s">
        <v>110</v>
      </c>
      <c r="M5646" t="s">
        <v>712</v>
      </c>
      <c r="N5646" t="s">
        <v>763</v>
      </c>
      <c r="O5646" s="12">
        <v>2008</v>
      </c>
      <c r="P5646" s="12">
        <v>5</v>
      </c>
      <c r="Q5646" s="12">
        <v>2008</v>
      </c>
      <c r="R5646" s="12">
        <v>10</v>
      </c>
      <c r="S5646">
        <f t="shared" si="67"/>
        <v>8.0645161290322578E-2</v>
      </c>
      <c r="T5646" s="7">
        <v>2.5</v>
      </c>
      <c r="U5646">
        <v>12</v>
      </c>
      <c r="V5646" t="s">
        <v>1183</v>
      </c>
      <c r="W5646">
        <f t="shared" si="68"/>
        <v>480</v>
      </c>
      <c r="X5646" s="5">
        <v>2</v>
      </c>
      <c r="Y5646" s="15" t="s">
        <v>48</v>
      </c>
      <c r="Z5646" t="s">
        <v>83</v>
      </c>
      <c r="AA5646" t="s">
        <v>87</v>
      </c>
      <c r="AB5646">
        <v>3</v>
      </c>
      <c r="AC5646" s="68" t="s">
        <v>1476</v>
      </c>
      <c r="AD5646" s="68" t="s">
        <v>1659</v>
      </c>
      <c r="AE5646" t="s">
        <v>1475</v>
      </c>
    </row>
    <row r="5647" spans="1:31" ht="14.4" x14ac:dyDescent="0.3">
      <c r="A5647">
        <v>48</v>
      </c>
      <c r="B5647" t="s">
        <v>24</v>
      </c>
      <c r="C5647" t="s">
        <v>358</v>
      </c>
      <c r="D5647" t="s">
        <v>359</v>
      </c>
      <c r="E5647">
        <v>2011</v>
      </c>
      <c r="F5647" t="s">
        <v>796</v>
      </c>
      <c r="G5647" t="s">
        <v>797</v>
      </c>
      <c r="H5647" s="3" t="s">
        <v>798</v>
      </c>
      <c r="I5647" s="8">
        <v>-17.515999999999998</v>
      </c>
      <c r="J5647" s="8">
        <v>-63.636000000000003</v>
      </c>
      <c r="K5647" t="s">
        <v>109</v>
      </c>
      <c r="L5647" t="s">
        <v>110</v>
      </c>
      <c r="M5647" t="s">
        <v>712</v>
      </c>
      <c r="N5647" t="s">
        <v>763</v>
      </c>
      <c r="O5647" s="12">
        <v>2008</v>
      </c>
      <c r="P5647" s="12">
        <v>5</v>
      </c>
      <c r="Q5647" s="12">
        <v>2008</v>
      </c>
      <c r="R5647" s="12">
        <v>10</v>
      </c>
      <c r="S5647">
        <f t="shared" si="67"/>
        <v>8.0645161290322578E-2</v>
      </c>
      <c r="T5647" s="7">
        <v>2.5</v>
      </c>
      <c r="U5647">
        <v>12</v>
      </c>
      <c r="V5647" t="s">
        <v>1183</v>
      </c>
      <c r="W5647">
        <f t="shared" si="68"/>
        <v>480</v>
      </c>
      <c r="X5647" s="5">
        <v>2</v>
      </c>
      <c r="Y5647" s="15" t="s">
        <v>48</v>
      </c>
      <c r="Z5647" t="s">
        <v>83</v>
      </c>
      <c r="AA5647" t="s">
        <v>1144</v>
      </c>
      <c r="AB5647">
        <v>0</v>
      </c>
      <c r="AC5647" s="68" t="s">
        <v>1476</v>
      </c>
      <c r="AD5647" s="68" t="s">
        <v>1659</v>
      </c>
      <c r="AE5647" t="s">
        <v>1475</v>
      </c>
    </row>
    <row r="5648" spans="1:31" ht="14.4" x14ac:dyDescent="0.3">
      <c r="A5648">
        <v>48</v>
      </c>
      <c r="B5648" t="s">
        <v>24</v>
      </c>
      <c r="C5648" t="s">
        <v>358</v>
      </c>
      <c r="D5648" t="s">
        <v>359</v>
      </c>
      <c r="E5648">
        <v>2011</v>
      </c>
      <c r="F5648" t="s">
        <v>796</v>
      </c>
      <c r="G5648" t="s">
        <v>797</v>
      </c>
      <c r="H5648" s="3" t="s">
        <v>798</v>
      </c>
      <c r="I5648" s="8">
        <v>-17.515999999999998</v>
      </c>
      <c r="J5648" s="8">
        <v>-63.636000000000003</v>
      </c>
      <c r="K5648" t="s">
        <v>109</v>
      </c>
      <c r="L5648" t="s">
        <v>110</v>
      </c>
      <c r="M5648" t="s">
        <v>712</v>
      </c>
      <c r="N5648" t="s">
        <v>763</v>
      </c>
      <c r="O5648" s="12">
        <v>2008</v>
      </c>
      <c r="P5648" s="12">
        <v>5</v>
      </c>
      <c r="Q5648" s="12">
        <v>2008</v>
      </c>
      <c r="R5648" s="12">
        <v>10</v>
      </c>
      <c r="S5648">
        <f t="shared" si="67"/>
        <v>8.0645161290322578E-2</v>
      </c>
      <c r="T5648" s="7">
        <v>2.5</v>
      </c>
      <c r="U5648">
        <v>12</v>
      </c>
      <c r="V5648" t="s">
        <v>1183</v>
      </c>
      <c r="W5648">
        <f t="shared" si="68"/>
        <v>480</v>
      </c>
      <c r="X5648" s="5">
        <v>2</v>
      </c>
      <c r="Y5648" s="15" t="s">
        <v>48</v>
      </c>
      <c r="Z5648" t="s">
        <v>83</v>
      </c>
      <c r="AA5648" t="s">
        <v>906</v>
      </c>
      <c r="AB5648">
        <v>1</v>
      </c>
      <c r="AC5648" s="68" t="s">
        <v>1476</v>
      </c>
      <c r="AD5648" s="68" t="s">
        <v>1659</v>
      </c>
      <c r="AE5648" t="s">
        <v>1475</v>
      </c>
    </row>
    <row r="5649" spans="1:31" ht="14.4" x14ac:dyDescent="0.3">
      <c r="A5649">
        <v>48</v>
      </c>
      <c r="B5649" t="s">
        <v>24</v>
      </c>
      <c r="C5649" t="s">
        <v>358</v>
      </c>
      <c r="D5649" t="s">
        <v>359</v>
      </c>
      <c r="E5649">
        <v>2011</v>
      </c>
      <c r="F5649" t="s">
        <v>796</v>
      </c>
      <c r="G5649" t="s">
        <v>797</v>
      </c>
      <c r="H5649" s="3" t="s">
        <v>798</v>
      </c>
      <c r="I5649" s="8">
        <v>-17.515999999999998</v>
      </c>
      <c r="J5649" s="8">
        <v>-63.636000000000003</v>
      </c>
      <c r="K5649" t="s">
        <v>109</v>
      </c>
      <c r="L5649" t="s">
        <v>110</v>
      </c>
      <c r="M5649" t="s">
        <v>712</v>
      </c>
      <c r="N5649" t="s">
        <v>763</v>
      </c>
      <c r="O5649" s="12">
        <v>2008</v>
      </c>
      <c r="P5649" s="12">
        <v>5</v>
      </c>
      <c r="Q5649" s="12">
        <v>2008</v>
      </c>
      <c r="R5649" s="12">
        <v>10</v>
      </c>
      <c r="S5649">
        <f t="shared" si="67"/>
        <v>8.0645161290322578E-2</v>
      </c>
      <c r="T5649" s="7">
        <v>2.5</v>
      </c>
      <c r="U5649">
        <v>12</v>
      </c>
      <c r="V5649" t="s">
        <v>1183</v>
      </c>
      <c r="W5649">
        <f t="shared" si="68"/>
        <v>480</v>
      </c>
      <c r="X5649" s="5">
        <v>2</v>
      </c>
      <c r="Y5649" s="15" t="s">
        <v>48</v>
      </c>
      <c r="Z5649" t="s">
        <v>90</v>
      </c>
      <c r="AA5649" t="s">
        <v>666</v>
      </c>
      <c r="AB5649">
        <v>0</v>
      </c>
      <c r="AC5649" s="68" t="s">
        <v>1476</v>
      </c>
      <c r="AD5649" s="68" t="s">
        <v>1659</v>
      </c>
      <c r="AE5649" t="s">
        <v>1475</v>
      </c>
    </row>
    <row r="5650" spans="1:31" ht="14.4" x14ac:dyDescent="0.3">
      <c r="A5650">
        <v>48</v>
      </c>
      <c r="B5650" t="s">
        <v>24</v>
      </c>
      <c r="C5650" t="s">
        <v>358</v>
      </c>
      <c r="D5650" t="s">
        <v>359</v>
      </c>
      <c r="E5650">
        <v>2011</v>
      </c>
      <c r="F5650" t="s">
        <v>796</v>
      </c>
      <c r="G5650" t="s">
        <v>797</v>
      </c>
      <c r="H5650" s="3" t="s">
        <v>798</v>
      </c>
      <c r="I5650" s="8">
        <v>-17.515999999999998</v>
      </c>
      <c r="J5650" s="8">
        <v>-63.636000000000003</v>
      </c>
      <c r="K5650" t="s">
        <v>109</v>
      </c>
      <c r="L5650" t="s">
        <v>110</v>
      </c>
      <c r="M5650" t="s">
        <v>712</v>
      </c>
      <c r="N5650" t="s">
        <v>763</v>
      </c>
      <c r="O5650" s="12">
        <v>2008</v>
      </c>
      <c r="P5650" s="12">
        <v>5</v>
      </c>
      <c r="Q5650" s="12">
        <v>2008</v>
      </c>
      <c r="R5650" s="12">
        <v>10</v>
      </c>
      <c r="S5650">
        <f t="shared" si="67"/>
        <v>8.0645161290322578E-2</v>
      </c>
      <c r="T5650" s="7">
        <v>2.5</v>
      </c>
      <c r="U5650">
        <v>12</v>
      </c>
      <c r="V5650" t="s">
        <v>1183</v>
      </c>
      <c r="W5650">
        <f t="shared" si="68"/>
        <v>480</v>
      </c>
      <c r="X5650" s="5">
        <v>2</v>
      </c>
      <c r="Y5650" s="15" t="s">
        <v>48</v>
      </c>
      <c r="Z5650" t="s">
        <v>90</v>
      </c>
      <c r="AA5650" t="s">
        <v>91</v>
      </c>
      <c r="AB5650">
        <v>1</v>
      </c>
      <c r="AC5650" s="68" t="s">
        <v>1476</v>
      </c>
      <c r="AD5650" s="68" t="s">
        <v>1659</v>
      </c>
      <c r="AE5650" t="s">
        <v>1475</v>
      </c>
    </row>
    <row r="5651" spans="1:31" ht="14.4" x14ac:dyDescent="0.3">
      <c r="A5651">
        <v>48</v>
      </c>
      <c r="B5651" t="s">
        <v>24</v>
      </c>
      <c r="C5651" t="s">
        <v>358</v>
      </c>
      <c r="D5651" t="s">
        <v>359</v>
      </c>
      <c r="E5651">
        <v>2011</v>
      </c>
      <c r="F5651" t="s">
        <v>799</v>
      </c>
      <c r="G5651" t="s">
        <v>800</v>
      </c>
      <c r="H5651" s="3" t="s">
        <v>801</v>
      </c>
      <c r="I5651" s="8">
        <v>-17.782</v>
      </c>
      <c r="J5651" s="8">
        <v>-63.066000000000003</v>
      </c>
      <c r="K5651" t="s">
        <v>109</v>
      </c>
      <c r="L5651" t="s">
        <v>110</v>
      </c>
      <c r="M5651" t="s">
        <v>712</v>
      </c>
      <c r="N5651" t="s">
        <v>763</v>
      </c>
      <c r="O5651" s="12">
        <v>2008</v>
      </c>
      <c r="P5651" s="12">
        <v>5</v>
      </c>
      <c r="Q5651" s="12">
        <v>2008</v>
      </c>
      <c r="R5651" s="12">
        <v>10</v>
      </c>
      <c r="S5651">
        <f t="shared" si="67"/>
        <v>8.0645161290322578E-2</v>
      </c>
      <c r="T5651" s="7">
        <v>2.5</v>
      </c>
      <c r="U5651">
        <v>12</v>
      </c>
      <c r="V5651" t="s">
        <v>1183</v>
      </c>
      <c r="W5651">
        <f t="shared" si="68"/>
        <v>480</v>
      </c>
      <c r="X5651" s="5">
        <v>2</v>
      </c>
      <c r="Y5651" s="15" t="s">
        <v>48</v>
      </c>
      <c r="Z5651" t="s">
        <v>1131</v>
      </c>
      <c r="AA5651" t="s">
        <v>1132</v>
      </c>
      <c r="AB5651">
        <v>0</v>
      </c>
      <c r="AC5651" s="68" t="s">
        <v>1476</v>
      </c>
      <c r="AD5651" s="68" t="s">
        <v>1659</v>
      </c>
      <c r="AE5651" t="s">
        <v>1475</v>
      </c>
    </row>
    <row r="5652" spans="1:31" ht="14.4" x14ac:dyDescent="0.3">
      <c r="A5652">
        <v>48</v>
      </c>
      <c r="B5652" t="s">
        <v>24</v>
      </c>
      <c r="C5652" t="s">
        <v>358</v>
      </c>
      <c r="D5652" t="s">
        <v>359</v>
      </c>
      <c r="E5652">
        <v>2011</v>
      </c>
      <c r="F5652" t="s">
        <v>799</v>
      </c>
      <c r="G5652" t="s">
        <v>800</v>
      </c>
      <c r="H5652" s="3" t="s">
        <v>801</v>
      </c>
      <c r="I5652" s="8">
        <v>-17.782</v>
      </c>
      <c r="J5652" s="8">
        <v>-63.066000000000003</v>
      </c>
      <c r="K5652" t="s">
        <v>109</v>
      </c>
      <c r="L5652" t="s">
        <v>110</v>
      </c>
      <c r="M5652" t="s">
        <v>712</v>
      </c>
      <c r="N5652" t="s">
        <v>763</v>
      </c>
      <c r="O5652" s="12">
        <v>2008</v>
      </c>
      <c r="P5652" s="12">
        <v>5</v>
      </c>
      <c r="Q5652" s="12">
        <v>2008</v>
      </c>
      <c r="R5652" s="12">
        <v>10</v>
      </c>
      <c r="S5652">
        <f t="shared" si="67"/>
        <v>8.0645161290322578E-2</v>
      </c>
      <c r="T5652" s="7">
        <v>2.5</v>
      </c>
      <c r="U5652">
        <v>12</v>
      </c>
      <c r="V5652" t="s">
        <v>1183</v>
      </c>
      <c r="W5652">
        <f t="shared" si="68"/>
        <v>480</v>
      </c>
      <c r="X5652" s="5">
        <v>2</v>
      </c>
      <c r="Y5652" s="15" t="s">
        <v>48</v>
      </c>
      <c r="Z5652" t="s">
        <v>49</v>
      </c>
      <c r="AA5652" t="s">
        <v>1175</v>
      </c>
      <c r="AB5652">
        <v>0</v>
      </c>
      <c r="AC5652" s="68" t="s">
        <v>1476</v>
      </c>
      <c r="AD5652" s="68" t="s">
        <v>1659</v>
      </c>
      <c r="AE5652" t="s">
        <v>1475</v>
      </c>
    </row>
    <row r="5653" spans="1:31" ht="14.4" x14ac:dyDescent="0.3">
      <c r="A5653">
        <v>48</v>
      </c>
      <c r="B5653" t="s">
        <v>24</v>
      </c>
      <c r="C5653" t="s">
        <v>358</v>
      </c>
      <c r="D5653" t="s">
        <v>359</v>
      </c>
      <c r="E5653">
        <v>2011</v>
      </c>
      <c r="F5653" t="s">
        <v>799</v>
      </c>
      <c r="G5653" t="s">
        <v>800</v>
      </c>
      <c r="H5653" s="3" t="s">
        <v>801</v>
      </c>
      <c r="I5653" s="8">
        <v>-17.782</v>
      </c>
      <c r="J5653" s="8">
        <v>-63.066000000000003</v>
      </c>
      <c r="K5653" t="s">
        <v>109</v>
      </c>
      <c r="L5653" t="s">
        <v>110</v>
      </c>
      <c r="M5653" t="s">
        <v>712</v>
      </c>
      <c r="N5653" t="s">
        <v>763</v>
      </c>
      <c r="O5653" s="12">
        <v>2008</v>
      </c>
      <c r="P5653" s="12">
        <v>5</v>
      </c>
      <c r="Q5653" s="12">
        <v>2008</v>
      </c>
      <c r="R5653" s="12">
        <v>10</v>
      </c>
      <c r="S5653">
        <f t="shared" si="67"/>
        <v>8.0645161290322578E-2</v>
      </c>
      <c r="T5653" s="7">
        <v>2.5</v>
      </c>
      <c r="U5653">
        <v>12</v>
      </c>
      <c r="V5653" t="s">
        <v>1183</v>
      </c>
      <c r="W5653">
        <f t="shared" si="68"/>
        <v>480</v>
      </c>
      <c r="X5653" s="5">
        <v>2</v>
      </c>
      <c r="Y5653" s="15" t="s">
        <v>48</v>
      </c>
      <c r="Z5653" t="s">
        <v>49</v>
      </c>
      <c r="AA5653" t="s">
        <v>1134</v>
      </c>
      <c r="AB5653">
        <v>0</v>
      </c>
      <c r="AC5653" s="68" t="s">
        <v>1476</v>
      </c>
      <c r="AD5653" s="68" t="s">
        <v>1659</v>
      </c>
      <c r="AE5653" t="s">
        <v>1475</v>
      </c>
    </row>
    <row r="5654" spans="1:31" ht="14.4" x14ac:dyDescent="0.3">
      <c r="A5654">
        <v>48</v>
      </c>
      <c r="B5654" t="s">
        <v>24</v>
      </c>
      <c r="C5654" t="s">
        <v>358</v>
      </c>
      <c r="D5654" t="s">
        <v>359</v>
      </c>
      <c r="E5654">
        <v>2011</v>
      </c>
      <c r="F5654" t="s">
        <v>799</v>
      </c>
      <c r="G5654" t="s">
        <v>800</v>
      </c>
      <c r="H5654" s="3" t="s">
        <v>801</v>
      </c>
      <c r="I5654" s="8">
        <v>-17.782</v>
      </c>
      <c r="J5654" s="8">
        <v>-63.066000000000003</v>
      </c>
      <c r="K5654" t="s">
        <v>109</v>
      </c>
      <c r="L5654" t="s">
        <v>110</v>
      </c>
      <c r="M5654" t="s">
        <v>712</v>
      </c>
      <c r="N5654" t="s">
        <v>763</v>
      </c>
      <c r="O5654" s="12">
        <v>2008</v>
      </c>
      <c r="P5654" s="12">
        <v>5</v>
      </c>
      <c r="Q5654" s="12">
        <v>2008</v>
      </c>
      <c r="R5654" s="12">
        <v>10</v>
      </c>
      <c r="S5654">
        <f t="shared" si="67"/>
        <v>8.0645161290322578E-2</v>
      </c>
      <c r="T5654" s="7">
        <v>2.5</v>
      </c>
      <c r="U5654">
        <v>12</v>
      </c>
      <c r="V5654" t="s">
        <v>1183</v>
      </c>
      <c r="W5654">
        <f t="shared" si="68"/>
        <v>480</v>
      </c>
      <c r="X5654" s="5">
        <v>2</v>
      </c>
      <c r="Y5654" s="15" t="s">
        <v>48</v>
      </c>
      <c r="Z5654" t="s">
        <v>49</v>
      </c>
      <c r="AA5654" t="s">
        <v>490</v>
      </c>
      <c r="AB5654">
        <v>0</v>
      </c>
      <c r="AC5654" s="68" t="s">
        <v>1476</v>
      </c>
      <c r="AD5654" s="68" t="s">
        <v>1659</v>
      </c>
      <c r="AE5654" t="s">
        <v>1475</v>
      </c>
    </row>
    <row r="5655" spans="1:31" ht="14.4" x14ac:dyDescent="0.3">
      <c r="A5655">
        <v>48</v>
      </c>
      <c r="B5655" t="s">
        <v>24</v>
      </c>
      <c r="C5655" t="s">
        <v>358</v>
      </c>
      <c r="D5655" t="s">
        <v>359</v>
      </c>
      <c r="E5655">
        <v>2011</v>
      </c>
      <c r="F5655" t="s">
        <v>799</v>
      </c>
      <c r="G5655" t="s">
        <v>800</v>
      </c>
      <c r="H5655" s="3" t="s">
        <v>801</v>
      </c>
      <c r="I5655" s="8">
        <v>-17.782</v>
      </c>
      <c r="J5655" s="8">
        <v>-63.066000000000003</v>
      </c>
      <c r="K5655" t="s">
        <v>109</v>
      </c>
      <c r="L5655" t="s">
        <v>110</v>
      </c>
      <c r="M5655" t="s">
        <v>712</v>
      </c>
      <c r="N5655" t="s">
        <v>763</v>
      </c>
      <c r="O5655" s="12">
        <v>2008</v>
      </c>
      <c r="P5655" s="12">
        <v>5</v>
      </c>
      <c r="Q5655" s="12">
        <v>2008</v>
      </c>
      <c r="R5655" s="12">
        <v>10</v>
      </c>
      <c r="S5655">
        <f t="shared" si="67"/>
        <v>8.0645161290322578E-2</v>
      </c>
      <c r="T5655" s="7">
        <v>2.5</v>
      </c>
      <c r="U5655">
        <v>12</v>
      </c>
      <c r="V5655" t="s">
        <v>1183</v>
      </c>
      <c r="W5655">
        <f t="shared" si="68"/>
        <v>480</v>
      </c>
      <c r="X5655" s="5">
        <v>2</v>
      </c>
      <c r="Y5655" s="15" t="s">
        <v>48</v>
      </c>
      <c r="Z5655" t="s">
        <v>49</v>
      </c>
      <c r="AA5655" t="s">
        <v>1176</v>
      </c>
      <c r="AB5655">
        <v>0</v>
      </c>
      <c r="AC5655" s="68" t="s">
        <v>1476</v>
      </c>
      <c r="AD5655" s="68" t="s">
        <v>1659</v>
      </c>
      <c r="AE5655" t="s">
        <v>1475</v>
      </c>
    </row>
    <row r="5656" spans="1:31" ht="14.4" x14ac:dyDescent="0.3">
      <c r="A5656">
        <v>48</v>
      </c>
      <c r="B5656" t="s">
        <v>24</v>
      </c>
      <c r="C5656" t="s">
        <v>358</v>
      </c>
      <c r="D5656" t="s">
        <v>359</v>
      </c>
      <c r="E5656">
        <v>2011</v>
      </c>
      <c r="F5656" t="s">
        <v>799</v>
      </c>
      <c r="G5656" t="s">
        <v>800</v>
      </c>
      <c r="H5656" s="3" t="s">
        <v>801</v>
      </c>
      <c r="I5656" s="8">
        <v>-17.782</v>
      </c>
      <c r="J5656" s="8">
        <v>-63.066000000000003</v>
      </c>
      <c r="K5656" t="s">
        <v>109</v>
      </c>
      <c r="L5656" t="s">
        <v>110</v>
      </c>
      <c r="M5656" t="s">
        <v>712</v>
      </c>
      <c r="N5656" t="s">
        <v>763</v>
      </c>
      <c r="O5656" s="12">
        <v>2008</v>
      </c>
      <c r="P5656" s="12">
        <v>5</v>
      </c>
      <c r="Q5656" s="12">
        <v>2008</v>
      </c>
      <c r="R5656" s="12">
        <v>10</v>
      </c>
      <c r="S5656">
        <f t="shared" si="67"/>
        <v>8.0645161290322578E-2</v>
      </c>
      <c r="T5656" s="7">
        <v>2.5</v>
      </c>
      <c r="U5656">
        <v>12</v>
      </c>
      <c r="V5656" t="s">
        <v>1183</v>
      </c>
      <c r="W5656">
        <f t="shared" si="68"/>
        <v>480</v>
      </c>
      <c r="X5656" s="5">
        <v>2</v>
      </c>
      <c r="Y5656" s="15" t="s">
        <v>48</v>
      </c>
      <c r="Z5656" t="s">
        <v>49</v>
      </c>
      <c r="AA5656" t="s">
        <v>52</v>
      </c>
      <c r="AB5656">
        <v>0</v>
      </c>
      <c r="AC5656" s="68" t="s">
        <v>1476</v>
      </c>
      <c r="AD5656" s="68" t="s">
        <v>1659</v>
      </c>
      <c r="AE5656" t="s">
        <v>1475</v>
      </c>
    </row>
    <row r="5657" spans="1:31" ht="14.4" x14ac:dyDescent="0.3">
      <c r="A5657">
        <v>48</v>
      </c>
      <c r="B5657" t="s">
        <v>24</v>
      </c>
      <c r="C5657" t="s">
        <v>358</v>
      </c>
      <c r="D5657" t="s">
        <v>359</v>
      </c>
      <c r="E5657">
        <v>2011</v>
      </c>
      <c r="F5657" t="s">
        <v>799</v>
      </c>
      <c r="G5657" t="s">
        <v>800</v>
      </c>
      <c r="H5657" s="3" t="s">
        <v>801</v>
      </c>
      <c r="I5657" s="8">
        <v>-17.782</v>
      </c>
      <c r="J5657" s="8">
        <v>-63.066000000000003</v>
      </c>
      <c r="K5657" t="s">
        <v>109</v>
      </c>
      <c r="L5657" t="s">
        <v>110</v>
      </c>
      <c r="M5657" t="s">
        <v>712</v>
      </c>
      <c r="N5657" t="s">
        <v>763</v>
      </c>
      <c r="O5657" s="12">
        <v>2008</v>
      </c>
      <c r="P5657" s="12">
        <v>5</v>
      </c>
      <c r="Q5657" s="12">
        <v>2008</v>
      </c>
      <c r="R5657" s="12">
        <v>10</v>
      </c>
      <c r="S5657">
        <f t="shared" si="67"/>
        <v>8.0645161290322578E-2</v>
      </c>
      <c r="T5657" s="7">
        <v>2.5</v>
      </c>
      <c r="U5657">
        <v>12</v>
      </c>
      <c r="V5657" t="s">
        <v>1183</v>
      </c>
      <c r="W5657">
        <f t="shared" si="68"/>
        <v>480</v>
      </c>
      <c r="X5657" s="5">
        <v>2</v>
      </c>
      <c r="Y5657" s="15" t="s">
        <v>48</v>
      </c>
      <c r="Z5657" t="s">
        <v>49</v>
      </c>
      <c r="AA5657" t="s">
        <v>1177</v>
      </c>
      <c r="AB5657">
        <v>0</v>
      </c>
      <c r="AC5657" s="68" t="s">
        <v>1476</v>
      </c>
      <c r="AD5657" s="68" t="s">
        <v>1659</v>
      </c>
      <c r="AE5657" t="s">
        <v>1475</v>
      </c>
    </row>
    <row r="5658" spans="1:31" ht="14.4" x14ac:dyDescent="0.3">
      <c r="A5658">
        <v>48</v>
      </c>
      <c r="B5658" t="s">
        <v>24</v>
      </c>
      <c r="C5658" t="s">
        <v>358</v>
      </c>
      <c r="D5658" t="s">
        <v>359</v>
      </c>
      <c r="E5658">
        <v>2011</v>
      </c>
      <c r="F5658" t="s">
        <v>799</v>
      </c>
      <c r="G5658" t="s">
        <v>800</v>
      </c>
      <c r="H5658" s="3" t="s">
        <v>801</v>
      </c>
      <c r="I5658" s="8">
        <v>-17.782</v>
      </c>
      <c r="J5658" s="8">
        <v>-63.066000000000003</v>
      </c>
      <c r="K5658" t="s">
        <v>109</v>
      </c>
      <c r="L5658" t="s">
        <v>110</v>
      </c>
      <c r="M5658" t="s">
        <v>712</v>
      </c>
      <c r="N5658" t="s">
        <v>763</v>
      </c>
      <c r="O5658" s="12">
        <v>2008</v>
      </c>
      <c r="P5658" s="12">
        <v>5</v>
      </c>
      <c r="Q5658" s="12">
        <v>2008</v>
      </c>
      <c r="R5658" s="12">
        <v>10</v>
      </c>
      <c r="S5658">
        <f t="shared" si="67"/>
        <v>8.0645161290322578E-2</v>
      </c>
      <c r="T5658" s="7">
        <v>2.5</v>
      </c>
      <c r="U5658">
        <v>12</v>
      </c>
      <c r="V5658" t="s">
        <v>1183</v>
      </c>
      <c r="W5658">
        <f t="shared" si="68"/>
        <v>480</v>
      </c>
      <c r="X5658" s="5">
        <v>2</v>
      </c>
      <c r="Y5658" s="15" t="s">
        <v>48</v>
      </c>
      <c r="Z5658" t="s">
        <v>55</v>
      </c>
      <c r="AA5658" t="s">
        <v>1080</v>
      </c>
      <c r="AB5658">
        <v>0</v>
      </c>
      <c r="AC5658" s="68" t="s">
        <v>1476</v>
      </c>
      <c r="AD5658" s="68" t="s">
        <v>1659</v>
      </c>
      <c r="AE5658" t="s">
        <v>1475</v>
      </c>
    </row>
    <row r="5659" spans="1:31" ht="14.4" x14ac:dyDescent="0.3">
      <c r="A5659">
        <v>48</v>
      </c>
      <c r="B5659" t="s">
        <v>24</v>
      </c>
      <c r="C5659" t="s">
        <v>358</v>
      </c>
      <c r="D5659" t="s">
        <v>359</v>
      </c>
      <c r="E5659">
        <v>2011</v>
      </c>
      <c r="F5659" t="s">
        <v>799</v>
      </c>
      <c r="G5659" t="s">
        <v>800</v>
      </c>
      <c r="H5659" s="3" t="s">
        <v>801</v>
      </c>
      <c r="I5659" s="8">
        <v>-17.782</v>
      </c>
      <c r="J5659" s="8">
        <v>-63.066000000000003</v>
      </c>
      <c r="K5659" t="s">
        <v>109</v>
      </c>
      <c r="L5659" t="s">
        <v>110</v>
      </c>
      <c r="M5659" t="s">
        <v>712</v>
      </c>
      <c r="N5659" t="s">
        <v>763</v>
      </c>
      <c r="O5659" s="12">
        <v>2008</v>
      </c>
      <c r="P5659" s="12">
        <v>5</v>
      </c>
      <c r="Q5659" s="12">
        <v>2008</v>
      </c>
      <c r="R5659" s="12">
        <v>10</v>
      </c>
      <c r="S5659">
        <f t="shared" si="67"/>
        <v>8.0645161290322578E-2</v>
      </c>
      <c r="T5659" s="7">
        <v>2.5</v>
      </c>
      <c r="U5659">
        <v>12</v>
      </c>
      <c r="V5659" t="s">
        <v>1183</v>
      </c>
      <c r="W5659">
        <f t="shared" si="68"/>
        <v>480</v>
      </c>
      <c r="X5659" s="5">
        <v>2</v>
      </c>
      <c r="Y5659" s="15" t="s">
        <v>48</v>
      </c>
      <c r="Z5659" t="s">
        <v>55</v>
      </c>
      <c r="AA5659" t="s">
        <v>859</v>
      </c>
      <c r="AB5659">
        <v>9</v>
      </c>
      <c r="AC5659" s="68" t="s">
        <v>1476</v>
      </c>
      <c r="AD5659" s="68" t="s">
        <v>1659</v>
      </c>
      <c r="AE5659" t="s">
        <v>1475</v>
      </c>
    </row>
    <row r="5660" spans="1:31" ht="14.4" x14ac:dyDescent="0.3">
      <c r="A5660">
        <v>48</v>
      </c>
      <c r="B5660" t="s">
        <v>24</v>
      </c>
      <c r="C5660" t="s">
        <v>358</v>
      </c>
      <c r="D5660" t="s">
        <v>359</v>
      </c>
      <c r="E5660">
        <v>2011</v>
      </c>
      <c r="F5660" t="s">
        <v>799</v>
      </c>
      <c r="G5660" t="s">
        <v>800</v>
      </c>
      <c r="H5660" s="3" t="s">
        <v>801</v>
      </c>
      <c r="I5660" s="8">
        <v>-17.782</v>
      </c>
      <c r="J5660" s="8">
        <v>-63.066000000000003</v>
      </c>
      <c r="K5660" t="s">
        <v>109</v>
      </c>
      <c r="L5660" t="s">
        <v>110</v>
      </c>
      <c r="M5660" t="s">
        <v>712</v>
      </c>
      <c r="N5660" t="s">
        <v>763</v>
      </c>
      <c r="O5660" s="12">
        <v>2008</v>
      </c>
      <c r="P5660" s="12">
        <v>5</v>
      </c>
      <c r="Q5660" s="12">
        <v>2008</v>
      </c>
      <c r="R5660" s="12">
        <v>10</v>
      </c>
      <c r="S5660">
        <f t="shared" si="67"/>
        <v>8.0645161290322578E-2</v>
      </c>
      <c r="T5660" s="7">
        <v>2.5</v>
      </c>
      <c r="U5660">
        <v>12</v>
      </c>
      <c r="V5660" t="s">
        <v>1183</v>
      </c>
      <c r="W5660">
        <f t="shared" si="68"/>
        <v>480</v>
      </c>
      <c r="X5660" s="5">
        <v>2</v>
      </c>
      <c r="Y5660" s="15" t="s">
        <v>48</v>
      </c>
      <c r="Z5660" t="s">
        <v>55</v>
      </c>
      <c r="AA5660" t="s">
        <v>1054</v>
      </c>
      <c r="AB5660">
        <v>0</v>
      </c>
      <c r="AC5660" s="68" t="s">
        <v>1476</v>
      </c>
      <c r="AD5660" s="68" t="s">
        <v>1659</v>
      </c>
      <c r="AE5660" t="s">
        <v>1475</v>
      </c>
    </row>
    <row r="5661" spans="1:31" ht="14.4" x14ac:dyDescent="0.3">
      <c r="A5661">
        <v>48</v>
      </c>
      <c r="B5661" t="s">
        <v>24</v>
      </c>
      <c r="C5661" t="s">
        <v>358</v>
      </c>
      <c r="D5661" t="s">
        <v>359</v>
      </c>
      <c r="E5661">
        <v>2011</v>
      </c>
      <c r="F5661" t="s">
        <v>799</v>
      </c>
      <c r="G5661" t="s">
        <v>800</v>
      </c>
      <c r="H5661" s="3" t="s">
        <v>801</v>
      </c>
      <c r="I5661" s="8">
        <v>-17.782</v>
      </c>
      <c r="J5661" s="8">
        <v>-63.066000000000003</v>
      </c>
      <c r="K5661" t="s">
        <v>109</v>
      </c>
      <c r="L5661" t="s">
        <v>110</v>
      </c>
      <c r="M5661" t="s">
        <v>712</v>
      </c>
      <c r="N5661" t="s">
        <v>763</v>
      </c>
      <c r="O5661" s="12">
        <v>2008</v>
      </c>
      <c r="P5661" s="12">
        <v>5</v>
      </c>
      <c r="Q5661" s="12">
        <v>2008</v>
      </c>
      <c r="R5661" s="12">
        <v>10</v>
      </c>
      <c r="S5661">
        <f t="shared" si="67"/>
        <v>8.0645161290322578E-2</v>
      </c>
      <c r="T5661" s="7">
        <v>2.5</v>
      </c>
      <c r="U5661">
        <v>12</v>
      </c>
      <c r="V5661" t="s">
        <v>1183</v>
      </c>
      <c r="W5661">
        <f t="shared" si="68"/>
        <v>480</v>
      </c>
      <c r="X5661" s="5">
        <v>2</v>
      </c>
      <c r="Y5661" s="15" t="s">
        <v>48</v>
      </c>
      <c r="Z5661" t="s">
        <v>55</v>
      </c>
      <c r="AA5661" t="s">
        <v>890</v>
      </c>
      <c r="AB5661">
        <v>0</v>
      </c>
      <c r="AC5661" s="68" t="s">
        <v>1476</v>
      </c>
      <c r="AD5661" s="68" t="s">
        <v>1659</v>
      </c>
      <c r="AE5661" t="s">
        <v>1475</v>
      </c>
    </row>
    <row r="5662" spans="1:31" ht="14.4" x14ac:dyDescent="0.3">
      <c r="A5662">
        <v>48</v>
      </c>
      <c r="B5662" t="s">
        <v>24</v>
      </c>
      <c r="C5662" t="s">
        <v>358</v>
      </c>
      <c r="D5662" t="s">
        <v>359</v>
      </c>
      <c r="E5662">
        <v>2011</v>
      </c>
      <c r="F5662" t="s">
        <v>799</v>
      </c>
      <c r="G5662" t="s">
        <v>800</v>
      </c>
      <c r="H5662" s="3" t="s">
        <v>801</v>
      </c>
      <c r="I5662" s="8">
        <v>-17.782</v>
      </c>
      <c r="J5662" s="8">
        <v>-63.066000000000003</v>
      </c>
      <c r="K5662" t="s">
        <v>109</v>
      </c>
      <c r="L5662" t="s">
        <v>110</v>
      </c>
      <c r="M5662" t="s">
        <v>712</v>
      </c>
      <c r="N5662" t="s">
        <v>763</v>
      </c>
      <c r="O5662" s="12">
        <v>2008</v>
      </c>
      <c r="P5662" s="12">
        <v>5</v>
      </c>
      <c r="Q5662" s="12">
        <v>2008</v>
      </c>
      <c r="R5662" s="12">
        <v>10</v>
      </c>
      <c r="S5662">
        <f t="shared" si="67"/>
        <v>8.0645161290322578E-2</v>
      </c>
      <c r="T5662" s="7">
        <v>2.5</v>
      </c>
      <c r="U5662">
        <v>12</v>
      </c>
      <c r="V5662" t="s">
        <v>1183</v>
      </c>
      <c r="W5662">
        <f t="shared" si="68"/>
        <v>480</v>
      </c>
      <c r="X5662" s="5">
        <v>2</v>
      </c>
      <c r="Y5662" s="15" t="s">
        <v>48</v>
      </c>
      <c r="Z5662" t="s">
        <v>55</v>
      </c>
      <c r="AA5662" t="s">
        <v>860</v>
      </c>
      <c r="AB5662">
        <v>0</v>
      </c>
      <c r="AC5662" s="68" t="s">
        <v>1476</v>
      </c>
      <c r="AD5662" s="68" t="s">
        <v>1659</v>
      </c>
      <c r="AE5662" t="s">
        <v>1475</v>
      </c>
    </row>
    <row r="5663" spans="1:31" ht="14.4" x14ac:dyDescent="0.3">
      <c r="A5663">
        <v>48</v>
      </c>
      <c r="B5663" t="s">
        <v>24</v>
      </c>
      <c r="C5663" t="s">
        <v>358</v>
      </c>
      <c r="D5663" t="s">
        <v>359</v>
      </c>
      <c r="E5663">
        <v>2011</v>
      </c>
      <c r="F5663" t="s">
        <v>799</v>
      </c>
      <c r="G5663" t="s">
        <v>800</v>
      </c>
      <c r="H5663" s="3" t="s">
        <v>801</v>
      </c>
      <c r="I5663" s="8">
        <v>-17.782</v>
      </c>
      <c r="J5663" s="8">
        <v>-63.066000000000003</v>
      </c>
      <c r="K5663" t="s">
        <v>109</v>
      </c>
      <c r="L5663" t="s">
        <v>110</v>
      </c>
      <c r="M5663" t="s">
        <v>712</v>
      </c>
      <c r="N5663" t="s">
        <v>763</v>
      </c>
      <c r="O5663" s="12">
        <v>2008</v>
      </c>
      <c r="P5663" s="12">
        <v>5</v>
      </c>
      <c r="Q5663" s="12">
        <v>2008</v>
      </c>
      <c r="R5663" s="12">
        <v>10</v>
      </c>
      <c r="S5663">
        <f t="shared" si="67"/>
        <v>8.0645161290322578E-2</v>
      </c>
      <c r="T5663" s="7">
        <v>2.5</v>
      </c>
      <c r="U5663">
        <v>12</v>
      </c>
      <c r="V5663" t="s">
        <v>1183</v>
      </c>
      <c r="W5663">
        <f t="shared" si="68"/>
        <v>480</v>
      </c>
      <c r="X5663" s="5">
        <v>2</v>
      </c>
      <c r="Y5663" s="15" t="s">
        <v>48</v>
      </c>
      <c r="Z5663" t="s">
        <v>55</v>
      </c>
      <c r="AA5663" t="s">
        <v>503</v>
      </c>
      <c r="AB5663">
        <v>0</v>
      </c>
      <c r="AC5663" s="68" t="s">
        <v>1476</v>
      </c>
      <c r="AD5663" s="68" t="s">
        <v>1659</v>
      </c>
      <c r="AE5663" t="s">
        <v>1475</v>
      </c>
    </row>
    <row r="5664" spans="1:31" ht="14.4" x14ac:dyDescent="0.3">
      <c r="A5664">
        <v>48</v>
      </c>
      <c r="B5664" t="s">
        <v>24</v>
      </c>
      <c r="C5664" t="s">
        <v>358</v>
      </c>
      <c r="D5664" t="s">
        <v>359</v>
      </c>
      <c r="E5664">
        <v>2011</v>
      </c>
      <c r="F5664" t="s">
        <v>799</v>
      </c>
      <c r="G5664" t="s">
        <v>800</v>
      </c>
      <c r="H5664" s="3" t="s">
        <v>801</v>
      </c>
      <c r="I5664" s="8">
        <v>-17.782</v>
      </c>
      <c r="J5664" s="8">
        <v>-63.066000000000003</v>
      </c>
      <c r="K5664" t="s">
        <v>109</v>
      </c>
      <c r="L5664" t="s">
        <v>110</v>
      </c>
      <c r="M5664" t="s">
        <v>712</v>
      </c>
      <c r="N5664" t="s">
        <v>763</v>
      </c>
      <c r="O5664" s="12">
        <v>2008</v>
      </c>
      <c r="P5664" s="12">
        <v>5</v>
      </c>
      <c r="Q5664" s="12">
        <v>2008</v>
      </c>
      <c r="R5664" s="12">
        <v>10</v>
      </c>
      <c r="S5664">
        <f t="shared" si="67"/>
        <v>8.0645161290322578E-2</v>
      </c>
      <c r="T5664" s="7">
        <v>2.5</v>
      </c>
      <c r="U5664">
        <v>12</v>
      </c>
      <c r="V5664" t="s">
        <v>1183</v>
      </c>
      <c r="W5664">
        <f t="shared" si="68"/>
        <v>480</v>
      </c>
      <c r="X5664" s="5">
        <v>2</v>
      </c>
      <c r="Y5664" s="15" t="s">
        <v>48</v>
      </c>
      <c r="Z5664" t="s">
        <v>55</v>
      </c>
      <c r="AA5664" t="s">
        <v>1106</v>
      </c>
      <c r="AB5664">
        <v>0</v>
      </c>
      <c r="AC5664" s="68" t="s">
        <v>1476</v>
      </c>
      <c r="AD5664" s="68" t="s">
        <v>1659</v>
      </c>
      <c r="AE5664" t="s">
        <v>1475</v>
      </c>
    </row>
    <row r="5665" spans="1:31" ht="14.4" x14ac:dyDescent="0.3">
      <c r="A5665">
        <v>48</v>
      </c>
      <c r="B5665" t="s">
        <v>24</v>
      </c>
      <c r="C5665" t="s">
        <v>358</v>
      </c>
      <c r="D5665" t="s">
        <v>359</v>
      </c>
      <c r="E5665">
        <v>2011</v>
      </c>
      <c r="F5665" t="s">
        <v>799</v>
      </c>
      <c r="G5665" t="s">
        <v>800</v>
      </c>
      <c r="H5665" s="3" t="s">
        <v>801</v>
      </c>
      <c r="I5665" s="8">
        <v>-17.782</v>
      </c>
      <c r="J5665" s="8">
        <v>-63.066000000000003</v>
      </c>
      <c r="K5665" t="s">
        <v>109</v>
      </c>
      <c r="L5665" t="s">
        <v>110</v>
      </c>
      <c r="M5665" t="s">
        <v>712</v>
      </c>
      <c r="N5665" t="s">
        <v>763</v>
      </c>
      <c r="O5665" s="12">
        <v>2008</v>
      </c>
      <c r="P5665" s="12">
        <v>5</v>
      </c>
      <c r="Q5665" s="12">
        <v>2008</v>
      </c>
      <c r="R5665" s="12">
        <v>10</v>
      </c>
      <c r="S5665">
        <f t="shared" si="67"/>
        <v>8.0645161290322578E-2</v>
      </c>
      <c r="T5665" s="7">
        <v>2.5</v>
      </c>
      <c r="U5665">
        <v>12</v>
      </c>
      <c r="V5665" t="s">
        <v>1183</v>
      </c>
      <c r="W5665">
        <f t="shared" si="68"/>
        <v>480</v>
      </c>
      <c r="X5665" s="5">
        <v>2</v>
      </c>
      <c r="Y5665" s="15" t="s">
        <v>48</v>
      </c>
      <c r="Z5665" t="s">
        <v>55</v>
      </c>
      <c r="AA5665" t="s">
        <v>861</v>
      </c>
      <c r="AB5665">
        <v>0</v>
      </c>
      <c r="AC5665" s="68" t="s">
        <v>1476</v>
      </c>
      <c r="AD5665" s="68" t="s">
        <v>1659</v>
      </c>
      <c r="AE5665" t="s">
        <v>1475</v>
      </c>
    </row>
    <row r="5666" spans="1:31" ht="14.4" x14ac:dyDescent="0.3">
      <c r="A5666">
        <v>48</v>
      </c>
      <c r="B5666" t="s">
        <v>24</v>
      </c>
      <c r="C5666" t="s">
        <v>358</v>
      </c>
      <c r="D5666" t="s">
        <v>359</v>
      </c>
      <c r="E5666">
        <v>2011</v>
      </c>
      <c r="F5666" t="s">
        <v>799</v>
      </c>
      <c r="G5666" t="s">
        <v>800</v>
      </c>
      <c r="H5666" s="3" t="s">
        <v>801</v>
      </c>
      <c r="I5666" s="8">
        <v>-17.782</v>
      </c>
      <c r="J5666" s="8">
        <v>-63.066000000000003</v>
      </c>
      <c r="K5666" t="s">
        <v>109</v>
      </c>
      <c r="L5666" t="s">
        <v>110</v>
      </c>
      <c r="M5666" t="s">
        <v>712</v>
      </c>
      <c r="N5666" t="s">
        <v>763</v>
      </c>
      <c r="O5666" s="12">
        <v>2008</v>
      </c>
      <c r="P5666" s="12">
        <v>5</v>
      </c>
      <c r="Q5666" s="12">
        <v>2008</v>
      </c>
      <c r="R5666" s="12">
        <v>10</v>
      </c>
      <c r="S5666">
        <f t="shared" si="67"/>
        <v>8.0645161290322578E-2</v>
      </c>
      <c r="T5666" s="7">
        <v>2.5</v>
      </c>
      <c r="U5666">
        <v>12</v>
      </c>
      <c r="V5666" t="s">
        <v>1183</v>
      </c>
      <c r="W5666">
        <f t="shared" si="68"/>
        <v>480</v>
      </c>
      <c r="X5666" s="5">
        <v>2</v>
      </c>
      <c r="Y5666" s="15" t="s">
        <v>48</v>
      </c>
      <c r="Z5666" t="s">
        <v>55</v>
      </c>
      <c r="AA5666" t="s">
        <v>56</v>
      </c>
      <c r="AB5666">
        <v>6</v>
      </c>
      <c r="AC5666" s="68" t="s">
        <v>1476</v>
      </c>
      <c r="AD5666" s="68" t="s">
        <v>1659</v>
      </c>
      <c r="AE5666" t="s">
        <v>1475</v>
      </c>
    </row>
    <row r="5667" spans="1:31" ht="14.4" x14ac:dyDescent="0.3">
      <c r="A5667">
        <v>48</v>
      </c>
      <c r="B5667" t="s">
        <v>24</v>
      </c>
      <c r="C5667" t="s">
        <v>358</v>
      </c>
      <c r="D5667" t="s">
        <v>359</v>
      </c>
      <c r="E5667">
        <v>2011</v>
      </c>
      <c r="F5667" t="s">
        <v>799</v>
      </c>
      <c r="G5667" t="s">
        <v>800</v>
      </c>
      <c r="H5667" s="3" t="s">
        <v>801</v>
      </c>
      <c r="I5667" s="8">
        <v>-17.782</v>
      </c>
      <c r="J5667" s="8">
        <v>-63.066000000000003</v>
      </c>
      <c r="K5667" t="s">
        <v>109</v>
      </c>
      <c r="L5667" t="s">
        <v>110</v>
      </c>
      <c r="M5667" t="s">
        <v>712</v>
      </c>
      <c r="N5667" t="s">
        <v>763</v>
      </c>
      <c r="O5667" s="12">
        <v>2008</v>
      </c>
      <c r="P5667" s="12">
        <v>5</v>
      </c>
      <c r="Q5667" s="12">
        <v>2008</v>
      </c>
      <c r="R5667" s="12">
        <v>10</v>
      </c>
      <c r="S5667">
        <f t="shared" si="67"/>
        <v>8.0645161290322578E-2</v>
      </c>
      <c r="T5667" s="7">
        <v>2.5</v>
      </c>
      <c r="U5667">
        <v>12</v>
      </c>
      <c r="V5667" t="s">
        <v>1183</v>
      </c>
      <c r="W5667">
        <f t="shared" si="68"/>
        <v>480</v>
      </c>
      <c r="X5667" s="5">
        <v>2</v>
      </c>
      <c r="Y5667" s="15" t="s">
        <v>48</v>
      </c>
      <c r="Z5667" t="s">
        <v>55</v>
      </c>
      <c r="AA5667" t="s">
        <v>895</v>
      </c>
      <c r="AB5667">
        <v>0</v>
      </c>
      <c r="AC5667" s="68" t="s">
        <v>1476</v>
      </c>
      <c r="AD5667" s="68" t="s">
        <v>1659</v>
      </c>
      <c r="AE5667" t="s">
        <v>1475</v>
      </c>
    </row>
    <row r="5668" spans="1:31" ht="14.4" x14ac:dyDescent="0.3">
      <c r="A5668">
        <v>48</v>
      </c>
      <c r="B5668" t="s">
        <v>24</v>
      </c>
      <c r="C5668" t="s">
        <v>358</v>
      </c>
      <c r="D5668" t="s">
        <v>359</v>
      </c>
      <c r="E5668">
        <v>2011</v>
      </c>
      <c r="F5668" t="s">
        <v>799</v>
      </c>
      <c r="G5668" t="s">
        <v>800</v>
      </c>
      <c r="H5668" s="3" t="s">
        <v>801</v>
      </c>
      <c r="I5668" s="8">
        <v>-17.782</v>
      </c>
      <c r="J5668" s="8">
        <v>-63.066000000000003</v>
      </c>
      <c r="K5668" t="s">
        <v>109</v>
      </c>
      <c r="L5668" t="s">
        <v>110</v>
      </c>
      <c r="M5668" t="s">
        <v>712</v>
      </c>
      <c r="N5668" t="s">
        <v>763</v>
      </c>
      <c r="O5668" s="12">
        <v>2008</v>
      </c>
      <c r="P5668" s="12">
        <v>5</v>
      </c>
      <c r="Q5668" s="12">
        <v>2008</v>
      </c>
      <c r="R5668" s="12">
        <v>10</v>
      </c>
      <c r="S5668">
        <f t="shared" si="67"/>
        <v>8.0645161290322578E-2</v>
      </c>
      <c r="T5668" s="7">
        <v>2.5</v>
      </c>
      <c r="U5668">
        <v>12</v>
      </c>
      <c r="V5668" t="s">
        <v>1183</v>
      </c>
      <c r="W5668">
        <f t="shared" si="68"/>
        <v>480</v>
      </c>
      <c r="X5668" s="5">
        <v>2</v>
      </c>
      <c r="Y5668" s="15" t="s">
        <v>48</v>
      </c>
      <c r="Z5668" t="s">
        <v>55</v>
      </c>
      <c r="AA5668" t="s">
        <v>1135</v>
      </c>
      <c r="AB5668">
        <v>0</v>
      </c>
      <c r="AC5668" s="68" t="s">
        <v>1476</v>
      </c>
      <c r="AD5668" s="68" t="s">
        <v>1659</v>
      </c>
      <c r="AE5668" t="s">
        <v>1475</v>
      </c>
    </row>
    <row r="5669" spans="1:31" ht="14.4" x14ac:dyDescent="0.3">
      <c r="A5669">
        <v>48</v>
      </c>
      <c r="B5669" t="s">
        <v>24</v>
      </c>
      <c r="C5669" t="s">
        <v>358</v>
      </c>
      <c r="D5669" t="s">
        <v>359</v>
      </c>
      <c r="E5669">
        <v>2011</v>
      </c>
      <c r="F5669" t="s">
        <v>799</v>
      </c>
      <c r="G5669" t="s">
        <v>800</v>
      </c>
      <c r="H5669" s="3" t="s">
        <v>801</v>
      </c>
      <c r="I5669" s="8">
        <v>-17.782</v>
      </c>
      <c r="J5669" s="8">
        <v>-63.066000000000003</v>
      </c>
      <c r="K5669" t="s">
        <v>109</v>
      </c>
      <c r="L5669" t="s">
        <v>110</v>
      </c>
      <c r="M5669" t="s">
        <v>712</v>
      </c>
      <c r="N5669" t="s">
        <v>763</v>
      </c>
      <c r="O5669" s="12">
        <v>2008</v>
      </c>
      <c r="P5669" s="12">
        <v>5</v>
      </c>
      <c r="Q5669" s="12">
        <v>2008</v>
      </c>
      <c r="R5669" s="12">
        <v>10</v>
      </c>
      <c r="S5669">
        <f t="shared" si="67"/>
        <v>8.0645161290322578E-2</v>
      </c>
      <c r="T5669" s="7">
        <v>2.5</v>
      </c>
      <c r="U5669">
        <v>12</v>
      </c>
      <c r="V5669" t="s">
        <v>1183</v>
      </c>
      <c r="W5669">
        <f t="shared" si="68"/>
        <v>480</v>
      </c>
      <c r="X5669" s="5">
        <v>2</v>
      </c>
      <c r="Y5669" s="15" t="s">
        <v>48</v>
      </c>
      <c r="Z5669" t="s">
        <v>55</v>
      </c>
      <c r="AA5669" t="s">
        <v>59</v>
      </c>
      <c r="AB5669">
        <v>4</v>
      </c>
      <c r="AC5669" s="68" t="s">
        <v>1476</v>
      </c>
      <c r="AD5669" s="68" t="s">
        <v>1659</v>
      </c>
      <c r="AE5669" t="s">
        <v>1475</v>
      </c>
    </row>
    <row r="5670" spans="1:31" ht="14.4" x14ac:dyDescent="0.3">
      <c r="A5670">
        <v>48</v>
      </c>
      <c r="B5670" t="s">
        <v>24</v>
      </c>
      <c r="C5670" t="s">
        <v>358</v>
      </c>
      <c r="D5670" t="s">
        <v>359</v>
      </c>
      <c r="E5670">
        <v>2011</v>
      </c>
      <c r="F5670" t="s">
        <v>799</v>
      </c>
      <c r="G5670" t="s">
        <v>800</v>
      </c>
      <c r="H5670" s="3" t="s">
        <v>801</v>
      </c>
      <c r="I5670" s="8">
        <v>-17.782</v>
      </c>
      <c r="J5670" s="8">
        <v>-63.066000000000003</v>
      </c>
      <c r="K5670" t="s">
        <v>109</v>
      </c>
      <c r="L5670" t="s">
        <v>110</v>
      </c>
      <c r="M5670" t="s">
        <v>712</v>
      </c>
      <c r="N5670" t="s">
        <v>763</v>
      </c>
      <c r="O5670" s="12">
        <v>2008</v>
      </c>
      <c r="P5670" s="12">
        <v>5</v>
      </c>
      <c r="Q5670" s="12">
        <v>2008</v>
      </c>
      <c r="R5670" s="12">
        <v>10</v>
      </c>
      <c r="S5670">
        <f t="shared" si="67"/>
        <v>8.0645161290322578E-2</v>
      </c>
      <c r="T5670" s="7">
        <v>2.5</v>
      </c>
      <c r="U5670">
        <v>12</v>
      </c>
      <c r="V5670" t="s">
        <v>1183</v>
      </c>
      <c r="W5670">
        <f t="shared" si="68"/>
        <v>480</v>
      </c>
      <c r="X5670" s="5">
        <v>2</v>
      </c>
      <c r="Y5670" s="15" t="s">
        <v>48</v>
      </c>
      <c r="Z5670" t="s">
        <v>55</v>
      </c>
      <c r="AA5670" t="s">
        <v>1136</v>
      </c>
      <c r="AB5670">
        <v>0</v>
      </c>
      <c r="AC5670" s="68" t="s">
        <v>1476</v>
      </c>
      <c r="AD5670" s="68" t="s">
        <v>1659</v>
      </c>
      <c r="AE5670" t="s">
        <v>1475</v>
      </c>
    </row>
    <row r="5671" spans="1:31" ht="14.4" x14ac:dyDescent="0.3">
      <c r="A5671">
        <v>48</v>
      </c>
      <c r="B5671" t="s">
        <v>24</v>
      </c>
      <c r="C5671" t="s">
        <v>358</v>
      </c>
      <c r="D5671" t="s">
        <v>359</v>
      </c>
      <c r="E5671">
        <v>2011</v>
      </c>
      <c r="F5671" t="s">
        <v>799</v>
      </c>
      <c r="G5671" t="s">
        <v>800</v>
      </c>
      <c r="H5671" s="3" t="s">
        <v>801</v>
      </c>
      <c r="I5671" s="8">
        <v>-17.782</v>
      </c>
      <c r="J5671" s="8">
        <v>-63.066000000000003</v>
      </c>
      <c r="K5671" t="s">
        <v>109</v>
      </c>
      <c r="L5671" t="s">
        <v>110</v>
      </c>
      <c r="M5671" t="s">
        <v>712</v>
      </c>
      <c r="N5671" t="s">
        <v>763</v>
      </c>
      <c r="O5671" s="12">
        <v>2008</v>
      </c>
      <c r="P5671" s="12">
        <v>5</v>
      </c>
      <c r="Q5671" s="12">
        <v>2008</v>
      </c>
      <c r="R5671" s="12">
        <v>10</v>
      </c>
      <c r="S5671">
        <f t="shared" si="67"/>
        <v>8.0645161290322578E-2</v>
      </c>
      <c r="T5671" s="7">
        <v>2.5</v>
      </c>
      <c r="U5671">
        <v>12</v>
      </c>
      <c r="V5671" t="s">
        <v>1183</v>
      </c>
      <c r="W5671">
        <f t="shared" si="68"/>
        <v>480</v>
      </c>
      <c r="X5671" s="5">
        <v>2</v>
      </c>
      <c r="Y5671" s="15" t="s">
        <v>48</v>
      </c>
      <c r="Z5671" t="s">
        <v>55</v>
      </c>
      <c r="AA5671" t="s">
        <v>62</v>
      </c>
      <c r="AB5671">
        <v>46</v>
      </c>
      <c r="AC5671" s="68" t="s">
        <v>1476</v>
      </c>
      <c r="AD5671" s="68" t="s">
        <v>1659</v>
      </c>
      <c r="AE5671" t="s">
        <v>1475</v>
      </c>
    </row>
    <row r="5672" spans="1:31" ht="14.4" x14ac:dyDescent="0.3">
      <c r="A5672">
        <v>48</v>
      </c>
      <c r="B5672" t="s">
        <v>24</v>
      </c>
      <c r="C5672" t="s">
        <v>358</v>
      </c>
      <c r="D5672" t="s">
        <v>359</v>
      </c>
      <c r="E5672">
        <v>2011</v>
      </c>
      <c r="F5672" t="s">
        <v>799</v>
      </c>
      <c r="G5672" t="s">
        <v>800</v>
      </c>
      <c r="H5672" s="3" t="s">
        <v>801</v>
      </c>
      <c r="I5672" s="8">
        <v>-17.782</v>
      </c>
      <c r="J5672" s="8">
        <v>-63.066000000000003</v>
      </c>
      <c r="K5672" t="s">
        <v>109</v>
      </c>
      <c r="L5672" t="s">
        <v>110</v>
      </c>
      <c r="M5672" t="s">
        <v>712</v>
      </c>
      <c r="N5672" t="s">
        <v>763</v>
      </c>
      <c r="O5672" s="12">
        <v>2008</v>
      </c>
      <c r="P5672" s="12">
        <v>5</v>
      </c>
      <c r="Q5672" s="12">
        <v>2008</v>
      </c>
      <c r="R5672" s="12">
        <v>10</v>
      </c>
      <c r="S5672">
        <f t="shared" si="67"/>
        <v>8.0645161290322578E-2</v>
      </c>
      <c r="T5672" s="7">
        <v>2.5</v>
      </c>
      <c r="U5672">
        <v>12</v>
      </c>
      <c r="V5672" t="s">
        <v>1183</v>
      </c>
      <c r="W5672">
        <f t="shared" si="68"/>
        <v>480</v>
      </c>
      <c r="X5672" s="5">
        <v>2</v>
      </c>
      <c r="Y5672" s="15" t="s">
        <v>48</v>
      </c>
      <c r="Z5672" t="s">
        <v>55</v>
      </c>
      <c r="AA5672" t="s">
        <v>1082</v>
      </c>
      <c r="AB5672">
        <v>0</v>
      </c>
      <c r="AC5672" s="68" t="s">
        <v>1476</v>
      </c>
      <c r="AD5672" s="68" t="s">
        <v>1659</v>
      </c>
      <c r="AE5672" t="s">
        <v>1475</v>
      </c>
    </row>
    <row r="5673" spans="1:31" ht="14.4" x14ac:dyDescent="0.3">
      <c r="A5673">
        <v>48</v>
      </c>
      <c r="B5673" t="s">
        <v>24</v>
      </c>
      <c r="C5673" t="s">
        <v>358</v>
      </c>
      <c r="D5673" t="s">
        <v>359</v>
      </c>
      <c r="E5673">
        <v>2011</v>
      </c>
      <c r="F5673" t="s">
        <v>799</v>
      </c>
      <c r="G5673" t="s">
        <v>800</v>
      </c>
      <c r="H5673" s="3" t="s">
        <v>801</v>
      </c>
      <c r="I5673" s="8">
        <v>-17.782</v>
      </c>
      <c r="J5673" s="8">
        <v>-63.066000000000003</v>
      </c>
      <c r="K5673" t="s">
        <v>109</v>
      </c>
      <c r="L5673" t="s">
        <v>110</v>
      </c>
      <c r="M5673" t="s">
        <v>712</v>
      </c>
      <c r="N5673" t="s">
        <v>763</v>
      </c>
      <c r="O5673" s="12">
        <v>2008</v>
      </c>
      <c r="P5673" s="12">
        <v>5</v>
      </c>
      <c r="Q5673" s="12">
        <v>2008</v>
      </c>
      <c r="R5673" s="12">
        <v>10</v>
      </c>
      <c r="S5673">
        <f t="shared" si="67"/>
        <v>8.0645161290322578E-2</v>
      </c>
      <c r="T5673" s="7">
        <v>2.5</v>
      </c>
      <c r="U5673">
        <v>12</v>
      </c>
      <c r="V5673" t="s">
        <v>1183</v>
      </c>
      <c r="W5673">
        <f t="shared" si="68"/>
        <v>480</v>
      </c>
      <c r="X5673" s="5">
        <v>2</v>
      </c>
      <c r="Y5673" s="15" t="s">
        <v>48</v>
      </c>
      <c r="Z5673" t="s">
        <v>55</v>
      </c>
      <c r="AA5673" t="s">
        <v>1162</v>
      </c>
      <c r="AB5673">
        <v>0</v>
      </c>
      <c r="AC5673" s="68" t="s">
        <v>1476</v>
      </c>
      <c r="AD5673" s="68" t="s">
        <v>1659</v>
      </c>
      <c r="AE5673" t="s">
        <v>1475</v>
      </c>
    </row>
    <row r="5674" spans="1:31" ht="14.4" x14ac:dyDescent="0.3">
      <c r="A5674">
        <v>48</v>
      </c>
      <c r="B5674" t="s">
        <v>24</v>
      </c>
      <c r="C5674" t="s">
        <v>358</v>
      </c>
      <c r="D5674" t="s">
        <v>359</v>
      </c>
      <c r="E5674">
        <v>2011</v>
      </c>
      <c r="F5674" t="s">
        <v>799</v>
      </c>
      <c r="G5674" t="s">
        <v>800</v>
      </c>
      <c r="H5674" s="3" t="s">
        <v>801</v>
      </c>
      <c r="I5674" s="8">
        <v>-17.782</v>
      </c>
      <c r="J5674" s="8">
        <v>-63.066000000000003</v>
      </c>
      <c r="K5674" t="s">
        <v>109</v>
      </c>
      <c r="L5674" t="s">
        <v>110</v>
      </c>
      <c r="M5674" t="s">
        <v>712</v>
      </c>
      <c r="N5674" t="s">
        <v>763</v>
      </c>
      <c r="O5674" s="12">
        <v>2008</v>
      </c>
      <c r="P5674" s="12">
        <v>5</v>
      </c>
      <c r="Q5674" s="12">
        <v>2008</v>
      </c>
      <c r="R5674" s="12">
        <v>10</v>
      </c>
      <c r="S5674">
        <f t="shared" si="67"/>
        <v>8.0645161290322578E-2</v>
      </c>
      <c r="T5674" s="7">
        <v>2.5</v>
      </c>
      <c r="U5674">
        <v>12</v>
      </c>
      <c r="V5674" t="s">
        <v>1183</v>
      </c>
      <c r="W5674">
        <f t="shared" si="68"/>
        <v>480</v>
      </c>
      <c r="X5674" s="5">
        <v>2</v>
      </c>
      <c r="Y5674" s="15" t="s">
        <v>48</v>
      </c>
      <c r="Z5674" t="s">
        <v>55</v>
      </c>
      <c r="AA5674" t="s">
        <v>655</v>
      </c>
      <c r="AB5674">
        <v>0</v>
      </c>
      <c r="AC5674" s="68" t="s">
        <v>1476</v>
      </c>
      <c r="AD5674" s="68" t="s">
        <v>1659</v>
      </c>
      <c r="AE5674" t="s">
        <v>1475</v>
      </c>
    </row>
    <row r="5675" spans="1:31" ht="14.4" x14ac:dyDescent="0.3">
      <c r="A5675">
        <v>48</v>
      </c>
      <c r="B5675" t="s">
        <v>24</v>
      </c>
      <c r="C5675" t="s">
        <v>358</v>
      </c>
      <c r="D5675" t="s">
        <v>359</v>
      </c>
      <c r="E5675">
        <v>2011</v>
      </c>
      <c r="F5675" t="s">
        <v>799</v>
      </c>
      <c r="G5675" t="s">
        <v>800</v>
      </c>
      <c r="H5675" s="3" t="s">
        <v>801</v>
      </c>
      <c r="I5675" s="8">
        <v>-17.782</v>
      </c>
      <c r="J5675" s="8">
        <v>-63.066000000000003</v>
      </c>
      <c r="K5675" t="s">
        <v>109</v>
      </c>
      <c r="L5675" t="s">
        <v>110</v>
      </c>
      <c r="M5675" t="s">
        <v>712</v>
      </c>
      <c r="N5675" t="s">
        <v>763</v>
      </c>
      <c r="O5675" s="12">
        <v>2008</v>
      </c>
      <c r="P5675" s="12">
        <v>5</v>
      </c>
      <c r="Q5675" s="12">
        <v>2008</v>
      </c>
      <c r="R5675" s="12">
        <v>10</v>
      </c>
      <c r="S5675">
        <f t="shared" si="67"/>
        <v>8.0645161290322578E-2</v>
      </c>
      <c r="T5675" s="7">
        <v>2.5</v>
      </c>
      <c r="U5675">
        <v>12</v>
      </c>
      <c r="V5675" t="s">
        <v>1183</v>
      </c>
      <c r="W5675">
        <f t="shared" si="68"/>
        <v>480</v>
      </c>
      <c r="X5675" s="5">
        <v>2</v>
      </c>
      <c r="Y5675" s="15" t="s">
        <v>48</v>
      </c>
      <c r="Z5675" t="s">
        <v>55</v>
      </c>
      <c r="AA5675" t="s">
        <v>379</v>
      </c>
      <c r="AB5675">
        <v>0</v>
      </c>
      <c r="AC5675" s="68" t="s">
        <v>1476</v>
      </c>
      <c r="AD5675" s="68" t="s">
        <v>1659</v>
      </c>
      <c r="AE5675" t="s">
        <v>1475</v>
      </c>
    </row>
    <row r="5676" spans="1:31" ht="14.4" x14ac:dyDescent="0.3">
      <c r="A5676">
        <v>48</v>
      </c>
      <c r="B5676" t="s">
        <v>24</v>
      </c>
      <c r="C5676" t="s">
        <v>358</v>
      </c>
      <c r="D5676" t="s">
        <v>359</v>
      </c>
      <c r="E5676">
        <v>2011</v>
      </c>
      <c r="F5676" t="s">
        <v>799</v>
      </c>
      <c r="G5676" t="s">
        <v>800</v>
      </c>
      <c r="H5676" s="3" t="s">
        <v>801</v>
      </c>
      <c r="I5676" s="8">
        <v>-17.782</v>
      </c>
      <c r="J5676" s="8">
        <v>-63.066000000000003</v>
      </c>
      <c r="K5676" t="s">
        <v>109</v>
      </c>
      <c r="L5676" t="s">
        <v>110</v>
      </c>
      <c r="M5676" t="s">
        <v>712</v>
      </c>
      <c r="N5676" t="s">
        <v>763</v>
      </c>
      <c r="O5676" s="12">
        <v>2008</v>
      </c>
      <c r="P5676" s="12">
        <v>5</v>
      </c>
      <c r="Q5676" s="12">
        <v>2008</v>
      </c>
      <c r="R5676" s="12">
        <v>10</v>
      </c>
      <c r="S5676">
        <f t="shared" si="67"/>
        <v>8.0645161290322578E-2</v>
      </c>
      <c r="T5676" s="7">
        <v>2.5</v>
      </c>
      <c r="U5676">
        <v>12</v>
      </c>
      <c r="V5676" t="s">
        <v>1183</v>
      </c>
      <c r="W5676">
        <f t="shared" si="68"/>
        <v>480</v>
      </c>
      <c r="X5676" s="5">
        <v>2</v>
      </c>
      <c r="Y5676" s="15" t="s">
        <v>48</v>
      </c>
      <c r="Z5676" t="s">
        <v>55</v>
      </c>
      <c r="AA5676" t="s">
        <v>899</v>
      </c>
      <c r="AB5676">
        <v>0</v>
      </c>
      <c r="AC5676" s="68" t="s">
        <v>1476</v>
      </c>
      <c r="AD5676" s="68" t="s">
        <v>1659</v>
      </c>
      <c r="AE5676" t="s">
        <v>1475</v>
      </c>
    </row>
    <row r="5677" spans="1:31" ht="14.4" x14ac:dyDescent="0.3">
      <c r="A5677">
        <v>48</v>
      </c>
      <c r="B5677" t="s">
        <v>24</v>
      </c>
      <c r="C5677" t="s">
        <v>358</v>
      </c>
      <c r="D5677" t="s">
        <v>359</v>
      </c>
      <c r="E5677">
        <v>2011</v>
      </c>
      <c r="F5677" t="s">
        <v>799</v>
      </c>
      <c r="G5677" t="s">
        <v>800</v>
      </c>
      <c r="H5677" s="3" t="s">
        <v>801</v>
      </c>
      <c r="I5677" s="8">
        <v>-17.782</v>
      </c>
      <c r="J5677" s="8">
        <v>-63.066000000000003</v>
      </c>
      <c r="K5677" t="s">
        <v>109</v>
      </c>
      <c r="L5677" t="s">
        <v>110</v>
      </c>
      <c r="M5677" t="s">
        <v>712</v>
      </c>
      <c r="N5677" t="s">
        <v>763</v>
      </c>
      <c r="O5677" s="12">
        <v>2008</v>
      </c>
      <c r="P5677" s="12">
        <v>5</v>
      </c>
      <c r="Q5677" s="12">
        <v>2008</v>
      </c>
      <c r="R5677" s="12">
        <v>10</v>
      </c>
      <c r="S5677">
        <f t="shared" si="67"/>
        <v>8.0645161290322578E-2</v>
      </c>
      <c r="T5677" s="7">
        <v>2.5</v>
      </c>
      <c r="U5677">
        <v>12</v>
      </c>
      <c r="V5677" t="s">
        <v>1183</v>
      </c>
      <c r="W5677">
        <f t="shared" si="68"/>
        <v>480</v>
      </c>
      <c r="X5677" s="5">
        <v>2</v>
      </c>
      <c r="Y5677" s="15" t="s">
        <v>48</v>
      </c>
      <c r="Z5677" t="s">
        <v>55</v>
      </c>
      <c r="AA5677" t="s">
        <v>1062</v>
      </c>
      <c r="AB5677">
        <v>0</v>
      </c>
      <c r="AC5677" s="68" t="s">
        <v>1476</v>
      </c>
      <c r="AD5677" s="68" t="s">
        <v>1659</v>
      </c>
      <c r="AE5677" t="s">
        <v>1475</v>
      </c>
    </row>
    <row r="5678" spans="1:31" ht="14.4" x14ac:dyDescent="0.3">
      <c r="A5678">
        <v>48</v>
      </c>
      <c r="B5678" t="s">
        <v>24</v>
      </c>
      <c r="C5678" t="s">
        <v>358</v>
      </c>
      <c r="D5678" t="s">
        <v>359</v>
      </c>
      <c r="E5678">
        <v>2011</v>
      </c>
      <c r="F5678" t="s">
        <v>799</v>
      </c>
      <c r="G5678" t="s">
        <v>800</v>
      </c>
      <c r="H5678" s="3" t="s">
        <v>801</v>
      </c>
      <c r="I5678" s="8">
        <v>-17.782</v>
      </c>
      <c r="J5678" s="8">
        <v>-63.066000000000003</v>
      </c>
      <c r="K5678" t="s">
        <v>109</v>
      </c>
      <c r="L5678" t="s">
        <v>110</v>
      </c>
      <c r="M5678" t="s">
        <v>712</v>
      </c>
      <c r="N5678" t="s">
        <v>763</v>
      </c>
      <c r="O5678" s="12">
        <v>2008</v>
      </c>
      <c r="P5678" s="12">
        <v>5</v>
      </c>
      <c r="Q5678" s="12">
        <v>2008</v>
      </c>
      <c r="R5678" s="12">
        <v>10</v>
      </c>
      <c r="S5678">
        <f t="shared" si="67"/>
        <v>8.0645161290322578E-2</v>
      </c>
      <c r="T5678" s="7">
        <v>2.5</v>
      </c>
      <c r="U5678">
        <v>12</v>
      </c>
      <c r="V5678" t="s">
        <v>1183</v>
      </c>
      <c r="W5678">
        <f t="shared" si="68"/>
        <v>480</v>
      </c>
      <c r="X5678" s="5">
        <v>2</v>
      </c>
      <c r="Y5678" s="15" t="s">
        <v>48</v>
      </c>
      <c r="Z5678" t="s">
        <v>55</v>
      </c>
      <c r="AA5678" t="s">
        <v>1072</v>
      </c>
      <c r="AB5678">
        <v>0</v>
      </c>
      <c r="AC5678" s="68" t="s">
        <v>1476</v>
      </c>
      <c r="AD5678" s="68" t="s">
        <v>1659</v>
      </c>
      <c r="AE5678" t="s">
        <v>1475</v>
      </c>
    </row>
    <row r="5679" spans="1:31" ht="14.4" x14ac:dyDescent="0.3">
      <c r="A5679">
        <v>48</v>
      </c>
      <c r="B5679" t="s">
        <v>24</v>
      </c>
      <c r="C5679" t="s">
        <v>358</v>
      </c>
      <c r="D5679" t="s">
        <v>359</v>
      </c>
      <c r="E5679">
        <v>2011</v>
      </c>
      <c r="F5679" t="s">
        <v>799</v>
      </c>
      <c r="G5679" t="s">
        <v>800</v>
      </c>
      <c r="H5679" s="3" t="s">
        <v>801</v>
      </c>
      <c r="I5679" s="8">
        <v>-17.782</v>
      </c>
      <c r="J5679" s="8">
        <v>-63.066000000000003</v>
      </c>
      <c r="K5679" t="s">
        <v>109</v>
      </c>
      <c r="L5679" t="s">
        <v>110</v>
      </c>
      <c r="M5679" t="s">
        <v>712</v>
      </c>
      <c r="N5679" t="s">
        <v>763</v>
      </c>
      <c r="O5679" s="12">
        <v>2008</v>
      </c>
      <c r="P5679" s="12">
        <v>5</v>
      </c>
      <c r="Q5679" s="12">
        <v>2008</v>
      </c>
      <c r="R5679" s="12">
        <v>10</v>
      </c>
      <c r="S5679">
        <f t="shared" si="67"/>
        <v>8.0645161290322578E-2</v>
      </c>
      <c r="T5679" s="7">
        <v>2.5</v>
      </c>
      <c r="U5679">
        <v>12</v>
      </c>
      <c r="V5679" t="s">
        <v>1183</v>
      </c>
      <c r="W5679">
        <f t="shared" si="68"/>
        <v>480</v>
      </c>
      <c r="X5679" s="5">
        <v>2</v>
      </c>
      <c r="Y5679" s="15" t="s">
        <v>48</v>
      </c>
      <c r="Z5679" t="s">
        <v>55</v>
      </c>
      <c r="AA5679" t="s">
        <v>1110</v>
      </c>
      <c r="AB5679">
        <v>0</v>
      </c>
      <c r="AC5679" s="68" t="s">
        <v>1476</v>
      </c>
      <c r="AD5679" s="68" t="s">
        <v>1659</v>
      </c>
      <c r="AE5679" t="s">
        <v>1475</v>
      </c>
    </row>
    <row r="5680" spans="1:31" ht="14.4" x14ac:dyDescent="0.3">
      <c r="A5680">
        <v>48</v>
      </c>
      <c r="B5680" t="s">
        <v>24</v>
      </c>
      <c r="C5680" t="s">
        <v>358</v>
      </c>
      <c r="D5680" t="s">
        <v>359</v>
      </c>
      <c r="E5680">
        <v>2011</v>
      </c>
      <c r="F5680" t="s">
        <v>799</v>
      </c>
      <c r="G5680" t="s">
        <v>800</v>
      </c>
      <c r="H5680" s="3" t="s">
        <v>801</v>
      </c>
      <c r="I5680" s="8">
        <v>-17.782</v>
      </c>
      <c r="J5680" s="8">
        <v>-63.066000000000003</v>
      </c>
      <c r="K5680" t="s">
        <v>109</v>
      </c>
      <c r="L5680" t="s">
        <v>110</v>
      </c>
      <c r="M5680" t="s">
        <v>712</v>
      </c>
      <c r="N5680" t="s">
        <v>763</v>
      </c>
      <c r="O5680" s="12">
        <v>2008</v>
      </c>
      <c r="P5680" s="12">
        <v>5</v>
      </c>
      <c r="Q5680" s="12">
        <v>2008</v>
      </c>
      <c r="R5680" s="12">
        <v>10</v>
      </c>
      <c r="S5680">
        <f t="shared" si="67"/>
        <v>8.0645161290322578E-2</v>
      </c>
      <c r="T5680" s="7">
        <v>2.5</v>
      </c>
      <c r="U5680">
        <v>12</v>
      </c>
      <c r="V5680" t="s">
        <v>1183</v>
      </c>
      <c r="W5680">
        <f t="shared" si="68"/>
        <v>480</v>
      </c>
      <c r="X5680" s="5">
        <v>2</v>
      </c>
      <c r="Y5680" s="15" t="s">
        <v>48</v>
      </c>
      <c r="Z5680" t="s">
        <v>55</v>
      </c>
      <c r="AA5680" t="s">
        <v>1178</v>
      </c>
      <c r="AB5680">
        <v>0</v>
      </c>
      <c r="AC5680" s="68" t="s">
        <v>1476</v>
      </c>
      <c r="AD5680" s="68" t="s">
        <v>1659</v>
      </c>
      <c r="AE5680" t="s">
        <v>1475</v>
      </c>
    </row>
    <row r="5681" spans="1:31" ht="14.4" x14ac:dyDescent="0.3">
      <c r="A5681">
        <v>48</v>
      </c>
      <c r="B5681" t="s">
        <v>24</v>
      </c>
      <c r="C5681" t="s">
        <v>358</v>
      </c>
      <c r="D5681" t="s">
        <v>359</v>
      </c>
      <c r="E5681">
        <v>2011</v>
      </c>
      <c r="F5681" t="s">
        <v>799</v>
      </c>
      <c r="G5681" t="s">
        <v>800</v>
      </c>
      <c r="H5681" s="3" t="s">
        <v>801</v>
      </c>
      <c r="I5681" s="8">
        <v>-17.782</v>
      </c>
      <c r="J5681" s="8">
        <v>-63.066000000000003</v>
      </c>
      <c r="K5681" t="s">
        <v>109</v>
      </c>
      <c r="L5681" t="s">
        <v>110</v>
      </c>
      <c r="M5681" t="s">
        <v>712</v>
      </c>
      <c r="N5681" t="s">
        <v>763</v>
      </c>
      <c r="O5681" s="12">
        <v>2008</v>
      </c>
      <c r="P5681" s="12">
        <v>5</v>
      </c>
      <c r="Q5681" s="12">
        <v>2008</v>
      </c>
      <c r="R5681" s="12">
        <v>10</v>
      </c>
      <c r="S5681">
        <f t="shared" si="67"/>
        <v>8.0645161290322578E-2</v>
      </c>
      <c r="T5681" s="7">
        <v>2.5</v>
      </c>
      <c r="U5681">
        <v>12</v>
      </c>
      <c r="V5681" t="s">
        <v>1183</v>
      </c>
      <c r="W5681">
        <f t="shared" si="68"/>
        <v>480</v>
      </c>
      <c r="X5681" s="5">
        <v>2</v>
      </c>
      <c r="Y5681" s="15" t="s">
        <v>48</v>
      </c>
      <c r="Z5681" t="s">
        <v>55</v>
      </c>
      <c r="AA5681" t="s">
        <v>867</v>
      </c>
      <c r="AB5681">
        <v>2</v>
      </c>
      <c r="AC5681" s="68" t="s">
        <v>1476</v>
      </c>
      <c r="AD5681" s="68" t="s">
        <v>1659</v>
      </c>
      <c r="AE5681" t="s">
        <v>1475</v>
      </c>
    </row>
    <row r="5682" spans="1:31" ht="14.4" x14ac:dyDescent="0.3">
      <c r="A5682">
        <v>48</v>
      </c>
      <c r="B5682" t="s">
        <v>24</v>
      </c>
      <c r="C5682" t="s">
        <v>358</v>
      </c>
      <c r="D5682" t="s">
        <v>359</v>
      </c>
      <c r="E5682">
        <v>2011</v>
      </c>
      <c r="F5682" t="s">
        <v>799</v>
      </c>
      <c r="G5682" t="s">
        <v>800</v>
      </c>
      <c r="H5682" s="3" t="s">
        <v>801</v>
      </c>
      <c r="I5682" s="8">
        <v>-17.782</v>
      </c>
      <c r="J5682" s="8">
        <v>-63.066000000000003</v>
      </c>
      <c r="K5682" t="s">
        <v>109</v>
      </c>
      <c r="L5682" t="s">
        <v>110</v>
      </c>
      <c r="M5682" t="s">
        <v>712</v>
      </c>
      <c r="N5682" t="s">
        <v>763</v>
      </c>
      <c r="O5682" s="12">
        <v>2008</v>
      </c>
      <c r="P5682" s="12">
        <v>5</v>
      </c>
      <c r="Q5682" s="12">
        <v>2008</v>
      </c>
      <c r="R5682" s="12">
        <v>10</v>
      </c>
      <c r="S5682">
        <f t="shared" si="67"/>
        <v>8.0645161290322578E-2</v>
      </c>
      <c r="T5682" s="7">
        <v>2.5</v>
      </c>
      <c r="U5682">
        <v>12</v>
      </c>
      <c r="V5682" t="s">
        <v>1183</v>
      </c>
      <c r="W5682">
        <f t="shared" si="68"/>
        <v>480</v>
      </c>
      <c r="X5682" s="5">
        <v>2</v>
      </c>
      <c r="Y5682" s="15" t="s">
        <v>48</v>
      </c>
      <c r="Z5682" t="s">
        <v>55</v>
      </c>
      <c r="AA5682" t="s">
        <v>258</v>
      </c>
      <c r="AB5682">
        <v>0</v>
      </c>
      <c r="AC5682" s="68" t="s">
        <v>1476</v>
      </c>
      <c r="AD5682" s="68" t="s">
        <v>1659</v>
      </c>
      <c r="AE5682" t="s">
        <v>1475</v>
      </c>
    </row>
    <row r="5683" spans="1:31" ht="14.4" x14ac:dyDescent="0.3">
      <c r="A5683">
        <v>48</v>
      </c>
      <c r="B5683" t="s">
        <v>24</v>
      </c>
      <c r="C5683" t="s">
        <v>358</v>
      </c>
      <c r="D5683" t="s">
        <v>359</v>
      </c>
      <c r="E5683">
        <v>2011</v>
      </c>
      <c r="F5683" t="s">
        <v>799</v>
      </c>
      <c r="G5683" t="s">
        <v>800</v>
      </c>
      <c r="H5683" s="3" t="s">
        <v>801</v>
      </c>
      <c r="I5683" s="8">
        <v>-17.782</v>
      </c>
      <c r="J5683" s="8">
        <v>-63.066000000000003</v>
      </c>
      <c r="K5683" t="s">
        <v>109</v>
      </c>
      <c r="L5683" t="s">
        <v>110</v>
      </c>
      <c r="M5683" t="s">
        <v>712</v>
      </c>
      <c r="N5683" t="s">
        <v>763</v>
      </c>
      <c r="O5683" s="12">
        <v>2008</v>
      </c>
      <c r="P5683" s="12">
        <v>5</v>
      </c>
      <c r="Q5683" s="12">
        <v>2008</v>
      </c>
      <c r="R5683" s="12">
        <v>10</v>
      </c>
      <c r="S5683">
        <f t="shared" si="67"/>
        <v>8.0645161290322578E-2</v>
      </c>
      <c r="T5683" s="7">
        <v>2.5</v>
      </c>
      <c r="U5683">
        <v>12</v>
      </c>
      <c r="V5683" t="s">
        <v>1183</v>
      </c>
      <c r="W5683">
        <f t="shared" si="68"/>
        <v>480</v>
      </c>
      <c r="X5683" s="5">
        <v>2</v>
      </c>
      <c r="Y5683" s="15" t="s">
        <v>48</v>
      </c>
      <c r="Z5683" t="s">
        <v>55</v>
      </c>
      <c r="AA5683" t="s">
        <v>1083</v>
      </c>
      <c r="AB5683">
        <v>0</v>
      </c>
      <c r="AC5683" s="68" t="s">
        <v>1476</v>
      </c>
      <c r="AD5683" s="68" t="s">
        <v>1659</v>
      </c>
      <c r="AE5683" t="s">
        <v>1475</v>
      </c>
    </row>
    <row r="5684" spans="1:31" ht="14.4" x14ac:dyDescent="0.3">
      <c r="A5684">
        <v>48</v>
      </c>
      <c r="B5684" t="s">
        <v>24</v>
      </c>
      <c r="C5684" t="s">
        <v>358</v>
      </c>
      <c r="D5684" t="s">
        <v>359</v>
      </c>
      <c r="E5684">
        <v>2011</v>
      </c>
      <c r="F5684" t="s">
        <v>799</v>
      </c>
      <c r="G5684" t="s">
        <v>800</v>
      </c>
      <c r="H5684" s="3" t="s">
        <v>801</v>
      </c>
      <c r="I5684" s="8">
        <v>-17.782</v>
      </c>
      <c r="J5684" s="8">
        <v>-63.066000000000003</v>
      </c>
      <c r="K5684" t="s">
        <v>109</v>
      </c>
      <c r="L5684" t="s">
        <v>110</v>
      </c>
      <c r="M5684" t="s">
        <v>712</v>
      </c>
      <c r="N5684" t="s">
        <v>763</v>
      </c>
      <c r="O5684" s="12">
        <v>2008</v>
      </c>
      <c r="P5684" s="12">
        <v>5</v>
      </c>
      <c r="Q5684" s="12">
        <v>2008</v>
      </c>
      <c r="R5684" s="12">
        <v>10</v>
      </c>
      <c r="S5684">
        <f t="shared" si="67"/>
        <v>8.0645161290322578E-2</v>
      </c>
      <c r="T5684" s="7">
        <v>2.5</v>
      </c>
      <c r="U5684">
        <v>12</v>
      </c>
      <c r="V5684" t="s">
        <v>1183</v>
      </c>
      <c r="W5684">
        <f t="shared" si="68"/>
        <v>480</v>
      </c>
      <c r="X5684" s="5">
        <v>2</v>
      </c>
      <c r="Y5684" s="15" t="s">
        <v>48</v>
      </c>
      <c r="Z5684" t="s">
        <v>55</v>
      </c>
      <c r="AA5684" t="s">
        <v>524</v>
      </c>
      <c r="AB5684">
        <v>1</v>
      </c>
      <c r="AC5684" s="68" t="s">
        <v>1476</v>
      </c>
      <c r="AD5684" s="68" t="s">
        <v>1659</v>
      </c>
      <c r="AE5684" t="s">
        <v>1475</v>
      </c>
    </row>
    <row r="5685" spans="1:31" ht="14.4" x14ac:dyDescent="0.3">
      <c r="A5685">
        <v>48</v>
      </c>
      <c r="B5685" t="s">
        <v>24</v>
      </c>
      <c r="C5685" t="s">
        <v>358</v>
      </c>
      <c r="D5685" t="s">
        <v>359</v>
      </c>
      <c r="E5685">
        <v>2011</v>
      </c>
      <c r="F5685" t="s">
        <v>799</v>
      </c>
      <c r="G5685" t="s">
        <v>800</v>
      </c>
      <c r="H5685" s="3" t="s">
        <v>801</v>
      </c>
      <c r="I5685" s="8">
        <v>-17.782</v>
      </c>
      <c r="J5685" s="8">
        <v>-63.066000000000003</v>
      </c>
      <c r="K5685" t="s">
        <v>109</v>
      </c>
      <c r="L5685" t="s">
        <v>110</v>
      </c>
      <c r="M5685" t="s">
        <v>712</v>
      </c>
      <c r="N5685" t="s">
        <v>763</v>
      </c>
      <c r="O5685" s="12">
        <v>2008</v>
      </c>
      <c r="P5685" s="12">
        <v>5</v>
      </c>
      <c r="Q5685" s="12">
        <v>2008</v>
      </c>
      <c r="R5685" s="12">
        <v>10</v>
      </c>
      <c r="S5685">
        <f t="shared" si="67"/>
        <v>8.0645161290322578E-2</v>
      </c>
      <c r="T5685" s="7">
        <v>2.5</v>
      </c>
      <c r="U5685">
        <v>12</v>
      </c>
      <c r="V5685" t="s">
        <v>1183</v>
      </c>
      <c r="W5685">
        <f t="shared" si="68"/>
        <v>480</v>
      </c>
      <c r="X5685" s="5">
        <v>2</v>
      </c>
      <c r="Y5685" s="15" t="s">
        <v>48</v>
      </c>
      <c r="Z5685" t="s">
        <v>55</v>
      </c>
      <c r="AA5685" t="s">
        <v>1107</v>
      </c>
      <c r="AB5685">
        <v>0</v>
      </c>
      <c r="AC5685" s="68" t="s">
        <v>1476</v>
      </c>
      <c r="AD5685" s="68" t="s">
        <v>1659</v>
      </c>
      <c r="AE5685" t="s">
        <v>1475</v>
      </c>
    </row>
    <row r="5686" spans="1:31" ht="14.4" x14ac:dyDescent="0.3">
      <c r="A5686">
        <v>48</v>
      </c>
      <c r="B5686" t="s">
        <v>24</v>
      </c>
      <c r="C5686" t="s">
        <v>358</v>
      </c>
      <c r="D5686" t="s">
        <v>359</v>
      </c>
      <c r="E5686">
        <v>2011</v>
      </c>
      <c r="F5686" t="s">
        <v>799</v>
      </c>
      <c r="G5686" t="s">
        <v>800</v>
      </c>
      <c r="H5686" s="3" t="s">
        <v>801</v>
      </c>
      <c r="I5686" s="8">
        <v>-17.782</v>
      </c>
      <c r="J5686" s="8">
        <v>-63.066000000000003</v>
      </c>
      <c r="K5686" t="s">
        <v>109</v>
      </c>
      <c r="L5686" t="s">
        <v>110</v>
      </c>
      <c r="M5686" t="s">
        <v>712</v>
      </c>
      <c r="N5686" t="s">
        <v>763</v>
      </c>
      <c r="O5686" s="12">
        <v>2008</v>
      </c>
      <c r="P5686" s="12">
        <v>5</v>
      </c>
      <c r="Q5686" s="12">
        <v>2008</v>
      </c>
      <c r="R5686" s="12">
        <v>10</v>
      </c>
      <c r="S5686">
        <f t="shared" si="67"/>
        <v>8.0645161290322578E-2</v>
      </c>
      <c r="T5686" s="7">
        <v>2.5</v>
      </c>
      <c r="U5686">
        <v>12</v>
      </c>
      <c r="V5686" t="s">
        <v>1183</v>
      </c>
      <c r="W5686">
        <f t="shared" si="68"/>
        <v>480</v>
      </c>
      <c r="X5686" s="5">
        <v>2</v>
      </c>
      <c r="Y5686" s="15" t="s">
        <v>48</v>
      </c>
      <c r="Z5686" t="s">
        <v>55</v>
      </c>
      <c r="AA5686" t="s">
        <v>1112</v>
      </c>
      <c r="AB5686">
        <v>0</v>
      </c>
      <c r="AC5686" s="68" t="s">
        <v>1476</v>
      </c>
      <c r="AD5686" s="68" t="s">
        <v>1659</v>
      </c>
      <c r="AE5686" t="s">
        <v>1475</v>
      </c>
    </row>
    <row r="5687" spans="1:31" ht="14.4" x14ac:dyDescent="0.3">
      <c r="A5687">
        <v>48</v>
      </c>
      <c r="B5687" t="s">
        <v>24</v>
      </c>
      <c r="C5687" t="s">
        <v>358</v>
      </c>
      <c r="D5687" t="s">
        <v>359</v>
      </c>
      <c r="E5687">
        <v>2011</v>
      </c>
      <c r="F5687" t="s">
        <v>799</v>
      </c>
      <c r="G5687" t="s">
        <v>800</v>
      </c>
      <c r="H5687" s="3" t="s">
        <v>801</v>
      </c>
      <c r="I5687" s="8">
        <v>-17.782</v>
      </c>
      <c r="J5687" s="8">
        <v>-63.066000000000003</v>
      </c>
      <c r="K5687" t="s">
        <v>109</v>
      </c>
      <c r="L5687" t="s">
        <v>110</v>
      </c>
      <c r="M5687" t="s">
        <v>712</v>
      </c>
      <c r="N5687" t="s">
        <v>763</v>
      </c>
      <c r="O5687" s="12">
        <v>2008</v>
      </c>
      <c r="P5687" s="12">
        <v>5</v>
      </c>
      <c r="Q5687" s="12">
        <v>2008</v>
      </c>
      <c r="R5687" s="12">
        <v>10</v>
      </c>
      <c r="S5687">
        <f t="shared" si="67"/>
        <v>8.0645161290322578E-2</v>
      </c>
      <c r="T5687" s="7">
        <v>2.5</v>
      </c>
      <c r="U5687">
        <v>12</v>
      </c>
      <c r="V5687" t="s">
        <v>1183</v>
      </c>
      <c r="W5687">
        <f t="shared" si="68"/>
        <v>480</v>
      </c>
      <c r="X5687" s="5">
        <v>2</v>
      </c>
      <c r="Y5687" s="15" t="s">
        <v>48</v>
      </c>
      <c r="Z5687" t="s">
        <v>55</v>
      </c>
      <c r="AA5687" t="s">
        <v>889</v>
      </c>
      <c r="AB5687">
        <v>0</v>
      </c>
      <c r="AC5687" s="68" t="s">
        <v>1476</v>
      </c>
      <c r="AD5687" s="68" t="s">
        <v>1659</v>
      </c>
      <c r="AE5687" t="s">
        <v>1475</v>
      </c>
    </row>
    <row r="5688" spans="1:31" ht="14.4" x14ac:dyDescent="0.3">
      <c r="A5688">
        <v>48</v>
      </c>
      <c r="B5688" t="s">
        <v>24</v>
      </c>
      <c r="C5688" t="s">
        <v>358</v>
      </c>
      <c r="D5688" t="s">
        <v>359</v>
      </c>
      <c r="E5688">
        <v>2011</v>
      </c>
      <c r="F5688" t="s">
        <v>799</v>
      </c>
      <c r="G5688" t="s">
        <v>800</v>
      </c>
      <c r="H5688" s="3" t="s">
        <v>801</v>
      </c>
      <c r="I5688" s="8">
        <v>-17.782</v>
      </c>
      <c r="J5688" s="8">
        <v>-63.066000000000003</v>
      </c>
      <c r="K5688" t="s">
        <v>109</v>
      </c>
      <c r="L5688" t="s">
        <v>110</v>
      </c>
      <c r="M5688" t="s">
        <v>712</v>
      </c>
      <c r="N5688" t="s">
        <v>763</v>
      </c>
      <c r="O5688" s="12">
        <v>2008</v>
      </c>
      <c r="P5688" s="12">
        <v>5</v>
      </c>
      <c r="Q5688" s="12">
        <v>2008</v>
      </c>
      <c r="R5688" s="12">
        <v>10</v>
      </c>
      <c r="S5688">
        <f t="shared" si="67"/>
        <v>8.0645161290322578E-2</v>
      </c>
      <c r="T5688" s="7">
        <v>2.5</v>
      </c>
      <c r="U5688">
        <v>12</v>
      </c>
      <c r="V5688" t="s">
        <v>1183</v>
      </c>
      <c r="W5688">
        <f t="shared" si="68"/>
        <v>480</v>
      </c>
      <c r="X5688" s="5">
        <v>2</v>
      </c>
      <c r="Y5688" s="15" t="s">
        <v>48</v>
      </c>
      <c r="Z5688" t="s">
        <v>55</v>
      </c>
      <c r="AA5688" t="s">
        <v>896</v>
      </c>
      <c r="AB5688">
        <v>0</v>
      </c>
      <c r="AC5688" s="68" t="s">
        <v>1476</v>
      </c>
      <c r="AD5688" s="68" t="s">
        <v>1659</v>
      </c>
      <c r="AE5688" t="s">
        <v>1475</v>
      </c>
    </row>
    <row r="5689" spans="1:31" ht="14.4" x14ac:dyDescent="0.3">
      <c r="A5689">
        <v>48</v>
      </c>
      <c r="B5689" t="s">
        <v>24</v>
      </c>
      <c r="C5689" t="s">
        <v>358</v>
      </c>
      <c r="D5689" t="s">
        <v>359</v>
      </c>
      <c r="E5689">
        <v>2011</v>
      </c>
      <c r="F5689" t="s">
        <v>799</v>
      </c>
      <c r="G5689" t="s">
        <v>800</v>
      </c>
      <c r="H5689" s="3" t="s">
        <v>801</v>
      </c>
      <c r="I5689" s="8">
        <v>-17.782</v>
      </c>
      <c r="J5689" s="8">
        <v>-63.066000000000003</v>
      </c>
      <c r="K5689" t="s">
        <v>109</v>
      </c>
      <c r="L5689" t="s">
        <v>110</v>
      </c>
      <c r="M5689" t="s">
        <v>712</v>
      </c>
      <c r="N5689" t="s">
        <v>763</v>
      </c>
      <c r="O5689" s="12">
        <v>2008</v>
      </c>
      <c r="P5689" s="12">
        <v>5</v>
      </c>
      <c r="Q5689" s="12">
        <v>2008</v>
      </c>
      <c r="R5689" s="12">
        <v>10</v>
      </c>
      <c r="S5689">
        <f t="shared" si="67"/>
        <v>8.0645161290322578E-2</v>
      </c>
      <c r="T5689" s="7">
        <v>2.5</v>
      </c>
      <c r="U5689">
        <v>12</v>
      </c>
      <c r="V5689" t="s">
        <v>1183</v>
      </c>
      <c r="W5689">
        <f t="shared" si="68"/>
        <v>480</v>
      </c>
      <c r="X5689" s="5">
        <v>2</v>
      </c>
      <c r="Y5689" s="15" t="s">
        <v>48</v>
      </c>
      <c r="Z5689" t="s">
        <v>55</v>
      </c>
      <c r="AA5689" t="s">
        <v>1179</v>
      </c>
      <c r="AB5689">
        <v>0</v>
      </c>
      <c r="AC5689" s="68" t="s">
        <v>1476</v>
      </c>
      <c r="AD5689" s="68" t="s">
        <v>1659</v>
      </c>
      <c r="AE5689" t="s">
        <v>1475</v>
      </c>
    </row>
    <row r="5690" spans="1:31" ht="14.4" x14ac:dyDescent="0.3">
      <c r="A5690">
        <v>48</v>
      </c>
      <c r="B5690" t="s">
        <v>24</v>
      </c>
      <c r="C5690" t="s">
        <v>358</v>
      </c>
      <c r="D5690" t="s">
        <v>359</v>
      </c>
      <c r="E5690">
        <v>2011</v>
      </c>
      <c r="F5690" t="s">
        <v>799</v>
      </c>
      <c r="G5690" t="s">
        <v>800</v>
      </c>
      <c r="H5690" s="3" t="s">
        <v>801</v>
      </c>
      <c r="I5690" s="8">
        <v>-17.782</v>
      </c>
      <c r="J5690" s="8">
        <v>-63.066000000000003</v>
      </c>
      <c r="K5690" t="s">
        <v>109</v>
      </c>
      <c r="L5690" t="s">
        <v>110</v>
      </c>
      <c r="M5690" t="s">
        <v>712</v>
      </c>
      <c r="N5690" t="s">
        <v>763</v>
      </c>
      <c r="O5690" s="12">
        <v>2008</v>
      </c>
      <c r="P5690" s="12">
        <v>5</v>
      </c>
      <c r="Q5690" s="12">
        <v>2008</v>
      </c>
      <c r="R5690" s="12">
        <v>10</v>
      </c>
      <c r="S5690">
        <f t="shared" si="67"/>
        <v>8.0645161290322578E-2</v>
      </c>
      <c r="T5690" s="7">
        <v>2.5</v>
      </c>
      <c r="U5690">
        <v>12</v>
      </c>
      <c r="V5690" t="s">
        <v>1183</v>
      </c>
      <c r="W5690">
        <f t="shared" si="68"/>
        <v>480</v>
      </c>
      <c r="X5690" s="5">
        <v>2</v>
      </c>
      <c r="Y5690" s="15" t="s">
        <v>48</v>
      </c>
      <c r="Z5690" t="s">
        <v>55</v>
      </c>
      <c r="AA5690" t="s">
        <v>70</v>
      </c>
      <c r="AB5690">
        <v>0</v>
      </c>
      <c r="AC5690" s="68" t="s">
        <v>1476</v>
      </c>
      <c r="AD5690" s="68" t="s">
        <v>1659</v>
      </c>
      <c r="AE5690" t="s">
        <v>1475</v>
      </c>
    </row>
    <row r="5691" spans="1:31" ht="14.4" x14ac:dyDescent="0.3">
      <c r="A5691">
        <v>48</v>
      </c>
      <c r="B5691" t="s">
        <v>24</v>
      </c>
      <c r="C5691" t="s">
        <v>358</v>
      </c>
      <c r="D5691" t="s">
        <v>359</v>
      </c>
      <c r="E5691">
        <v>2011</v>
      </c>
      <c r="F5691" t="s">
        <v>799</v>
      </c>
      <c r="G5691" t="s">
        <v>800</v>
      </c>
      <c r="H5691" s="3" t="s">
        <v>801</v>
      </c>
      <c r="I5691" s="8">
        <v>-17.782</v>
      </c>
      <c r="J5691" s="8">
        <v>-63.066000000000003</v>
      </c>
      <c r="K5691" t="s">
        <v>109</v>
      </c>
      <c r="L5691" t="s">
        <v>110</v>
      </c>
      <c r="M5691" t="s">
        <v>712</v>
      </c>
      <c r="N5691" t="s">
        <v>763</v>
      </c>
      <c r="O5691" s="12">
        <v>2008</v>
      </c>
      <c r="P5691" s="12">
        <v>5</v>
      </c>
      <c r="Q5691" s="12">
        <v>2008</v>
      </c>
      <c r="R5691" s="12">
        <v>10</v>
      </c>
      <c r="S5691">
        <f t="shared" si="67"/>
        <v>8.0645161290322578E-2</v>
      </c>
      <c r="T5691" s="7">
        <v>2.5</v>
      </c>
      <c r="U5691">
        <v>12</v>
      </c>
      <c r="V5691" t="s">
        <v>1183</v>
      </c>
      <c r="W5691">
        <f t="shared" si="68"/>
        <v>480</v>
      </c>
      <c r="X5691" s="5">
        <v>2</v>
      </c>
      <c r="Y5691" s="15" t="s">
        <v>48</v>
      </c>
      <c r="Z5691" t="s">
        <v>55</v>
      </c>
      <c r="AA5691" t="s">
        <v>1108</v>
      </c>
      <c r="AB5691">
        <v>0</v>
      </c>
      <c r="AC5691" s="68" t="s">
        <v>1476</v>
      </c>
      <c r="AD5691" s="68" t="s">
        <v>1659</v>
      </c>
      <c r="AE5691" t="s">
        <v>1475</v>
      </c>
    </row>
    <row r="5692" spans="1:31" ht="14.4" x14ac:dyDescent="0.3">
      <c r="A5692">
        <v>48</v>
      </c>
      <c r="B5692" t="s">
        <v>24</v>
      </c>
      <c r="C5692" t="s">
        <v>358</v>
      </c>
      <c r="D5692" t="s">
        <v>359</v>
      </c>
      <c r="E5692">
        <v>2011</v>
      </c>
      <c r="F5692" t="s">
        <v>799</v>
      </c>
      <c r="G5692" t="s">
        <v>800</v>
      </c>
      <c r="H5692" s="3" t="s">
        <v>801</v>
      </c>
      <c r="I5692" s="8">
        <v>-17.782</v>
      </c>
      <c r="J5692" s="8">
        <v>-63.066000000000003</v>
      </c>
      <c r="K5692" t="s">
        <v>109</v>
      </c>
      <c r="L5692" t="s">
        <v>110</v>
      </c>
      <c r="M5692" t="s">
        <v>712</v>
      </c>
      <c r="N5692" t="s">
        <v>763</v>
      </c>
      <c r="O5692" s="12">
        <v>2008</v>
      </c>
      <c r="P5692" s="12">
        <v>5</v>
      </c>
      <c r="Q5692" s="12">
        <v>2008</v>
      </c>
      <c r="R5692" s="12">
        <v>10</v>
      </c>
      <c r="S5692">
        <f t="shared" si="67"/>
        <v>8.0645161290322578E-2</v>
      </c>
      <c r="T5692" s="7">
        <v>2.5</v>
      </c>
      <c r="U5692">
        <v>12</v>
      </c>
      <c r="V5692" t="s">
        <v>1183</v>
      </c>
      <c r="W5692">
        <f t="shared" si="68"/>
        <v>480</v>
      </c>
      <c r="X5692" s="5">
        <v>2</v>
      </c>
      <c r="Y5692" s="15" t="s">
        <v>48</v>
      </c>
      <c r="Z5692" t="s">
        <v>55</v>
      </c>
      <c r="AA5692" t="s">
        <v>1139</v>
      </c>
      <c r="AB5692">
        <v>0</v>
      </c>
      <c r="AC5692" s="68" t="s">
        <v>1476</v>
      </c>
      <c r="AD5692" s="68" t="s">
        <v>1659</v>
      </c>
      <c r="AE5692" t="s">
        <v>1475</v>
      </c>
    </row>
    <row r="5693" spans="1:31" ht="14.4" x14ac:dyDescent="0.3">
      <c r="A5693">
        <v>48</v>
      </c>
      <c r="B5693" t="s">
        <v>24</v>
      </c>
      <c r="C5693" t="s">
        <v>358</v>
      </c>
      <c r="D5693" t="s">
        <v>359</v>
      </c>
      <c r="E5693">
        <v>2011</v>
      </c>
      <c r="F5693" t="s">
        <v>799</v>
      </c>
      <c r="G5693" t="s">
        <v>800</v>
      </c>
      <c r="H5693" s="3" t="s">
        <v>801</v>
      </c>
      <c r="I5693" s="8">
        <v>-17.782</v>
      </c>
      <c r="J5693" s="8">
        <v>-63.066000000000003</v>
      </c>
      <c r="K5693" t="s">
        <v>109</v>
      </c>
      <c r="L5693" t="s">
        <v>110</v>
      </c>
      <c r="M5693" t="s">
        <v>712</v>
      </c>
      <c r="N5693" t="s">
        <v>763</v>
      </c>
      <c r="O5693" s="12">
        <v>2008</v>
      </c>
      <c r="P5693" s="12">
        <v>5</v>
      </c>
      <c r="Q5693" s="12">
        <v>2008</v>
      </c>
      <c r="R5693" s="12">
        <v>10</v>
      </c>
      <c r="S5693">
        <f t="shared" si="67"/>
        <v>8.0645161290322578E-2</v>
      </c>
      <c r="T5693" s="7">
        <v>2.5</v>
      </c>
      <c r="U5693">
        <v>12</v>
      </c>
      <c r="V5693" t="s">
        <v>1183</v>
      </c>
      <c r="W5693">
        <f t="shared" si="68"/>
        <v>480</v>
      </c>
      <c r="X5693" s="5">
        <v>2</v>
      </c>
      <c r="Y5693" s="15" t="s">
        <v>48</v>
      </c>
      <c r="Z5693" t="s">
        <v>55</v>
      </c>
      <c r="AA5693" t="s">
        <v>1113</v>
      </c>
      <c r="AB5693">
        <v>0</v>
      </c>
      <c r="AC5693" s="68" t="s">
        <v>1476</v>
      </c>
      <c r="AD5693" s="68" t="s">
        <v>1659</v>
      </c>
      <c r="AE5693" t="s">
        <v>1475</v>
      </c>
    </row>
    <row r="5694" spans="1:31" ht="14.4" x14ac:dyDescent="0.3">
      <c r="A5694">
        <v>48</v>
      </c>
      <c r="B5694" t="s">
        <v>24</v>
      </c>
      <c r="C5694" t="s">
        <v>358</v>
      </c>
      <c r="D5694" t="s">
        <v>359</v>
      </c>
      <c r="E5694">
        <v>2011</v>
      </c>
      <c r="F5694" t="s">
        <v>799</v>
      </c>
      <c r="G5694" t="s">
        <v>800</v>
      </c>
      <c r="H5694" s="3" t="s">
        <v>801</v>
      </c>
      <c r="I5694" s="8">
        <v>-17.782</v>
      </c>
      <c r="J5694" s="8">
        <v>-63.066000000000003</v>
      </c>
      <c r="K5694" t="s">
        <v>109</v>
      </c>
      <c r="L5694" t="s">
        <v>110</v>
      </c>
      <c r="M5694" t="s">
        <v>712</v>
      </c>
      <c r="N5694" t="s">
        <v>763</v>
      </c>
      <c r="O5694" s="12">
        <v>2008</v>
      </c>
      <c r="P5694" s="12">
        <v>5</v>
      </c>
      <c r="Q5694" s="12">
        <v>2008</v>
      </c>
      <c r="R5694" s="12">
        <v>10</v>
      </c>
      <c r="S5694">
        <f t="shared" si="67"/>
        <v>8.0645161290322578E-2</v>
      </c>
      <c r="T5694" s="7">
        <v>2.5</v>
      </c>
      <c r="U5694">
        <v>12</v>
      </c>
      <c r="V5694" t="s">
        <v>1183</v>
      </c>
      <c r="W5694">
        <f t="shared" si="68"/>
        <v>480</v>
      </c>
      <c r="X5694" s="5">
        <v>2</v>
      </c>
      <c r="Y5694" s="15" t="s">
        <v>48</v>
      </c>
      <c r="Z5694" t="s">
        <v>55</v>
      </c>
      <c r="AA5694" t="s">
        <v>73</v>
      </c>
      <c r="AB5694">
        <v>3</v>
      </c>
      <c r="AC5694" s="68" t="s">
        <v>1476</v>
      </c>
      <c r="AD5694" s="68" t="s">
        <v>1659</v>
      </c>
      <c r="AE5694" t="s">
        <v>1475</v>
      </c>
    </row>
    <row r="5695" spans="1:31" ht="14.4" x14ac:dyDescent="0.3">
      <c r="A5695">
        <v>48</v>
      </c>
      <c r="B5695" t="s">
        <v>24</v>
      </c>
      <c r="C5695" t="s">
        <v>358</v>
      </c>
      <c r="D5695" t="s">
        <v>359</v>
      </c>
      <c r="E5695">
        <v>2011</v>
      </c>
      <c r="F5695" t="s">
        <v>799</v>
      </c>
      <c r="G5695" t="s">
        <v>800</v>
      </c>
      <c r="H5695" s="3" t="s">
        <v>801</v>
      </c>
      <c r="I5695" s="8">
        <v>-17.782</v>
      </c>
      <c r="J5695" s="8">
        <v>-63.066000000000003</v>
      </c>
      <c r="K5695" t="s">
        <v>109</v>
      </c>
      <c r="L5695" t="s">
        <v>110</v>
      </c>
      <c r="M5695" t="s">
        <v>712</v>
      </c>
      <c r="N5695" t="s">
        <v>763</v>
      </c>
      <c r="O5695" s="12">
        <v>2008</v>
      </c>
      <c r="P5695" s="12">
        <v>5</v>
      </c>
      <c r="Q5695" s="12">
        <v>2008</v>
      </c>
      <c r="R5695" s="12">
        <v>10</v>
      </c>
      <c r="S5695">
        <f t="shared" si="67"/>
        <v>8.0645161290322578E-2</v>
      </c>
      <c r="T5695" s="7">
        <v>2.5</v>
      </c>
      <c r="U5695">
        <v>12</v>
      </c>
      <c r="V5695" t="s">
        <v>1183</v>
      </c>
      <c r="W5695">
        <f t="shared" si="68"/>
        <v>480</v>
      </c>
      <c r="X5695" s="5">
        <v>2</v>
      </c>
      <c r="Y5695" s="15" t="s">
        <v>48</v>
      </c>
      <c r="Z5695" t="s">
        <v>55</v>
      </c>
      <c r="AA5695" t="s">
        <v>1180</v>
      </c>
      <c r="AB5695">
        <v>0</v>
      </c>
      <c r="AC5695" s="68" t="s">
        <v>1476</v>
      </c>
      <c r="AD5695" s="68" t="s">
        <v>1659</v>
      </c>
      <c r="AE5695" t="s">
        <v>1475</v>
      </c>
    </row>
    <row r="5696" spans="1:31" ht="14.4" x14ac:dyDescent="0.3">
      <c r="A5696">
        <v>48</v>
      </c>
      <c r="B5696" t="s">
        <v>24</v>
      </c>
      <c r="C5696" t="s">
        <v>358</v>
      </c>
      <c r="D5696" t="s">
        <v>359</v>
      </c>
      <c r="E5696">
        <v>2011</v>
      </c>
      <c r="F5696" t="s">
        <v>799</v>
      </c>
      <c r="G5696" t="s">
        <v>800</v>
      </c>
      <c r="H5696" s="3" t="s">
        <v>801</v>
      </c>
      <c r="I5696" s="8">
        <v>-17.782</v>
      </c>
      <c r="J5696" s="8">
        <v>-63.066000000000003</v>
      </c>
      <c r="K5696" t="s">
        <v>109</v>
      </c>
      <c r="L5696" t="s">
        <v>110</v>
      </c>
      <c r="M5696" t="s">
        <v>712</v>
      </c>
      <c r="N5696" t="s">
        <v>763</v>
      </c>
      <c r="O5696" s="12">
        <v>2008</v>
      </c>
      <c r="P5696" s="12">
        <v>5</v>
      </c>
      <c r="Q5696" s="12">
        <v>2008</v>
      </c>
      <c r="R5696" s="12">
        <v>10</v>
      </c>
      <c r="S5696">
        <f t="shared" si="67"/>
        <v>8.0645161290322578E-2</v>
      </c>
      <c r="T5696" s="7">
        <v>2.5</v>
      </c>
      <c r="U5696">
        <v>12</v>
      </c>
      <c r="V5696" t="s">
        <v>1183</v>
      </c>
      <c r="W5696">
        <f t="shared" si="68"/>
        <v>480</v>
      </c>
      <c r="X5696" s="5">
        <v>2</v>
      </c>
      <c r="Y5696" s="15" t="s">
        <v>48</v>
      </c>
      <c r="Z5696" t="s">
        <v>55</v>
      </c>
      <c r="AA5696" t="s">
        <v>1181</v>
      </c>
      <c r="AB5696">
        <v>0</v>
      </c>
      <c r="AC5696" s="68" t="s">
        <v>1476</v>
      </c>
      <c r="AD5696" s="68" t="s">
        <v>1659</v>
      </c>
      <c r="AE5696" t="s">
        <v>1475</v>
      </c>
    </row>
    <row r="5697" spans="1:31" ht="14.4" x14ac:dyDescent="0.3">
      <c r="A5697">
        <v>48</v>
      </c>
      <c r="B5697" t="s">
        <v>24</v>
      </c>
      <c r="C5697" t="s">
        <v>358</v>
      </c>
      <c r="D5697" t="s">
        <v>359</v>
      </c>
      <c r="E5697">
        <v>2011</v>
      </c>
      <c r="F5697" t="s">
        <v>799</v>
      </c>
      <c r="G5697" t="s">
        <v>800</v>
      </c>
      <c r="H5697" s="3" t="s">
        <v>801</v>
      </c>
      <c r="I5697" s="8">
        <v>-17.782</v>
      </c>
      <c r="J5697" s="8">
        <v>-63.066000000000003</v>
      </c>
      <c r="K5697" t="s">
        <v>109</v>
      </c>
      <c r="L5697" t="s">
        <v>110</v>
      </c>
      <c r="M5697" t="s">
        <v>712</v>
      </c>
      <c r="N5697" t="s">
        <v>763</v>
      </c>
      <c r="O5697" s="12">
        <v>2008</v>
      </c>
      <c r="P5697" s="12">
        <v>5</v>
      </c>
      <c r="Q5697" s="12">
        <v>2008</v>
      </c>
      <c r="R5697" s="12">
        <v>10</v>
      </c>
      <c r="S5697">
        <f t="shared" si="67"/>
        <v>8.0645161290322578E-2</v>
      </c>
      <c r="T5697" s="7">
        <v>2.5</v>
      </c>
      <c r="U5697">
        <v>12</v>
      </c>
      <c r="V5697" t="s">
        <v>1183</v>
      </c>
      <c r="W5697">
        <f t="shared" si="68"/>
        <v>480</v>
      </c>
      <c r="X5697" s="5">
        <v>2</v>
      </c>
      <c r="Y5697" s="15" t="s">
        <v>48</v>
      </c>
      <c r="Z5697" t="s">
        <v>55</v>
      </c>
      <c r="AA5697" t="s">
        <v>1182</v>
      </c>
      <c r="AB5697">
        <v>0</v>
      </c>
      <c r="AC5697" s="68" t="s">
        <v>1476</v>
      </c>
      <c r="AD5697" s="68" t="s">
        <v>1659</v>
      </c>
      <c r="AE5697" t="s">
        <v>1475</v>
      </c>
    </row>
    <row r="5698" spans="1:31" ht="14.4" x14ac:dyDescent="0.3">
      <c r="A5698">
        <v>48</v>
      </c>
      <c r="B5698" t="s">
        <v>24</v>
      </c>
      <c r="C5698" t="s">
        <v>358</v>
      </c>
      <c r="D5698" t="s">
        <v>359</v>
      </c>
      <c r="E5698">
        <v>2011</v>
      </c>
      <c r="F5698" t="s">
        <v>799</v>
      </c>
      <c r="G5698" t="s">
        <v>800</v>
      </c>
      <c r="H5698" s="3" t="s">
        <v>801</v>
      </c>
      <c r="I5698" s="8">
        <v>-17.782</v>
      </c>
      <c r="J5698" s="8">
        <v>-63.066000000000003</v>
      </c>
      <c r="K5698" t="s">
        <v>109</v>
      </c>
      <c r="L5698" t="s">
        <v>110</v>
      </c>
      <c r="M5698" t="s">
        <v>712</v>
      </c>
      <c r="N5698" t="s">
        <v>763</v>
      </c>
      <c r="O5698" s="12">
        <v>2008</v>
      </c>
      <c r="P5698" s="12">
        <v>5</v>
      </c>
      <c r="Q5698" s="12">
        <v>2008</v>
      </c>
      <c r="R5698" s="12">
        <v>10</v>
      </c>
      <c r="S5698">
        <f t="shared" si="67"/>
        <v>8.0645161290322578E-2</v>
      </c>
      <c r="T5698" s="7">
        <v>2.5</v>
      </c>
      <c r="U5698">
        <v>12</v>
      </c>
      <c r="V5698" t="s">
        <v>1183</v>
      </c>
      <c r="W5698">
        <f t="shared" si="68"/>
        <v>480</v>
      </c>
      <c r="X5698" s="5">
        <v>2</v>
      </c>
      <c r="Y5698" s="15" t="s">
        <v>48</v>
      </c>
      <c r="Z5698" t="s">
        <v>55</v>
      </c>
      <c r="AA5698" t="s">
        <v>876</v>
      </c>
      <c r="AB5698">
        <v>0</v>
      </c>
      <c r="AC5698" s="68" t="s">
        <v>1476</v>
      </c>
      <c r="AD5698" s="68" t="s">
        <v>1659</v>
      </c>
      <c r="AE5698" t="s">
        <v>1475</v>
      </c>
    </row>
    <row r="5699" spans="1:31" ht="14.4" x14ac:dyDescent="0.3">
      <c r="A5699">
        <v>48</v>
      </c>
      <c r="B5699" t="s">
        <v>24</v>
      </c>
      <c r="C5699" t="s">
        <v>358</v>
      </c>
      <c r="D5699" t="s">
        <v>359</v>
      </c>
      <c r="E5699">
        <v>2011</v>
      </c>
      <c r="F5699" t="s">
        <v>799</v>
      </c>
      <c r="G5699" t="s">
        <v>800</v>
      </c>
      <c r="H5699" s="3" t="s">
        <v>801</v>
      </c>
      <c r="I5699" s="8">
        <v>-17.782</v>
      </c>
      <c r="J5699" s="8">
        <v>-63.066000000000003</v>
      </c>
      <c r="K5699" t="s">
        <v>109</v>
      </c>
      <c r="L5699" t="s">
        <v>110</v>
      </c>
      <c r="M5699" t="s">
        <v>712</v>
      </c>
      <c r="N5699" t="s">
        <v>763</v>
      </c>
      <c r="O5699" s="12">
        <v>2008</v>
      </c>
      <c r="P5699" s="12">
        <v>5</v>
      </c>
      <c r="Q5699" s="12">
        <v>2008</v>
      </c>
      <c r="R5699" s="12">
        <v>10</v>
      </c>
      <c r="S5699">
        <f t="shared" si="67"/>
        <v>8.0645161290322578E-2</v>
      </c>
      <c r="T5699" s="7">
        <v>2.5</v>
      </c>
      <c r="U5699">
        <v>12</v>
      </c>
      <c r="V5699" t="s">
        <v>1183</v>
      </c>
      <c r="W5699">
        <f t="shared" si="68"/>
        <v>480</v>
      </c>
      <c r="X5699" s="5">
        <v>2</v>
      </c>
      <c r="Y5699" s="15" t="s">
        <v>48</v>
      </c>
      <c r="Z5699" t="s">
        <v>55</v>
      </c>
      <c r="AA5699" t="s">
        <v>1168</v>
      </c>
      <c r="AB5699">
        <v>0</v>
      </c>
      <c r="AC5699" s="68" t="s">
        <v>1476</v>
      </c>
      <c r="AD5699" s="68" t="s">
        <v>1659</v>
      </c>
      <c r="AE5699" t="s">
        <v>1475</v>
      </c>
    </row>
    <row r="5700" spans="1:31" ht="14.4" x14ac:dyDescent="0.3">
      <c r="A5700">
        <v>48</v>
      </c>
      <c r="B5700" t="s">
        <v>24</v>
      </c>
      <c r="C5700" t="s">
        <v>358</v>
      </c>
      <c r="D5700" t="s">
        <v>359</v>
      </c>
      <c r="E5700">
        <v>2011</v>
      </c>
      <c r="F5700" t="s">
        <v>799</v>
      </c>
      <c r="G5700" t="s">
        <v>800</v>
      </c>
      <c r="H5700" s="3" t="s">
        <v>801</v>
      </c>
      <c r="I5700" s="8">
        <v>-17.782</v>
      </c>
      <c r="J5700" s="8">
        <v>-63.066000000000003</v>
      </c>
      <c r="K5700" t="s">
        <v>109</v>
      </c>
      <c r="L5700" t="s">
        <v>110</v>
      </c>
      <c r="M5700" t="s">
        <v>712</v>
      </c>
      <c r="N5700" t="s">
        <v>763</v>
      </c>
      <c r="O5700" s="12">
        <v>2008</v>
      </c>
      <c r="P5700" s="12">
        <v>5</v>
      </c>
      <c r="Q5700" s="12">
        <v>2008</v>
      </c>
      <c r="R5700" s="12">
        <v>10</v>
      </c>
      <c r="S5700">
        <f t="shared" si="67"/>
        <v>8.0645161290322578E-2</v>
      </c>
      <c r="T5700" s="7">
        <v>2.5</v>
      </c>
      <c r="U5700">
        <v>12</v>
      </c>
      <c r="V5700" t="s">
        <v>1183</v>
      </c>
      <c r="W5700">
        <f t="shared" si="68"/>
        <v>480</v>
      </c>
      <c r="X5700" s="5">
        <v>2</v>
      </c>
      <c r="Y5700" s="15" t="s">
        <v>48</v>
      </c>
      <c r="Z5700" t="s">
        <v>55</v>
      </c>
      <c r="AA5700" t="s">
        <v>1117</v>
      </c>
      <c r="AB5700">
        <v>0</v>
      </c>
      <c r="AC5700" s="68" t="s">
        <v>1476</v>
      </c>
      <c r="AD5700" s="68" t="s">
        <v>1659</v>
      </c>
      <c r="AE5700" t="s">
        <v>1475</v>
      </c>
    </row>
    <row r="5701" spans="1:31" ht="14.4" x14ac:dyDescent="0.3">
      <c r="A5701">
        <v>48</v>
      </c>
      <c r="B5701" t="s">
        <v>24</v>
      </c>
      <c r="C5701" t="s">
        <v>358</v>
      </c>
      <c r="D5701" t="s">
        <v>359</v>
      </c>
      <c r="E5701">
        <v>2011</v>
      </c>
      <c r="F5701" t="s">
        <v>799</v>
      </c>
      <c r="G5701" t="s">
        <v>800</v>
      </c>
      <c r="H5701" s="3" t="s">
        <v>801</v>
      </c>
      <c r="I5701" s="8">
        <v>-17.782</v>
      </c>
      <c r="J5701" s="8">
        <v>-63.066000000000003</v>
      </c>
      <c r="K5701" t="s">
        <v>109</v>
      </c>
      <c r="L5701" t="s">
        <v>110</v>
      </c>
      <c r="M5701" t="s">
        <v>712</v>
      </c>
      <c r="N5701" t="s">
        <v>763</v>
      </c>
      <c r="O5701" s="12">
        <v>2008</v>
      </c>
      <c r="P5701" s="12">
        <v>5</v>
      </c>
      <c r="Q5701" s="12">
        <v>2008</v>
      </c>
      <c r="R5701" s="12">
        <v>10</v>
      </c>
      <c r="S5701">
        <f t="shared" si="67"/>
        <v>8.0645161290322578E-2</v>
      </c>
      <c r="T5701" s="7">
        <v>2.5</v>
      </c>
      <c r="U5701">
        <v>12</v>
      </c>
      <c r="V5701" t="s">
        <v>1183</v>
      </c>
      <c r="W5701">
        <f t="shared" si="68"/>
        <v>480</v>
      </c>
      <c r="X5701" s="5">
        <v>2</v>
      </c>
      <c r="Y5701" s="15" t="s">
        <v>48</v>
      </c>
      <c r="Z5701" t="s">
        <v>83</v>
      </c>
      <c r="AA5701" t="s">
        <v>128</v>
      </c>
      <c r="AB5701">
        <v>0</v>
      </c>
      <c r="AC5701" s="68" t="s">
        <v>1476</v>
      </c>
      <c r="AD5701" s="68" t="s">
        <v>1659</v>
      </c>
      <c r="AE5701" t="s">
        <v>1475</v>
      </c>
    </row>
    <row r="5702" spans="1:31" ht="14.4" x14ac:dyDescent="0.3">
      <c r="A5702">
        <v>48</v>
      </c>
      <c r="B5702" t="s">
        <v>24</v>
      </c>
      <c r="C5702" t="s">
        <v>358</v>
      </c>
      <c r="D5702" t="s">
        <v>359</v>
      </c>
      <c r="E5702">
        <v>2011</v>
      </c>
      <c r="F5702" t="s">
        <v>799</v>
      </c>
      <c r="G5702" t="s">
        <v>800</v>
      </c>
      <c r="H5702" s="3" t="s">
        <v>801</v>
      </c>
      <c r="I5702" s="8">
        <v>-17.782</v>
      </c>
      <c r="J5702" s="8">
        <v>-63.066000000000003</v>
      </c>
      <c r="K5702" t="s">
        <v>109</v>
      </c>
      <c r="L5702" t="s">
        <v>110</v>
      </c>
      <c r="M5702" t="s">
        <v>712</v>
      </c>
      <c r="N5702" t="s">
        <v>763</v>
      </c>
      <c r="O5702" s="12">
        <v>2008</v>
      </c>
      <c r="P5702" s="12">
        <v>5</v>
      </c>
      <c r="Q5702" s="12">
        <v>2008</v>
      </c>
      <c r="R5702" s="12">
        <v>10</v>
      </c>
      <c r="S5702">
        <f t="shared" si="67"/>
        <v>8.0645161290322578E-2</v>
      </c>
      <c r="T5702" s="7">
        <v>2.5</v>
      </c>
      <c r="U5702">
        <v>12</v>
      </c>
      <c r="V5702" t="s">
        <v>1183</v>
      </c>
      <c r="W5702">
        <f t="shared" si="68"/>
        <v>480</v>
      </c>
      <c r="X5702" s="5">
        <v>2</v>
      </c>
      <c r="Y5702" s="15" t="s">
        <v>48</v>
      </c>
      <c r="Z5702" t="s">
        <v>83</v>
      </c>
      <c r="AA5702" t="s">
        <v>274</v>
      </c>
      <c r="AB5702">
        <v>1</v>
      </c>
      <c r="AC5702" s="68" t="s">
        <v>1476</v>
      </c>
      <c r="AD5702" s="68" t="s">
        <v>1659</v>
      </c>
      <c r="AE5702" t="s">
        <v>1475</v>
      </c>
    </row>
    <row r="5703" spans="1:31" ht="14.4" x14ac:dyDescent="0.3">
      <c r="A5703">
        <v>48</v>
      </c>
      <c r="B5703" t="s">
        <v>24</v>
      </c>
      <c r="C5703" t="s">
        <v>358</v>
      </c>
      <c r="D5703" t="s">
        <v>359</v>
      </c>
      <c r="E5703">
        <v>2011</v>
      </c>
      <c r="F5703" t="s">
        <v>799</v>
      </c>
      <c r="G5703" t="s">
        <v>800</v>
      </c>
      <c r="H5703" s="3" t="s">
        <v>801</v>
      </c>
      <c r="I5703" s="8">
        <v>-17.782</v>
      </c>
      <c r="J5703" s="8">
        <v>-63.066000000000003</v>
      </c>
      <c r="K5703" t="s">
        <v>109</v>
      </c>
      <c r="L5703" t="s">
        <v>110</v>
      </c>
      <c r="M5703" t="s">
        <v>712</v>
      </c>
      <c r="N5703" t="s">
        <v>763</v>
      </c>
      <c r="O5703" s="12">
        <v>2008</v>
      </c>
      <c r="P5703" s="12">
        <v>5</v>
      </c>
      <c r="Q5703" s="12">
        <v>2008</v>
      </c>
      <c r="R5703" s="12">
        <v>10</v>
      </c>
      <c r="S5703">
        <f t="shared" si="67"/>
        <v>8.0645161290322578E-2</v>
      </c>
      <c r="T5703" s="7">
        <v>2.5</v>
      </c>
      <c r="U5703">
        <v>12</v>
      </c>
      <c r="V5703" t="s">
        <v>1183</v>
      </c>
      <c r="W5703">
        <f t="shared" si="68"/>
        <v>480</v>
      </c>
      <c r="X5703" s="5">
        <v>2</v>
      </c>
      <c r="Y5703" s="15" t="s">
        <v>48</v>
      </c>
      <c r="Z5703" t="s">
        <v>83</v>
      </c>
      <c r="AA5703" t="s">
        <v>911</v>
      </c>
      <c r="AB5703">
        <v>0</v>
      </c>
      <c r="AC5703" s="68" t="s">
        <v>1476</v>
      </c>
      <c r="AD5703" s="68" t="s">
        <v>1659</v>
      </c>
      <c r="AE5703" t="s">
        <v>1475</v>
      </c>
    </row>
    <row r="5704" spans="1:31" ht="14.4" x14ac:dyDescent="0.3">
      <c r="A5704">
        <v>48</v>
      </c>
      <c r="B5704" t="s">
        <v>24</v>
      </c>
      <c r="C5704" t="s">
        <v>358</v>
      </c>
      <c r="D5704" t="s">
        <v>359</v>
      </c>
      <c r="E5704">
        <v>2011</v>
      </c>
      <c r="F5704" t="s">
        <v>799</v>
      </c>
      <c r="G5704" t="s">
        <v>800</v>
      </c>
      <c r="H5704" s="3" t="s">
        <v>801</v>
      </c>
      <c r="I5704" s="8">
        <v>-17.782</v>
      </c>
      <c r="J5704" s="8">
        <v>-63.066000000000003</v>
      </c>
      <c r="K5704" t="s">
        <v>109</v>
      </c>
      <c r="L5704" t="s">
        <v>110</v>
      </c>
      <c r="M5704" t="s">
        <v>712</v>
      </c>
      <c r="N5704" t="s">
        <v>763</v>
      </c>
      <c r="O5704" s="12">
        <v>2008</v>
      </c>
      <c r="P5704" s="12">
        <v>5</v>
      </c>
      <c r="Q5704" s="12">
        <v>2008</v>
      </c>
      <c r="R5704" s="12">
        <v>10</v>
      </c>
      <c r="S5704">
        <f t="shared" si="67"/>
        <v>8.0645161290322578E-2</v>
      </c>
      <c r="T5704" s="7">
        <v>2.5</v>
      </c>
      <c r="U5704">
        <v>12</v>
      </c>
      <c r="V5704" t="s">
        <v>1183</v>
      </c>
      <c r="W5704">
        <f t="shared" si="68"/>
        <v>480</v>
      </c>
      <c r="X5704" s="5">
        <v>2</v>
      </c>
      <c r="Y5704" s="15" t="s">
        <v>48</v>
      </c>
      <c r="Z5704" t="s">
        <v>83</v>
      </c>
      <c r="AA5704" t="s">
        <v>902</v>
      </c>
      <c r="AB5704">
        <v>0</v>
      </c>
      <c r="AC5704" s="68" t="s">
        <v>1476</v>
      </c>
      <c r="AD5704" s="68" t="s">
        <v>1659</v>
      </c>
      <c r="AE5704" t="s">
        <v>1475</v>
      </c>
    </row>
    <row r="5705" spans="1:31" ht="14.4" x14ac:dyDescent="0.3">
      <c r="A5705">
        <v>48</v>
      </c>
      <c r="B5705" t="s">
        <v>24</v>
      </c>
      <c r="C5705" t="s">
        <v>358</v>
      </c>
      <c r="D5705" t="s">
        <v>359</v>
      </c>
      <c r="E5705">
        <v>2011</v>
      </c>
      <c r="F5705" t="s">
        <v>799</v>
      </c>
      <c r="G5705" t="s">
        <v>800</v>
      </c>
      <c r="H5705" s="3" t="s">
        <v>801</v>
      </c>
      <c r="I5705" s="8">
        <v>-17.782</v>
      </c>
      <c r="J5705" s="8">
        <v>-63.066000000000003</v>
      </c>
      <c r="K5705" t="s">
        <v>109</v>
      </c>
      <c r="L5705" t="s">
        <v>110</v>
      </c>
      <c r="M5705" t="s">
        <v>712</v>
      </c>
      <c r="N5705" t="s">
        <v>763</v>
      </c>
      <c r="O5705" s="12">
        <v>2008</v>
      </c>
      <c r="P5705" s="12">
        <v>5</v>
      </c>
      <c r="Q5705" s="12">
        <v>2008</v>
      </c>
      <c r="R5705" s="12">
        <v>10</v>
      </c>
      <c r="S5705">
        <f t="shared" si="67"/>
        <v>8.0645161290322578E-2</v>
      </c>
      <c r="T5705" s="7">
        <v>2.5</v>
      </c>
      <c r="U5705">
        <v>12</v>
      </c>
      <c r="V5705" t="s">
        <v>1183</v>
      </c>
      <c r="W5705">
        <f t="shared" si="68"/>
        <v>480</v>
      </c>
      <c r="X5705" s="5">
        <v>2</v>
      </c>
      <c r="Y5705" s="15" t="s">
        <v>48</v>
      </c>
      <c r="Z5705" t="s">
        <v>83</v>
      </c>
      <c r="AA5705" t="s">
        <v>87</v>
      </c>
      <c r="AB5705">
        <v>6</v>
      </c>
      <c r="AC5705" s="68" t="s">
        <v>1476</v>
      </c>
      <c r="AD5705" s="68" t="s">
        <v>1659</v>
      </c>
      <c r="AE5705" t="s">
        <v>1475</v>
      </c>
    </row>
    <row r="5706" spans="1:31" ht="14.4" x14ac:dyDescent="0.3">
      <c r="A5706">
        <v>48</v>
      </c>
      <c r="B5706" t="s">
        <v>24</v>
      </c>
      <c r="C5706" t="s">
        <v>358</v>
      </c>
      <c r="D5706" t="s">
        <v>359</v>
      </c>
      <c r="E5706">
        <v>2011</v>
      </c>
      <c r="F5706" t="s">
        <v>799</v>
      </c>
      <c r="G5706" t="s">
        <v>800</v>
      </c>
      <c r="H5706" s="3" t="s">
        <v>801</v>
      </c>
      <c r="I5706" s="8">
        <v>-17.782</v>
      </c>
      <c r="J5706" s="8">
        <v>-63.066000000000003</v>
      </c>
      <c r="K5706" t="s">
        <v>109</v>
      </c>
      <c r="L5706" t="s">
        <v>110</v>
      </c>
      <c r="M5706" t="s">
        <v>712</v>
      </c>
      <c r="N5706" t="s">
        <v>763</v>
      </c>
      <c r="O5706" s="12">
        <v>2008</v>
      </c>
      <c r="P5706" s="12">
        <v>5</v>
      </c>
      <c r="Q5706" s="12">
        <v>2008</v>
      </c>
      <c r="R5706" s="12">
        <v>10</v>
      </c>
      <c r="S5706">
        <f t="shared" si="67"/>
        <v>8.0645161290322578E-2</v>
      </c>
      <c r="T5706" s="7">
        <v>2.5</v>
      </c>
      <c r="U5706">
        <v>12</v>
      </c>
      <c r="V5706" t="s">
        <v>1183</v>
      </c>
      <c r="W5706">
        <f t="shared" si="68"/>
        <v>480</v>
      </c>
      <c r="X5706" s="5">
        <v>2</v>
      </c>
      <c r="Y5706" s="15" t="s">
        <v>48</v>
      </c>
      <c r="Z5706" t="s">
        <v>83</v>
      </c>
      <c r="AA5706" t="s">
        <v>1144</v>
      </c>
      <c r="AB5706">
        <v>0</v>
      </c>
      <c r="AC5706" s="68" t="s">
        <v>1476</v>
      </c>
      <c r="AD5706" s="68" t="s">
        <v>1659</v>
      </c>
      <c r="AE5706" t="s">
        <v>1475</v>
      </c>
    </row>
    <row r="5707" spans="1:31" ht="14.4" x14ac:dyDescent="0.3">
      <c r="A5707">
        <v>48</v>
      </c>
      <c r="B5707" t="s">
        <v>24</v>
      </c>
      <c r="C5707" t="s">
        <v>358</v>
      </c>
      <c r="D5707" t="s">
        <v>359</v>
      </c>
      <c r="E5707">
        <v>2011</v>
      </c>
      <c r="F5707" t="s">
        <v>799</v>
      </c>
      <c r="G5707" t="s">
        <v>800</v>
      </c>
      <c r="H5707" s="3" t="s">
        <v>801</v>
      </c>
      <c r="I5707" s="8">
        <v>-17.782</v>
      </c>
      <c r="J5707" s="8">
        <v>-63.066000000000003</v>
      </c>
      <c r="K5707" t="s">
        <v>109</v>
      </c>
      <c r="L5707" t="s">
        <v>110</v>
      </c>
      <c r="M5707" t="s">
        <v>712</v>
      </c>
      <c r="N5707" t="s">
        <v>763</v>
      </c>
      <c r="O5707" s="12">
        <v>2008</v>
      </c>
      <c r="P5707" s="12">
        <v>5</v>
      </c>
      <c r="Q5707" s="12">
        <v>2008</v>
      </c>
      <c r="R5707" s="12">
        <v>10</v>
      </c>
      <c r="S5707">
        <f t="shared" si="67"/>
        <v>8.0645161290322578E-2</v>
      </c>
      <c r="T5707" s="7">
        <v>2.5</v>
      </c>
      <c r="U5707">
        <v>12</v>
      </c>
      <c r="V5707" t="s">
        <v>1183</v>
      </c>
      <c r="W5707">
        <f t="shared" si="68"/>
        <v>480</v>
      </c>
      <c r="X5707" s="5">
        <v>2</v>
      </c>
      <c r="Y5707" s="15" t="s">
        <v>48</v>
      </c>
      <c r="Z5707" t="s">
        <v>83</v>
      </c>
      <c r="AA5707" t="s">
        <v>906</v>
      </c>
      <c r="AB5707">
        <v>0</v>
      </c>
      <c r="AC5707" s="68" t="s">
        <v>1476</v>
      </c>
      <c r="AD5707" s="68" t="s">
        <v>1659</v>
      </c>
      <c r="AE5707" t="s">
        <v>1475</v>
      </c>
    </row>
    <row r="5708" spans="1:31" ht="14.4" x14ac:dyDescent="0.3">
      <c r="A5708">
        <v>48</v>
      </c>
      <c r="B5708" t="s">
        <v>24</v>
      </c>
      <c r="C5708" t="s">
        <v>358</v>
      </c>
      <c r="D5708" t="s">
        <v>359</v>
      </c>
      <c r="E5708">
        <v>2011</v>
      </c>
      <c r="F5708" t="s">
        <v>799</v>
      </c>
      <c r="G5708" t="s">
        <v>800</v>
      </c>
      <c r="H5708" s="3" t="s">
        <v>801</v>
      </c>
      <c r="I5708" s="8">
        <v>-17.782</v>
      </c>
      <c r="J5708" s="8">
        <v>-63.066000000000003</v>
      </c>
      <c r="K5708" t="s">
        <v>109</v>
      </c>
      <c r="L5708" t="s">
        <v>110</v>
      </c>
      <c r="M5708" t="s">
        <v>712</v>
      </c>
      <c r="N5708" t="s">
        <v>763</v>
      </c>
      <c r="O5708" s="12">
        <v>2008</v>
      </c>
      <c r="P5708" s="12">
        <v>5</v>
      </c>
      <c r="Q5708" s="12">
        <v>2008</v>
      </c>
      <c r="R5708" s="12">
        <v>10</v>
      </c>
      <c r="S5708">
        <f t="shared" si="67"/>
        <v>8.0645161290322578E-2</v>
      </c>
      <c r="T5708" s="7">
        <v>2.5</v>
      </c>
      <c r="U5708">
        <v>12</v>
      </c>
      <c r="V5708" t="s">
        <v>1183</v>
      </c>
      <c r="W5708">
        <f t="shared" si="68"/>
        <v>480</v>
      </c>
      <c r="X5708" s="5">
        <v>2</v>
      </c>
      <c r="Y5708" s="15" t="s">
        <v>48</v>
      </c>
      <c r="Z5708" t="s">
        <v>90</v>
      </c>
      <c r="AA5708" t="s">
        <v>666</v>
      </c>
      <c r="AB5708">
        <v>0</v>
      </c>
      <c r="AC5708" s="68" t="s">
        <v>1476</v>
      </c>
      <c r="AD5708" s="68" t="s">
        <v>1659</v>
      </c>
      <c r="AE5708" t="s">
        <v>1475</v>
      </c>
    </row>
    <row r="5709" spans="1:31" ht="14.4" x14ac:dyDescent="0.3">
      <c r="A5709">
        <v>48</v>
      </c>
      <c r="B5709" t="s">
        <v>24</v>
      </c>
      <c r="C5709" t="s">
        <v>358</v>
      </c>
      <c r="D5709" t="s">
        <v>359</v>
      </c>
      <c r="E5709">
        <v>2011</v>
      </c>
      <c r="F5709" t="s">
        <v>799</v>
      </c>
      <c r="G5709" t="s">
        <v>800</v>
      </c>
      <c r="H5709" s="3" t="s">
        <v>801</v>
      </c>
      <c r="I5709" s="8">
        <v>-17.782</v>
      </c>
      <c r="J5709" s="8">
        <v>-63.066000000000003</v>
      </c>
      <c r="K5709" t="s">
        <v>109</v>
      </c>
      <c r="L5709" t="s">
        <v>110</v>
      </c>
      <c r="M5709" t="s">
        <v>712</v>
      </c>
      <c r="N5709" t="s">
        <v>763</v>
      </c>
      <c r="O5709" s="12">
        <v>2008</v>
      </c>
      <c r="P5709" s="12">
        <v>5</v>
      </c>
      <c r="Q5709" s="12">
        <v>2008</v>
      </c>
      <c r="R5709" s="12">
        <v>10</v>
      </c>
      <c r="S5709">
        <f t="shared" si="67"/>
        <v>8.0645161290322578E-2</v>
      </c>
      <c r="T5709" s="7">
        <v>2.5</v>
      </c>
      <c r="U5709">
        <v>12</v>
      </c>
      <c r="V5709" t="s">
        <v>1183</v>
      </c>
      <c r="W5709">
        <f t="shared" si="68"/>
        <v>480</v>
      </c>
      <c r="X5709" s="5">
        <v>2</v>
      </c>
      <c r="Y5709" s="15" t="s">
        <v>48</v>
      </c>
      <c r="Z5709" t="s">
        <v>90</v>
      </c>
      <c r="AA5709" t="s">
        <v>91</v>
      </c>
      <c r="AB5709">
        <v>0</v>
      </c>
      <c r="AC5709" s="68" t="s">
        <v>1476</v>
      </c>
      <c r="AD5709" s="68" t="s">
        <v>1659</v>
      </c>
      <c r="AE5709" t="s">
        <v>1475</v>
      </c>
    </row>
    <row r="5710" spans="1:31" ht="14.4" x14ac:dyDescent="0.3">
      <c r="A5710">
        <v>48</v>
      </c>
      <c r="B5710" t="s">
        <v>24</v>
      </c>
      <c r="C5710" t="s">
        <v>358</v>
      </c>
      <c r="D5710" t="s">
        <v>359</v>
      </c>
      <c r="E5710">
        <v>2011</v>
      </c>
      <c r="F5710" t="s">
        <v>802</v>
      </c>
      <c r="G5710" t="s">
        <v>803</v>
      </c>
      <c r="H5710" s="3" t="s">
        <v>804</v>
      </c>
      <c r="I5710" s="8">
        <v>-18.715</v>
      </c>
      <c r="J5710" s="8">
        <v>-63.192</v>
      </c>
      <c r="K5710" t="s">
        <v>109</v>
      </c>
      <c r="L5710" t="s">
        <v>110</v>
      </c>
      <c r="M5710" t="s">
        <v>712</v>
      </c>
      <c r="N5710" t="s">
        <v>763</v>
      </c>
      <c r="O5710" s="12">
        <v>2008</v>
      </c>
      <c r="P5710" s="12">
        <v>5</v>
      </c>
      <c r="Q5710" s="12">
        <v>2008</v>
      </c>
      <c r="R5710" s="12">
        <v>10</v>
      </c>
      <c r="S5710">
        <f t="shared" si="67"/>
        <v>8.0645161290322578E-2</v>
      </c>
      <c r="T5710" s="7">
        <v>2.5</v>
      </c>
      <c r="U5710">
        <v>12</v>
      </c>
      <c r="V5710" t="s">
        <v>1183</v>
      </c>
      <c r="W5710">
        <f t="shared" si="68"/>
        <v>480</v>
      </c>
      <c r="X5710" s="5">
        <v>2</v>
      </c>
      <c r="Y5710" s="15" t="s">
        <v>48</v>
      </c>
      <c r="Z5710" t="s">
        <v>1131</v>
      </c>
      <c r="AA5710" t="s">
        <v>1132</v>
      </c>
      <c r="AB5710">
        <v>0</v>
      </c>
      <c r="AC5710" s="68" t="s">
        <v>1476</v>
      </c>
      <c r="AD5710" s="68" t="s">
        <v>1659</v>
      </c>
      <c r="AE5710" t="s">
        <v>1475</v>
      </c>
    </row>
    <row r="5711" spans="1:31" ht="14.4" x14ac:dyDescent="0.3">
      <c r="A5711">
        <v>48</v>
      </c>
      <c r="B5711" t="s">
        <v>24</v>
      </c>
      <c r="C5711" t="s">
        <v>358</v>
      </c>
      <c r="D5711" t="s">
        <v>359</v>
      </c>
      <c r="E5711">
        <v>2011</v>
      </c>
      <c r="F5711" t="s">
        <v>802</v>
      </c>
      <c r="G5711" t="s">
        <v>803</v>
      </c>
      <c r="H5711" s="3" t="s">
        <v>804</v>
      </c>
      <c r="I5711" s="8">
        <v>-18.715</v>
      </c>
      <c r="J5711" s="8">
        <v>-63.192</v>
      </c>
      <c r="K5711" t="s">
        <v>109</v>
      </c>
      <c r="L5711" t="s">
        <v>110</v>
      </c>
      <c r="M5711" t="s">
        <v>712</v>
      </c>
      <c r="N5711" t="s">
        <v>763</v>
      </c>
      <c r="O5711" s="12">
        <v>2008</v>
      </c>
      <c r="P5711" s="12">
        <v>5</v>
      </c>
      <c r="Q5711" s="12">
        <v>2008</v>
      </c>
      <c r="R5711" s="12">
        <v>10</v>
      </c>
      <c r="S5711">
        <f t="shared" si="67"/>
        <v>8.0645161290322578E-2</v>
      </c>
      <c r="T5711" s="7">
        <v>2.5</v>
      </c>
      <c r="U5711">
        <v>12</v>
      </c>
      <c r="V5711" t="s">
        <v>1183</v>
      </c>
      <c r="W5711">
        <f t="shared" si="68"/>
        <v>480</v>
      </c>
      <c r="X5711" s="5">
        <v>2</v>
      </c>
      <c r="Y5711" s="15" t="s">
        <v>48</v>
      </c>
      <c r="Z5711" t="s">
        <v>49</v>
      </c>
      <c r="AA5711" t="s">
        <v>1175</v>
      </c>
      <c r="AB5711">
        <v>0</v>
      </c>
      <c r="AC5711" s="68" t="s">
        <v>1476</v>
      </c>
      <c r="AD5711" s="68" t="s">
        <v>1659</v>
      </c>
      <c r="AE5711" t="s">
        <v>1475</v>
      </c>
    </row>
    <row r="5712" spans="1:31" ht="14.4" x14ac:dyDescent="0.3">
      <c r="A5712">
        <v>48</v>
      </c>
      <c r="B5712" t="s">
        <v>24</v>
      </c>
      <c r="C5712" t="s">
        <v>358</v>
      </c>
      <c r="D5712" t="s">
        <v>359</v>
      </c>
      <c r="E5712">
        <v>2011</v>
      </c>
      <c r="F5712" t="s">
        <v>802</v>
      </c>
      <c r="G5712" t="s">
        <v>803</v>
      </c>
      <c r="H5712" s="3" t="s">
        <v>804</v>
      </c>
      <c r="I5712" s="8">
        <v>-18.715</v>
      </c>
      <c r="J5712" s="8">
        <v>-63.192</v>
      </c>
      <c r="K5712" t="s">
        <v>109</v>
      </c>
      <c r="L5712" t="s">
        <v>110</v>
      </c>
      <c r="M5712" t="s">
        <v>712</v>
      </c>
      <c r="N5712" t="s">
        <v>763</v>
      </c>
      <c r="O5712" s="12">
        <v>2008</v>
      </c>
      <c r="P5712" s="12">
        <v>5</v>
      </c>
      <c r="Q5712" s="12">
        <v>2008</v>
      </c>
      <c r="R5712" s="12">
        <v>10</v>
      </c>
      <c r="S5712">
        <f t="shared" si="67"/>
        <v>8.0645161290322578E-2</v>
      </c>
      <c r="T5712" s="7">
        <v>2.5</v>
      </c>
      <c r="U5712">
        <v>12</v>
      </c>
      <c r="V5712" t="s">
        <v>1183</v>
      </c>
      <c r="W5712">
        <f t="shared" si="68"/>
        <v>480</v>
      </c>
      <c r="X5712" s="5">
        <v>2</v>
      </c>
      <c r="Y5712" s="15" t="s">
        <v>48</v>
      </c>
      <c r="Z5712" t="s">
        <v>49</v>
      </c>
      <c r="AA5712" t="s">
        <v>1134</v>
      </c>
      <c r="AB5712">
        <v>0</v>
      </c>
      <c r="AC5712" s="68" t="s">
        <v>1476</v>
      </c>
      <c r="AD5712" s="68" t="s">
        <v>1659</v>
      </c>
      <c r="AE5712" t="s">
        <v>1475</v>
      </c>
    </row>
    <row r="5713" spans="1:31" ht="14.4" x14ac:dyDescent="0.3">
      <c r="A5713">
        <v>48</v>
      </c>
      <c r="B5713" t="s">
        <v>24</v>
      </c>
      <c r="C5713" t="s">
        <v>358</v>
      </c>
      <c r="D5713" t="s">
        <v>359</v>
      </c>
      <c r="E5713">
        <v>2011</v>
      </c>
      <c r="F5713" t="s">
        <v>802</v>
      </c>
      <c r="G5713" t="s">
        <v>803</v>
      </c>
      <c r="H5713" s="3" t="s">
        <v>804</v>
      </c>
      <c r="I5713" s="8">
        <v>-18.715</v>
      </c>
      <c r="J5713" s="8">
        <v>-63.192</v>
      </c>
      <c r="K5713" t="s">
        <v>109</v>
      </c>
      <c r="L5713" t="s">
        <v>110</v>
      </c>
      <c r="M5713" t="s">
        <v>712</v>
      </c>
      <c r="N5713" t="s">
        <v>763</v>
      </c>
      <c r="O5713" s="12">
        <v>2008</v>
      </c>
      <c r="P5713" s="12">
        <v>5</v>
      </c>
      <c r="Q5713" s="12">
        <v>2008</v>
      </c>
      <c r="R5713" s="12">
        <v>10</v>
      </c>
      <c r="S5713">
        <f t="shared" si="67"/>
        <v>8.0645161290322578E-2</v>
      </c>
      <c r="T5713" s="7">
        <v>2.5</v>
      </c>
      <c r="U5713">
        <v>12</v>
      </c>
      <c r="V5713" t="s">
        <v>1183</v>
      </c>
      <c r="W5713">
        <f t="shared" si="68"/>
        <v>480</v>
      </c>
      <c r="X5713" s="5">
        <v>2</v>
      </c>
      <c r="Y5713" s="15" t="s">
        <v>48</v>
      </c>
      <c r="Z5713" t="s">
        <v>49</v>
      </c>
      <c r="AA5713" t="s">
        <v>490</v>
      </c>
      <c r="AB5713">
        <v>0</v>
      </c>
      <c r="AC5713" s="68" t="s">
        <v>1476</v>
      </c>
      <c r="AD5713" s="68" t="s">
        <v>1659</v>
      </c>
      <c r="AE5713" t="s">
        <v>1475</v>
      </c>
    </row>
    <row r="5714" spans="1:31" ht="14.4" x14ac:dyDescent="0.3">
      <c r="A5714">
        <v>48</v>
      </c>
      <c r="B5714" t="s">
        <v>24</v>
      </c>
      <c r="C5714" t="s">
        <v>358</v>
      </c>
      <c r="D5714" t="s">
        <v>359</v>
      </c>
      <c r="E5714">
        <v>2011</v>
      </c>
      <c r="F5714" t="s">
        <v>802</v>
      </c>
      <c r="G5714" t="s">
        <v>803</v>
      </c>
      <c r="H5714" s="3" t="s">
        <v>804</v>
      </c>
      <c r="I5714" s="8">
        <v>-18.715</v>
      </c>
      <c r="J5714" s="8">
        <v>-63.192</v>
      </c>
      <c r="K5714" t="s">
        <v>109</v>
      </c>
      <c r="L5714" t="s">
        <v>110</v>
      </c>
      <c r="M5714" t="s">
        <v>712</v>
      </c>
      <c r="N5714" t="s">
        <v>763</v>
      </c>
      <c r="O5714" s="12">
        <v>2008</v>
      </c>
      <c r="P5714" s="12">
        <v>5</v>
      </c>
      <c r="Q5714" s="12">
        <v>2008</v>
      </c>
      <c r="R5714" s="12">
        <v>10</v>
      </c>
      <c r="S5714">
        <f t="shared" si="67"/>
        <v>8.0645161290322578E-2</v>
      </c>
      <c r="T5714" s="7">
        <v>2.5</v>
      </c>
      <c r="U5714">
        <v>12</v>
      </c>
      <c r="V5714" t="s">
        <v>1183</v>
      </c>
      <c r="W5714">
        <f t="shared" si="68"/>
        <v>480</v>
      </c>
      <c r="X5714" s="5">
        <v>2</v>
      </c>
      <c r="Y5714" s="15" t="s">
        <v>48</v>
      </c>
      <c r="Z5714" t="s">
        <v>49</v>
      </c>
      <c r="AA5714" t="s">
        <v>1176</v>
      </c>
      <c r="AB5714">
        <v>0</v>
      </c>
      <c r="AC5714" s="68" t="s">
        <v>1476</v>
      </c>
      <c r="AD5714" s="68" t="s">
        <v>1659</v>
      </c>
      <c r="AE5714" t="s">
        <v>1475</v>
      </c>
    </row>
    <row r="5715" spans="1:31" ht="14.4" x14ac:dyDescent="0.3">
      <c r="A5715">
        <v>48</v>
      </c>
      <c r="B5715" t="s">
        <v>24</v>
      </c>
      <c r="C5715" t="s">
        <v>358</v>
      </c>
      <c r="D5715" t="s">
        <v>359</v>
      </c>
      <c r="E5715">
        <v>2011</v>
      </c>
      <c r="F5715" t="s">
        <v>802</v>
      </c>
      <c r="G5715" t="s">
        <v>803</v>
      </c>
      <c r="H5715" s="3" t="s">
        <v>804</v>
      </c>
      <c r="I5715" s="8">
        <v>-18.715</v>
      </c>
      <c r="J5715" s="8">
        <v>-63.192</v>
      </c>
      <c r="K5715" t="s">
        <v>109</v>
      </c>
      <c r="L5715" t="s">
        <v>110</v>
      </c>
      <c r="M5715" t="s">
        <v>712</v>
      </c>
      <c r="N5715" t="s">
        <v>763</v>
      </c>
      <c r="O5715" s="12">
        <v>2008</v>
      </c>
      <c r="P5715" s="12">
        <v>5</v>
      </c>
      <c r="Q5715" s="12">
        <v>2008</v>
      </c>
      <c r="R5715" s="12">
        <v>10</v>
      </c>
      <c r="S5715">
        <f t="shared" si="67"/>
        <v>8.0645161290322578E-2</v>
      </c>
      <c r="T5715" s="7">
        <v>2.5</v>
      </c>
      <c r="U5715">
        <v>12</v>
      </c>
      <c r="V5715" t="s">
        <v>1183</v>
      </c>
      <c r="W5715">
        <f t="shared" si="68"/>
        <v>480</v>
      </c>
      <c r="X5715" s="5">
        <v>2</v>
      </c>
      <c r="Y5715" s="15" t="s">
        <v>48</v>
      </c>
      <c r="Z5715" t="s">
        <v>49</v>
      </c>
      <c r="AA5715" t="s">
        <v>52</v>
      </c>
      <c r="AB5715">
        <v>0</v>
      </c>
      <c r="AC5715" s="68" t="s">
        <v>1476</v>
      </c>
      <c r="AD5715" s="68" t="s">
        <v>1659</v>
      </c>
      <c r="AE5715" t="s">
        <v>1475</v>
      </c>
    </row>
    <row r="5716" spans="1:31" ht="14.4" x14ac:dyDescent="0.3">
      <c r="A5716">
        <v>48</v>
      </c>
      <c r="B5716" t="s">
        <v>24</v>
      </c>
      <c r="C5716" t="s">
        <v>358</v>
      </c>
      <c r="D5716" t="s">
        <v>359</v>
      </c>
      <c r="E5716">
        <v>2011</v>
      </c>
      <c r="F5716" t="s">
        <v>802</v>
      </c>
      <c r="G5716" t="s">
        <v>803</v>
      </c>
      <c r="H5716" s="3" t="s">
        <v>804</v>
      </c>
      <c r="I5716" s="8">
        <v>-18.715</v>
      </c>
      <c r="J5716" s="8">
        <v>-63.192</v>
      </c>
      <c r="K5716" t="s">
        <v>109</v>
      </c>
      <c r="L5716" t="s">
        <v>110</v>
      </c>
      <c r="M5716" t="s">
        <v>712</v>
      </c>
      <c r="N5716" t="s">
        <v>763</v>
      </c>
      <c r="O5716" s="12">
        <v>2008</v>
      </c>
      <c r="P5716" s="12">
        <v>5</v>
      </c>
      <c r="Q5716" s="12">
        <v>2008</v>
      </c>
      <c r="R5716" s="12">
        <v>10</v>
      </c>
      <c r="S5716">
        <f t="shared" si="67"/>
        <v>8.0645161290322578E-2</v>
      </c>
      <c r="T5716" s="7">
        <v>2.5</v>
      </c>
      <c r="U5716">
        <v>12</v>
      </c>
      <c r="V5716" t="s">
        <v>1183</v>
      </c>
      <c r="W5716">
        <f t="shared" si="68"/>
        <v>480</v>
      </c>
      <c r="X5716" s="5">
        <v>2</v>
      </c>
      <c r="Y5716" s="15" t="s">
        <v>48</v>
      </c>
      <c r="Z5716" t="s">
        <v>49</v>
      </c>
      <c r="AA5716" t="s">
        <v>1177</v>
      </c>
      <c r="AB5716">
        <v>0</v>
      </c>
      <c r="AC5716" s="68" t="s">
        <v>1476</v>
      </c>
      <c r="AD5716" s="68" t="s">
        <v>1659</v>
      </c>
      <c r="AE5716" t="s">
        <v>1475</v>
      </c>
    </row>
    <row r="5717" spans="1:31" ht="14.4" x14ac:dyDescent="0.3">
      <c r="A5717">
        <v>48</v>
      </c>
      <c r="B5717" t="s">
        <v>24</v>
      </c>
      <c r="C5717" t="s">
        <v>358</v>
      </c>
      <c r="D5717" t="s">
        <v>359</v>
      </c>
      <c r="E5717">
        <v>2011</v>
      </c>
      <c r="F5717" t="s">
        <v>802</v>
      </c>
      <c r="G5717" t="s">
        <v>803</v>
      </c>
      <c r="H5717" s="3" t="s">
        <v>804</v>
      </c>
      <c r="I5717" s="8">
        <v>-18.715</v>
      </c>
      <c r="J5717" s="8">
        <v>-63.192</v>
      </c>
      <c r="K5717" t="s">
        <v>109</v>
      </c>
      <c r="L5717" t="s">
        <v>110</v>
      </c>
      <c r="M5717" t="s">
        <v>712</v>
      </c>
      <c r="N5717" t="s">
        <v>763</v>
      </c>
      <c r="O5717" s="12">
        <v>2008</v>
      </c>
      <c r="P5717" s="12">
        <v>5</v>
      </c>
      <c r="Q5717" s="12">
        <v>2008</v>
      </c>
      <c r="R5717" s="12">
        <v>10</v>
      </c>
      <c r="S5717">
        <f t="shared" si="67"/>
        <v>8.0645161290322578E-2</v>
      </c>
      <c r="T5717" s="7">
        <v>2.5</v>
      </c>
      <c r="U5717">
        <v>12</v>
      </c>
      <c r="V5717" t="s">
        <v>1183</v>
      </c>
      <c r="W5717">
        <f t="shared" si="68"/>
        <v>480</v>
      </c>
      <c r="X5717" s="5">
        <v>2</v>
      </c>
      <c r="Y5717" s="15" t="s">
        <v>48</v>
      </c>
      <c r="Z5717" t="s">
        <v>55</v>
      </c>
      <c r="AA5717" t="s">
        <v>1080</v>
      </c>
      <c r="AB5717">
        <v>0</v>
      </c>
      <c r="AC5717" s="68" t="s">
        <v>1476</v>
      </c>
      <c r="AD5717" s="68" t="s">
        <v>1659</v>
      </c>
      <c r="AE5717" t="s">
        <v>1475</v>
      </c>
    </row>
    <row r="5718" spans="1:31" ht="14.4" x14ac:dyDescent="0.3">
      <c r="A5718">
        <v>48</v>
      </c>
      <c r="B5718" t="s">
        <v>24</v>
      </c>
      <c r="C5718" t="s">
        <v>358</v>
      </c>
      <c r="D5718" t="s">
        <v>359</v>
      </c>
      <c r="E5718">
        <v>2011</v>
      </c>
      <c r="F5718" t="s">
        <v>802</v>
      </c>
      <c r="G5718" t="s">
        <v>803</v>
      </c>
      <c r="H5718" s="3" t="s">
        <v>804</v>
      </c>
      <c r="I5718" s="8">
        <v>-18.715</v>
      </c>
      <c r="J5718" s="8">
        <v>-63.192</v>
      </c>
      <c r="K5718" t="s">
        <v>109</v>
      </c>
      <c r="L5718" t="s">
        <v>110</v>
      </c>
      <c r="M5718" t="s">
        <v>712</v>
      </c>
      <c r="N5718" t="s">
        <v>763</v>
      </c>
      <c r="O5718" s="12">
        <v>2008</v>
      </c>
      <c r="P5718" s="12">
        <v>5</v>
      </c>
      <c r="Q5718" s="12">
        <v>2008</v>
      </c>
      <c r="R5718" s="12">
        <v>10</v>
      </c>
      <c r="S5718">
        <f t="shared" si="67"/>
        <v>8.0645161290322578E-2</v>
      </c>
      <c r="T5718" s="7">
        <v>2.5</v>
      </c>
      <c r="U5718">
        <v>12</v>
      </c>
      <c r="V5718" t="s">
        <v>1183</v>
      </c>
      <c r="W5718">
        <f t="shared" si="68"/>
        <v>480</v>
      </c>
      <c r="X5718" s="5">
        <v>2</v>
      </c>
      <c r="Y5718" s="15" t="s">
        <v>48</v>
      </c>
      <c r="Z5718" t="s">
        <v>55</v>
      </c>
      <c r="AA5718" t="s">
        <v>859</v>
      </c>
      <c r="AB5718">
        <v>0</v>
      </c>
      <c r="AC5718" s="68" t="s">
        <v>1476</v>
      </c>
      <c r="AD5718" s="68" t="s">
        <v>1659</v>
      </c>
      <c r="AE5718" t="s">
        <v>1475</v>
      </c>
    </row>
    <row r="5719" spans="1:31" ht="14.4" x14ac:dyDescent="0.3">
      <c r="A5719">
        <v>48</v>
      </c>
      <c r="B5719" t="s">
        <v>24</v>
      </c>
      <c r="C5719" t="s">
        <v>358</v>
      </c>
      <c r="D5719" t="s">
        <v>359</v>
      </c>
      <c r="E5719">
        <v>2011</v>
      </c>
      <c r="F5719" t="s">
        <v>802</v>
      </c>
      <c r="G5719" t="s">
        <v>803</v>
      </c>
      <c r="H5719" s="3" t="s">
        <v>804</v>
      </c>
      <c r="I5719" s="8">
        <v>-18.715</v>
      </c>
      <c r="J5719" s="8">
        <v>-63.192</v>
      </c>
      <c r="K5719" t="s">
        <v>109</v>
      </c>
      <c r="L5719" t="s">
        <v>110</v>
      </c>
      <c r="M5719" t="s">
        <v>712</v>
      </c>
      <c r="N5719" t="s">
        <v>763</v>
      </c>
      <c r="O5719" s="12">
        <v>2008</v>
      </c>
      <c r="P5719" s="12">
        <v>5</v>
      </c>
      <c r="Q5719" s="12">
        <v>2008</v>
      </c>
      <c r="R5719" s="12">
        <v>10</v>
      </c>
      <c r="S5719">
        <f t="shared" si="67"/>
        <v>8.0645161290322578E-2</v>
      </c>
      <c r="T5719" s="7">
        <v>2.5</v>
      </c>
      <c r="U5719">
        <v>12</v>
      </c>
      <c r="V5719" t="s">
        <v>1183</v>
      </c>
      <c r="W5719">
        <f t="shared" si="68"/>
        <v>480</v>
      </c>
      <c r="X5719" s="5">
        <v>2</v>
      </c>
      <c r="Y5719" s="15" t="s">
        <v>48</v>
      </c>
      <c r="Z5719" t="s">
        <v>55</v>
      </c>
      <c r="AA5719" t="s">
        <v>1054</v>
      </c>
      <c r="AB5719">
        <v>0</v>
      </c>
      <c r="AC5719" s="68" t="s">
        <v>1476</v>
      </c>
      <c r="AD5719" s="68" t="s">
        <v>1659</v>
      </c>
      <c r="AE5719" t="s">
        <v>1475</v>
      </c>
    </row>
    <row r="5720" spans="1:31" ht="14.4" x14ac:dyDescent="0.3">
      <c r="A5720">
        <v>48</v>
      </c>
      <c r="B5720" t="s">
        <v>24</v>
      </c>
      <c r="C5720" t="s">
        <v>358</v>
      </c>
      <c r="D5720" t="s">
        <v>359</v>
      </c>
      <c r="E5720">
        <v>2011</v>
      </c>
      <c r="F5720" t="s">
        <v>802</v>
      </c>
      <c r="G5720" t="s">
        <v>803</v>
      </c>
      <c r="H5720" s="3" t="s">
        <v>804</v>
      </c>
      <c r="I5720" s="8">
        <v>-18.715</v>
      </c>
      <c r="J5720" s="8">
        <v>-63.192</v>
      </c>
      <c r="K5720" t="s">
        <v>109</v>
      </c>
      <c r="L5720" t="s">
        <v>110</v>
      </c>
      <c r="M5720" t="s">
        <v>712</v>
      </c>
      <c r="N5720" t="s">
        <v>763</v>
      </c>
      <c r="O5720" s="12">
        <v>2008</v>
      </c>
      <c r="P5720" s="12">
        <v>5</v>
      </c>
      <c r="Q5720" s="12">
        <v>2008</v>
      </c>
      <c r="R5720" s="12">
        <v>10</v>
      </c>
      <c r="S5720">
        <f t="shared" si="67"/>
        <v>8.0645161290322578E-2</v>
      </c>
      <c r="T5720" s="7">
        <v>2.5</v>
      </c>
      <c r="U5720">
        <v>12</v>
      </c>
      <c r="V5720" t="s">
        <v>1183</v>
      </c>
      <c r="W5720">
        <f t="shared" si="68"/>
        <v>480</v>
      </c>
      <c r="X5720" s="5">
        <v>2</v>
      </c>
      <c r="Y5720" s="15" t="s">
        <v>48</v>
      </c>
      <c r="Z5720" t="s">
        <v>55</v>
      </c>
      <c r="AA5720" t="s">
        <v>890</v>
      </c>
      <c r="AB5720">
        <v>0</v>
      </c>
      <c r="AC5720" s="68" t="s">
        <v>1476</v>
      </c>
      <c r="AD5720" s="68" t="s">
        <v>1659</v>
      </c>
      <c r="AE5720" t="s">
        <v>1475</v>
      </c>
    </row>
    <row r="5721" spans="1:31" ht="14.4" x14ac:dyDescent="0.3">
      <c r="A5721">
        <v>48</v>
      </c>
      <c r="B5721" t="s">
        <v>24</v>
      </c>
      <c r="C5721" t="s">
        <v>358</v>
      </c>
      <c r="D5721" t="s">
        <v>359</v>
      </c>
      <c r="E5721">
        <v>2011</v>
      </c>
      <c r="F5721" t="s">
        <v>802</v>
      </c>
      <c r="G5721" t="s">
        <v>803</v>
      </c>
      <c r="H5721" s="3" t="s">
        <v>804</v>
      </c>
      <c r="I5721" s="8">
        <v>-18.715</v>
      </c>
      <c r="J5721" s="8">
        <v>-63.192</v>
      </c>
      <c r="K5721" t="s">
        <v>109</v>
      </c>
      <c r="L5721" t="s">
        <v>110</v>
      </c>
      <c r="M5721" t="s">
        <v>712</v>
      </c>
      <c r="N5721" t="s">
        <v>763</v>
      </c>
      <c r="O5721" s="12">
        <v>2008</v>
      </c>
      <c r="P5721" s="12">
        <v>5</v>
      </c>
      <c r="Q5721" s="12">
        <v>2008</v>
      </c>
      <c r="R5721" s="12">
        <v>10</v>
      </c>
      <c r="S5721">
        <f t="shared" si="67"/>
        <v>8.0645161290322578E-2</v>
      </c>
      <c r="T5721" s="7">
        <v>2.5</v>
      </c>
      <c r="U5721">
        <v>12</v>
      </c>
      <c r="V5721" t="s">
        <v>1183</v>
      </c>
      <c r="W5721">
        <f t="shared" si="68"/>
        <v>480</v>
      </c>
      <c r="X5721" s="5">
        <v>2</v>
      </c>
      <c r="Y5721" s="15" t="s">
        <v>48</v>
      </c>
      <c r="Z5721" t="s">
        <v>55</v>
      </c>
      <c r="AA5721" t="s">
        <v>860</v>
      </c>
      <c r="AB5721">
        <v>0</v>
      </c>
      <c r="AC5721" s="68" t="s">
        <v>1476</v>
      </c>
      <c r="AD5721" s="68" t="s">
        <v>1659</v>
      </c>
      <c r="AE5721" t="s">
        <v>1475</v>
      </c>
    </row>
    <row r="5722" spans="1:31" ht="14.4" x14ac:dyDescent="0.3">
      <c r="A5722">
        <v>48</v>
      </c>
      <c r="B5722" t="s">
        <v>24</v>
      </c>
      <c r="C5722" t="s">
        <v>358</v>
      </c>
      <c r="D5722" t="s">
        <v>359</v>
      </c>
      <c r="E5722">
        <v>2011</v>
      </c>
      <c r="F5722" t="s">
        <v>802</v>
      </c>
      <c r="G5722" t="s">
        <v>803</v>
      </c>
      <c r="H5722" s="3" t="s">
        <v>804</v>
      </c>
      <c r="I5722" s="8">
        <v>-18.715</v>
      </c>
      <c r="J5722" s="8">
        <v>-63.192</v>
      </c>
      <c r="K5722" t="s">
        <v>109</v>
      </c>
      <c r="L5722" t="s">
        <v>110</v>
      </c>
      <c r="M5722" t="s">
        <v>712</v>
      </c>
      <c r="N5722" t="s">
        <v>763</v>
      </c>
      <c r="O5722" s="12">
        <v>2008</v>
      </c>
      <c r="P5722" s="12">
        <v>5</v>
      </c>
      <c r="Q5722" s="12">
        <v>2008</v>
      </c>
      <c r="R5722" s="12">
        <v>10</v>
      </c>
      <c r="S5722">
        <f t="shared" si="67"/>
        <v>8.0645161290322578E-2</v>
      </c>
      <c r="T5722" s="7">
        <v>2.5</v>
      </c>
      <c r="U5722">
        <v>12</v>
      </c>
      <c r="V5722" t="s">
        <v>1183</v>
      </c>
      <c r="W5722">
        <f t="shared" si="68"/>
        <v>480</v>
      </c>
      <c r="X5722" s="5">
        <v>2</v>
      </c>
      <c r="Y5722" s="15" t="s">
        <v>48</v>
      </c>
      <c r="Z5722" t="s">
        <v>55</v>
      </c>
      <c r="AA5722" t="s">
        <v>503</v>
      </c>
      <c r="AB5722">
        <v>0</v>
      </c>
      <c r="AC5722" s="68" t="s">
        <v>1476</v>
      </c>
      <c r="AD5722" s="68" t="s">
        <v>1659</v>
      </c>
      <c r="AE5722" t="s">
        <v>1475</v>
      </c>
    </row>
    <row r="5723" spans="1:31" ht="14.4" x14ac:dyDescent="0.3">
      <c r="A5723">
        <v>48</v>
      </c>
      <c r="B5723" t="s">
        <v>24</v>
      </c>
      <c r="C5723" t="s">
        <v>358</v>
      </c>
      <c r="D5723" t="s">
        <v>359</v>
      </c>
      <c r="E5723">
        <v>2011</v>
      </c>
      <c r="F5723" t="s">
        <v>802</v>
      </c>
      <c r="G5723" t="s">
        <v>803</v>
      </c>
      <c r="H5723" s="3" t="s">
        <v>804</v>
      </c>
      <c r="I5723" s="8">
        <v>-18.715</v>
      </c>
      <c r="J5723" s="8">
        <v>-63.192</v>
      </c>
      <c r="K5723" t="s">
        <v>109</v>
      </c>
      <c r="L5723" t="s">
        <v>110</v>
      </c>
      <c r="M5723" t="s">
        <v>712</v>
      </c>
      <c r="N5723" t="s">
        <v>763</v>
      </c>
      <c r="O5723" s="12">
        <v>2008</v>
      </c>
      <c r="P5723" s="12">
        <v>5</v>
      </c>
      <c r="Q5723" s="12">
        <v>2008</v>
      </c>
      <c r="R5723" s="12">
        <v>10</v>
      </c>
      <c r="S5723">
        <f t="shared" si="67"/>
        <v>8.0645161290322578E-2</v>
      </c>
      <c r="T5723" s="7">
        <v>2.5</v>
      </c>
      <c r="U5723">
        <v>12</v>
      </c>
      <c r="V5723" t="s">
        <v>1183</v>
      </c>
      <c r="W5723">
        <f t="shared" si="68"/>
        <v>480</v>
      </c>
      <c r="X5723" s="5">
        <v>2</v>
      </c>
      <c r="Y5723" s="15" t="s">
        <v>48</v>
      </c>
      <c r="Z5723" t="s">
        <v>55</v>
      </c>
      <c r="AA5723" t="s">
        <v>1106</v>
      </c>
      <c r="AB5723">
        <v>0</v>
      </c>
      <c r="AC5723" s="68" t="s">
        <v>1476</v>
      </c>
      <c r="AD5723" s="68" t="s">
        <v>1659</v>
      </c>
      <c r="AE5723" t="s">
        <v>1475</v>
      </c>
    </row>
    <row r="5724" spans="1:31" ht="14.4" x14ac:dyDescent="0.3">
      <c r="A5724">
        <v>48</v>
      </c>
      <c r="B5724" t="s">
        <v>24</v>
      </c>
      <c r="C5724" t="s">
        <v>358</v>
      </c>
      <c r="D5724" t="s">
        <v>359</v>
      </c>
      <c r="E5724">
        <v>2011</v>
      </c>
      <c r="F5724" t="s">
        <v>802</v>
      </c>
      <c r="G5724" t="s">
        <v>803</v>
      </c>
      <c r="H5724" s="3" t="s">
        <v>804</v>
      </c>
      <c r="I5724" s="8">
        <v>-18.715</v>
      </c>
      <c r="J5724" s="8">
        <v>-63.192</v>
      </c>
      <c r="K5724" t="s">
        <v>109</v>
      </c>
      <c r="L5724" t="s">
        <v>110</v>
      </c>
      <c r="M5724" t="s">
        <v>712</v>
      </c>
      <c r="N5724" t="s">
        <v>763</v>
      </c>
      <c r="O5724" s="12">
        <v>2008</v>
      </c>
      <c r="P5724" s="12">
        <v>5</v>
      </c>
      <c r="Q5724" s="12">
        <v>2008</v>
      </c>
      <c r="R5724" s="12">
        <v>10</v>
      </c>
      <c r="S5724">
        <f t="shared" si="67"/>
        <v>8.0645161290322578E-2</v>
      </c>
      <c r="T5724" s="7">
        <v>2.5</v>
      </c>
      <c r="U5724">
        <v>12</v>
      </c>
      <c r="V5724" t="s">
        <v>1183</v>
      </c>
      <c r="W5724">
        <f t="shared" si="68"/>
        <v>480</v>
      </c>
      <c r="X5724" s="5">
        <v>2</v>
      </c>
      <c r="Y5724" s="15" t="s">
        <v>48</v>
      </c>
      <c r="Z5724" t="s">
        <v>55</v>
      </c>
      <c r="AA5724" t="s">
        <v>861</v>
      </c>
      <c r="AB5724">
        <v>0</v>
      </c>
      <c r="AC5724" s="68" t="s">
        <v>1476</v>
      </c>
      <c r="AD5724" s="68" t="s">
        <v>1659</v>
      </c>
      <c r="AE5724" t="s">
        <v>1475</v>
      </c>
    </row>
    <row r="5725" spans="1:31" ht="14.4" x14ac:dyDescent="0.3">
      <c r="A5725">
        <v>48</v>
      </c>
      <c r="B5725" t="s">
        <v>24</v>
      </c>
      <c r="C5725" t="s">
        <v>358</v>
      </c>
      <c r="D5725" t="s">
        <v>359</v>
      </c>
      <c r="E5725">
        <v>2011</v>
      </c>
      <c r="F5725" t="s">
        <v>802</v>
      </c>
      <c r="G5725" t="s">
        <v>803</v>
      </c>
      <c r="H5725" s="3" t="s">
        <v>804</v>
      </c>
      <c r="I5725" s="8">
        <v>-18.715</v>
      </c>
      <c r="J5725" s="8">
        <v>-63.192</v>
      </c>
      <c r="K5725" t="s">
        <v>109</v>
      </c>
      <c r="L5725" t="s">
        <v>110</v>
      </c>
      <c r="M5725" t="s">
        <v>712</v>
      </c>
      <c r="N5725" t="s">
        <v>763</v>
      </c>
      <c r="O5725" s="12">
        <v>2008</v>
      </c>
      <c r="P5725" s="12">
        <v>5</v>
      </c>
      <c r="Q5725" s="12">
        <v>2008</v>
      </c>
      <c r="R5725" s="12">
        <v>10</v>
      </c>
      <c r="S5725">
        <f t="shared" si="67"/>
        <v>8.0645161290322578E-2</v>
      </c>
      <c r="T5725" s="7">
        <v>2.5</v>
      </c>
      <c r="U5725">
        <v>12</v>
      </c>
      <c r="V5725" t="s">
        <v>1183</v>
      </c>
      <c r="W5725">
        <f t="shared" si="68"/>
        <v>480</v>
      </c>
      <c r="X5725" s="5">
        <v>2</v>
      </c>
      <c r="Y5725" s="15" t="s">
        <v>48</v>
      </c>
      <c r="Z5725" t="s">
        <v>55</v>
      </c>
      <c r="AA5725" t="s">
        <v>56</v>
      </c>
      <c r="AB5725">
        <v>0</v>
      </c>
      <c r="AC5725" s="68" t="s">
        <v>1476</v>
      </c>
      <c r="AD5725" s="68" t="s">
        <v>1659</v>
      </c>
      <c r="AE5725" t="s">
        <v>1475</v>
      </c>
    </row>
    <row r="5726" spans="1:31" ht="14.4" x14ac:dyDescent="0.3">
      <c r="A5726">
        <v>48</v>
      </c>
      <c r="B5726" t="s">
        <v>24</v>
      </c>
      <c r="C5726" t="s">
        <v>358</v>
      </c>
      <c r="D5726" t="s">
        <v>359</v>
      </c>
      <c r="E5726">
        <v>2011</v>
      </c>
      <c r="F5726" t="s">
        <v>802</v>
      </c>
      <c r="G5726" t="s">
        <v>803</v>
      </c>
      <c r="H5726" s="3" t="s">
        <v>804</v>
      </c>
      <c r="I5726" s="8">
        <v>-18.715</v>
      </c>
      <c r="J5726" s="8">
        <v>-63.192</v>
      </c>
      <c r="K5726" t="s">
        <v>109</v>
      </c>
      <c r="L5726" t="s">
        <v>110</v>
      </c>
      <c r="M5726" t="s">
        <v>712</v>
      </c>
      <c r="N5726" t="s">
        <v>763</v>
      </c>
      <c r="O5726" s="12">
        <v>2008</v>
      </c>
      <c r="P5726" s="12">
        <v>5</v>
      </c>
      <c r="Q5726" s="12">
        <v>2008</v>
      </c>
      <c r="R5726" s="12">
        <v>10</v>
      </c>
      <c r="S5726">
        <f t="shared" si="67"/>
        <v>8.0645161290322578E-2</v>
      </c>
      <c r="T5726" s="7">
        <v>2.5</v>
      </c>
      <c r="U5726">
        <v>12</v>
      </c>
      <c r="V5726" t="s">
        <v>1183</v>
      </c>
      <c r="W5726">
        <f t="shared" si="68"/>
        <v>480</v>
      </c>
      <c r="X5726" s="5">
        <v>2</v>
      </c>
      <c r="Y5726" s="15" t="s">
        <v>48</v>
      </c>
      <c r="Z5726" t="s">
        <v>55</v>
      </c>
      <c r="AA5726" t="s">
        <v>895</v>
      </c>
      <c r="AB5726">
        <v>0</v>
      </c>
      <c r="AC5726" s="68" t="s">
        <v>1476</v>
      </c>
      <c r="AD5726" s="68" t="s">
        <v>1659</v>
      </c>
      <c r="AE5726" t="s">
        <v>1475</v>
      </c>
    </row>
    <row r="5727" spans="1:31" ht="14.4" x14ac:dyDescent="0.3">
      <c r="A5727">
        <v>48</v>
      </c>
      <c r="B5727" t="s">
        <v>24</v>
      </c>
      <c r="C5727" t="s">
        <v>358</v>
      </c>
      <c r="D5727" t="s">
        <v>359</v>
      </c>
      <c r="E5727">
        <v>2011</v>
      </c>
      <c r="F5727" t="s">
        <v>802</v>
      </c>
      <c r="G5727" t="s">
        <v>803</v>
      </c>
      <c r="H5727" s="3" t="s">
        <v>804</v>
      </c>
      <c r="I5727" s="8">
        <v>-18.715</v>
      </c>
      <c r="J5727" s="8">
        <v>-63.192</v>
      </c>
      <c r="K5727" t="s">
        <v>109</v>
      </c>
      <c r="L5727" t="s">
        <v>110</v>
      </c>
      <c r="M5727" t="s">
        <v>712</v>
      </c>
      <c r="N5727" t="s">
        <v>763</v>
      </c>
      <c r="O5727" s="12">
        <v>2008</v>
      </c>
      <c r="P5727" s="12">
        <v>5</v>
      </c>
      <c r="Q5727" s="12">
        <v>2008</v>
      </c>
      <c r="R5727" s="12">
        <v>10</v>
      </c>
      <c r="S5727">
        <f t="shared" si="67"/>
        <v>8.0645161290322578E-2</v>
      </c>
      <c r="T5727" s="7">
        <v>2.5</v>
      </c>
      <c r="U5727">
        <v>12</v>
      </c>
      <c r="V5727" t="s">
        <v>1183</v>
      </c>
      <c r="W5727">
        <f t="shared" si="68"/>
        <v>480</v>
      </c>
      <c r="X5727" s="5">
        <v>2</v>
      </c>
      <c r="Y5727" s="15" t="s">
        <v>48</v>
      </c>
      <c r="Z5727" t="s">
        <v>55</v>
      </c>
      <c r="AA5727" t="s">
        <v>1135</v>
      </c>
      <c r="AB5727">
        <v>0</v>
      </c>
      <c r="AC5727" s="68" t="s">
        <v>1476</v>
      </c>
      <c r="AD5727" s="68" t="s">
        <v>1659</v>
      </c>
      <c r="AE5727" t="s">
        <v>1475</v>
      </c>
    </row>
    <row r="5728" spans="1:31" ht="14.4" x14ac:dyDescent="0.3">
      <c r="A5728">
        <v>48</v>
      </c>
      <c r="B5728" t="s">
        <v>24</v>
      </c>
      <c r="C5728" t="s">
        <v>358</v>
      </c>
      <c r="D5728" t="s">
        <v>359</v>
      </c>
      <c r="E5728">
        <v>2011</v>
      </c>
      <c r="F5728" t="s">
        <v>802</v>
      </c>
      <c r="G5728" t="s">
        <v>803</v>
      </c>
      <c r="H5728" s="3" t="s">
        <v>804</v>
      </c>
      <c r="I5728" s="8">
        <v>-18.715</v>
      </c>
      <c r="J5728" s="8">
        <v>-63.192</v>
      </c>
      <c r="K5728" t="s">
        <v>109</v>
      </c>
      <c r="L5728" t="s">
        <v>110</v>
      </c>
      <c r="M5728" t="s">
        <v>712</v>
      </c>
      <c r="N5728" t="s">
        <v>763</v>
      </c>
      <c r="O5728" s="12">
        <v>2008</v>
      </c>
      <c r="P5728" s="12">
        <v>5</v>
      </c>
      <c r="Q5728" s="12">
        <v>2008</v>
      </c>
      <c r="R5728" s="12">
        <v>10</v>
      </c>
      <c r="S5728">
        <f t="shared" si="67"/>
        <v>8.0645161290322578E-2</v>
      </c>
      <c r="T5728" s="7">
        <v>2.5</v>
      </c>
      <c r="U5728">
        <v>12</v>
      </c>
      <c r="V5728" t="s">
        <v>1183</v>
      </c>
      <c r="W5728">
        <f t="shared" si="68"/>
        <v>480</v>
      </c>
      <c r="X5728" s="5">
        <v>2</v>
      </c>
      <c r="Y5728" s="15" t="s">
        <v>48</v>
      </c>
      <c r="Z5728" t="s">
        <v>55</v>
      </c>
      <c r="AA5728" t="s">
        <v>59</v>
      </c>
      <c r="AB5728">
        <v>3</v>
      </c>
      <c r="AC5728" s="68" t="s">
        <v>1476</v>
      </c>
      <c r="AD5728" s="68" t="s">
        <v>1659</v>
      </c>
      <c r="AE5728" t="s">
        <v>1475</v>
      </c>
    </row>
    <row r="5729" spans="1:31" ht="14.4" x14ac:dyDescent="0.3">
      <c r="A5729">
        <v>48</v>
      </c>
      <c r="B5729" t="s">
        <v>24</v>
      </c>
      <c r="C5729" t="s">
        <v>358</v>
      </c>
      <c r="D5729" t="s">
        <v>359</v>
      </c>
      <c r="E5729">
        <v>2011</v>
      </c>
      <c r="F5729" t="s">
        <v>802</v>
      </c>
      <c r="G5729" t="s">
        <v>803</v>
      </c>
      <c r="H5729" s="3" t="s">
        <v>804</v>
      </c>
      <c r="I5729" s="8">
        <v>-18.715</v>
      </c>
      <c r="J5729" s="8">
        <v>-63.192</v>
      </c>
      <c r="K5729" t="s">
        <v>109</v>
      </c>
      <c r="L5729" t="s">
        <v>110</v>
      </c>
      <c r="M5729" t="s">
        <v>712</v>
      </c>
      <c r="N5729" t="s">
        <v>763</v>
      </c>
      <c r="O5729" s="12">
        <v>2008</v>
      </c>
      <c r="P5729" s="12">
        <v>5</v>
      </c>
      <c r="Q5729" s="12">
        <v>2008</v>
      </c>
      <c r="R5729" s="12">
        <v>10</v>
      </c>
      <c r="S5729">
        <f t="shared" si="67"/>
        <v>8.0645161290322578E-2</v>
      </c>
      <c r="T5729" s="7">
        <v>2.5</v>
      </c>
      <c r="U5729">
        <v>12</v>
      </c>
      <c r="V5729" t="s">
        <v>1183</v>
      </c>
      <c r="W5729">
        <f t="shared" si="68"/>
        <v>480</v>
      </c>
      <c r="X5729" s="5">
        <v>2</v>
      </c>
      <c r="Y5729" s="15" t="s">
        <v>48</v>
      </c>
      <c r="Z5729" t="s">
        <v>55</v>
      </c>
      <c r="AA5729" t="s">
        <v>1136</v>
      </c>
      <c r="AB5729">
        <v>0</v>
      </c>
      <c r="AC5729" s="68" t="s">
        <v>1476</v>
      </c>
      <c r="AD5729" s="68" t="s">
        <v>1659</v>
      </c>
      <c r="AE5729" t="s">
        <v>1475</v>
      </c>
    </row>
    <row r="5730" spans="1:31" ht="14.4" x14ac:dyDescent="0.3">
      <c r="A5730">
        <v>48</v>
      </c>
      <c r="B5730" t="s">
        <v>24</v>
      </c>
      <c r="C5730" t="s">
        <v>358</v>
      </c>
      <c r="D5730" t="s">
        <v>359</v>
      </c>
      <c r="E5730">
        <v>2011</v>
      </c>
      <c r="F5730" t="s">
        <v>802</v>
      </c>
      <c r="G5730" t="s">
        <v>803</v>
      </c>
      <c r="H5730" s="3" t="s">
        <v>804</v>
      </c>
      <c r="I5730" s="8">
        <v>-18.715</v>
      </c>
      <c r="J5730" s="8">
        <v>-63.192</v>
      </c>
      <c r="K5730" t="s">
        <v>109</v>
      </c>
      <c r="L5730" t="s">
        <v>110</v>
      </c>
      <c r="M5730" t="s">
        <v>712</v>
      </c>
      <c r="N5730" t="s">
        <v>763</v>
      </c>
      <c r="O5730" s="12">
        <v>2008</v>
      </c>
      <c r="P5730" s="12">
        <v>5</v>
      </c>
      <c r="Q5730" s="12">
        <v>2008</v>
      </c>
      <c r="R5730" s="12">
        <v>10</v>
      </c>
      <c r="S5730">
        <f t="shared" si="67"/>
        <v>8.0645161290322578E-2</v>
      </c>
      <c r="T5730" s="7">
        <v>2.5</v>
      </c>
      <c r="U5730">
        <v>12</v>
      </c>
      <c r="V5730" t="s">
        <v>1183</v>
      </c>
      <c r="W5730">
        <f t="shared" si="68"/>
        <v>480</v>
      </c>
      <c r="X5730" s="5">
        <v>2</v>
      </c>
      <c r="Y5730" s="15" t="s">
        <v>48</v>
      </c>
      <c r="Z5730" t="s">
        <v>55</v>
      </c>
      <c r="AA5730" t="s">
        <v>62</v>
      </c>
      <c r="AB5730">
        <v>5</v>
      </c>
      <c r="AC5730" s="68" t="s">
        <v>1476</v>
      </c>
      <c r="AD5730" s="68" t="s">
        <v>1659</v>
      </c>
      <c r="AE5730" t="s">
        <v>1475</v>
      </c>
    </row>
    <row r="5731" spans="1:31" ht="14.4" x14ac:dyDescent="0.3">
      <c r="A5731">
        <v>48</v>
      </c>
      <c r="B5731" t="s">
        <v>24</v>
      </c>
      <c r="C5731" t="s">
        <v>358</v>
      </c>
      <c r="D5731" t="s">
        <v>359</v>
      </c>
      <c r="E5731">
        <v>2011</v>
      </c>
      <c r="F5731" t="s">
        <v>802</v>
      </c>
      <c r="G5731" t="s">
        <v>803</v>
      </c>
      <c r="H5731" s="3" t="s">
        <v>804</v>
      </c>
      <c r="I5731" s="8">
        <v>-18.715</v>
      </c>
      <c r="J5731" s="8">
        <v>-63.192</v>
      </c>
      <c r="K5731" t="s">
        <v>109</v>
      </c>
      <c r="L5731" t="s">
        <v>110</v>
      </c>
      <c r="M5731" t="s">
        <v>712</v>
      </c>
      <c r="N5731" t="s">
        <v>763</v>
      </c>
      <c r="O5731" s="12">
        <v>2008</v>
      </c>
      <c r="P5731" s="12">
        <v>5</v>
      </c>
      <c r="Q5731" s="12">
        <v>2008</v>
      </c>
      <c r="R5731" s="12">
        <v>10</v>
      </c>
      <c r="S5731">
        <f t="shared" si="67"/>
        <v>8.0645161290322578E-2</v>
      </c>
      <c r="T5731" s="7">
        <v>2.5</v>
      </c>
      <c r="U5731">
        <v>12</v>
      </c>
      <c r="V5731" t="s">
        <v>1183</v>
      </c>
      <c r="W5731">
        <f t="shared" si="68"/>
        <v>480</v>
      </c>
      <c r="X5731" s="5">
        <v>2</v>
      </c>
      <c r="Y5731" s="15" t="s">
        <v>48</v>
      </c>
      <c r="Z5731" t="s">
        <v>55</v>
      </c>
      <c r="AA5731" t="s">
        <v>1082</v>
      </c>
      <c r="AB5731">
        <v>0</v>
      </c>
      <c r="AC5731" s="68" t="s">
        <v>1476</v>
      </c>
      <c r="AD5731" s="68" t="s">
        <v>1659</v>
      </c>
      <c r="AE5731" t="s">
        <v>1475</v>
      </c>
    </row>
    <row r="5732" spans="1:31" ht="14.4" x14ac:dyDescent="0.3">
      <c r="A5732">
        <v>48</v>
      </c>
      <c r="B5732" t="s">
        <v>24</v>
      </c>
      <c r="C5732" t="s">
        <v>358</v>
      </c>
      <c r="D5732" t="s">
        <v>359</v>
      </c>
      <c r="E5732">
        <v>2011</v>
      </c>
      <c r="F5732" t="s">
        <v>802</v>
      </c>
      <c r="G5732" t="s">
        <v>803</v>
      </c>
      <c r="H5732" s="3" t="s">
        <v>804</v>
      </c>
      <c r="I5732" s="8">
        <v>-18.715</v>
      </c>
      <c r="J5732" s="8">
        <v>-63.192</v>
      </c>
      <c r="K5732" t="s">
        <v>109</v>
      </c>
      <c r="L5732" t="s">
        <v>110</v>
      </c>
      <c r="M5732" t="s">
        <v>712</v>
      </c>
      <c r="N5732" t="s">
        <v>763</v>
      </c>
      <c r="O5732" s="12">
        <v>2008</v>
      </c>
      <c r="P5732" s="12">
        <v>5</v>
      </c>
      <c r="Q5732" s="12">
        <v>2008</v>
      </c>
      <c r="R5732" s="12">
        <v>10</v>
      </c>
      <c r="S5732">
        <f t="shared" si="67"/>
        <v>8.0645161290322578E-2</v>
      </c>
      <c r="T5732" s="7">
        <v>2.5</v>
      </c>
      <c r="U5732">
        <v>12</v>
      </c>
      <c r="V5732" t="s">
        <v>1183</v>
      </c>
      <c r="W5732">
        <f t="shared" si="68"/>
        <v>480</v>
      </c>
      <c r="X5732" s="5">
        <v>2</v>
      </c>
      <c r="Y5732" s="15" t="s">
        <v>48</v>
      </c>
      <c r="Z5732" t="s">
        <v>55</v>
      </c>
      <c r="AA5732" t="s">
        <v>1162</v>
      </c>
      <c r="AB5732">
        <v>0</v>
      </c>
      <c r="AC5732" s="68" t="s">
        <v>1476</v>
      </c>
      <c r="AD5732" s="68" t="s">
        <v>1659</v>
      </c>
      <c r="AE5732" t="s">
        <v>1475</v>
      </c>
    </row>
    <row r="5733" spans="1:31" ht="14.4" x14ac:dyDescent="0.3">
      <c r="A5733">
        <v>48</v>
      </c>
      <c r="B5733" t="s">
        <v>24</v>
      </c>
      <c r="C5733" t="s">
        <v>358</v>
      </c>
      <c r="D5733" t="s">
        <v>359</v>
      </c>
      <c r="E5733">
        <v>2011</v>
      </c>
      <c r="F5733" t="s">
        <v>802</v>
      </c>
      <c r="G5733" t="s">
        <v>803</v>
      </c>
      <c r="H5733" s="3" t="s">
        <v>804</v>
      </c>
      <c r="I5733" s="8">
        <v>-18.715</v>
      </c>
      <c r="J5733" s="8">
        <v>-63.192</v>
      </c>
      <c r="K5733" t="s">
        <v>109</v>
      </c>
      <c r="L5733" t="s">
        <v>110</v>
      </c>
      <c r="M5733" t="s">
        <v>712</v>
      </c>
      <c r="N5733" t="s">
        <v>763</v>
      </c>
      <c r="O5733" s="12">
        <v>2008</v>
      </c>
      <c r="P5733" s="12">
        <v>5</v>
      </c>
      <c r="Q5733" s="12">
        <v>2008</v>
      </c>
      <c r="R5733" s="12">
        <v>10</v>
      </c>
      <c r="S5733">
        <f t="shared" si="67"/>
        <v>8.0645161290322578E-2</v>
      </c>
      <c r="T5733" s="7">
        <v>2.5</v>
      </c>
      <c r="U5733">
        <v>12</v>
      </c>
      <c r="V5733" t="s">
        <v>1183</v>
      </c>
      <c r="W5733">
        <f t="shared" si="68"/>
        <v>480</v>
      </c>
      <c r="X5733" s="5">
        <v>2</v>
      </c>
      <c r="Y5733" s="15" t="s">
        <v>48</v>
      </c>
      <c r="Z5733" t="s">
        <v>55</v>
      </c>
      <c r="AA5733" t="s">
        <v>655</v>
      </c>
      <c r="AB5733">
        <v>0</v>
      </c>
      <c r="AC5733" s="68" t="s">
        <v>1476</v>
      </c>
      <c r="AD5733" s="68" t="s">
        <v>1659</v>
      </c>
      <c r="AE5733" t="s">
        <v>1475</v>
      </c>
    </row>
    <row r="5734" spans="1:31" ht="14.4" x14ac:dyDescent="0.3">
      <c r="A5734">
        <v>48</v>
      </c>
      <c r="B5734" t="s">
        <v>24</v>
      </c>
      <c r="C5734" t="s">
        <v>358</v>
      </c>
      <c r="D5734" t="s">
        <v>359</v>
      </c>
      <c r="E5734">
        <v>2011</v>
      </c>
      <c r="F5734" t="s">
        <v>802</v>
      </c>
      <c r="G5734" t="s">
        <v>803</v>
      </c>
      <c r="H5734" s="3" t="s">
        <v>804</v>
      </c>
      <c r="I5734" s="8">
        <v>-18.715</v>
      </c>
      <c r="J5734" s="8">
        <v>-63.192</v>
      </c>
      <c r="K5734" t="s">
        <v>109</v>
      </c>
      <c r="L5734" t="s">
        <v>110</v>
      </c>
      <c r="M5734" t="s">
        <v>712</v>
      </c>
      <c r="N5734" t="s">
        <v>763</v>
      </c>
      <c r="O5734" s="12">
        <v>2008</v>
      </c>
      <c r="P5734" s="12">
        <v>5</v>
      </c>
      <c r="Q5734" s="12">
        <v>2008</v>
      </c>
      <c r="R5734" s="12">
        <v>10</v>
      </c>
      <c r="S5734">
        <f t="shared" si="67"/>
        <v>8.0645161290322578E-2</v>
      </c>
      <c r="T5734" s="7">
        <v>2.5</v>
      </c>
      <c r="U5734">
        <v>12</v>
      </c>
      <c r="V5734" t="s">
        <v>1183</v>
      </c>
      <c r="W5734">
        <f t="shared" si="68"/>
        <v>480</v>
      </c>
      <c r="X5734" s="5">
        <v>2</v>
      </c>
      <c r="Y5734" s="15" t="s">
        <v>48</v>
      </c>
      <c r="Z5734" t="s">
        <v>55</v>
      </c>
      <c r="AA5734" t="s">
        <v>379</v>
      </c>
      <c r="AB5734">
        <v>0</v>
      </c>
      <c r="AC5734" s="68" t="s">
        <v>1476</v>
      </c>
      <c r="AD5734" s="68" t="s">
        <v>1659</v>
      </c>
      <c r="AE5734" t="s">
        <v>1475</v>
      </c>
    </row>
    <row r="5735" spans="1:31" ht="14.4" x14ac:dyDescent="0.3">
      <c r="A5735">
        <v>48</v>
      </c>
      <c r="B5735" t="s">
        <v>24</v>
      </c>
      <c r="C5735" t="s">
        <v>358</v>
      </c>
      <c r="D5735" t="s">
        <v>359</v>
      </c>
      <c r="E5735">
        <v>2011</v>
      </c>
      <c r="F5735" t="s">
        <v>802</v>
      </c>
      <c r="G5735" t="s">
        <v>803</v>
      </c>
      <c r="H5735" s="3" t="s">
        <v>804</v>
      </c>
      <c r="I5735" s="8">
        <v>-18.715</v>
      </c>
      <c r="J5735" s="8">
        <v>-63.192</v>
      </c>
      <c r="K5735" t="s">
        <v>109</v>
      </c>
      <c r="L5735" t="s">
        <v>110</v>
      </c>
      <c r="M5735" t="s">
        <v>712</v>
      </c>
      <c r="N5735" t="s">
        <v>763</v>
      </c>
      <c r="O5735" s="12">
        <v>2008</v>
      </c>
      <c r="P5735" s="12">
        <v>5</v>
      </c>
      <c r="Q5735" s="12">
        <v>2008</v>
      </c>
      <c r="R5735" s="12">
        <v>10</v>
      </c>
      <c r="S5735">
        <f t="shared" si="67"/>
        <v>8.0645161290322578E-2</v>
      </c>
      <c r="T5735" s="7">
        <v>2.5</v>
      </c>
      <c r="U5735">
        <v>12</v>
      </c>
      <c r="V5735" t="s">
        <v>1183</v>
      </c>
      <c r="W5735">
        <f t="shared" si="68"/>
        <v>480</v>
      </c>
      <c r="X5735" s="5">
        <v>2</v>
      </c>
      <c r="Y5735" s="15" t="s">
        <v>48</v>
      </c>
      <c r="Z5735" t="s">
        <v>55</v>
      </c>
      <c r="AA5735" t="s">
        <v>899</v>
      </c>
      <c r="AB5735">
        <v>0</v>
      </c>
      <c r="AC5735" s="68" t="s">
        <v>1476</v>
      </c>
      <c r="AD5735" s="68" t="s">
        <v>1659</v>
      </c>
      <c r="AE5735" t="s">
        <v>1475</v>
      </c>
    </row>
    <row r="5736" spans="1:31" ht="14.4" x14ac:dyDescent="0.3">
      <c r="A5736">
        <v>48</v>
      </c>
      <c r="B5736" t="s">
        <v>24</v>
      </c>
      <c r="C5736" t="s">
        <v>358</v>
      </c>
      <c r="D5736" t="s">
        <v>359</v>
      </c>
      <c r="E5736">
        <v>2011</v>
      </c>
      <c r="F5736" t="s">
        <v>802</v>
      </c>
      <c r="G5736" t="s">
        <v>803</v>
      </c>
      <c r="H5736" s="3" t="s">
        <v>804</v>
      </c>
      <c r="I5736" s="8">
        <v>-18.715</v>
      </c>
      <c r="J5736" s="8">
        <v>-63.192</v>
      </c>
      <c r="K5736" t="s">
        <v>109</v>
      </c>
      <c r="L5736" t="s">
        <v>110</v>
      </c>
      <c r="M5736" t="s">
        <v>712</v>
      </c>
      <c r="N5736" t="s">
        <v>763</v>
      </c>
      <c r="O5736" s="12">
        <v>2008</v>
      </c>
      <c r="P5736" s="12">
        <v>5</v>
      </c>
      <c r="Q5736" s="12">
        <v>2008</v>
      </c>
      <c r="R5736" s="12">
        <v>10</v>
      </c>
      <c r="S5736">
        <f t="shared" si="67"/>
        <v>8.0645161290322578E-2</v>
      </c>
      <c r="T5736" s="7">
        <v>2.5</v>
      </c>
      <c r="U5736">
        <v>12</v>
      </c>
      <c r="V5736" t="s">
        <v>1183</v>
      </c>
      <c r="W5736">
        <f t="shared" si="68"/>
        <v>480</v>
      </c>
      <c r="X5736" s="5">
        <v>2</v>
      </c>
      <c r="Y5736" s="15" t="s">
        <v>48</v>
      </c>
      <c r="Z5736" t="s">
        <v>55</v>
      </c>
      <c r="AA5736" t="s">
        <v>1062</v>
      </c>
      <c r="AB5736">
        <v>0</v>
      </c>
      <c r="AC5736" s="68" t="s">
        <v>1476</v>
      </c>
      <c r="AD5736" s="68" t="s">
        <v>1659</v>
      </c>
      <c r="AE5736" t="s">
        <v>1475</v>
      </c>
    </row>
    <row r="5737" spans="1:31" ht="14.4" x14ac:dyDescent="0.3">
      <c r="A5737">
        <v>48</v>
      </c>
      <c r="B5737" t="s">
        <v>24</v>
      </c>
      <c r="C5737" t="s">
        <v>358</v>
      </c>
      <c r="D5737" t="s">
        <v>359</v>
      </c>
      <c r="E5737">
        <v>2011</v>
      </c>
      <c r="F5737" t="s">
        <v>802</v>
      </c>
      <c r="G5737" t="s">
        <v>803</v>
      </c>
      <c r="H5737" s="3" t="s">
        <v>804</v>
      </c>
      <c r="I5737" s="8">
        <v>-18.715</v>
      </c>
      <c r="J5737" s="8">
        <v>-63.192</v>
      </c>
      <c r="K5737" t="s">
        <v>109</v>
      </c>
      <c r="L5737" t="s">
        <v>110</v>
      </c>
      <c r="M5737" t="s">
        <v>712</v>
      </c>
      <c r="N5737" t="s">
        <v>763</v>
      </c>
      <c r="O5737" s="12">
        <v>2008</v>
      </c>
      <c r="P5737" s="12">
        <v>5</v>
      </c>
      <c r="Q5737" s="12">
        <v>2008</v>
      </c>
      <c r="R5737" s="12">
        <v>10</v>
      </c>
      <c r="S5737">
        <f t="shared" si="67"/>
        <v>8.0645161290322578E-2</v>
      </c>
      <c r="T5737" s="7">
        <v>2.5</v>
      </c>
      <c r="U5737">
        <v>12</v>
      </c>
      <c r="V5737" t="s">
        <v>1183</v>
      </c>
      <c r="W5737">
        <f t="shared" si="68"/>
        <v>480</v>
      </c>
      <c r="X5737" s="5">
        <v>2</v>
      </c>
      <c r="Y5737" s="15" t="s">
        <v>48</v>
      </c>
      <c r="Z5737" t="s">
        <v>55</v>
      </c>
      <c r="AA5737" t="s">
        <v>1072</v>
      </c>
      <c r="AB5737">
        <v>0</v>
      </c>
      <c r="AC5737" s="68" t="s">
        <v>1476</v>
      </c>
      <c r="AD5737" s="68" t="s">
        <v>1659</v>
      </c>
      <c r="AE5737" t="s">
        <v>1475</v>
      </c>
    </row>
    <row r="5738" spans="1:31" ht="14.4" x14ac:dyDescent="0.3">
      <c r="A5738">
        <v>48</v>
      </c>
      <c r="B5738" t="s">
        <v>24</v>
      </c>
      <c r="C5738" t="s">
        <v>358</v>
      </c>
      <c r="D5738" t="s">
        <v>359</v>
      </c>
      <c r="E5738">
        <v>2011</v>
      </c>
      <c r="F5738" t="s">
        <v>802</v>
      </c>
      <c r="G5738" t="s">
        <v>803</v>
      </c>
      <c r="H5738" s="3" t="s">
        <v>804</v>
      </c>
      <c r="I5738" s="8">
        <v>-18.715</v>
      </c>
      <c r="J5738" s="8">
        <v>-63.192</v>
      </c>
      <c r="K5738" t="s">
        <v>109</v>
      </c>
      <c r="L5738" t="s">
        <v>110</v>
      </c>
      <c r="M5738" t="s">
        <v>712</v>
      </c>
      <c r="N5738" t="s">
        <v>763</v>
      </c>
      <c r="O5738" s="12">
        <v>2008</v>
      </c>
      <c r="P5738" s="12">
        <v>5</v>
      </c>
      <c r="Q5738" s="12">
        <v>2008</v>
      </c>
      <c r="R5738" s="12">
        <v>10</v>
      </c>
      <c r="S5738">
        <f t="shared" si="67"/>
        <v>8.0645161290322578E-2</v>
      </c>
      <c r="T5738" s="7">
        <v>2.5</v>
      </c>
      <c r="U5738">
        <v>12</v>
      </c>
      <c r="V5738" t="s">
        <v>1183</v>
      </c>
      <c r="W5738">
        <f t="shared" si="68"/>
        <v>480</v>
      </c>
      <c r="X5738" s="5">
        <v>2</v>
      </c>
      <c r="Y5738" s="15" t="s">
        <v>48</v>
      </c>
      <c r="Z5738" t="s">
        <v>55</v>
      </c>
      <c r="AA5738" t="s">
        <v>1110</v>
      </c>
      <c r="AB5738">
        <v>0</v>
      </c>
      <c r="AC5738" s="68" t="s">
        <v>1476</v>
      </c>
      <c r="AD5738" s="68" t="s">
        <v>1659</v>
      </c>
      <c r="AE5738" t="s">
        <v>1475</v>
      </c>
    </row>
    <row r="5739" spans="1:31" ht="14.4" x14ac:dyDescent="0.3">
      <c r="A5739">
        <v>48</v>
      </c>
      <c r="B5739" t="s">
        <v>24</v>
      </c>
      <c r="C5739" t="s">
        <v>358</v>
      </c>
      <c r="D5739" t="s">
        <v>359</v>
      </c>
      <c r="E5739">
        <v>2011</v>
      </c>
      <c r="F5739" t="s">
        <v>802</v>
      </c>
      <c r="G5739" t="s">
        <v>803</v>
      </c>
      <c r="H5739" s="3" t="s">
        <v>804</v>
      </c>
      <c r="I5739" s="8">
        <v>-18.715</v>
      </c>
      <c r="J5739" s="8">
        <v>-63.192</v>
      </c>
      <c r="K5739" t="s">
        <v>109</v>
      </c>
      <c r="L5739" t="s">
        <v>110</v>
      </c>
      <c r="M5739" t="s">
        <v>712</v>
      </c>
      <c r="N5739" t="s">
        <v>763</v>
      </c>
      <c r="O5739" s="12">
        <v>2008</v>
      </c>
      <c r="P5739" s="12">
        <v>5</v>
      </c>
      <c r="Q5739" s="12">
        <v>2008</v>
      </c>
      <c r="R5739" s="12">
        <v>10</v>
      </c>
      <c r="S5739">
        <f t="shared" si="67"/>
        <v>8.0645161290322578E-2</v>
      </c>
      <c r="T5739" s="7">
        <v>2.5</v>
      </c>
      <c r="U5739">
        <v>12</v>
      </c>
      <c r="V5739" t="s">
        <v>1183</v>
      </c>
      <c r="W5739">
        <f t="shared" si="68"/>
        <v>480</v>
      </c>
      <c r="X5739" s="5">
        <v>2</v>
      </c>
      <c r="Y5739" s="15" t="s">
        <v>48</v>
      </c>
      <c r="Z5739" t="s">
        <v>55</v>
      </c>
      <c r="AA5739" t="s">
        <v>1178</v>
      </c>
      <c r="AB5739">
        <v>0</v>
      </c>
      <c r="AC5739" s="68" t="s">
        <v>1476</v>
      </c>
      <c r="AD5739" s="68" t="s">
        <v>1659</v>
      </c>
      <c r="AE5739" t="s">
        <v>1475</v>
      </c>
    </row>
    <row r="5740" spans="1:31" ht="14.4" x14ac:dyDescent="0.3">
      <c r="A5740">
        <v>48</v>
      </c>
      <c r="B5740" t="s">
        <v>24</v>
      </c>
      <c r="C5740" t="s">
        <v>358</v>
      </c>
      <c r="D5740" t="s">
        <v>359</v>
      </c>
      <c r="E5740">
        <v>2011</v>
      </c>
      <c r="F5740" t="s">
        <v>802</v>
      </c>
      <c r="G5740" t="s">
        <v>803</v>
      </c>
      <c r="H5740" s="3" t="s">
        <v>804</v>
      </c>
      <c r="I5740" s="8">
        <v>-18.715</v>
      </c>
      <c r="J5740" s="8">
        <v>-63.192</v>
      </c>
      <c r="K5740" t="s">
        <v>109</v>
      </c>
      <c r="L5740" t="s">
        <v>110</v>
      </c>
      <c r="M5740" t="s">
        <v>712</v>
      </c>
      <c r="N5740" t="s">
        <v>763</v>
      </c>
      <c r="O5740" s="12">
        <v>2008</v>
      </c>
      <c r="P5740" s="12">
        <v>5</v>
      </c>
      <c r="Q5740" s="12">
        <v>2008</v>
      </c>
      <c r="R5740" s="12">
        <v>10</v>
      </c>
      <c r="S5740">
        <f t="shared" si="67"/>
        <v>8.0645161290322578E-2</v>
      </c>
      <c r="T5740" s="7">
        <v>2.5</v>
      </c>
      <c r="U5740">
        <v>12</v>
      </c>
      <c r="V5740" t="s">
        <v>1183</v>
      </c>
      <c r="W5740">
        <f t="shared" si="68"/>
        <v>480</v>
      </c>
      <c r="X5740" s="5">
        <v>2</v>
      </c>
      <c r="Y5740" s="15" t="s">
        <v>48</v>
      </c>
      <c r="Z5740" t="s">
        <v>55</v>
      </c>
      <c r="AA5740" t="s">
        <v>867</v>
      </c>
      <c r="AB5740">
        <v>0</v>
      </c>
      <c r="AC5740" s="68" t="s">
        <v>1476</v>
      </c>
      <c r="AD5740" s="68" t="s">
        <v>1659</v>
      </c>
      <c r="AE5740" t="s">
        <v>1475</v>
      </c>
    </row>
    <row r="5741" spans="1:31" ht="14.4" x14ac:dyDescent="0.3">
      <c r="A5741">
        <v>48</v>
      </c>
      <c r="B5741" t="s">
        <v>24</v>
      </c>
      <c r="C5741" t="s">
        <v>358</v>
      </c>
      <c r="D5741" t="s">
        <v>359</v>
      </c>
      <c r="E5741">
        <v>2011</v>
      </c>
      <c r="F5741" t="s">
        <v>802</v>
      </c>
      <c r="G5741" t="s">
        <v>803</v>
      </c>
      <c r="H5741" s="3" t="s">
        <v>804</v>
      </c>
      <c r="I5741" s="8">
        <v>-18.715</v>
      </c>
      <c r="J5741" s="8">
        <v>-63.192</v>
      </c>
      <c r="K5741" t="s">
        <v>109</v>
      </c>
      <c r="L5741" t="s">
        <v>110</v>
      </c>
      <c r="M5741" t="s">
        <v>712</v>
      </c>
      <c r="N5741" t="s">
        <v>763</v>
      </c>
      <c r="O5741" s="12">
        <v>2008</v>
      </c>
      <c r="P5741" s="12">
        <v>5</v>
      </c>
      <c r="Q5741" s="12">
        <v>2008</v>
      </c>
      <c r="R5741" s="12">
        <v>10</v>
      </c>
      <c r="S5741">
        <f t="shared" si="67"/>
        <v>8.0645161290322578E-2</v>
      </c>
      <c r="T5741" s="7">
        <v>2.5</v>
      </c>
      <c r="U5741">
        <v>12</v>
      </c>
      <c r="V5741" t="s">
        <v>1183</v>
      </c>
      <c r="W5741">
        <f t="shared" si="68"/>
        <v>480</v>
      </c>
      <c r="X5741" s="5">
        <v>2</v>
      </c>
      <c r="Y5741" s="15" t="s">
        <v>48</v>
      </c>
      <c r="Z5741" t="s">
        <v>55</v>
      </c>
      <c r="AA5741" t="s">
        <v>258</v>
      </c>
      <c r="AB5741">
        <v>0</v>
      </c>
      <c r="AC5741" s="68" t="s">
        <v>1476</v>
      </c>
      <c r="AD5741" s="68" t="s">
        <v>1659</v>
      </c>
      <c r="AE5741" t="s">
        <v>1475</v>
      </c>
    </row>
    <row r="5742" spans="1:31" ht="14.4" x14ac:dyDescent="0.3">
      <c r="A5742">
        <v>48</v>
      </c>
      <c r="B5742" t="s">
        <v>24</v>
      </c>
      <c r="C5742" t="s">
        <v>358</v>
      </c>
      <c r="D5742" t="s">
        <v>359</v>
      </c>
      <c r="E5742">
        <v>2011</v>
      </c>
      <c r="F5742" t="s">
        <v>802</v>
      </c>
      <c r="G5742" t="s">
        <v>803</v>
      </c>
      <c r="H5742" s="3" t="s">
        <v>804</v>
      </c>
      <c r="I5742" s="8">
        <v>-18.715</v>
      </c>
      <c r="J5742" s="8">
        <v>-63.192</v>
      </c>
      <c r="K5742" t="s">
        <v>109</v>
      </c>
      <c r="L5742" t="s">
        <v>110</v>
      </c>
      <c r="M5742" t="s">
        <v>712</v>
      </c>
      <c r="N5742" t="s">
        <v>763</v>
      </c>
      <c r="O5742" s="12">
        <v>2008</v>
      </c>
      <c r="P5742" s="12">
        <v>5</v>
      </c>
      <c r="Q5742" s="12">
        <v>2008</v>
      </c>
      <c r="R5742" s="12">
        <v>10</v>
      </c>
      <c r="S5742">
        <f t="shared" si="67"/>
        <v>8.0645161290322578E-2</v>
      </c>
      <c r="T5742" s="7">
        <v>2.5</v>
      </c>
      <c r="U5742">
        <v>12</v>
      </c>
      <c r="V5742" t="s">
        <v>1183</v>
      </c>
      <c r="W5742">
        <f t="shared" si="68"/>
        <v>480</v>
      </c>
      <c r="X5742" s="5">
        <v>2</v>
      </c>
      <c r="Y5742" s="15" t="s">
        <v>48</v>
      </c>
      <c r="Z5742" t="s">
        <v>55</v>
      </c>
      <c r="AA5742" t="s">
        <v>1083</v>
      </c>
      <c r="AB5742">
        <v>0</v>
      </c>
      <c r="AC5742" s="68" t="s">
        <v>1476</v>
      </c>
      <c r="AD5742" s="68" t="s">
        <v>1659</v>
      </c>
      <c r="AE5742" t="s">
        <v>1475</v>
      </c>
    </row>
    <row r="5743" spans="1:31" ht="14.4" x14ac:dyDescent="0.3">
      <c r="A5743">
        <v>48</v>
      </c>
      <c r="B5743" t="s">
        <v>24</v>
      </c>
      <c r="C5743" t="s">
        <v>358</v>
      </c>
      <c r="D5743" t="s">
        <v>359</v>
      </c>
      <c r="E5743">
        <v>2011</v>
      </c>
      <c r="F5743" t="s">
        <v>802</v>
      </c>
      <c r="G5743" t="s">
        <v>803</v>
      </c>
      <c r="H5743" s="3" t="s">
        <v>804</v>
      </c>
      <c r="I5743" s="8">
        <v>-18.715</v>
      </c>
      <c r="J5743" s="8">
        <v>-63.192</v>
      </c>
      <c r="K5743" t="s">
        <v>109</v>
      </c>
      <c r="L5743" t="s">
        <v>110</v>
      </c>
      <c r="M5743" t="s">
        <v>712</v>
      </c>
      <c r="N5743" t="s">
        <v>763</v>
      </c>
      <c r="O5743" s="12">
        <v>2008</v>
      </c>
      <c r="P5743" s="12">
        <v>5</v>
      </c>
      <c r="Q5743" s="12">
        <v>2008</v>
      </c>
      <c r="R5743" s="12">
        <v>10</v>
      </c>
      <c r="S5743">
        <f t="shared" si="67"/>
        <v>8.0645161290322578E-2</v>
      </c>
      <c r="T5743" s="7">
        <v>2.5</v>
      </c>
      <c r="U5743">
        <v>12</v>
      </c>
      <c r="V5743" t="s">
        <v>1183</v>
      </c>
      <c r="W5743">
        <f t="shared" si="68"/>
        <v>480</v>
      </c>
      <c r="X5743" s="5">
        <v>2</v>
      </c>
      <c r="Y5743" s="15" t="s">
        <v>48</v>
      </c>
      <c r="Z5743" t="s">
        <v>55</v>
      </c>
      <c r="AA5743" t="s">
        <v>524</v>
      </c>
      <c r="AB5743">
        <v>0</v>
      </c>
      <c r="AC5743" s="68" t="s">
        <v>1476</v>
      </c>
      <c r="AD5743" s="68" t="s">
        <v>1659</v>
      </c>
      <c r="AE5743" t="s">
        <v>1475</v>
      </c>
    </row>
    <row r="5744" spans="1:31" ht="14.4" x14ac:dyDescent="0.3">
      <c r="A5744">
        <v>48</v>
      </c>
      <c r="B5744" t="s">
        <v>24</v>
      </c>
      <c r="C5744" t="s">
        <v>358</v>
      </c>
      <c r="D5744" t="s">
        <v>359</v>
      </c>
      <c r="E5744">
        <v>2011</v>
      </c>
      <c r="F5744" t="s">
        <v>802</v>
      </c>
      <c r="G5744" t="s">
        <v>803</v>
      </c>
      <c r="H5744" s="3" t="s">
        <v>804</v>
      </c>
      <c r="I5744" s="8">
        <v>-18.715</v>
      </c>
      <c r="J5744" s="8">
        <v>-63.192</v>
      </c>
      <c r="K5744" t="s">
        <v>109</v>
      </c>
      <c r="L5744" t="s">
        <v>110</v>
      </c>
      <c r="M5744" t="s">
        <v>712</v>
      </c>
      <c r="N5744" t="s">
        <v>763</v>
      </c>
      <c r="O5744" s="12">
        <v>2008</v>
      </c>
      <c r="P5744" s="12">
        <v>5</v>
      </c>
      <c r="Q5744" s="12">
        <v>2008</v>
      </c>
      <c r="R5744" s="12">
        <v>10</v>
      </c>
      <c r="S5744">
        <f t="shared" si="67"/>
        <v>8.0645161290322578E-2</v>
      </c>
      <c r="T5744" s="7">
        <v>2.5</v>
      </c>
      <c r="U5744">
        <v>12</v>
      </c>
      <c r="V5744" t="s">
        <v>1183</v>
      </c>
      <c r="W5744">
        <f t="shared" si="68"/>
        <v>480</v>
      </c>
      <c r="X5744" s="5">
        <v>2</v>
      </c>
      <c r="Y5744" s="15" t="s">
        <v>48</v>
      </c>
      <c r="Z5744" t="s">
        <v>55</v>
      </c>
      <c r="AA5744" t="s">
        <v>1107</v>
      </c>
      <c r="AB5744">
        <v>0</v>
      </c>
      <c r="AC5744" s="68" t="s">
        <v>1476</v>
      </c>
      <c r="AD5744" s="68" t="s">
        <v>1659</v>
      </c>
      <c r="AE5744" t="s">
        <v>1475</v>
      </c>
    </row>
    <row r="5745" spans="1:31" ht="14.4" x14ac:dyDescent="0.3">
      <c r="A5745">
        <v>48</v>
      </c>
      <c r="B5745" t="s">
        <v>24</v>
      </c>
      <c r="C5745" t="s">
        <v>358</v>
      </c>
      <c r="D5745" t="s">
        <v>359</v>
      </c>
      <c r="E5745">
        <v>2011</v>
      </c>
      <c r="F5745" t="s">
        <v>802</v>
      </c>
      <c r="G5745" t="s">
        <v>803</v>
      </c>
      <c r="H5745" s="3" t="s">
        <v>804</v>
      </c>
      <c r="I5745" s="8">
        <v>-18.715</v>
      </c>
      <c r="J5745" s="8">
        <v>-63.192</v>
      </c>
      <c r="K5745" t="s">
        <v>109</v>
      </c>
      <c r="L5745" t="s">
        <v>110</v>
      </c>
      <c r="M5745" t="s">
        <v>712</v>
      </c>
      <c r="N5745" t="s">
        <v>763</v>
      </c>
      <c r="O5745" s="12">
        <v>2008</v>
      </c>
      <c r="P5745" s="12">
        <v>5</v>
      </c>
      <c r="Q5745" s="12">
        <v>2008</v>
      </c>
      <c r="R5745" s="12">
        <v>10</v>
      </c>
      <c r="S5745">
        <f t="shared" si="67"/>
        <v>8.0645161290322578E-2</v>
      </c>
      <c r="T5745" s="7">
        <v>2.5</v>
      </c>
      <c r="U5745">
        <v>12</v>
      </c>
      <c r="V5745" t="s">
        <v>1183</v>
      </c>
      <c r="W5745">
        <f t="shared" si="68"/>
        <v>480</v>
      </c>
      <c r="X5745" s="5">
        <v>2</v>
      </c>
      <c r="Y5745" s="15" t="s">
        <v>48</v>
      </c>
      <c r="Z5745" t="s">
        <v>55</v>
      </c>
      <c r="AA5745" t="s">
        <v>1112</v>
      </c>
      <c r="AB5745">
        <v>0</v>
      </c>
      <c r="AC5745" s="68" t="s">
        <v>1476</v>
      </c>
      <c r="AD5745" s="68" t="s">
        <v>1659</v>
      </c>
      <c r="AE5745" t="s">
        <v>1475</v>
      </c>
    </row>
    <row r="5746" spans="1:31" ht="14.4" x14ac:dyDescent="0.3">
      <c r="A5746">
        <v>48</v>
      </c>
      <c r="B5746" t="s">
        <v>24</v>
      </c>
      <c r="C5746" t="s">
        <v>358</v>
      </c>
      <c r="D5746" t="s">
        <v>359</v>
      </c>
      <c r="E5746">
        <v>2011</v>
      </c>
      <c r="F5746" t="s">
        <v>802</v>
      </c>
      <c r="G5746" t="s">
        <v>803</v>
      </c>
      <c r="H5746" s="3" t="s">
        <v>804</v>
      </c>
      <c r="I5746" s="8">
        <v>-18.715</v>
      </c>
      <c r="J5746" s="8">
        <v>-63.192</v>
      </c>
      <c r="K5746" t="s">
        <v>109</v>
      </c>
      <c r="L5746" t="s">
        <v>110</v>
      </c>
      <c r="M5746" t="s">
        <v>712</v>
      </c>
      <c r="N5746" t="s">
        <v>763</v>
      </c>
      <c r="O5746" s="12">
        <v>2008</v>
      </c>
      <c r="P5746" s="12">
        <v>5</v>
      </c>
      <c r="Q5746" s="12">
        <v>2008</v>
      </c>
      <c r="R5746" s="12">
        <v>10</v>
      </c>
      <c r="S5746">
        <f t="shared" si="67"/>
        <v>8.0645161290322578E-2</v>
      </c>
      <c r="T5746" s="7">
        <v>2.5</v>
      </c>
      <c r="U5746">
        <v>12</v>
      </c>
      <c r="V5746" t="s">
        <v>1183</v>
      </c>
      <c r="W5746">
        <f t="shared" si="68"/>
        <v>480</v>
      </c>
      <c r="X5746" s="5">
        <v>2</v>
      </c>
      <c r="Y5746" s="15" t="s">
        <v>48</v>
      </c>
      <c r="Z5746" t="s">
        <v>55</v>
      </c>
      <c r="AA5746" t="s">
        <v>889</v>
      </c>
      <c r="AB5746">
        <v>0</v>
      </c>
      <c r="AC5746" s="68" t="s">
        <v>1476</v>
      </c>
      <c r="AD5746" s="68" t="s">
        <v>1659</v>
      </c>
      <c r="AE5746" t="s">
        <v>1475</v>
      </c>
    </row>
    <row r="5747" spans="1:31" ht="14.4" x14ac:dyDescent="0.3">
      <c r="A5747">
        <v>48</v>
      </c>
      <c r="B5747" t="s">
        <v>24</v>
      </c>
      <c r="C5747" t="s">
        <v>358</v>
      </c>
      <c r="D5747" t="s">
        <v>359</v>
      </c>
      <c r="E5747">
        <v>2011</v>
      </c>
      <c r="F5747" t="s">
        <v>802</v>
      </c>
      <c r="G5747" t="s">
        <v>803</v>
      </c>
      <c r="H5747" s="3" t="s">
        <v>804</v>
      </c>
      <c r="I5747" s="8">
        <v>-18.715</v>
      </c>
      <c r="J5747" s="8">
        <v>-63.192</v>
      </c>
      <c r="K5747" t="s">
        <v>109</v>
      </c>
      <c r="L5747" t="s">
        <v>110</v>
      </c>
      <c r="M5747" t="s">
        <v>712</v>
      </c>
      <c r="N5747" t="s">
        <v>763</v>
      </c>
      <c r="O5747" s="12">
        <v>2008</v>
      </c>
      <c r="P5747" s="12">
        <v>5</v>
      </c>
      <c r="Q5747" s="12">
        <v>2008</v>
      </c>
      <c r="R5747" s="12">
        <v>10</v>
      </c>
      <c r="S5747">
        <f t="shared" si="67"/>
        <v>8.0645161290322578E-2</v>
      </c>
      <c r="T5747" s="7">
        <v>2.5</v>
      </c>
      <c r="U5747">
        <v>12</v>
      </c>
      <c r="V5747" t="s">
        <v>1183</v>
      </c>
      <c r="W5747">
        <f t="shared" si="68"/>
        <v>480</v>
      </c>
      <c r="X5747" s="5">
        <v>2</v>
      </c>
      <c r="Y5747" s="15" t="s">
        <v>48</v>
      </c>
      <c r="Z5747" t="s">
        <v>55</v>
      </c>
      <c r="AA5747" t="s">
        <v>896</v>
      </c>
      <c r="AB5747">
        <v>0</v>
      </c>
      <c r="AC5747" s="68" t="s">
        <v>1476</v>
      </c>
      <c r="AD5747" s="68" t="s">
        <v>1659</v>
      </c>
      <c r="AE5747" t="s">
        <v>1475</v>
      </c>
    </row>
    <row r="5748" spans="1:31" ht="14.4" x14ac:dyDescent="0.3">
      <c r="A5748">
        <v>48</v>
      </c>
      <c r="B5748" t="s">
        <v>24</v>
      </c>
      <c r="C5748" t="s">
        <v>358</v>
      </c>
      <c r="D5748" t="s">
        <v>359</v>
      </c>
      <c r="E5748">
        <v>2011</v>
      </c>
      <c r="F5748" t="s">
        <v>802</v>
      </c>
      <c r="G5748" t="s">
        <v>803</v>
      </c>
      <c r="H5748" s="3" t="s">
        <v>804</v>
      </c>
      <c r="I5748" s="8">
        <v>-18.715</v>
      </c>
      <c r="J5748" s="8">
        <v>-63.192</v>
      </c>
      <c r="K5748" t="s">
        <v>109</v>
      </c>
      <c r="L5748" t="s">
        <v>110</v>
      </c>
      <c r="M5748" t="s">
        <v>712</v>
      </c>
      <c r="N5748" t="s">
        <v>763</v>
      </c>
      <c r="O5748" s="12">
        <v>2008</v>
      </c>
      <c r="P5748" s="12">
        <v>5</v>
      </c>
      <c r="Q5748" s="12">
        <v>2008</v>
      </c>
      <c r="R5748" s="12">
        <v>10</v>
      </c>
      <c r="S5748">
        <f t="shared" si="67"/>
        <v>8.0645161290322578E-2</v>
      </c>
      <c r="T5748" s="7">
        <v>2.5</v>
      </c>
      <c r="U5748">
        <v>12</v>
      </c>
      <c r="V5748" t="s">
        <v>1183</v>
      </c>
      <c r="W5748">
        <f t="shared" si="68"/>
        <v>480</v>
      </c>
      <c r="X5748" s="5">
        <v>2</v>
      </c>
      <c r="Y5748" s="15" t="s">
        <v>48</v>
      </c>
      <c r="Z5748" t="s">
        <v>55</v>
      </c>
      <c r="AA5748" t="s">
        <v>1179</v>
      </c>
      <c r="AB5748">
        <v>0</v>
      </c>
      <c r="AC5748" s="68" t="s">
        <v>1476</v>
      </c>
      <c r="AD5748" s="68" t="s">
        <v>1659</v>
      </c>
      <c r="AE5748" t="s">
        <v>1475</v>
      </c>
    </row>
    <row r="5749" spans="1:31" ht="14.4" x14ac:dyDescent="0.3">
      <c r="A5749">
        <v>48</v>
      </c>
      <c r="B5749" t="s">
        <v>24</v>
      </c>
      <c r="C5749" t="s">
        <v>358</v>
      </c>
      <c r="D5749" t="s">
        <v>359</v>
      </c>
      <c r="E5749">
        <v>2011</v>
      </c>
      <c r="F5749" t="s">
        <v>802</v>
      </c>
      <c r="G5749" t="s">
        <v>803</v>
      </c>
      <c r="H5749" s="3" t="s">
        <v>804</v>
      </c>
      <c r="I5749" s="8">
        <v>-18.715</v>
      </c>
      <c r="J5749" s="8">
        <v>-63.192</v>
      </c>
      <c r="K5749" t="s">
        <v>109</v>
      </c>
      <c r="L5749" t="s">
        <v>110</v>
      </c>
      <c r="M5749" t="s">
        <v>712</v>
      </c>
      <c r="N5749" t="s">
        <v>763</v>
      </c>
      <c r="O5749" s="12">
        <v>2008</v>
      </c>
      <c r="P5749" s="12">
        <v>5</v>
      </c>
      <c r="Q5749" s="12">
        <v>2008</v>
      </c>
      <c r="R5749" s="12">
        <v>10</v>
      </c>
      <c r="S5749">
        <f t="shared" si="67"/>
        <v>8.0645161290322578E-2</v>
      </c>
      <c r="T5749" s="7">
        <v>2.5</v>
      </c>
      <c r="U5749">
        <v>12</v>
      </c>
      <c r="V5749" t="s">
        <v>1183</v>
      </c>
      <c r="W5749">
        <f t="shared" si="68"/>
        <v>480</v>
      </c>
      <c r="X5749" s="5">
        <v>2</v>
      </c>
      <c r="Y5749" s="15" t="s">
        <v>48</v>
      </c>
      <c r="Z5749" t="s">
        <v>55</v>
      </c>
      <c r="AA5749" t="s">
        <v>70</v>
      </c>
      <c r="AB5749">
        <v>0</v>
      </c>
      <c r="AC5749" s="68" t="s">
        <v>1476</v>
      </c>
      <c r="AD5749" s="68" t="s">
        <v>1659</v>
      </c>
      <c r="AE5749" t="s">
        <v>1475</v>
      </c>
    </row>
    <row r="5750" spans="1:31" ht="14.4" x14ac:dyDescent="0.3">
      <c r="A5750">
        <v>48</v>
      </c>
      <c r="B5750" t="s">
        <v>24</v>
      </c>
      <c r="C5750" t="s">
        <v>358</v>
      </c>
      <c r="D5750" t="s">
        <v>359</v>
      </c>
      <c r="E5750">
        <v>2011</v>
      </c>
      <c r="F5750" t="s">
        <v>802</v>
      </c>
      <c r="G5750" t="s">
        <v>803</v>
      </c>
      <c r="H5750" s="3" t="s">
        <v>804</v>
      </c>
      <c r="I5750" s="8">
        <v>-18.715</v>
      </c>
      <c r="J5750" s="8">
        <v>-63.192</v>
      </c>
      <c r="K5750" t="s">
        <v>109</v>
      </c>
      <c r="L5750" t="s">
        <v>110</v>
      </c>
      <c r="M5750" t="s">
        <v>712</v>
      </c>
      <c r="N5750" t="s">
        <v>763</v>
      </c>
      <c r="O5750" s="12">
        <v>2008</v>
      </c>
      <c r="P5750" s="12">
        <v>5</v>
      </c>
      <c r="Q5750" s="12">
        <v>2008</v>
      </c>
      <c r="R5750" s="12">
        <v>10</v>
      </c>
      <c r="S5750">
        <f t="shared" si="67"/>
        <v>8.0645161290322578E-2</v>
      </c>
      <c r="T5750" s="7">
        <v>2.5</v>
      </c>
      <c r="U5750">
        <v>12</v>
      </c>
      <c r="V5750" t="s">
        <v>1183</v>
      </c>
      <c r="W5750">
        <f t="shared" si="68"/>
        <v>480</v>
      </c>
      <c r="X5750" s="5">
        <v>2</v>
      </c>
      <c r="Y5750" s="15" t="s">
        <v>48</v>
      </c>
      <c r="Z5750" t="s">
        <v>55</v>
      </c>
      <c r="AA5750" t="s">
        <v>1108</v>
      </c>
      <c r="AB5750">
        <v>0</v>
      </c>
      <c r="AC5750" s="68" t="s">
        <v>1476</v>
      </c>
      <c r="AD5750" s="68" t="s">
        <v>1659</v>
      </c>
      <c r="AE5750" t="s">
        <v>1475</v>
      </c>
    </row>
    <row r="5751" spans="1:31" ht="14.4" x14ac:dyDescent="0.3">
      <c r="A5751">
        <v>48</v>
      </c>
      <c r="B5751" t="s">
        <v>24</v>
      </c>
      <c r="C5751" t="s">
        <v>358</v>
      </c>
      <c r="D5751" t="s">
        <v>359</v>
      </c>
      <c r="E5751">
        <v>2011</v>
      </c>
      <c r="F5751" t="s">
        <v>802</v>
      </c>
      <c r="G5751" t="s">
        <v>803</v>
      </c>
      <c r="H5751" s="3" t="s">
        <v>804</v>
      </c>
      <c r="I5751" s="8">
        <v>-18.715</v>
      </c>
      <c r="J5751" s="8">
        <v>-63.192</v>
      </c>
      <c r="K5751" t="s">
        <v>109</v>
      </c>
      <c r="L5751" t="s">
        <v>110</v>
      </c>
      <c r="M5751" t="s">
        <v>712</v>
      </c>
      <c r="N5751" t="s">
        <v>763</v>
      </c>
      <c r="O5751" s="12">
        <v>2008</v>
      </c>
      <c r="P5751" s="12">
        <v>5</v>
      </c>
      <c r="Q5751" s="12">
        <v>2008</v>
      </c>
      <c r="R5751" s="12">
        <v>10</v>
      </c>
      <c r="S5751">
        <f t="shared" si="67"/>
        <v>8.0645161290322578E-2</v>
      </c>
      <c r="T5751" s="7">
        <v>2.5</v>
      </c>
      <c r="U5751">
        <v>12</v>
      </c>
      <c r="V5751" t="s">
        <v>1183</v>
      </c>
      <c r="W5751">
        <f t="shared" si="68"/>
        <v>480</v>
      </c>
      <c r="X5751" s="5">
        <v>2</v>
      </c>
      <c r="Y5751" s="15" t="s">
        <v>48</v>
      </c>
      <c r="Z5751" t="s">
        <v>55</v>
      </c>
      <c r="AA5751" t="s">
        <v>1139</v>
      </c>
      <c r="AB5751">
        <v>0</v>
      </c>
      <c r="AC5751" s="68" t="s">
        <v>1476</v>
      </c>
      <c r="AD5751" s="68" t="s">
        <v>1659</v>
      </c>
      <c r="AE5751" t="s">
        <v>1475</v>
      </c>
    </row>
    <row r="5752" spans="1:31" ht="14.4" x14ac:dyDescent="0.3">
      <c r="A5752">
        <v>48</v>
      </c>
      <c r="B5752" t="s">
        <v>24</v>
      </c>
      <c r="C5752" t="s">
        <v>358</v>
      </c>
      <c r="D5752" t="s">
        <v>359</v>
      </c>
      <c r="E5752">
        <v>2011</v>
      </c>
      <c r="F5752" t="s">
        <v>802</v>
      </c>
      <c r="G5752" t="s">
        <v>803</v>
      </c>
      <c r="H5752" s="3" t="s">
        <v>804</v>
      </c>
      <c r="I5752" s="8">
        <v>-18.715</v>
      </c>
      <c r="J5752" s="8">
        <v>-63.192</v>
      </c>
      <c r="K5752" t="s">
        <v>109</v>
      </c>
      <c r="L5752" t="s">
        <v>110</v>
      </c>
      <c r="M5752" t="s">
        <v>712</v>
      </c>
      <c r="N5752" t="s">
        <v>763</v>
      </c>
      <c r="O5752" s="12">
        <v>2008</v>
      </c>
      <c r="P5752" s="12">
        <v>5</v>
      </c>
      <c r="Q5752" s="12">
        <v>2008</v>
      </c>
      <c r="R5752" s="12">
        <v>10</v>
      </c>
      <c r="S5752">
        <f t="shared" si="67"/>
        <v>8.0645161290322578E-2</v>
      </c>
      <c r="T5752" s="7">
        <v>2.5</v>
      </c>
      <c r="U5752">
        <v>12</v>
      </c>
      <c r="V5752" t="s">
        <v>1183</v>
      </c>
      <c r="W5752">
        <f t="shared" si="68"/>
        <v>480</v>
      </c>
      <c r="X5752" s="5">
        <v>2</v>
      </c>
      <c r="Y5752" s="15" t="s">
        <v>48</v>
      </c>
      <c r="Z5752" t="s">
        <v>55</v>
      </c>
      <c r="AA5752" t="s">
        <v>1113</v>
      </c>
      <c r="AB5752">
        <v>0</v>
      </c>
      <c r="AC5752" s="68" t="s">
        <v>1476</v>
      </c>
      <c r="AD5752" s="68" t="s">
        <v>1659</v>
      </c>
      <c r="AE5752" t="s">
        <v>1475</v>
      </c>
    </row>
    <row r="5753" spans="1:31" ht="14.4" x14ac:dyDescent="0.3">
      <c r="A5753">
        <v>48</v>
      </c>
      <c r="B5753" t="s">
        <v>24</v>
      </c>
      <c r="C5753" t="s">
        <v>358</v>
      </c>
      <c r="D5753" t="s">
        <v>359</v>
      </c>
      <c r="E5753">
        <v>2011</v>
      </c>
      <c r="F5753" t="s">
        <v>802</v>
      </c>
      <c r="G5753" t="s">
        <v>803</v>
      </c>
      <c r="H5753" s="3" t="s">
        <v>804</v>
      </c>
      <c r="I5753" s="8">
        <v>-18.715</v>
      </c>
      <c r="J5753" s="8">
        <v>-63.192</v>
      </c>
      <c r="K5753" t="s">
        <v>109</v>
      </c>
      <c r="L5753" t="s">
        <v>110</v>
      </c>
      <c r="M5753" t="s">
        <v>712</v>
      </c>
      <c r="N5753" t="s">
        <v>763</v>
      </c>
      <c r="O5753" s="12">
        <v>2008</v>
      </c>
      <c r="P5753" s="12">
        <v>5</v>
      </c>
      <c r="Q5753" s="12">
        <v>2008</v>
      </c>
      <c r="R5753" s="12">
        <v>10</v>
      </c>
      <c r="S5753">
        <f t="shared" si="67"/>
        <v>8.0645161290322578E-2</v>
      </c>
      <c r="T5753" s="7">
        <v>2.5</v>
      </c>
      <c r="U5753">
        <v>12</v>
      </c>
      <c r="V5753" t="s">
        <v>1183</v>
      </c>
      <c r="W5753">
        <f t="shared" si="68"/>
        <v>480</v>
      </c>
      <c r="X5753" s="5">
        <v>2</v>
      </c>
      <c r="Y5753" s="15" t="s">
        <v>48</v>
      </c>
      <c r="Z5753" t="s">
        <v>55</v>
      </c>
      <c r="AA5753" t="s">
        <v>73</v>
      </c>
      <c r="AB5753">
        <v>0</v>
      </c>
      <c r="AC5753" s="68" t="s">
        <v>1476</v>
      </c>
      <c r="AD5753" s="68" t="s">
        <v>1659</v>
      </c>
      <c r="AE5753" t="s">
        <v>1475</v>
      </c>
    </row>
    <row r="5754" spans="1:31" ht="14.4" x14ac:dyDescent="0.3">
      <c r="A5754">
        <v>48</v>
      </c>
      <c r="B5754" t="s">
        <v>24</v>
      </c>
      <c r="C5754" t="s">
        <v>358</v>
      </c>
      <c r="D5754" t="s">
        <v>359</v>
      </c>
      <c r="E5754">
        <v>2011</v>
      </c>
      <c r="F5754" t="s">
        <v>802</v>
      </c>
      <c r="G5754" t="s">
        <v>803</v>
      </c>
      <c r="H5754" s="3" t="s">
        <v>804</v>
      </c>
      <c r="I5754" s="8">
        <v>-18.715</v>
      </c>
      <c r="J5754" s="8">
        <v>-63.192</v>
      </c>
      <c r="K5754" t="s">
        <v>109</v>
      </c>
      <c r="L5754" t="s">
        <v>110</v>
      </c>
      <c r="M5754" t="s">
        <v>712</v>
      </c>
      <c r="N5754" t="s">
        <v>763</v>
      </c>
      <c r="O5754" s="12">
        <v>2008</v>
      </c>
      <c r="P5754" s="12">
        <v>5</v>
      </c>
      <c r="Q5754" s="12">
        <v>2008</v>
      </c>
      <c r="R5754" s="12">
        <v>10</v>
      </c>
      <c r="S5754">
        <f t="shared" si="67"/>
        <v>8.0645161290322578E-2</v>
      </c>
      <c r="T5754" s="7">
        <v>2.5</v>
      </c>
      <c r="U5754">
        <v>12</v>
      </c>
      <c r="V5754" t="s">
        <v>1183</v>
      </c>
      <c r="W5754">
        <f t="shared" si="68"/>
        <v>480</v>
      </c>
      <c r="X5754" s="5">
        <v>2</v>
      </c>
      <c r="Y5754" s="15" t="s">
        <v>48</v>
      </c>
      <c r="Z5754" t="s">
        <v>55</v>
      </c>
      <c r="AA5754" t="s">
        <v>1180</v>
      </c>
      <c r="AB5754">
        <v>0</v>
      </c>
      <c r="AC5754" s="68" t="s">
        <v>1476</v>
      </c>
      <c r="AD5754" s="68" t="s">
        <v>1659</v>
      </c>
      <c r="AE5754" t="s">
        <v>1475</v>
      </c>
    </row>
    <row r="5755" spans="1:31" ht="14.4" x14ac:dyDescent="0.3">
      <c r="A5755">
        <v>48</v>
      </c>
      <c r="B5755" t="s">
        <v>24</v>
      </c>
      <c r="C5755" t="s">
        <v>358</v>
      </c>
      <c r="D5755" t="s">
        <v>359</v>
      </c>
      <c r="E5755">
        <v>2011</v>
      </c>
      <c r="F5755" t="s">
        <v>802</v>
      </c>
      <c r="G5755" t="s">
        <v>803</v>
      </c>
      <c r="H5755" s="3" t="s">
        <v>804</v>
      </c>
      <c r="I5755" s="8">
        <v>-18.715</v>
      </c>
      <c r="J5755" s="8">
        <v>-63.192</v>
      </c>
      <c r="K5755" t="s">
        <v>109</v>
      </c>
      <c r="L5755" t="s">
        <v>110</v>
      </c>
      <c r="M5755" t="s">
        <v>712</v>
      </c>
      <c r="N5755" t="s">
        <v>763</v>
      </c>
      <c r="O5755" s="12">
        <v>2008</v>
      </c>
      <c r="P5755" s="12">
        <v>5</v>
      </c>
      <c r="Q5755" s="12">
        <v>2008</v>
      </c>
      <c r="R5755" s="12">
        <v>10</v>
      </c>
      <c r="S5755">
        <f t="shared" si="67"/>
        <v>8.0645161290322578E-2</v>
      </c>
      <c r="T5755" s="7">
        <v>2.5</v>
      </c>
      <c r="U5755">
        <v>12</v>
      </c>
      <c r="V5755" t="s">
        <v>1183</v>
      </c>
      <c r="W5755">
        <f t="shared" si="68"/>
        <v>480</v>
      </c>
      <c r="X5755" s="5">
        <v>2</v>
      </c>
      <c r="Y5755" s="15" t="s">
        <v>48</v>
      </c>
      <c r="Z5755" t="s">
        <v>55</v>
      </c>
      <c r="AA5755" t="s">
        <v>1181</v>
      </c>
      <c r="AB5755">
        <v>0</v>
      </c>
      <c r="AC5755" s="68" t="s">
        <v>1476</v>
      </c>
      <c r="AD5755" s="68" t="s">
        <v>1659</v>
      </c>
      <c r="AE5755" t="s">
        <v>1475</v>
      </c>
    </row>
    <row r="5756" spans="1:31" ht="14.4" x14ac:dyDescent="0.3">
      <c r="A5756">
        <v>48</v>
      </c>
      <c r="B5756" t="s">
        <v>24</v>
      </c>
      <c r="C5756" t="s">
        <v>358</v>
      </c>
      <c r="D5756" t="s">
        <v>359</v>
      </c>
      <c r="E5756">
        <v>2011</v>
      </c>
      <c r="F5756" t="s">
        <v>802</v>
      </c>
      <c r="G5756" t="s">
        <v>803</v>
      </c>
      <c r="H5756" s="3" t="s">
        <v>804</v>
      </c>
      <c r="I5756" s="8">
        <v>-18.715</v>
      </c>
      <c r="J5756" s="8">
        <v>-63.192</v>
      </c>
      <c r="K5756" t="s">
        <v>109</v>
      </c>
      <c r="L5756" t="s">
        <v>110</v>
      </c>
      <c r="M5756" t="s">
        <v>712</v>
      </c>
      <c r="N5756" t="s">
        <v>763</v>
      </c>
      <c r="O5756" s="12">
        <v>2008</v>
      </c>
      <c r="P5756" s="12">
        <v>5</v>
      </c>
      <c r="Q5756" s="12">
        <v>2008</v>
      </c>
      <c r="R5756" s="12">
        <v>10</v>
      </c>
      <c r="S5756">
        <f t="shared" si="67"/>
        <v>8.0645161290322578E-2</v>
      </c>
      <c r="T5756" s="7">
        <v>2.5</v>
      </c>
      <c r="U5756">
        <v>12</v>
      </c>
      <c r="V5756" t="s">
        <v>1183</v>
      </c>
      <c r="W5756">
        <f t="shared" si="68"/>
        <v>480</v>
      </c>
      <c r="X5756" s="5">
        <v>2</v>
      </c>
      <c r="Y5756" s="15" t="s">
        <v>48</v>
      </c>
      <c r="Z5756" t="s">
        <v>55</v>
      </c>
      <c r="AA5756" t="s">
        <v>1182</v>
      </c>
      <c r="AB5756">
        <v>0</v>
      </c>
      <c r="AC5756" s="68" t="s">
        <v>1476</v>
      </c>
      <c r="AD5756" s="68" t="s">
        <v>1659</v>
      </c>
      <c r="AE5756" t="s">
        <v>1475</v>
      </c>
    </row>
    <row r="5757" spans="1:31" ht="14.4" x14ac:dyDescent="0.3">
      <c r="A5757">
        <v>48</v>
      </c>
      <c r="B5757" t="s">
        <v>24</v>
      </c>
      <c r="C5757" t="s">
        <v>358</v>
      </c>
      <c r="D5757" t="s">
        <v>359</v>
      </c>
      <c r="E5757">
        <v>2011</v>
      </c>
      <c r="F5757" t="s">
        <v>802</v>
      </c>
      <c r="G5757" t="s">
        <v>803</v>
      </c>
      <c r="H5757" s="3" t="s">
        <v>804</v>
      </c>
      <c r="I5757" s="8">
        <v>-18.715</v>
      </c>
      <c r="J5757" s="8">
        <v>-63.192</v>
      </c>
      <c r="K5757" t="s">
        <v>109</v>
      </c>
      <c r="L5757" t="s">
        <v>110</v>
      </c>
      <c r="M5757" t="s">
        <v>712</v>
      </c>
      <c r="N5757" t="s">
        <v>763</v>
      </c>
      <c r="O5757" s="12">
        <v>2008</v>
      </c>
      <c r="P5757" s="12">
        <v>5</v>
      </c>
      <c r="Q5757" s="12">
        <v>2008</v>
      </c>
      <c r="R5757" s="12">
        <v>10</v>
      </c>
      <c r="S5757">
        <f t="shared" si="67"/>
        <v>8.0645161290322578E-2</v>
      </c>
      <c r="T5757" s="7">
        <v>2.5</v>
      </c>
      <c r="U5757">
        <v>12</v>
      </c>
      <c r="V5757" t="s">
        <v>1183</v>
      </c>
      <c r="W5757">
        <f t="shared" si="68"/>
        <v>480</v>
      </c>
      <c r="X5757" s="5">
        <v>2</v>
      </c>
      <c r="Y5757" s="15" t="s">
        <v>48</v>
      </c>
      <c r="Z5757" t="s">
        <v>55</v>
      </c>
      <c r="AA5757" t="s">
        <v>876</v>
      </c>
      <c r="AB5757">
        <v>0</v>
      </c>
      <c r="AC5757" s="68" t="s">
        <v>1476</v>
      </c>
      <c r="AD5757" s="68" t="s">
        <v>1659</v>
      </c>
      <c r="AE5757" t="s">
        <v>1475</v>
      </c>
    </row>
    <row r="5758" spans="1:31" ht="14.4" x14ac:dyDescent="0.3">
      <c r="A5758">
        <v>48</v>
      </c>
      <c r="B5758" t="s">
        <v>24</v>
      </c>
      <c r="C5758" t="s">
        <v>358</v>
      </c>
      <c r="D5758" t="s">
        <v>359</v>
      </c>
      <c r="E5758">
        <v>2011</v>
      </c>
      <c r="F5758" t="s">
        <v>802</v>
      </c>
      <c r="G5758" t="s">
        <v>803</v>
      </c>
      <c r="H5758" s="3" t="s">
        <v>804</v>
      </c>
      <c r="I5758" s="8">
        <v>-18.715</v>
      </c>
      <c r="J5758" s="8">
        <v>-63.192</v>
      </c>
      <c r="K5758" t="s">
        <v>109</v>
      </c>
      <c r="L5758" t="s">
        <v>110</v>
      </c>
      <c r="M5758" t="s">
        <v>712</v>
      </c>
      <c r="N5758" t="s">
        <v>763</v>
      </c>
      <c r="O5758" s="12">
        <v>2008</v>
      </c>
      <c r="P5758" s="12">
        <v>5</v>
      </c>
      <c r="Q5758" s="12">
        <v>2008</v>
      </c>
      <c r="R5758" s="12">
        <v>10</v>
      </c>
      <c r="S5758">
        <f t="shared" si="67"/>
        <v>8.0645161290322578E-2</v>
      </c>
      <c r="T5758" s="7">
        <v>2.5</v>
      </c>
      <c r="U5758">
        <v>12</v>
      </c>
      <c r="V5758" t="s">
        <v>1183</v>
      </c>
      <c r="W5758">
        <f t="shared" si="68"/>
        <v>480</v>
      </c>
      <c r="X5758" s="5">
        <v>2</v>
      </c>
      <c r="Y5758" s="15" t="s">
        <v>48</v>
      </c>
      <c r="Z5758" t="s">
        <v>55</v>
      </c>
      <c r="AA5758" t="s">
        <v>1168</v>
      </c>
      <c r="AB5758">
        <v>0</v>
      </c>
      <c r="AC5758" s="68" t="s">
        <v>1476</v>
      </c>
      <c r="AD5758" s="68" t="s">
        <v>1659</v>
      </c>
      <c r="AE5758" t="s">
        <v>1475</v>
      </c>
    </row>
    <row r="5759" spans="1:31" ht="14.4" x14ac:dyDescent="0.3">
      <c r="A5759">
        <v>48</v>
      </c>
      <c r="B5759" t="s">
        <v>24</v>
      </c>
      <c r="C5759" t="s">
        <v>358</v>
      </c>
      <c r="D5759" t="s">
        <v>359</v>
      </c>
      <c r="E5759">
        <v>2011</v>
      </c>
      <c r="F5759" t="s">
        <v>802</v>
      </c>
      <c r="G5759" t="s">
        <v>803</v>
      </c>
      <c r="H5759" s="3" t="s">
        <v>804</v>
      </c>
      <c r="I5759" s="8">
        <v>-18.715</v>
      </c>
      <c r="J5759" s="8">
        <v>-63.192</v>
      </c>
      <c r="K5759" t="s">
        <v>109</v>
      </c>
      <c r="L5759" t="s">
        <v>110</v>
      </c>
      <c r="M5759" t="s">
        <v>712</v>
      </c>
      <c r="N5759" t="s">
        <v>763</v>
      </c>
      <c r="O5759" s="12">
        <v>2008</v>
      </c>
      <c r="P5759" s="12">
        <v>5</v>
      </c>
      <c r="Q5759" s="12">
        <v>2008</v>
      </c>
      <c r="R5759" s="12">
        <v>10</v>
      </c>
      <c r="S5759">
        <f t="shared" si="67"/>
        <v>8.0645161290322578E-2</v>
      </c>
      <c r="T5759" s="7">
        <v>2.5</v>
      </c>
      <c r="U5759">
        <v>12</v>
      </c>
      <c r="V5759" t="s">
        <v>1183</v>
      </c>
      <c r="W5759">
        <f t="shared" si="68"/>
        <v>480</v>
      </c>
      <c r="X5759" s="5">
        <v>2</v>
      </c>
      <c r="Y5759" s="15" t="s">
        <v>48</v>
      </c>
      <c r="Z5759" t="s">
        <v>55</v>
      </c>
      <c r="AA5759" t="s">
        <v>1117</v>
      </c>
      <c r="AB5759">
        <v>0</v>
      </c>
      <c r="AC5759" s="68" t="s">
        <v>1476</v>
      </c>
      <c r="AD5759" s="68" t="s">
        <v>1659</v>
      </c>
      <c r="AE5759" t="s">
        <v>1475</v>
      </c>
    </row>
    <row r="5760" spans="1:31" ht="14.4" x14ac:dyDescent="0.3">
      <c r="A5760">
        <v>48</v>
      </c>
      <c r="B5760" t="s">
        <v>24</v>
      </c>
      <c r="C5760" t="s">
        <v>358</v>
      </c>
      <c r="D5760" t="s">
        <v>359</v>
      </c>
      <c r="E5760">
        <v>2011</v>
      </c>
      <c r="F5760" t="s">
        <v>802</v>
      </c>
      <c r="G5760" t="s">
        <v>803</v>
      </c>
      <c r="H5760" s="3" t="s">
        <v>804</v>
      </c>
      <c r="I5760" s="8">
        <v>-18.715</v>
      </c>
      <c r="J5760" s="8">
        <v>-63.192</v>
      </c>
      <c r="K5760" t="s">
        <v>109</v>
      </c>
      <c r="L5760" t="s">
        <v>110</v>
      </c>
      <c r="M5760" t="s">
        <v>712</v>
      </c>
      <c r="N5760" t="s">
        <v>763</v>
      </c>
      <c r="O5760" s="12">
        <v>2008</v>
      </c>
      <c r="P5760" s="12">
        <v>5</v>
      </c>
      <c r="Q5760" s="12">
        <v>2008</v>
      </c>
      <c r="R5760" s="12">
        <v>10</v>
      </c>
      <c r="S5760">
        <f t="shared" si="67"/>
        <v>8.0645161290322578E-2</v>
      </c>
      <c r="T5760" s="7">
        <v>2.5</v>
      </c>
      <c r="U5760">
        <v>12</v>
      </c>
      <c r="V5760" t="s">
        <v>1183</v>
      </c>
      <c r="W5760">
        <f t="shared" si="68"/>
        <v>480</v>
      </c>
      <c r="X5760" s="5">
        <v>2</v>
      </c>
      <c r="Y5760" s="15" t="s">
        <v>48</v>
      </c>
      <c r="Z5760" t="s">
        <v>83</v>
      </c>
      <c r="AA5760" t="s">
        <v>128</v>
      </c>
      <c r="AB5760">
        <v>0</v>
      </c>
      <c r="AC5760" s="68" t="s">
        <v>1476</v>
      </c>
      <c r="AD5760" s="68" t="s">
        <v>1659</v>
      </c>
      <c r="AE5760" t="s">
        <v>1475</v>
      </c>
    </row>
    <row r="5761" spans="1:31" ht="14.4" x14ac:dyDescent="0.3">
      <c r="A5761">
        <v>48</v>
      </c>
      <c r="B5761" t="s">
        <v>24</v>
      </c>
      <c r="C5761" t="s">
        <v>358</v>
      </c>
      <c r="D5761" t="s">
        <v>359</v>
      </c>
      <c r="E5761">
        <v>2011</v>
      </c>
      <c r="F5761" t="s">
        <v>802</v>
      </c>
      <c r="G5761" t="s">
        <v>803</v>
      </c>
      <c r="H5761" s="3" t="s">
        <v>804</v>
      </c>
      <c r="I5761" s="8">
        <v>-18.715</v>
      </c>
      <c r="J5761" s="8">
        <v>-63.192</v>
      </c>
      <c r="K5761" t="s">
        <v>109</v>
      </c>
      <c r="L5761" t="s">
        <v>110</v>
      </c>
      <c r="M5761" t="s">
        <v>712</v>
      </c>
      <c r="N5761" t="s">
        <v>763</v>
      </c>
      <c r="O5761" s="12">
        <v>2008</v>
      </c>
      <c r="P5761" s="12">
        <v>5</v>
      </c>
      <c r="Q5761" s="12">
        <v>2008</v>
      </c>
      <c r="R5761" s="12">
        <v>10</v>
      </c>
      <c r="S5761">
        <f t="shared" si="67"/>
        <v>8.0645161290322578E-2</v>
      </c>
      <c r="T5761" s="7">
        <v>2.5</v>
      </c>
      <c r="U5761">
        <v>12</v>
      </c>
      <c r="V5761" t="s">
        <v>1183</v>
      </c>
      <c r="W5761">
        <f t="shared" si="68"/>
        <v>480</v>
      </c>
      <c r="X5761" s="5">
        <v>2</v>
      </c>
      <c r="Y5761" s="15" t="s">
        <v>48</v>
      </c>
      <c r="Z5761" t="s">
        <v>83</v>
      </c>
      <c r="AA5761" t="s">
        <v>274</v>
      </c>
      <c r="AB5761">
        <v>0</v>
      </c>
      <c r="AC5761" s="68" t="s">
        <v>1476</v>
      </c>
      <c r="AD5761" s="68" t="s">
        <v>1659</v>
      </c>
      <c r="AE5761" t="s">
        <v>1475</v>
      </c>
    </row>
    <row r="5762" spans="1:31" ht="14.4" x14ac:dyDescent="0.3">
      <c r="A5762">
        <v>48</v>
      </c>
      <c r="B5762" t="s">
        <v>24</v>
      </c>
      <c r="C5762" t="s">
        <v>358</v>
      </c>
      <c r="D5762" t="s">
        <v>359</v>
      </c>
      <c r="E5762">
        <v>2011</v>
      </c>
      <c r="F5762" t="s">
        <v>802</v>
      </c>
      <c r="G5762" t="s">
        <v>803</v>
      </c>
      <c r="H5762" s="3" t="s">
        <v>804</v>
      </c>
      <c r="I5762" s="8">
        <v>-18.715</v>
      </c>
      <c r="J5762" s="8">
        <v>-63.192</v>
      </c>
      <c r="K5762" t="s">
        <v>109</v>
      </c>
      <c r="L5762" t="s">
        <v>110</v>
      </c>
      <c r="M5762" t="s">
        <v>712</v>
      </c>
      <c r="N5762" t="s">
        <v>763</v>
      </c>
      <c r="O5762" s="12">
        <v>2008</v>
      </c>
      <c r="P5762" s="12">
        <v>5</v>
      </c>
      <c r="Q5762" s="12">
        <v>2008</v>
      </c>
      <c r="R5762" s="12">
        <v>10</v>
      </c>
      <c r="S5762">
        <f t="shared" si="67"/>
        <v>8.0645161290322578E-2</v>
      </c>
      <c r="T5762" s="7">
        <v>2.5</v>
      </c>
      <c r="U5762">
        <v>12</v>
      </c>
      <c r="V5762" t="s">
        <v>1183</v>
      </c>
      <c r="W5762">
        <f t="shared" si="68"/>
        <v>480</v>
      </c>
      <c r="X5762" s="5">
        <v>2</v>
      </c>
      <c r="Y5762" s="15" t="s">
        <v>48</v>
      </c>
      <c r="Z5762" t="s">
        <v>83</v>
      </c>
      <c r="AA5762" t="s">
        <v>911</v>
      </c>
      <c r="AB5762">
        <v>0</v>
      </c>
      <c r="AC5762" s="68" t="s">
        <v>1476</v>
      </c>
      <c r="AD5762" s="68" t="s">
        <v>1659</v>
      </c>
      <c r="AE5762" t="s">
        <v>1475</v>
      </c>
    </row>
    <row r="5763" spans="1:31" ht="14.4" x14ac:dyDescent="0.3">
      <c r="A5763">
        <v>48</v>
      </c>
      <c r="B5763" t="s">
        <v>24</v>
      </c>
      <c r="C5763" t="s">
        <v>358</v>
      </c>
      <c r="D5763" t="s">
        <v>359</v>
      </c>
      <c r="E5763">
        <v>2011</v>
      </c>
      <c r="F5763" t="s">
        <v>802</v>
      </c>
      <c r="G5763" t="s">
        <v>803</v>
      </c>
      <c r="H5763" s="3" t="s">
        <v>804</v>
      </c>
      <c r="I5763" s="8">
        <v>-18.715</v>
      </c>
      <c r="J5763" s="8">
        <v>-63.192</v>
      </c>
      <c r="K5763" t="s">
        <v>109</v>
      </c>
      <c r="L5763" t="s">
        <v>110</v>
      </c>
      <c r="M5763" t="s">
        <v>712</v>
      </c>
      <c r="N5763" t="s">
        <v>763</v>
      </c>
      <c r="O5763" s="12">
        <v>2008</v>
      </c>
      <c r="P5763" s="12">
        <v>5</v>
      </c>
      <c r="Q5763" s="12">
        <v>2008</v>
      </c>
      <c r="R5763" s="12">
        <v>10</v>
      </c>
      <c r="S5763">
        <f t="shared" si="67"/>
        <v>8.0645161290322578E-2</v>
      </c>
      <c r="T5763" s="7">
        <v>2.5</v>
      </c>
      <c r="U5763">
        <v>12</v>
      </c>
      <c r="V5763" t="s">
        <v>1183</v>
      </c>
      <c r="W5763">
        <f t="shared" si="68"/>
        <v>480</v>
      </c>
      <c r="X5763" s="5">
        <v>2</v>
      </c>
      <c r="Y5763" s="15" t="s">
        <v>48</v>
      </c>
      <c r="Z5763" t="s">
        <v>83</v>
      </c>
      <c r="AA5763" t="s">
        <v>902</v>
      </c>
      <c r="AB5763">
        <v>0</v>
      </c>
      <c r="AC5763" s="68" t="s">
        <v>1476</v>
      </c>
      <c r="AD5763" s="68" t="s">
        <v>1659</v>
      </c>
      <c r="AE5763" t="s">
        <v>1475</v>
      </c>
    </row>
    <row r="5764" spans="1:31" ht="14.4" x14ac:dyDescent="0.3">
      <c r="A5764">
        <v>48</v>
      </c>
      <c r="B5764" t="s">
        <v>24</v>
      </c>
      <c r="C5764" t="s">
        <v>358</v>
      </c>
      <c r="D5764" t="s">
        <v>359</v>
      </c>
      <c r="E5764">
        <v>2011</v>
      </c>
      <c r="F5764" t="s">
        <v>802</v>
      </c>
      <c r="G5764" t="s">
        <v>803</v>
      </c>
      <c r="H5764" s="3" t="s">
        <v>804</v>
      </c>
      <c r="I5764" s="8">
        <v>-18.715</v>
      </c>
      <c r="J5764" s="8">
        <v>-63.192</v>
      </c>
      <c r="K5764" t="s">
        <v>109</v>
      </c>
      <c r="L5764" t="s">
        <v>110</v>
      </c>
      <c r="M5764" t="s">
        <v>712</v>
      </c>
      <c r="N5764" t="s">
        <v>763</v>
      </c>
      <c r="O5764" s="12">
        <v>2008</v>
      </c>
      <c r="P5764" s="12">
        <v>5</v>
      </c>
      <c r="Q5764" s="12">
        <v>2008</v>
      </c>
      <c r="R5764" s="12">
        <v>10</v>
      </c>
      <c r="S5764">
        <f t="shared" si="67"/>
        <v>8.0645161290322578E-2</v>
      </c>
      <c r="T5764" s="7">
        <v>2.5</v>
      </c>
      <c r="U5764">
        <v>12</v>
      </c>
      <c r="V5764" t="s">
        <v>1183</v>
      </c>
      <c r="W5764">
        <f t="shared" si="68"/>
        <v>480</v>
      </c>
      <c r="X5764" s="5">
        <v>2</v>
      </c>
      <c r="Y5764" s="15" t="s">
        <v>48</v>
      </c>
      <c r="Z5764" t="s">
        <v>83</v>
      </c>
      <c r="AA5764" t="s">
        <v>87</v>
      </c>
      <c r="AB5764">
        <v>0</v>
      </c>
      <c r="AC5764" s="68" t="s">
        <v>1476</v>
      </c>
      <c r="AD5764" s="68" t="s">
        <v>1659</v>
      </c>
      <c r="AE5764" t="s">
        <v>1475</v>
      </c>
    </row>
    <row r="5765" spans="1:31" ht="14.4" x14ac:dyDescent="0.3">
      <c r="A5765">
        <v>48</v>
      </c>
      <c r="B5765" t="s">
        <v>24</v>
      </c>
      <c r="C5765" t="s">
        <v>358</v>
      </c>
      <c r="D5765" t="s">
        <v>359</v>
      </c>
      <c r="E5765">
        <v>2011</v>
      </c>
      <c r="F5765" t="s">
        <v>802</v>
      </c>
      <c r="G5765" t="s">
        <v>803</v>
      </c>
      <c r="H5765" s="3" t="s">
        <v>804</v>
      </c>
      <c r="I5765" s="8">
        <v>-18.715</v>
      </c>
      <c r="J5765" s="8">
        <v>-63.192</v>
      </c>
      <c r="K5765" t="s">
        <v>109</v>
      </c>
      <c r="L5765" t="s">
        <v>110</v>
      </c>
      <c r="M5765" t="s">
        <v>712</v>
      </c>
      <c r="N5765" t="s">
        <v>763</v>
      </c>
      <c r="O5765" s="12">
        <v>2008</v>
      </c>
      <c r="P5765" s="12">
        <v>5</v>
      </c>
      <c r="Q5765" s="12">
        <v>2008</v>
      </c>
      <c r="R5765" s="12">
        <v>10</v>
      </c>
      <c r="S5765">
        <f t="shared" si="67"/>
        <v>8.0645161290322578E-2</v>
      </c>
      <c r="T5765" s="7">
        <v>2.5</v>
      </c>
      <c r="U5765">
        <v>12</v>
      </c>
      <c r="V5765" t="s">
        <v>1183</v>
      </c>
      <c r="W5765">
        <f t="shared" si="68"/>
        <v>480</v>
      </c>
      <c r="X5765" s="5">
        <v>2</v>
      </c>
      <c r="Y5765" s="15" t="s">
        <v>48</v>
      </c>
      <c r="Z5765" t="s">
        <v>83</v>
      </c>
      <c r="AA5765" t="s">
        <v>1144</v>
      </c>
      <c r="AB5765">
        <v>0</v>
      </c>
      <c r="AC5765" s="68" t="s">
        <v>1476</v>
      </c>
      <c r="AD5765" s="68" t="s">
        <v>1659</v>
      </c>
      <c r="AE5765" t="s">
        <v>1475</v>
      </c>
    </row>
    <row r="5766" spans="1:31" ht="14.4" x14ac:dyDescent="0.3">
      <c r="A5766">
        <v>48</v>
      </c>
      <c r="B5766" t="s">
        <v>24</v>
      </c>
      <c r="C5766" t="s">
        <v>358</v>
      </c>
      <c r="D5766" t="s">
        <v>359</v>
      </c>
      <c r="E5766">
        <v>2011</v>
      </c>
      <c r="F5766" t="s">
        <v>802</v>
      </c>
      <c r="G5766" t="s">
        <v>803</v>
      </c>
      <c r="H5766" s="3" t="s">
        <v>804</v>
      </c>
      <c r="I5766" s="8">
        <v>-18.715</v>
      </c>
      <c r="J5766" s="8">
        <v>-63.192</v>
      </c>
      <c r="K5766" t="s">
        <v>109</v>
      </c>
      <c r="L5766" t="s">
        <v>110</v>
      </c>
      <c r="M5766" t="s">
        <v>712</v>
      </c>
      <c r="N5766" t="s">
        <v>763</v>
      </c>
      <c r="O5766" s="12">
        <v>2008</v>
      </c>
      <c r="P5766" s="12">
        <v>5</v>
      </c>
      <c r="Q5766" s="12">
        <v>2008</v>
      </c>
      <c r="R5766" s="12">
        <v>10</v>
      </c>
      <c r="S5766">
        <f t="shared" si="67"/>
        <v>8.0645161290322578E-2</v>
      </c>
      <c r="T5766" s="7">
        <v>2.5</v>
      </c>
      <c r="U5766">
        <v>12</v>
      </c>
      <c r="V5766" t="s">
        <v>1183</v>
      </c>
      <c r="W5766">
        <f t="shared" si="68"/>
        <v>480</v>
      </c>
      <c r="X5766" s="5">
        <v>2</v>
      </c>
      <c r="Y5766" s="15" t="s">
        <v>48</v>
      </c>
      <c r="Z5766" t="s">
        <v>83</v>
      </c>
      <c r="AA5766" t="s">
        <v>906</v>
      </c>
      <c r="AB5766">
        <v>0</v>
      </c>
      <c r="AC5766" s="68" t="s">
        <v>1476</v>
      </c>
      <c r="AD5766" s="68" t="s">
        <v>1659</v>
      </c>
      <c r="AE5766" t="s">
        <v>1475</v>
      </c>
    </row>
    <row r="5767" spans="1:31" ht="14.4" x14ac:dyDescent="0.3">
      <c r="A5767">
        <v>48</v>
      </c>
      <c r="B5767" t="s">
        <v>24</v>
      </c>
      <c r="C5767" t="s">
        <v>358</v>
      </c>
      <c r="D5767" t="s">
        <v>359</v>
      </c>
      <c r="E5767">
        <v>2011</v>
      </c>
      <c r="F5767" t="s">
        <v>802</v>
      </c>
      <c r="G5767" t="s">
        <v>803</v>
      </c>
      <c r="H5767" s="3" t="s">
        <v>804</v>
      </c>
      <c r="I5767" s="8">
        <v>-18.715</v>
      </c>
      <c r="J5767" s="8">
        <v>-63.192</v>
      </c>
      <c r="K5767" t="s">
        <v>109</v>
      </c>
      <c r="L5767" t="s">
        <v>110</v>
      </c>
      <c r="M5767" t="s">
        <v>712</v>
      </c>
      <c r="N5767" t="s">
        <v>763</v>
      </c>
      <c r="O5767" s="12">
        <v>2008</v>
      </c>
      <c r="P5767" s="12">
        <v>5</v>
      </c>
      <c r="Q5767" s="12">
        <v>2008</v>
      </c>
      <c r="R5767" s="12">
        <v>10</v>
      </c>
      <c r="S5767">
        <f t="shared" si="67"/>
        <v>8.0645161290322578E-2</v>
      </c>
      <c r="T5767" s="7">
        <v>2.5</v>
      </c>
      <c r="U5767">
        <v>12</v>
      </c>
      <c r="V5767" t="s">
        <v>1183</v>
      </c>
      <c r="W5767">
        <f t="shared" si="68"/>
        <v>480</v>
      </c>
      <c r="X5767" s="5">
        <v>2</v>
      </c>
      <c r="Y5767" s="15" t="s">
        <v>48</v>
      </c>
      <c r="Z5767" t="s">
        <v>90</v>
      </c>
      <c r="AA5767" t="s">
        <v>666</v>
      </c>
      <c r="AB5767">
        <v>0</v>
      </c>
      <c r="AC5767" s="68" t="s">
        <v>1476</v>
      </c>
      <c r="AD5767" s="68" t="s">
        <v>1659</v>
      </c>
      <c r="AE5767" t="s">
        <v>1475</v>
      </c>
    </row>
    <row r="5768" spans="1:31" ht="14.4" x14ac:dyDescent="0.3">
      <c r="A5768">
        <v>48</v>
      </c>
      <c r="B5768" t="s">
        <v>24</v>
      </c>
      <c r="C5768" t="s">
        <v>358</v>
      </c>
      <c r="D5768" t="s">
        <v>359</v>
      </c>
      <c r="E5768">
        <v>2011</v>
      </c>
      <c r="F5768" t="s">
        <v>802</v>
      </c>
      <c r="G5768" t="s">
        <v>803</v>
      </c>
      <c r="H5768" s="3" t="s">
        <v>804</v>
      </c>
      <c r="I5768" s="8">
        <v>-18.715</v>
      </c>
      <c r="J5768" s="8">
        <v>-63.192</v>
      </c>
      <c r="K5768" t="s">
        <v>109</v>
      </c>
      <c r="L5768" t="s">
        <v>110</v>
      </c>
      <c r="M5768" t="s">
        <v>712</v>
      </c>
      <c r="N5768" t="s">
        <v>763</v>
      </c>
      <c r="O5768" s="12">
        <v>2008</v>
      </c>
      <c r="P5768" s="12">
        <v>5</v>
      </c>
      <c r="Q5768" s="12">
        <v>2008</v>
      </c>
      <c r="R5768" s="12">
        <v>10</v>
      </c>
      <c r="S5768">
        <f t="shared" si="67"/>
        <v>8.0645161290322578E-2</v>
      </c>
      <c r="T5768" s="7">
        <v>2.5</v>
      </c>
      <c r="U5768">
        <v>12</v>
      </c>
      <c r="V5768" t="s">
        <v>1183</v>
      </c>
      <c r="W5768">
        <f t="shared" si="68"/>
        <v>480</v>
      </c>
      <c r="X5768" s="5">
        <v>2</v>
      </c>
      <c r="Y5768" s="15" t="s">
        <v>48</v>
      </c>
      <c r="Z5768" t="s">
        <v>90</v>
      </c>
      <c r="AA5768" t="s">
        <v>91</v>
      </c>
      <c r="AB5768">
        <v>0</v>
      </c>
      <c r="AC5768" s="68" t="s">
        <v>1476</v>
      </c>
      <c r="AD5768" s="68" t="s">
        <v>1659</v>
      </c>
      <c r="AE5768" t="s">
        <v>1475</v>
      </c>
    </row>
    <row r="5769" spans="1:31" ht="14.4" x14ac:dyDescent="0.3">
      <c r="A5769">
        <v>49</v>
      </c>
      <c r="B5769" t="s">
        <v>24</v>
      </c>
      <c r="C5769" t="s">
        <v>393</v>
      </c>
      <c r="D5769" t="s">
        <v>394</v>
      </c>
      <c r="E5769">
        <v>2009</v>
      </c>
      <c r="F5769" t="s">
        <v>805</v>
      </c>
      <c r="G5769" t="s">
        <v>806</v>
      </c>
      <c r="H5769" s="3" t="s">
        <v>807</v>
      </c>
      <c r="I5769" s="8">
        <v>8.7833330000000007</v>
      </c>
      <c r="J5769" s="8">
        <v>-82.95</v>
      </c>
      <c r="K5769" t="s">
        <v>109</v>
      </c>
      <c r="L5769" t="s">
        <v>67</v>
      </c>
      <c r="M5769" t="s">
        <v>460</v>
      </c>
      <c r="N5769" t="s">
        <v>808</v>
      </c>
      <c r="O5769" s="12">
        <v>2004</v>
      </c>
      <c r="P5769" s="12">
        <v>6</v>
      </c>
      <c r="Q5769" s="12">
        <v>2004</v>
      </c>
      <c r="R5769" s="12">
        <v>9</v>
      </c>
      <c r="S5769">
        <v>4</v>
      </c>
      <c r="T5769" s="7">
        <v>6</v>
      </c>
      <c r="U5769">
        <v>2</v>
      </c>
      <c r="V5769" t="s">
        <v>53</v>
      </c>
      <c r="W5769">
        <f t="shared" ref="W5769:W5814" si="69">3.5*60</f>
        <v>210</v>
      </c>
      <c r="X5769" s="5">
        <v>22</v>
      </c>
      <c r="Y5769" s="15" t="s">
        <v>1070</v>
      </c>
      <c r="Z5769" t="s">
        <v>55</v>
      </c>
      <c r="AA5769" t="s">
        <v>1080</v>
      </c>
      <c r="AB5769">
        <v>1</v>
      </c>
      <c r="AC5769" t="s">
        <v>1478</v>
      </c>
      <c r="AD5769" t="s">
        <v>1478</v>
      </c>
      <c r="AE5769" t="s">
        <v>1477</v>
      </c>
    </row>
    <row r="5770" spans="1:31" ht="14.4" x14ac:dyDescent="0.3">
      <c r="A5770">
        <v>49</v>
      </c>
      <c r="B5770" t="s">
        <v>24</v>
      </c>
      <c r="C5770" t="s">
        <v>393</v>
      </c>
      <c r="D5770" t="s">
        <v>394</v>
      </c>
      <c r="E5770">
        <v>2009</v>
      </c>
      <c r="F5770" t="s">
        <v>805</v>
      </c>
      <c r="G5770" t="s">
        <v>806</v>
      </c>
      <c r="H5770" s="3" t="s">
        <v>807</v>
      </c>
      <c r="I5770" s="8">
        <v>8.7833330000000007</v>
      </c>
      <c r="J5770" s="8">
        <v>-82.95</v>
      </c>
      <c r="K5770" t="s">
        <v>109</v>
      </c>
      <c r="L5770" t="s">
        <v>67</v>
      </c>
      <c r="M5770" t="s">
        <v>460</v>
      </c>
      <c r="N5770" t="s">
        <v>808</v>
      </c>
      <c r="O5770" s="12">
        <v>2004</v>
      </c>
      <c r="P5770" s="12">
        <v>6</v>
      </c>
      <c r="Q5770" s="12">
        <v>2004</v>
      </c>
      <c r="R5770" s="12">
        <v>9</v>
      </c>
      <c r="S5770">
        <v>4</v>
      </c>
      <c r="T5770" s="7">
        <v>6</v>
      </c>
      <c r="U5770">
        <v>2</v>
      </c>
      <c r="V5770" t="s">
        <v>53</v>
      </c>
      <c r="W5770">
        <f t="shared" si="69"/>
        <v>210</v>
      </c>
      <c r="X5770" s="5">
        <v>22</v>
      </c>
      <c r="Y5770" s="15" t="s">
        <v>1070</v>
      </c>
      <c r="Z5770" t="s">
        <v>55</v>
      </c>
      <c r="AA5770" t="s">
        <v>1184</v>
      </c>
      <c r="AB5770">
        <v>1</v>
      </c>
      <c r="AC5770" t="s">
        <v>1478</v>
      </c>
      <c r="AD5770" t="s">
        <v>1478</v>
      </c>
      <c r="AE5770" t="s">
        <v>1477</v>
      </c>
    </row>
    <row r="5771" spans="1:31" ht="14.4" x14ac:dyDescent="0.3">
      <c r="A5771">
        <v>49</v>
      </c>
      <c r="B5771" t="s">
        <v>24</v>
      </c>
      <c r="C5771" t="s">
        <v>393</v>
      </c>
      <c r="D5771" t="s">
        <v>394</v>
      </c>
      <c r="E5771">
        <v>2009</v>
      </c>
      <c r="F5771" t="s">
        <v>805</v>
      </c>
      <c r="G5771" t="s">
        <v>806</v>
      </c>
      <c r="H5771" s="3" t="s">
        <v>807</v>
      </c>
      <c r="I5771" s="8">
        <v>8.7833330000000007</v>
      </c>
      <c r="J5771" s="8">
        <v>-82.95</v>
      </c>
      <c r="K5771" t="s">
        <v>109</v>
      </c>
      <c r="L5771" t="s">
        <v>67</v>
      </c>
      <c r="M5771" t="s">
        <v>460</v>
      </c>
      <c r="N5771" t="s">
        <v>808</v>
      </c>
      <c r="O5771" s="12">
        <v>2004</v>
      </c>
      <c r="P5771" s="12">
        <v>6</v>
      </c>
      <c r="Q5771" s="12">
        <v>2004</v>
      </c>
      <c r="R5771" s="12">
        <v>9</v>
      </c>
      <c r="S5771">
        <v>4</v>
      </c>
      <c r="T5771" s="7">
        <v>6</v>
      </c>
      <c r="U5771">
        <v>2</v>
      </c>
      <c r="V5771" t="s">
        <v>53</v>
      </c>
      <c r="W5771">
        <f t="shared" si="69"/>
        <v>210</v>
      </c>
      <c r="X5771" s="5">
        <v>22</v>
      </c>
      <c r="Y5771" s="15" t="s">
        <v>1070</v>
      </c>
      <c r="Z5771" t="s">
        <v>55</v>
      </c>
      <c r="AA5771" t="s">
        <v>1146</v>
      </c>
      <c r="AB5771">
        <v>1</v>
      </c>
      <c r="AC5771" t="s">
        <v>1478</v>
      </c>
      <c r="AD5771" t="s">
        <v>1478</v>
      </c>
      <c r="AE5771" t="s">
        <v>1477</v>
      </c>
    </row>
    <row r="5772" spans="1:31" ht="14.4" x14ac:dyDescent="0.3">
      <c r="A5772">
        <v>49</v>
      </c>
      <c r="B5772" t="s">
        <v>24</v>
      </c>
      <c r="C5772" t="s">
        <v>393</v>
      </c>
      <c r="D5772" t="s">
        <v>394</v>
      </c>
      <c r="E5772">
        <v>2009</v>
      </c>
      <c r="F5772" t="s">
        <v>805</v>
      </c>
      <c r="G5772" t="s">
        <v>806</v>
      </c>
      <c r="H5772" s="3" t="s">
        <v>807</v>
      </c>
      <c r="I5772" s="8">
        <v>8.7833330000000007</v>
      </c>
      <c r="J5772" s="8">
        <v>-82.95</v>
      </c>
      <c r="K5772" t="s">
        <v>109</v>
      </c>
      <c r="L5772" t="s">
        <v>67</v>
      </c>
      <c r="M5772" t="s">
        <v>460</v>
      </c>
      <c r="N5772" t="s">
        <v>808</v>
      </c>
      <c r="O5772" s="12">
        <v>2004</v>
      </c>
      <c r="P5772" s="12">
        <v>6</v>
      </c>
      <c r="Q5772" s="12">
        <v>2004</v>
      </c>
      <c r="R5772" s="12">
        <v>9</v>
      </c>
      <c r="S5772">
        <v>4</v>
      </c>
      <c r="T5772" s="7">
        <v>6</v>
      </c>
      <c r="U5772">
        <v>2</v>
      </c>
      <c r="V5772" t="s">
        <v>53</v>
      </c>
      <c r="W5772">
        <f t="shared" si="69"/>
        <v>210</v>
      </c>
      <c r="X5772" s="5">
        <v>22</v>
      </c>
      <c r="Y5772" s="15" t="s">
        <v>1070</v>
      </c>
      <c r="Z5772" t="s">
        <v>55</v>
      </c>
      <c r="AA5772" t="s">
        <v>1150</v>
      </c>
      <c r="AB5772">
        <v>12</v>
      </c>
      <c r="AC5772" t="s">
        <v>1478</v>
      </c>
      <c r="AD5772" t="s">
        <v>1478</v>
      </c>
      <c r="AE5772" t="s">
        <v>1477</v>
      </c>
    </row>
    <row r="5773" spans="1:31" ht="14.4" x14ac:dyDescent="0.3">
      <c r="A5773">
        <v>49</v>
      </c>
      <c r="B5773" t="s">
        <v>24</v>
      </c>
      <c r="C5773" t="s">
        <v>393</v>
      </c>
      <c r="D5773" t="s">
        <v>394</v>
      </c>
      <c r="E5773">
        <v>2009</v>
      </c>
      <c r="F5773" t="s">
        <v>805</v>
      </c>
      <c r="G5773" t="s">
        <v>806</v>
      </c>
      <c r="H5773" s="3" t="s">
        <v>807</v>
      </c>
      <c r="I5773" s="8">
        <v>8.7833330000000007</v>
      </c>
      <c r="J5773" s="8">
        <v>-82.95</v>
      </c>
      <c r="K5773" t="s">
        <v>109</v>
      </c>
      <c r="L5773" t="s">
        <v>67</v>
      </c>
      <c r="M5773" t="s">
        <v>460</v>
      </c>
      <c r="N5773" t="s">
        <v>808</v>
      </c>
      <c r="O5773" s="12">
        <v>2004</v>
      </c>
      <c r="P5773" s="12">
        <v>6</v>
      </c>
      <c r="Q5773" s="12">
        <v>2004</v>
      </c>
      <c r="R5773" s="12">
        <v>9</v>
      </c>
      <c r="S5773">
        <v>4</v>
      </c>
      <c r="T5773" s="7">
        <v>6</v>
      </c>
      <c r="U5773">
        <v>2</v>
      </c>
      <c r="V5773" t="s">
        <v>53</v>
      </c>
      <c r="W5773">
        <f t="shared" si="69"/>
        <v>210</v>
      </c>
      <c r="X5773" s="5">
        <v>22</v>
      </c>
      <c r="Y5773" s="15" t="s">
        <v>1070</v>
      </c>
      <c r="Z5773" t="s">
        <v>55</v>
      </c>
      <c r="AA5773" t="s">
        <v>861</v>
      </c>
      <c r="AB5773">
        <v>0</v>
      </c>
      <c r="AC5773" t="s">
        <v>1478</v>
      </c>
      <c r="AD5773" t="s">
        <v>1478</v>
      </c>
      <c r="AE5773" t="s">
        <v>1477</v>
      </c>
    </row>
    <row r="5774" spans="1:31" ht="14.4" x14ac:dyDescent="0.3">
      <c r="A5774">
        <v>49</v>
      </c>
      <c r="B5774" t="s">
        <v>24</v>
      </c>
      <c r="C5774" t="s">
        <v>393</v>
      </c>
      <c r="D5774" t="s">
        <v>394</v>
      </c>
      <c r="E5774">
        <v>2009</v>
      </c>
      <c r="F5774" t="s">
        <v>805</v>
      </c>
      <c r="G5774" t="s">
        <v>806</v>
      </c>
      <c r="H5774" s="3" t="s">
        <v>807</v>
      </c>
      <c r="I5774" s="8">
        <v>8.7833330000000007</v>
      </c>
      <c r="J5774" s="8">
        <v>-82.95</v>
      </c>
      <c r="K5774" t="s">
        <v>109</v>
      </c>
      <c r="L5774" t="s">
        <v>67</v>
      </c>
      <c r="M5774" t="s">
        <v>460</v>
      </c>
      <c r="N5774" t="s">
        <v>808</v>
      </c>
      <c r="O5774" s="12">
        <v>2004</v>
      </c>
      <c r="P5774" s="12">
        <v>6</v>
      </c>
      <c r="Q5774" s="12">
        <v>2004</v>
      </c>
      <c r="R5774" s="12">
        <v>9</v>
      </c>
      <c r="S5774">
        <v>4</v>
      </c>
      <c r="T5774" s="7">
        <v>6</v>
      </c>
      <c r="U5774">
        <v>2</v>
      </c>
      <c r="V5774" t="s">
        <v>53</v>
      </c>
      <c r="W5774">
        <f t="shared" si="69"/>
        <v>210</v>
      </c>
      <c r="X5774" s="5">
        <v>22</v>
      </c>
      <c r="Y5774" s="15" t="s">
        <v>1070</v>
      </c>
      <c r="Z5774" t="s">
        <v>55</v>
      </c>
      <c r="AA5774" t="s">
        <v>895</v>
      </c>
      <c r="AB5774">
        <v>1</v>
      </c>
      <c r="AC5774" t="s">
        <v>1478</v>
      </c>
      <c r="AD5774" t="s">
        <v>1478</v>
      </c>
      <c r="AE5774" t="s">
        <v>1477</v>
      </c>
    </row>
    <row r="5775" spans="1:31" ht="14.4" x14ac:dyDescent="0.3">
      <c r="A5775">
        <v>49</v>
      </c>
      <c r="B5775" t="s">
        <v>24</v>
      </c>
      <c r="C5775" t="s">
        <v>393</v>
      </c>
      <c r="D5775" t="s">
        <v>394</v>
      </c>
      <c r="E5775">
        <v>2009</v>
      </c>
      <c r="F5775" t="s">
        <v>805</v>
      </c>
      <c r="G5775" t="s">
        <v>806</v>
      </c>
      <c r="H5775" s="3" t="s">
        <v>807</v>
      </c>
      <c r="I5775" s="8">
        <v>8.7833330000000007</v>
      </c>
      <c r="J5775" s="8">
        <v>-82.95</v>
      </c>
      <c r="K5775" t="s">
        <v>109</v>
      </c>
      <c r="L5775" t="s">
        <v>67</v>
      </c>
      <c r="M5775" t="s">
        <v>460</v>
      </c>
      <c r="N5775" t="s">
        <v>808</v>
      </c>
      <c r="O5775" s="12">
        <v>2004</v>
      </c>
      <c r="P5775" s="12">
        <v>6</v>
      </c>
      <c r="Q5775" s="12">
        <v>2004</v>
      </c>
      <c r="R5775" s="12">
        <v>9</v>
      </c>
      <c r="S5775">
        <v>4</v>
      </c>
      <c r="T5775" s="7">
        <v>6</v>
      </c>
      <c r="U5775">
        <v>2</v>
      </c>
      <c r="V5775" t="s">
        <v>53</v>
      </c>
      <c r="W5775">
        <f t="shared" si="69"/>
        <v>210</v>
      </c>
      <c r="X5775" s="5">
        <v>22</v>
      </c>
      <c r="Y5775" s="15" t="s">
        <v>1070</v>
      </c>
      <c r="Z5775" t="s">
        <v>55</v>
      </c>
      <c r="AA5775" t="s">
        <v>1057</v>
      </c>
      <c r="AB5775">
        <v>0</v>
      </c>
      <c r="AC5775" t="s">
        <v>1478</v>
      </c>
      <c r="AD5775" t="s">
        <v>1478</v>
      </c>
      <c r="AE5775" t="s">
        <v>1477</v>
      </c>
    </row>
    <row r="5776" spans="1:31" ht="14.4" x14ac:dyDescent="0.3">
      <c r="A5776">
        <v>49</v>
      </c>
      <c r="B5776" t="s">
        <v>24</v>
      </c>
      <c r="C5776" t="s">
        <v>393</v>
      </c>
      <c r="D5776" t="s">
        <v>394</v>
      </c>
      <c r="E5776">
        <v>2009</v>
      </c>
      <c r="F5776" t="s">
        <v>805</v>
      </c>
      <c r="G5776" t="s">
        <v>806</v>
      </c>
      <c r="H5776" s="3" t="s">
        <v>807</v>
      </c>
      <c r="I5776" s="8">
        <v>8.7833330000000007</v>
      </c>
      <c r="J5776" s="8">
        <v>-82.95</v>
      </c>
      <c r="K5776" t="s">
        <v>109</v>
      </c>
      <c r="L5776" t="s">
        <v>67</v>
      </c>
      <c r="M5776" t="s">
        <v>460</v>
      </c>
      <c r="N5776" t="s">
        <v>808</v>
      </c>
      <c r="O5776" s="12">
        <v>2004</v>
      </c>
      <c r="P5776" s="12">
        <v>6</v>
      </c>
      <c r="Q5776" s="12">
        <v>2004</v>
      </c>
      <c r="R5776" s="12">
        <v>9</v>
      </c>
      <c r="S5776">
        <v>4</v>
      </c>
      <c r="T5776" s="7">
        <v>6</v>
      </c>
      <c r="U5776">
        <v>2</v>
      </c>
      <c r="V5776" t="s">
        <v>53</v>
      </c>
      <c r="W5776">
        <f t="shared" si="69"/>
        <v>210</v>
      </c>
      <c r="X5776" s="5">
        <v>22</v>
      </c>
      <c r="Y5776" s="15" t="s">
        <v>1070</v>
      </c>
      <c r="Z5776" t="s">
        <v>55</v>
      </c>
      <c r="AA5776" t="s">
        <v>59</v>
      </c>
      <c r="AB5776">
        <v>1</v>
      </c>
      <c r="AC5776" t="s">
        <v>1478</v>
      </c>
      <c r="AD5776" t="s">
        <v>1478</v>
      </c>
      <c r="AE5776" t="s">
        <v>1477</v>
      </c>
    </row>
    <row r="5777" spans="1:31" ht="14.4" x14ac:dyDescent="0.3">
      <c r="A5777">
        <v>49</v>
      </c>
      <c r="B5777" t="s">
        <v>24</v>
      </c>
      <c r="C5777" t="s">
        <v>393</v>
      </c>
      <c r="D5777" t="s">
        <v>394</v>
      </c>
      <c r="E5777">
        <v>2009</v>
      </c>
      <c r="F5777" t="s">
        <v>805</v>
      </c>
      <c r="G5777" t="s">
        <v>806</v>
      </c>
      <c r="H5777" s="3" t="s">
        <v>807</v>
      </c>
      <c r="I5777" s="8">
        <v>8.7833330000000007</v>
      </c>
      <c r="J5777" s="8">
        <v>-82.95</v>
      </c>
      <c r="K5777" t="s">
        <v>109</v>
      </c>
      <c r="L5777" t="s">
        <v>67</v>
      </c>
      <c r="M5777" t="s">
        <v>460</v>
      </c>
      <c r="N5777" t="s">
        <v>808</v>
      </c>
      <c r="O5777" s="12">
        <v>2004</v>
      </c>
      <c r="P5777" s="12">
        <v>6</v>
      </c>
      <c r="Q5777" s="12">
        <v>2004</v>
      </c>
      <c r="R5777" s="12">
        <v>9</v>
      </c>
      <c r="S5777">
        <v>4</v>
      </c>
      <c r="T5777" s="7">
        <v>6</v>
      </c>
      <c r="U5777">
        <v>2</v>
      </c>
      <c r="V5777" t="s">
        <v>53</v>
      </c>
      <c r="W5777">
        <f t="shared" si="69"/>
        <v>210</v>
      </c>
      <c r="X5777" s="5">
        <v>22</v>
      </c>
      <c r="Y5777" s="15" t="s">
        <v>1070</v>
      </c>
      <c r="Z5777" t="s">
        <v>55</v>
      </c>
      <c r="AA5777" t="s">
        <v>1185</v>
      </c>
      <c r="AB5777">
        <v>0</v>
      </c>
      <c r="AC5777" t="s">
        <v>1478</v>
      </c>
      <c r="AD5777" t="s">
        <v>1478</v>
      </c>
      <c r="AE5777" t="s">
        <v>1477</v>
      </c>
    </row>
    <row r="5778" spans="1:31" ht="14.4" x14ac:dyDescent="0.3">
      <c r="A5778">
        <v>49</v>
      </c>
      <c r="B5778" t="s">
        <v>24</v>
      </c>
      <c r="C5778" t="s">
        <v>393</v>
      </c>
      <c r="D5778" t="s">
        <v>394</v>
      </c>
      <c r="E5778">
        <v>2009</v>
      </c>
      <c r="F5778" t="s">
        <v>805</v>
      </c>
      <c r="G5778" t="s">
        <v>806</v>
      </c>
      <c r="H5778" s="3" t="s">
        <v>807</v>
      </c>
      <c r="I5778" s="8">
        <v>8.7833330000000007</v>
      </c>
      <c r="J5778" s="8">
        <v>-82.95</v>
      </c>
      <c r="K5778" t="s">
        <v>109</v>
      </c>
      <c r="L5778" t="s">
        <v>67</v>
      </c>
      <c r="M5778" t="s">
        <v>460</v>
      </c>
      <c r="N5778" t="s">
        <v>808</v>
      </c>
      <c r="O5778" s="12">
        <v>2004</v>
      </c>
      <c r="P5778" s="12">
        <v>6</v>
      </c>
      <c r="Q5778" s="12">
        <v>2004</v>
      </c>
      <c r="R5778" s="12">
        <v>9</v>
      </c>
      <c r="S5778">
        <v>4</v>
      </c>
      <c r="T5778" s="7">
        <v>6</v>
      </c>
      <c r="U5778">
        <v>2</v>
      </c>
      <c r="V5778" t="s">
        <v>53</v>
      </c>
      <c r="W5778">
        <f t="shared" si="69"/>
        <v>210</v>
      </c>
      <c r="X5778" s="5">
        <v>22</v>
      </c>
      <c r="Y5778" s="15" t="s">
        <v>1070</v>
      </c>
      <c r="Z5778" t="s">
        <v>55</v>
      </c>
      <c r="AA5778" t="s">
        <v>1159</v>
      </c>
      <c r="AB5778">
        <v>19</v>
      </c>
      <c r="AC5778" t="s">
        <v>1478</v>
      </c>
      <c r="AD5778" t="s">
        <v>1478</v>
      </c>
      <c r="AE5778" t="s">
        <v>1477</v>
      </c>
    </row>
    <row r="5779" spans="1:31" ht="14.4" x14ac:dyDescent="0.3">
      <c r="A5779">
        <v>49</v>
      </c>
      <c r="B5779" t="s">
        <v>24</v>
      </c>
      <c r="C5779" t="s">
        <v>393</v>
      </c>
      <c r="D5779" t="s">
        <v>394</v>
      </c>
      <c r="E5779">
        <v>2009</v>
      </c>
      <c r="F5779" t="s">
        <v>805</v>
      </c>
      <c r="G5779" t="s">
        <v>806</v>
      </c>
      <c r="H5779" s="3" t="s">
        <v>807</v>
      </c>
      <c r="I5779" s="8">
        <v>8.7833330000000007</v>
      </c>
      <c r="J5779" s="8">
        <v>-82.95</v>
      </c>
      <c r="K5779" t="s">
        <v>109</v>
      </c>
      <c r="L5779" t="s">
        <v>67</v>
      </c>
      <c r="M5779" t="s">
        <v>460</v>
      </c>
      <c r="N5779" t="s">
        <v>808</v>
      </c>
      <c r="O5779" s="12">
        <v>2004</v>
      </c>
      <c r="P5779" s="12">
        <v>6</v>
      </c>
      <c r="Q5779" s="12">
        <v>2004</v>
      </c>
      <c r="R5779" s="12">
        <v>9</v>
      </c>
      <c r="S5779">
        <v>4</v>
      </c>
      <c r="T5779" s="7">
        <v>6</v>
      </c>
      <c r="U5779">
        <v>2</v>
      </c>
      <c r="V5779" t="s">
        <v>53</v>
      </c>
      <c r="W5779">
        <f t="shared" si="69"/>
        <v>210</v>
      </c>
      <c r="X5779" s="5">
        <v>22</v>
      </c>
      <c r="Y5779" s="15" t="s">
        <v>1070</v>
      </c>
      <c r="Z5779" t="s">
        <v>55</v>
      </c>
      <c r="AA5779" t="s">
        <v>1160</v>
      </c>
      <c r="AB5779">
        <v>8</v>
      </c>
      <c r="AC5779" t="s">
        <v>1478</v>
      </c>
      <c r="AD5779" t="s">
        <v>1478</v>
      </c>
      <c r="AE5779" t="s">
        <v>1477</v>
      </c>
    </row>
    <row r="5780" spans="1:31" ht="14.4" x14ac:dyDescent="0.3">
      <c r="A5780">
        <v>49</v>
      </c>
      <c r="B5780" t="s">
        <v>24</v>
      </c>
      <c r="C5780" t="s">
        <v>393</v>
      </c>
      <c r="D5780" t="s">
        <v>394</v>
      </c>
      <c r="E5780">
        <v>2009</v>
      </c>
      <c r="F5780" t="s">
        <v>805</v>
      </c>
      <c r="G5780" t="s">
        <v>806</v>
      </c>
      <c r="H5780" s="3" t="s">
        <v>807</v>
      </c>
      <c r="I5780" s="8">
        <v>8.7833330000000007</v>
      </c>
      <c r="J5780" s="8">
        <v>-82.95</v>
      </c>
      <c r="K5780" t="s">
        <v>109</v>
      </c>
      <c r="L5780" t="s">
        <v>67</v>
      </c>
      <c r="M5780" t="s">
        <v>460</v>
      </c>
      <c r="N5780" t="s">
        <v>808</v>
      </c>
      <c r="O5780" s="12">
        <v>2004</v>
      </c>
      <c r="P5780" s="12">
        <v>6</v>
      </c>
      <c r="Q5780" s="12">
        <v>2004</v>
      </c>
      <c r="R5780" s="12">
        <v>9</v>
      </c>
      <c r="S5780">
        <v>4</v>
      </c>
      <c r="T5780" s="7">
        <v>6</v>
      </c>
      <c r="U5780">
        <v>2</v>
      </c>
      <c r="V5780" t="s">
        <v>53</v>
      </c>
      <c r="W5780">
        <f t="shared" si="69"/>
        <v>210</v>
      </c>
      <c r="X5780" s="5">
        <v>22</v>
      </c>
      <c r="Y5780" s="15" t="s">
        <v>1070</v>
      </c>
      <c r="Z5780" t="s">
        <v>55</v>
      </c>
      <c r="AA5780" t="s">
        <v>1162</v>
      </c>
      <c r="AB5780">
        <v>2</v>
      </c>
      <c r="AC5780" t="s">
        <v>1478</v>
      </c>
      <c r="AD5780" t="s">
        <v>1478</v>
      </c>
      <c r="AE5780" t="s">
        <v>1477</v>
      </c>
    </row>
    <row r="5781" spans="1:31" ht="14.4" x14ac:dyDescent="0.3">
      <c r="A5781">
        <v>49</v>
      </c>
      <c r="B5781" t="s">
        <v>24</v>
      </c>
      <c r="C5781" t="s">
        <v>393</v>
      </c>
      <c r="D5781" t="s">
        <v>394</v>
      </c>
      <c r="E5781">
        <v>2009</v>
      </c>
      <c r="F5781" t="s">
        <v>805</v>
      </c>
      <c r="G5781" t="s">
        <v>806</v>
      </c>
      <c r="H5781" s="3" t="s">
        <v>807</v>
      </c>
      <c r="I5781" s="8">
        <v>8.7833330000000007</v>
      </c>
      <c r="J5781" s="8">
        <v>-82.95</v>
      </c>
      <c r="K5781" t="s">
        <v>109</v>
      </c>
      <c r="L5781" t="s">
        <v>67</v>
      </c>
      <c r="M5781" t="s">
        <v>460</v>
      </c>
      <c r="N5781" t="s">
        <v>808</v>
      </c>
      <c r="O5781" s="12">
        <v>2004</v>
      </c>
      <c r="P5781" s="12">
        <v>6</v>
      </c>
      <c r="Q5781" s="12">
        <v>2004</v>
      </c>
      <c r="R5781" s="12">
        <v>9</v>
      </c>
      <c r="S5781">
        <v>4</v>
      </c>
      <c r="T5781" s="7">
        <v>6</v>
      </c>
      <c r="U5781">
        <v>2</v>
      </c>
      <c r="V5781" t="s">
        <v>53</v>
      </c>
      <c r="W5781">
        <f t="shared" si="69"/>
        <v>210</v>
      </c>
      <c r="X5781" s="5">
        <v>22</v>
      </c>
      <c r="Y5781" s="15" t="s">
        <v>1070</v>
      </c>
      <c r="Z5781" t="s">
        <v>55</v>
      </c>
      <c r="AA5781" t="s">
        <v>379</v>
      </c>
      <c r="AB5781">
        <v>1</v>
      </c>
      <c r="AC5781" t="s">
        <v>1478</v>
      </c>
      <c r="AD5781" t="s">
        <v>1478</v>
      </c>
      <c r="AE5781" t="s">
        <v>1477</v>
      </c>
    </row>
    <row r="5782" spans="1:31" ht="14.4" x14ac:dyDescent="0.3">
      <c r="A5782">
        <v>49</v>
      </c>
      <c r="B5782" t="s">
        <v>24</v>
      </c>
      <c r="C5782" t="s">
        <v>393</v>
      </c>
      <c r="D5782" t="s">
        <v>394</v>
      </c>
      <c r="E5782">
        <v>2009</v>
      </c>
      <c r="F5782" t="s">
        <v>805</v>
      </c>
      <c r="G5782" t="s">
        <v>806</v>
      </c>
      <c r="H5782" s="3" t="s">
        <v>807</v>
      </c>
      <c r="I5782" s="8">
        <v>8.7833330000000007</v>
      </c>
      <c r="J5782" s="8">
        <v>-82.95</v>
      </c>
      <c r="K5782" t="s">
        <v>109</v>
      </c>
      <c r="L5782" t="s">
        <v>67</v>
      </c>
      <c r="M5782" t="s">
        <v>460</v>
      </c>
      <c r="N5782" t="s">
        <v>808</v>
      </c>
      <c r="O5782" s="12">
        <v>2004</v>
      </c>
      <c r="P5782" s="12">
        <v>6</v>
      </c>
      <c r="Q5782" s="12">
        <v>2004</v>
      </c>
      <c r="R5782" s="12">
        <v>9</v>
      </c>
      <c r="S5782">
        <v>4</v>
      </c>
      <c r="T5782" s="7">
        <v>6</v>
      </c>
      <c r="U5782">
        <v>2</v>
      </c>
      <c r="V5782" t="s">
        <v>53</v>
      </c>
      <c r="W5782">
        <f t="shared" si="69"/>
        <v>210</v>
      </c>
      <c r="X5782" s="5">
        <v>22</v>
      </c>
      <c r="Y5782" s="15" t="s">
        <v>1070</v>
      </c>
      <c r="Z5782" t="s">
        <v>55</v>
      </c>
      <c r="AA5782" t="s">
        <v>1138</v>
      </c>
      <c r="AB5782">
        <v>39</v>
      </c>
      <c r="AC5782" t="s">
        <v>1478</v>
      </c>
      <c r="AD5782" t="s">
        <v>1478</v>
      </c>
      <c r="AE5782" t="s">
        <v>1477</v>
      </c>
    </row>
    <row r="5783" spans="1:31" ht="14.4" x14ac:dyDescent="0.3">
      <c r="A5783">
        <v>49</v>
      </c>
      <c r="B5783" t="s">
        <v>24</v>
      </c>
      <c r="C5783" t="s">
        <v>393</v>
      </c>
      <c r="D5783" t="s">
        <v>394</v>
      </c>
      <c r="E5783">
        <v>2009</v>
      </c>
      <c r="F5783" t="s">
        <v>805</v>
      </c>
      <c r="G5783" t="s">
        <v>806</v>
      </c>
      <c r="H5783" s="3" t="s">
        <v>807</v>
      </c>
      <c r="I5783" s="8">
        <v>8.7833330000000007</v>
      </c>
      <c r="J5783" s="8">
        <v>-82.95</v>
      </c>
      <c r="K5783" t="s">
        <v>109</v>
      </c>
      <c r="L5783" t="s">
        <v>67</v>
      </c>
      <c r="M5783" t="s">
        <v>460</v>
      </c>
      <c r="N5783" t="s">
        <v>808</v>
      </c>
      <c r="O5783" s="12">
        <v>2004</v>
      </c>
      <c r="P5783" s="12">
        <v>6</v>
      </c>
      <c r="Q5783" s="12">
        <v>2004</v>
      </c>
      <c r="R5783" s="12">
        <v>9</v>
      </c>
      <c r="S5783">
        <v>4</v>
      </c>
      <c r="T5783" s="7">
        <v>6</v>
      </c>
      <c r="U5783">
        <v>2</v>
      </c>
      <c r="V5783" t="s">
        <v>53</v>
      </c>
      <c r="W5783">
        <f t="shared" si="69"/>
        <v>210</v>
      </c>
      <c r="X5783" s="5">
        <v>22</v>
      </c>
      <c r="Y5783" s="15" t="s">
        <v>1070</v>
      </c>
      <c r="Z5783" t="s">
        <v>55</v>
      </c>
      <c r="AA5783" t="s">
        <v>1083</v>
      </c>
      <c r="AB5783">
        <v>0</v>
      </c>
      <c r="AC5783" t="s">
        <v>1478</v>
      </c>
      <c r="AD5783" t="s">
        <v>1478</v>
      </c>
      <c r="AE5783" t="s">
        <v>1477</v>
      </c>
    </row>
    <row r="5784" spans="1:31" ht="14.4" x14ac:dyDescent="0.3">
      <c r="A5784">
        <v>49</v>
      </c>
      <c r="B5784" t="s">
        <v>24</v>
      </c>
      <c r="C5784" t="s">
        <v>393</v>
      </c>
      <c r="D5784" t="s">
        <v>394</v>
      </c>
      <c r="E5784">
        <v>2009</v>
      </c>
      <c r="F5784" t="s">
        <v>805</v>
      </c>
      <c r="G5784" t="s">
        <v>806</v>
      </c>
      <c r="H5784" s="3" t="s">
        <v>807</v>
      </c>
      <c r="I5784" s="8">
        <v>8.7833330000000007</v>
      </c>
      <c r="J5784" s="8">
        <v>-82.95</v>
      </c>
      <c r="K5784" t="s">
        <v>109</v>
      </c>
      <c r="L5784" t="s">
        <v>67</v>
      </c>
      <c r="M5784" t="s">
        <v>460</v>
      </c>
      <c r="N5784" t="s">
        <v>808</v>
      </c>
      <c r="O5784" s="12">
        <v>2004</v>
      </c>
      <c r="P5784" s="12">
        <v>6</v>
      </c>
      <c r="Q5784" s="12">
        <v>2004</v>
      </c>
      <c r="R5784" s="12">
        <v>9</v>
      </c>
      <c r="S5784">
        <v>4</v>
      </c>
      <c r="T5784" s="7">
        <v>6</v>
      </c>
      <c r="U5784">
        <v>2</v>
      </c>
      <c r="V5784" t="s">
        <v>53</v>
      </c>
      <c r="W5784">
        <f t="shared" si="69"/>
        <v>210</v>
      </c>
      <c r="X5784" s="5">
        <v>22</v>
      </c>
      <c r="Y5784" s="15" t="s">
        <v>1070</v>
      </c>
      <c r="Z5784" t="s">
        <v>55</v>
      </c>
      <c r="AA5784" t="s">
        <v>1186</v>
      </c>
      <c r="AB5784">
        <v>0</v>
      </c>
      <c r="AC5784" t="s">
        <v>1478</v>
      </c>
      <c r="AD5784" t="s">
        <v>1478</v>
      </c>
      <c r="AE5784" t="s">
        <v>1477</v>
      </c>
    </row>
    <row r="5785" spans="1:31" ht="14.4" x14ac:dyDescent="0.3">
      <c r="A5785">
        <v>49</v>
      </c>
      <c r="B5785" t="s">
        <v>24</v>
      </c>
      <c r="C5785" t="s">
        <v>393</v>
      </c>
      <c r="D5785" t="s">
        <v>394</v>
      </c>
      <c r="E5785">
        <v>2009</v>
      </c>
      <c r="F5785" t="s">
        <v>805</v>
      </c>
      <c r="G5785" t="s">
        <v>806</v>
      </c>
      <c r="H5785" s="3" t="s">
        <v>807</v>
      </c>
      <c r="I5785" s="8">
        <v>8.7833330000000007</v>
      </c>
      <c r="J5785" s="8">
        <v>-82.95</v>
      </c>
      <c r="K5785" t="s">
        <v>109</v>
      </c>
      <c r="L5785" t="s">
        <v>67</v>
      </c>
      <c r="M5785" t="s">
        <v>460</v>
      </c>
      <c r="N5785" t="s">
        <v>808</v>
      </c>
      <c r="O5785" s="12">
        <v>2004</v>
      </c>
      <c r="P5785" s="12">
        <v>6</v>
      </c>
      <c r="Q5785" s="12">
        <v>2004</v>
      </c>
      <c r="R5785" s="12">
        <v>9</v>
      </c>
      <c r="S5785">
        <v>4</v>
      </c>
      <c r="T5785" s="7">
        <v>6</v>
      </c>
      <c r="U5785">
        <v>2</v>
      </c>
      <c r="V5785" t="s">
        <v>53</v>
      </c>
      <c r="W5785">
        <f t="shared" si="69"/>
        <v>210</v>
      </c>
      <c r="X5785" s="5">
        <v>22</v>
      </c>
      <c r="Y5785" s="15" t="s">
        <v>1070</v>
      </c>
      <c r="Z5785" t="s">
        <v>55</v>
      </c>
      <c r="AA5785" t="s">
        <v>1053</v>
      </c>
      <c r="AB5785">
        <v>0</v>
      </c>
      <c r="AC5785" t="s">
        <v>1478</v>
      </c>
      <c r="AD5785" t="s">
        <v>1478</v>
      </c>
      <c r="AE5785" t="s">
        <v>1477</v>
      </c>
    </row>
    <row r="5786" spans="1:31" ht="14.4" x14ac:dyDescent="0.3">
      <c r="A5786">
        <v>49</v>
      </c>
      <c r="B5786" t="s">
        <v>24</v>
      </c>
      <c r="C5786" t="s">
        <v>393</v>
      </c>
      <c r="D5786" t="s">
        <v>394</v>
      </c>
      <c r="E5786">
        <v>2009</v>
      </c>
      <c r="F5786" t="s">
        <v>805</v>
      </c>
      <c r="G5786" t="s">
        <v>806</v>
      </c>
      <c r="H5786" s="3" t="s">
        <v>807</v>
      </c>
      <c r="I5786" s="8">
        <v>8.7833330000000007</v>
      </c>
      <c r="J5786" s="8">
        <v>-82.95</v>
      </c>
      <c r="K5786" t="s">
        <v>109</v>
      </c>
      <c r="L5786" t="s">
        <v>67</v>
      </c>
      <c r="M5786" t="s">
        <v>460</v>
      </c>
      <c r="N5786" t="s">
        <v>808</v>
      </c>
      <c r="O5786" s="12">
        <v>2004</v>
      </c>
      <c r="P5786" s="12">
        <v>6</v>
      </c>
      <c r="Q5786" s="12">
        <v>2004</v>
      </c>
      <c r="R5786" s="12">
        <v>9</v>
      </c>
      <c r="S5786">
        <v>4</v>
      </c>
      <c r="T5786" s="7">
        <v>6</v>
      </c>
      <c r="U5786">
        <v>2</v>
      </c>
      <c r="V5786" t="s">
        <v>53</v>
      </c>
      <c r="W5786">
        <f t="shared" si="69"/>
        <v>210</v>
      </c>
      <c r="X5786" s="5">
        <v>22</v>
      </c>
      <c r="Y5786" s="15" t="s">
        <v>1070</v>
      </c>
      <c r="Z5786" t="s">
        <v>55</v>
      </c>
      <c r="AA5786" t="s">
        <v>1187</v>
      </c>
      <c r="AB5786">
        <v>0</v>
      </c>
      <c r="AC5786" t="s">
        <v>1478</v>
      </c>
      <c r="AD5786" t="s">
        <v>1478</v>
      </c>
      <c r="AE5786" t="s">
        <v>1477</v>
      </c>
    </row>
    <row r="5787" spans="1:31" ht="14.4" x14ac:dyDescent="0.3">
      <c r="A5787">
        <v>49</v>
      </c>
      <c r="B5787" t="s">
        <v>24</v>
      </c>
      <c r="C5787" t="s">
        <v>393</v>
      </c>
      <c r="D5787" t="s">
        <v>394</v>
      </c>
      <c r="E5787">
        <v>2009</v>
      </c>
      <c r="F5787" t="s">
        <v>805</v>
      </c>
      <c r="G5787" t="s">
        <v>806</v>
      </c>
      <c r="H5787" s="3" t="s">
        <v>807</v>
      </c>
      <c r="I5787" s="8">
        <v>8.7833330000000007</v>
      </c>
      <c r="J5787" s="8">
        <v>-82.95</v>
      </c>
      <c r="K5787" t="s">
        <v>109</v>
      </c>
      <c r="L5787" t="s">
        <v>67</v>
      </c>
      <c r="M5787" t="s">
        <v>460</v>
      </c>
      <c r="N5787" t="s">
        <v>808</v>
      </c>
      <c r="O5787" s="12">
        <v>2004</v>
      </c>
      <c r="P5787" s="12">
        <v>6</v>
      </c>
      <c r="Q5787" s="12">
        <v>2004</v>
      </c>
      <c r="R5787" s="12">
        <v>9</v>
      </c>
      <c r="S5787">
        <v>4</v>
      </c>
      <c r="T5787" s="7">
        <v>6</v>
      </c>
      <c r="U5787">
        <v>2</v>
      </c>
      <c r="V5787" t="s">
        <v>53</v>
      </c>
      <c r="W5787">
        <f t="shared" si="69"/>
        <v>210</v>
      </c>
      <c r="X5787" s="5">
        <v>22</v>
      </c>
      <c r="Y5787" s="15" t="s">
        <v>1070</v>
      </c>
      <c r="Z5787" t="s">
        <v>83</v>
      </c>
      <c r="AA5787" t="s">
        <v>128</v>
      </c>
      <c r="AB5787">
        <v>0</v>
      </c>
      <c r="AC5787" t="s">
        <v>1478</v>
      </c>
      <c r="AD5787" t="s">
        <v>1478</v>
      </c>
      <c r="AE5787" t="s">
        <v>1477</v>
      </c>
    </row>
    <row r="5788" spans="1:31" ht="14.4" x14ac:dyDescent="0.3">
      <c r="A5788">
        <v>49</v>
      </c>
      <c r="B5788" t="s">
        <v>24</v>
      </c>
      <c r="C5788" t="s">
        <v>393</v>
      </c>
      <c r="D5788" t="s">
        <v>394</v>
      </c>
      <c r="E5788">
        <v>2009</v>
      </c>
      <c r="F5788" t="s">
        <v>805</v>
      </c>
      <c r="G5788" t="s">
        <v>806</v>
      </c>
      <c r="H5788" s="3" t="s">
        <v>807</v>
      </c>
      <c r="I5788" s="8">
        <v>8.7833330000000007</v>
      </c>
      <c r="J5788" s="8">
        <v>-82.95</v>
      </c>
      <c r="K5788" t="s">
        <v>109</v>
      </c>
      <c r="L5788" t="s">
        <v>67</v>
      </c>
      <c r="M5788" t="s">
        <v>460</v>
      </c>
      <c r="N5788" t="s">
        <v>808</v>
      </c>
      <c r="O5788" s="12">
        <v>2004</v>
      </c>
      <c r="P5788" s="12">
        <v>6</v>
      </c>
      <c r="Q5788" s="12">
        <v>2004</v>
      </c>
      <c r="R5788" s="12">
        <v>9</v>
      </c>
      <c r="S5788">
        <v>4</v>
      </c>
      <c r="T5788" s="7">
        <v>6</v>
      </c>
      <c r="U5788">
        <v>2</v>
      </c>
      <c r="V5788" t="s">
        <v>53</v>
      </c>
      <c r="W5788">
        <f t="shared" si="69"/>
        <v>210</v>
      </c>
      <c r="X5788" s="5">
        <v>22</v>
      </c>
      <c r="Y5788" s="15" t="s">
        <v>1070</v>
      </c>
      <c r="Z5788" t="s">
        <v>83</v>
      </c>
      <c r="AA5788" t="s">
        <v>84</v>
      </c>
      <c r="AB5788">
        <v>0</v>
      </c>
      <c r="AC5788" t="s">
        <v>1478</v>
      </c>
      <c r="AD5788" t="s">
        <v>1478</v>
      </c>
      <c r="AE5788" t="s">
        <v>1477</v>
      </c>
    </row>
    <row r="5789" spans="1:31" ht="14.4" x14ac:dyDescent="0.3">
      <c r="A5789">
        <v>49</v>
      </c>
      <c r="B5789" t="s">
        <v>24</v>
      </c>
      <c r="C5789" t="s">
        <v>393</v>
      </c>
      <c r="D5789" t="s">
        <v>394</v>
      </c>
      <c r="E5789">
        <v>2009</v>
      </c>
      <c r="F5789" t="s">
        <v>805</v>
      </c>
      <c r="G5789" t="s">
        <v>806</v>
      </c>
      <c r="H5789" s="3" t="s">
        <v>807</v>
      </c>
      <c r="I5789" s="8">
        <v>8.7833330000000007</v>
      </c>
      <c r="J5789" s="8">
        <v>-82.95</v>
      </c>
      <c r="K5789" t="s">
        <v>109</v>
      </c>
      <c r="L5789" t="s">
        <v>67</v>
      </c>
      <c r="M5789" t="s">
        <v>460</v>
      </c>
      <c r="N5789" t="s">
        <v>808</v>
      </c>
      <c r="O5789" s="12">
        <v>2004</v>
      </c>
      <c r="P5789" s="12">
        <v>6</v>
      </c>
      <c r="Q5789" s="12">
        <v>2004</v>
      </c>
      <c r="R5789" s="12">
        <v>9</v>
      </c>
      <c r="S5789">
        <v>4</v>
      </c>
      <c r="T5789" s="7">
        <v>6</v>
      </c>
      <c r="U5789">
        <v>2</v>
      </c>
      <c r="V5789" t="s">
        <v>53</v>
      </c>
      <c r="W5789">
        <f t="shared" si="69"/>
        <v>210</v>
      </c>
      <c r="X5789" s="5">
        <v>22</v>
      </c>
      <c r="Y5789" s="15" t="s">
        <v>1070</v>
      </c>
      <c r="Z5789" t="s">
        <v>83</v>
      </c>
      <c r="AA5789" t="s">
        <v>911</v>
      </c>
      <c r="AB5789">
        <v>9</v>
      </c>
      <c r="AC5789" t="s">
        <v>1478</v>
      </c>
      <c r="AD5789" t="s">
        <v>1478</v>
      </c>
      <c r="AE5789" t="s">
        <v>1477</v>
      </c>
    </row>
    <row r="5790" spans="1:31" ht="14.4" x14ac:dyDescent="0.3">
      <c r="A5790">
        <v>49</v>
      </c>
      <c r="B5790" t="s">
        <v>24</v>
      </c>
      <c r="C5790" t="s">
        <v>393</v>
      </c>
      <c r="D5790" t="s">
        <v>394</v>
      </c>
      <c r="E5790">
        <v>2009</v>
      </c>
      <c r="F5790" t="s">
        <v>805</v>
      </c>
      <c r="G5790" t="s">
        <v>806</v>
      </c>
      <c r="H5790" s="3" t="s">
        <v>807</v>
      </c>
      <c r="I5790" s="8">
        <v>8.7833330000000007</v>
      </c>
      <c r="J5790" s="8">
        <v>-82.95</v>
      </c>
      <c r="K5790" t="s">
        <v>109</v>
      </c>
      <c r="L5790" t="s">
        <v>67</v>
      </c>
      <c r="M5790" t="s">
        <v>460</v>
      </c>
      <c r="N5790" t="s">
        <v>808</v>
      </c>
      <c r="O5790" s="12">
        <v>2004</v>
      </c>
      <c r="P5790" s="12">
        <v>6</v>
      </c>
      <c r="Q5790" s="12">
        <v>2004</v>
      </c>
      <c r="R5790" s="12">
        <v>9</v>
      </c>
      <c r="S5790">
        <v>4</v>
      </c>
      <c r="T5790" s="7">
        <v>6</v>
      </c>
      <c r="U5790">
        <v>2</v>
      </c>
      <c r="V5790" t="s">
        <v>53</v>
      </c>
      <c r="W5790">
        <f t="shared" si="69"/>
        <v>210</v>
      </c>
      <c r="X5790" s="5">
        <v>22</v>
      </c>
      <c r="Y5790" s="15" t="s">
        <v>1070</v>
      </c>
      <c r="Z5790" t="s">
        <v>83</v>
      </c>
      <c r="AA5790" t="s">
        <v>87</v>
      </c>
      <c r="AB5790">
        <v>3</v>
      </c>
      <c r="AC5790" t="s">
        <v>1478</v>
      </c>
      <c r="AD5790" t="s">
        <v>1478</v>
      </c>
      <c r="AE5790" t="s">
        <v>1477</v>
      </c>
    </row>
    <row r="5791" spans="1:31" ht="14.4" x14ac:dyDescent="0.3">
      <c r="A5791">
        <v>49</v>
      </c>
      <c r="B5791" t="s">
        <v>24</v>
      </c>
      <c r="C5791" t="s">
        <v>393</v>
      </c>
      <c r="D5791" t="s">
        <v>394</v>
      </c>
      <c r="E5791">
        <v>2009</v>
      </c>
      <c r="F5791" t="s">
        <v>805</v>
      </c>
      <c r="G5791" t="s">
        <v>806</v>
      </c>
      <c r="H5791" s="3" t="s">
        <v>807</v>
      </c>
      <c r="I5791" s="8">
        <v>8.7833330000000007</v>
      </c>
      <c r="J5791" s="8">
        <v>-82.95</v>
      </c>
      <c r="K5791" t="s">
        <v>109</v>
      </c>
      <c r="L5791" t="s">
        <v>67</v>
      </c>
      <c r="M5791" t="s">
        <v>460</v>
      </c>
      <c r="N5791" t="s">
        <v>808</v>
      </c>
      <c r="O5791" s="12">
        <v>2004</v>
      </c>
      <c r="P5791" s="12">
        <v>6</v>
      </c>
      <c r="Q5791" s="12">
        <v>2004</v>
      </c>
      <c r="R5791" s="12">
        <v>9</v>
      </c>
      <c r="S5791">
        <v>4</v>
      </c>
      <c r="T5791" s="7">
        <v>6</v>
      </c>
      <c r="U5791">
        <v>2</v>
      </c>
      <c r="V5791" t="s">
        <v>53</v>
      </c>
      <c r="W5791">
        <f t="shared" si="69"/>
        <v>210</v>
      </c>
      <c r="X5791" s="5">
        <v>22</v>
      </c>
      <c r="Y5791" s="15" t="s">
        <v>1070</v>
      </c>
      <c r="Z5791" t="s">
        <v>83</v>
      </c>
      <c r="AA5791" t="s">
        <v>1188</v>
      </c>
      <c r="AB5791">
        <v>1</v>
      </c>
      <c r="AC5791" t="s">
        <v>1478</v>
      </c>
      <c r="AD5791" t="s">
        <v>1478</v>
      </c>
      <c r="AE5791" t="s">
        <v>1477</v>
      </c>
    </row>
    <row r="5792" spans="1:31" ht="14.4" x14ac:dyDescent="0.3">
      <c r="A5792">
        <v>49</v>
      </c>
      <c r="B5792" t="s">
        <v>24</v>
      </c>
      <c r="C5792" t="s">
        <v>393</v>
      </c>
      <c r="D5792" t="s">
        <v>394</v>
      </c>
      <c r="E5792">
        <v>2009</v>
      </c>
      <c r="F5792" t="s">
        <v>805</v>
      </c>
      <c r="G5792" t="s">
        <v>806</v>
      </c>
      <c r="H5792" s="3" t="s">
        <v>807</v>
      </c>
      <c r="I5792" s="8">
        <v>8.7833330000000007</v>
      </c>
      <c r="J5792" s="8">
        <v>-82.95</v>
      </c>
      <c r="K5792" t="s">
        <v>109</v>
      </c>
      <c r="L5792" t="s">
        <v>67</v>
      </c>
      <c r="M5792" t="s">
        <v>460</v>
      </c>
      <c r="N5792" t="s">
        <v>808</v>
      </c>
      <c r="O5792" s="12">
        <v>2004</v>
      </c>
      <c r="P5792" s="12">
        <v>6</v>
      </c>
      <c r="Q5792" s="12">
        <v>2004</v>
      </c>
      <c r="R5792" s="12">
        <v>9</v>
      </c>
      <c r="S5792">
        <v>4</v>
      </c>
      <c r="T5792" s="7">
        <v>6</v>
      </c>
      <c r="U5792">
        <v>2</v>
      </c>
      <c r="V5792" t="s">
        <v>53</v>
      </c>
      <c r="W5792">
        <f t="shared" si="69"/>
        <v>210</v>
      </c>
      <c r="X5792" s="5">
        <v>22</v>
      </c>
      <c r="Y5792" s="15" t="s">
        <v>603</v>
      </c>
      <c r="Z5792" t="s">
        <v>55</v>
      </c>
      <c r="AA5792" t="s">
        <v>1080</v>
      </c>
      <c r="AB5792">
        <v>0</v>
      </c>
      <c r="AC5792" t="s">
        <v>1478</v>
      </c>
      <c r="AD5792" t="s">
        <v>1478</v>
      </c>
      <c r="AE5792" t="s">
        <v>1477</v>
      </c>
    </row>
    <row r="5793" spans="1:31" ht="14.4" x14ac:dyDescent="0.3">
      <c r="A5793">
        <v>49</v>
      </c>
      <c r="B5793" t="s">
        <v>24</v>
      </c>
      <c r="C5793" t="s">
        <v>393</v>
      </c>
      <c r="D5793" t="s">
        <v>394</v>
      </c>
      <c r="E5793">
        <v>2009</v>
      </c>
      <c r="F5793" t="s">
        <v>805</v>
      </c>
      <c r="G5793" t="s">
        <v>806</v>
      </c>
      <c r="H5793" s="3" t="s">
        <v>807</v>
      </c>
      <c r="I5793" s="8">
        <v>8.7833330000000007</v>
      </c>
      <c r="J5793" s="8">
        <v>-82.95</v>
      </c>
      <c r="K5793" t="s">
        <v>109</v>
      </c>
      <c r="L5793" t="s">
        <v>67</v>
      </c>
      <c r="M5793" t="s">
        <v>460</v>
      </c>
      <c r="N5793" t="s">
        <v>808</v>
      </c>
      <c r="O5793" s="12">
        <v>2004</v>
      </c>
      <c r="P5793" s="12">
        <v>6</v>
      </c>
      <c r="Q5793" s="12">
        <v>2004</v>
      </c>
      <c r="R5793" s="12">
        <v>9</v>
      </c>
      <c r="S5793">
        <v>4</v>
      </c>
      <c r="T5793" s="7">
        <v>6</v>
      </c>
      <c r="U5793">
        <v>2</v>
      </c>
      <c r="V5793" t="s">
        <v>53</v>
      </c>
      <c r="W5793">
        <f t="shared" si="69"/>
        <v>210</v>
      </c>
      <c r="X5793" s="5">
        <v>22</v>
      </c>
      <c r="Y5793" s="15" t="s">
        <v>603</v>
      </c>
      <c r="Z5793" t="s">
        <v>55</v>
      </c>
      <c r="AA5793" t="s">
        <v>1184</v>
      </c>
      <c r="AB5793">
        <v>0</v>
      </c>
      <c r="AC5793" t="s">
        <v>1478</v>
      </c>
      <c r="AD5793" t="s">
        <v>1478</v>
      </c>
      <c r="AE5793" t="s">
        <v>1477</v>
      </c>
    </row>
    <row r="5794" spans="1:31" ht="14.4" x14ac:dyDescent="0.3">
      <c r="A5794">
        <v>49</v>
      </c>
      <c r="B5794" t="s">
        <v>24</v>
      </c>
      <c r="C5794" t="s">
        <v>393</v>
      </c>
      <c r="D5794" t="s">
        <v>394</v>
      </c>
      <c r="E5794">
        <v>2009</v>
      </c>
      <c r="F5794" t="s">
        <v>805</v>
      </c>
      <c r="G5794" t="s">
        <v>806</v>
      </c>
      <c r="H5794" s="3" t="s">
        <v>807</v>
      </c>
      <c r="I5794" s="8">
        <v>8.7833330000000007</v>
      </c>
      <c r="J5794" s="8">
        <v>-82.95</v>
      </c>
      <c r="K5794" t="s">
        <v>109</v>
      </c>
      <c r="L5794" t="s">
        <v>67</v>
      </c>
      <c r="M5794" t="s">
        <v>460</v>
      </c>
      <c r="N5794" t="s">
        <v>808</v>
      </c>
      <c r="O5794" s="12">
        <v>2004</v>
      </c>
      <c r="P5794" s="12">
        <v>6</v>
      </c>
      <c r="Q5794" s="12">
        <v>2004</v>
      </c>
      <c r="R5794" s="12">
        <v>9</v>
      </c>
      <c r="S5794">
        <v>4</v>
      </c>
      <c r="T5794" s="7">
        <v>6</v>
      </c>
      <c r="U5794">
        <v>2</v>
      </c>
      <c r="V5794" t="s">
        <v>53</v>
      </c>
      <c r="W5794">
        <f t="shared" si="69"/>
        <v>210</v>
      </c>
      <c r="X5794" s="5">
        <v>22</v>
      </c>
      <c r="Y5794" s="15" t="s">
        <v>603</v>
      </c>
      <c r="Z5794" t="s">
        <v>55</v>
      </c>
      <c r="AA5794" t="s">
        <v>1146</v>
      </c>
      <c r="AB5794">
        <v>0</v>
      </c>
      <c r="AC5794" t="s">
        <v>1478</v>
      </c>
      <c r="AD5794" t="s">
        <v>1478</v>
      </c>
      <c r="AE5794" t="s">
        <v>1477</v>
      </c>
    </row>
    <row r="5795" spans="1:31" ht="14.4" x14ac:dyDescent="0.3">
      <c r="A5795">
        <v>49</v>
      </c>
      <c r="B5795" t="s">
        <v>24</v>
      </c>
      <c r="C5795" t="s">
        <v>393</v>
      </c>
      <c r="D5795" t="s">
        <v>394</v>
      </c>
      <c r="E5795">
        <v>2009</v>
      </c>
      <c r="F5795" t="s">
        <v>805</v>
      </c>
      <c r="G5795" t="s">
        <v>806</v>
      </c>
      <c r="H5795" s="3" t="s">
        <v>807</v>
      </c>
      <c r="I5795" s="8">
        <v>8.7833330000000007</v>
      </c>
      <c r="J5795" s="8">
        <v>-82.95</v>
      </c>
      <c r="K5795" t="s">
        <v>109</v>
      </c>
      <c r="L5795" t="s">
        <v>67</v>
      </c>
      <c r="M5795" t="s">
        <v>460</v>
      </c>
      <c r="N5795" t="s">
        <v>808</v>
      </c>
      <c r="O5795" s="12">
        <v>2004</v>
      </c>
      <c r="P5795" s="12">
        <v>6</v>
      </c>
      <c r="Q5795" s="12">
        <v>2004</v>
      </c>
      <c r="R5795" s="12">
        <v>9</v>
      </c>
      <c r="S5795">
        <v>4</v>
      </c>
      <c r="T5795" s="7">
        <v>6</v>
      </c>
      <c r="U5795">
        <v>2</v>
      </c>
      <c r="V5795" t="s">
        <v>53</v>
      </c>
      <c r="W5795">
        <f t="shared" si="69"/>
        <v>210</v>
      </c>
      <c r="X5795" s="5">
        <v>22</v>
      </c>
      <c r="Y5795" s="15" t="s">
        <v>603</v>
      </c>
      <c r="Z5795" t="s">
        <v>55</v>
      </c>
      <c r="AA5795" t="s">
        <v>1150</v>
      </c>
      <c r="AB5795">
        <v>107</v>
      </c>
      <c r="AC5795" t="s">
        <v>1478</v>
      </c>
      <c r="AD5795" t="s">
        <v>1478</v>
      </c>
      <c r="AE5795" t="s">
        <v>1477</v>
      </c>
    </row>
    <row r="5796" spans="1:31" ht="14.4" x14ac:dyDescent="0.3">
      <c r="A5796">
        <v>49</v>
      </c>
      <c r="B5796" t="s">
        <v>24</v>
      </c>
      <c r="C5796" t="s">
        <v>393</v>
      </c>
      <c r="D5796" t="s">
        <v>394</v>
      </c>
      <c r="E5796">
        <v>2009</v>
      </c>
      <c r="F5796" t="s">
        <v>805</v>
      </c>
      <c r="G5796" t="s">
        <v>806</v>
      </c>
      <c r="H5796" s="3" t="s">
        <v>807</v>
      </c>
      <c r="I5796" s="8">
        <v>8.7833330000000007</v>
      </c>
      <c r="J5796" s="8">
        <v>-82.95</v>
      </c>
      <c r="K5796" t="s">
        <v>109</v>
      </c>
      <c r="L5796" t="s">
        <v>67</v>
      </c>
      <c r="M5796" t="s">
        <v>460</v>
      </c>
      <c r="N5796" t="s">
        <v>808</v>
      </c>
      <c r="O5796" s="12">
        <v>2004</v>
      </c>
      <c r="P5796" s="12">
        <v>6</v>
      </c>
      <c r="Q5796" s="12">
        <v>2004</v>
      </c>
      <c r="R5796" s="12">
        <v>9</v>
      </c>
      <c r="S5796">
        <v>4</v>
      </c>
      <c r="T5796" s="7">
        <v>6</v>
      </c>
      <c r="U5796">
        <v>2</v>
      </c>
      <c r="V5796" t="s">
        <v>53</v>
      </c>
      <c r="W5796">
        <f t="shared" si="69"/>
        <v>210</v>
      </c>
      <c r="X5796" s="5">
        <v>22</v>
      </c>
      <c r="Y5796" s="15" t="s">
        <v>603</v>
      </c>
      <c r="Z5796" t="s">
        <v>55</v>
      </c>
      <c r="AA5796" t="s">
        <v>861</v>
      </c>
      <c r="AB5796">
        <v>1</v>
      </c>
      <c r="AC5796" t="s">
        <v>1478</v>
      </c>
      <c r="AD5796" t="s">
        <v>1478</v>
      </c>
      <c r="AE5796" t="s">
        <v>1477</v>
      </c>
    </row>
    <row r="5797" spans="1:31" ht="14.4" x14ac:dyDescent="0.3">
      <c r="A5797">
        <v>49</v>
      </c>
      <c r="B5797" t="s">
        <v>24</v>
      </c>
      <c r="C5797" t="s">
        <v>393</v>
      </c>
      <c r="D5797" t="s">
        <v>394</v>
      </c>
      <c r="E5797">
        <v>2009</v>
      </c>
      <c r="F5797" t="s">
        <v>805</v>
      </c>
      <c r="G5797" t="s">
        <v>806</v>
      </c>
      <c r="H5797" s="3" t="s">
        <v>807</v>
      </c>
      <c r="I5797" s="8">
        <v>8.7833330000000007</v>
      </c>
      <c r="J5797" s="8">
        <v>-82.95</v>
      </c>
      <c r="K5797" t="s">
        <v>109</v>
      </c>
      <c r="L5797" t="s">
        <v>67</v>
      </c>
      <c r="M5797" t="s">
        <v>460</v>
      </c>
      <c r="N5797" t="s">
        <v>808</v>
      </c>
      <c r="O5797" s="12">
        <v>2004</v>
      </c>
      <c r="P5797" s="12">
        <v>6</v>
      </c>
      <c r="Q5797" s="12">
        <v>2004</v>
      </c>
      <c r="R5797" s="12">
        <v>9</v>
      </c>
      <c r="S5797">
        <v>4</v>
      </c>
      <c r="T5797" s="7">
        <v>6</v>
      </c>
      <c r="U5797">
        <v>2</v>
      </c>
      <c r="V5797" t="s">
        <v>53</v>
      </c>
      <c r="W5797">
        <f t="shared" si="69"/>
        <v>210</v>
      </c>
      <c r="X5797" s="5">
        <v>22</v>
      </c>
      <c r="Y5797" s="15" t="s">
        <v>603</v>
      </c>
      <c r="Z5797" t="s">
        <v>55</v>
      </c>
      <c r="AA5797" t="s">
        <v>895</v>
      </c>
      <c r="AB5797">
        <v>0</v>
      </c>
      <c r="AC5797" t="s">
        <v>1478</v>
      </c>
      <c r="AD5797" t="s">
        <v>1478</v>
      </c>
      <c r="AE5797" t="s">
        <v>1477</v>
      </c>
    </row>
    <row r="5798" spans="1:31" ht="14.4" x14ac:dyDescent="0.3">
      <c r="A5798">
        <v>49</v>
      </c>
      <c r="B5798" t="s">
        <v>24</v>
      </c>
      <c r="C5798" t="s">
        <v>393</v>
      </c>
      <c r="D5798" t="s">
        <v>394</v>
      </c>
      <c r="E5798">
        <v>2009</v>
      </c>
      <c r="F5798" t="s">
        <v>805</v>
      </c>
      <c r="G5798" t="s">
        <v>806</v>
      </c>
      <c r="H5798" s="3" t="s">
        <v>807</v>
      </c>
      <c r="I5798" s="8">
        <v>8.7833330000000007</v>
      </c>
      <c r="J5798" s="8">
        <v>-82.95</v>
      </c>
      <c r="K5798" t="s">
        <v>109</v>
      </c>
      <c r="L5798" t="s">
        <v>67</v>
      </c>
      <c r="M5798" t="s">
        <v>460</v>
      </c>
      <c r="N5798" t="s">
        <v>808</v>
      </c>
      <c r="O5798" s="12">
        <v>2004</v>
      </c>
      <c r="P5798" s="12">
        <v>6</v>
      </c>
      <c r="Q5798" s="12">
        <v>2004</v>
      </c>
      <c r="R5798" s="12">
        <v>9</v>
      </c>
      <c r="S5798">
        <v>4</v>
      </c>
      <c r="T5798" s="7">
        <v>6</v>
      </c>
      <c r="U5798">
        <v>2</v>
      </c>
      <c r="V5798" t="s">
        <v>53</v>
      </c>
      <c r="W5798">
        <f t="shared" si="69"/>
        <v>210</v>
      </c>
      <c r="X5798" s="5">
        <v>22</v>
      </c>
      <c r="Y5798" s="15" t="s">
        <v>603</v>
      </c>
      <c r="Z5798" t="s">
        <v>55</v>
      </c>
      <c r="AA5798" t="s">
        <v>1057</v>
      </c>
      <c r="AB5798">
        <v>19</v>
      </c>
      <c r="AC5798" t="s">
        <v>1478</v>
      </c>
      <c r="AD5798" t="s">
        <v>1478</v>
      </c>
      <c r="AE5798" t="s">
        <v>1477</v>
      </c>
    </row>
    <row r="5799" spans="1:31" ht="14.4" x14ac:dyDescent="0.3">
      <c r="A5799">
        <v>49</v>
      </c>
      <c r="B5799" t="s">
        <v>24</v>
      </c>
      <c r="C5799" t="s">
        <v>393</v>
      </c>
      <c r="D5799" t="s">
        <v>394</v>
      </c>
      <c r="E5799">
        <v>2009</v>
      </c>
      <c r="F5799" t="s">
        <v>805</v>
      </c>
      <c r="G5799" t="s">
        <v>806</v>
      </c>
      <c r="H5799" s="3" t="s">
        <v>807</v>
      </c>
      <c r="I5799" s="8">
        <v>8.7833330000000007</v>
      </c>
      <c r="J5799" s="8">
        <v>-82.95</v>
      </c>
      <c r="K5799" t="s">
        <v>109</v>
      </c>
      <c r="L5799" t="s">
        <v>67</v>
      </c>
      <c r="M5799" t="s">
        <v>460</v>
      </c>
      <c r="N5799" t="s">
        <v>808</v>
      </c>
      <c r="O5799" s="12">
        <v>2004</v>
      </c>
      <c r="P5799" s="12">
        <v>6</v>
      </c>
      <c r="Q5799" s="12">
        <v>2004</v>
      </c>
      <c r="R5799" s="12">
        <v>9</v>
      </c>
      <c r="S5799">
        <v>4</v>
      </c>
      <c r="T5799" s="7">
        <v>6</v>
      </c>
      <c r="U5799">
        <v>2</v>
      </c>
      <c r="V5799" t="s">
        <v>53</v>
      </c>
      <c r="W5799">
        <f t="shared" si="69"/>
        <v>210</v>
      </c>
      <c r="X5799" s="5">
        <v>22</v>
      </c>
      <c r="Y5799" s="15" t="s">
        <v>603</v>
      </c>
      <c r="Z5799" t="s">
        <v>55</v>
      </c>
      <c r="AA5799" t="s">
        <v>59</v>
      </c>
      <c r="AB5799">
        <v>0</v>
      </c>
      <c r="AC5799" t="s">
        <v>1478</v>
      </c>
      <c r="AD5799" t="s">
        <v>1478</v>
      </c>
      <c r="AE5799" t="s">
        <v>1477</v>
      </c>
    </row>
    <row r="5800" spans="1:31" ht="14.4" x14ac:dyDescent="0.3">
      <c r="A5800">
        <v>49</v>
      </c>
      <c r="B5800" t="s">
        <v>24</v>
      </c>
      <c r="C5800" t="s">
        <v>393</v>
      </c>
      <c r="D5800" t="s">
        <v>394</v>
      </c>
      <c r="E5800">
        <v>2009</v>
      </c>
      <c r="F5800" t="s">
        <v>805</v>
      </c>
      <c r="G5800" t="s">
        <v>806</v>
      </c>
      <c r="H5800" s="3" t="s">
        <v>807</v>
      </c>
      <c r="I5800" s="8">
        <v>8.7833330000000007</v>
      </c>
      <c r="J5800" s="8">
        <v>-82.95</v>
      </c>
      <c r="K5800" t="s">
        <v>109</v>
      </c>
      <c r="L5800" t="s">
        <v>67</v>
      </c>
      <c r="M5800" t="s">
        <v>460</v>
      </c>
      <c r="N5800" t="s">
        <v>808</v>
      </c>
      <c r="O5800" s="12">
        <v>2004</v>
      </c>
      <c r="P5800" s="12">
        <v>6</v>
      </c>
      <c r="Q5800" s="12">
        <v>2004</v>
      </c>
      <c r="R5800" s="12">
        <v>9</v>
      </c>
      <c r="S5800">
        <v>4</v>
      </c>
      <c r="T5800" s="7">
        <v>6</v>
      </c>
      <c r="U5800">
        <v>2</v>
      </c>
      <c r="V5800" t="s">
        <v>53</v>
      </c>
      <c r="W5800">
        <f t="shared" si="69"/>
        <v>210</v>
      </c>
      <c r="X5800" s="5">
        <v>22</v>
      </c>
      <c r="Y5800" s="15" t="s">
        <v>603</v>
      </c>
      <c r="Z5800" t="s">
        <v>55</v>
      </c>
      <c r="AA5800" t="s">
        <v>1185</v>
      </c>
      <c r="AB5800">
        <v>83</v>
      </c>
      <c r="AC5800" t="s">
        <v>1478</v>
      </c>
      <c r="AD5800" t="s">
        <v>1478</v>
      </c>
      <c r="AE5800" t="s">
        <v>1477</v>
      </c>
    </row>
    <row r="5801" spans="1:31" ht="14.4" x14ac:dyDescent="0.3">
      <c r="A5801">
        <v>49</v>
      </c>
      <c r="B5801" t="s">
        <v>24</v>
      </c>
      <c r="C5801" t="s">
        <v>393</v>
      </c>
      <c r="D5801" t="s">
        <v>394</v>
      </c>
      <c r="E5801">
        <v>2009</v>
      </c>
      <c r="F5801" t="s">
        <v>805</v>
      </c>
      <c r="G5801" t="s">
        <v>806</v>
      </c>
      <c r="H5801" s="3" t="s">
        <v>807</v>
      </c>
      <c r="I5801" s="8">
        <v>8.7833330000000007</v>
      </c>
      <c r="J5801" s="8">
        <v>-82.95</v>
      </c>
      <c r="K5801" t="s">
        <v>109</v>
      </c>
      <c r="L5801" t="s">
        <v>67</v>
      </c>
      <c r="M5801" t="s">
        <v>460</v>
      </c>
      <c r="N5801" t="s">
        <v>808</v>
      </c>
      <c r="O5801" s="12">
        <v>2004</v>
      </c>
      <c r="P5801" s="12">
        <v>6</v>
      </c>
      <c r="Q5801" s="12">
        <v>2004</v>
      </c>
      <c r="R5801" s="12">
        <v>9</v>
      </c>
      <c r="S5801">
        <v>4</v>
      </c>
      <c r="T5801" s="7">
        <v>6</v>
      </c>
      <c r="U5801">
        <v>2</v>
      </c>
      <c r="V5801" t="s">
        <v>53</v>
      </c>
      <c r="W5801">
        <f t="shared" si="69"/>
        <v>210</v>
      </c>
      <c r="X5801" s="5">
        <v>22</v>
      </c>
      <c r="Y5801" s="15" t="s">
        <v>603</v>
      </c>
      <c r="Z5801" t="s">
        <v>55</v>
      </c>
      <c r="AA5801" t="s">
        <v>1159</v>
      </c>
      <c r="AB5801">
        <v>0</v>
      </c>
      <c r="AC5801" t="s">
        <v>1478</v>
      </c>
      <c r="AD5801" t="s">
        <v>1478</v>
      </c>
      <c r="AE5801" t="s">
        <v>1477</v>
      </c>
    </row>
    <row r="5802" spans="1:31" ht="14.4" x14ac:dyDescent="0.3">
      <c r="A5802">
        <v>49</v>
      </c>
      <c r="B5802" t="s">
        <v>24</v>
      </c>
      <c r="C5802" t="s">
        <v>393</v>
      </c>
      <c r="D5802" t="s">
        <v>394</v>
      </c>
      <c r="E5802">
        <v>2009</v>
      </c>
      <c r="F5802" t="s">
        <v>805</v>
      </c>
      <c r="G5802" t="s">
        <v>806</v>
      </c>
      <c r="H5802" s="3" t="s">
        <v>807</v>
      </c>
      <c r="I5802" s="8">
        <v>8.7833330000000007</v>
      </c>
      <c r="J5802" s="8">
        <v>-82.95</v>
      </c>
      <c r="K5802" t="s">
        <v>109</v>
      </c>
      <c r="L5802" t="s">
        <v>67</v>
      </c>
      <c r="M5802" t="s">
        <v>460</v>
      </c>
      <c r="N5802" t="s">
        <v>808</v>
      </c>
      <c r="O5802" s="12">
        <v>2004</v>
      </c>
      <c r="P5802" s="12">
        <v>6</v>
      </c>
      <c r="Q5802" s="12">
        <v>2004</v>
      </c>
      <c r="R5802" s="12">
        <v>9</v>
      </c>
      <c r="S5802">
        <v>4</v>
      </c>
      <c r="T5802" s="7">
        <v>6</v>
      </c>
      <c r="U5802">
        <v>2</v>
      </c>
      <c r="V5802" t="s">
        <v>53</v>
      </c>
      <c r="W5802">
        <f t="shared" si="69"/>
        <v>210</v>
      </c>
      <c r="X5802" s="5">
        <v>22</v>
      </c>
      <c r="Y5802" s="15" t="s">
        <v>603</v>
      </c>
      <c r="Z5802" t="s">
        <v>55</v>
      </c>
      <c r="AA5802" t="s">
        <v>1160</v>
      </c>
      <c r="AB5802">
        <v>0</v>
      </c>
      <c r="AC5802" t="s">
        <v>1478</v>
      </c>
      <c r="AD5802" t="s">
        <v>1478</v>
      </c>
      <c r="AE5802" t="s">
        <v>1477</v>
      </c>
    </row>
    <row r="5803" spans="1:31" ht="14.4" x14ac:dyDescent="0.3">
      <c r="A5803">
        <v>49</v>
      </c>
      <c r="B5803" t="s">
        <v>24</v>
      </c>
      <c r="C5803" t="s">
        <v>393</v>
      </c>
      <c r="D5803" t="s">
        <v>394</v>
      </c>
      <c r="E5803">
        <v>2009</v>
      </c>
      <c r="F5803" t="s">
        <v>805</v>
      </c>
      <c r="G5803" t="s">
        <v>806</v>
      </c>
      <c r="H5803" s="3" t="s">
        <v>807</v>
      </c>
      <c r="I5803" s="8">
        <v>8.7833330000000007</v>
      </c>
      <c r="J5803" s="8">
        <v>-82.95</v>
      </c>
      <c r="K5803" t="s">
        <v>109</v>
      </c>
      <c r="L5803" t="s">
        <v>67</v>
      </c>
      <c r="M5803" t="s">
        <v>460</v>
      </c>
      <c r="N5803" t="s">
        <v>808</v>
      </c>
      <c r="O5803" s="12">
        <v>2004</v>
      </c>
      <c r="P5803" s="12">
        <v>6</v>
      </c>
      <c r="Q5803" s="12">
        <v>2004</v>
      </c>
      <c r="R5803" s="12">
        <v>9</v>
      </c>
      <c r="S5803">
        <v>4</v>
      </c>
      <c r="T5803" s="7">
        <v>6</v>
      </c>
      <c r="U5803">
        <v>2</v>
      </c>
      <c r="V5803" t="s">
        <v>53</v>
      </c>
      <c r="W5803">
        <f t="shared" si="69"/>
        <v>210</v>
      </c>
      <c r="X5803" s="5">
        <v>22</v>
      </c>
      <c r="Y5803" s="15" t="s">
        <v>603</v>
      </c>
      <c r="Z5803" t="s">
        <v>55</v>
      </c>
      <c r="AA5803" t="s">
        <v>1162</v>
      </c>
      <c r="AB5803">
        <v>2</v>
      </c>
      <c r="AC5803" t="s">
        <v>1478</v>
      </c>
      <c r="AD5803" t="s">
        <v>1478</v>
      </c>
      <c r="AE5803" t="s">
        <v>1477</v>
      </c>
    </row>
    <row r="5804" spans="1:31" ht="14.4" x14ac:dyDescent="0.3">
      <c r="A5804">
        <v>49</v>
      </c>
      <c r="B5804" t="s">
        <v>24</v>
      </c>
      <c r="C5804" t="s">
        <v>393</v>
      </c>
      <c r="D5804" t="s">
        <v>394</v>
      </c>
      <c r="E5804">
        <v>2009</v>
      </c>
      <c r="F5804" t="s">
        <v>805</v>
      </c>
      <c r="G5804" t="s">
        <v>806</v>
      </c>
      <c r="H5804" s="3" t="s">
        <v>807</v>
      </c>
      <c r="I5804" s="8">
        <v>8.7833330000000007</v>
      </c>
      <c r="J5804" s="8">
        <v>-82.95</v>
      </c>
      <c r="K5804" t="s">
        <v>109</v>
      </c>
      <c r="L5804" t="s">
        <v>67</v>
      </c>
      <c r="M5804" t="s">
        <v>460</v>
      </c>
      <c r="N5804" t="s">
        <v>808</v>
      </c>
      <c r="O5804" s="12">
        <v>2004</v>
      </c>
      <c r="P5804" s="12">
        <v>6</v>
      </c>
      <c r="Q5804" s="12">
        <v>2004</v>
      </c>
      <c r="R5804" s="12">
        <v>9</v>
      </c>
      <c r="S5804">
        <v>4</v>
      </c>
      <c r="T5804" s="7">
        <v>6</v>
      </c>
      <c r="U5804">
        <v>2</v>
      </c>
      <c r="V5804" t="s">
        <v>53</v>
      </c>
      <c r="W5804">
        <f t="shared" si="69"/>
        <v>210</v>
      </c>
      <c r="X5804" s="5">
        <v>22</v>
      </c>
      <c r="Y5804" s="15" t="s">
        <v>603</v>
      </c>
      <c r="Z5804" t="s">
        <v>55</v>
      </c>
      <c r="AA5804" t="s">
        <v>379</v>
      </c>
      <c r="AB5804">
        <v>2</v>
      </c>
      <c r="AC5804" t="s">
        <v>1478</v>
      </c>
      <c r="AD5804" t="s">
        <v>1478</v>
      </c>
      <c r="AE5804" t="s">
        <v>1477</v>
      </c>
    </row>
    <row r="5805" spans="1:31" ht="14.4" x14ac:dyDescent="0.3">
      <c r="A5805">
        <v>49</v>
      </c>
      <c r="B5805" t="s">
        <v>24</v>
      </c>
      <c r="C5805" t="s">
        <v>393</v>
      </c>
      <c r="D5805" t="s">
        <v>394</v>
      </c>
      <c r="E5805">
        <v>2009</v>
      </c>
      <c r="F5805" t="s">
        <v>805</v>
      </c>
      <c r="G5805" t="s">
        <v>806</v>
      </c>
      <c r="H5805" s="3" t="s">
        <v>807</v>
      </c>
      <c r="I5805" s="8">
        <v>8.7833330000000007</v>
      </c>
      <c r="J5805" s="8">
        <v>-82.95</v>
      </c>
      <c r="K5805" t="s">
        <v>109</v>
      </c>
      <c r="L5805" t="s">
        <v>67</v>
      </c>
      <c r="M5805" t="s">
        <v>460</v>
      </c>
      <c r="N5805" t="s">
        <v>808</v>
      </c>
      <c r="O5805" s="12">
        <v>2004</v>
      </c>
      <c r="P5805" s="12">
        <v>6</v>
      </c>
      <c r="Q5805" s="12">
        <v>2004</v>
      </c>
      <c r="R5805" s="12">
        <v>9</v>
      </c>
      <c r="S5805">
        <v>4</v>
      </c>
      <c r="T5805" s="7">
        <v>6</v>
      </c>
      <c r="U5805">
        <v>2</v>
      </c>
      <c r="V5805" t="s">
        <v>53</v>
      </c>
      <c r="W5805">
        <f t="shared" si="69"/>
        <v>210</v>
      </c>
      <c r="X5805" s="5">
        <v>22</v>
      </c>
      <c r="Y5805" s="15" t="s">
        <v>603</v>
      </c>
      <c r="Z5805" t="s">
        <v>55</v>
      </c>
      <c r="AA5805" t="s">
        <v>1138</v>
      </c>
      <c r="AB5805">
        <v>1</v>
      </c>
      <c r="AC5805" t="s">
        <v>1478</v>
      </c>
      <c r="AD5805" t="s">
        <v>1478</v>
      </c>
      <c r="AE5805" t="s">
        <v>1477</v>
      </c>
    </row>
    <row r="5806" spans="1:31" ht="14.4" x14ac:dyDescent="0.3">
      <c r="A5806">
        <v>49</v>
      </c>
      <c r="B5806" t="s">
        <v>24</v>
      </c>
      <c r="C5806" t="s">
        <v>393</v>
      </c>
      <c r="D5806" t="s">
        <v>394</v>
      </c>
      <c r="E5806">
        <v>2009</v>
      </c>
      <c r="F5806" t="s">
        <v>805</v>
      </c>
      <c r="G5806" t="s">
        <v>806</v>
      </c>
      <c r="H5806" s="3" t="s">
        <v>807</v>
      </c>
      <c r="I5806" s="8">
        <v>8.7833330000000007</v>
      </c>
      <c r="J5806" s="8">
        <v>-82.95</v>
      </c>
      <c r="K5806" t="s">
        <v>109</v>
      </c>
      <c r="L5806" t="s">
        <v>67</v>
      </c>
      <c r="M5806" t="s">
        <v>460</v>
      </c>
      <c r="N5806" t="s">
        <v>808</v>
      </c>
      <c r="O5806" s="12">
        <v>2004</v>
      </c>
      <c r="P5806" s="12">
        <v>6</v>
      </c>
      <c r="Q5806" s="12">
        <v>2004</v>
      </c>
      <c r="R5806" s="12">
        <v>9</v>
      </c>
      <c r="S5806">
        <v>4</v>
      </c>
      <c r="T5806" s="7">
        <v>6</v>
      </c>
      <c r="U5806">
        <v>2</v>
      </c>
      <c r="V5806" t="s">
        <v>53</v>
      </c>
      <c r="W5806">
        <f t="shared" si="69"/>
        <v>210</v>
      </c>
      <c r="X5806" s="5">
        <v>22</v>
      </c>
      <c r="Y5806" s="15" t="s">
        <v>603</v>
      </c>
      <c r="Z5806" t="s">
        <v>55</v>
      </c>
      <c r="AA5806" t="s">
        <v>1083</v>
      </c>
      <c r="AB5806">
        <v>25</v>
      </c>
      <c r="AC5806" t="s">
        <v>1478</v>
      </c>
      <c r="AD5806" t="s">
        <v>1478</v>
      </c>
      <c r="AE5806" t="s">
        <v>1477</v>
      </c>
    </row>
    <row r="5807" spans="1:31" ht="14.4" x14ac:dyDescent="0.3">
      <c r="A5807">
        <v>49</v>
      </c>
      <c r="B5807" t="s">
        <v>24</v>
      </c>
      <c r="C5807" t="s">
        <v>393</v>
      </c>
      <c r="D5807" t="s">
        <v>394</v>
      </c>
      <c r="E5807">
        <v>2009</v>
      </c>
      <c r="F5807" t="s">
        <v>805</v>
      </c>
      <c r="G5807" t="s">
        <v>806</v>
      </c>
      <c r="H5807" s="3" t="s">
        <v>807</v>
      </c>
      <c r="I5807" s="8">
        <v>8.7833330000000007</v>
      </c>
      <c r="J5807" s="8">
        <v>-82.95</v>
      </c>
      <c r="K5807" t="s">
        <v>109</v>
      </c>
      <c r="L5807" t="s">
        <v>67</v>
      </c>
      <c r="M5807" t="s">
        <v>460</v>
      </c>
      <c r="N5807" t="s">
        <v>808</v>
      </c>
      <c r="O5807" s="12">
        <v>2004</v>
      </c>
      <c r="P5807" s="12">
        <v>6</v>
      </c>
      <c r="Q5807" s="12">
        <v>2004</v>
      </c>
      <c r="R5807" s="12">
        <v>9</v>
      </c>
      <c r="S5807">
        <v>4</v>
      </c>
      <c r="T5807" s="7">
        <v>6</v>
      </c>
      <c r="U5807">
        <v>2</v>
      </c>
      <c r="V5807" t="s">
        <v>53</v>
      </c>
      <c r="W5807">
        <f t="shared" si="69"/>
        <v>210</v>
      </c>
      <c r="X5807" s="5">
        <v>22</v>
      </c>
      <c r="Y5807" s="15" t="s">
        <v>603</v>
      </c>
      <c r="Z5807" t="s">
        <v>55</v>
      </c>
      <c r="AA5807" t="s">
        <v>1186</v>
      </c>
      <c r="AB5807">
        <v>6</v>
      </c>
      <c r="AC5807" t="s">
        <v>1478</v>
      </c>
      <c r="AD5807" t="s">
        <v>1478</v>
      </c>
      <c r="AE5807" t="s">
        <v>1477</v>
      </c>
    </row>
    <row r="5808" spans="1:31" ht="14.4" x14ac:dyDescent="0.3">
      <c r="A5808">
        <v>49</v>
      </c>
      <c r="B5808" t="s">
        <v>24</v>
      </c>
      <c r="C5808" t="s">
        <v>393</v>
      </c>
      <c r="D5808" t="s">
        <v>394</v>
      </c>
      <c r="E5808">
        <v>2009</v>
      </c>
      <c r="F5808" t="s">
        <v>805</v>
      </c>
      <c r="G5808" t="s">
        <v>806</v>
      </c>
      <c r="H5808" s="3" t="s">
        <v>807</v>
      </c>
      <c r="I5808" s="8">
        <v>8.7833330000000007</v>
      </c>
      <c r="J5808" s="8">
        <v>-82.95</v>
      </c>
      <c r="K5808" t="s">
        <v>109</v>
      </c>
      <c r="L5808" t="s">
        <v>67</v>
      </c>
      <c r="M5808" t="s">
        <v>460</v>
      </c>
      <c r="N5808" t="s">
        <v>808</v>
      </c>
      <c r="O5808" s="12">
        <v>2004</v>
      </c>
      <c r="P5808" s="12">
        <v>6</v>
      </c>
      <c r="Q5808" s="12">
        <v>2004</v>
      </c>
      <c r="R5808" s="12">
        <v>9</v>
      </c>
      <c r="S5808">
        <v>4</v>
      </c>
      <c r="T5808" s="7">
        <v>6</v>
      </c>
      <c r="U5808">
        <v>2</v>
      </c>
      <c r="V5808" t="s">
        <v>53</v>
      </c>
      <c r="W5808">
        <f t="shared" si="69"/>
        <v>210</v>
      </c>
      <c r="X5808" s="5">
        <v>22</v>
      </c>
      <c r="Y5808" s="15" t="s">
        <v>603</v>
      </c>
      <c r="Z5808" t="s">
        <v>55</v>
      </c>
      <c r="AA5808" t="s">
        <v>1053</v>
      </c>
      <c r="AB5808">
        <v>3</v>
      </c>
      <c r="AC5808" t="s">
        <v>1478</v>
      </c>
      <c r="AD5808" t="s">
        <v>1478</v>
      </c>
      <c r="AE5808" t="s">
        <v>1477</v>
      </c>
    </row>
    <row r="5809" spans="1:31" ht="14.4" x14ac:dyDescent="0.3">
      <c r="A5809">
        <v>49</v>
      </c>
      <c r="B5809" t="s">
        <v>24</v>
      </c>
      <c r="C5809" t="s">
        <v>393</v>
      </c>
      <c r="D5809" t="s">
        <v>394</v>
      </c>
      <c r="E5809">
        <v>2009</v>
      </c>
      <c r="F5809" t="s">
        <v>805</v>
      </c>
      <c r="G5809" t="s">
        <v>806</v>
      </c>
      <c r="H5809" s="3" t="s">
        <v>807</v>
      </c>
      <c r="I5809" s="8">
        <v>8.7833330000000007</v>
      </c>
      <c r="J5809" s="8">
        <v>-82.95</v>
      </c>
      <c r="K5809" t="s">
        <v>109</v>
      </c>
      <c r="L5809" t="s">
        <v>67</v>
      </c>
      <c r="M5809" t="s">
        <v>460</v>
      </c>
      <c r="N5809" t="s">
        <v>808</v>
      </c>
      <c r="O5809" s="12">
        <v>2004</v>
      </c>
      <c r="P5809" s="12">
        <v>6</v>
      </c>
      <c r="Q5809" s="12">
        <v>2004</v>
      </c>
      <c r="R5809" s="12">
        <v>9</v>
      </c>
      <c r="S5809">
        <v>4</v>
      </c>
      <c r="T5809" s="7">
        <v>6</v>
      </c>
      <c r="U5809">
        <v>2</v>
      </c>
      <c r="V5809" t="s">
        <v>53</v>
      </c>
      <c r="W5809">
        <f t="shared" si="69"/>
        <v>210</v>
      </c>
      <c r="X5809" s="5">
        <v>22</v>
      </c>
      <c r="Y5809" s="15" t="s">
        <v>603</v>
      </c>
      <c r="Z5809" t="s">
        <v>55</v>
      </c>
      <c r="AA5809" t="s">
        <v>1187</v>
      </c>
      <c r="AB5809">
        <v>1</v>
      </c>
      <c r="AC5809" t="s">
        <v>1478</v>
      </c>
      <c r="AD5809" t="s">
        <v>1478</v>
      </c>
      <c r="AE5809" t="s">
        <v>1477</v>
      </c>
    </row>
    <row r="5810" spans="1:31" ht="14.4" x14ac:dyDescent="0.3">
      <c r="A5810">
        <v>49</v>
      </c>
      <c r="B5810" t="s">
        <v>24</v>
      </c>
      <c r="C5810" t="s">
        <v>393</v>
      </c>
      <c r="D5810" t="s">
        <v>394</v>
      </c>
      <c r="E5810">
        <v>2009</v>
      </c>
      <c r="F5810" t="s">
        <v>805</v>
      </c>
      <c r="G5810" t="s">
        <v>806</v>
      </c>
      <c r="H5810" s="3" t="s">
        <v>807</v>
      </c>
      <c r="I5810" s="8">
        <v>8.7833330000000007</v>
      </c>
      <c r="J5810" s="8">
        <v>-82.95</v>
      </c>
      <c r="K5810" t="s">
        <v>109</v>
      </c>
      <c r="L5810" t="s">
        <v>67</v>
      </c>
      <c r="M5810" t="s">
        <v>460</v>
      </c>
      <c r="N5810" t="s">
        <v>808</v>
      </c>
      <c r="O5810" s="12">
        <v>2004</v>
      </c>
      <c r="P5810" s="12">
        <v>6</v>
      </c>
      <c r="Q5810" s="12">
        <v>2004</v>
      </c>
      <c r="R5810" s="12">
        <v>9</v>
      </c>
      <c r="S5810">
        <v>4</v>
      </c>
      <c r="T5810" s="7">
        <v>6</v>
      </c>
      <c r="U5810">
        <v>2</v>
      </c>
      <c r="V5810" t="s">
        <v>53</v>
      </c>
      <c r="W5810">
        <f t="shared" si="69"/>
        <v>210</v>
      </c>
      <c r="X5810" s="5">
        <v>22</v>
      </c>
      <c r="Y5810" s="15" t="s">
        <v>603</v>
      </c>
      <c r="Z5810" t="s">
        <v>83</v>
      </c>
      <c r="AA5810" t="s">
        <v>128</v>
      </c>
      <c r="AB5810">
        <v>106</v>
      </c>
      <c r="AC5810" t="s">
        <v>1478</v>
      </c>
      <c r="AD5810" t="s">
        <v>1478</v>
      </c>
      <c r="AE5810" t="s">
        <v>1477</v>
      </c>
    </row>
    <row r="5811" spans="1:31" ht="14.4" x14ac:dyDescent="0.3">
      <c r="A5811">
        <v>49</v>
      </c>
      <c r="B5811" t="s">
        <v>24</v>
      </c>
      <c r="C5811" t="s">
        <v>393</v>
      </c>
      <c r="D5811" t="s">
        <v>394</v>
      </c>
      <c r="E5811">
        <v>2009</v>
      </c>
      <c r="F5811" t="s">
        <v>805</v>
      </c>
      <c r="G5811" t="s">
        <v>806</v>
      </c>
      <c r="H5811" s="3" t="s">
        <v>807</v>
      </c>
      <c r="I5811" s="8">
        <v>8.7833330000000007</v>
      </c>
      <c r="J5811" s="8">
        <v>-82.95</v>
      </c>
      <c r="K5811" t="s">
        <v>109</v>
      </c>
      <c r="L5811" t="s">
        <v>67</v>
      </c>
      <c r="M5811" t="s">
        <v>460</v>
      </c>
      <c r="N5811" t="s">
        <v>808</v>
      </c>
      <c r="O5811" s="12">
        <v>2004</v>
      </c>
      <c r="P5811" s="12">
        <v>6</v>
      </c>
      <c r="Q5811" s="12">
        <v>2004</v>
      </c>
      <c r="R5811" s="12">
        <v>9</v>
      </c>
      <c r="S5811">
        <v>4</v>
      </c>
      <c r="T5811" s="7">
        <v>6</v>
      </c>
      <c r="U5811">
        <v>2</v>
      </c>
      <c r="V5811" t="s">
        <v>53</v>
      </c>
      <c r="W5811">
        <f t="shared" si="69"/>
        <v>210</v>
      </c>
      <c r="X5811" s="5">
        <v>22</v>
      </c>
      <c r="Y5811" s="15" t="s">
        <v>603</v>
      </c>
      <c r="Z5811" t="s">
        <v>83</v>
      </c>
      <c r="AA5811" t="s">
        <v>84</v>
      </c>
      <c r="AB5811">
        <v>1</v>
      </c>
      <c r="AC5811" t="s">
        <v>1478</v>
      </c>
      <c r="AD5811" t="s">
        <v>1478</v>
      </c>
      <c r="AE5811" t="s">
        <v>1477</v>
      </c>
    </row>
    <row r="5812" spans="1:31" ht="14.4" x14ac:dyDescent="0.3">
      <c r="A5812">
        <v>49</v>
      </c>
      <c r="B5812" t="s">
        <v>24</v>
      </c>
      <c r="C5812" t="s">
        <v>393</v>
      </c>
      <c r="D5812" t="s">
        <v>394</v>
      </c>
      <c r="E5812">
        <v>2009</v>
      </c>
      <c r="F5812" t="s">
        <v>805</v>
      </c>
      <c r="G5812" t="s">
        <v>806</v>
      </c>
      <c r="H5812" s="3" t="s">
        <v>807</v>
      </c>
      <c r="I5812" s="8">
        <v>8.7833330000000007</v>
      </c>
      <c r="J5812" s="8">
        <v>-82.95</v>
      </c>
      <c r="K5812" t="s">
        <v>109</v>
      </c>
      <c r="L5812" t="s">
        <v>67</v>
      </c>
      <c r="M5812" t="s">
        <v>460</v>
      </c>
      <c r="N5812" t="s">
        <v>808</v>
      </c>
      <c r="O5812" s="12">
        <v>2004</v>
      </c>
      <c r="P5812" s="12">
        <v>6</v>
      </c>
      <c r="Q5812" s="12">
        <v>2004</v>
      </c>
      <c r="R5812" s="12">
        <v>9</v>
      </c>
      <c r="S5812">
        <v>4</v>
      </c>
      <c r="T5812" s="7">
        <v>6</v>
      </c>
      <c r="U5812">
        <v>2</v>
      </c>
      <c r="V5812" t="s">
        <v>53</v>
      </c>
      <c r="W5812">
        <f t="shared" si="69"/>
        <v>210</v>
      </c>
      <c r="X5812" s="5">
        <v>22</v>
      </c>
      <c r="Y5812" s="15" t="s">
        <v>603</v>
      </c>
      <c r="Z5812" t="s">
        <v>83</v>
      </c>
      <c r="AA5812" t="s">
        <v>911</v>
      </c>
      <c r="AB5812">
        <v>0</v>
      </c>
      <c r="AC5812" t="s">
        <v>1478</v>
      </c>
      <c r="AD5812" t="s">
        <v>1478</v>
      </c>
      <c r="AE5812" t="s">
        <v>1477</v>
      </c>
    </row>
    <row r="5813" spans="1:31" ht="14.4" x14ac:dyDescent="0.3">
      <c r="A5813">
        <v>49</v>
      </c>
      <c r="B5813" t="s">
        <v>24</v>
      </c>
      <c r="C5813" t="s">
        <v>393</v>
      </c>
      <c r="D5813" t="s">
        <v>394</v>
      </c>
      <c r="E5813">
        <v>2009</v>
      </c>
      <c r="F5813" t="s">
        <v>805</v>
      </c>
      <c r="G5813" t="s">
        <v>806</v>
      </c>
      <c r="H5813" s="3" t="s">
        <v>807</v>
      </c>
      <c r="I5813" s="8">
        <v>8.7833330000000007</v>
      </c>
      <c r="J5813" s="8">
        <v>-82.95</v>
      </c>
      <c r="K5813" t="s">
        <v>109</v>
      </c>
      <c r="L5813" t="s">
        <v>67</v>
      </c>
      <c r="M5813" t="s">
        <v>460</v>
      </c>
      <c r="N5813" t="s">
        <v>808</v>
      </c>
      <c r="O5813" s="12">
        <v>2004</v>
      </c>
      <c r="P5813" s="12">
        <v>6</v>
      </c>
      <c r="Q5813" s="12">
        <v>2004</v>
      </c>
      <c r="R5813" s="12">
        <v>9</v>
      </c>
      <c r="S5813">
        <v>4</v>
      </c>
      <c r="T5813" s="7">
        <v>6</v>
      </c>
      <c r="U5813">
        <v>2</v>
      </c>
      <c r="V5813" t="s">
        <v>53</v>
      </c>
      <c r="W5813">
        <f t="shared" si="69"/>
        <v>210</v>
      </c>
      <c r="X5813" s="5">
        <v>22</v>
      </c>
      <c r="Y5813" s="15" t="s">
        <v>603</v>
      </c>
      <c r="Z5813" t="s">
        <v>83</v>
      </c>
      <c r="AA5813" t="s">
        <v>87</v>
      </c>
      <c r="AB5813">
        <v>0</v>
      </c>
      <c r="AC5813" t="s">
        <v>1478</v>
      </c>
      <c r="AD5813" t="s">
        <v>1478</v>
      </c>
      <c r="AE5813" t="s">
        <v>1477</v>
      </c>
    </row>
    <row r="5814" spans="1:31" ht="14.4" x14ac:dyDescent="0.3">
      <c r="A5814">
        <v>49</v>
      </c>
      <c r="B5814" t="s">
        <v>24</v>
      </c>
      <c r="C5814" t="s">
        <v>393</v>
      </c>
      <c r="D5814" t="s">
        <v>394</v>
      </c>
      <c r="E5814">
        <v>2009</v>
      </c>
      <c r="F5814" t="s">
        <v>805</v>
      </c>
      <c r="G5814" t="s">
        <v>806</v>
      </c>
      <c r="H5814" s="3" t="s">
        <v>807</v>
      </c>
      <c r="I5814" s="8">
        <v>8.7833330000000007</v>
      </c>
      <c r="J5814" s="8">
        <v>-82.95</v>
      </c>
      <c r="K5814" t="s">
        <v>109</v>
      </c>
      <c r="L5814" t="s">
        <v>67</v>
      </c>
      <c r="M5814" t="s">
        <v>460</v>
      </c>
      <c r="N5814" t="s">
        <v>808</v>
      </c>
      <c r="O5814" s="12">
        <v>2004</v>
      </c>
      <c r="P5814" s="12">
        <v>6</v>
      </c>
      <c r="Q5814" s="12">
        <v>2004</v>
      </c>
      <c r="R5814" s="12">
        <v>9</v>
      </c>
      <c r="S5814">
        <v>4</v>
      </c>
      <c r="T5814" s="7">
        <v>6</v>
      </c>
      <c r="U5814">
        <v>2</v>
      </c>
      <c r="V5814" t="s">
        <v>53</v>
      </c>
      <c r="W5814">
        <f t="shared" si="69"/>
        <v>210</v>
      </c>
      <c r="X5814" s="5">
        <v>22</v>
      </c>
      <c r="Y5814" s="15" t="s">
        <v>603</v>
      </c>
      <c r="Z5814" t="s">
        <v>83</v>
      </c>
      <c r="AA5814" t="s">
        <v>1188</v>
      </c>
      <c r="AB5814">
        <v>0</v>
      </c>
      <c r="AC5814" t="s">
        <v>1478</v>
      </c>
      <c r="AD5814" t="s">
        <v>1478</v>
      </c>
      <c r="AE5814" t="s">
        <v>1477</v>
      </c>
    </row>
    <row r="5815" spans="1:31" ht="14.4" x14ac:dyDescent="0.3">
      <c r="A5815">
        <v>50</v>
      </c>
      <c r="B5815" t="s">
        <v>24</v>
      </c>
      <c r="C5815" t="s">
        <v>368</v>
      </c>
      <c r="D5815" t="s">
        <v>369</v>
      </c>
      <c r="E5815">
        <v>1983</v>
      </c>
      <c r="F5815" t="s">
        <v>809</v>
      </c>
      <c r="G5815" t="s">
        <v>810</v>
      </c>
      <c r="H5815" s="3" t="s">
        <v>811</v>
      </c>
      <c r="I5815" s="8">
        <v>9.1567080000000001</v>
      </c>
      <c r="J5815" s="8">
        <v>-79.847702999999996</v>
      </c>
      <c r="K5815" t="s">
        <v>109</v>
      </c>
      <c r="L5815" t="s">
        <v>110</v>
      </c>
      <c r="M5815" t="s">
        <v>812</v>
      </c>
      <c r="N5815" t="s">
        <v>1314</v>
      </c>
      <c r="O5815" s="12">
        <v>1979</v>
      </c>
      <c r="P5815" s="12">
        <v>3</v>
      </c>
      <c r="Q5815" s="12">
        <v>1980</v>
      </c>
      <c r="R5815" s="12">
        <v>3</v>
      </c>
      <c r="S5815">
        <v>12</v>
      </c>
      <c r="T5815" s="7">
        <v>13</v>
      </c>
      <c r="U5815">
        <v>16</v>
      </c>
      <c r="V5815" t="s">
        <v>813</v>
      </c>
      <c r="W5815">
        <f t="shared" ref="W5815:W5990" si="70">4*60</f>
        <v>240</v>
      </c>
      <c r="X5815" s="5">
        <v>1</v>
      </c>
      <c r="Y5815" s="15" t="s">
        <v>48</v>
      </c>
      <c r="Z5815" t="s">
        <v>55</v>
      </c>
      <c r="AA5815" t="s">
        <v>1080</v>
      </c>
      <c r="AB5815">
        <v>134</v>
      </c>
      <c r="AC5815" t="s">
        <v>1479</v>
      </c>
      <c r="AD5815" t="s">
        <v>1660</v>
      </c>
    </row>
    <row r="5816" spans="1:31" ht="14.4" x14ac:dyDescent="0.3">
      <c r="A5816">
        <v>50</v>
      </c>
      <c r="B5816" t="s">
        <v>24</v>
      </c>
      <c r="C5816" t="s">
        <v>368</v>
      </c>
      <c r="D5816" t="s">
        <v>369</v>
      </c>
      <c r="E5816">
        <v>1983</v>
      </c>
      <c r="F5816" t="s">
        <v>809</v>
      </c>
      <c r="G5816" t="s">
        <v>810</v>
      </c>
      <c r="H5816" s="3" t="s">
        <v>811</v>
      </c>
      <c r="I5816" s="8">
        <v>9.1567080000000001</v>
      </c>
      <c r="J5816" s="8">
        <v>-79.847702999999996</v>
      </c>
      <c r="K5816" t="s">
        <v>109</v>
      </c>
      <c r="L5816" t="s">
        <v>110</v>
      </c>
      <c r="M5816" t="s">
        <v>812</v>
      </c>
      <c r="N5816" t="s">
        <v>1314</v>
      </c>
      <c r="O5816" s="12">
        <v>1979</v>
      </c>
      <c r="P5816" s="12">
        <v>3</v>
      </c>
      <c r="Q5816" s="12">
        <v>1980</v>
      </c>
      <c r="R5816" s="12">
        <v>3</v>
      </c>
      <c r="S5816">
        <v>12</v>
      </c>
      <c r="T5816" s="7">
        <v>13</v>
      </c>
      <c r="U5816">
        <v>16</v>
      </c>
      <c r="V5816" t="s">
        <v>813</v>
      </c>
      <c r="W5816">
        <f t="shared" si="70"/>
        <v>240</v>
      </c>
      <c r="X5816" s="5">
        <v>1</v>
      </c>
      <c r="Y5816" s="15" t="s">
        <v>48</v>
      </c>
      <c r="Z5816" t="s">
        <v>55</v>
      </c>
      <c r="AA5816" t="s">
        <v>1189</v>
      </c>
      <c r="AB5816">
        <v>27</v>
      </c>
      <c r="AC5816" t="s">
        <v>1479</v>
      </c>
      <c r="AD5816" t="s">
        <v>1660</v>
      </c>
    </row>
    <row r="5817" spans="1:31" ht="14.4" x14ac:dyDescent="0.3">
      <c r="A5817">
        <v>50</v>
      </c>
      <c r="B5817" t="s">
        <v>24</v>
      </c>
      <c r="C5817" t="s">
        <v>368</v>
      </c>
      <c r="D5817" t="s">
        <v>369</v>
      </c>
      <c r="E5817">
        <v>1983</v>
      </c>
      <c r="F5817" t="s">
        <v>809</v>
      </c>
      <c r="G5817" t="s">
        <v>810</v>
      </c>
      <c r="H5817" s="3" t="s">
        <v>811</v>
      </c>
      <c r="I5817" s="8">
        <v>9.1567080000000001</v>
      </c>
      <c r="J5817" s="8">
        <v>-79.847702999999996</v>
      </c>
      <c r="K5817" t="s">
        <v>109</v>
      </c>
      <c r="L5817" t="s">
        <v>110</v>
      </c>
      <c r="M5817" t="s">
        <v>812</v>
      </c>
      <c r="N5817" t="s">
        <v>1314</v>
      </c>
      <c r="O5817" s="12">
        <v>1979</v>
      </c>
      <c r="P5817" s="12">
        <v>3</v>
      </c>
      <c r="Q5817" s="12">
        <v>1980</v>
      </c>
      <c r="R5817" s="12">
        <v>3</v>
      </c>
      <c r="S5817">
        <v>12</v>
      </c>
      <c r="T5817" s="7">
        <v>13</v>
      </c>
      <c r="U5817">
        <v>16</v>
      </c>
      <c r="V5817" t="s">
        <v>813</v>
      </c>
      <c r="W5817">
        <f t="shared" si="70"/>
        <v>240</v>
      </c>
      <c r="X5817" s="5">
        <v>1</v>
      </c>
      <c r="Y5817" s="15" t="s">
        <v>48</v>
      </c>
      <c r="Z5817" t="s">
        <v>55</v>
      </c>
      <c r="AA5817" t="s">
        <v>1146</v>
      </c>
      <c r="AB5817">
        <v>83</v>
      </c>
      <c r="AC5817" t="s">
        <v>1479</v>
      </c>
      <c r="AD5817" t="s">
        <v>1660</v>
      </c>
    </row>
    <row r="5818" spans="1:31" ht="14.4" x14ac:dyDescent="0.3">
      <c r="A5818">
        <v>50</v>
      </c>
      <c r="B5818" t="s">
        <v>24</v>
      </c>
      <c r="C5818" t="s">
        <v>368</v>
      </c>
      <c r="D5818" t="s">
        <v>369</v>
      </c>
      <c r="E5818">
        <v>1983</v>
      </c>
      <c r="F5818" t="s">
        <v>809</v>
      </c>
      <c r="G5818" t="s">
        <v>810</v>
      </c>
      <c r="H5818" s="3" t="s">
        <v>811</v>
      </c>
      <c r="I5818" s="8">
        <v>9.1567080000000001</v>
      </c>
      <c r="J5818" s="8">
        <v>-79.847702999999996</v>
      </c>
      <c r="K5818" t="s">
        <v>109</v>
      </c>
      <c r="L5818" t="s">
        <v>110</v>
      </c>
      <c r="M5818" t="s">
        <v>812</v>
      </c>
      <c r="N5818" t="s">
        <v>1314</v>
      </c>
      <c r="O5818" s="12">
        <v>1979</v>
      </c>
      <c r="P5818" s="12">
        <v>3</v>
      </c>
      <c r="Q5818" s="12">
        <v>1980</v>
      </c>
      <c r="R5818" s="12">
        <v>3</v>
      </c>
      <c r="S5818">
        <v>12</v>
      </c>
      <c r="T5818" s="7">
        <v>13</v>
      </c>
      <c r="U5818">
        <v>16</v>
      </c>
      <c r="V5818" t="s">
        <v>813</v>
      </c>
      <c r="W5818">
        <f t="shared" si="70"/>
        <v>240</v>
      </c>
      <c r="X5818" s="5">
        <v>1</v>
      </c>
      <c r="Y5818" s="15" t="s">
        <v>48</v>
      </c>
      <c r="Z5818" t="s">
        <v>55</v>
      </c>
      <c r="AA5818" t="s">
        <v>1150</v>
      </c>
      <c r="AB5818">
        <v>9</v>
      </c>
      <c r="AC5818" t="s">
        <v>1479</v>
      </c>
      <c r="AD5818" t="s">
        <v>1660</v>
      </c>
    </row>
    <row r="5819" spans="1:31" ht="14.4" x14ac:dyDescent="0.3">
      <c r="A5819">
        <v>50</v>
      </c>
      <c r="B5819" t="s">
        <v>24</v>
      </c>
      <c r="C5819" t="s">
        <v>368</v>
      </c>
      <c r="D5819" t="s">
        <v>369</v>
      </c>
      <c r="E5819">
        <v>1983</v>
      </c>
      <c r="F5819" t="s">
        <v>809</v>
      </c>
      <c r="G5819" t="s">
        <v>810</v>
      </c>
      <c r="H5819" s="3" t="s">
        <v>811</v>
      </c>
      <c r="I5819" s="8">
        <v>9.1567080000000001</v>
      </c>
      <c r="J5819" s="8">
        <v>-79.847702999999996</v>
      </c>
      <c r="K5819" t="s">
        <v>109</v>
      </c>
      <c r="L5819" t="s">
        <v>110</v>
      </c>
      <c r="M5819" t="s">
        <v>812</v>
      </c>
      <c r="N5819" t="s">
        <v>1314</v>
      </c>
      <c r="O5819" s="12">
        <v>1979</v>
      </c>
      <c r="P5819" s="12">
        <v>3</v>
      </c>
      <c r="Q5819" s="12">
        <v>1980</v>
      </c>
      <c r="R5819" s="12">
        <v>3</v>
      </c>
      <c r="S5819">
        <v>12</v>
      </c>
      <c r="T5819" s="7">
        <v>13</v>
      </c>
      <c r="U5819">
        <v>16</v>
      </c>
      <c r="V5819" t="s">
        <v>813</v>
      </c>
      <c r="W5819">
        <f t="shared" si="70"/>
        <v>240</v>
      </c>
      <c r="X5819" s="5">
        <v>1</v>
      </c>
      <c r="Y5819" s="15" t="s">
        <v>48</v>
      </c>
      <c r="Z5819" t="s">
        <v>55</v>
      </c>
      <c r="AA5819" t="s">
        <v>861</v>
      </c>
      <c r="AB5819">
        <v>55</v>
      </c>
      <c r="AC5819" t="s">
        <v>1479</v>
      </c>
      <c r="AD5819" t="s">
        <v>1660</v>
      </c>
    </row>
    <row r="5820" spans="1:31" ht="14.4" x14ac:dyDescent="0.3">
      <c r="A5820">
        <v>50</v>
      </c>
      <c r="B5820" t="s">
        <v>24</v>
      </c>
      <c r="C5820" t="s">
        <v>368</v>
      </c>
      <c r="D5820" t="s">
        <v>369</v>
      </c>
      <c r="E5820">
        <v>1983</v>
      </c>
      <c r="F5820" t="s">
        <v>809</v>
      </c>
      <c r="G5820" t="s">
        <v>810</v>
      </c>
      <c r="H5820" s="3" t="s">
        <v>811</v>
      </c>
      <c r="I5820" s="8">
        <v>9.1567080000000001</v>
      </c>
      <c r="J5820" s="8">
        <v>-79.847702999999996</v>
      </c>
      <c r="K5820" t="s">
        <v>109</v>
      </c>
      <c r="L5820" t="s">
        <v>110</v>
      </c>
      <c r="M5820" t="s">
        <v>812</v>
      </c>
      <c r="N5820" t="s">
        <v>1314</v>
      </c>
      <c r="O5820" s="12">
        <v>1979</v>
      </c>
      <c r="P5820" s="12">
        <v>3</v>
      </c>
      <c r="Q5820" s="12">
        <v>1980</v>
      </c>
      <c r="R5820" s="12">
        <v>3</v>
      </c>
      <c r="S5820">
        <v>12</v>
      </c>
      <c r="T5820" s="7">
        <v>13</v>
      </c>
      <c r="U5820">
        <v>16</v>
      </c>
      <c r="V5820" t="s">
        <v>813</v>
      </c>
      <c r="W5820">
        <f t="shared" si="70"/>
        <v>240</v>
      </c>
      <c r="X5820" s="5">
        <v>1</v>
      </c>
      <c r="Y5820" s="15" t="s">
        <v>48</v>
      </c>
      <c r="Z5820" t="s">
        <v>55</v>
      </c>
      <c r="AA5820" t="s">
        <v>895</v>
      </c>
      <c r="AB5820">
        <v>47</v>
      </c>
      <c r="AC5820" t="s">
        <v>1479</v>
      </c>
      <c r="AD5820" t="s">
        <v>1660</v>
      </c>
    </row>
    <row r="5821" spans="1:31" ht="14.4" x14ac:dyDescent="0.3">
      <c r="A5821">
        <v>50</v>
      </c>
      <c r="B5821" t="s">
        <v>24</v>
      </c>
      <c r="C5821" t="s">
        <v>368</v>
      </c>
      <c r="D5821" t="s">
        <v>369</v>
      </c>
      <c r="E5821">
        <v>1983</v>
      </c>
      <c r="F5821" t="s">
        <v>809</v>
      </c>
      <c r="G5821" t="s">
        <v>810</v>
      </c>
      <c r="H5821" s="3" t="s">
        <v>811</v>
      </c>
      <c r="I5821" s="8">
        <v>9.1567080000000001</v>
      </c>
      <c r="J5821" s="8">
        <v>-79.847702999999996</v>
      </c>
      <c r="K5821" t="s">
        <v>109</v>
      </c>
      <c r="L5821" t="s">
        <v>110</v>
      </c>
      <c r="M5821" t="s">
        <v>812</v>
      </c>
      <c r="N5821" t="s">
        <v>1314</v>
      </c>
      <c r="O5821" s="12">
        <v>1979</v>
      </c>
      <c r="P5821" s="12">
        <v>3</v>
      </c>
      <c r="Q5821" s="12">
        <v>1980</v>
      </c>
      <c r="R5821" s="12">
        <v>3</v>
      </c>
      <c r="S5821">
        <v>12</v>
      </c>
      <c r="T5821" s="7">
        <v>13</v>
      </c>
      <c r="U5821">
        <v>16</v>
      </c>
      <c r="V5821" t="s">
        <v>813</v>
      </c>
      <c r="W5821">
        <f t="shared" si="70"/>
        <v>240</v>
      </c>
      <c r="X5821" s="5">
        <v>1</v>
      </c>
      <c r="Y5821" s="15" t="s">
        <v>48</v>
      </c>
      <c r="Z5821" t="s">
        <v>55</v>
      </c>
      <c r="AA5821" t="s">
        <v>1190</v>
      </c>
      <c r="AB5821">
        <v>13</v>
      </c>
      <c r="AC5821" t="s">
        <v>1479</v>
      </c>
      <c r="AD5821" t="s">
        <v>1660</v>
      </c>
    </row>
    <row r="5822" spans="1:31" ht="14.4" x14ac:dyDescent="0.3">
      <c r="A5822">
        <v>50</v>
      </c>
      <c r="B5822" t="s">
        <v>24</v>
      </c>
      <c r="C5822" t="s">
        <v>368</v>
      </c>
      <c r="D5822" t="s">
        <v>369</v>
      </c>
      <c r="E5822">
        <v>1983</v>
      </c>
      <c r="F5822" t="s">
        <v>809</v>
      </c>
      <c r="G5822" t="s">
        <v>810</v>
      </c>
      <c r="H5822" s="3" t="s">
        <v>811</v>
      </c>
      <c r="I5822" s="8">
        <v>9.1567080000000001</v>
      </c>
      <c r="J5822" s="8">
        <v>-79.847702999999996</v>
      </c>
      <c r="K5822" t="s">
        <v>109</v>
      </c>
      <c r="L5822" t="s">
        <v>110</v>
      </c>
      <c r="M5822" t="s">
        <v>812</v>
      </c>
      <c r="N5822" t="s">
        <v>1314</v>
      </c>
      <c r="O5822" s="12">
        <v>1979</v>
      </c>
      <c r="P5822" s="12">
        <v>3</v>
      </c>
      <c r="Q5822" s="12">
        <v>1980</v>
      </c>
      <c r="R5822" s="12">
        <v>3</v>
      </c>
      <c r="S5822">
        <v>12</v>
      </c>
      <c r="T5822" s="7">
        <v>13</v>
      </c>
      <c r="U5822">
        <v>16</v>
      </c>
      <c r="V5822" t="s">
        <v>813</v>
      </c>
      <c r="W5822">
        <f t="shared" si="70"/>
        <v>240</v>
      </c>
      <c r="X5822" s="5">
        <v>1</v>
      </c>
      <c r="Y5822" s="15" t="s">
        <v>48</v>
      </c>
      <c r="Z5822" t="s">
        <v>55</v>
      </c>
      <c r="AA5822" t="s">
        <v>1057</v>
      </c>
      <c r="AB5822">
        <v>1</v>
      </c>
      <c r="AC5822" t="s">
        <v>1479</v>
      </c>
      <c r="AD5822" t="s">
        <v>1660</v>
      </c>
    </row>
    <row r="5823" spans="1:31" ht="14.4" x14ac:dyDescent="0.3">
      <c r="A5823">
        <v>50</v>
      </c>
      <c r="B5823" t="s">
        <v>24</v>
      </c>
      <c r="C5823" t="s">
        <v>368</v>
      </c>
      <c r="D5823" t="s">
        <v>369</v>
      </c>
      <c r="E5823">
        <v>1983</v>
      </c>
      <c r="F5823" t="s">
        <v>809</v>
      </c>
      <c r="G5823" t="s">
        <v>810</v>
      </c>
      <c r="H5823" s="3" t="s">
        <v>811</v>
      </c>
      <c r="I5823" s="8">
        <v>9.1567080000000001</v>
      </c>
      <c r="J5823" s="8">
        <v>-79.847702999999996</v>
      </c>
      <c r="K5823" t="s">
        <v>109</v>
      </c>
      <c r="L5823" t="s">
        <v>110</v>
      </c>
      <c r="M5823" t="s">
        <v>812</v>
      </c>
      <c r="N5823" t="s">
        <v>1314</v>
      </c>
      <c r="O5823" s="12">
        <v>1979</v>
      </c>
      <c r="P5823" s="12">
        <v>3</v>
      </c>
      <c r="Q5823" s="12">
        <v>1980</v>
      </c>
      <c r="R5823" s="12">
        <v>3</v>
      </c>
      <c r="S5823">
        <v>12</v>
      </c>
      <c r="T5823" s="7">
        <v>13</v>
      </c>
      <c r="U5823">
        <v>16</v>
      </c>
      <c r="V5823" t="s">
        <v>813</v>
      </c>
      <c r="W5823">
        <f t="shared" si="70"/>
        <v>240</v>
      </c>
      <c r="X5823" s="5">
        <v>1</v>
      </c>
      <c r="Y5823" s="15" t="s">
        <v>48</v>
      </c>
      <c r="Z5823" t="s">
        <v>55</v>
      </c>
      <c r="AA5823" t="s">
        <v>59</v>
      </c>
      <c r="AB5823">
        <v>226</v>
      </c>
      <c r="AC5823" t="s">
        <v>1479</v>
      </c>
      <c r="AD5823" t="s">
        <v>1660</v>
      </c>
    </row>
    <row r="5824" spans="1:31" ht="14.4" x14ac:dyDescent="0.3">
      <c r="A5824">
        <v>50</v>
      </c>
      <c r="B5824" t="s">
        <v>24</v>
      </c>
      <c r="C5824" t="s">
        <v>368</v>
      </c>
      <c r="D5824" t="s">
        <v>369</v>
      </c>
      <c r="E5824">
        <v>1983</v>
      </c>
      <c r="F5824" t="s">
        <v>809</v>
      </c>
      <c r="G5824" t="s">
        <v>810</v>
      </c>
      <c r="H5824" s="3" t="s">
        <v>811</v>
      </c>
      <c r="I5824" s="8">
        <v>9.1567080000000001</v>
      </c>
      <c r="J5824" s="8">
        <v>-79.847702999999996</v>
      </c>
      <c r="K5824" t="s">
        <v>109</v>
      </c>
      <c r="L5824" t="s">
        <v>110</v>
      </c>
      <c r="M5824" t="s">
        <v>812</v>
      </c>
      <c r="N5824" t="s">
        <v>1314</v>
      </c>
      <c r="O5824" s="12">
        <v>1979</v>
      </c>
      <c r="P5824" s="12">
        <v>3</v>
      </c>
      <c r="Q5824" s="12">
        <v>1980</v>
      </c>
      <c r="R5824" s="12">
        <v>3</v>
      </c>
      <c r="S5824">
        <v>12</v>
      </c>
      <c r="T5824" s="7">
        <v>13</v>
      </c>
      <c r="U5824">
        <v>16</v>
      </c>
      <c r="V5824" t="s">
        <v>813</v>
      </c>
      <c r="W5824">
        <f t="shared" si="70"/>
        <v>240</v>
      </c>
      <c r="X5824" s="5">
        <v>1</v>
      </c>
      <c r="Y5824" s="15" t="s">
        <v>48</v>
      </c>
      <c r="Z5824" t="s">
        <v>55</v>
      </c>
      <c r="AA5824" t="s">
        <v>1157</v>
      </c>
      <c r="AB5824">
        <v>624</v>
      </c>
      <c r="AC5824" t="s">
        <v>1479</v>
      </c>
      <c r="AD5824" t="s">
        <v>1660</v>
      </c>
    </row>
    <row r="5825" spans="1:30" ht="14.4" x14ac:dyDescent="0.3">
      <c r="A5825">
        <v>50</v>
      </c>
      <c r="B5825" t="s">
        <v>24</v>
      </c>
      <c r="C5825" t="s">
        <v>368</v>
      </c>
      <c r="D5825" t="s">
        <v>369</v>
      </c>
      <c r="E5825">
        <v>1983</v>
      </c>
      <c r="F5825" t="s">
        <v>809</v>
      </c>
      <c r="G5825" t="s">
        <v>810</v>
      </c>
      <c r="H5825" s="3" t="s">
        <v>811</v>
      </c>
      <c r="I5825" s="8">
        <v>9.1567080000000001</v>
      </c>
      <c r="J5825" s="8">
        <v>-79.847702999999996</v>
      </c>
      <c r="K5825" t="s">
        <v>109</v>
      </c>
      <c r="L5825" t="s">
        <v>110</v>
      </c>
      <c r="M5825" t="s">
        <v>812</v>
      </c>
      <c r="N5825" t="s">
        <v>1314</v>
      </c>
      <c r="O5825" s="12">
        <v>1979</v>
      </c>
      <c r="P5825" s="12">
        <v>3</v>
      </c>
      <c r="Q5825" s="12">
        <v>1980</v>
      </c>
      <c r="R5825" s="12">
        <v>3</v>
      </c>
      <c r="S5825">
        <v>12</v>
      </c>
      <c r="T5825" s="7">
        <v>13</v>
      </c>
      <c r="U5825">
        <v>16</v>
      </c>
      <c r="V5825" t="s">
        <v>813</v>
      </c>
      <c r="W5825">
        <f t="shared" si="70"/>
        <v>240</v>
      </c>
      <c r="X5825" s="5">
        <v>1</v>
      </c>
      <c r="Y5825" s="15" t="s">
        <v>48</v>
      </c>
      <c r="Z5825" t="s">
        <v>55</v>
      </c>
      <c r="AA5825" t="s">
        <v>1158</v>
      </c>
      <c r="AB5825">
        <v>12</v>
      </c>
      <c r="AC5825" t="s">
        <v>1479</v>
      </c>
      <c r="AD5825" t="s">
        <v>1660</v>
      </c>
    </row>
    <row r="5826" spans="1:30" ht="14.4" x14ac:dyDescent="0.3">
      <c r="A5826">
        <v>50</v>
      </c>
      <c r="B5826" t="s">
        <v>24</v>
      </c>
      <c r="C5826" t="s">
        <v>368</v>
      </c>
      <c r="D5826" t="s">
        <v>369</v>
      </c>
      <c r="E5826">
        <v>1983</v>
      </c>
      <c r="F5826" t="s">
        <v>809</v>
      </c>
      <c r="G5826" t="s">
        <v>810</v>
      </c>
      <c r="H5826" s="3" t="s">
        <v>811</v>
      </c>
      <c r="I5826" s="8">
        <v>9.1567080000000001</v>
      </c>
      <c r="J5826" s="8">
        <v>-79.847702999999996</v>
      </c>
      <c r="K5826" t="s">
        <v>109</v>
      </c>
      <c r="L5826" t="s">
        <v>110</v>
      </c>
      <c r="M5826" t="s">
        <v>812</v>
      </c>
      <c r="N5826" t="s">
        <v>1314</v>
      </c>
      <c r="O5826" s="12">
        <v>1979</v>
      </c>
      <c r="P5826" s="12">
        <v>3</v>
      </c>
      <c r="Q5826" s="12">
        <v>1980</v>
      </c>
      <c r="R5826" s="12">
        <v>3</v>
      </c>
      <c r="S5826">
        <v>12</v>
      </c>
      <c r="T5826" s="7">
        <v>13</v>
      </c>
      <c r="U5826">
        <v>16</v>
      </c>
      <c r="V5826" t="s">
        <v>813</v>
      </c>
      <c r="W5826">
        <f t="shared" si="70"/>
        <v>240</v>
      </c>
      <c r="X5826" s="5">
        <v>1</v>
      </c>
      <c r="Y5826" s="15" t="s">
        <v>48</v>
      </c>
      <c r="Z5826" t="s">
        <v>55</v>
      </c>
      <c r="AA5826" t="s">
        <v>1136</v>
      </c>
      <c r="AB5826">
        <v>15</v>
      </c>
      <c r="AC5826" t="s">
        <v>1479</v>
      </c>
      <c r="AD5826" t="s">
        <v>1660</v>
      </c>
    </row>
    <row r="5827" spans="1:30" ht="14.4" x14ac:dyDescent="0.3">
      <c r="A5827">
        <v>50</v>
      </c>
      <c r="B5827" t="s">
        <v>24</v>
      </c>
      <c r="C5827" t="s">
        <v>368</v>
      </c>
      <c r="D5827" t="s">
        <v>369</v>
      </c>
      <c r="E5827">
        <v>1983</v>
      </c>
      <c r="F5827" t="s">
        <v>809</v>
      </c>
      <c r="G5827" t="s">
        <v>810</v>
      </c>
      <c r="H5827" s="3" t="s">
        <v>811</v>
      </c>
      <c r="I5827" s="8">
        <v>9.1567080000000001</v>
      </c>
      <c r="J5827" s="8">
        <v>-79.847702999999996</v>
      </c>
      <c r="K5827" t="s">
        <v>109</v>
      </c>
      <c r="L5827" t="s">
        <v>110</v>
      </c>
      <c r="M5827" t="s">
        <v>812</v>
      </c>
      <c r="N5827" t="s">
        <v>1314</v>
      </c>
      <c r="O5827" s="12">
        <v>1979</v>
      </c>
      <c r="P5827" s="12">
        <v>3</v>
      </c>
      <c r="Q5827" s="12">
        <v>1980</v>
      </c>
      <c r="R5827" s="12">
        <v>3</v>
      </c>
      <c r="S5827">
        <v>12</v>
      </c>
      <c r="T5827" s="7">
        <v>13</v>
      </c>
      <c r="U5827">
        <v>16</v>
      </c>
      <c r="V5827" t="s">
        <v>813</v>
      </c>
      <c r="W5827">
        <f t="shared" si="70"/>
        <v>240</v>
      </c>
      <c r="X5827" s="5">
        <v>1</v>
      </c>
      <c r="Y5827" s="15" t="s">
        <v>48</v>
      </c>
      <c r="Z5827" t="s">
        <v>55</v>
      </c>
      <c r="AA5827" t="s">
        <v>1159</v>
      </c>
      <c r="AB5827">
        <v>0</v>
      </c>
      <c r="AC5827" t="s">
        <v>1479</v>
      </c>
      <c r="AD5827" t="s">
        <v>1660</v>
      </c>
    </row>
    <row r="5828" spans="1:30" ht="14.4" x14ac:dyDescent="0.3">
      <c r="A5828">
        <v>50</v>
      </c>
      <c r="B5828" t="s">
        <v>24</v>
      </c>
      <c r="C5828" t="s">
        <v>368</v>
      </c>
      <c r="D5828" t="s">
        <v>369</v>
      </c>
      <c r="E5828">
        <v>1983</v>
      </c>
      <c r="F5828" t="s">
        <v>809</v>
      </c>
      <c r="G5828" t="s">
        <v>810</v>
      </c>
      <c r="H5828" s="3" t="s">
        <v>811</v>
      </c>
      <c r="I5828" s="8">
        <v>9.1567080000000001</v>
      </c>
      <c r="J5828" s="8">
        <v>-79.847702999999996</v>
      </c>
      <c r="K5828" t="s">
        <v>109</v>
      </c>
      <c r="L5828" t="s">
        <v>110</v>
      </c>
      <c r="M5828" t="s">
        <v>812</v>
      </c>
      <c r="N5828" t="s">
        <v>1314</v>
      </c>
      <c r="O5828" s="12">
        <v>1979</v>
      </c>
      <c r="P5828" s="12">
        <v>3</v>
      </c>
      <c r="Q5828" s="12">
        <v>1980</v>
      </c>
      <c r="R5828" s="12">
        <v>3</v>
      </c>
      <c r="S5828">
        <v>12</v>
      </c>
      <c r="T5828" s="7">
        <v>13</v>
      </c>
      <c r="U5828">
        <v>16</v>
      </c>
      <c r="V5828" t="s">
        <v>813</v>
      </c>
      <c r="W5828">
        <f t="shared" si="70"/>
        <v>240</v>
      </c>
      <c r="X5828" s="5">
        <v>1</v>
      </c>
      <c r="Y5828" s="15" t="s">
        <v>48</v>
      </c>
      <c r="Z5828" t="s">
        <v>55</v>
      </c>
      <c r="AA5828" t="s">
        <v>1160</v>
      </c>
      <c r="AB5828">
        <v>2</v>
      </c>
      <c r="AC5828" t="s">
        <v>1479</v>
      </c>
      <c r="AD5828" t="s">
        <v>1660</v>
      </c>
    </row>
    <row r="5829" spans="1:30" ht="14.4" x14ac:dyDescent="0.3">
      <c r="A5829">
        <v>50</v>
      </c>
      <c r="B5829" t="s">
        <v>24</v>
      </c>
      <c r="C5829" t="s">
        <v>368</v>
      </c>
      <c r="D5829" t="s">
        <v>369</v>
      </c>
      <c r="E5829">
        <v>1983</v>
      </c>
      <c r="F5829" t="s">
        <v>809</v>
      </c>
      <c r="G5829" t="s">
        <v>810</v>
      </c>
      <c r="H5829" s="3" t="s">
        <v>811</v>
      </c>
      <c r="I5829" s="8">
        <v>9.1567080000000001</v>
      </c>
      <c r="J5829" s="8">
        <v>-79.847702999999996</v>
      </c>
      <c r="K5829" t="s">
        <v>109</v>
      </c>
      <c r="L5829" t="s">
        <v>110</v>
      </c>
      <c r="M5829" t="s">
        <v>812</v>
      </c>
      <c r="N5829" t="s">
        <v>1314</v>
      </c>
      <c r="O5829" s="12">
        <v>1979</v>
      </c>
      <c r="P5829" s="12">
        <v>3</v>
      </c>
      <c r="Q5829" s="12">
        <v>1980</v>
      </c>
      <c r="R5829" s="12">
        <v>3</v>
      </c>
      <c r="S5829">
        <v>12</v>
      </c>
      <c r="T5829" s="7">
        <v>13</v>
      </c>
      <c r="U5829">
        <v>16</v>
      </c>
      <c r="V5829" t="s">
        <v>813</v>
      </c>
      <c r="W5829">
        <f t="shared" si="70"/>
        <v>240</v>
      </c>
      <c r="X5829" s="5">
        <v>1</v>
      </c>
      <c r="Y5829" s="15" t="s">
        <v>48</v>
      </c>
      <c r="Z5829" t="s">
        <v>55</v>
      </c>
      <c r="AA5829" t="s">
        <v>1161</v>
      </c>
      <c r="AB5829">
        <v>101</v>
      </c>
      <c r="AC5829" t="s">
        <v>1479</v>
      </c>
      <c r="AD5829" t="s">
        <v>1660</v>
      </c>
    </row>
    <row r="5830" spans="1:30" ht="14.4" x14ac:dyDescent="0.3">
      <c r="A5830">
        <v>50</v>
      </c>
      <c r="B5830" t="s">
        <v>24</v>
      </c>
      <c r="C5830" t="s">
        <v>368</v>
      </c>
      <c r="D5830" t="s">
        <v>369</v>
      </c>
      <c r="E5830">
        <v>1983</v>
      </c>
      <c r="F5830" t="s">
        <v>809</v>
      </c>
      <c r="G5830" t="s">
        <v>810</v>
      </c>
      <c r="H5830" s="3" t="s">
        <v>811</v>
      </c>
      <c r="I5830" s="8">
        <v>9.1567080000000001</v>
      </c>
      <c r="J5830" s="8">
        <v>-79.847702999999996</v>
      </c>
      <c r="K5830" t="s">
        <v>109</v>
      </c>
      <c r="L5830" t="s">
        <v>110</v>
      </c>
      <c r="M5830" t="s">
        <v>812</v>
      </c>
      <c r="N5830" t="s">
        <v>1314</v>
      </c>
      <c r="O5830" s="12">
        <v>1979</v>
      </c>
      <c r="P5830" s="12">
        <v>3</v>
      </c>
      <c r="Q5830" s="12">
        <v>1980</v>
      </c>
      <c r="R5830" s="12">
        <v>3</v>
      </c>
      <c r="S5830">
        <v>12</v>
      </c>
      <c r="T5830" s="7">
        <v>13</v>
      </c>
      <c r="U5830">
        <v>16</v>
      </c>
      <c r="V5830" t="s">
        <v>813</v>
      </c>
      <c r="W5830">
        <f t="shared" si="70"/>
        <v>240</v>
      </c>
      <c r="X5830" s="5">
        <v>1</v>
      </c>
      <c r="Y5830" s="15" t="s">
        <v>48</v>
      </c>
      <c r="Z5830" t="s">
        <v>55</v>
      </c>
      <c r="AA5830" t="s">
        <v>1082</v>
      </c>
      <c r="AB5830">
        <v>0</v>
      </c>
      <c r="AC5830" t="s">
        <v>1479</v>
      </c>
      <c r="AD5830" t="s">
        <v>1660</v>
      </c>
    </row>
    <row r="5831" spans="1:30" ht="14.4" x14ac:dyDescent="0.3">
      <c r="A5831">
        <v>50</v>
      </c>
      <c r="B5831" t="s">
        <v>24</v>
      </c>
      <c r="C5831" t="s">
        <v>368</v>
      </c>
      <c r="D5831" t="s">
        <v>369</v>
      </c>
      <c r="E5831">
        <v>1983</v>
      </c>
      <c r="F5831" t="s">
        <v>809</v>
      </c>
      <c r="G5831" t="s">
        <v>810</v>
      </c>
      <c r="H5831" s="3" t="s">
        <v>811</v>
      </c>
      <c r="I5831" s="8">
        <v>9.1567080000000001</v>
      </c>
      <c r="J5831" s="8">
        <v>-79.847702999999996</v>
      </c>
      <c r="K5831" t="s">
        <v>109</v>
      </c>
      <c r="L5831" t="s">
        <v>110</v>
      </c>
      <c r="M5831" t="s">
        <v>812</v>
      </c>
      <c r="N5831" t="s">
        <v>1314</v>
      </c>
      <c r="O5831" s="12">
        <v>1979</v>
      </c>
      <c r="P5831" s="12">
        <v>3</v>
      </c>
      <c r="Q5831" s="12">
        <v>1980</v>
      </c>
      <c r="R5831" s="12">
        <v>3</v>
      </c>
      <c r="S5831">
        <v>12</v>
      </c>
      <c r="T5831" s="7">
        <v>13</v>
      </c>
      <c r="U5831">
        <v>16</v>
      </c>
      <c r="V5831" t="s">
        <v>813</v>
      </c>
      <c r="W5831">
        <f t="shared" si="70"/>
        <v>240</v>
      </c>
      <c r="X5831" s="5">
        <v>1</v>
      </c>
      <c r="Y5831" s="15" t="s">
        <v>48</v>
      </c>
      <c r="Z5831" t="s">
        <v>55</v>
      </c>
      <c r="AA5831" t="s">
        <v>1162</v>
      </c>
      <c r="AB5831">
        <v>57</v>
      </c>
      <c r="AC5831" t="s">
        <v>1479</v>
      </c>
      <c r="AD5831" t="s">
        <v>1660</v>
      </c>
    </row>
    <row r="5832" spans="1:30" ht="14.4" x14ac:dyDescent="0.3">
      <c r="A5832">
        <v>50</v>
      </c>
      <c r="B5832" t="s">
        <v>24</v>
      </c>
      <c r="C5832" t="s">
        <v>368</v>
      </c>
      <c r="D5832" t="s">
        <v>369</v>
      </c>
      <c r="E5832">
        <v>1983</v>
      </c>
      <c r="F5832" t="s">
        <v>809</v>
      </c>
      <c r="G5832" t="s">
        <v>810</v>
      </c>
      <c r="H5832" s="3" t="s">
        <v>811</v>
      </c>
      <c r="I5832" s="8">
        <v>9.1567080000000001</v>
      </c>
      <c r="J5832" s="8">
        <v>-79.847702999999996</v>
      </c>
      <c r="K5832" t="s">
        <v>109</v>
      </c>
      <c r="L5832" t="s">
        <v>110</v>
      </c>
      <c r="M5832" t="s">
        <v>812</v>
      </c>
      <c r="N5832" t="s">
        <v>1314</v>
      </c>
      <c r="O5832" s="12">
        <v>1979</v>
      </c>
      <c r="P5832" s="12">
        <v>3</v>
      </c>
      <c r="Q5832" s="12">
        <v>1980</v>
      </c>
      <c r="R5832" s="12">
        <v>3</v>
      </c>
      <c r="S5832">
        <v>12</v>
      </c>
      <c r="T5832" s="7">
        <v>13</v>
      </c>
      <c r="U5832">
        <v>16</v>
      </c>
      <c r="V5832" t="s">
        <v>813</v>
      </c>
      <c r="W5832">
        <f t="shared" si="70"/>
        <v>240</v>
      </c>
      <c r="X5832" s="5">
        <v>1</v>
      </c>
      <c r="Y5832" s="15" t="s">
        <v>48</v>
      </c>
      <c r="Z5832" t="s">
        <v>55</v>
      </c>
      <c r="AA5832" t="s">
        <v>655</v>
      </c>
      <c r="AB5832">
        <v>0</v>
      </c>
      <c r="AC5832" t="s">
        <v>1479</v>
      </c>
      <c r="AD5832" t="s">
        <v>1660</v>
      </c>
    </row>
    <row r="5833" spans="1:30" ht="14.4" x14ac:dyDescent="0.3">
      <c r="A5833">
        <v>50</v>
      </c>
      <c r="B5833" t="s">
        <v>24</v>
      </c>
      <c r="C5833" t="s">
        <v>368</v>
      </c>
      <c r="D5833" t="s">
        <v>369</v>
      </c>
      <c r="E5833">
        <v>1983</v>
      </c>
      <c r="F5833" t="s">
        <v>809</v>
      </c>
      <c r="G5833" t="s">
        <v>810</v>
      </c>
      <c r="H5833" s="3" t="s">
        <v>811</v>
      </c>
      <c r="I5833" s="8">
        <v>9.1567080000000001</v>
      </c>
      <c r="J5833" s="8">
        <v>-79.847702999999996</v>
      </c>
      <c r="K5833" t="s">
        <v>109</v>
      </c>
      <c r="L5833" t="s">
        <v>110</v>
      </c>
      <c r="M5833" t="s">
        <v>812</v>
      </c>
      <c r="N5833" t="s">
        <v>1314</v>
      </c>
      <c r="O5833" s="12">
        <v>1979</v>
      </c>
      <c r="P5833" s="12">
        <v>3</v>
      </c>
      <c r="Q5833" s="12">
        <v>1980</v>
      </c>
      <c r="R5833" s="12">
        <v>3</v>
      </c>
      <c r="S5833">
        <v>12</v>
      </c>
      <c r="T5833" s="7">
        <v>13</v>
      </c>
      <c r="U5833">
        <v>16</v>
      </c>
      <c r="V5833" t="s">
        <v>813</v>
      </c>
      <c r="W5833">
        <f t="shared" si="70"/>
        <v>240</v>
      </c>
      <c r="X5833" s="5">
        <v>1</v>
      </c>
      <c r="Y5833" s="15" t="s">
        <v>48</v>
      </c>
      <c r="Z5833" t="s">
        <v>55</v>
      </c>
      <c r="AA5833" t="s">
        <v>1163</v>
      </c>
      <c r="AB5833">
        <v>13</v>
      </c>
      <c r="AC5833" t="s">
        <v>1479</v>
      </c>
      <c r="AD5833" t="s">
        <v>1660</v>
      </c>
    </row>
    <row r="5834" spans="1:30" ht="14.4" x14ac:dyDescent="0.3">
      <c r="A5834">
        <v>50</v>
      </c>
      <c r="B5834" t="s">
        <v>24</v>
      </c>
      <c r="C5834" t="s">
        <v>368</v>
      </c>
      <c r="D5834" t="s">
        <v>369</v>
      </c>
      <c r="E5834">
        <v>1983</v>
      </c>
      <c r="F5834" t="s">
        <v>809</v>
      </c>
      <c r="G5834" t="s">
        <v>810</v>
      </c>
      <c r="H5834" s="3" t="s">
        <v>811</v>
      </c>
      <c r="I5834" s="8">
        <v>9.1567080000000001</v>
      </c>
      <c r="J5834" s="8">
        <v>-79.847702999999996</v>
      </c>
      <c r="K5834" t="s">
        <v>109</v>
      </c>
      <c r="L5834" t="s">
        <v>110</v>
      </c>
      <c r="M5834" t="s">
        <v>812</v>
      </c>
      <c r="N5834" t="s">
        <v>1314</v>
      </c>
      <c r="O5834" s="12">
        <v>1979</v>
      </c>
      <c r="P5834" s="12">
        <v>3</v>
      </c>
      <c r="Q5834" s="12">
        <v>1980</v>
      </c>
      <c r="R5834" s="12">
        <v>3</v>
      </c>
      <c r="S5834">
        <v>12</v>
      </c>
      <c r="T5834" s="7">
        <v>13</v>
      </c>
      <c r="U5834">
        <v>16</v>
      </c>
      <c r="V5834" t="s">
        <v>813</v>
      </c>
      <c r="W5834">
        <f t="shared" si="70"/>
        <v>240</v>
      </c>
      <c r="X5834" s="5">
        <v>1</v>
      </c>
      <c r="Y5834" s="15" t="s">
        <v>48</v>
      </c>
      <c r="Z5834" t="s">
        <v>55</v>
      </c>
      <c r="AA5834" t="s">
        <v>379</v>
      </c>
      <c r="AB5834">
        <v>1405</v>
      </c>
      <c r="AC5834" t="s">
        <v>1479</v>
      </c>
      <c r="AD5834" t="s">
        <v>1660</v>
      </c>
    </row>
    <row r="5835" spans="1:30" ht="14.4" x14ac:dyDescent="0.3">
      <c r="A5835">
        <v>50</v>
      </c>
      <c r="B5835" t="s">
        <v>24</v>
      </c>
      <c r="C5835" t="s">
        <v>368</v>
      </c>
      <c r="D5835" t="s">
        <v>369</v>
      </c>
      <c r="E5835">
        <v>1983</v>
      </c>
      <c r="F5835" t="s">
        <v>809</v>
      </c>
      <c r="G5835" t="s">
        <v>810</v>
      </c>
      <c r="H5835" s="3" t="s">
        <v>811</v>
      </c>
      <c r="I5835" s="8">
        <v>9.1567080000000001</v>
      </c>
      <c r="J5835" s="8">
        <v>-79.847702999999996</v>
      </c>
      <c r="K5835" t="s">
        <v>109</v>
      </c>
      <c r="L5835" t="s">
        <v>110</v>
      </c>
      <c r="M5835" t="s">
        <v>812</v>
      </c>
      <c r="N5835" t="s">
        <v>1314</v>
      </c>
      <c r="O5835" s="12">
        <v>1979</v>
      </c>
      <c r="P5835" s="12">
        <v>3</v>
      </c>
      <c r="Q5835" s="12">
        <v>1980</v>
      </c>
      <c r="R5835" s="12">
        <v>3</v>
      </c>
      <c r="S5835">
        <v>12</v>
      </c>
      <c r="T5835" s="7">
        <v>13</v>
      </c>
      <c r="U5835">
        <v>16</v>
      </c>
      <c r="V5835" t="s">
        <v>813</v>
      </c>
      <c r="W5835">
        <f t="shared" si="70"/>
        <v>240</v>
      </c>
      <c r="X5835" s="5">
        <v>1</v>
      </c>
      <c r="Y5835" s="15" t="s">
        <v>48</v>
      </c>
      <c r="Z5835" t="s">
        <v>55</v>
      </c>
      <c r="AA5835" t="s">
        <v>1083</v>
      </c>
      <c r="AB5835">
        <v>109</v>
      </c>
      <c r="AC5835" t="s">
        <v>1479</v>
      </c>
      <c r="AD5835" t="s">
        <v>1660</v>
      </c>
    </row>
    <row r="5836" spans="1:30" ht="14.4" x14ac:dyDescent="0.3">
      <c r="A5836">
        <v>50</v>
      </c>
      <c r="B5836" t="s">
        <v>24</v>
      </c>
      <c r="C5836" t="s">
        <v>368</v>
      </c>
      <c r="D5836" t="s">
        <v>369</v>
      </c>
      <c r="E5836">
        <v>1983</v>
      </c>
      <c r="F5836" t="s">
        <v>809</v>
      </c>
      <c r="G5836" t="s">
        <v>810</v>
      </c>
      <c r="H5836" s="3" t="s">
        <v>811</v>
      </c>
      <c r="I5836" s="8">
        <v>9.1567080000000001</v>
      </c>
      <c r="J5836" s="8">
        <v>-79.847702999999996</v>
      </c>
      <c r="K5836" t="s">
        <v>109</v>
      </c>
      <c r="L5836" t="s">
        <v>110</v>
      </c>
      <c r="M5836" t="s">
        <v>812</v>
      </c>
      <c r="N5836" t="s">
        <v>1314</v>
      </c>
      <c r="O5836" s="12">
        <v>1979</v>
      </c>
      <c r="P5836" s="12">
        <v>3</v>
      </c>
      <c r="Q5836" s="12">
        <v>1980</v>
      </c>
      <c r="R5836" s="12">
        <v>3</v>
      </c>
      <c r="S5836">
        <v>12</v>
      </c>
      <c r="T5836" s="7">
        <v>13</v>
      </c>
      <c r="U5836">
        <v>16</v>
      </c>
      <c r="V5836" t="s">
        <v>813</v>
      </c>
      <c r="W5836">
        <f t="shared" si="70"/>
        <v>240</v>
      </c>
      <c r="X5836" s="5">
        <v>1</v>
      </c>
      <c r="Y5836" s="15" t="s">
        <v>48</v>
      </c>
      <c r="Z5836" t="s">
        <v>55</v>
      </c>
      <c r="AA5836" t="s">
        <v>1191</v>
      </c>
      <c r="AB5836">
        <v>12</v>
      </c>
      <c r="AC5836" t="s">
        <v>1479</v>
      </c>
      <c r="AD5836" t="s">
        <v>1660</v>
      </c>
    </row>
    <row r="5837" spans="1:30" ht="14.4" x14ac:dyDescent="0.3">
      <c r="A5837">
        <v>50</v>
      </c>
      <c r="B5837" t="s">
        <v>24</v>
      </c>
      <c r="C5837" t="s">
        <v>368</v>
      </c>
      <c r="D5837" t="s">
        <v>369</v>
      </c>
      <c r="E5837">
        <v>1983</v>
      </c>
      <c r="F5837" t="s">
        <v>809</v>
      </c>
      <c r="G5837" t="s">
        <v>810</v>
      </c>
      <c r="H5837" s="3" t="s">
        <v>811</v>
      </c>
      <c r="I5837" s="8">
        <v>9.1567080000000001</v>
      </c>
      <c r="J5837" s="8">
        <v>-79.847702999999996</v>
      </c>
      <c r="K5837" t="s">
        <v>109</v>
      </c>
      <c r="L5837" t="s">
        <v>110</v>
      </c>
      <c r="M5837" t="s">
        <v>812</v>
      </c>
      <c r="N5837" t="s">
        <v>1314</v>
      </c>
      <c r="O5837" s="12">
        <v>1979</v>
      </c>
      <c r="P5837" s="12">
        <v>3</v>
      </c>
      <c r="Q5837" s="12">
        <v>1980</v>
      </c>
      <c r="R5837" s="12">
        <v>3</v>
      </c>
      <c r="S5837">
        <v>12</v>
      </c>
      <c r="T5837" s="7">
        <v>13</v>
      </c>
      <c r="U5837">
        <v>16</v>
      </c>
      <c r="V5837" t="s">
        <v>813</v>
      </c>
      <c r="W5837">
        <f t="shared" si="70"/>
        <v>240</v>
      </c>
      <c r="X5837" s="5">
        <v>1</v>
      </c>
      <c r="Y5837" s="15" t="s">
        <v>48</v>
      </c>
      <c r="Z5837" t="s">
        <v>55</v>
      </c>
      <c r="AA5837" t="s">
        <v>1053</v>
      </c>
      <c r="AB5837">
        <v>32</v>
      </c>
      <c r="AC5837" t="s">
        <v>1479</v>
      </c>
      <c r="AD5837" t="s">
        <v>1660</v>
      </c>
    </row>
    <row r="5838" spans="1:30" ht="14.4" x14ac:dyDescent="0.3">
      <c r="A5838">
        <v>50</v>
      </c>
      <c r="B5838" t="s">
        <v>24</v>
      </c>
      <c r="C5838" t="s">
        <v>368</v>
      </c>
      <c r="D5838" t="s">
        <v>369</v>
      </c>
      <c r="E5838">
        <v>1983</v>
      </c>
      <c r="F5838" t="s">
        <v>809</v>
      </c>
      <c r="G5838" t="s">
        <v>810</v>
      </c>
      <c r="H5838" s="3" t="s">
        <v>811</v>
      </c>
      <c r="I5838" s="8">
        <v>9.1567080000000001</v>
      </c>
      <c r="J5838" s="8">
        <v>-79.847702999999996</v>
      </c>
      <c r="K5838" t="s">
        <v>109</v>
      </c>
      <c r="L5838" t="s">
        <v>110</v>
      </c>
      <c r="M5838" t="s">
        <v>812</v>
      </c>
      <c r="N5838" t="s">
        <v>1314</v>
      </c>
      <c r="O5838" s="12">
        <v>1979</v>
      </c>
      <c r="P5838" s="12">
        <v>3</v>
      </c>
      <c r="Q5838" s="12">
        <v>1980</v>
      </c>
      <c r="R5838" s="12">
        <v>3</v>
      </c>
      <c r="S5838">
        <v>12</v>
      </c>
      <c r="T5838" s="7">
        <v>13</v>
      </c>
      <c r="U5838">
        <v>16</v>
      </c>
      <c r="V5838" t="s">
        <v>813</v>
      </c>
      <c r="W5838">
        <f t="shared" si="70"/>
        <v>240</v>
      </c>
      <c r="X5838" s="5">
        <v>1</v>
      </c>
      <c r="Y5838" s="15" t="s">
        <v>48</v>
      </c>
      <c r="Z5838" t="s">
        <v>55</v>
      </c>
      <c r="AA5838" t="s">
        <v>876</v>
      </c>
      <c r="AB5838">
        <v>0</v>
      </c>
      <c r="AC5838" t="s">
        <v>1479</v>
      </c>
      <c r="AD5838" t="s">
        <v>1660</v>
      </c>
    </row>
    <row r="5839" spans="1:30" ht="14.4" x14ac:dyDescent="0.3">
      <c r="A5839">
        <v>50</v>
      </c>
      <c r="B5839" t="s">
        <v>24</v>
      </c>
      <c r="C5839" t="s">
        <v>368</v>
      </c>
      <c r="D5839" t="s">
        <v>369</v>
      </c>
      <c r="E5839">
        <v>1983</v>
      </c>
      <c r="F5839" t="s">
        <v>809</v>
      </c>
      <c r="G5839" t="s">
        <v>810</v>
      </c>
      <c r="H5839" s="3" t="s">
        <v>811</v>
      </c>
      <c r="I5839" s="8">
        <v>9.1567080000000001</v>
      </c>
      <c r="J5839" s="8">
        <v>-79.847702999999996</v>
      </c>
      <c r="K5839" t="s">
        <v>109</v>
      </c>
      <c r="L5839" t="s">
        <v>110</v>
      </c>
      <c r="M5839" t="s">
        <v>812</v>
      </c>
      <c r="N5839" t="s">
        <v>1314</v>
      </c>
      <c r="O5839" s="12">
        <v>1979</v>
      </c>
      <c r="P5839" s="12">
        <v>3</v>
      </c>
      <c r="Q5839" s="12">
        <v>1980</v>
      </c>
      <c r="R5839" s="12">
        <v>3</v>
      </c>
      <c r="S5839">
        <v>12</v>
      </c>
      <c r="T5839" s="7">
        <v>13</v>
      </c>
      <c r="U5839">
        <v>16</v>
      </c>
      <c r="V5839" t="s">
        <v>813</v>
      </c>
      <c r="W5839">
        <f t="shared" si="70"/>
        <v>240</v>
      </c>
      <c r="X5839" s="5">
        <v>1</v>
      </c>
      <c r="Y5839" s="15" t="s">
        <v>48</v>
      </c>
      <c r="Z5839" t="s">
        <v>55</v>
      </c>
      <c r="AA5839" t="s">
        <v>1167</v>
      </c>
      <c r="AB5839">
        <v>1971</v>
      </c>
      <c r="AC5839" t="s">
        <v>1479</v>
      </c>
      <c r="AD5839" t="s">
        <v>1660</v>
      </c>
    </row>
    <row r="5840" spans="1:30" ht="14.4" x14ac:dyDescent="0.3">
      <c r="A5840">
        <v>50</v>
      </c>
      <c r="B5840" t="s">
        <v>24</v>
      </c>
      <c r="C5840" t="s">
        <v>368</v>
      </c>
      <c r="D5840" t="s">
        <v>369</v>
      </c>
      <c r="E5840">
        <v>1983</v>
      </c>
      <c r="F5840" t="s">
        <v>809</v>
      </c>
      <c r="G5840" t="s">
        <v>810</v>
      </c>
      <c r="H5840" s="3" t="s">
        <v>811</v>
      </c>
      <c r="I5840" s="8">
        <v>9.1567080000000001</v>
      </c>
      <c r="J5840" s="8">
        <v>-79.847702999999996</v>
      </c>
      <c r="K5840" t="s">
        <v>109</v>
      </c>
      <c r="L5840" t="s">
        <v>110</v>
      </c>
      <c r="M5840" t="s">
        <v>812</v>
      </c>
      <c r="N5840" t="s">
        <v>1314</v>
      </c>
      <c r="O5840" s="12">
        <v>1979</v>
      </c>
      <c r="P5840" s="12">
        <v>3</v>
      </c>
      <c r="Q5840" s="12">
        <v>1980</v>
      </c>
      <c r="R5840" s="12">
        <v>3</v>
      </c>
      <c r="S5840">
        <v>12</v>
      </c>
      <c r="T5840" s="7">
        <v>13</v>
      </c>
      <c r="U5840">
        <v>16</v>
      </c>
      <c r="V5840" t="s">
        <v>813</v>
      </c>
      <c r="W5840">
        <f t="shared" si="70"/>
        <v>240</v>
      </c>
      <c r="X5840" s="5">
        <v>1</v>
      </c>
      <c r="Y5840" s="15" t="s">
        <v>48</v>
      </c>
      <c r="Z5840" t="s">
        <v>55</v>
      </c>
      <c r="AA5840" t="s">
        <v>1168</v>
      </c>
      <c r="AB5840">
        <v>0</v>
      </c>
      <c r="AC5840" t="s">
        <v>1479</v>
      </c>
      <c r="AD5840" t="s">
        <v>1660</v>
      </c>
    </row>
    <row r="5841" spans="1:30" ht="14.4" x14ac:dyDescent="0.3">
      <c r="A5841">
        <v>50</v>
      </c>
      <c r="B5841" t="s">
        <v>24</v>
      </c>
      <c r="C5841" t="s">
        <v>368</v>
      </c>
      <c r="D5841" t="s">
        <v>369</v>
      </c>
      <c r="E5841">
        <v>1983</v>
      </c>
      <c r="F5841" t="s">
        <v>809</v>
      </c>
      <c r="G5841" t="s">
        <v>810</v>
      </c>
      <c r="H5841" s="3" t="s">
        <v>811</v>
      </c>
      <c r="I5841" s="8">
        <v>9.1567080000000001</v>
      </c>
      <c r="J5841" s="8">
        <v>-79.847702999999996</v>
      </c>
      <c r="K5841" t="s">
        <v>109</v>
      </c>
      <c r="L5841" t="s">
        <v>110</v>
      </c>
      <c r="M5841" t="s">
        <v>812</v>
      </c>
      <c r="N5841" t="s">
        <v>1314</v>
      </c>
      <c r="O5841" s="12">
        <v>1979</v>
      </c>
      <c r="P5841" s="12">
        <v>3</v>
      </c>
      <c r="Q5841" s="12">
        <v>1980</v>
      </c>
      <c r="R5841" s="12">
        <v>3</v>
      </c>
      <c r="S5841">
        <v>12</v>
      </c>
      <c r="T5841" s="7">
        <v>13</v>
      </c>
      <c r="U5841">
        <v>16</v>
      </c>
      <c r="V5841" t="s">
        <v>813</v>
      </c>
      <c r="W5841">
        <f t="shared" si="70"/>
        <v>240</v>
      </c>
      <c r="X5841" s="5">
        <v>1</v>
      </c>
      <c r="Y5841" s="15" t="s">
        <v>48</v>
      </c>
      <c r="Z5841" t="s">
        <v>55</v>
      </c>
      <c r="AA5841" t="s">
        <v>1129</v>
      </c>
      <c r="AB5841">
        <v>254</v>
      </c>
      <c r="AC5841" t="s">
        <v>1479</v>
      </c>
      <c r="AD5841" t="s">
        <v>1660</v>
      </c>
    </row>
    <row r="5842" spans="1:30" ht="14.4" x14ac:dyDescent="0.3">
      <c r="A5842">
        <v>50</v>
      </c>
      <c r="B5842" t="s">
        <v>24</v>
      </c>
      <c r="C5842" t="s">
        <v>368</v>
      </c>
      <c r="D5842" t="s">
        <v>369</v>
      </c>
      <c r="E5842">
        <v>1983</v>
      </c>
      <c r="F5842" t="s">
        <v>809</v>
      </c>
      <c r="G5842" t="s">
        <v>810</v>
      </c>
      <c r="H5842" s="3" t="s">
        <v>811</v>
      </c>
      <c r="I5842" s="8">
        <v>9.1567080000000001</v>
      </c>
      <c r="J5842" s="8">
        <v>-79.847702999999996</v>
      </c>
      <c r="K5842" t="s">
        <v>109</v>
      </c>
      <c r="L5842" t="s">
        <v>110</v>
      </c>
      <c r="M5842" t="s">
        <v>812</v>
      </c>
      <c r="N5842" t="s">
        <v>1314</v>
      </c>
      <c r="O5842" s="12">
        <v>1979</v>
      </c>
      <c r="P5842" s="12">
        <v>3</v>
      </c>
      <c r="Q5842" s="12">
        <v>1980</v>
      </c>
      <c r="R5842" s="12">
        <v>3</v>
      </c>
      <c r="S5842">
        <v>12</v>
      </c>
      <c r="T5842" s="7">
        <v>13</v>
      </c>
      <c r="U5842">
        <v>16</v>
      </c>
      <c r="V5842" t="s">
        <v>813</v>
      </c>
      <c r="W5842">
        <f t="shared" si="70"/>
        <v>240</v>
      </c>
      <c r="X5842" s="5">
        <v>1</v>
      </c>
      <c r="Y5842" s="15" t="s">
        <v>48</v>
      </c>
      <c r="Z5842" t="s">
        <v>55</v>
      </c>
      <c r="AA5842" t="s">
        <v>1187</v>
      </c>
      <c r="AB5842">
        <v>1</v>
      </c>
      <c r="AC5842" t="s">
        <v>1479</v>
      </c>
      <c r="AD5842" t="s">
        <v>1660</v>
      </c>
    </row>
    <row r="5843" spans="1:30" ht="14.4" x14ac:dyDescent="0.3">
      <c r="A5843">
        <v>50</v>
      </c>
      <c r="B5843" t="s">
        <v>24</v>
      </c>
      <c r="C5843" t="s">
        <v>368</v>
      </c>
      <c r="D5843" t="s">
        <v>369</v>
      </c>
      <c r="E5843">
        <v>1983</v>
      </c>
      <c r="F5843" t="s">
        <v>809</v>
      </c>
      <c r="G5843" t="s">
        <v>810</v>
      </c>
      <c r="H5843" s="3" t="s">
        <v>811</v>
      </c>
      <c r="I5843" s="8">
        <v>9.1567080000000001</v>
      </c>
      <c r="J5843" s="8">
        <v>-79.847702999999996</v>
      </c>
      <c r="K5843" t="s">
        <v>109</v>
      </c>
      <c r="L5843" t="s">
        <v>110</v>
      </c>
      <c r="M5843" t="s">
        <v>812</v>
      </c>
      <c r="N5843" t="s">
        <v>1314</v>
      </c>
      <c r="O5843" s="12">
        <v>1979</v>
      </c>
      <c r="P5843" s="12">
        <v>3</v>
      </c>
      <c r="Q5843" s="12">
        <v>1980</v>
      </c>
      <c r="R5843" s="12">
        <v>3</v>
      </c>
      <c r="S5843">
        <v>12</v>
      </c>
      <c r="T5843" s="7">
        <v>13</v>
      </c>
      <c r="U5843">
        <v>16</v>
      </c>
      <c r="V5843" t="s">
        <v>813</v>
      </c>
      <c r="W5843">
        <f t="shared" si="70"/>
        <v>240</v>
      </c>
      <c r="X5843" s="5">
        <v>1</v>
      </c>
      <c r="Y5843" s="15" t="s">
        <v>48</v>
      </c>
      <c r="Z5843" t="s">
        <v>49</v>
      </c>
      <c r="AA5843" t="s">
        <v>1192</v>
      </c>
      <c r="AB5843">
        <v>0</v>
      </c>
      <c r="AC5843" t="s">
        <v>1479</v>
      </c>
      <c r="AD5843" t="s">
        <v>1660</v>
      </c>
    </row>
    <row r="5844" spans="1:30" ht="14.4" x14ac:dyDescent="0.3">
      <c r="A5844">
        <v>50</v>
      </c>
      <c r="B5844" t="s">
        <v>24</v>
      </c>
      <c r="C5844" t="s">
        <v>368</v>
      </c>
      <c r="D5844" t="s">
        <v>369</v>
      </c>
      <c r="E5844">
        <v>1983</v>
      </c>
      <c r="F5844" t="s">
        <v>809</v>
      </c>
      <c r="G5844" t="s">
        <v>810</v>
      </c>
      <c r="H5844" s="3" t="s">
        <v>811</v>
      </c>
      <c r="I5844" s="8">
        <v>9.1567080000000001</v>
      </c>
      <c r="J5844" s="8">
        <v>-79.847702999999996</v>
      </c>
      <c r="K5844" t="s">
        <v>109</v>
      </c>
      <c r="L5844" t="s">
        <v>110</v>
      </c>
      <c r="M5844" t="s">
        <v>812</v>
      </c>
      <c r="N5844" t="s">
        <v>1314</v>
      </c>
      <c r="O5844" s="12">
        <v>1979</v>
      </c>
      <c r="P5844" s="12">
        <v>3</v>
      </c>
      <c r="Q5844" s="12">
        <v>1980</v>
      </c>
      <c r="R5844" s="12">
        <v>3</v>
      </c>
      <c r="S5844">
        <v>12</v>
      </c>
      <c r="T5844" s="7">
        <v>13</v>
      </c>
      <c r="U5844">
        <v>16</v>
      </c>
      <c r="V5844" t="s">
        <v>813</v>
      </c>
      <c r="W5844">
        <f t="shared" si="70"/>
        <v>240</v>
      </c>
      <c r="X5844" s="5">
        <v>1</v>
      </c>
      <c r="Y5844" s="15" t="s">
        <v>48</v>
      </c>
      <c r="Z5844" t="s">
        <v>49</v>
      </c>
      <c r="AA5844" t="s">
        <v>1148</v>
      </c>
      <c r="AB5844">
        <v>5</v>
      </c>
      <c r="AC5844" t="s">
        <v>1479</v>
      </c>
      <c r="AD5844" t="s">
        <v>1660</v>
      </c>
    </row>
    <row r="5845" spans="1:30" ht="14.4" x14ac:dyDescent="0.3">
      <c r="A5845">
        <v>50</v>
      </c>
      <c r="B5845" t="s">
        <v>24</v>
      </c>
      <c r="C5845" t="s">
        <v>368</v>
      </c>
      <c r="D5845" t="s">
        <v>369</v>
      </c>
      <c r="E5845">
        <v>1983</v>
      </c>
      <c r="F5845" t="s">
        <v>809</v>
      </c>
      <c r="G5845" t="s">
        <v>810</v>
      </c>
      <c r="H5845" s="3" t="s">
        <v>811</v>
      </c>
      <c r="I5845" s="8">
        <v>9.1567080000000001</v>
      </c>
      <c r="J5845" s="8">
        <v>-79.847702999999996</v>
      </c>
      <c r="K5845" t="s">
        <v>109</v>
      </c>
      <c r="L5845" t="s">
        <v>110</v>
      </c>
      <c r="M5845" t="s">
        <v>812</v>
      </c>
      <c r="N5845" t="s">
        <v>1314</v>
      </c>
      <c r="O5845" s="12">
        <v>1979</v>
      </c>
      <c r="P5845" s="12">
        <v>3</v>
      </c>
      <c r="Q5845" s="12">
        <v>1980</v>
      </c>
      <c r="R5845" s="12">
        <v>3</v>
      </c>
      <c r="S5845">
        <v>12</v>
      </c>
      <c r="T5845" s="7">
        <v>13</v>
      </c>
      <c r="U5845">
        <v>16</v>
      </c>
      <c r="V5845" t="s">
        <v>813</v>
      </c>
      <c r="W5845">
        <f t="shared" si="70"/>
        <v>240</v>
      </c>
      <c r="X5845" s="5">
        <v>1</v>
      </c>
      <c r="Y5845" s="15" t="s">
        <v>48</v>
      </c>
      <c r="Z5845" t="s">
        <v>49</v>
      </c>
      <c r="AA5845" t="s">
        <v>1193</v>
      </c>
      <c r="AB5845">
        <v>0</v>
      </c>
      <c r="AC5845" t="s">
        <v>1479</v>
      </c>
      <c r="AD5845" t="s">
        <v>1660</v>
      </c>
    </row>
    <row r="5846" spans="1:30" ht="14.4" x14ac:dyDescent="0.3">
      <c r="A5846">
        <v>50</v>
      </c>
      <c r="B5846" t="s">
        <v>24</v>
      </c>
      <c r="C5846" t="s">
        <v>368</v>
      </c>
      <c r="D5846" t="s">
        <v>369</v>
      </c>
      <c r="E5846">
        <v>1983</v>
      </c>
      <c r="F5846" t="s">
        <v>809</v>
      </c>
      <c r="G5846" t="s">
        <v>810</v>
      </c>
      <c r="H5846" s="3" t="s">
        <v>811</v>
      </c>
      <c r="I5846" s="8">
        <v>9.1567080000000001</v>
      </c>
      <c r="J5846" s="8">
        <v>-79.847702999999996</v>
      </c>
      <c r="K5846" t="s">
        <v>109</v>
      </c>
      <c r="L5846" t="s">
        <v>110</v>
      </c>
      <c r="M5846" t="s">
        <v>812</v>
      </c>
      <c r="N5846" t="s">
        <v>1314</v>
      </c>
      <c r="O5846" s="12">
        <v>1979</v>
      </c>
      <c r="P5846" s="12">
        <v>3</v>
      </c>
      <c r="Q5846" s="12">
        <v>1980</v>
      </c>
      <c r="R5846" s="12">
        <v>3</v>
      </c>
      <c r="S5846">
        <v>12</v>
      </c>
      <c r="T5846" s="7">
        <v>13</v>
      </c>
      <c r="U5846">
        <v>16</v>
      </c>
      <c r="V5846" t="s">
        <v>813</v>
      </c>
      <c r="W5846">
        <f t="shared" si="70"/>
        <v>240</v>
      </c>
      <c r="X5846" s="5">
        <v>1</v>
      </c>
      <c r="Y5846" s="15" t="s">
        <v>48</v>
      </c>
      <c r="Z5846" t="s">
        <v>49</v>
      </c>
      <c r="AA5846" t="s">
        <v>1194</v>
      </c>
      <c r="AB5846">
        <v>0</v>
      </c>
      <c r="AC5846" t="s">
        <v>1479</v>
      </c>
      <c r="AD5846" t="s">
        <v>1660</v>
      </c>
    </row>
    <row r="5847" spans="1:30" ht="14.4" x14ac:dyDescent="0.3">
      <c r="A5847">
        <v>50</v>
      </c>
      <c r="B5847" t="s">
        <v>24</v>
      </c>
      <c r="C5847" t="s">
        <v>368</v>
      </c>
      <c r="D5847" t="s">
        <v>369</v>
      </c>
      <c r="E5847">
        <v>1983</v>
      </c>
      <c r="F5847" t="s">
        <v>809</v>
      </c>
      <c r="G5847" t="s">
        <v>810</v>
      </c>
      <c r="H5847" s="3" t="s">
        <v>811</v>
      </c>
      <c r="I5847" s="8">
        <v>9.1567080000000001</v>
      </c>
      <c r="J5847" s="8">
        <v>-79.847702999999996</v>
      </c>
      <c r="K5847" t="s">
        <v>109</v>
      </c>
      <c r="L5847" t="s">
        <v>110</v>
      </c>
      <c r="M5847" t="s">
        <v>812</v>
      </c>
      <c r="N5847" t="s">
        <v>1314</v>
      </c>
      <c r="O5847" s="12">
        <v>1979</v>
      </c>
      <c r="P5847" s="12">
        <v>3</v>
      </c>
      <c r="Q5847" s="12">
        <v>1980</v>
      </c>
      <c r="R5847" s="12">
        <v>3</v>
      </c>
      <c r="S5847">
        <v>12</v>
      </c>
      <c r="T5847" s="7">
        <v>13</v>
      </c>
      <c r="U5847">
        <v>16</v>
      </c>
      <c r="V5847" t="s">
        <v>813</v>
      </c>
      <c r="W5847">
        <f t="shared" si="70"/>
        <v>240</v>
      </c>
      <c r="X5847" s="5">
        <v>1</v>
      </c>
      <c r="Y5847" s="15" t="s">
        <v>48</v>
      </c>
      <c r="Z5847" t="s">
        <v>49</v>
      </c>
      <c r="AA5847" t="s">
        <v>1149</v>
      </c>
      <c r="AB5847">
        <v>4</v>
      </c>
      <c r="AC5847" t="s">
        <v>1479</v>
      </c>
      <c r="AD5847" t="s">
        <v>1660</v>
      </c>
    </row>
    <row r="5848" spans="1:30" ht="14.4" x14ac:dyDescent="0.3">
      <c r="A5848">
        <v>50</v>
      </c>
      <c r="B5848" t="s">
        <v>24</v>
      </c>
      <c r="C5848" t="s">
        <v>368</v>
      </c>
      <c r="D5848" t="s">
        <v>369</v>
      </c>
      <c r="E5848">
        <v>1983</v>
      </c>
      <c r="F5848" t="s">
        <v>809</v>
      </c>
      <c r="G5848" t="s">
        <v>810</v>
      </c>
      <c r="H5848" s="3" t="s">
        <v>811</v>
      </c>
      <c r="I5848" s="8">
        <v>9.1567080000000001</v>
      </c>
      <c r="J5848" s="8">
        <v>-79.847702999999996</v>
      </c>
      <c r="K5848" t="s">
        <v>109</v>
      </c>
      <c r="L5848" t="s">
        <v>110</v>
      </c>
      <c r="M5848" t="s">
        <v>812</v>
      </c>
      <c r="N5848" t="s">
        <v>1314</v>
      </c>
      <c r="O5848" s="12">
        <v>1979</v>
      </c>
      <c r="P5848" s="12">
        <v>3</v>
      </c>
      <c r="Q5848" s="12">
        <v>1980</v>
      </c>
      <c r="R5848" s="12">
        <v>3</v>
      </c>
      <c r="S5848">
        <v>12</v>
      </c>
      <c r="T5848" s="7">
        <v>13</v>
      </c>
      <c r="U5848">
        <v>16</v>
      </c>
      <c r="V5848" t="s">
        <v>813</v>
      </c>
      <c r="W5848">
        <f t="shared" si="70"/>
        <v>240</v>
      </c>
      <c r="X5848" s="5">
        <v>1</v>
      </c>
      <c r="Y5848" s="15" t="s">
        <v>48</v>
      </c>
      <c r="Z5848" t="s">
        <v>49</v>
      </c>
      <c r="AA5848" t="s">
        <v>483</v>
      </c>
      <c r="AB5848">
        <v>0</v>
      </c>
      <c r="AC5848" t="s">
        <v>1479</v>
      </c>
      <c r="AD5848" t="s">
        <v>1660</v>
      </c>
    </row>
    <row r="5849" spans="1:30" ht="14.4" x14ac:dyDescent="0.3">
      <c r="A5849">
        <v>50</v>
      </c>
      <c r="B5849" t="s">
        <v>24</v>
      </c>
      <c r="C5849" t="s">
        <v>368</v>
      </c>
      <c r="D5849" t="s">
        <v>369</v>
      </c>
      <c r="E5849">
        <v>1983</v>
      </c>
      <c r="F5849" t="s">
        <v>809</v>
      </c>
      <c r="G5849" t="s">
        <v>810</v>
      </c>
      <c r="H5849" s="3" t="s">
        <v>811</v>
      </c>
      <c r="I5849" s="8">
        <v>9.1567080000000001</v>
      </c>
      <c r="J5849" s="8">
        <v>-79.847702999999996</v>
      </c>
      <c r="K5849" t="s">
        <v>109</v>
      </c>
      <c r="L5849" t="s">
        <v>110</v>
      </c>
      <c r="M5849" t="s">
        <v>812</v>
      </c>
      <c r="N5849" t="s">
        <v>1314</v>
      </c>
      <c r="O5849" s="12">
        <v>1979</v>
      </c>
      <c r="P5849" s="12">
        <v>3</v>
      </c>
      <c r="Q5849" s="12">
        <v>1980</v>
      </c>
      <c r="R5849" s="12">
        <v>3</v>
      </c>
      <c r="S5849">
        <v>12</v>
      </c>
      <c r="T5849" s="7">
        <v>13</v>
      </c>
      <c r="U5849">
        <v>16</v>
      </c>
      <c r="V5849" t="s">
        <v>813</v>
      </c>
      <c r="W5849">
        <f t="shared" si="70"/>
        <v>240</v>
      </c>
      <c r="X5849" s="5">
        <v>1</v>
      </c>
      <c r="Y5849" s="15" t="s">
        <v>48</v>
      </c>
      <c r="Z5849" t="s">
        <v>49</v>
      </c>
      <c r="AA5849" t="s">
        <v>490</v>
      </c>
      <c r="AB5849">
        <v>28</v>
      </c>
      <c r="AC5849" t="s">
        <v>1479</v>
      </c>
      <c r="AD5849" t="s">
        <v>1660</v>
      </c>
    </row>
    <row r="5850" spans="1:30" ht="14.4" x14ac:dyDescent="0.3">
      <c r="A5850">
        <v>50</v>
      </c>
      <c r="B5850" t="s">
        <v>24</v>
      </c>
      <c r="C5850" t="s">
        <v>368</v>
      </c>
      <c r="D5850" t="s">
        <v>369</v>
      </c>
      <c r="E5850">
        <v>1983</v>
      </c>
      <c r="F5850" t="s">
        <v>809</v>
      </c>
      <c r="G5850" t="s">
        <v>810</v>
      </c>
      <c r="H5850" s="3" t="s">
        <v>811</v>
      </c>
      <c r="I5850" s="8">
        <v>9.1567080000000001</v>
      </c>
      <c r="J5850" s="8">
        <v>-79.847702999999996</v>
      </c>
      <c r="K5850" t="s">
        <v>109</v>
      </c>
      <c r="L5850" t="s">
        <v>110</v>
      </c>
      <c r="M5850" t="s">
        <v>812</v>
      </c>
      <c r="N5850" t="s">
        <v>1314</v>
      </c>
      <c r="O5850" s="12">
        <v>1979</v>
      </c>
      <c r="P5850" s="12">
        <v>3</v>
      </c>
      <c r="Q5850" s="12">
        <v>1980</v>
      </c>
      <c r="R5850" s="12">
        <v>3</v>
      </c>
      <c r="S5850">
        <v>12</v>
      </c>
      <c r="T5850" s="7">
        <v>13</v>
      </c>
      <c r="U5850">
        <v>16</v>
      </c>
      <c r="V5850" t="s">
        <v>813</v>
      </c>
      <c r="W5850">
        <f t="shared" si="70"/>
        <v>240</v>
      </c>
      <c r="X5850" s="5">
        <v>1</v>
      </c>
      <c r="Y5850" s="15" t="s">
        <v>48</v>
      </c>
      <c r="Z5850" t="s">
        <v>49</v>
      </c>
      <c r="AA5850" t="s">
        <v>1195</v>
      </c>
      <c r="AB5850">
        <v>0</v>
      </c>
      <c r="AC5850" t="s">
        <v>1479</v>
      </c>
      <c r="AD5850" t="s">
        <v>1660</v>
      </c>
    </row>
    <row r="5851" spans="1:30" ht="14.4" x14ac:dyDescent="0.3">
      <c r="A5851">
        <v>50</v>
      </c>
      <c r="B5851" t="s">
        <v>24</v>
      </c>
      <c r="C5851" t="s">
        <v>368</v>
      </c>
      <c r="D5851" t="s">
        <v>369</v>
      </c>
      <c r="E5851">
        <v>1983</v>
      </c>
      <c r="F5851" t="s">
        <v>809</v>
      </c>
      <c r="G5851" t="s">
        <v>810</v>
      </c>
      <c r="H5851" s="3" t="s">
        <v>811</v>
      </c>
      <c r="I5851" s="8">
        <v>9.1567080000000001</v>
      </c>
      <c r="J5851" s="8">
        <v>-79.847702999999996</v>
      </c>
      <c r="K5851" t="s">
        <v>109</v>
      </c>
      <c r="L5851" t="s">
        <v>110</v>
      </c>
      <c r="M5851" t="s">
        <v>812</v>
      </c>
      <c r="N5851" t="s">
        <v>1314</v>
      </c>
      <c r="O5851" s="12">
        <v>1979</v>
      </c>
      <c r="P5851" s="12">
        <v>3</v>
      </c>
      <c r="Q5851" s="12">
        <v>1980</v>
      </c>
      <c r="R5851" s="12">
        <v>3</v>
      </c>
      <c r="S5851">
        <v>12</v>
      </c>
      <c r="T5851" s="7">
        <v>13</v>
      </c>
      <c r="U5851">
        <v>16</v>
      </c>
      <c r="V5851" t="s">
        <v>813</v>
      </c>
      <c r="W5851">
        <f t="shared" si="70"/>
        <v>240</v>
      </c>
      <c r="X5851" s="5">
        <v>1</v>
      </c>
      <c r="Y5851" s="15" t="s">
        <v>48</v>
      </c>
      <c r="Z5851" t="s">
        <v>49</v>
      </c>
      <c r="AA5851" t="s">
        <v>50</v>
      </c>
      <c r="AB5851">
        <v>0</v>
      </c>
      <c r="AC5851" t="s">
        <v>1479</v>
      </c>
      <c r="AD5851" t="s">
        <v>1660</v>
      </c>
    </row>
    <row r="5852" spans="1:30" ht="14.4" x14ac:dyDescent="0.3">
      <c r="A5852">
        <v>50</v>
      </c>
      <c r="B5852" t="s">
        <v>24</v>
      </c>
      <c r="C5852" t="s">
        <v>368</v>
      </c>
      <c r="D5852" t="s">
        <v>369</v>
      </c>
      <c r="E5852">
        <v>1983</v>
      </c>
      <c r="F5852" t="s">
        <v>809</v>
      </c>
      <c r="G5852" t="s">
        <v>810</v>
      </c>
      <c r="H5852" s="3" t="s">
        <v>811</v>
      </c>
      <c r="I5852" s="8">
        <v>9.1567080000000001</v>
      </c>
      <c r="J5852" s="8">
        <v>-79.847702999999996</v>
      </c>
      <c r="K5852" t="s">
        <v>109</v>
      </c>
      <c r="L5852" t="s">
        <v>110</v>
      </c>
      <c r="M5852" t="s">
        <v>812</v>
      </c>
      <c r="N5852" t="s">
        <v>1314</v>
      </c>
      <c r="O5852" s="12">
        <v>1979</v>
      </c>
      <c r="P5852" s="12">
        <v>3</v>
      </c>
      <c r="Q5852" s="12">
        <v>1980</v>
      </c>
      <c r="R5852" s="12">
        <v>3</v>
      </c>
      <c r="S5852">
        <v>12</v>
      </c>
      <c r="T5852" s="7">
        <v>13</v>
      </c>
      <c r="U5852">
        <v>16</v>
      </c>
      <c r="V5852" t="s">
        <v>813</v>
      </c>
      <c r="W5852">
        <f t="shared" si="70"/>
        <v>240</v>
      </c>
      <c r="X5852" s="5">
        <v>1</v>
      </c>
      <c r="Y5852" s="15" t="s">
        <v>48</v>
      </c>
      <c r="Z5852" t="s">
        <v>83</v>
      </c>
      <c r="AA5852" t="s">
        <v>128</v>
      </c>
      <c r="AB5852">
        <v>15</v>
      </c>
      <c r="AC5852" t="s">
        <v>1479</v>
      </c>
      <c r="AD5852" t="s">
        <v>1660</v>
      </c>
    </row>
    <row r="5853" spans="1:30" ht="14.4" x14ac:dyDescent="0.3">
      <c r="A5853">
        <v>50</v>
      </c>
      <c r="B5853" t="s">
        <v>24</v>
      </c>
      <c r="C5853" t="s">
        <v>368</v>
      </c>
      <c r="D5853" t="s">
        <v>369</v>
      </c>
      <c r="E5853">
        <v>1983</v>
      </c>
      <c r="F5853" t="s">
        <v>809</v>
      </c>
      <c r="G5853" t="s">
        <v>810</v>
      </c>
      <c r="H5853" s="3" t="s">
        <v>811</v>
      </c>
      <c r="I5853" s="8">
        <v>9.1567080000000001</v>
      </c>
      <c r="J5853" s="8">
        <v>-79.847702999999996</v>
      </c>
      <c r="K5853" t="s">
        <v>109</v>
      </c>
      <c r="L5853" t="s">
        <v>110</v>
      </c>
      <c r="M5853" t="s">
        <v>812</v>
      </c>
      <c r="N5853" t="s">
        <v>1314</v>
      </c>
      <c r="O5853" s="12">
        <v>1979</v>
      </c>
      <c r="P5853" s="12">
        <v>3</v>
      </c>
      <c r="Q5853" s="12">
        <v>1980</v>
      </c>
      <c r="R5853" s="12">
        <v>3</v>
      </c>
      <c r="S5853">
        <v>12</v>
      </c>
      <c r="T5853" s="7">
        <v>13</v>
      </c>
      <c r="U5853">
        <v>16</v>
      </c>
      <c r="V5853" t="s">
        <v>813</v>
      </c>
      <c r="W5853">
        <f t="shared" si="70"/>
        <v>240</v>
      </c>
      <c r="X5853" s="5">
        <v>1</v>
      </c>
      <c r="Y5853" s="15" t="s">
        <v>48</v>
      </c>
      <c r="Z5853" t="s">
        <v>83</v>
      </c>
      <c r="AA5853" t="s">
        <v>84</v>
      </c>
      <c r="AB5853">
        <v>507</v>
      </c>
      <c r="AC5853" t="s">
        <v>1479</v>
      </c>
      <c r="AD5853" t="s">
        <v>1660</v>
      </c>
    </row>
    <row r="5854" spans="1:30" ht="14.4" x14ac:dyDescent="0.3">
      <c r="A5854">
        <v>50</v>
      </c>
      <c r="B5854" t="s">
        <v>24</v>
      </c>
      <c r="C5854" t="s">
        <v>368</v>
      </c>
      <c r="D5854" t="s">
        <v>369</v>
      </c>
      <c r="E5854">
        <v>1983</v>
      </c>
      <c r="F5854" t="s">
        <v>809</v>
      </c>
      <c r="G5854" t="s">
        <v>810</v>
      </c>
      <c r="H5854" s="3" t="s">
        <v>811</v>
      </c>
      <c r="I5854" s="8">
        <v>9.1567080000000001</v>
      </c>
      <c r="J5854" s="8">
        <v>-79.847702999999996</v>
      </c>
      <c r="K5854" t="s">
        <v>109</v>
      </c>
      <c r="L5854" t="s">
        <v>110</v>
      </c>
      <c r="M5854" t="s">
        <v>812</v>
      </c>
      <c r="N5854" t="s">
        <v>1314</v>
      </c>
      <c r="O5854" s="12">
        <v>1979</v>
      </c>
      <c r="P5854" s="12">
        <v>3</v>
      </c>
      <c r="Q5854" s="12">
        <v>1980</v>
      </c>
      <c r="R5854" s="12">
        <v>3</v>
      </c>
      <c r="S5854">
        <v>12</v>
      </c>
      <c r="T5854" s="7">
        <v>13</v>
      </c>
      <c r="U5854">
        <v>16</v>
      </c>
      <c r="V5854" t="s">
        <v>813</v>
      </c>
      <c r="W5854">
        <f t="shared" si="70"/>
        <v>240</v>
      </c>
      <c r="X5854" s="5">
        <v>1</v>
      </c>
      <c r="Y5854" s="15" t="s">
        <v>48</v>
      </c>
      <c r="Z5854" t="s">
        <v>83</v>
      </c>
      <c r="AA5854" t="s">
        <v>911</v>
      </c>
      <c r="AB5854">
        <v>392</v>
      </c>
      <c r="AC5854" t="s">
        <v>1479</v>
      </c>
      <c r="AD5854" t="s">
        <v>1660</v>
      </c>
    </row>
    <row r="5855" spans="1:30" ht="14.4" x14ac:dyDescent="0.3">
      <c r="A5855">
        <v>50</v>
      </c>
      <c r="B5855" t="s">
        <v>24</v>
      </c>
      <c r="C5855" t="s">
        <v>368</v>
      </c>
      <c r="D5855" t="s">
        <v>369</v>
      </c>
      <c r="E5855">
        <v>1983</v>
      </c>
      <c r="F5855" t="s">
        <v>809</v>
      </c>
      <c r="G5855" t="s">
        <v>810</v>
      </c>
      <c r="H5855" s="3" t="s">
        <v>811</v>
      </c>
      <c r="I5855" s="8">
        <v>9.1567080000000001</v>
      </c>
      <c r="J5855" s="8">
        <v>-79.847702999999996</v>
      </c>
      <c r="K5855" t="s">
        <v>109</v>
      </c>
      <c r="L5855" t="s">
        <v>110</v>
      </c>
      <c r="M5855" t="s">
        <v>812</v>
      </c>
      <c r="N5855" t="s">
        <v>1314</v>
      </c>
      <c r="O5855" s="12">
        <v>1979</v>
      </c>
      <c r="P5855" s="12">
        <v>3</v>
      </c>
      <c r="Q5855" s="12">
        <v>1980</v>
      </c>
      <c r="R5855" s="12">
        <v>3</v>
      </c>
      <c r="S5855">
        <v>12</v>
      </c>
      <c r="T5855" s="7">
        <v>13</v>
      </c>
      <c r="U5855">
        <v>16</v>
      </c>
      <c r="V5855" t="s">
        <v>813</v>
      </c>
      <c r="W5855">
        <f t="shared" si="70"/>
        <v>240</v>
      </c>
      <c r="X5855" s="5">
        <v>1</v>
      </c>
      <c r="Y5855" s="15" t="s">
        <v>48</v>
      </c>
      <c r="Z5855" t="s">
        <v>83</v>
      </c>
      <c r="AA5855" t="s">
        <v>87</v>
      </c>
      <c r="AB5855">
        <v>691</v>
      </c>
      <c r="AC5855" t="s">
        <v>1479</v>
      </c>
      <c r="AD5855" t="s">
        <v>1660</v>
      </c>
    </row>
    <row r="5856" spans="1:30" ht="14.4" x14ac:dyDescent="0.3">
      <c r="A5856">
        <v>50</v>
      </c>
      <c r="B5856" t="s">
        <v>24</v>
      </c>
      <c r="C5856" t="s">
        <v>368</v>
      </c>
      <c r="D5856" t="s">
        <v>369</v>
      </c>
      <c r="E5856">
        <v>1983</v>
      </c>
      <c r="F5856" t="s">
        <v>809</v>
      </c>
      <c r="G5856" t="s">
        <v>810</v>
      </c>
      <c r="H5856" s="3" t="s">
        <v>811</v>
      </c>
      <c r="I5856" s="8">
        <v>9.1567080000000001</v>
      </c>
      <c r="J5856" s="8">
        <v>-79.847702999999996</v>
      </c>
      <c r="K5856" t="s">
        <v>109</v>
      </c>
      <c r="L5856" t="s">
        <v>110</v>
      </c>
      <c r="M5856" t="s">
        <v>812</v>
      </c>
      <c r="N5856" t="s">
        <v>1314</v>
      </c>
      <c r="O5856" s="12">
        <v>1979</v>
      </c>
      <c r="P5856" s="12">
        <v>3</v>
      </c>
      <c r="Q5856" s="12">
        <v>1980</v>
      </c>
      <c r="R5856" s="12">
        <v>3</v>
      </c>
      <c r="S5856">
        <v>12</v>
      </c>
      <c r="T5856" s="7">
        <v>13</v>
      </c>
      <c r="U5856">
        <v>16</v>
      </c>
      <c r="V5856" t="s">
        <v>813</v>
      </c>
      <c r="W5856">
        <f t="shared" si="70"/>
        <v>240</v>
      </c>
      <c r="X5856" s="5">
        <v>1</v>
      </c>
      <c r="Y5856" s="15" t="s">
        <v>48</v>
      </c>
      <c r="Z5856" t="s">
        <v>83</v>
      </c>
      <c r="AA5856" t="s">
        <v>1196</v>
      </c>
      <c r="AB5856">
        <v>3</v>
      </c>
      <c r="AC5856" t="s">
        <v>1479</v>
      </c>
      <c r="AD5856" t="s">
        <v>1660</v>
      </c>
    </row>
    <row r="5857" spans="1:30" ht="14.4" x14ac:dyDescent="0.3">
      <c r="A5857">
        <v>50</v>
      </c>
      <c r="B5857" t="s">
        <v>24</v>
      </c>
      <c r="C5857" t="s">
        <v>368</v>
      </c>
      <c r="D5857" t="s">
        <v>369</v>
      </c>
      <c r="E5857">
        <v>1983</v>
      </c>
      <c r="F5857" t="s">
        <v>809</v>
      </c>
      <c r="G5857" t="s">
        <v>810</v>
      </c>
      <c r="H5857" s="3" t="s">
        <v>811</v>
      </c>
      <c r="I5857" s="8">
        <v>9.1567080000000001</v>
      </c>
      <c r="J5857" s="8">
        <v>-79.847702999999996</v>
      </c>
      <c r="K5857" t="s">
        <v>109</v>
      </c>
      <c r="L5857" t="s">
        <v>110</v>
      </c>
      <c r="M5857" t="s">
        <v>812</v>
      </c>
      <c r="N5857" t="s">
        <v>1314</v>
      </c>
      <c r="O5857" s="12">
        <v>1979</v>
      </c>
      <c r="P5857" s="12">
        <v>3</v>
      </c>
      <c r="Q5857" s="12">
        <v>1980</v>
      </c>
      <c r="R5857" s="12">
        <v>3</v>
      </c>
      <c r="S5857">
        <v>12</v>
      </c>
      <c r="T5857" s="7">
        <v>13</v>
      </c>
      <c r="U5857">
        <v>16</v>
      </c>
      <c r="V5857" t="s">
        <v>813</v>
      </c>
      <c r="W5857">
        <f t="shared" si="70"/>
        <v>240</v>
      </c>
      <c r="X5857" s="5">
        <v>1</v>
      </c>
      <c r="Y5857" s="15" t="s">
        <v>48</v>
      </c>
      <c r="Z5857" t="s">
        <v>90</v>
      </c>
      <c r="AA5857" t="s">
        <v>666</v>
      </c>
      <c r="AB5857">
        <v>31</v>
      </c>
      <c r="AC5857" t="s">
        <v>1479</v>
      </c>
      <c r="AD5857" t="s">
        <v>1660</v>
      </c>
    </row>
    <row r="5858" spans="1:30" ht="14.4" x14ac:dyDescent="0.3">
      <c r="A5858">
        <v>50</v>
      </c>
      <c r="B5858" t="s">
        <v>24</v>
      </c>
      <c r="C5858" t="s">
        <v>368</v>
      </c>
      <c r="D5858" t="s">
        <v>369</v>
      </c>
      <c r="E5858">
        <v>1983</v>
      </c>
      <c r="F5858" t="s">
        <v>809</v>
      </c>
      <c r="G5858" t="s">
        <v>810</v>
      </c>
      <c r="H5858" s="3" t="s">
        <v>811</v>
      </c>
      <c r="I5858" s="8">
        <v>9.1567080000000001</v>
      </c>
      <c r="J5858" s="8">
        <v>-79.847702999999996</v>
      </c>
      <c r="K5858" t="s">
        <v>109</v>
      </c>
      <c r="L5858" t="s">
        <v>110</v>
      </c>
      <c r="M5858" t="s">
        <v>812</v>
      </c>
      <c r="N5858" t="s">
        <v>1314</v>
      </c>
      <c r="O5858" s="12">
        <v>1979</v>
      </c>
      <c r="P5858" s="12">
        <v>3</v>
      </c>
      <c r="Q5858" s="12">
        <v>1980</v>
      </c>
      <c r="R5858" s="12">
        <v>3</v>
      </c>
      <c r="S5858">
        <v>12</v>
      </c>
      <c r="T5858" s="7">
        <v>13</v>
      </c>
      <c r="U5858">
        <v>16</v>
      </c>
      <c r="V5858" t="s">
        <v>813</v>
      </c>
      <c r="W5858">
        <f t="shared" si="70"/>
        <v>240</v>
      </c>
      <c r="X5858" s="5">
        <v>1</v>
      </c>
      <c r="Y5858" s="15" t="s">
        <v>48</v>
      </c>
      <c r="Z5858" t="s">
        <v>90</v>
      </c>
      <c r="AA5858" t="s">
        <v>91</v>
      </c>
      <c r="AB5858">
        <v>8</v>
      </c>
      <c r="AC5858" t="s">
        <v>1479</v>
      </c>
      <c r="AD5858" t="s">
        <v>1660</v>
      </c>
    </row>
    <row r="5859" spans="1:30" ht="14.4" x14ac:dyDescent="0.3">
      <c r="A5859">
        <v>50</v>
      </c>
      <c r="B5859" t="s">
        <v>24</v>
      </c>
      <c r="C5859" t="s">
        <v>368</v>
      </c>
      <c r="D5859" t="s">
        <v>369</v>
      </c>
      <c r="E5859">
        <v>1983</v>
      </c>
      <c r="F5859" t="s">
        <v>809</v>
      </c>
      <c r="G5859" t="s">
        <v>814</v>
      </c>
      <c r="H5859" s="3" t="s">
        <v>815</v>
      </c>
      <c r="I5859" s="8">
        <v>9.1567080000000001</v>
      </c>
      <c r="J5859" s="8">
        <v>-79.847702999999996</v>
      </c>
      <c r="K5859" t="s">
        <v>109</v>
      </c>
      <c r="L5859" t="s">
        <v>110</v>
      </c>
      <c r="M5859" t="s">
        <v>812</v>
      </c>
      <c r="N5859" t="s">
        <v>1315</v>
      </c>
      <c r="O5859" s="12">
        <v>1979</v>
      </c>
      <c r="P5859" s="12">
        <v>4</v>
      </c>
      <c r="Q5859" s="12">
        <v>1979</v>
      </c>
      <c r="R5859" s="12">
        <v>6</v>
      </c>
      <c r="S5859">
        <v>3</v>
      </c>
      <c r="T5859" s="7">
        <v>13</v>
      </c>
      <c r="U5859">
        <v>16</v>
      </c>
      <c r="V5859" t="s">
        <v>813</v>
      </c>
      <c r="W5859">
        <f t="shared" si="70"/>
        <v>240</v>
      </c>
      <c r="X5859" s="5">
        <v>1</v>
      </c>
      <c r="Y5859" s="15" t="s">
        <v>48</v>
      </c>
      <c r="Z5859" t="s">
        <v>55</v>
      </c>
      <c r="AA5859" t="s">
        <v>1080</v>
      </c>
      <c r="AB5859">
        <v>151</v>
      </c>
      <c r="AC5859" t="s">
        <v>1479</v>
      </c>
      <c r="AD5859" t="s">
        <v>1660</v>
      </c>
    </row>
    <row r="5860" spans="1:30" ht="14.4" x14ac:dyDescent="0.3">
      <c r="A5860">
        <v>50</v>
      </c>
      <c r="B5860" t="s">
        <v>24</v>
      </c>
      <c r="C5860" t="s">
        <v>368</v>
      </c>
      <c r="D5860" t="s">
        <v>369</v>
      </c>
      <c r="E5860">
        <v>1983</v>
      </c>
      <c r="F5860" t="s">
        <v>809</v>
      </c>
      <c r="G5860" t="s">
        <v>814</v>
      </c>
      <c r="H5860" s="3" t="s">
        <v>815</v>
      </c>
      <c r="I5860" s="8">
        <v>9.1567080000000001</v>
      </c>
      <c r="J5860" s="8">
        <v>-79.847702999999996</v>
      </c>
      <c r="K5860" t="s">
        <v>109</v>
      </c>
      <c r="L5860" t="s">
        <v>110</v>
      </c>
      <c r="M5860" t="s">
        <v>812</v>
      </c>
      <c r="N5860" t="s">
        <v>1315</v>
      </c>
      <c r="O5860" s="12">
        <v>1979</v>
      </c>
      <c r="P5860" s="12">
        <v>4</v>
      </c>
      <c r="Q5860" s="12">
        <v>1979</v>
      </c>
      <c r="R5860" s="12">
        <v>6</v>
      </c>
      <c r="S5860">
        <v>3</v>
      </c>
      <c r="T5860" s="7">
        <v>13</v>
      </c>
      <c r="U5860">
        <v>16</v>
      </c>
      <c r="V5860" t="s">
        <v>813</v>
      </c>
      <c r="W5860">
        <f t="shared" si="70"/>
        <v>240</v>
      </c>
      <c r="X5860" s="5">
        <v>1</v>
      </c>
      <c r="Y5860" s="15" t="s">
        <v>48</v>
      </c>
      <c r="Z5860" t="s">
        <v>55</v>
      </c>
      <c r="AA5860" t="s">
        <v>1189</v>
      </c>
      <c r="AB5860">
        <v>85</v>
      </c>
      <c r="AC5860" t="s">
        <v>1479</v>
      </c>
      <c r="AD5860" t="s">
        <v>1660</v>
      </c>
    </row>
    <row r="5861" spans="1:30" ht="14.4" x14ac:dyDescent="0.3">
      <c r="A5861">
        <v>50</v>
      </c>
      <c r="B5861" t="s">
        <v>24</v>
      </c>
      <c r="C5861" t="s">
        <v>368</v>
      </c>
      <c r="D5861" t="s">
        <v>369</v>
      </c>
      <c r="E5861">
        <v>1983</v>
      </c>
      <c r="F5861" t="s">
        <v>809</v>
      </c>
      <c r="G5861" t="s">
        <v>814</v>
      </c>
      <c r="H5861" s="3" t="s">
        <v>815</v>
      </c>
      <c r="I5861" s="8">
        <v>9.1567080000000001</v>
      </c>
      <c r="J5861" s="8">
        <v>-79.847702999999996</v>
      </c>
      <c r="K5861" t="s">
        <v>109</v>
      </c>
      <c r="L5861" t="s">
        <v>110</v>
      </c>
      <c r="M5861" t="s">
        <v>812</v>
      </c>
      <c r="N5861" t="s">
        <v>1315</v>
      </c>
      <c r="O5861" s="12">
        <v>1979</v>
      </c>
      <c r="P5861" s="12">
        <v>4</v>
      </c>
      <c r="Q5861" s="12">
        <v>1979</v>
      </c>
      <c r="R5861" s="12">
        <v>6</v>
      </c>
      <c r="S5861">
        <v>3</v>
      </c>
      <c r="T5861" s="7">
        <v>13</v>
      </c>
      <c r="U5861">
        <v>16</v>
      </c>
      <c r="V5861" t="s">
        <v>813</v>
      </c>
      <c r="W5861">
        <f t="shared" si="70"/>
        <v>240</v>
      </c>
      <c r="X5861" s="5">
        <v>1</v>
      </c>
      <c r="Y5861" s="15" t="s">
        <v>48</v>
      </c>
      <c r="Z5861" t="s">
        <v>55</v>
      </c>
      <c r="AA5861" t="s">
        <v>1146</v>
      </c>
      <c r="AB5861">
        <v>173</v>
      </c>
      <c r="AC5861" t="s">
        <v>1479</v>
      </c>
      <c r="AD5861" t="s">
        <v>1660</v>
      </c>
    </row>
    <row r="5862" spans="1:30" ht="14.4" x14ac:dyDescent="0.3">
      <c r="A5862">
        <v>50</v>
      </c>
      <c r="B5862" t="s">
        <v>24</v>
      </c>
      <c r="C5862" t="s">
        <v>368</v>
      </c>
      <c r="D5862" t="s">
        <v>369</v>
      </c>
      <c r="E5862">
        <v>1983</v>
      </c>
      <c r="F5862" t="s">
        <v>809</v>
      </c>
      <c r="G5862" t="s">
        <v>814</v>
      </c>
      <c r="H5862" s="3" t="s">
        <v>815</v>
      </c>
      <c r="I5862" s="8">
        <v>9.1567080000000001</v>
      </c>
      <c r="J5862" s="8">
        <v>-79.847702999999996</v>
      </c>
      <c r="K5862" t="s">
        <v>109</v>
      </c>
      <c r="L5862" t="s">
        <v>110</v>
      </c>
      <c r="M5862" t="s">
        <v>812</v>
      </c>
      <c r="N5862" t="s">
        <v>1315</v>
      </c>
      <c r="O5862" s="12">
        <v>1979</v>
      </c>
      <c r="P5862" s="12">
        <v>4</v>
      </c>
      <c r="Q5862" s="12">
        <v>1979</v>
      </c>
      <c r="R5862" s="12">
        <v>6</v>
      </c>
      <c r="S5862">
        <v>3</v>
      </c>
      <c r="T5862" s="7">
        <v>13</v>
      </c>
      <c r="U5862">
        <v>16</v>
      </c>
      <c r="V5862" t="s">
        <v>813</v>
      </c>
      <c r="W5862">
        <f t="shared" si="70"/>
        <v>240</v>
      </c>
      <c r="X5862" s="5">
        <v>1</v>
      </c>
      <c r="Y5862" s="15" t="s">
        <v>48</v>
      </c>
      <c r="Z5862" t="s">
        <v>55</v>
      </c>
      <c r="AA5862" t="s">
        <v>1150</v>
      </c>
      <c r="AB5862">
        <v>16</v>
      </c>
      <c r="AC5862" t="s">
        <v>1479</v>
      </c>
      <c r="AD5862" t="s">
        <v>1660</v>
      </c>
    </row>
    <row r="5863" spans="1:30" ht="14.4" x14ac:dyDescent="0.3">
      <c r="A5863">
        <v>50</v>
      </c>
      <c r="B5863" t="s">
        <v>24</v>
      </c>
      <c r="C5863" t="s">
        <v>368</v>
      </c>
      <c r="D5863" t="s">
        <v>369</v>
      </c>
      <c r="E5863">
        <v>1983</v>
      </c>
      <c r="F5863" t="s">
        <v>809</v>
      </c>
      <c r="G5863" t="s">
        <v>814</v>
      </c>
      <c r="H5863" s="3" t="s">
        <v>815</v>
      </c>
      <c r="I5863" s="8">
        <v>9.1567080000000001</v>
      </c>
      <c r="J5863" s="8">
        <v>-79.847702999999996</v>
      </c>
      <c r="K5863" t="s">
        <v>109</v>
      </c>
      <c r="L5863" t="s">
        <v>110</v>
      </c>
      <c r="M5863" t="s">
        <v>812</v>
      </c>
      <c r="N5863" t="s">
        <v>1315</v>
      </c>
      <c r="O5863" s="12">
        <v>1979</v>
      </c>
      <c r="P5863" s="12">
        <v>4</v>
      </c>
      <c r="Q5863" s="12">
        <v>1979</v>
      </c>
      <c r="R5863" s="12">
        <v>6</v>
      </c>
      <c r="S5863">
        <v>3</v>
      </c>
      <c r="T5863" s="7">
        <v>13</v>
      </c>
      <c r="U5863">
        <v>16</v>
      </c>
      <c r="V5863" t="s">
        <v>813</v>
      </c>
      <c r="W5863">
        <f t="shared" si="70"/>
        <v>240</v>
      </c>
      <c r="X5863" s="5">
        <v>1</v>
      </c>
      <c r="Y5863" s="15" t="s">
        <v>48</v>
      </c>
      <c r="Z5863" t="s">
        <v>55</v>
      </c>
      <c r="AA5863" t="s">
        <v>861</v>
      </c>
      <c r="AB5863">
        <v>107</v>
      </c>
      <c r="AC5863" t="s">
        <v>1479</v>
      </c>
      <c r="AD5863" t="s">
        <v>1660</v>
      </c>
    </row>
    <row r="5864" spans="1:30" ht="14.4" x14ac:dyDescent="0.3">
      <c r="A5864">
        <v>50</v>
      </c>
      <c r="B5864" t="s">
        <v>24</v>
      </c>
      <c r="C5864" t="s">
        <v>368</v>
      </c>
      <c r="D5864" t="s">
        <v>369</v>
      </c>
      <c r="E5864">
        <v>1983</v>
      </c>
      <c r="F5864" t="s">
        <v>809</v>
      </c>
      <c r="G5864" t="s">
        <v>814</v>
      </c>
      <c r="H5864" s="3" t="s">
        <v>815</v>
      </c>
      <c r="I5864" s="8">
        <v>9.1567080000000001</v>
      </c>
      <c r="J5864" s="8">
        <v>-79.847702999999996</v>
      </c>
      <c r="K5864" t="s">
        <v>109</v>
      </c>
      <c r="L5864" t="s">
        <v>110</v>
      </c>
      <c r="M5864" t="s">
        <v>812</v>
      </c>
      <c r="N5864" t="s">
        <v>1315</v>
      </c>
      <c r="O5864" s="12">
        <v>1979</v>
      </c>
      <c r="P5864" s="12">
        <v>4</v>
      </c>
      <c r="Q5864" s="12">
        <v>1979</v>
      </c>
      <c r="R5864" s="12">
        <v>6</v>
      </c>
      <c r="S5864">
        <v>3</v>
      </c>
      <c r="T5864" s="7">
        <v>13</v>
      </c>
      <c r="U5864">
        <v>16</v>
      </c>
      <c r="V5864" t="s">
        <v>813</v>
      </c>
      <c r="W5864">
        <f t="shared" si="70"/>
        <v>240</v>
      </c>
      <c r="X5864" s="5">
        <v>1</v>
      </c>
      <c r="Y5864" s="15" t="s">
        <v>48</v>
      </c>
      <c r="Z5864" t="s">
        <v>55</v>
      </c>
      <c r="AA5864" t="s">
        <v>895</v>
      </c>
      <c r="AB5864">
        <v>88</v>
      </c>
      <c r="AC5864" t="s">
        <v>1479</v>
      </c>
      <c r="AD5864" t="s">
        <v>1660</v>
      </c>
    </row>
    <row r="5865" spans="1:30" ht="14.4" x14ac:dyDescent="0.3">
      <c r="A5865">
        <v>50</v>
      </c>
      <c r="B5865" t="s">
        <v>24</v>
      </c>
      <c r="C5865" t="s">
        <v>368</v>
      </c>
      <c r="D5865" t="s">
        <v>369</v>
      </c>
      <c r="E5865">
        <v>1983</v>
      </c>
      <c r="F5865" t="s">
        <v>809</v>
      </c>
      <c r="G5865" t="s">
        <v>814</v>
      </c>
      <c r="H5865" s="3" t="s">
        <v>815</v>
      </c>
      <c r="I5865" s="8">
        <v>9.1567080000000001</v>
      </c>
      <c r="J5865" s="8">
        <v>-79.847702999999996</v>
      </c>
      <c r="K5865" t="s">
        <v>109</v>
      </c>
      <c r="L5865" t="s">
        <v>110</v>
      </c>
      <c r="M5865" t="s">
        <v>812</v>
      </c>
      <c r="N5865" t="s">
        <v>1315</v>
      </c>
      <c r="O5865" s="12">
        <v>1979</v>
      </c>
      <c r="P5865" s="12">
        <v>4</v>
      </c>
      <c r="Q5865" s="12">
        <v>1979</v>
      </c>
      <c r="R5865" s="12">
        <v>6</v>
      </c>
      <c r="S5865">
        <v>3</v>
      </c>
      <c r="T5865" s="7">
        <v>13</v>
      </c>
      <c r="U5865">
        <v>16</v>
      </c>
      <c r="V5865" t="s">
        <v>813</v>
      </c>
      <c r="W5865">
        <f t="shared" si="70"/>
        <v>240</v>
      </c>
      <c r="X5865" s="5">
        <v>1</v>
      </c>
      <c r="Y5865" s="15" t="s">
        <v>48</v>
      </c>
      <c r="Z5865" t="s">
        <v>55</v>
      </c>
      <c r="AA5865" t="s">
        <v>1190</v>
      </c>
      <c r="AB5865">
        <v>2</v>
      </c>
      <c r="AC5865" t="s">
        <v>1479</v>
      </c>
      <c r="AD5865" t="s">
        <v>1660</v>
      </c>
    </row>
    <row r="5866" spans="1:30" ht="14.4" x14ac:dyDescent="0.3">
      <c r="A5866">
        <v>50</v>
      </c>
      <c r="B5866" t="s">
        <v>24</v>
      </c>
      <c r="C5866" t="s">
        <v>368</v>
      </c>
      <c r="D5866" t="s">
        <v>369</v>
      </c>
      <c r="E5866">
        <v>1983</v>
      </c>
      <c r="F5866" t="s">
        <v>809</v>
      </c>
      <c r="G5866" t="s">
        <v>814</v>
      </c>
      <c r="H5866" s="3" t="s">
        <v>815</v>
      </c>
      <c r="I5866" s="8">
        <v>9.1567080000000001</v>
      </c>
      <c r="J5866" s="8">
        <v>-79.847702999999996</v>
      </c>
      <c r="K5866" t="s">
        <v>109</v>
      </c>
      <c r="L5866" t="s">
        <v>110</v>
      </c>
      <c r="M5866" t="s">
        <v>812</v>
      </c>
      <c r="N5866" t="s">
        <v>1315</v>
      </c>
      <c r="O5866" s="12">
        <v>1979</v>
      </c>
      <c r="P5866" s="12">
        <v>4</v>
      </c>
      <c r="Q5866" s="12">
        <v>1979</v>
      </c>
      <c r="R5866" s="12">
        <v>6</v>
      </c>
      <c r="S5866">
        <v>3</v>
      </c>
      <c r="T5866" s="7">
        <v>13</v>
      </c>
      <c r="U5866">
        <v>16</v>
      </c>
      <c r="V5866" t="s">
        <v>813</v>
      </c>
      <c r="W5866">
        <f t="shared" si="70"/>
        <v>240</v>
      </c>
      <c r="X5866" s="5">
        <v>1</v>
      </c>
      <c r="Y5866" s="15" t="s">
        <v>48</v>
      </c>
      <c r="Z5866" t="s">
        <v>55</v>
      </c>
      <c r="AA5866" t="s">
        <v>1057</v>
      </c>
      <c r="AB5866">
        <v>15</v>
      </c>
      <c r="AC5866" t="s">
        <v>1479</v>
      </c>
      <c r="AD5866" t="s">
        <v>1660</v>
      </c>
    </row>
    <row r="5867" spans="1:30" ht="14.4" x14ac:dyDescent="0.3">
      <c r="A5867">
        <v>50</v>
      </c>
      <c r="B5867" t="s">
        <v>24</v>
      </c>
      <c r="C5867" t="s">
        <v>368</v>
      </c>
      <c r="D5867" t="s">
        <v>369</v>
      </c>
      <c r="E5867">
        <v>1983</v>
      </c>
      <c r="F5867" t="s">
        <v>809</v>
      </c>
      <c r="G5867" t="s">
        <v>814</v>
      </c>
      <c r="H5867" s="3" t="s">
        <v>815</v>
      </c>
      <c r="I5867" s="8">
        <v>9.1567080000000001</v>
      </c>
      <c r="J5867" s="8">
        <v>-79.847702999999996</v>
      </c>
      <c r="K5867" t="s">
        <v>109</v>
      </c>
      <c r="L5867" t="s">
        <v>110</v>
      </c>
      <c r="M5867" t="s">
        <v>812</v>
      </c>
      <c r="N5867" t="s">
        <v>1315</v>
      </c>
      <c r="O5867" s="12">
        <v>1979</v>
      </c>
      <c r="P5867" s="12">
        <v>4</v>
      </c>
      <c r="Q5867" s="12">
        <v>1979</v>
      </c>
      <c r="R5867" s="12">
        <v>6</v>
      </c>
      <c r="S5867">
        <v>3</v>
      </c>
      <c r="T5867" s="7">
        <v>13</v>
      </c>
      <c r="U5867">
        <v>16</v>
      </c>
      <c r="V5867" t="s">
        <v>813</v>
      </c>
      <c r="W5867">
        <f t="shared" si="70"/>
        <v>240</v>
      </c>
      <c r="X5867" s="5">
        <v>1</v>
      </c>
      <c r="Y5867" s="15" t="s">
        <v>48</v>
      </c>
      <c r="Z5867" t="s">
        <v>55</v>
      </c>
      <c r="AA5867" t="s">
        <v>59</v>
      </c>
      <c r="AB5867">
        <v>302</v>
      </c>
      <c r="AC5867" t="s">
        <v>1479</v>
      </c>
      <c r="AD5867" t="s">
        <v>1660</v>
      </c>
    </row>
    <row r="5868" spans="1:30" ht="14.4" x14ac:dyDescent="0.3">
      <c r="A5868">
        <v>50</v>
      </c>
      <c r="B5868" t="s">
        <v>24</v>
      </c>
      <c r="C5868" t="s">
        <v>368</v>
      </c>
      <c r="D5868" t="s">
        <v>369</v>
      </c>
      <c r="E5868">
        <v>1983</v>
      </c>
      <c r="F5868" t="s">
        <v>809</v>
      </c>
      <c r="G5868" t="s">
        <v>814</v>
      </c>
      <c r="H5868" s="3" t="s">
        <v>815</v>
      </c>
      <c r="I5868" s="8">
        <v>9.1567080000000001</v>
      </c>
      <c r="J5868" s="8">
        <v>-79.847702999999996</v>
      </c>
      <c r="K5868" t="s">
        <v>109</v>
      </c>
      <c r="L5868" t="s">
        <v>110</v>
      </c>
      <c r="M5868" t="s">
        <v>812</v>
      </c>
      <c r="N5868" t="s">
        <v>1315</v>
      </c>
      <c r="O5868" s="12">
        <v>1979</v>
      </c>
      <c r="P5868" s="12">
        <v>4</v>
      </c>
      <c r="Q5868" s="12">
        <v>1979</v>
      </c>
      <c r="R5868" s="12">
        <v>6</v>
      </c>
      <c r="S5868">
        <v>3</v>
      </c>
      <c r="T5868" s="7">
        <v>13</v>
      </c>
      <c r="U5868">
        <v>16</v>
      </c>
      <c r="V5868" t="s">
        <v>813</v>
      </c>
      <c r="W5868">
        <f t="shared" si="70"/>
        <v>240</v>
      </c>
      <c r="X5868" s="5">
        <v>1</v>
      </c>
      <c r="Y5868" s="15" t="s">
        <v>48</v>
      </c>
      <c r="Z5868" t="s">
        <v>55</v>
      </c>
      <c r="AA5868" t="s">
        <v>1157</v>
      </c>
      <c r="AB5868">
        <v>728</v>
      </c>
      <c r="AC5868" t="s">
        <v>1479</v>
      </c>
      <c r="AD5868" t="s">
        <v>1660</v>
      </c>
    </row>
    <row r="5869" spans="1:30" ht="14.4" x14ac:dyDescent="0.3">
      <c r="A5869">
        <v>50</v>
      </c>
      <c r="B5869" t="s">
        <v>24</v>
      </c>
      <c r="C5869" t="s">
        <v>368</v>
      </c>
      <c r="D5869" t="s">
        <v>369</v>
      </c>
      <c r="E5869">
        <v>1983</v>
      </c>
      <c r="F5869" t="s">
        <v>809</v>
      </c>
      <c r="G5869" t="s">
        <v>814</v>
      </c>
      <c r="H5869" s="3" t="s">
        <v>815</v>
      </c>
      <c r="I5869" s="8">
        <v>9.1567080000000001</v>
      </c>
      <c r="J5869" s="8">
        <v>-79.847702999999996</v>
      </c>
      <c r="K5869" t="s">
        <v>109</v>
      </c>
      <c r="L5869" t="s">
        <v>110</v>
      </c>
      <c r="M5869" t="s">
        <v>812</v>
      </c>
      <c r="N5869" t="s">
        <v>1315</v>
      </c>
      <c r="O5869" s="12">
        <v>1979</v>
      </c>
      <c r="P5869" s="12">
        <v>4</v>
      </c>
      <c r="Q5869" s="12">
        <v>1979</v>
      </c>
      <c r="R5869" s="12">
        <v>6</v>
      </c>
      <c r="S5869">
        <v>3</v>
      </c>
      <c r="T5869" s="7">
        <v>13</v>
      </c>
      <c r="U5869">
        <v>16</v>
      </c>
      <c r="V5869" t="s">
        <v>813</v>
      </c>
      <c r="W5869">
        <f t="shared" si="70"/>
        <v>240</v>
      </c>
      <c r="X5869" s="5">
        <v>1</v>
      </c>
      <c r="Y5869" s="15" t="s">
        <v>48</v>
      </c>
      <c r="Z5869" t="s">
        <v>55</v>
      </c>
      <c r="AA5869" t="s">
        <v>1158</v>
      </c>
      <c r="AB5869">
        <v>5</v>
      </c>
      <c r="AC5869" t="s">
        <v>1479</v>
      </c>
      <c r="AD5869" t="s">
        <v>1660</v>
      </c>
    </row>
    <row r="5870" spans="1:30" ht="14.4" x14ac:dyDescent="0.3">
      <c r="A5870">
        <v>50</v>
      </c>
      <c r="B5870" t="s">
        <v>24</v>
      </c>
      <c r="C5870" t="s">
        <v>368</v>
      </c>
      <c r="D5870" t="s">
        <v>369</v>
      </c>
      <c r="E5870">
        <v>1983</v>
      </c>
      <c r="F5870" t="s">
        <v>809</v>
      </c>
      <c r="G5870" t="s">
        <v>814</v>
      </c>
      <c r="H5870" s="3" t="s">
        <v>815</v>
      </c>
      <c r="I5870" s="8">
        <v>9.1567080000000001</v>
      </c>
      <c r="J5870" s="8">
        <v>-79.847702999999996</v>
      </c>
      <c r="K5870" t="s">
        <v>109</v>
      </c>
      <c r="L5870" t="s">
        <v>110</v>
      </c>
      <c r="M5870" t="s">
        <v>812</v>
      </c>
      <c r="N5870" t="s">
        <v>1315</v>
      </c>
      <c r="O5870" s="12">
        <v>1979</v>
      </c>
      <c r="P5870" s="12">
        <v>4</v>
      </c>
      <c r="Q5870" s="12">
        <v>1979</v>
      </c>
      <c r="R5870" s="12">
        <v>6</v>
      </c>
      <c r="S5870">
        <v>3</v>
      </c>
      <c r="T5870" s="7">
        <v>13</v>
      </c>
      <c r="U5870">
        <v>16</v>
      </c>
      <c r="V5870" t="s">
        <v>813</v>
      </c>
      <c r="W5870">
        <f t="shared" si="70"/>
        <v>240</v>
      </c>
      <c r="X5870" s="5">
        <v>1</v>
      </c>
      <c r="Y5870" s="15" t="s">
        <v>48</v>
      </c>
      <c r="Z5870" t="s">
        <v>55</v>
      </c>
      <c r="AA5870" t="s">
        <v>1136</v>
      </c>
      <c r="AB5870">
        <v>26</v>
      </c>
      <c r="AC5870" t="s">
        <v>1479</v>
      </c>
      <c r="AD5870" t="s">
        <v>1660</v>
      </c>
    </row>
    <row r="5871" spans="1:30" ht="14.4" x14ac:dyDescent="0.3">
      <c r="A5871">
        <v>50</v>
      </c>
      <c r="B5871" t="s">
        <v>24</v>
      </c>
      <c r="C5871" t="s">
        <v>368</v>
      </c>
      <c r="D5871" t="s">
        <v>369</v>
      </c>
      <c r="E5871">
        <v>1983</v>
      </c>
      <c r="F5871" t="s">
        <v>809</v>
      </c>
      <c r="G5871" t="s">
        <v>814</v>
      </c>
      <c r="H5871" s="3" t="s">
        <v>815</v>
      </c>
      <c r="I5871" s="8">
        <v>9.1567080000000001</v>
      </c>
      <c r="J5871" s="8">
        <v>-79.847702999999996</v>
      </c>
      <c r="K5871" t="s">
        <v>109</v>
      </c>
      <c r="L5871" t="s">
        <v>110</v>
      </c>
      <c r="M5871" t="s">
        <v>812</v>
      </c>
      <c r="N5871" t="s">
        <v>1315</v>
      </c>
      <c r="O5871" s="12">
        <v>1979</v>
      </c>
      <c r="P5871" s="12">
        <v>4</v>
      </c>
      <c r="Q5871" s="12">
        <v>1979</v>
      </c>
      <c r="R5871" s="12">
        <v>6</v>
      </c>
      <c r="S5871">
        <v>3</v>
      </c>
      <c r="T5871" s="7">
        <v>13</v>
      </c>
      <c r="U5871">
        <v>16</v>
      </c>
      <c r="V5871" t="s">
        <v>813</v>
      </c>
      <c r="W5871">
        <f t="shared" si="70"/>
        <v>240</v>
      </c>
      <c r="X5871" s="5">
        <v>1</v>
      </c>
      <c r="Y5871" s="15" t="s">
        <v>48</v>
      </c>
      <c r="Z5871" t="s">
        <v>55</v>
      </c>
      <c r="AA5871" t="s">
        <v>1159</v>
      </c>
      <c r="AB5871">
        <v>4</v>
      </c>
      <c r="AC5871" t="s">
        <v>1479</v>
      </c>
      <c r="AD5871" t="s">
        <v>1660</v>
      </c>
    </row>
    <row r="5872" spans="1:30" ht="14.4" x14ac:dyDescent="0.3">
      <c r="A5872">
        <v>50</v>
      </c>
      <c r="B5872" t="s">
        <v>24</v>
      </c>
      <c r="C5872" t="s">
        <v>368</v>
      </c>
      <c r="D5872" t="s">
        <v>369</v>
      </c>
      <c r="E5872">
        <v>1983</v>
      </c>
      <c r="F5872" t="s">
        <v>809</v>
      </c>
      <c r="G5872" t="s">
        <v>814</v>
      </c>
      <c r="H5872" s="3" t="s">
        <v>815</v>
      </c>
      <c r="I5872" s="8">
        <v>9.1567080000000001</v>
      </c>
      <c r="J5872" s="8">
        <v>-79.847702999999996</v>
      </c>
      <c r="K5872" t="s">
        <v>109</v>
      </c>
      <c r="L5872" t="s">
        <v>110</v>
      </c>
      <c r="M5872" t="s">
        <v>812</v>
      </c>
      <c r="N5872" t="s">
        <v>1315</v>
      </c>
      <c r="O5872" s="12">
        <v>1979</v>
      </c>
      <c r="P5872" s="12">
        <v>4</v>
      </c>
      <c r="Q5872" s="12">
        <v>1979</v>
      </c>
      <c r="R5872" s="12">
        <v>6</v>
      </c>
      <c r="S5872">
        <v>3</v>
      </c>
      <c r="T5872" s="7">
        <v>13</v>
      </c>
      <c r="U5872">
        <v>16</v>
      </c>
      <c r="V5872" t="s">
        <v>813</v>
      </c>
      <c r="W5872">
        <f t="shared" si="70"/>
        <v>240</v>
      </c>
      <c r="X5872" s="5">
        <v>1</v>
      </c>
      <c r="Y5872" s="15" t="s">
        <v>48</v>
      </c>
      <c r="Z5872" t="s">
        <v>55</v>
      </c>
      <c r="AA5872" t="s">
        <v>1160</v>
      </c>
      <c r="AB5872">
        <v>0</v>
      </c>
      <c r="AC5872" t="s">
        <v>1479</v>
      </c>
      <c r="AD5872" t="s">
        <v>1660</v>
      </c>
    </row>
    <row r="5873" spans="1:30" ht="14.4" x14ac:dyDescent="0.3">
      <c r="A5873">
        <v>50</v>
      </c>
      <c r="B5873" t="s">
        <v>24</v>
      </c>
      <c r="C5873" t="s">
        <v>368</v>
      </c>
      <c r="D5873" t="s">
        <v>369</v>
      </c>
      <c r="E5873">
        <v>1983</v>
      </c>
      <c r="F5873" t="s">
        <v>809</v>
      </c>
      <c r="G5873" t="s">
        <v>814</v>
      </c>
      <c r="H5873" s="3" t="s">
        <v>815</v>
      </c>
      <c r="I5873" s="8">
        <v>9.1567080000000001</v>
      </c>
      <c r="J5873" s="8">
        <v>-79.847702999999996</v>
      </c>
      <c r="K5873" t="s">
        <v>109</v>
      </c>
      <c r="L5873" t="s">
        <v>110</v>
      </c>
      <c r="M5873" t="s">
        <v>812</v>
      </c>
      <c r="N5873" t="s">
        <v>1315</v>
      </c>
      <c r="O5873" s="12">
        <v>1979</v>
      </c>
      <c r="P5873" s="12">
        <v>4</v>
      </c>
      <c r="Q5873" s="12">
        <v>1979</v>
      </c>
      <c r="R5873" s="12">
        <v>6</v>
      </c>
      <c r="S5873">
        <v>3</v>
      </c>
      <c r="T5873" s="7">
        <v>13</v>
      </c>
      <c r="U5873">
        <v>16</v>
      </c>
      <c r="V5873" t="s">
        <v>813</v>
      </c>
      <c r="W5873">
        <f t="shared" si="70"/>
        <v>240</v>
      </c>
      <c r="X5873" s="5">
        <v>1</v>
      </c>
      <c r="Y5873" s="15" t="s">
        <v>48</v>
      </c>
      <c r="Z5873" t="s">
        <v>55</v>
      </c>
      <c r="AA5873" t="s">
        <v>1161</v>
      </c>
      <c r="AB5873">
        <v>268</v>
      </c>
      <c r="AC5873" t="s">
        <v>1479</v>
      </c>
      <c r="AD5873" t="s">
        <v>1660</v>
      </c>
    </row>
    <row r="5874" spans="1:30" ht="14.4" x14ac:dyDescent="0.3">
      <c r="A5874">
        <v>50</v>
      </c>
      <c r="B5874" t="s">
        <v>24</v>
      </c>
      <c r="C5874" t="s">
        <v>368</v>
      </c>
      <c r="D5874" t="s">
        <v>369</v>
      </c>
      <c r="E5874">
        <v>1983</v>
      </c>
      <c r="F5874" t="s">
        <v>809</v>
      </c>
      <c r="G5874" t="s">
        <v>814</v>
      </c>
      <c r="H5874" s="3" t="s">
        <v>815</v>
      </c>
      <c r="I5874" s="8">
        <v>9.1567080000000001</v>
      </c>
      <c r="J5874" s="8">
        <v>-79.847702999999996</v>
      </c>
      <c r="K5874" t="s">
        <v>109</v>
      </c>
      <c r="L5874" t="s">
        <v>110</v>
      </c>
      <c r="M5874" t="s">
        <v>812</v>
      </c>
      <c r="N5874" t="s">
        <v>1315</v>
      </c>
      <c r="O5874" s="12">
        <v>1979</v>
      </c>
      <c r="P5874" s="12">
        <v>4</v>
      </c>
      <c r="Q5874" s="12">
        <v>1979</v>
      </c>
      <c r="R5874" s="12">
        <v>6</v>
      </c>
      <c r="S5874">
        <v>3</v>
      </c>
      <c r="T5874" s="7">
        <v>13</v>
      </c>
      <c r="U5874">
        <v>16</v>
      </c>
      <c r="V5874" t="s">
        <v>813</v>
      </c>
      <c r="W5874">
        <f t="shared" si="70"/>
        <v>240</v>
      </c>
      <c r="X5874" s="5">
        <v>1</v>
      </c>
      <c r="Y5874" s="15" t="s">
        <v>48</v>
      </c>
      <c r="Z5874" t="s">
        <v>55</v>
      </c>
      <c r="AA5874" t="s">
        <v>1082</v>
      </c>
      <c r="AB5874">
        <v>12</v>
      </c>
      <c r="AC5874" t="s">
        <v>1479</v>
      </c>
      <c r="AD5874" t="s">
        <v>1660</v>
      </c>
    </row>
    <row r="5875" spans="1:30" ht="14.4" x14ac:dyDescent="0.3">
      <c r="A5875">
        <v>50</v>
      </c>
      <c r="B5875" t="s">
        <v>24</v>
      </c>
      <c r="C5875" t="s">
        <v>368</v>
      </c>
      <c r="D5875" t="s">
        <v>369</v>
      </c>
      <c r="E5875">
        <v>1983</v>
      </c>
      <c r="F5875" t="s">
        <v>809</v>
      </c>
      <c r="G5875" t="s">
        <v>814</v>
      </c>
      <c r="H5875" s="3" t="s">
        <v>815</v>
      </c>
      <c r="I5875" s="8">
        <v>9.1567080000000001</v>
      </c>
      <c r="J5875" s="8">
        <v>-79.847702999999996</v>
      </c>
      <c r="K5875" t="s">
        <v>109</v>
      </c>
      <c r="L5875" t="s">
        <v>110</v>
      </c>
      <c r="M5875" t="s">
        <v>812</v>
      </c>
      <c r="N5875" t="s">
        <v>1315</v>
      </c>
      <c r="O5875" s="12">
        <v>1979</v>
      </c>
      <c r="P5875" s="12">
        <v>4</v>
      </c>
      <c r="Q5875" s="12">
        <v>1979</v>
      </c>
      <c r="R5875" s="12">
        <v>6</v>
      </c>
      <c r="S5875">
        <v>3</v>
      </c>
      <c r="T5875" s="7">
        <v>13</v>
      </c>
      <c r="U5875">
        <v>16</v>
      </c>
      <c r="V5875" t="s">
        <v>813</v>
      </c>
      <c r="W5875">
        <f t="shared" si="70"/>
        <v>240</v>
      </c>
      <c r="X5875" s="5">
        <v>1</v>
      </c>
      <c r="Y5875" s="15" t="s">
        <v>48</v>
      </c>
      <c r="Z5875" t="s">
        <v>55</v>
      </c>
      <c r="AA5875" t="s">
        <v>1162</v>
      </c>
      <c r="AB5875">
        <v>127</v>
      </c>
      <c r="AC5875" t="s">
        <v>1479</v>
      </c>
      <c r="AD5875" t="s">
        <v>1660</v>
      </c>
    </row>
    <row r="5876" spans="1:30" ht="14.4" x14ac:dyDescent="0.3">
      <c r="A5876">
        <v>50</v>
      </c>
      <c r="B5876" t="s">
        <v>24</v>
      </c>
      <c r="C5876" t="s">
        <v>368</v>
      </c>
      <c r="D5876" t="s">
        <v>369</v>
      </c>
      <c r="E5876">
        <v>1983</v>
      </c>
      <c r="F5876" t="s">
        <v>809</v>
      </c>
      <c r="G5876" t="s">
        <v>814</v>
      </c>
      <c r="H5876" s="3" t="s">
        <v>815</v>
      </c>
      <c r="I5876" s="8">
        <v>9.1567080000000001</v>
      </c>
      <c r="J5876" s="8">
        <v>-79.847702999999996</v>
      </c>
      <c r="K5876" t="s">
        <v>109</v>
      </c>
      <c r="L5876" t="s">
        <v>110</v>
      </c>
      <c r="M5876" t="s">
        <v>812</v>
      </c>
      <c r="N5876" t="s">
        <v>1315</v>
      </c>
      <c r="O5876" s="12">
        <v>1979</v>
      </c>
      <c r="P5876" s="12">
        <v>4</v>
      </c>
      <c r="Q5876" s="12">
        <v>1979</v>
      </c>
      <c r="R5876" s="12">
        <v>6</v>
      </c>
      <c r="S5876">
        <v>3</v>
      </c>
      <c r="T5876" s="7">
        <v>13</v>
      </c>
      <c r="U5876">
        <v>16</v>
      </c>
      <c r="V5876" t="s">
        <v>813</v>
      </c>
      <c r="W5876">
        <f t="shared" si="70"/>
        <v>240</v>
      </c>
      <c r="X5876" s="5">
        <v>1</v>
      </c>
      <c r="Y5876" s="15" t="s">
        <v>48</v>
      </c>
      <c r="Z5876" t="s">
        <v>55</v>
      </c>
      <c r="AA5876" t="s">
        <v>655</v>
      </c>
      <c r="AB5876">
        <v>1</v>
      </c>
      <c r="AC5876" t="s">
        <v>1479</v>
      </c>
      <c r="AD5876" t="s">
        <v>1660</v>
      </c>
    </row>
    <row r="5877" spans="1:30" ht="14.4" x14ac:dyDescent="0.3">
      <c r="A5877">
        <v>50</v>
      </c>
      <c r="B5877" t="s">
        <v>24</v>
      </c>
      <c r="C5877" t="s">
        <v>368</v>
      </c>
      <c r="D5877" t="s">
        <v>369</v>
      </c>
      <c r="E5877">
        <v>1983</v>
      </c>
      <c r="F5877" t="s">
        <v>809</v>
      </c>
      <c r="G5877" t="s">
        <v>814</v>
      </c>
      <c r="H5877" s="3" t="s">
        <v>815</v>
      </c>
      <c r="I5877" s="8">
        <v>9.1567080000000001</v>
      </c>
      <c r="J5877" s="8">
        <v>-79.847702999999996</v>
      </c>
      <c r="K5877" t="s">
        <v>109</v>
      </c>
      <c r="L5877" t="s">
        <v>110</v>
      </c>
      <c r="M5877" t="s">
        <v>812</v>
      </c>
      <c r="N5877" t="s">
        <v>1315</v>
      </c>
      <c r="O5877" s="12">
        <v>1979</v>
      </c>
      <c r="P5877" s="12">
        <v>4</v>
      </c>
      <c r="Q5877" s="12">
        <v>1979</v>
      </c>
      <c r="R5877" s="12">
        <v>6</v>
      </c>
      <c r="S5877">
        <v>3</v>
      </c>
      <c r="T5877" s="7">
        <v>13</v>
      </c>
      <c r="U5877">
        <v>16</v>
      </c>
      <c r="V5877" t="s">
        <v>813</v>
      </c>
      <c r="W5877">
        <f t="shared" si="70"/>
        <v>240</v>
      </c>
      <c r="X5877" s="5">
        <v>1</v>
      </c>
      <c r="Y5877" s="15" t="s">
        <v>48</v>
      </c>
      <c r="Z5877" t="s">
        <v>55</v>
      </c>
      <c r="AA5877" t="s">
        <v>1163</v>
      </c>
      <c r="AB5877">
        <v>11</v>
      </c>
      <c r="AC5877" t="s">
        <v>1479</v>
      </c>
      <c r="AD5877" t="s">
        <v>1660</v>
      </c>
    </row>
    <row r="5878" spans="1:30" ht="14.4" x14ac:dyDescent="0.3">
      <c r="A5878">
        <v>50</v>
      </c>
      <c r="B5878" t="s">
        <v>24</v>
      </c>
      <c r="C5878" t="s">
        <v>368</v>
      </c>
      <c r="D5878" t="s">
        <v>369</v>
      </c>
      <c r="E5878">
        <v>1983</v>
      </c>
      <c r="F5878" t="s">
        <v>809</v>
      </c>
      <c r="G5878" t="s">
        <v>814</v>
      </c>
      <c r="H5878" s="3" t="s">
        <v>815</v>
      </c>
      <c r="I5878" s="8">
        <v>9.1567080000000001</v>
      </c>
      <c r="J5878" s="8">
        <v>-79.847702999999996</v>
      </c>
      <c r="K5878" t="s">
        <v>109</v>
      </c>
      <c r="L5878" t="s">
        <v>110</v>
      </c>
      <c r="M5878" t="s">
        <v>812</v>
      </c>
      <c r="N5878" t="s">
        <v>1315</v>
      </c>
      <c r="O5878" s="12">
        <v>1979</v>
      </c>
      <c r="P5878" s="12">
        <v>4</v>
      </c>
      <c r="Q5878" s="12">
        <v>1979</v>
      </c>
      <c r="R5878" s="12">
        <v>6</v>
      </c>
      <c r="S5878">
        <v>3</v>
      </c>
      <c r="T5878" s="7">
        <v>13</v>
      </c>
      <c r="U5878">
        <v>16</v>
      </c>
      <c r="V5878" t="s">
        <v>813</v>
      </c>
      <c r="W5878">
        <f t="shared" si="70"/>
        <v>240</v>
      </c>
      <c r="X5878" s="5">
        <v>1</v>
      </c>
      <c r="Y5878" s="15" t="s">
        <v>48</v>
      </c>
      <c r="Z5878" t="s">
        <v>55</v>
      </c>
      <c r="AA5878" t="s">
        <v>379</v>
      </c>
      <c r="AB5878">
        <v>1961</v>
      </c>
      <c r="AC5878" t="s">
        <v>1479</v>
      </c>
      <c r="AD5878" t="s">
        <v>1660</v>
      </c>
    </row>
    <row r="5879" spans="1:30" ht="14.4" x14ac:dyDescent="0.3">
      <c r="A5879">
        <v>50</v>
      </c>
      <c r="B5879" t="s">
        <v>24</v>
      </c>
      <c r="C5879" t="s">
        <v>368</v>
      </c>
      <c r="D5879" t="s">
        <v>369</v>
      </c>
      <c r="E5879">
        <v>1983</v>
      </c>
      <c r="F5879" t="s">
        <v>809</v>
      </c>
      <c r="G5879" t="s">
        <v>814</v>
      </c>
      <c r="H5879" s="3" t="s">
        <v>815</v>
      </c>
      <c r="I5879" s="8">
        <v>9.1567080000000001</v>
      </c>
      <c r="J5879" s="8">
        <v>-79.847702999999996</v>
      </c>
      <c r="K5879" t="s">
        <v>109</v>
      </c>
      <c r="L5879" t="s">
        <v>110</v>
      </c>
      <c r="M5879" t="s">
        <v>812</v>
      </c>
      <c r="N5879" t="s">
        <v>1315</v>
      </c>
      <c r="O5879" s="12">
        <v>1979</v>
      </c>
      <c r="P5879" s="12">
        <v>4</v>
      </c>
      <c r="Q5879" s="12">
        <v>1979</v>
      </c>
      <c r="R5879" s="12">
        <v>6</v>
      </c>
      <c r="S5879">
        <v>3</v>
      </c>
      <c r="T5879" s="7">
        <v>13</v>
      </c>
      <c r="U5879">
        <v>16</v>
      </c>
      <c r="V5879" t="s">
        <v>813</v>
      </c>
      <c r="W5879">
        <f t="shared" si="70"/>
        <v>240</v>
      </c>
      <c r="X5879" s="5">
        <v>1</v>
      </c>
      <c r="Y5879" s="15" t="s">
        <v>48</v>
      </c>
      <c r="Z5879" t="s">
        <v>55</v>
      </c>
      <c r="AA5879" t="s">
        <v>1083</v>
      </c>
      <c r="AB5879">
        <v>191</v>
      </c>
      <c r="AC5879" t="s">
        <v>1479</v>
      </c>
      <c r="AD5879" t="s">
        <v>1660</v>
      </c>
    </row>
    <row r="5880" spans="1:30" ht="14.4" x14ac:dyDescent="0.3">
      <c r="A5880">
        <v>50</v>
      </c>
      <c r="B5880" t="s">
        <v>24</v>
      </c>
      <c r="C5880" t="s">
        <v>368</v>
      </c>
      <c r="D5880" t="s">
        <v>369</v>
      </c>
      <c r="E5880">
        <v>1983</v>
      </c>
      <c r="F5880" t="s">
        <v>809</v>
      </c>
      <c r="G5880" t="s">
        <v>814</v>
      </c>
      <c r="H5880" s="3" t="s">
        <v>815</v>
      </c>
      <c r="I5880" s="8">
        <v>9.1567080000000001</v>
      </c>
      <c r="J5880" s="8">
        <v>-79.847702999999996</v>
      </c>
      <c r="K5880" t="s">
        <v>109</v>
      </c>
      <c r="L5880" t="s">
        <v>110</v>
      </c>
      <c r="M5880" t="s">
        <v>812</v>
      </c>
      <c r="N5880" t="s">
        <v>1315</v>
      </c>
      <c r="O5880" s="12">
        <v>1979</v>
      </c>
      <c r="P5880" s="12">
        <v>4</v>
      </c>
      <c r="Q5880" s="12">
        <v>1979</v>
      </c>
      <c r="R5880" s="12">
        <v>6</v>
      </c>
      <c r="S5880">
        <v>3</v>
      </c>
      <c r="T5880" s="7">
        <v>13</v>
      </c>
      <c r="U5880">
        <v>16</v>
      </c>
      <c r="V5880" t="s">
        <v>813</v>
      </c>
      <c r="W5880">
        <f t="shared" si="70"/>
        <v>240</v>
      </c>
      <c r="X5880" s="5">
        <v>1</v>
      </c>
      <c r="Y5880" s="15" t="s">
        <v>48</v>
      </c>
      <c r="Z5880" t="s">
        <v>55</v>
      </c>
      <c r="AA5880" t="s">
        <v>1191</v>
      </c>
      <c r="AB5880">
        <v>5</v>
      </c>
      <c r="AC5880" t="s">
        <v>1479</v>
      </c>
      <c r="AD5880" t="s">
        <v>1660</v>
      </c>
    </row>
    <row r="5881" spans="1:30" ht="14.4" x14ac:dyDescent="0.3">
      <c r="A5881">
        <v>50</v>
      </c>
      <c r="B5881" t="s">
        <v>24</v>
      </c>
      <c r="C5881" t="s">
        <v>368</v>
      </c>
      <c r="D5881" t="s">
        <v>369</v>
      </c>
      <c r="E5881">
        <v>1983</v>
      </c>
      <c r="F5881" t="s">
        <v>809</v>
      </c>
      <c r="G5881" t="s">
        <v>814</v>
      </c>
      <c r="H5881" s="3" t="s">
        <v>815</v>
      </c>
      <c r="I5881" s="8">
        <v>9.1567080000000001</v>
      </c>
      <c r="J5881" s="8">
        <v>-79.847702999999996</v>
      </c>
      <c r="K5881" t="s">
        <v>109</v>
      </c>
      <c r="L5881" t="s">
        <v>110</v>
      </c>
      <c r="M5881" t="s">
        <v>812</v>
      </c>
      <c r="N5881" t="s">
        <v>1315</v>
      </c>
      <c r="O5881" s="12">
        <v>1979</v>
      </c>
      <c r="P5881" s="12">
        <v>4</v>
      </c>
      <c r="Q5881" s="12">
        <v>1979</v>
      </c>
      <c r="R5881" s="12">
        <v>6</v>
      </c>
      <c r="S5881">
        <v>3</v>
      </c>
      <c r="T5881" s="7">
        <v>13</v>
      </c>
      <c r="U5881">
        <v>16</v>
      </c>
      <c r="V5881" t="s">
        <v>813</v>
      </c>
      <c r="W5881">
        <f t="shared" si="70"/>
        <v>240</v>
      </c>
      <c r="X5881" s="5">
        <v>1</v>
      </c>
      <c r="Y5881" s="15" t="s">
        <v>48</v>
      </c>
      <c r="Z5881" t="s">
        <v>55</v>
      </c>
      <c r="AA5881" t="s">
        <v>1053</v>
      </c>
      <c r="AB5881">
        <v>62</v>
      </c>
      <c r="AC5881" t="s">
        <v>1479</v>
      </c>
      <c r="AD5881" t="s">
        <v>1660</v>
      </c>
    </row>
    <row r="5882" spans="1:30" ht="14.4" x14ac:dyDescent="0.3">
      <c r="A5882">
        <v>50</v>
      </c>
      <c r="B5882" t="s">
        <v>24</v>
      </c>
      <c r="C5882" t="s">
        <v>368</v>
      </c>
      <c r="D5882" t="s">
        <v>369</v>
      </c>
      <c r="E5882">
        <v>1983</v>
      </c>
      <c r="F5882" t="s">
        <v>809</v>
      </c>
      <c r="G5882" t="s">
        <v>814</v>
      </c>
      <c r="H5882" s="3" t="s">
        <v>815</v>
      </c>
      <c r="I5882" s="8">
        <v>9.1567080000000001</v>
      </c>
      <c r="J5882" s="8">
        <v>-79.847702999999996</v>
      </c>
      <c r="K5882" t="s">
        <v>109</v>
      </c>
      <c r="L5882" t="s">
        <v>110</v>
      </c>
      <c r="M5882" t="s">
        <v>812</v>
      </c>
      <c r="N5882" t="s">
        <v>1315</v>
      </c>
      <c r="O5882" s="12">
        <v>1979</v>
      </c>
      <c r="P5882" s="12">
        <v>4</v>
      </c>
      <c r="Q5882" s="12">
        <v>1979</v>
      </c>
      <c r="R5882" s="12">
        <v>6</v>
      </c>
      <c r="S5882">
        <v>3</v>
      </c>
      <c r="T5882" s="7">
        <v>13</v>
      </c>
      <c r="U5882">
        <v>16</v>
      </c>
      <c r="V5882" t="s">
        <v>813</v>
      </c>
      <c r="W5882">
        <f t="shared" si="70"/>
        <v>240</v>
      </c>
      <c r="X5882" s="5">
        <v>1</v>
      </c>
      <c r="Y5882" s="15" t="s">
        <v>48</v>
      </c>
      <c r="Z5882" t="s">
        <v>55</v>
      </c>
      <c r="AA5882" t="s">
        <v>876</v>
      </c>
      <c r="AB5882">
        <v>2</v>
      </c>
      <c r="AC5882" t="s">
        <v>1479</v>
      </c>
      <c r="AD5882" t="s">
        <v>1660</v>
      </c>
    </row>
    <row r="5883" spans="1:30" ht="14.4" x14ac:dyDescent="0.3">
      <c r="A5883">
        <v>50</v>
      </c>
      <c r="B5883" t="s">
        <v>24</v>
      </c>
      <c r="C5883" t="s">
        <v>368</v>
      </c>
      <c r="D5883" t="s">
        <v>369</v>
      </c>
      <c r="E5883">
        <v>1983</v>
      </c>
      <c r="F5883" t="s">
        <v>809</v>
      </c>
      <c r="G5883" t="s">
        <v>814</v>
      </c>
      <c r="H5883" s="3" t="s">
        <v>815</v>
      </c>
      <c r="I5883" s="8">
        <v>9.1567080000000001</v>
      </c>
      <c r="J5883" s="8">
        <v>-79.847702999999996</v>
      </c>
      <c r="K5883" t="s">
        <v>109</v>
      </c>
      <c r="L5883" t="s">
        <v>110</v>
      </c>
      <c r="M5883" t="s">
        <v>812</v>
      </c>
      <c r="N5883" t="s">
        <v>1315</v>
      </c>
      <c r="O5883" s="12">
        <v>1979</v>
      </c>
      <c r="P5883" s="12">
        <v>4</v>
      </c>
      <c r="Q5883" s="12">
        <v>1979</v>
      </c>
      <c r="R5883" s="12">
        <v>6</v>
      </c>
      <c r="S5883">
        <v>3</v>
      </c>
      <c r="T5883" s="7">
        <v>13</v>
      </c>
      <c r="U5883">
        <v>16</v>
      </c>
      <c r="V5883" t="s">
        <v>813</v>
      </c>
      <c r="W5883">
        <f t="shared" si="70"/>
        <v>240</v>
      </c>
      <c r="X5883" s="5">
        <v>1</v>
      </c>
      <c r="Y5883" s="15" t="s">
        <v>48</v>
      </c>
      <c r="Z5883" t="s">
        <v>55</v>
      </c>
      <c r="AA5883" t="s">
        <v>1167</v>
      </c>
      <c r="AB5883">
        <v>3264</v>
      </c>
      <c r="AC5883" t="s">
        <v>1479</v>
      </c>
      <c r="AD5883" t="s">
        <v>1660</v>
      </c>
    </row>
    <row r="5884" spans="1:30" ht="14.4" x14ac:dyDescent="0.3">
      <c r="A5884">
        <v>50</v>
      </c>
      <c r="B5884" t="s">
        <v>24</v>
      </c>
      <c r="C5884" t="s">
        <v>368</v>
      </c>
      <c r="D5884" t="s">
        <v>369</v>
      </c>
      <c r="E5884">
        <v>1983</v>
      </c>
      <c r="F5884" t="s">
        <v>809</v>
      </c>
      <c r="G5884" t="s">
        <v>814</v>
      </c>
      <c r="H5884" s="3" t="s">
        <v>815</v>
      </c>
      <c r="I5884" s="8">
        <v>9.1567080000000001</v>
      </c>
      <c r="J5884" s="8">
        <v>-79.847702999999996</v>
      </c>
      <c r="K5884" t="s">
        <v>109</v>
      </c>
      <c r="L5884" t="s">
        <v>110</v>
      </c>
      <c r="M5884" t="s">
        <v>812</v>
      </c>
      <c r="N5884" t="s">
        <v>1315</v>
      </c>
      <c r="O5884" s="12">
        <v>1979</v>
      </c>
      <c r="P5884" s="12">
        <v>4</v>
      </c>
      <c r="Q5884" s="12">
        <v>1979</v>
      </c>
      <c r="R5884" s="12">
        <v>6</v>
      </c>
      <c r="S5884">
        <v>3</v>
      </c>
      <c r="T5884" s="7">
        <v>13</v>
      </c>
      <c r="U5884">
        <v>16</v>
      </c>
      <c r="V5884" t="s">
        <v>813</v>
      </c>
      <c r="W5884">
        <f t="shared" si="70"/>
        <v>240</v>
      </c>
      <c r="X5884" s="5">
        <v>1</v>
      </c>
      <c r="Y5884" s="15" t="s">
        <v>48</v>
      </c>
      <c r="Z5884" t="s">
        <v>55</v>
      </c>
      <c r="AA5884" t="s">
        <v>1168</v>
      </c>
      <c r="AB5884">
        <v>2</v>
      </c>
      <c r="AC5884" t="s">
        <v>1479</v>
      </c>
      <c r="AD5884" t="s">
        <v>1660</v>
      </c>
    </row>
    <row r="5885" spans="1:30" ht="14.4" x14ac:dyDescent="0.3">
      <c r="A5885">
        <v>50</v>
      </c>
      <c r="B5885" t="s">
        <v>24</v>
      </c>
      <c r="C5885" t="s">
        <v>368</v>
      </c>
      <c r="D5885" t="s">
        <v>369</v>
      </c>
      <c r="E5885">
        <v>1983</v>
      </c>
      <c r="F5885" t="s">
        <v>809</v>
      </c>
      <c r="G5885" t="s">
        <v>814</v>
      </c>
      <c r="H5885" s="3" t="s">
        <v>815</v>
      </c>
      <c r="I5885" s="8">
        <v>9.1567080000000001</v>
      </c>
      <c r="J5885" s="8">
        <v>-79.847702999999996</v>
      </c>
      <c r="K5885" t="s">
        <v>109</v>
      </c>
      <c r="L5885" t="s">
        <v>110</v>
      </c>
      <c r="M5885" t="s">
        <v>812</v>
      </c>
      <c r="N5885" t="s">
        <v>1315</v>
      </c>
      <c r="O5885" s="12">
        <v>1979</v>
      </c>
      <c r="P5885" s="12">
        <v>4</v>
      </c>
      <c r="Q5885" s="12">
        <v>1979</v>
      </c>
      <c r="R5885" s="12">
        <v>6</v>
      </c>
      <c r="S5885">
        <v>3</v>
      </c>
      <c r="T5885" s="7">
        <v>13</v>
      </c>
      <c r="U5885">
        <v>16</v>
      </c>
      <c r="V5885" t="s">
        <v>813</v>
      </c>
      <c r="W5885">
        <f t="shared" si="70"/>
        <v>240</v>
      </c>
      <c r="X5885" s="5">
        <v>1</v>
      </c>
      <c r="Y5885" s="15" t="s">
        <v>48</v>
      </c>
      <c r="Z5885" t="s">
        <v>55</v>
      </c>
      <c r="AA5885" t="s">
        <v>1129</v>
      </c>
      <c r="AB5885">
        <v>207</v>
      </c>
      <c r="AC5885" t="s">
        <v>1479</v>
      </c>
      <c r="AD5885" t="s">
        <v>1660</v>
      </c>
    </row>
    <row r="5886" spans="1:30" ht="14.4" x14ac:dyDescent="0.3">
      <c r="A5886">
        <v>50</v>
      </c>
      <c r="B5886" t="s">
        <v>24</v>
      </c>
      <c r="C5886" t="s">
        <v>368</v>
      </c>
      <c r="D5886" t="s">
        <v>369</v>
      </c>
      <c r="E5886">
        <v>1983</v>
      </c>
      <c r="F5886" t="s">
        <v>809</v>
      </c>
      <c r="G5886" t="s">
        <v>814</v>
      </c>
      <c r="H5886" s="3" t="s">
        <v>815</v>
      </c>
      <c r="I5886" s="8">
        <v>9.1567080000000001</v>
      </c>
      <c r="J5886" s="8">
        <v>-79.847702999999996</v>
      </c>
      <c r="K5886" t="s">
        <v>109</v>
      </c>
      <c r="L5886" t="s">
        <v>110</v>
      </c>
      <c r="M5886" t="s">
        <v>812</v>
      </c>
      <c r="N5886" t="s">
        <v>1315</v>
      </c>
      <c r="O5886" s="12">
        <v>1979</v>
      </c>
      <c r="P5886" s="12">
        <v>4</v>
      </c>
      <c r="Q5886" s="12">
        <v>1979</v>
      </c>
      <c r="R5886" s="12">
        <v>6</v>
      </c>
      <c r="S5886">
        <v>3</v>
      </c>
      <c r="T5886" s="7">
        <v>13</v>
      </c>
      <c r="U5886">
        <v>16</v>
      </c>
      <c r="V5886" t="s">
        <v>813</v>
      </c>
      <c r="W5886">
        <f t="shared" si="70"/>
        <v>240</v>
      </c>
      <c r="X5886" s="5">
        <v>1</v>
      </c>
      <c r="Y5886" s="15" t="s">
        <v>48</v>
      </c>
      <c r="Z5886" t="s">
        <v>55</v>
      </c>
      <c r="AA5886" t="s">
        <v>1187</v>
      </c>
      <c r="AB5886">
        <v>7</v>
      </c>
      <c r="AC5886" t="s">
        <v>1479</v>
      </c>
      <c r="AD5886" t="s">
        <v>1660</v>
      </c>
    </row>
    <row r="5887" spans="1:30" ht="14.4" x14ac:dyDescent="0.3">
      <c r="A5887">
        <v>50</v>
      </c>
      <c r="B5887" t="s">
        <v>24</v>
      </c>
      <c r="C5887" t="s">
        <v>368</v>
      </c>
      <c r="D5887" t="s">
        <v>369</v>
      </c>
      <c r="E5887">
        <v>1983</v>
      </c>
      <c r="F5887" t="s">
        <v>809</v>
      </c>
      <c r="G5887" t="s">
        <v>814</v>
      </c>
      <c r="H5887" s="3" t="s">
        <v>815</v>
      </c>
      <c r="I5887" s="8">
        <v>9.1567080000000001</v>
      </c>
      <c r="J5887" s="8">
        <v>-79.847702999999996</v>
      </c>
      <c r="K5887" t="s">
        <v>109</v>
      </c>
      <c r="L5887" t="s">
        <v>110</v>
      </c>
      <c r="M5887" t="s">
        <v>812</v>
      </c>
      <c r="N5887" t="s">
        <v>1315</v>
      </c>
      <c r="O5887" s="12">
        <v>1979</v>
      </c>
      <c r="P5887" s="12">
        <v>4</v>
      </c>
      <c r="Q5887" s="12">
        <v>1979</v>
      </c>
      <c r="R5887" s="12">
        <v>6</v>
      </c>
      <c r="S5887">
        <v>3</v>
      </c>
      <c r="T5887" s="7">
        <v>13</v>
      </c>
      <c r="U5887">
        <v>16</v>
      </c>
      <c r="V5887" t="s">
        <v>813</v>
      </c>
      <c r="W5887">
        <f t="shared" si="70"/>
        <v>240</v>
      </c>
      <c r="X5887" s="5">
        <v>1</v>
      </c>
      <c r="Y5887" s="15" t="s">
        <v>48</v>
      </c>
      <c r="Z5887" t="s">
        <v>49</v>
      </c>
      <c r="AA5887" t="s">
        <v>1192</v>
      </c>
      <c r="AB5887">
        <v>4</v>
      </c>
      <c r="AC5887" t="s">
        <v>1479</v>
      </c>
      <c r="AD5887" t="s">
        <v>1660</v>
      </c>
    </row>
    <row r="5888" spans="1:30" ht="14.4" x14ac:dyDescent="0.3">
      <c r="A5888">
        <v>50</v>
      </c>
      <c r="B5888" t="s">
        <v>24</v>
      </c>
      <c r="C5888" t="s">
        <v>368</v>
      </c>
      <c r="D5888" t="s">
        <v>369</v>
      </c>
      <c r="E5888">
        <v>1983</v>
      </c>
      <c r="F5888" t="s">
        <v>809</v>
      </c>
      <c r="G5888" t="s">
        <v>814</v>
      </c>
      <c r="H5888" s="3" t="s">
        <v>815</v>
      </c>
      <c r="I5888" s="8">
        <v>9.1567080000000001</v>
      </c>
      <c r="J5888" s="8">
        <v>-79.847702999999996</v>
      </c>
      <c r="K5888" t="s">
        <v>109</v>
      </c>
      <c r="L5888" t="s">
        <v>110</v>
      </c>
      <c r="M5888" t="s">
        <v>812</v>
      </c>
      <c r="N5888" t="s">
        <v>1315</v>
      </c>
      <c r="O5888" s="12">
        <v>1979</v>
      </c>
      <c r="P5888" s="12">
        <v>4</v>
      </c>
      <c r="Q5888" s="12">
        <v>1979</v>
      </c>
      <c r="R5888" s="12">
        <v>6</v>
      </c>
      <c r="S5888">
        <v>3</v>
      </c>
      <c r="T5888" s="7">
        <v>13</v>
      </c>
      <c r="U5888">
        <v>16</v>
      </c>
      <c r="V5888" t="s">
        <v>813</v>
      </c>
      <c r="W5888">
        <f t="shared" si="70"/>
        <v>240</v>
      </c>
      <c r="X5888" s="5">
        <v>1</v>
      </c>
      <c r="Y5888" s="15" t="s">
        <v>48</v>
      </c>
      <c r="Z5888" t="s">
        <v>49</v>
      </c>
      <c r="AA5888" t="s">
        <v>1148</v>
      </c>
      <c r="AB5888">
        <v>1</v>
      </c>
      <c r="AC5888" t="s">
        <v>1479</v>
      </c>
      <c r="AD5888" t="s">
        <v>1660</v>
      </c>
    </row>
    <row r="5889" spans="1:30" ht="14.4" x14ac:dyDescent="0.3">
      <c r="A5889">
        <v>50</v>
      </c>
      <c r="B5889" t="s">
        <v>24</v>
      </c>
      <c r="C5889" t="s">
        <v>368</v>
      </c>
      <c r="D5889" t="s">
        <v>369</v>
      </c>
      <c r="E5889">
        <v>1983</v>
      </c>
      <c r="F5889" t="s">
        <v>809</v>
      </c>
      <c r="G5889" t="s">
        <v>814</v>
      </c>
      <c r="H5889" s="3" t="s">
        <v>815</v>
      </c>
      <c r="I5889" s="8">
        <v>9.1567080000000001</v>
      </c>
      <c r="J5889" s="8">
        <v>-79.847702999999996</v>
      </c>
      <c r="K5889" t="s">
        <v>109</v>
      </c>
      <c r="L5889" t="s">
        <v>110</v>
      </c>
      <c r="M5889" t="s">
        <v>812</v>
      </c>
      <c r="N5889" t="s">
        <v>1315</v>
      </c>
      <c r="O5889" s="12">
        <v>1979</v>
      </c>
      <c r="P5889" s="12">
        <v>4</v>
      </c>
      <c r="Q5889" s="12">
        <v>1979</v>
      </c>
      <c r="R5889" s="12">
        <v>6</v>
      </c>
      <c r="S5889">
        <v>3</v>
      </c>
      <c r="T5889" s="7">
        <v>13</v>
      </c>
      <c r="U5889">
        <v>16</v>
      </c>
      <c r="V5889" t="s">
        <v>813</v>
      </c>
      <c r="W5889">
        <f t="shared" si="70"/>
        <v>240</v>
      </c>
      <c r="X5889" s="5">
        <v>1</v>
      </c>
      <c r="Y5889" s="15" t="s">
        <v>48</v>
      </c>
      <c r="Z5889" t="s">
        <v>49</v>
      </c>
      <c r="AA5889" t="s">
        <v>1193</v>
      </c>
      <c r="AB5889">
        <v>220</v>
      </c>
      <c r="AC5889" t="s">
        <v>1479</v>
      </c>
      <c r="AD5889" t="s">
        <v>1660</v>
      </c>
    </row>
    <row r="5890" spans="1:30" ht="14.4" x14ac:dyDescent="0.3">
      <c r="A5890">
        <v>50</v>
      </c>
      <c r="B5890" t="s">
        <v>24</v>
      </c>
      <c r="C5890" t="s">
        <v>368</v>
      </c>
      <c r="D5890" t="s">
        <v>369</v>
      </c>
      <c r="E5890">
        <v>1983</v>
      </c>
      <c r="F5890" t="s">
        <v>809</v>
      </c>
      <c r="G5890" t="s">
        <v>814</v>
      </c>
      <c r="H5890" s="3" t="s">
        <v>815</v>
      </c>
      <c r="I5890" s="8">
        <v>9.1567080000000001</v>
      </c>
      <c r="J5890" s="8">
        <v>-79.847702999999996</v>
      </c>
      <c r="K5890" t="s">
        <v>109</v>
      </c>
      <c r="L5890" t="s">
        <v>110</v>
      </c>
      <c r="M5890" t="s">
        <v>812</v>
      </c>
      <c r="N5890" t="s">
        <v>1315</v>
      </c>
      <c r="O5890" s="12">
        <v>1979</v>
      </c>
      <c r="P5890" s="12">
        <v>4</v>
      </c>
      <c r="Q5890" s="12">
        <v>1979</v>
      </c>
      <c r="R5890" s="12">
        <v>6</v>
      </c>
      <c r="S5890">
        <v>3</v>
      </c>
      <c r="T5890" s="7">
        <v>13</v>
      </c>
      <c r="U5890">
        <v>16</v>
      </c>
      <c r="V5890" t="s">
        <v>813</v>
      </c>
      <c r="W5890">
        <f t="shared" si="70"/>
        <v>240</v>
      </c>
      <c r="X5890" s="5">
        <v>1</v>
      </c>
      <c r="Y5890" s="15" t="s">
        <v>48</v>
      </c>
      <c r="Z5890" t="s">
        <v>49</v>
      </c>
      <c r="AA5890" t="s">
        <v>1194</v>
      </c>
      <c r="AB5890">
        <v>4</v>
      </c>
      <c r="AC5890" t="s">
        <v>1479</v>
      </c>
      <c r="AD5890" t="s">
        <v>1660</v>
      </c>
    </row>
    <row r="5891" spans="1:30" ht="14.4" x14ac:dyDescent="0.3">
      <c r="A5891">
        <v>50</v>
      </c>
      <c r="B5891" t="s">
        <v>24</v>
      </c>
      <c r="C5891" t="s">
        <v>368</v>
      </c>
      <c r="D5891" t="s">
        <v>369</v>
      </c>
      <c r="E5891">
        <v>1983</v>
      </c>
      <c r="F5891" t="s">
        <v>809</v>
      </c>
      <c r="G5891" t="s">
        <v>814</v>
      </c>
      <c r="H5891" s="3" t="s">
        <v>815</v>
      </c>
      <c r="I5891" s="8">
        <v>9.1567080000000001</v>
      </c>
      <c r="J5891" s="8">
        <v>-79.847702999999996</v>
      </c>
      <c r="K5891" t="s">
        <v>109</v>
      </c>
      <c r="L5891" t="s">
        <v>110</v>
      </c>
      <c r="M5891" t="s">
        <v>812</v>
      </c>
      <c r="N5891" t="s">
        <v>1315</v>
      </c>
      <c r="O5891" s="12">
        <v>1979</v>
      </c>
      <c r="P5891" s="12">
        <v>4</v>
      </c>
      <c r="Q5891" s="12">
        <v>1979</v>
      </c>
      <c r="R5891" s="12">
        <v>6</v>
      </c>
      <c r="S5891">
        <v>3</v>
      </c>
      <c r="T5891" s="7">
        <v>13</v>
      </c>
      <c r="U5891">
        <v>16</v>
      </c>
      <c r="V5891" t="s">
        <v>813</v>
      </c>
      <c r="W5891">
        <f t="shared" si="70"/>
        <v>240</v>
      </c>
      <c r="X5891" s="5">
        <v>1</v>
      </c>
      <c r="Y5891" s="15" t="s">
        <v>48</v>
      </c>
      <c r="Z5891" t="s">
        <v>49</v>
      </c>
      <c r="AA5891" t="s">
        <v>1149</v>
      </c>
      <c r="AB5891">
        <v>28</v>
      </c>
      <c r="AC5891" t="s">
        <v>1479</v>
      </c>
      <c r="AD5891" t="s">
        <v>1660</v>
      </c>
    </row>
    <row r="5892" spans="1:30" ht="14.4" x14ac:dyDescent="0.3">
      <c r="A5892">
        <v>50</v>
      </c>
      <c r="B5892" t="s">
        <v>24</v>
      </c>
      <c r="C5892" t="s">
        <v>368</v>
      </c>
      <c r="D5892" t="s">
        <v>369</v>
      </c>
      <c r="E5892">
        <v>1983</v>
      </c>
      <c r="F5892" t="s">
        <v>809</v>
      </c>
      <c r="G5892" t="s">
        <v>814</v>
      </c>
      <c r="H5892" s="3" t="s">
        <v>815</v>
      </c>
      <c r="I5892" s="8">
        <v>9.1567080000000001</v>
      </c>
      <c r="J5892" s="8">
        <v>-79.847702999999996</v>
      </c>
      <c r="K5892" t="s">
        <v>109</v>
      </c>
      <c r="L5892" t="s">
        <v>110</v>
      </c>
      <c r="M5892" t="s">
        <v>812</v>
      </c>
      <c r="N5892" t="s">
        <v>1315</v>
      </c>
      <c r="O5892" s="12">
        <v>1979</v>
      </c>
      <c r="P5892" s="12">
        <v>4</v>
      </c>
      <c r="Q5892" s="12">
        <v>1979</v>
      </c>
      <c r="R5892" s="12">
        <v>6</v>
      </c>
      <c r="S5892">
        <v>3</v>
      </c>
      <c r="T5892" s="7">
        <v>13</v>
      </c>
      <c r="U5892">
        <v>16</v>
      </c>
      <c r="V5892" t="s">
        <v>813</v>
      </c>
      <c r="W5892">
        <f t="shared" si="70"/>
        <v>240</v>
      </c>
      <c r="X5892" s="5">
        <v>1</v>
      </c>
      <c r="Y5892" s="15" t="s">
        <v>48</v>
      </c>
      <c r="Z5892" t="s">
        <v>49</v>
      </c>
      <c r="AA5892" t="s">
        <v>483</v>
      </c>
      <c r="AB5892">
        <v>2</v>
      </c>
      <c r="AC5892" t="s">
        <v>1479</v>
      </c>
      <c r="AD5892" t="s">
        <v>1660</v>
      </c>
    </row>
    <row r="5893" spans="1:30" ht="14.4" x14ac:dyDescent="0.3">
      <c r="A5893">
        <v>50</v>
      </c>
      <c r="B5893" t="s">
        <v>24</v>
      </c>
      <c r="C5893" t="s">
        <v>368</v>
      </c>
      <c r="D5893" t="s">
        <v>369</v>
      </c>
      <c r="E5893">
        <v>1983</v>
      </c>
      <c r="F5893" t="s">
        <v>809</v>
      </c>
      <c r="G5893" t="s">
        <v>814</v>
      </c>
      <c r="H5893" s="3" t="s">
        <v>815</v>
      </c>
      <c r="I5893" s="8">
        <v>9.1567080000000001</v>
      </c>
      <c r="J5893" s="8">
        <v>-79.847702999999996</v>
      </c>
      <c r="K5893" t="s">
        <v>109</v>
      </c>
      <c r="L5893" t="s">
        <v>110</v>
      </c>
      <c r="M5893" t="s">
        <v>812</v>
      </c>
      <c r="N5893" t="s">
        <v>1315</v>
      </c>
      <c r="O5893" s="12">
        <v>1979</v>
      </c>
      <c r="P5893" s="12">
        <v>4</v>
      </c>
      <c r="Q5893" s="12">
        <v>1979</v>
      </c>
      <c r="R5893" s="12">
        <v>6</v>
      </c>
      <c r="S5893">
        <v>3</v>
      </c>
      <c r="T5893" s="7">
        <v>13</v>
      </c>
      <c r="U5893">
        <v>16</v>
      </c>
      <c r="V5893" t="s">
        <v>813</v>
      </c>
      <c r="W5893">
        <f t="shared" si="70"/>
        <v>240</v>
      </c>
      <c r="X5893" s="5">
        <v>1</v>
      </c>
      <c r="Y5893" s="15" t="s">
        <v>48</v>
      </c>
      <c r="Z5893" t="s">
        <v>49</v>
      </c>
      <c r="AA5893" t="s">
        <v>490</v>
      </c>
      <c r="AB5893">
        <v>57</v>
      </c>
      <c r="AC5893" t="s">
        <v>1479</v>
      </c>
      <c r="AD5893" t="s">
        <v>1660</v>
      </c>
    </row>
    <row r="5894" spans="1:30" ht="14.4" x14ac:dyDescent="0.3">
      <c r="A5894">
        <v>50</v>
      </c>
      <c r="B5894" t="s">
        <v>24</v>
      </c>
      <c r="C5894" t="s">
        <v>368</v>
      </c>
      <c r="D5894" t="s">
        <v>369</v>
      </c>
      <c r="E5894">
        <v>1983</v>
      </c>
      <c r="F5894" t="s">
        <v>809</v>
      </c>
      <c r="G5894" t="s">
        <v>814</v>
      </c>
      <c r="H5894" s="3" t="s">
        <v>815</v>
      </c>
      <c r="I5894" s="8">
        <v>9.1567080000000001</v>
      </c>
      <c r="J5894" s="8">
        <v>-79.847702999999996</v>
      </c>
      <c r="K5894" t="s">
        <v>109</v>
      </c>
      <c r="L5894" t="s">
        <v>110</v>
      </c>
      <c r="M5894" t="s">
        <v>812</v>
      </c>
      <c r="N5894" t="s">
        <v>1315</v>
      </c>
      <c r="O5894" s="12">
        <v>1979</v>
      </c>
      <c r="P5894" s="12">
        <v>4</v>
      </c>
      <c r="Q5894" s="12">
        <v>1979</v>
      </c>
      <c r="R5894" s="12">
        <v>6</v>
      </c>
      <c r="S5894">
        <v>3</v>
      </c>
      <c r="T5894" s="7">
        <v>13</v>
      </c>
      <c r="U5894">
        <v>16</v>
      </c>
      <c r="V5894" t="s">
        <v>813</v>
      </c>
      <c r="W5894">
        <f t="shared" si="70"/>
        <v>240</v>
      </c>
      <c r="X5894" s="5">
        <v>1</v>
      </c>
      <c r="Y5894" s="15" t="s">
        <v>48</v>
      </c>
      <c r="Z5894" t="s">
        <v>49</v>
      </c>
      <c r="AA5894" t="s">
        <v>1195</v>
      </c>
      <c r="AB5894">
        <v>1</v>
      </c>
      <c r="AC5894" t="s">
        <v>1479</v>
      </c>
      <c r="AD5894" t="s">
        <v>1660</v>
      </c>
    </row>
    <row r="5895" spans="1:30" ht="14.4" x14ac:dyDescent="0.3">
      <c r="A5895">
        <v>50</v>
      </c>
      <c r="B5895" t="s">
        <v>24</v>
      </c>
      <c r="C5895" t="s">
        <v>368</v>
      </c>
      <c r="D5895" t="s">
        <v>369</v>
      </c>
      <c r="E5895">
        <v>1983</v>
      </c>
      <c r="F5895" t="s">
        <v>809</v>
      </c>
      <c r="G5895" t="s">
        <v>814</v>
      </c>
      <c r="H5895" s="3" t="s">
        <v>815</v>
      </c>
      <c r="I5895" s="8">
        <v>9.1567080000000001</v>
      </c>
      <c r="J5895" s="8">
        <v>-79.847702999999996</v>
      </c>
      <c r="K5895" t="s">
        <v>109</v>
      </c>
      <c r="L5895" t="s">
        <v>110</v>
      </c>
      <c r="M5895" t="s">
        <v>812</v>
      </c>
      <c r="N5895" t="s">
        <v>1315</v>
      </c>
      <c r="O5895" s="12">
        <v>1979</v>
      </c>
      <c r="P5895" s="12">
        <v>4</v>
      </c>
      <c r="Q5895" s="12">
        <v>1979</v>
      </c>
      <c r="R5895" s="12">
        <v>6</v>
      </c>
      <c r="S5895">
        <v>3</v>
      </c>
      <c r="T5895" s="7">
        <v>13</v>
      </c>
      <c r="U5895">
        <v>16</v>
      </c>
      <c r="V5895" t="s">
        <v>813</v>
      </c>
      <c r="W5895">
        <f t="shared" si="70"/>
        <v>240</v>
      </c>
      <c r="X5895" s="5">
        <v>1</v>
      </c>
      <c r="Y5895" s="15" t="s">
        <v>48</v>
      </c>
      <c r="Z5895" t="s">
        <v>49</v>
      </c>
      <c r="AA5895" t="s">
        <v>50</v>
      </c>
      <c r="AB5895">
        <v>32</v>
      </c>
      <c r="AC5895" t="s">
        <v>1479</v>
      </c>
      <c r="AD5895" t="s">
        <v>1660</v>
      </c>
    </row>
    <row r="5896" spans="1:30" ht="14.4" x14ac:dyDescent="0.3">
      <c r="A5896">
        <v>50</v>
      </c>
      <c r="B5896" t="s">
        <v>24</v>
      </c>
      <c r="C5896" t="s">
        <v>368</v>
      </c>
      <c r="D5896" t="s">
        <v>369</v>
      </c>
      <c r="E5896">
        <v>1983</v>
      </c>
      <c r="F5896" t="s">
        <v>809</v>
      </c>
      <c r="G5896" t="s">
        <v>814</v>
      </c>
      <c r="H5896" s="3" t="s">
        <v>815</v>
      </c>
      <c r="I5896" s="8">
        <v>9.1567080000000001</v>
      </c>
      <c r="J5896" s="8">
        <v>-79.847702999999996</v>
      </c>
      <c r="K5896" t="s">
        <v>109</v>
      </c>
      <c r="L5896" t="s">
        <v>110</v>
      </c>
      <c r="M5896" t="s">
        <v>812</v>
      </c>
      <c r="N5896" t="s">
        <v>1315</v>
      </c>
      <c r="O5896" s="12">
        <v>1979</v>
      </c>
      <c r="P5896" s="12">
        <v>4</v>
      </c>
      <c r="Q5896" s="12">
        <v>1979</v>
      </c>
      <c r="R5896" s="12">
        <v>6</v>
      </c>
      <c r="S5896">
        <v>3</v>
      </c>
      <c r="T5896" s="7">
        <v>13</v>
      </c>
      <c r="U5896">
        <v>16</v>
      </c>
      <c r="V5896" t="s">
        <v>813</v>
      </c>
      <c r="W5896">
        <f t="shared" si="70"/>
        <v>240</v>
      </c>
      <c r="X5896" s="5">
        <v>1</v>
      </c>
      <c r="Y5896" s="15" t="s">
        <v>48</v>
      </c>
      <c r="Z5896" t="s">
        <v>83</v>
      </c>
      <c r="AA5896" t="s">
        <v>128</v>
      </c>
      <c r="AB5896">
        <v>0</v>
      </c>
      <c r="AC5896" t="s">
        <v>1479</v>
      </c>
      <c r="AD5896" t="s">
        <v>1660</v>
      </c>
    </row>
    <row r="5897" spans="1:30" ht="14.4" x14ac:dyDescent="0.3">
      <c r="A5897">
        <v>50</v>
      </c>
      <c r="B5897" t="s">
        <v>24</v>
      </c>
      <c r="C5897" t="s">
        <v>368</v>
      </c>
      <c r="D5897" t="s">
        <v>369</v>
      </c>
      <c r="E5897">
        <v>1983</v>
      </c>
      <c r="F5897" t="s">
        <v>809</v>
      </c>
      <c r="G5897" t="s">
        <v>814</v>
      </c>
      <c r="H5897" s="3" t="s">
        <v>815</v>
      </c>
      <c r="I5897" s="8">
        <v>9.1567080000000001</v>
      </c>
      <c r="J5897" s="8">
        <v>-79.847702999999996</v>
      </c>
      <c r="K5897" t="s">
        <v>109</v>
      </c>
      <c r="L5897" t="s">
        <v>110</v>
      </c>
      <c r="M5897" t="s">
        <v>812</v>
      </c>
      <c r="N5897" t="s">
        <v>1315</v>
      </c>
      <c r="O5897" s="12">
        <v>1979</v>
      </c>
      <c r="P5897" s="12">
        <v>4</v>
      </c>
      <c r="Q5897" s="12">
        <v>1979</v>
      </c>
      <c r="R5897" s="12">
        <v>6</v>
      </c>
      <c r="S5897">
        <v>3</v>
      </c>
      <c r="T5897" s="7">
        <v>13</v>
      </c>
      <c r="U5897">
        <v>16</v>
      </c>
      <c r="V5897" t="s">
        <v>813</v>
      </c>
      <c r="W5897">
        <f t="shared" si="70"/>
        <v>240</v>
      </c>
      <c r="X5897" s="5">
        <v>1</v>
      </c>
      <c r="Y5897" s="15" t="s">
        <v>48</v>
      </c>
      <c r="Z5897" t="s">
        <v>83</v>
      </c>
      <c r="AA5897" t="s">
        <v>84</v>
      </c>
      <c r="AB5897">
        <v>795</v>
      </c>
      <c r="AC5897" t="s">
        <v>1479</v>
      </c>
      <c r="AD5897" t="s">
        <v>1660</v>
      </c>
    </row>
    <row r="5898" spans="1:30" ht="14.4" x14ac:dyDescent="0.3">
      <c r="A5898">
        <v>50</v>
      </c>
      <c r="B5898" t="s">
        <v>24</v>
      </c>
      <c r="C5898" t="s">
        <v>368</v>
      </c>
      <c r="D5898" t="s">
        <v>369</v>
      </c>
      <c r="E5898">
        <v>1983</v>
      </c>
      <c r="F5898" t="s">
        <v>809</v>
      </c>
      <c r="G5898" t="s">
        <v>814</v>
      </c>
      <c r="H5898" s="3" t="s">
        <v>815</v>
      </c>
      <c r="I5898" s="8">
        <v>9.1567080000000001</v>
      </c>
      <c r="J5898" s="8">
        <v>-79.847702999999996</v>
      </c>
      <c r="K5898" t="s">
        <v>109</v>
      </c>
      <c r="L5898" t="s">
        <v>110</v>
      </c>
      <c r="M5898" t="s">
        <v>812</v>
      </c>
      <c r="N5898" t="s">
        <v>1315</v>
      </c>
      <c r="O5898" s="12">
        <v>1979</v>
      </c>
      <c r="P5898" s="12">
        <v>4</v>
      </c>
      <c r="Q5898" s="12">
        <v>1979</v>
      </c>
      <c r="R5898" s="12">
        <v>6</v>
      </c>
      <c r="S5898">
        <v>3</v>
      </c>
      <c r="T5898" s="7">
        <v>13</v>
      </c>
      <c r="U5898">
        <v>16</v>
      </c>
      <c r="V5898" t="s">
        <v>813</v>
      </c>
      <c r="W5898">
        <f t="shared" si="70"/>
        <v>240</v>
      </c>
      <c r="X5898" s="5">
        <v>1</v>
      </c>
      <c r="Y5898" s="15" t="s">
        <v>48</v>
      </c>
      <c r="Z5898" t="s">
        <v>83</v>
      </c>
      <c r="AA5898" t="s">
        <v>911</v>
      </c>
      <c r="AB5898">
        <v>518</v>
      </c>
      <c r="AC5898" t="s">
        <v>1479</v>
      </c>
      <c r="AD5898" t="s">
        <v>1660</v>
      </c>
    </row>
    <row r="5899" spans="1:30" ht="14.4" x14ac:dyDescent="0.3">
      <c r="A5899">
        <v>50</v>
      </c>
      <c r="B5899" t="s">
        <v>24</v>
      </c>
      <c r="C5899" t="s">
        <v>368</v>
      </c>
      <c r="D5899" t="s">
        <v>369</v>
      </c>
      <c r="E5899">
        <v>1983</v>
      </c>
      <c r="F5899" t="s">
        <v>809</v>
      </c>
      <c r="G5899" t="s">
        <v>814</v>
      </c>
      <c r="H5899" s="3" t="s">
        <v>815</v>
      </c>
      <c r="I5899" s="8">
        <v>9.1567080000000001</v>
      </c>
      <c r="J5899" s="8">
        <v>-79.847702999999996</v>
      </c>
      <c r="K5899" t="s">
        <v>109</v>
      </c>
      <c r="L5899" t="s">
        <v>110</v>
      </c>
      <c r="M5899" t="s">
        <v>812</v>
      </c>
      <c r="N5899" t="s">
        <v>1315</v>
      </c>
      <c r="O5899" s="12">
        <v>1979</v>
      </c>
      <c r="P5899" s="12">
        <v>4</v>
      </c>
      <c r="Q5899" s="12">
        <v>1979</v>
      </c>
      <c r="R5899" s="12">
        <v>6</v>
      </c>
      <c r="S5899">
        <v>3</v>
      </c>
      <c r="T5899" s="7">
        <v>13</v>
      </c>
      <c r="U5899">
        <v>16</v>
      </c>
      <c r="V5899" t="s">
        <v>813</v>
      </c>
      <c r="W5899">
        <f t="shared" si="70"/>
        <v>240</v>
      </c>
      <c r="X5899" s="5">
        <v>1</v>
      </c>
      <c r="Y5899" s="15" t="s">
        <v>48</v>
      </c>
      <c r="Z5899" t="s">
        <v>83</v>
      </c>
      <c r="AA5899" t="s">
        <v>87</v>
      </c>
      <c r="AB5899">
        <v>731</v>
      </c>
      <c r="AC5899" t="s">
        <v>1479</v>
      </c>
      <c r="AD5899" t="s">
        <v>1660</v>
      </c>
    </row>
    <row r="5900" spans="1:30" ht="14.4" x14ac:dyDescent="0.3">
      <c r="A5900">
        <v>50</v>
      </c>
      <c r="B5900" t="s">
        <v>24</v>
      </c>
      <c r="C5900" t="s">
        <v>368</v>
      </c>
      <c r="D5900" t="s">
        <v>369</v>
      </c>
      <c r="E5900">
        <v>1983</v>
      </c>
      <c r="F5900" t="s">
        <v>809</v>
      </c>
      <c r="G5900" t="s">
        <v>814</v>
      </c>
      <c r="H5900" s="3" t="s">
        <v>815</v>
      </c>
      <c r="I5900" s="8">
        <v>9.1567080000000001</v>
      </c>
      <c r="J5900" s="8">
        <v>-79.847702999999996</v>
      </c>
      <c r="K5900" t="s">
        <v>109</v>
      </c>
      <c r="L5900" t="s">
        <v>110</v>
      </c>
      <c r="M5900" t="s">
        <v>812</v>
      </c>
      <c r="N5900" t="s">
        <v>1315</v>
      </c>
      <c r="O5900" s="12">
        <v>1979</v>
      </c>
      <c r="P5900" s="12">
        <v>4</v>
      </c>
      <c r="Q5900" s="12">
        <v>1979</v>
      </c>
      <c r="R5900" s="12">
        <v>6</v>
      </c>
      <c r="S5900">
        <v>3</v>
      </c>
      <c r="T5900" s="7">
        <v>13</v>
      </c>
      <c r="U5900">
        <v>16</v>
      </c>
      <c r="V5900" t="s">
        <v>813</v>
      </c>
      <c r="W5900">
        <f t="shared" si="70"/>
        <v>240</v>
      </c>
      <c r="X5900" s="5">
        <v>1</v>
      </c>
      <c r="Y5900" s="15" t="s">
        <v>48</v>
      </c>
      <c r="Z5900" t="s">
        <v>83</v>
      </c>
      <c r="AA5900" t="s">
        <v>1196</v>
      </c>
      <c r="AB5900">
        <v>0</v>
      </c>
      <c r="AC5900" t="s">
        <v>1479</v>
      </c>
      <c r="AD5900" t="s">
        <v>1660</v>
      </c>
    </row>
    <row r="5901" spans="1:30" ht="14.4" x14ac:dyDescent="0.3">
      <c r="A5901">
        <v>50</v>
      </c>
      <c r="B5901" t="s">
        <v>24</v>
      </c>
      <c r="C5901" t="s">
        <v>368</v>
      </c>
      <c r="D5901" t="s">
        <v>369</v>
      </c>
      <c r="E5901">
        <v>1983</v>
      </c>
      <c r="F5901" t="s">
        <v>809</v>
      </c>
      <c r="G5901" t="s">
        <v>814</v>
      </c>
      <c r="H5901" s="3" t="s">
        <v>815</v>
      </c>
      <c r="I5901" s="8">
        <v>9.1567080000000001</v>
      </c>
      <c r="J5901" s="8">
        <v>-79.847702999999996</v>
      </c>
      <c r="K5901" t="s">
        <v>109</v>
      </c>
      <c r="L5901" t="s">
        <v>110</v>
      </c>
      <c r="M5901" t="s">
        <v>812</v>
      </c>
      <c r="N5901" t="s">
        <v>1315</v>
      </c>
      <c r="O5901" s="12">
        <v>1979</v>
      </c>
      <c r="P5901" s="12">
        <v>4</v>
      </c>
      <c r="Q5901" s="12">
        <v>1979</v>
      </c>
      <c r="R5901" s="12">
        <v>6</v>
      </c>
      <c r="S5901">
        <v>3</v>
      </c>
      <c r="T5901" s="7">
        <v>13</v>
      </c>
      <c r="U5901">
        <v>16</v>
      </c>
      <c r="V5901" t="s">
        <v>813</v>
      </c>
      <c r="W5901">
        <f t="shared" si="70"/>
        <v>240</v>
      </c>
      <c r="X5901" s="5">
        <v>1</v>
      </c>
      <c r="Y5901" s="15" t="s">
        <v>48</v>
      </c>
      <c r="Z5901" t="s">
        <v>90</v>
      </c>
      <c r="AA5901" t="s">
        <v>666</v>
      </c>
      <c r="AB5901">
        <v>43</v>
      </c>
      <c r="AC5901" t="s">
        <v>1479</v>
      </c>
      <c r="AD5901" t="s">
        <v>1660</v>
      </c>
    </row>
    <row r="5902" spans="1:30" ht="14.4" x14ac:dyDescent="0.3">
      <c r="A5902">
        <v>50</v>
      </c>
      <c r="B5902" t="s">
        <v>24</v>
      </c>
      <c r="C5902" t="s">
        <v>368</v>
      </c>
      <c r="D5902" t="s">
        <v>369</v>
      </c>
      <c r="E5902">
        <v>1983</v>
      </c>
      <c r="F5902" t="s">
        <v>809</v>
      </c>
      <c r="G5902" t="s">
        <v>814</v>
      </c>
      <c r="H5902" s="3" t="s">
        <v>815</v>
      </c>
      <c r="I5902" s="8">
        <v>9.1567080000000001</v>
      </c>
      <c r="J5902" s="8">
        <v>-79.847702999999996</v>
      </c>
      <c r="K5902" t="s">
        <v>109</v>
      </c>
      <c r="L5902" t="s">
        <v>110</v>
      </c>
      <c r="M5902" t="s">
        <v>812</v>
      </c>
      <c r="N5902" t="s">
        <v>1315</v>
      </c>
      <c r="O5902" s="12">
        <v>1979</v>
      </c>
      <c r="P5902" s="12">
        <v>4</v>
      </c>
      <c r="Q5902" s="12">
        <v>1979</v>
      </c>
      <c r="R5902" s="12">
        <v>6</v>
      </c>
      <c r="S5902">
        <v>3</v>
      </c>
      <c r="T5902" s="7">
        <v>13</v>
      </c>
      <c r="U5902">
        <v>16</v>
      </c>
      <c r="V5902" t="s">
        <v>813</v>
      </c>
      <c r="W5902">
        <f t="shared" si="70"/>
        <v>240</v>
      </c>
      <c r="X5902" s="5">
        <v>1</v>
      </c>
      <c r="Y5902" s="15" t="s">
        <v>48</v>
      </c>
      <c r="Z5902" t="s">
        <v>90</v>
      </c>
      <c r="AA5902" t="s">
        <v>91</v>
      </c>
      <c r="AB5902">
        <v>10</v>
      </c>
      <c r="AC5902" t="s">
        <v>1479</v>
      </c>
      <c r="AD5902" t="s">
        <v>1660</v>
      </c>
    </row>
    <row r="5903" spans="1:30" ht="14.4" x14ac:dyDescent="0.3">
      <c r="A5903">
        <v>50</v>
      </c>
      <c r="B5903" t="s">
        <v>24</v>
      </c>
      <c r="C5903" t="s">
        <v>368</v>
      </c>
      <c r="D5903" t="s">
        <v>369</v>
      </c>
      <c r="E5903">
        <v>1983</v>
      </c>
      <c r="F5903" t="s">
        <v>809</v>
      </c>
      <c r="G5903" t="s">
        <v>816</v>
      </c>
      <c r="H5903" s="3" t="s">
        <v>817</v>
      </c>
      <c r="I5903" s="8">
        <v>9.1567080000000001</v>
      </c>
      <c r="J5903" s="8">
        <v>-79.847702999999996</v>
      </c>
      <c r="K5903" t="s">
        <v>109</v>
      </c>
      <c r="L5903" t="s">
        <v>110</v>
      </c>
      <c r="M5903" t="s">
        <v>812</v>
      </c>
      <c r="N5903" t="s">
        <v>1316</v>
      </c>
      <c r="O5903" s="12">
        <v>1979</v>
      </c>
      <c r="P5903" s="12">
        <v>7</v>
      </c>
      <c r="Q5903" s="12">
        <v>1979</v>
      </c>
      <c r="R5903" s="12">
        <v>9</v>
      </c>
      <c r="S5903">
        <v>3</v>
      </c>
      <c r="T5903" s="7">
        <v>13</v>
      </c>
      <c r="U5903">
        <v>16</v>
      </c>
      <c r="V5903" t="s">
        <v>813</v>
      </c>
      <c r="W5903">
        <f t="shared" si="70"/>
        <v>240</v>
      </c>
      <c r="X5903" s="5">
        <v>1</v>
      </c>
      <c r="Y5903" s="15" t="s">
        <v>48</v>
      </c>
      <c r="Z5903" t="s">
        <v>55</v>
      </c>
      <c r="AA5903" t="s">
        <v>1080</v>
      </c>
      <c r="AB5903">
        <v>31</v>
      </c>
      <c r="AC5903" t="s">
        <v>1479</v>
      </c>
      <c r="AD5903" t="s">
        <v>1660</v>
      </c>
    </row>
    <row r="5904" spans="1:30" ht="14.4" x14ac:dyDescent="0.3">
      <c r="A5904">
        <v>50</v>
      </c>
      <c r="B5904" t="s">
        <v>24</v>
      </c>
      <c r="C5904" t="s">
        <v>368</v>
      </c>
      <c r="D5904" t="s">
        <v>369</v>
      </c>
      <c r="E5904">
        <v>1983</v>
      </c>
      <c r="F5904" t="s">
        <v>809</v>
      </c>
      <c r="G5904" t="s">
        <v>816</v>
      </c>
      <c r="H5904" s="3" t="s">
        <v>817</v>
      </c>
      <c r="I5904" s="8">
        <v>9.1567080000000001</v>
      </c>
      <c r="J5904" s="8">
        <v>-79.847702999999996</v>
      </c>
      <c r="K5904" t="s">
        <v>109</v>
      </c>
      <c r="L5904" t="s">
        <v>110</v>
      </c>
      <c r="M5904" t="s">
        <v>812</v>
      </c>
      <c r="N5904" t="s">
        <v>1316</v>
      </c>
      <c r="O5904" s="12">
        <v>1979</v>
      </c>
      <c r="P5904" s="12">
        <v>7</v>
      </c>
      <c r="Q5904" s="12">
        <v>1979</v>
      </c>
      <c r="R5904" s="12">
        <v>9</v>
      </c>
      <c r="S5904">
        <v>3</v>
      </c>
      <c r="T5904" s="7">
        <v>13</v>
      </c>
      <c r="U5904">
        <v>16</v>
      </c>
      <c r="V5904" t="s">
        <v>813</v>
      </c>
      <c r="W5904">
        <f t="shared" si="70"/>
        <v>240</v>
      </c>
      <c r="X5904" s="5">
        <v>1</v>
      </c>
      <c r="Y5904" s="15" t="s">
        <v>48</v>
      </c>
      <c r="Z5904" t="s">
        <v>55</v>
      </c>
      <c r="AA5904" t="s">
        <v>1189</v>
      </c>
      <c r="AB5904">
        <v>30</v>
      </c>
      <c r="AC5904" t="s">
        <v>1479</v>
      </c>
      <c r="AD5904" t="s">
        <v>1660</v>
      </c>
    </row>
    <row r="5905" spans="1:30" ht="14.4" x14ac:dyDescent="0.3">
      <c r="A5905">
        <v>50</v>
      </c>
      <c r="B5905" t="s">
        <v>24</v>
      </c>
      <c r="C5905" t="s">
        <v>368</v>
      </c>
      <c r="D5905" t="s">
        <v>369</v>
      </c>
      <c r="E5905">
        <v>1983</v>
      </c>
      <c r="F5905" t="s">
        <v>809</v>
      </c>
      <c r="G5905" t="s">
        <v>816</v>
      </c>
      <c r="H5905" s="3" t="s">
        <v>817</v>
      </c>
      <c r="I5905" s="8">
        <v>9.1567080000000001</v>
      </c>
      <c r="J5905" s="8">
        <v>-79.847702999999996</v>
      </c>
      <c r="K5905" t="s">
        <v>109</v>
      </c>
      <c r="L5905" t="s">
        <v>110</v>
      </c>
      <c r="M5905" t="s">
        <v>812</v>
      </c>
      <c r="N5905" t="s">
        <v>1316</v>
      </c>
      <c r="O5905" s="12">
        <v>1979</v>
      </c>
      <c r="P5905" s="12">
        <v>7</v>
      </c>
      <c r="Q5905" s="12">
        <v>1979</v>
      </c>
      <c r="R5905" s="12">
        <v>9</v>
      </c>
      <c r="S5905">
        <v>3</v>
      </c>
      <c r="T5905" s="7">
        <v>13</v>
      </c>
      <c r="U5905">
        <v>16</v>
      </c>
      <c r="V5905" t="s">
        <v>813</v>
      </c>
      <c r="W5905">
        <f t="shared" si="70"/>
        <v>240</v>
      </c>
      <c r="X5905" s="5">
        <v>1</v>
      </c>
      <c r="Y5905" s="15" t="s">
        <v>48</v>
      </c>
      <c r="Z5905" t="s">
        <v>55</v>
      </c>
      <c r="AA5905" t="s">
        <v>1146</v>
      </c>
      <c r="AB5905">
        <v>57</v>
      </c>
      <c r="AC5905" t="s">
        <v>1479</v>
      </c>
      <c r="AD5905" t="s">
        <v>1660</v>
      </c>
    </row>
    <row r="5906" spans="1:30" ht="14.4" x14ac:dyDescent="0.3">
      <c r="A5906">
        <v>50</v>
      </c>
      <c r="B5906" t="s">
        <v>24</v>
      </c>
      <c r="C5906" t="s">
        <v>368</v>
      </c>
      <c r="D5906" t="s">
        <v>369</v>
      </c>
      <c r="E5906">
        <v>1983</v>
      </c>
      <c r="F5906" t="s">
        <v>809</v>
      </c>
      <c r="G5906" t="s">
        <v>816</v>
      </c>
      <c r="H5906" s="3" t="s">
        <v>817</v>
      </c>
      <c r="I5906" s="8">
        <v>9.1567080000000001</v>
      </c>
      <c r="J5906" s="8">
        <v>-79.847702999999996</v>
      </c>
      <c r="K5906" t="s">
        <v>109</v>
      </c>
      <c r="L5906" t="s">
        <v>110</v>
      </c>
      <c r="M5906" t="s">
        <v>812</v>
      </c>
      <c r="N5906" t="s">
        <v>1316</v>
      </c>
      <c r="O5906" s="12">
        <v>1979</v>
      </c>
      <c r="P5906" s="12">
        <v>7</v>
      </c>
      <c r="Q5906" s="12">
        <v>1979</v>
      </c>
      <c r="R5906" s="12">
        <v>9</v>
      </c>
      <c r="S5906">
        <v>3</v>
      </c>
      <c r="T5906" s="7">
        <v>13</v>
      </c>
      <c r="U5906">
        <v>16</v>
      </c>
      <c r="V5906" t="s">
        <v>813</v>
      </c>
      <c r="W5906">
        <f t="shared" si="70"/>
        <v>240</v>
      </c>
      <c r="X5906" s="5">
        <v>1</v>
      </c>
      <c r="Y5906" s="15" t="s">
        <v>48</v>
      </c>
      <c r="Z5906" t="s">
        <v>55</v>
      </c>
      <c r="AA5906" t="s">
        <v>1150</v>
      </c>
      <c r="AB5906">
        <v>0</v>
      </c>
      <c r="AC5906" t="s">
        <v>1479</v>
      </c>
      <c r="AD5906" t="s">
        <v>1660</v>
      </c>
    </row>
    <row r="5907" spans="1:30" ht="14.4" x14ac:dyDescent="0.3">
      <c r="A5907">
        <v>50</v>
      </c>
      <c r="B5907" t="s">
        <v>24</v>
      </c>
      <c r="C5907" t="s">
        <v>368</v>
      </c>
      <c r="D5907" t="s">
        <v>369</v>
      </c>
      <c r="E5907">
        <v>1983</v>
      </c>
      <c r="F5907" t="s">
        <v>809</v>
      </c>
      <c r="G5907" t="s">
        <v>816</v>
      </c>
      <c r="H5907" s="3" t="s">
        <v>817</v>
      </c>
      <c r="I5907" s="8">
        <v>9.1567080000000001</v>
      </c>
      <c r="J5907" s="8">
        <v>-79.847702999999996</v>
      </c>
      <c r="K5907" t="s">
        <v>109</v>
      </c>
      <c r="L5907" t="s">
        <v>110</v>
      </c>
      <c r="M5907" t="s">
        <v>812</v>
      </c>
      <c r="N5907" t="s">
        <v>1316</v>
      </c>
      <c r="O5907" s="12">
        <v>1979</v>
      </c>
      <c r="P5907" s="12">
        <v>7</v>
      </c>
      <c r="Q5907" s="12">
        <v>1979</v>
      </c>
      <c r="R5907" s="12">
        <v>9</v>
      </c>
      <c r="S5907">
        <v>3</v>
      </c>
      <c r="T5907" s="7">
        <v>13</v>
      </c>
      <c r="U5907">
        <v>16</v>
      </c>
      <c r="V5907" t="s">
        <v>813</v>
      </c>
      <c r="W5907">
        <f t="shared" si="70"/>
        <v>240</v>
      </c>
      <c r="X5907" s="5">
        <v>1</v>
      </c>
      <c r="Y5907" s="15" t="s">
        <v>48</v>
      </c>
      <c r="Z5907" t="s">
        <v>55</v>
      </c>
      <c r="AA5907" t="s">
        <v>861</v>
      </c>
      <c r="AB5907">
        <v>6</v>
      </c>
      <c r="AC5907" t="s">
        <v>1479</v>
      </c>
      <c r="AD5907" t="s">
        <v>1660</v>
      </c>
    </row>
    <row r="5908" spans="1:30" ht="14.4" x14ac:dyDescent="0.3">
      <c r="A5908">
        <v>50</v>
      </c>
      <c r="B5908" t="s">
        <v>24</v>
      </c>
      <c r="C5908" t="s">
        <v>368</v>
      </c>
      <c r="D5908" t="s">
        <v>369</v>
      </c>
      <c r="E5908">
        <v>1983</v>
      </c>
      <c r="F5908" t="s">
        <v>809</v>
      </c>
      <c r="G5908" t="s">
        <v>816</v>
      </c>
      <c r="H5908" s="3" t="s">
        <v>817</v>
      </c>
      <c r="I5908" s="8">
        <v>9.1567080000000001</v>
      </c>
      <c r="J5908" s="8">
        <v>-79.847702999999996</v>
      </c>
      <c r="K5908" t="s">
        <v>109</v>
      </c>
      <c r="L5908" t="s">
        <v>110</v>
      </c>
      <c r="M5908" t="s">
        <v>812</v>
      </c>
      <c r="N5908" t="s">
        <v>1316</v>
      </c>
      <c r="O5908" s="12">
        <v>1979</v>
      </c>
      <c r="P5908" s="12">
        <v>7</v>
      </c>
      <c r="Q5908" s="12">
        <v>1979</v>
      </c>
      <c r="R5908" s="12">
        <v>9</v>
      </c>
      <c r="S5908">
        <v>3</v>
      </c>
      <c r="T5908" s="7">
        <v>13</v>
      </c>
      <c r="U5908">
        <v>16</v>
      </c>
      <c r="V5908" t="s">
        <v>813</v>
      </c>
      <c r="W5908">
        <f t="shared" si="70"/>
        <v>240</v>
      </c>
      <c r="X5908" s="5">
        <v>1</v>
      </c>
      <c r="Y5908" s="15" t="s">
        <v>48</v>
      </c>
      <c r="Z5908" t="s">
        <v>55</v>
      </c>
      <c r="AA5908" t="s">
        <v>895</v>
      </c>
      <c r="AB5908">
        <v>15</v>
      </c>
      <c r="AC5908" t="s">
        <v>1479</v>
      </c>
      <c r="AD5908" t="s">
        <v>1660</v>
      </c>
    </row>
    <row r="5909" spans="1:30" ht="14.4" x14ac:dyDescent="0.3">
      <c r="A5909">
        <v>50</v>
      </c>
      <c r="B5909" t="s">
        <v>24</v>
      </c>
      <c r="C5909" t="s">
        <v>368</v>
      </c>
      <c r="D5909" t="s">
        <v>369</v>
      </c>
      <c r="E5909">
        <v>1983</v>
      </c>
      <c r="F5909" t="s">
        <v>809</v>
      </c>
      <c r="G5909" t="s">
        <v>816</v>
      </c>
      <c r="H5909" s="3" t="s">
        <v>817</v>
      </c>
      <c r="I5909" s="8">
        <v>9.1567080000000001</v>
      </c>
      <c r="J5909" s="8">
        <v>-79.847702999999996</v>
      </c>
      <c r="K5909" t="s">
        <v>109</v>
      </c>
      <c r="L5909" t="s">
        <v>110</v>
      </c>
      <c r="M5909" t="s">
        <v>812</v>
      </c>
      <c r="N5909" t="s">
        <v>1316</v>
      </c>
      <c r="O5909" s="12">
        <v>1979</v>
      </c>
      <c r="P5909" s="12">
        <v>7</v>
      </c>
      <c r="Q5909" s="12">
        <v>1979</v>
      </c>
      <c r="R5909" s="12">
        <v>9</v>
      </c>
      <c r="S5909">
        <v>3</v>
      </c>
      <c r="T5909" s="7">
        <v>13</v>
      </c>
      <c r="U5909">
        <v>16</v>
      </c>
      <c r="V5909" t="s">
        <v>813</v>
      </c>
      <c r="W5909">
        <f t="shared" si="70"/>
        <v>240</v>
      </c>
      <c r="X5909" s="5">
        <v>1</v>
      </c>
      <c r="Y5909" s="15" t="s">
        <v>48</v>
      </c>
      <c r="Z5909" t="s">
        <v>55</v>
      </c>
      <c r="AA5909" t="s">
        <v>1190</v>
      </c>
      <c r="AB5909">
        <v>3</v>
      </c>
      <c r="AC5909" t="s">
        <v>1479</v>
      </c>
      <c r="AD5909" t="s">
        <v>1660</v>
      </c>
    </row>
    <row r="5910" spans="1:30" ht="14.4" x14ac:dyDescent="0.3">
      <c r="A5910">
        <v>50</v>
      </c>
      <c r="B5910" t="s">
        <v>24</v>
      </c>
      <c r="C5910" t="s">
        <v>368</v>
      </c>
      <c r="D5910" t="s">
        <v>369</v>
      </c>
      <c r="E5910">
        <v>1983</v>
      </c>
      <c r="F5910" t="s">
        <v>809</v>
      </c>
      <c r="G5910" t="s">
        <v>816</v>
      </c>
      <c r="H5910" s="3" t="s">
        <v>817</v>
      </c>
      <c r="I5910" s="8">
        <v>9.1567080000000001</v>
      </c>
      <c r="J5910" s="8">
        <v>-79.847702999999996</v>
      </c>
      <c r="K5910" t="s">
        <v>109</v>
      </c>
      <c r="L5910" t="s">
        <v>110</v>
      </c>
      <c r="M5910" t="s">
        <v>812</v>
      </c>
      <c r="N5910" t="s">
        <v>1316</v>
      </c>
      <c r="O5910" s="12">
        <v>1979</v>
      </c>
      <c r="P5910" s="12">
        <v>7</v>
      </c>
      <c r="Q5910" s="12">
        <v>1979</v>
      </c>
      <c r="R5910" s="12">
        <v>9</v>
      </c>
      <c r="S5910">
        <v>3</v>
      </c>
      <c r="T5910" s="7">
        <v>13</v>
      </c>
      <c r="U5910">
        <v>16</v>
      </c>
      <c r="V5910" t="s">
        <v>813</v>
      </c>
      <c r="W5910">
        <f t="shared" si="70"/>
        <v>240</v>
      </c>
      <c r="X5910" s="5">
        <v>1</v>
      </c>
      <c r="Y5910" s="15" t="s">
        <v>48</v>
      </c>
      <c r="Z5910" t="s">
        <v>55</v>
      </c>
      <c r="AA5910" t="s">
        <v>1057</v>
      </c>
      <c r="AB5910">
        <v>2</v>
      </c>
      <c r="AC5910" t="s">
        <v>1479</v>
      </c>
      <c r="AD5910" t="s">
        <v>1660</v>
      </c>
    </row>
    <row r="5911" spans="1:30" ht="14.4" x14ac:dyDescent="0.3">
      <c r="A5911">
        <v>50</v>
      </c>
      <c r="B5911" t="s">
        <v>24</v>
      </c>
      <c r="C5911" t="s">
        <v>368</v>
      </c>
      <c r="D5911" t="s">
        <v>369</v>
      </c>
      <c r="E5911">
        <v>1983</v>
      </c>
      <c r="F5911" t="s">
        <v>809</v>
      </c>
      <c r="G5911" t="s">
        <v>816</v>
      </c>
      <c r="H5911" s="3" t="s">
        <v>817</v>
      </c>
      <c r="I5911" s="8">
        <v>9.1567080000000001</v>
      </c>
      <c r="J5911" s="8">
        <v>-79.847702999999996</v>
      </c>
      <c r="K5911" t="s">
        <v>109</v>
      </c>
      <c r="L5911" t="s">
        <v>110</v>
      </c>
      <c r="M5911" t="s">
        <v>812</v>
      </c>
      <c r="N5911" t="s">
        <v>1316</v>
      </c>
      <c r="O5911" s="12">
        <v>1979</v>
      </c>
      <c r="P5911" s="12">
        <v>7</v>
      </c>
      <c r="Q5911" s="12">
        <v>1979</v>
      </c>
      <c r="R5911" s="12">
        <v>9</v>
      </c>
      <c r="S5911">
        <v>3</v>
      </c>
      <c r="T5911" s="7">
        <v>13</v>
      </c>
      <c r="U5911">
        <v>16</v>
      </c>
      <c r="V5911" t="s">
        <v>813</v>
      </c>
      <c r="W5911">
        <f t="shared" si="70"/>
        <v>240</v>
      </c>
      <c r="X5911" s="5">
        <v>1</v>
      </c>
      <c r="Y5911" s="15" t="s">
        <v>48</v>
      </c>
      <c r="Z5911" t="s">
        <v>55</v>
      </c>
      <c r="AA5911" t="s">
        <v>59</v>
      </c>
      <c r="AB5911">
        <v>51</v>
      </c>
      <c r="AC5911" t="s">
        <v>1479</v>
      </c>
      <c r="AD5911" t="s">
        <v>1660</v>
      </c>
    </row>
    <row r="5912" spans="1:30" ht="14.4" x14ac:dyDescent="0.3">
      <c r="A5912">
        <v>50</v>
      </c>
      <c r="B5912" t="s">
        <v>24</v>
      </c>
      <c r="C5912" t="s">
        <v>368</v>
      </c>
      <c r="D5912" t="s">
        <v>369</v>
      </c>
      <c r="E5912">
        <v>1983</v>
      </c>
      <c r="F5912" t="s">
        <v>809</v>
      </c>
      <c r="G5912" t="s">
        <v>816</v>
      </c>
      <c r="H5912" s="3" t="s">
        <v>817</v>
      </c>
      <c r="I5912" s="8">
        <v>9.1567080000000001</v>
      </c>
      <c r="J5912" s="8">
        <v>-79.847702999999996</v>
      </c>
      <c r="K5912" t="s">
        <v>109</v>
      </c>
      <c r="L5912" t="s">
        <v>110</v>
      </c>
      <c r="M5912" t="s">
        <v>812</v>
      </c>
      <c r="N5912" t="s">
        <v>1316</v>
      </c>
      <c r="O5912" s="12">
        <v>1979</v>
      </c>
      <c r="P5912" s="12">
        <v>7</v>
      </c>
      <c r="Q5912" s="12">
        <v>1979</v>
      </c>
      <c r="R5912" s="12">
        <v>9</v>
      </c>
      <c r="S5912">
        <v>3</v>
      </c>
      <c r="T5912" s="7">
        <v>13</v>
      </c>
      <c r="U5912">
        <v>16</v>
      </c>
      <c r="V5912" t="s">
        <v>813</v>
      </c>
      <c r="W5912">
        <f t="shared" si="70"/>
        <v>240</v>
      </c>
      <c r="X5912" s="5">
        <v>1</v>
      </c>
      <c r="Y5912" s="15" t="s">
        <v>48</v>
      </c>
      <c r="Z5912" t="s">
        <v>55</v>
      </c>
      <c r="AA5912" t="s">
        <v>1157</v>
      </c>
      <c r="AB5912">
        <v>38</v>
      </c>
      <c r="AC5912" t="s">
        <v>1479</v>
      </c>
      <c r="AD5912" t="s">
        <v>1660</v>
      </c>
    </row>
    <row r="5913" spans="1:30" ht="14.4" x14ac:dyDescent="0.3">
      <c r="A5913">
        <v>50</v>
      </c>
      <c r="B5913" t="s">
        <v>24</v>
      </c>
      <c r="C5913" t="s">
        <v>368</v>
      </c>
      <c r="D5913" t="s">
        <v>369</v>
      </c>
      <c r="E5913">
        <v>1983</v>
      </c>
      <c r="F5913" t="s">
        <v>809</v>
      </c>
      <c r="G5913" t="s">
        <v>816</v>
      </c>
      <c r="H5913" s="3" t="s">
        <v>817</v>
      </c>
      <c r="I5913" s="8">
        <v>9.1567080000000001</v>
      </c>
      <c r="J5913" s="8">
        <v>-79.847702999999996</v>
      </c>
      <c r="K5913" t="s">
        <v>109</v>
      </c>
      <c r="L5913" t="s">
        <v>110</v>
      </c>
      <c r="M5913" t="s">
        <v>812</v>
      </c>
      <c r="N5913" t="s">
        <v>1316</v>
      </c>
      <c r="O5913" s="12">
        <v>1979</v>
      </c>
      <c r="P5913" s="12">
        <v>7</v>
      </c>
      <c r="Q5913" s="12">
        <v>1979</v>
      </c>
      <c r="R5913" s="12">
        <v>9</v>
      </c>
      <c r="S5913">
        <v>3</v>
      </c>
      <c r="T5913" s="7">
        <v>13</v>
      </c>
      <c r="U5913">
        <v>16</v>
      </c>
      <c r="V5913" t="s">
        <v>813</v>
      </c>
      <c r="W5913">
        <f t="shared" si="70"/>
        <v>240</v>
      </c>
      <c r="X5913" s="5">
        <v>1</v>
      </c>
      <c r="Y5913" s="15" t="s">
        <v>48</v>
      </c>
      <c r="Z5913" t="s">
        <v>55</v>
      </c>
      <c r="AA5913" t="s">
        <v>1158</v>
      </c>
      <c r="AB5913">
        <v>3</v>
      </c>
      <c r="AC5913" t="s">
        <v>1479</v>
      </c>
      <c r="AD5913" t="s">
        <v>1660</v>
      </c>
    </row>
    <row r="5914" spans="1:30" ht="14.4" x14ac:dyDescent="0.3">
      <c r="A5914">
        <v>50</v>
      </c>
      <c r="B5914" t="s">
        <v>24</v>
      </c>
      <c r="C5914" t="s">
        <v>368</v>
      </c>
      <c r="D5914" t="s">
        <v>369</v>
      </c>
      <c r="E5914">
        <v>1983</v>
      </c>
      <c r="F5914" t="s">
        <v>809</v>
      </c>
      <c r="G5914" t="s">
        <v>816</v>
      </c>
      <c r="H5914" s="3" t="s">
        <v>817</v>
      </c>
      <c r="I5914" s="8">
        <v>9.1567080000000001</v>
      </c>
      <c r="J5914" s="8">
        <v>-79.847702999999996</v>
      </c>
      <c r="K5914" t="s">
        <v>109</v>
      </c>
      <c r="L5914" t="s">
        <v>110</v>
      </c>
      <c r="M5914" t="s">
        <v>812</v>
      </c>
      <c r="N5914" t="s">
        <v>1316</v>
      </c>
      <c r="O5914" s="12">
        <v>1979</v>
      </c>
      <c r="P5914" s="12">
        <v>7</v>
      </c>
      <c r="Q5914" s="12">
        <v>1979</v>
      </c>
      <c r="R5914" s="12">
        <v>9</v>
      </c>
      <c r="S5914">
        <v>3</v>
      </c>
      <c r="T5914" s="7">
        <v>13</v>
      </c>
      <c r="U5914">
        <v>16</v>
      </c>
      <c r="V5914" t="s">
        <v>813</v>
      </c>
      <c r="W5914">
        <f t="shared" si="70"/>
        <v>240</v>
      </c>
      <c r="X5914" s="5">
        <v>1</v>
      </c>
      <c r="Y5914" s="15" t="s">
        <v>48</v>
      </c>
      <c r="Z5914" t="s">
        <v>55</v>
      </c>
      <c r="AA5914" t="s">
        <v>1136</v>
      </c>
      <c r="AB5914">
        <v>9</v>
      </c>
      <c r="AC5914" t="s">
        <v>1479</v>
      </c>
      <c r="AD5914" t="s">
        <v>1660</v>
      </c>
    </row>
    <row r="5915" spans="1:30" ht="14.4" x14ac:dyDescent="0.3">
      <c r="A5915">
        <v>50</v>
      </c>
      <c r="B5915" t="s">
        <v>24</v>
      </c>
      <c r="C5915" t="s">
        <v>368</v>
      </c>
      <c r="D5915" t="s">
        <v>369</v>
      </c>
      <c r="E5915">
        <v>1983</v>
      </c>
      <c r="F5915" t="s">
        <v>809</v>
      </c>
      <c r="G5915" t="s">
        <v>816</v>
      </c>
      <c r="H5915" s="3" t="s">
        <v>817</v>
      </c>
      <c r="I5915" s="8">
        <v>9.1567080000000001</v>
      </c>
      <c r="J5915" s="8">
        <v>-79.847702999999996</v>
      </c>
      <c r="K5915" t="s">
        <v>109</v>
      </c>
      <c r="L5915" t="s">
        <v>110</v>
      </c>
      <c r="M5915" t="s">
        <v>812</v>
      </c>
      <c r="N5915" t="s">
        <v>1316</v>
      </c>
      <c r="O5915" s="12">
        <v>1979</v>
      </c>
      <c r="P5915" s="12">
        <v>7</v>
      </c>
      <c r="Q5915" s="12">
        <v>1979</v>
      </c>
      <c r="R5915" s="12">
        <v>9</v>
      </c>
      <c r="S5915">
        <v>3</v>
      </c>
      <c r="T5915" s="7">
        <v>13</v>
      </c>
      <c r="U5915">
        <v>16</v>
      </c>
      <c r="V5915" t="s">
        <v>813</v>
      </c>
      <c r="W5915">
        <f t="shared" si="70"/>
        <v>240</v>
      </c>
      <c r="X5915" s="5">
        <v>1</v>
      </c>
      <c r="Y5915" s="15" t="s">
        <v>48</v>
      </c>
      <c r="Z5915" t="s">
        <v>55</v>
      </c>
      <c r="AA5915" t="s">
        <v>1159</v>
      </c>
      <c r="AB5915">
        <v>0</v>
      </c>
      <c r="AC5915" t="s">
        <v>1479</v>
      </c>
      <c r="AD5915" t="s">
        <v>1660</v>
      </c>
    </row>
    <row r="5916" spans="1:30" ht="14.4" x14ac:dyDescent="0.3">
      <c r="A5916">
        <v>50</v>
      </c>
      <c r="B5916" t="s">
        <v>24</v>
      </c>
      <c r="C5916" t="s">
        <v>368</v>
      </c>
      <c r="D5916" t="s">
        <v>369</v>
      </c>
      <c r="E5916">
        <v>1983</v>
      </c>
      <c r="F5916" t="s">
        <v>809</v>
      </c>
      <c r="G5916" t="s">
        <v>816</v>
      </c>
      <c r="H5916" s="3" t="s">
        <v>817</v>
      </c>
      <c r="I5916" s="8">
        <v>9.1567080000000001</v>
      </c>
      <c r="J5916" s="8">
        <v>-79.847702999999996</v>
      </c>
      <c r="K5916" t="s">
        <v>109</v>
      </c>
      <c r="L5916" t="s">
        <v>110</v>
      </c>
      <c r="M5916" t="s">
        <v>812</v>
      </c>
      <c r="N5916" t="s">
        <v>1316</v>
      </c>
      <c r="O5916" s="12">
        <v>1979</v>
      </c>
      <c r="P5916" s="12">
        <v>7</v>
      </c>
      <c r="Q5916" s="12">
        <v>1979</v>
      </c>
      <c r="R5916" s="12">
        <v>9</v>
      </c>
      <c r="S5916">
        <v>3</v>
      </c>
      <c r="T5916" s="7">
        <v>13</v>
      </c>
      <c r="U5916">
        <v>16</v>
      </c>
      <c r="V5916" t="s">
        <v>813</v>
      </c>
      <c r="W5916">
        <f t="shared" si="70"/>
        <v>240</v>
      </c>
      <c r="X5916" s="5">
        <v>1</v>
      </c>
      <c r="Y5916" s="15" t="s">
        <v>48</v>
      </c>
      <c r="Z5916" t="s">
        <v>55</v>
      </c>
      <c r="AA5916" t="s">
        <v>1160</v>
      </c>
      <c r="AB5916">
        <v>0</v>
      </c>
      <c r="AC5916" t="s">
        <v>1479</v>
      </c>
      <c r="AD5916" t="s">
        <v>1660</v>
      </c>
    </row>
    <row r="5917" spans="1:30" ht="14.4" x14ac:dyDescent="0.3">
      <c r="A5917">
        <v>50</v>
      </c>
      <c r="B5917" t="s">
        <v>24</v>
      </c>
      <c r="C5917" t="s">
        <v>368</v>
      </c>
      <c r="D5917" t="s">
        <v>369</v>
      </c>
      <c r="E5917">
        <v>1983</v>
      </c>
      <c r="F5917" t="s">
        <v>809</v>
      </c>
      <c r="G5917" t="s">
        <v>816</v>
      </c>
      <c r="H5917" s="3" t="s">
        <v>817</v>
      </c>
      <c r="I5917" s="8">
        <v>9.1567080000000001</v>
      </c>
      <c r="J5917" s="8">
        <v>-79.847702999999996</v>
      </c>
      <c r="K5917" t="s">
        <v>109</v>
      </c>
      <c r="L5917" t="s">
        <v>110</v>
      </c>
      <c r="M5917" t="s">
        <v>812</v>
      </c>
      <c r="N5917" t="s">
        <v>1316</v>
      </c>
      <c r="O5917" s="12">
        <v>1979</v>
      </c>
      <c r="P5917" s="12">
        <v>7</v>
      </c>
      <c r="Q5917" s="12">
        <v>1979</v>
      </c>
      <c r="R5917" s="12">
        <v>9</v>
      </c>
      <c r="S5917">
        <v>3</v>
      </c>
      <c r="T5917" s="7">
        <v>13</v>
      </c>
      <c r="U5917">
        <v>16</v>
      </c>
      <c r="V5917" t="s">
        <v>813</v>
      </c>
      <c r="W5917">
        <f t="shared" si="70"/>
        <v>240</v>
      </c>
      <c r="X5917" s="5">
        <v>1</v>
      </c>
      <c r="Y5917" s="15" t="s">
        <v>48</v>
      </c>
      <c r="Z5917" t="s">
        <v>55</v>
      </c>
      <c r="AA5917" t="s">
        <v>1161</v>
      </c>
      <c r="AB5917">
        <v>14</v>
      </c>
      <c r="AC5917" t="s">
        <v>1479</v>
      </c>
      <c r="AD5917" t="s">
        <v>1660</v>
      </c>
    </row>
    <row r="5918" spans="1:30" ht="14.4" x14ac:dyDescent="0.3">
      <c r="A5918">
        <v>50</v>
      </c>
      <c r="B5918" t="s">
        <v>24</v>
      </c>
      <c r="C5918" t="s">
        <v>368</v>
      </c>
      <c r="D5918" t="s">
        <v>369</v>
      </c>
      <c r="E5918">
        <v>1983</v>
      </c>
      <c r="F5918" t="s">
        <v>809</v>
      </c>
      <c r="G5918" t="s">
        <v>816</v>
      </c>
      <c r="H5918" s="3" t="s">
        <v>817</v>
      </c>
      <c r="I5918" s="8">
        <v>9.1567080000000001</v>
      </c>
      <c r="J5918" s="8">
        <v>-79.847702999999996</v>
      </c>
      <c r="K5918" t="s">
        <v>109</v>
      </c>
      <c r="L5918" t="s">
        <v>110</v>
      </c>
      <c r="M5918" t="s">
        <v>812</v>
      </c>
      <c r="N5918" t="s">
        <v>1316</v>
      </c>
      <c r="O5918" s="12">
        <v>1979</v>
      </c>
      <c r="P5918" s="12">
        <v>7</v>
      </c>
      <c r="Q5918" s="12">
        <v>1979</v>
      </c>
      <c r="R5918" s="12">
        <v>9</v>
      </c>
      <c r="S5918">
        <v>3</v>
      </c>
      <c r="T5918" s="7">
        <v>13</v>
      </c>
      <c r="U5918">
        <v>16</v>
      </c>
      <c r="V5918" t="s">
        <v>813</v>
      </c>
      <c r="W5918">
        <f t="shared" si="70"/>
        <v>240</v>
      </c>
      <c r="X5918" s="5">
        <v>1</v>
      </c>
      <c r="Y5918" s="15" t="s">
        <v>48</v>
      </c>
      <c r="Z5918" t="s">
        <v>55</v>
      </c>
      <c r="AA5918" t="s">
        <v>1082</v>
      </c>
      <c r="AB5918">
        <v>0</v>
      </c>
      <c r="AC5918" t="s">
        <v>1479</v>
      </c>
      <c r="AD5918" t="s">
        <v>1660</v>
      </c>
    </row>
    <row r="5919" spans="1:30" ht="14.4" x14ac:dyDescent="0.3">
      <c r="A5919">
        <v>50</v>
      </c>
      <c r="B5919" t="s">
        <v>24</v>
      </c>
      <c r="C5919" t="s">
        <v>368</v>
      </c>
      <c r="D5919" t="s">
        <v>369</v>
      </c>
      <c r="E5919">
        <v>1983</v>
      </c>
      <c r="F5919" t="s">
        <v>809</v>
      </c>
      <c r="G5919" t="s">
        <v>816</v>
      </c>
      <c r="H5919" s="3" t="s">
        <v>817</v>
      </c>
      <c r="I5919" s="8">
        <v>9.1567080000000001</v>
      </c>
      <c r="J5919" s="8">
        <v>-79.847702999999996</v>
      </c>
      <c r="K5919" t="s">
        <v>109</v>
      </c>
      <c r="L5919" t="s">
        <v>110</v>
      </c>
      <c r="M5919" t="s">
        <v>812</v>
      </c>
      <c r="N5919" t="s">
        <v>1316</v>
      </c>
      <c r="O5919" s="12">
        <v>1979</v>
      </c>
      <c r="P5919" s="12">
        <v>7</v>
      </c>
      <c r="Q5919" s="12">
        <v>1979</v>
      </c>
      <c r="R5919" s="12">
        <v>9</v>
      </c>
      <c r="S5919">
        <v>3</v>
      </c>
      <c r="T5919" s="7">
        <v>13</v>
      </c>
      <c r="U5919">
        <v>16</v>
      </c>
      <c r="V5919" t="s">
        <v>813</v>
      </c>
      <c r="W5919">
        <f t="shared" si="70"/>
        <v>240</v>
      </c>
      <c r="X5919" s="5">
        <v>1</v>
      </c>
      <c r="Y5919" s="15" t="s">
        <v>48</v>
      </c>
      <c r="Z5919" t="s">
        <v>55</v>
      </c>
      <c r="AA5919" t="s">
        <v>1162</v>
      </c>
      <c r="AB5919">
        <v>15</v>
      </c>
      <c r="AC5919" t="s">
        <v>1479</v>
      </c>
      <c r="AD5919" t="s">
        <v>1660</v>
      </c>
    </row>
    <row r="5920" spans="1:30" ht="14.4" x14ac:dyDescent="0.3">
      <c r="A5920">
        <v>50</v>
      </c>
      <c r="B5920" t="s">
        <v>24</v>
      </c>
      <c r="C5920" t="s">
        <v>368</v>
      </c>
      <c r="D5920" t="s">
        <v>369</v>
      </c>
      <c r="E5920">
        <v>1983</v>
      </c>
      <c r="F5920" t="s">
        <v>809</v>
      </c>
      <c r="G5920" t="s">
        <v>816</v>
      </c>
      <c r="H5920" s="3" t="s">
        <v>817</v>
      </c>
      <c r="I5920" s="8">
        <v>9.1567080000000001</v>
      </c>
      <c r="J5920" s="8">
        <v>-79.847702999999996</v>
      </c>
      <c r="K5920" t="s">
        <v>109</v>
      </c>
      <c r="L5920" t="s">
        <v>110</v>
      </c>
      <c r="M5920" t="s">
        <v>812</v>
      </c>
      <c r="N5920" t="s">
        <v>1316</v>
      </c>
      <c r="O5920" s="12">
        <v>1979</v>
      </c>
      <c r="P5920" s="12">
        <v>7</v>
      </c>
      <c r="Q5920" s="12">
        <v>1979</v>
      </c>
      <c r="R5920" s="12">
        <v>9</v>
      </c>
      <c r="S5920">
        <v>3</v>
      </c>
      <c r="T5920" s="7">
        <v>13</v>
      </c>
      <c r="U5920">
        <v>16</v>
      </c>
      <c r="V5920" t="s">
        <v>813</v>
      </c>
      <c r="W5920">
        <f t="shared" si="70"/>
        <v>240</v>
      </c>
      <c r="X5920" s="5">
        <v>1</v>
      </c>
      <c r="Y5920" s="15" t="s">
        <v>48</v>
      </c>
      <c r="Z5920" t="s">
        <v>55</v>
      </c>
      <c r="AA5920" t="s">
        <v>655</v>
      </c>
      <c r="AB5920">
        <v>0</v>
      </c>
      <c r="AC5920" t="s">
        <v>1479</v>
      </c>
      <c r="AD5920" t="s">
        <v>1660</v>
      </c>
    </row>
    <row r="5921" spans="1:30" ht="14.4" x14ac:dyDescent="0.3">
      <c r="A5921">
        <v>50</v>
      </c>
      <c r="B5921" t="s">
        <v>24</v>
      </c>
      <c r="C5921" t="s">
        <v>368</v>
      </c>
      <c r="D5921" t="s">
        <v>369</v>
      </c>
      <c r="E5921">
        <v>1983</v>
      </c>
      <c r="F5921" t="s">
        <v>809</v>
      </c>
      <c r="G5921" t="s">
        <v>816</v>
      </c>
      <c r="H5921" s="3" t="s">
        <v>817</v>
      </c>
      <c r="I5921" s="8">
        <v>9.1567080000000001</v>
      </c>
      <c r="J5921" s="8">
        <v>-79.847702999999996</v>
      </c>
      <c r="K5921" t="s">
        <v>109</v>
      </c>
      <c r="L5921" t="s">
        <v>110</v>
      </c>
      <c r="M5921" t="s">
        <v>812</v>
      </c>
      <c r="N5921" t="s">
        <v>1316</v>
      </c>
      <c r="O5921" s="12">
        <v>1979</v>
      </c>
      <c r="P5921" s="12">
        <v>7</v>
      </c>
      <c r="Q5921" s="12">
        <v>1979</v>
      </c>
      <c r="R5921" s="12">
        <v>9</v>
      </c>
      <c r="S5921">
        <v>3</v>
      </c>
      <c r="T5921" s="7">
        <v>13</v>
      </c>
      <c r="U5921">
        <v>16</v>
      </c>
      <c r="V5921" t="s">
        <v>813</v>
      </c>
      <c r="W5921">
        <f t="shared" si="70"/>
        <v>240</v>
      </c>
      <c r="X5921" s="5">
        <v>1</v>
      </c>
      <c r="Y5921" s="15" t="s">
        <v>48</v>
      </c>
      <c r="Z5921" t="s">
        <v>55</v>
      </c>
      <c r="AA5921" t="s">
        <v>1163</v>
      </c>
      <c r="AB5921">
        <v>0</v>
      </c>
      <c r="AC5921" t="s">
        <v>1479</v>
      </c>
      <c r="AD5921" t="s">
        <v>1660</v>
      </c>
    </row>
    <row r="5922" spans="1:30" ht="14.4" x14ac:dyDescent="0.3">
      <c r="A5922">
        <v>50</v>
      </c>
      <c r="B5922" t="s">
        <v>24</v>
      </c>
      <c r="C5922" t="s">
        <v>368</v>
      </c>
      <c r="D5922" t="s">
        <v>369</v>
      </c>
      <c r="E5922">
        <v>1983</v>
      </c>
      <c r="F5922" t="s">
        <v>809</v>
      </c>
      <c r="G5922" t="s">
        <v>816</v>
      </c>
      <c r="H5922" s="3" t="s">
        <v>817</v>
      </c>
      <c r="I5922" s="8">
        <v>9.1567080000000001</v>
      </c>
      <c r="J5922" s="8">
        <v>-79.847702999999996</v>
      </c>
      <c r="K5922" t="s">
        <v>109</v>
      </c>
      <c r="L5922" t="s">
        <v>110</v>
      </c>
      <c r="M5922" t="s">
        <v>812</v>
      </c>
      <c r="N5922" t="s">
        <v>1316</v>
      </c>
      <c r="O5922" s="12">
        <v>1979</v>
      </c>
      <c r="P5922" s="12">
        <v>7</v>
      </c>
      <c r="Q5922" s="12">
        <v>1979</v>
      </c>
      <c r="R5922" s="12">
        <v>9</v>
      </c>
      <c r="S5922">
        <v>3</v>
      </c>
      <c r="T5922" s="7">
        <v>13</v>
      </c>
      <c r="U5922">
        <v>16</v>
      </c>
      <c r="V5922" t="s">
        <v>813</v>
      </c>
      <c r="W5922">
        <f t="shared" si="70"/>
        <v>240</v>
      </c>
      <c r="X5922" s="5">
        <v>1</v>
      </c>
      <c r="Y5922" s="15" t="s">
        <v>48</v>
      </c>
      <c r="Z5922" t="s">
        <v>55</v>
      </c>
      <c r="AA5922" t="s">
        <v>379</v>
      </c>
      <c r="AB5922">
        <v>910</v>
      </c>
      <c r="AC5922" t="s">
        <v>1479</v>
      </c>
      <c r="AD5922" t="s">
        <v>1660</v>
      </c>
    </row>
    <row r="5923" spans="1:30" ht="14.4" x14ac:dyDescent="0.3">
      <c r="A5923">
        <v>50</v>
      </c>
      <c r="B5923" t="s">
        <v>24</v>
      </c>
      <c r="C5923" t="s">
        <v>368</v>
      </c>
      <c r="D5923" t="s">
        <v>369</v>
      </c>
      <c r="E5923">
        <v>1983</v>
      </c>
      <c r="F5923" t="s">
        <v>809</v>
      </c>
      <c r="G5923" t="s">
        <v>816</v>
      </c>
      <c r="H5923" s="3" t="s">
        <v>817</v>
      </c>
      <c r="I5923" s="8">
        <v>9.1567080000000001</v>
      </c>
      <c r="J5923" s="8">
        <v>-79.847702999999996</v>
      </c>
      <c r="K5923" t="s">
        <v>109</v>
      </c>
      <c r="L5923" t="s">
        <v>110</v>
      </c>
      <c r="M5923" t="s">
        <v>812</v>
      </c>
      <c r="N5923" t="s">
        <v>1316</v>
      </c>
      <c r="O5923" s="12">
        <v>1979</v>
      </c>
      <c r="P5923" s="12">
        <v>7</v>
      </c>
      <c r="Q5923" s="12">
        <v>1979</v>
      </c>
      <c r="R5923" s="12">
        <v>9</v>
      </c>
      <c r="S5923">
        <v>3</v>
      </c>
      <c r="T5923" s="7">
        <v>13</v>
      </c>
      <c r="U5923">
        <v>16</v>
      </c>
      <c r="V5923" t="s">
        <v>813</v>
      </c>
      <c r="W5923">
        <f t="shared" si="70"/>
        <v>240</v>
      </c>
      <c r="X5923" s="5">
        <v>1</v>
      </c>
      <c r="Y5923" s="15" t="s">
        <v>48</v>
      </c>
      <c r="Z5923" t="s">
        <v>55</v>
      </c>
      <c r="AA5923" t="s">
        <v>1083</v>
      </c>
      <c r="AB5923">
        <v>33</v>
      </c>
      <c r="AC5923" t="s">
        <v>1479</v>
      </c>
      <c r="AD5923" t="s">
        <v>1660</v>
      </c>
    </row>
    <row r="5924" spans="1:30" ht="14.4" x14ac:dyDescent="0.3">
      <c r="A5924">
        <v>50</v>
      </c>
      <c r="B5924" t="s">
        <v>24</v>
      </c>
      <c r="C5924" t="s">
        <v>368</v>
      </c>
      <c r="D5924" t="s">
        <v>369</v>
      </c>
      <c r="E5924">
        <v>1983</v>
      </c>
      <c r="F5924" t="s">
        <v>809</v>
      </c>
      <c r="G5924" t="s">
        <v>816</v>
      </c>
      <c r="H5924" s="3" t="s">
        <v>817</v>
      </c>
      <c r="I5924" s="8">
        <v>9.1567080000000001</v>
      </c>
      <c r="J5924" s="8">
        <v>-79.847702999999996</v>
      </c>
      <c r="K5924" t="s">
        <v>109</v>
      </c>
      <c r="L5924" t="s">
        <v>110</v>
      </c>
      <c r="M5924" t="s">
        <v>812</v>
      </c>
      <c r="N5924" t="s">
        <v>1316</v>
      </c>
      <c r="O5924" s="12">
        <v>1979</v>
      </c>
      <c r="P5924" s="12">
        <v>7</v>
      </c>
      <c r="Q5924" s="12">
        <v>1979</v>
      </c>
      <c r="R5924" s="12">
        <v>9</v>
      </c>
      <c r="S5924">
        <v>3</v>
      </c>
      <c r="T5924" s="7">
        <v>13</v>
      </c>
      <c r="U5924">
        <v>16</v>
      </c>
      <c r="V5924" t="s">
        <v>813</v>
      </c>
      <c r="W5924">
        <f t="shared" si="70"/>
        <v>240</v>
      </c>
      <c r="X5924" s="5">
        <v>1</v>
      </c>
      <c r="Y5924" s="15" t="s">
        <v>48</v>
      </c>
      <c r="Z5924" t="s">
        <v>55</v>
      </c>
      <c r="AA5924" t="s">
        <v>1191</v>
      </c>
      <c r="AB5924">
        <v>0</v>
      </c>
      <c r="AC5924" t="s">
        <v>1479</v>
      </c>
      <c r="AD5924" t="s">
        <v>1660</v>
      </c>
    </row>
    <row r="5925" spans="1:30" ht="14.4" x14ac:dyDescent="0.3">
      <c r="A5925">
        <v>50</v>
      </c>
      <c r="B5925" t="s">
        <v>24</v>
      </c>
      <c r="C5925" t="s">
        <v>368</v>
      </c>
      <c r="D5925" t="s">
        <v>369</v>
      </c>
      <c r="E5925">
        <v>1983</v>
      </c>
      <c r="F5925" t="s">
        <v>809</v>
      </c>
      <c r="G5925" t="s">
        <v>816</v>
      </c>
      <c r="H5925" s="3" t="s">
        <v>817</v>
      </c>
      <c r="I5925" s="8">
        <v>9.1567080000000001</v>
      </c>
      <c r="J5925" s="8">
        <v>-79.847702999999996</v>
      </c>
      <c r="K5925" t="s">
        <v>109</v>
      </c>
      <c r="L5925" t="s">
        <v>110</v>
      </c>
      <c r="M5925" t="s">
        <v>812</v>
      </c>
      <c r="N5925" t="s">
        <v>1316</v>
      </c>
      <c r="O5925" s="12">
        <v>1979</v>
      </c>
      <c r="P5925" s="12">
        <v>7</v>
      </c>
      <c r="Q5925" s="12">
        <v>1979</v>
      </c>
      <c r="R5925" s="12">
        <v>9</v>
      </c>
      <c r="S5925">
        <v>3</v>
      </c>
      <c r="T5925" s="7">
        <v>13</v>
      </c>
      <c r="U5925">
        <v>16</v>
      </c>
      <c r="V5925" t="s">
        <v>813</v>
      </c>
      <c r="W5925">
        <f t="shared" si="70"/>
        <v>240</v>
      </c>
      <c r="X5925" s="5">
        <v>1</v>
      </c>
      <c r="Y5925" s="15" t="s">
        <v>48</v>
      </c>
      <c r="Z5925" t="s">
        <v>55</v>
      </c>
      <c r="AA5925" t="s">
        <v>1053</v>
      </c>
      <c r="AB5925">
        <v>32</v>
      </c>
      <c r="AC5925" t="s">
        <v>1479</v>
      </c>
      <c r="AD5925" t="s">
        <v>1660</v>
      </c>
    </row>
    <row r="5926" spans="1:30" ht="14.4" x14ac:dyDescent="0.3">
      <c r="A5926">
        <v>50</v>
      </c>
      <c r="B5926" t="s">
        <v>24</v>
      </c>
      <c r="C5926" t="s">
        <v>368</v>
      </c>
      <c r="D5926" t="s">
        <v>369</v>
      </c>
      <c r="E5926">
        <v>1983</v>
      </c>
      <c r="F5926" t="s">
        <v>809</v>
      </c>
      <c r="G5926" t="s">
        <v>816</v>
      </c>
      <c r="H5926" s="3" t="s">
        <v>817</v>
      </c>
      <c r="I5926" s="8">
        <v>9.1567080000000001</v>
      </c>
      <c r="J5926" s="8">
        <v>-79.847702999999996</v>
      </c>
      <c r="K5926" t="s">
        <v>109</v>
      </c>
      <c r="L5926" t="s">
        <v>110</v>
      </c>
      <c r="M5926" t="s">
        <v>812</v>
      </c>
      <c r="N5926" t="s">
        <v>1316</v>
      </c>
      <c r="O5926" s="12">
        <v>1979</v>
      </c>
      <c r="P5926" s="12">
        <v>7</v>
      </c>
      <c r="Q5926" s="12">
        <v>1979</v>
      </c>
      <c r="R5926" s="12">
        <v>9</v>
      </c>
      <c r="S5926">
        <v>3</v>
      </c>
      <c r="T5926" s="7">
        <v>13</v>
      </c>
      <c r="U5926">
        <v>16</v>
      </c>
      <c r="V5926" t="s">
        <v>813</v>
      </c>
      <c r="W5926">
        <f t="shared" si="70"/>
        <v>240</v>
      </c>
      <c r="X5926" s="5">
        <v>1</v>
      </c>
      <c r="Y5926" s="15" t="s">
        <v>48</v>
      </c>
      <c r="Z5926" t="s">
        <v>55</v>
      </c>
      <c r="AA5926" t="s">
        <v>876</v>
      </c>
      <c r="AB5926">
        <v>0</v>
      </c>
      <c r="AC5926" t="s">
        <v>1479</v>
      </c>
      <c r="AD5926" t="s">
        <v>1660</v>
      </c>
    </row>
    <row r="5927" spans="1:30" ht="14.4" x14ac:dyDescent="0.3">
      <c r="A5927">
        <v>50</v>
      </c>
      <c r="B5927" t="s">
        <v>24</v>
      </c>
      <c r="C5927" t="s">
        <v>368</v>
      </c>
      <c r="D5927" t="s">
        <v>369</v>
      </c>
      <c r="E5927">
        <v>1983</v>
      </c>
      <c r="F5927" t="s">
        <v>809</v>
      </c>
      <c r="G5927" t="s">
        <v>816</v>
      </c>
      <c r="H5927" s="3" t="s">
        <v>817</v>
      </c>
      <c r="I5927" s="8">
        <v>9.1567080000000001</v>
      </c>
      <c r="J5927" s="8">
        <v>-79.847702999999996</v>
      </c>
      <c r="K5927" t="s">
        <v>109</v>
      </c>
      <c r="L5927" t="s">
        <v>110</v>
      </c>
      <c r="M5927" t="s">
        <v>812</v>
      </c>
      <c r="N5927" t="s">
        <v>1316</v>
      </c>
      <c r="O5927" s="12">
        <v>1979</v>
      </c>
      <c r="P5927" s="12">
        <v>7</v>
      </c>
      <c r="Q5927" s="12">
        <v>1979</v>
      </c>
      <c r="R5927" s="12">
        <v>9</v>
      </c>
      <c r="S5927">
        <v>3</v>
      </c>
      <c r="T5927" s="7">
        <v>13</v>
      </c>
      <c r="U5927">
        <v>16</v>
      </c>
      <c r="V5927" t="s">
        <v>813</v>
      </c>
      <c r="W5927">
        <f t="shared" si="70"/>
        <v>240</v>
      </c>
      <c r="X5927" s="5">
        <v>1</v>
      </c>
      <c r="Y5927" s="15" t="s">
        <v>48</v>
      </c>
      <c r="Z5927" t="s">
        <v>55</v>
      </c>
      <c r="AA5927" t="s">
        <v>1167</v>
      </c>
      <c r="AB5927">
        <v>296</v>
      </c>
      <c r="AC5927" t="s">
        <v>1479</v>
      </c>
      <c r="AD5927" t="s">
        <v>1660</v>
      </c>
    </row>
    <row r="5928" spans="1:30" ht="14.4" x14ac:dyDescent="0.3">
      <c r="A5928">
        <v>50</v>
      </c>
      <c r="B5928" t="s">
        <v>24</v>
      </c>
      <c r="C5928" t="s">
        <v>368</v>
      </c>
      <c r="D5928" t="s">
        <v>369</v>
      </c>
      <c r="E5928">
        <v>1983</v>
      </c>
      <c r="F5928" t="s">
        <v>809</v>
      </c>
      <c r="G5928" t="s">
        <v>816</v>
      </c>
      <c r="H5928" s="3" t="s">
        <v>817</v>
      </c>
      <c r="I5928" s="8">
        <v>9.1567080000000001</v>
      </c>
      <c r="J5928" s="8">
        <v>-79.847702999999996</v>
      </c>
      <c r="K5928" t="s">
        <v>109</v>
      </c>
      <c r="L5928" t="s">
        <v>110</v>
      </c>
      <c r="M5928" t="s">
        <v>812</v>
      </c>
      <c r="N5928" t="s">
        <v>1316</v>
      </c>
      <c r="O5928" s="12">
        <v>1979</v>
      </c>
      <c r="P5928" s="12">
        <v>7</v>
      </c>
      <c r="Q5928" s="12">
        <v>1979</v>
      </c>
      <c r="R5928" s="12">
        <v>9</v>
      </c>
      <c r="S5928">
        <v>3</v>
      </c>
      <c r="T5928" s="7">
        <v>13</v>
      </c>
      <c r="U5928">
        <v>16</v>
      </c>
      <c r="V5928" t="s">
        <v>813</v>
      </c>
      <c r="W5928">
        <f t="shared" si="70"/>
        <v>240</v>
      </c>
      <c r="X5928" s="5">
        <v>1</v>
      </c>
      <c r="Y5928" s="15" t="s">
        <v>48</v>
      </c>
      <c r="Z5928" t="s">
        <v>55</v>
      </c>
      <c r="AA5928" t="s">
        <v>1168</v>
      </c>
      <c r="AB5928">
        <v>0</v>
      </c>
      <c r="AC5928" t="s">
        <v>1479</v>
      </c>
      <c r="AD5928" t="s">
        <v>1660</v>
      </c>
    </row>
    <row r="5929" spans="1:30" ht="14.4" x14ac:dyDescent="0.3">
      <c r="A5929">
        <v>50</v>
      </c>
      <c r="B5929" t="s">
        <v>24</v>
      </c>
      <c r="C5929" t="s">
        <v>368</v>
      </c>
      <c r="D5929" t="s">
        <v>369</v>
      </c>
      <c r="E5929">
        <v>1983</v>
      </c>
      <c r="F5929" t="s">
        <v>809</v>
      </c>
      <c r="G5929" t="s">
        <v>816</v>
      </c>
      <c r="H5929" s="3" t="s">
        <v>817</v>
      </c>
      <c r="I5929" s="8">
        <v>9.1567080000000001</v>
      </c>
      <c r="J5929" s="8">
        <v>-79.847702999999996</v>
      </c>
      <c r="K5929" t="s">
        <v>109</v>
      </c>
      <c r="L5929" t="s">
        <v>110</v>
      </c>
      <c r="M5929" t="s">
        <v>812</v>
      </c>
      <c r="N5929" t="s">
        <v>1316</v>
      </c>
      <c r="O5929" s="12">
        <v>1979</v>
      </c>
      <c r="P5929" s="12">
        <v>7</v>
      </c>
      <c r="Q5929" s="12">
        <v>1979</v>
      </c>
      <c r="R5929" s="12">
        <v>9</v>
      </c>
      <c r="S5929">
        <v>3</v>
      </c>
      <c r="T5929" s="7">
        <v>13</v>
      </c>
      <c r="U5929">
        <v>16</v>
      </c>
      <c r="V5929" t="s">
        <v>813</v>
      </c>
      <c r="W5929">
        <f t="shared" si="70"/>
        <v>240</v>
      </c>
      <c r="X5929" s="5">
        <v>1</v>
      </c>
      <c r="Y5929" s="15" t="s">
        <v>48</v>
      </c>
      <c r="Z5929" t="s">
        <v>55</v>
      </c>
      <c r="AA5929" t="s">
        <v>1129</v>
      </c>
      <c r="AB5929">
        <v>12</v>
      </c>
      <c r="AC5929" t="s">
        <v>1479</v>
      </c>
      <c r="AD5929" t="s">
        <v>1660</v>
      </c>
    </row>
    <row r="5930" spans="1:30" ht="14.4" x14ac:dyDescent="0.3">
      <c r="A5930">
        <v>50</v>
      </c>
      <c r="B5930" t="s">
        <v>24</v>
      </c>
      <c r="C5930" t="s">
        <v>368</v>
      </c>
      <c r="D5930" t="s">
        <v>369</v>
      </c>
      <c r="E5930">
        <v>1983</v>
      </c>
      <c r="F5930" t="s">
        <v>809</v>
      </c>
      <c r="G5930" t="s">
        <v>816</v>
      </c>
      <c r="H5930" s="3" t="s">
        <v>817</v>
      </c>
      <c r="I5930" s="8">
        <v>9.1567080000000001</v>
      </c>
      <c r="J5930" s="8">
        <v>-79.847702999999996</v>
      </c>
      <c r="K5930" t="s">
        <v>109</v>
      </c>
      <c r="L5930" t="s">
        <v>110</v>
      </c>
      <c r="M5930" t="s">
        <v>812</v>
      </c>
      <c r="N5930" t="s">
        <v>1316</v>
      </c>
      <c r="O5930" s="12">
        <v>1979</v>
      </c>
      <c r="P5930" s="12">
        <v>7</v>
      </c>
      <c r="Q5930" s="12">
        <v>1979</v>
      </c>
      <c r="R5930" s="12">
        <v>9</v>
      </c>
      <c r="S5930">
        <v>3</v>
      </c>
      <c r="T5930" s="7">
        <v>13</v>
      </c>
      <c r="U5930">
        <v>16</v>
      </c>
      <c r="V5930" t="s">
        <v>813</v>
      </c>
      <c r="W5930">
        <f t="shared" si="70"/>
        <v>240</v>
      </c>
      <c r="X5930" s="5">
        <v>1</v>
      </c>
      <c r="Y5930" s="15" t="s">
        <v>48</v>
      </c>
      <c r="Z5930" t="s">
        <v>55</v>
      </c>
      <c r="AA5930" t="s">
        <v>1187</v>
      </c>
      <c r="AB5930">
        <v>0</v>
      </c>
      <c r="AC5930" t="s">
        <v>1479</v>
      </c>
      <c r="AD5930" t="s">
        <v>1660</v>
      </c>
    </row>
    <row r="5931" spans="1:30" ht="14.4" x14ac:dyDescent="0.3">
      <c r="A5931">
        <v>50</v>
      </c>
      <c r="B5931" t="s">
        <v>24</v>
      </c>
      <c r="C5931" t="s">
        <v>368</v>
      </c>
      <c r="D5931" t="s">
        <v>369</v>
      </c>
      <c r="E5931">
        <v>1983</v>
      </c>
      <c r="F5931" t="s">
        <v>809</v>
      </c>
      <c r="G5931" t="s">
        <v>816</v>
      </c>
      <c r="H5931" s="3" t="s">
        <v>817</v>
      </c>
      <c r="I5931" s="8">
        <v>9.1567080000000001</v>
      </c>
      <c r="J5931" s="8">
        <v>-79.847702999999996</v>
      </c>
      <c r="K5931" t="s">
        <v>109</v>
      </c>
      <c r="L5931" t="s">
        <v>110</v>
      </c>
      <c r="M5931" t="s">
        <v>812</v>
      </c>
      <c r="N5931" t="s">
        <v>1316</v>
      </c>
      <c r="O5931" s="12">
        <v>1979</v>
      </c>
      <c r="P5931" s="12">
        <v>7</v>
      </c>
      <c r="Q5931" s="12">
        <v>1979</v>
      </c>
      <c r="R5931" s="12">
        <v>9</v>
      </c>
      <c r="S5931">
        <v>3</v>
      </c>
      <c r="T5931" s="7">
        <v>13</v>
      </c>
      <c r="U5931">
        <v>16</v>
      </c>
      <c r="V5931" t="s">
        <v>813</v>
      </c>
      <c r="W5931">
        <f t="shared" si="70"/>
        <v>240</v>
      </c>
      <c r="X5931" s="5">
        <v>1</v>
      </c>
      <c r="Y5931" s="15" t="s">
        <v>48</v>
      </c>
      <c r="Z5931" t="s">
        <v>49</v>
      </c>
      <c r="AA5931" t="s">
        <v>1192</v>
      </c>
      <c r="AB5931">
        <v>0</v>
      </c>
      <c r="AC5931" t="s">
        <v>1479</v>
      </c>
      <c r="AD5931" t="s">
        <v>1660</v>
      </c>
    </row>
    <row r="5932" spans="1:30" ht="14.4" x14ac:dyDescent="0.3">
      <c r="A5932">
        <v>50</v>
      </c>
      <c r="B5932" t="s">
        <v>24</v>
      </c>
      <c r="C5932" t="s">
        <v>368</v>
      </c>
      <c r="D5932" t="s">
        <v>369</v>
      </c>
      <c r="E5932">
        <v>1983</v>
      </c>
      <c r="F5932" t="s">
        <v>809</v>
      </c>
      <c r="G5932" t="s">
        <v>816</v>
      </c>
      <c r="H5932" s="3" t="s">
        <v>817</v>
      </c>
      <c r="I5932" s="8">
        <v>9.1567080000000001</v>
      </c>
      <c r="J5932" s="8">
        <v>-79.847702999999996</v>
      </c>
      <c r="K5932" t="s">
        <v>109</v>
      </c>
      <c r="L5932" t="s">
        <v>110</v>
      </c>
      <c r="M5932" t="s">
        <v>812</v>
      </c>
      <c r="N5932" t="s">
        <v>1316</v>
      </c>
      <c r="O5932" s="12">
        <v>1979</v>
      </c>
      <c r="P5932" s="12">
        <v>7</v>
      </c>
      <c r="Q5932" s="12">
        <v>1979</v>
      </c>
      <c r="R5932" s="12">
        <v>9</v>
      </c>
      <c r="S5932">
        <v>3</v>
      </c>
      <c r="T5932" s="7">
        <v>13</v>
      </c>
      <c r="U5932">
        <v>16</v>
      </c>
      <c r="V5932" t="s">
        <v>813</v>
      </c>
      <c r="W5932">
        <f t="shared" si="70"/>
        <v>240</v>
      </c>
      <c r="X5932" s="5">
        <v>1</v>
      </c>
      <c r="Y5932" s="15" t="s">
        <v>48</v>
      </c>
      <c r="Z5932" t="s">
        <v>49</v>
      </c>
      <c r="AA5932" t="s">
        <v>1148</v>
      </c>
      <c r="AB5932">
        <v>130</v>
      </c>
      <c r="AC5932" t="s">
        <v>1479</v>
      </c>
      <c r="AD5932" t="s">
        <v>1660</v>
      </c>
    </row>
    <row r="5933" spans="1:30" ht="14.4" x14ac:dyDescent="0.3">
      <c r="A5933">
        <v>50</v>
      </c>
      <c r="B5933" t="s">
        <v>24</v>
      </c>
      <c r="C5933" t="s">
        <v>368</v>
      </c>
      <c r="D5933" t="s">
        <v>369</v>
      </c>
      <c r="E5933">
        <v>1983</v>
      </c>
      <c r="F5933" t="s">
        <v>809</v>
      </c>
      <c r="G5933" t="s">
        <v>816</v>
      </c>
      <c r="H5933" s="3" t="s">
        <v>817</v>
      </c>
      <c r="I5933" s="8">
        <v>9.1567080000000001</v>
      </c>
      <c r="J5933" s="8">
        <v>-79.847702999999996</v>
      </c>
      <c r="K5933" t="s">
        <v>109</v>
      </c>
      <c r="L5933" t="s">
        <v>110</v>
      </c>
      <c r="M5933" t="s">
        <v>812</v>
      </c>
      <c r="N5933" t="s">
        <v>1316</v>
      </c>
      <c r="O5933" s="12">
        <v>1979</v>
      </c>
      <c r="P5933" s="12">
        <v>7</v>
      </c>
      <c r="Q5933" s="12">
        <v>1979</v>
      </c>
      <c r="R5933" s="12">
        <v>9</v>
      </c>
      <c r="S5933">
        <v>3</v>
      </c>
      <c r="T5933" s="7">
        <v>13</v>
      </c>
      <c r="U5933">
        <v>16</v>
      </c>
      <c r="V5933" t="s">
        <v>813</v>
      </c>
      <c r="W5933">
        <f t="shared" si="70"/>
        <v>240</v>
      </c>
      <c r="X5933" s="5">
        <v>1</v>
      </c>
      <c r="Y5933" s="15" t="s">
        <v>48</v>
      </c>
      <c r="Z5933" t="s">
        <v>49</v>
      </c>
      <c r="AA5933" t="s">
        <v>1193</v>
      </c>
      <c r="AB5933">
        <v>0</v>
      </c>
      <c r="AC5933" t="s">
        <v>1479</v>
      </c>
      <c r="AD5933" t="s">
        <v>1660</v>
      </c>
    </row>
    <row r="5934" spans="1:30" ht="14.4" x14ac:dyDescent="0.3">
      <c r="A5934">
        <v>50</v>
      </c>
      <c r="B5934" t="s">
        <v>24</v>
      </c>
      <c r="C5934" t="s">
        <v>368</v>
      </c>
      <c r="D5934" t="s">
        <v>369</v>
      </c>
      <c r="E5934">
        <v>1983</v>
      </c>
      <c r="F5934" t="s">
        <v>809</v>
      </c>
      <c r="G5934" t="s">
        <v>816</v>
      </c>
      <c r="H5934" s="3" t="s">
        <v>817</v>
      </c>
      <c r="I5934" s="8">
        <v>9.1567080000000001</v>
      </c>
      <c r="J5934" s="8">
        <v>-79.847702999999996</v>
      </c>
      <c r="K5934" t="s">
        <v>109</v>
      </c>
      <c r="L5934" t="s">
        <v>110</v>
      </c>
      <c r="M5934" t="s">
        <v>812</v>
      </c>
      <c r="N5934" t="s">
        <v>1316</v>
      </c>
      <c r="O5934" s="12">
        <v>1979</v>
      </c>
      <c r="P5934" s="12">
        <v>7</v>
      </c>
      <c r="Q5934" s="12">
        <v>1979</v>
      </c>
      <c r="R5934" s="12">
        <v>9</v>
      </c>
      <c r="S5934">
        <v>3</v>
      </c>
      <c r="T5934" s="7">
        <v>13</v>
      </c>
      <c r="U5934">
        <v>16</v>
      </c>
      <c r="V5934" t="s">
        <v>813</v>
      </c>
      <c r="W5934">
        <f t="shared" si="70"/>
        <v>240</v>
      </c>
      <c r="X5934" s="5">
        <v>1</v>
      </c>
      <c r="Y5934" s="15" t="s">
        <v>48</v>
      </c>
      <c r="Z5934" t="s">
        <v>49</v>
      </c>
      <c r="AA5934" t="s">
        <v>1194</v>
      </c>
      <c r="AB5934">
        <v>0</v>
      </c>
      <c r="AC5934" t="s">
        <v>1479</v>
      </c>
      <c r="AD5934" t="s">
        <v>1660</v>
      </c>
    </row>
    <row r="5935" spans="1:30" ht="14.4" x14ac:dyDescent="0.3">
      <c r="A5935">
        <v>50</v>
      </c>
      <c r="B5935" t="s">
        <v>24</v>
      </c>
      <c r="C5935" t="s">
        <v>368</v>
      </c>
      <c r="D5935" t="s">
        <v>369</v>
      </c>
      <c r="E5935">
        <v>1983</v>
      </c>
      <c r="F5935" t="s">
        <v>809</v>
      </c>
      <c r="G5935" t="s">
        <v>816</v>
      </c>
      <c r="H5935" s="3" t="s">
        <v>817</v>
      </c>
      <c r="I5935" s="8">
        <v>9.1567080000000001</v>
      </c>
      <c r="J5935" s="8">
        <v>-79.847702999999996</v>
      </c>
      <c r="K5935" t="s">
        <v>109</v>
      </c>
      <c r="L5935" t="s">
        <v>110</v>
      </c>
      <c r="M5935" t="s">
        <v>812</v>
      </c>
      <c r="N5935" t="s">
        <v>1316</v>
      </c>
      <c r="O5935" s="12">
        <v>1979</v>
      </c>
      <c r="P5935" s="12">
        <v>7</v>
      </c>
      <c r="Q5935" s="12">
        <v>1979</v>
      </c>
      <c r="R5935" s="12">
        <v>9</v>
      </c>
      <c r="S5935">
        <v>3</v>
      </c>
      <c r="T5935" s="7">
        <v>13</v>
      </c>
      <c r="U5935">
        <v>16</v>
      </c>
      <c r="V5935" t="s">
        <v>813</v>
      </c>
      <c r="W5935">
        <f t="shared" si="70"/>
        <v>240</v>
      </c>
      <c r="X5935" s="5">
        <v>1</v>
      </c>
      <c r="Y5935" s="15" t="s">
        <v>48</v>
      </c>
      <c r="Z5935" t="s">
        <v>49</v>
      </c>
      <c r="AA5935" t="s">
        <v>1149</v>
      </c>
      <c r="AB5935">
        <v>4</v>
      </c>
      <c r="AC5935" t="s">
        <v>1479</v>
      </c>
      <c r="AD5935" t="s">
        <v>1660</v>
      </c>
    </row>
    <row r="5936" spans="1:30" ht="14.4" x14ac:dyDescent="0.3">
      <c r="A5936">
        <v>50</v>
      </c>
      <c r="B5936" t="s">
        <v>24</v>
      </c>
      <c r="C5936" t="s">
        <v>368</v>
      </c>
      <c r="D5936" t="s">
        <v>369</v>
      </c>
      <c r="E5936">
        <v>1983</v>
      </c>
      <c r="F5936" t="s">
        <v>809</v>
      </c>
      <c r="G5936" t="s">
        <v>816</v>
      </c>
      <c r="H5936" s="3" t="s">
        <v>817</v>
      </c>
      <c r="I5936" s="8">
        <v>9.1567080000000001</v>
      </c>
      <c r="J5936" s="8">
        <v>-79.847702999999996</v>
      </c>
      <c r="K5936" t="s">
        <v>109</v>
      </c>
      <c r="L5936" t="s">
        <v>110</v>
      </c>
      <c r="M5936" t="s">
        <v>812</v>
      </c>
      <c r="N5936" t="s">
        <v>1316</v>
      </c>
      <c r="O5936" s="12">
        <v>1979</v>
      </c>
      <c r="P5936" s="12">
        <v>7</v>
      </c>
      <c r="Q5936" s="12">
        <v>1979</v>
      </c>
      <c r="R5936" s="12">
        <v>9</v>
      </c>
      <c r="S5936">
        <v>3</v>
      </c>
      <c r="T5936" s="7">
        <v>13</v>
      </c>
      <c r="U5936">
        <v>16</v>
      </c>
      <c r="V5936" t="s">
        <v>813</v>
      </c>
      <c r="W5936">
        <f t="shared" si="70"/>
        <v>240</v>
      </c>
      <c r="X5936" s="5">
        <v>1</v>
      </c>
      <c r="Y5936" s="15" t="s">
        <v>48</v>
      </c>
      <c r="Z5936" t="s">
        <v>49</v>
      </c>
      <c r="AA5936" t="s">
        <v>483</v>
      </c>
      <c r="AB5936">
        <v>211</v>
      </c>
      <c r="AC5936" t="s">
        <v>1479</v>
      </c>
      <c r="AD5936" t="s">
        <v>1660</v>
      </c>
    </row>
    <row r="5937" spans="1:30" ht="14.4" x14ac:dyDescent="0.3">
      <c r="A5937">
        <v>50</v>
      </c>
      <c r="B5937" t="s">
        <v>24</v>
      </c>
      <c r="C5937" t="s">
        <v>368</v>
      </c>
      <c r="D5937" t="s">
        <v>369</v>
      </c>
      <c r="E5937">
        <v>1983</v>
      </c>
      <c r="F5937" t="s">
        <v>809</v>
      </c>
      <c r="G5937" t="s">
        <v>816</v>
      </c>
      <c r="H5937" s="3" t="s">
        <v>817</v>
      </c>
      <c r="I5937" s="8">
        <v>9.1567080000000001</v>
      </c>
      <c r="J5937" s="8">
        <v>-79.847702999999996</v>
      </c>
      <c r="K5937" t="s">
        <v>109</v>
      </c>
      <c r="L5937" t="s">
        <v>110</v>
      </c>
      <c r="M5937" t="s">
        <v>812</v>
      </c>
      <c r="N5937" t="s">
        <v>1316</v>
      </c>
      <c r="O5937" s="12">
        <v>1979</v>
      </c>
      <c r="P5937" s="12">
        <v>7</v>
      </c>
      <c r="Q5937" s="12">
        <v>1979</v>
      </c>
      <c r="R5937" s="12">
        <v>9</v>
      </c>
      <c r="S5937">
        <v>3</v>
      </c>
      <c r="T5937" s="7">
        <v>13</v>
      </c>
      <c r="U5937">
        <v>16</v>
      </c>
      <c r="V5937" t="s">
        <v>813</v>
      </c>
      <c r="W5937">
        <f t="shared" si="70"/>
        <v>240</v>
      </c>
      <c r="X5937" s="5">
        <v>1</v>
      </c>
      <c r="Y5937" s="15" t="s">
        <v>48</v>
      </c>
      <c r="Z5937" t="s">
        <v>49</v>
      </c>
      <c r="AA5937" t="s">
        <v>490</v>
      </c>
      <c r="AB5937">
        <v>4</v>
      </c>
      <c r="AC5937" t="s">
        <v>1479</v>
      </c>
      <c r="AD5937" t="s">
        <v>1660</v>
      </c>
    </row>
    <row r="5938" spans="1:30" ht="14.4" x14ac:dyDescent="0.3">
      <c r="A5938">
        <v>50</v>
      </c>
      <c r="B5938" t="s">
        <v>24</v>
      </c>
      <c r="C5938" t="s">
        <v>368</v>
      </c>
      <c r="D5938" t="s">
        <v>369</v>
      </c>
      <c r="E5938">
        <v>1983</v>
      </c>
      <c r="F5938" t="s">
        <v>809</v>
      </c>
      <c r="G5938" t="s">
        <v>816</v>
      </c>
      <c r="H5938" s="3" t="s">
        <v>817</v>
      </c>
      <c r="I5938" s="8">
        <v>9.1567080000000001</v>
      </c>
      <c r="J5938" s="8">
        <v>-79.847702999999996</v>
      </c>
      <c r="K5938" t="s">
        <v>109</v>
      </c>
      <c r="L5938" t="s">
        <v>110</v>
      </c>
      <c r="M5938" t="s">
        <v>812</v>
      </c>
      <c r="N5938" t="s">
        <v>1316</v>
      </c>
      <c r="O5938" s="12">
        <v>1979</v>
      </c>
      <c r="P5938" s="12">
        <v>7</v>
      </c>
      <c r="Q5938" s="12">
        <v>1979</v>
      </c>
      <c r="R5938" s="12">
        <v>9</v>
      </c>
      <c r="S5938">
        <v>3</v>
      </c>
      <c r="T5938" s="7">
        <v>13</v>
      </c>
      <c r="U5938">
        <v>16</v>
      </c>
      <c r="V5938" t="s">
        <v>813</v>
      </c>
      <c r="W5938">
        <f t="shared" si="70"/>
        <v>240</v>
      </c>
      <c r="X5938" s="5">
        <v>1</v>
      </c>
      <c r="Y5938" s="15" t="s">
        <v>48</v>
      </c>
      <c r="Z5938" t="s">
        <v>49</v>
      </c>
      <c r="AA5938" t="s">
        <v>1195</v>
      </c>
      <c r="AB5938">
        <v>80</v>
      </c>
      <c r="AC5938" t="s">
        <v>1479</v>
      </c>
      <c r="AD5938" t="s">
        <v>1660</v>
      </c>
    </row>
    <row r="5939" spans="1:30" ht="14.4" x14ac:dyDescent="0.3">
      <c r="A5939">
        <v>50</v>
      </c>
      <c r="B5939" t="s">
        <v>24</v>
      </c>
      <c r="C5939" t="s">
        <v>368</v>
      </c>
      <c r="D5939" t="s">
        <v>369</v>
      </c>
      <c r="E5939">
        <v>1983</v>
      </c>
      <c r="F5939" t="s">
        <v>809</v>
      </c>
      <c r="G5939" t="s">
        <v>816</v>
      </c>
      <c r="H5939" s="3" t="s">
        <v>817</v>
      </c>
      <c r="I5939" s="8">
        <v>9.1567080000000001</v>
      </c>
      <c r="J5939" s="8">
        <v>-79.847702999999996</v>
      </c>
      <c r="K5939" t="s">
        <v>109</v>
      </c>
      <c r="L5939" t="s">
        <v>110</v>
      </c>
      <c r="M5939" t="s">
        <v>812</v>
      </c>
      <c r="N5939" t="s">
        <v>1316</v>
      </c>
      <c r="O5939" s="12">
        <v>1979</v>
      </c>
      <c r="P5939" s="12">
        <v>7</v>
      </c>
      <c r="Q5939" s="12">
        <v>1979</v>
      </c>
      <c r="R5939" s="12">
        <v>9</v>
      </c>
      <c r="S5939">
        <v>3</v>
      </c>
      <c r="T5939" s="7">
        <v>13</v>
      </c>
      <c r="U5939">
        <v>16</v>
      </c>
      <c r="V5939" t="s">
        <v>813</v>
      </c>
      <c r="W5939">
        <f t="shared" si="70"/>
        <v>240</v>
      </c>
      <c r="X5939" s="5">
        <v>1</v>
      </c>
      <c r="Y5939" s="15" t="s">
        <v>48</v>
      </c>
      <c r="Z5939" t="s">
        <v>49</v>
      </c>
      <c r="AA5939" t="s">
        <v>50</v>
      </c>
      <c r="AB5939">
        <v>0</v>
      </c>
      <c r="AC5939" t="s">
        <v>1479</v>
      </c>
      <c r="AD5939" t="s">
        <v>1660</v>
      </c>
    </row>
    <row r="5940" spans="1:30" ht="14.4" x14ac:dyDescent="0.3">
      <c r="A5940">
        <v>50</v>
      </c>
      <c r="B5940" t="s">
        <v>24</v>
      </c>
      <c r="C5940" t="s">
        <v>368</v>
      </c>
      <c r="D5940" t="s">
        <v>369</v>
      </c>
      <c r="E5940">
        <v>1983</v>
      </c>
      <c r="F5940" t="s">
        <v>809</v>
      </c>
      <c r="G5940" t="s">
        <v>816</v>
      </c>
      <c r="H5940" s="3" t="s">
        <v>817</v>
      </c>
      <c r="I5940" s="8">
        <v>9.1567080000000001</v>
      </c>
      <c r="J5940" s="8">
        <v>-79.847702999999996</v>
      </c>
      <c r="K5940" t="s">
        <v>109</v>
      </c>
      <c r="L5940" t="s">
        <v>110</v>
      </c>
      <c r="M5940" t="s">
        <v>812</v>
      </c>
      <c r="N5940" t="s">
        <v>1316</v>
      </c>
      <c r="O5940" s="12">
        <v>1979</v>
      </c>
      <c r="P5940" s="12">
        <v>7</v>
      </c>
      <c r="Q5940" s="12">
        <v>1979</v>
      </c>
      <c r="R5940" s="12">
        <v>9</v>
      </c>
      <c r="S5940">
        <v>3</v>
      </c>
      <c r="T5940" s="7">
        <v>13</v>
      </c>
      <c r="U5940">
        <v>16</v>
      </c>
      <c r="V5940" t="s">
        <v>813</v>
      </c>
      <c r="W5940">
        <f t="shared" si="70"/>
        <v>240</v>
      </c>
      <c r="X5940" s="5">
        <v>1</v>
      </c>
      <c r="Y5940" s="15" t="s">
        <v>48</v>
      </c>
      <c r="Z5940" t="s">
        <v>83</v>
      </c>
      <c r="AA5940" t="s">
        <v>128</v>
      </c>
      <c r="AB5940">
        <v>0</v>
      </c>
      <c r="AC5940" t="s">
        <v>1479</v>
      </c>
      <c r="AD5940" t="s">
        <v>1660</v>
      </c>
    </row>
    <row r="5941" spans="1:30" ht="14.4" x14ac:dyDescent="0.3">
      <c r="A5941">
        <v>50</v>
      </c>
      <c r="B5941" t="s">
        <v>24</v>
      </c>
      <c r="C5941" t="s">
        <v>368</v>
      </c>
      <c r="D5941" t="s">
        <v>369</v>
      </c>
      <c r="E5941">
        <v>1983</v>
      </c>
      <c r="F5941" t="s">
        <v>809</v>
      </c>
      <c r="G5941" t="s">
        <v>816</v>
      </c>
      <c r="H5941" s="3" t="s">
        <v>817</v>
      </c>
      <c r="I5941" s="8">
        <v>9.1567080000000001</v>
      </c>
      <c r="J5941" s="8">
        <v>-79.847702999999996</v>
      </c>
      <c r="K5941" t="s">
        <v>109</v>
      </c>
      <c r="L5941" t="s">
        <v>110</v>
      </c>
      <c r="M5941" t="s">
        <v>812</v>
      </c>
      <c r="N5941" t="s">
        <v>1316</v>
      </c>
      <c r="O5941" s="12">
        <v>1979</v>
      </c>
      <c r="P5941" s="12">
        <v>7</v>
      </c>
      <c r="Q5941" s="12">
        <v>1979</v>
      </c>
      <c r="R5941" s="12">
        <v>9</v>
      </c>
      <c r="S5941">
        <v>3</v>
      </c>
      <c r="T5941" s="7">
        <v>13</v>
      </c>
      <c r="U5941">
        <v>16</v>
      </c>
      <c r="V5941" t="s">
        <v>813</v>
      </c>
      <c r="W5941">
        <f t="shared" si="70"/>
        <v>240</v>
      </c>
      <c r="X5941" s="5">
        <v>1</v>
      </c>
      <c r="Y5941" s="15" t="s">
        <v>48</v>
      </c>
      <c r="Z5941" t="s">
        <v>83</v>
      </c>
      <c r="AA5941" t="s">
        <v>84</v>
      </c>
      <c r="AB5941">
        <v>233</v>
      </c>
      <c r="AC5941" t="s">
        <v>1479</v>
      </c>
      <c r="AD5941" t="s">
        <v>1660</v>
      </c>
    </row>
    <row r="5942" spans="1:30" ht="14.4" x14ac:dyDescent="0.3">
      <c r="A5942">
        <v>50</v>
      </c>
      <c r="B5942" t="s">
        <v>24</v>
      </c>
      <c r="C5942" t="s">
        <v>368</v>
      </c>
      <c r="D5942" t="s">
        <v>369</v>
      </c>
      <c r="E5942">
        <v>1983</v>
      </c>
      <c r="F5942" t="s">
        <v>809</v>
      </c>
      <c r="G5942" t="s">
        <v>816</v>
      </c>
      <c r="H5942" s="3" t="s">
        <v>817</v>
      </c>
      <c r="I5942" s="8">
        <v>9.1567080000000001</v>
      </c>
      <c r="J5942" s="8">
        <v>-79.847702999999996</v>
      </c>
      <c r="K5942" t="s">
        <v>109</v>
      </c>
      <c r="L5942" t="s">
        <v>110</v>
      </c>
      <c r="M5942" t="s">
        <v>812</v>
      </c>
      <c r="N5942" t="s">
        <v>1316</v>
      </c>
      <c r="O5942" s="12">
        <v>1979</v>
      </c>
      <c r="P5942" s="12">
        <v>7</v>
      </c>
      <c r="Q5942" s="12">
        <v>1979</v>
      </c>
      <c r="R5942" s="12">
        <v>9</v>
      </c>
      <c r="S5942">
        <v>3</v>
      </c>
      <c r="T5942" s="7">
        <v>13</v>
      </c>
      <c r="U5942">
        <v>16</v>
      </c>
      <c r="V5942" t="s">
        <v>813</v>
      </c>
      <c r="W5942">
        <f t="shared" si="70"/>
        <v>240</v>
      </c>
      <c r="X5942" s="5">
        <v>1</v>
      </c>
      <c r="Y5942" s="15" t="s">
        <v>48</v>
      </c>
      <c r="Z5942" t="s">
        <v>83</v>
      </c>
      <c r="AA5942" t="s">
        <v>911</v>
      </c>
      <c r="AB5942">
        <v>133</v>
      </c>
      <c r="AC5942" t="s">
        <v>1479</v>
      </c>
      <c r="AD5942" t="s">
        <v>1660</v>
      </c>
    </row>
    <row r="5943" spans="1:30" ht="14.4" x14ac:dyDescent="0.3">
      <c r="A5943">
        <v>50</v>
      </c>
      <c r="B5943" t="s">
        <v>24</v>
      </c>
      <c r="C5943" t="s">
        <v>368</v>
      </c>
      <c r="D5943" t="s">
        <v>369</v>
      </c>
      <c r="E5943">
        <v>1983</v>
      </c>
      <c r="F5943" t="s">
        <v>809</v>
      </c>
      <c r="G5943" t="s">
        <v>816</v>
      </c>
      <c r="H5943" s="3" t="s">
        <v>817</v>
      </c>
      <c r="I5943" s="8">
        <v>9.1567080000000001</v>
      </c>
      <c r="J5943" s="8">
        <v>-79.847702999999996</v>
      </c>
      <c r="K5943" t="s">
        <v>109</v>
      </c>
      <c r="L5943" t="s">
        <v>110</v>
      </c>
      <c r="M5943" t="s">
        <v>812</v>
      </c>
      <c r="N5943" t="s">
        <v>1316</v>
      </c>
      <c r="O5943" s="12">
        <v>1979</v>
      </c>
      <c r="P5943" s="12">
        <v>7</v>
      </c>
      <c r="Q5943" s="12">
        <v>1979</v>
      </c>
      <c r="R5943" s="12">
        <v>9</v>
      </c>
      <c r="S5943">
        <v>3</v>
      </c>
      <c r="T5943" s="7">
        <v>13</v>
      </c>
      <c r="U5943">
        <v>16</v>
      </c>
      <c r="V5943" t="s">
        <v>813</v>
      </c>
      <c r="W5943">
        <f t="shared" si="70"/>
        <v>240</v>
      </c>
      <c r="X5943" s="5">
        <v>1</v>
      </c>
      <c r="Y5943" s="15" t="s">
        <v>48</v>
      </c>
      <c r="Z5943" t="s">
        <v>83</v>
      </c>
      <c r="AA5943" t="s">
        <v>87</v>
      </c>
      <c r="AB5943">
        <v>158</v>
      </c>
      <c r="AC5943" t="s">
        <v>1479</v>
      </c>
      <c r="AD5943" t="s">
        <v>1660</v>
      </c>
    </row>
    <row r="5944" spans="1:30" ht="14.4" x14ac:dyDescent="0.3">
      <c r="A5944">
        <v>50</v>
      </c>
      <c r="B5944" t="s">
        <v>24</v>
      </c>
      <c r="C5944" t="s">
        <v>368</v>
      </c>
      <c r="D5944" t="s">
        <v>369</v>
      </c>
      <c r="E5944">
        <v>1983</v>
      </c>
      <c r="F5944" t="s">
        <v>809</v>
      </c>
      <c r="G5944" t="s">
        <v>816</v>
      </c>
      <c r="H5944" s="3" t="s">
        <v>817</v>
      </c>
      <c r="I5944" s="8">
        <v>9.1567080000000001</v>
      </c>
      <c r="J5944" s="8">
        <v>-79.847702999999996</v>
      </c>
      <c r="K5944" t="s">
        <v>109</v>
      </c>
      <c r="L5944" t="s">
        <v>110</v>
      </c>
      <c r="M5944" t="s">
        <v>812</v>
      </c>
      <c r="N5944" t="s">
        <v>1316</v>
      </c>
      <c r="O5944" s="12">
        <v>1979</v>
      </c>
      <c r="P5944" s="12">
        <v>7</v>
      </c>
      <c r="Q5944" s="12">
        <v>1979</v>
      </c>
      <c r="R5944" s="12">
        <v>9</v>
      </c>
      <c r="S5944">
        <v>3</v>
      </c>
      <c r="T5944" s="7">
        <v>13</v>
      </c>
      <c r="U5944">
        <v>16</v>
      </c>
      <c r="V5944" t="s">
        <v>813</v>
      </c>
      <c r="W5944">
        <f t="shared" si="70"/>
        <v>240</v>
      </c>
      <c r="X5944" s="5">
        <v>1</v>
      </c>
      <c r="Y5944" s="15" t="s">
        <v>48</v>
      </c>
      <c r="Z5944" t="s">
        <v>83</v>
      </c>
      <c r="AA5944" t="s">
        <v>1196</v>
      </c>
      <c r="AB5944">
        <v>0</v>
      </c>
      <c r="AC5944" t="s">
        <v>1479</v>
      </c>
      <c r="AD5944" t="s">
        <v>1660</v>
      </c>
    </row>
    <row r="5945" spans="1:30" ht="14.4" x14ac:dyDescent="0.3">
      <c r="A5945">
        <v>50</v>
      </c>
      <c r="B5945" t="s">
        <v>24</v>
      </c>
      <c r="C5945" t="s">
        <v>368</v>
      </c>
      <c r="D5945" t="s">
        <v>369</v>
      </c>
      <c r="E5945">
        <v>1983</v>
      </c>
      <c r="F5945" t="s">
        <v>809</v>
      </c>
      <c r="G5945" t="s">
        <v>816</v>
      </c>
      <c r="H5945" s="3" t="s">
        <v>817</v>
      </c>
      <c r="I5945" s="8">
        <v>9.1567080000000001</v>
      </c>
      <c r="J5945" s="8">
        <v>-79.847702999999996</v>
      </c>
      <c r="K5945" t="s">
        <v>109</v>
      </c>
      <c r="L5945" t="s">
        <v>110</v>
      </c>
      <c r="M5945" t="s">
        <v>812</v>
      </c>
      <c r="N5945" t="s">
        <v>1316</v>
      </c>
      <c r="O5945" s="12">
        <v>1979</v>
      </c>
      <c r="P5945" s="12">
        <v>7</v>
      </c>
      <c r="Q5945" s="12">
        <v>1979</v>
      </c>
      <c r="R5945" s="12">
        <v>9</v>
      </c>
      <c r="S5945">
        <v>3</v>
      </c>
      <c r="T5945" s="7">
        <v>13</v>
      </c>
      <c r="U5945">
        <v>16</v>
      </c>
      <c r="V5945" t="s">
        <v>813</v>
      </c>
      <c r="W5945">
        <f t="shared" si="70"/>
        <v>240</v>
      </c>
      <c r="X5945" s="5">
        <v>1</v>
      </c>
      <c r="Y5945" s="15" t="s">
        <v>48</v>
      </c>
      <c r="Z5945" t="s">
        <v>90</v>
      </c>
      <c r="AA5945" t="s">
        <v>666</v>
      </c>
      <c r="AB5945">
        <v>40</v>
      </c>
      <c r="AC5945" t="s">
        <v>1479</v>
      </c>
      <c r="AD5945" t="s">
        <v>1660</v>
      </c>
    </row>
    <row r="5946" spans="1:30" ht="14.4" x14ac:dyDescent="0.3">
      <c r="A5946">
        <v>50</v>
      </c>
      <c r="B5946" t="s">
        <v>24</v>
      </c>
      <c r="C5946" t="s">
        <v>368</v>
      </c>
      <c r="D5946" t="s">
        <v>369</v>
      </c>
      <c r="E5946">
        <v>1983</v>
      </c>
      <c r="F5946" t="s">
        <v>809</v>
      </c>
      <c r="G5946" t="s">
        <v>816</v>
      </c>
      <c r="H5946" s="3" t="s">
        <v>817</v>
      </c>
      <c r="I5946" s="8">
        <v>9.1567080000000001</v>
      </c>
      <c r="J5946" s="8">
        <v>-79.847702999999996</v>
      </c>
      <c r="K5946" t="s">
        <v>109</v>
      </c>
      <c r="L5946" t="s">
        <v>110</v>
      </c>
      <c r="M5946" t="s">
        <v>812</v>
      </c>
      <c r="N5946" t="s">
        <v>1316</v>
      </c>
      <c r="O5946" s="12">
        <v>1979</v>
      </c>
      <c r="P5946" s="12">
        <v>7</v>
      </c>
      <c r="Q5946" s="12">
        <v>1979</v>
      </c>
      <c r="R5946" s="12">
        <v>9</v>
      </c>
      <c r="S5946">
        <v>3</v>
      </c>
      <c r="T5946" s="7">
        <v>13</v>
      </c>
      <c r="U5946">
        <v>16</v>
      </c>
      <c r="V5946" t="s">
        <v>813</v>
      </c>
      <c r="W5946">
        <f t="shared" si="70"/>
        <v>240</v>
      </c>
      <c r="X5946" s="5">
        <v>1</v>
      </c>
      <c r="Y5946" s="15" t="s">
        <v>48</v>
      </c>
      <c r="Z5946" t="s">
        <v>90</v>
      </c>
      <c r="AA5946" t="s">
        <v>91</v>
      </c>
      <c r="AB5946">
        <v>1</v>
      </c>
      <c r="AC5946" t="s">
        <v>1479</v>
      </c>
      <c r="AD5946" t="s">
        <v>1660</v>
      </c>
    </row>
    <row r="5947" spans="1:30" ht="14.4" x14ac:dyDescent="0.3">
      <c r="A5947">
        <v>50</v>
      </c>
      <c r="B5947" t="s">
        <v>24</v>
      </c>
      <c r="C5947" t="s">
        <v>368</v>
      </c>
      <c r="D5947" t="s">
        <v>369</v>
      </c>
      <c r="E5947">
        <v>1983</v>
      </c>
      <c r="F5947" t="s">
        <v>809</v>
      </c>
      <c r="G5947" t="s">
        <v>818</v>
      </c>
      <c r="H5947" s="3" t="s">
        <v>819</v>
      </c>
      <c r="I5947" s="8">
        <v>9.1567080000000001</v>
      </c>
      <c r="J5947" s="8">
        <v>-79.847702999999996</v>
      </c>
      <c r="K5947" t="s">
        <v>109</v>
      </c>
      <c r="L5947" t="s">
        <v>110</v>
      </c>
      <c r="M5947" t="s">
        <v>812</v>
      </c>
      <c r="N5947" t="s">
        <v>1317</v>
      </c>
      <c r="O5947" s="12">
        <v>1979</v>
      </c>
      <c r="P5947" s="12">
        <v>10</v>
      </c>
      <c r="Q5947" s="12">
        <v>1979</v>
      </c>
      <c r="R5947" s="12">
        <v>12</v>
      </c>
      <c r="S5947">
        <v>3</v>
      </c>
      <c r="T5947" s="7">
        <v>13</v>
      </c>
      <c r="U5947">
        <v>16</v>
      </c>
      <c r="V5947" t="s">
        <v>813</v>
      </c>
      <c r="W5947">
        <f t="shared" si="70"/>
        <v>240</v>
      </c>
      <c r="X5947" s="5">
        <v>1</v>
      </c>
      <c r="Y5947" s="15" t="s">
        <v>48</v>
      </c>
      <c r="Z5947" t="s">
        <v>55</v>
      </c>
      <c r="AA5947" t="s">
        <v>1080</v>
      </c>
      <c r="AB5947">
        <v>40</v>
      </c>
      <c r="AC5947" t="s">
        <v>1479</v>
      </c>
      <c r="AD5947" t="s">
        <v>1660</v>
      </c>
    </row>
    <row r="5948" spans="1:30" ht="14.4" x14ac:dyDescent="0.3">
      <c r="A5948">
        <v>50</v>
      </c>
      <c r="B5948" t="s">
        <v>24</v>
      </c>
      <c r="C5948" t="s">
        <v>368</v>
      </c>
      <c r="D5948" t="s">
        <v>369</v>
      </c>
      <c r="E5948">
        <v>1983</v>
      </c>
      <c r="F5948" t="s">
        <v>809</v>
      </c>
      <c r="G5948" t="s">
        <v>818</v>
      </c>
      <c r="H5948" s="3" t="s">
        <v>819</v>
      </c>
      <c r="I5948" s="8">
        <v>9.1567080000000001</v>
      </c>
      <c r="J5948" s="8">
        <v>-79.847702999999996</v>
      </c>
      <c r="K5948" t="s">
        <v>109</v>
      </c>
      <c r="L5948" t="s">
        <v>110</v>
      </c>
      <c r="M5948" t="s">
        <v>812</v>
      </c>
      <c r="N5948" t="s">
        <v>1317</v>
      </c>
      <c r="O5948" s="12">
        <v>1979</v>
      </c>
      <c r="P5948" s="12">
        <v>10</v>
      </c>
      <c r="Q5948" s="12">
        <v>1979</v>
      </c>
      <c r="R5948" s="12">
        <v>12</v>
      </c>
      <c r="S5948">
        <v>3</v>
      </c>
      <c r="T5948" s="7">
        <v>13</v>
      </c>
      <c r="U5948">
        <v>16</v>
      </c>
      <c r="V5948" t="s">
        <v>813</v>
      </c>
      <c r="W5948">
        <f t="shared" si="70"/>
        <v>240</v>
      </c>
      <c r="X5948" s="5">
        <v>1</v>
      </c>
      <c r="Y5948" s="15" t="s">
        <v>48</v>
      </c>
      <c r="Z5948" t="s">
        <v>55</v>
      </c>
      <c r="AA5948" t="s">
        <v>1189</v>
      </c>
      <c r="AB5948">
        <v>10</v>
      </c>
      <c r="AC5948" t="s">
        <v>1479</v>
      </c>
      <c r="AD5948" t="s">
        <v>1660</v>
      </c>
    </row>
    <row r="5949" spans="1:30" ht="14.4" x14ac:dyDescent="0.3">
      <c r="A5949">
        <v>50</v>
      </c>
      <c r="B5949" t="s">
        <v>24</v>
      </c>
      <c r="C5949" t="s">
        <v>368</v>
      </c>
      <c r="D5949" t="s">
        <v>369</v>
      </c>
      <c r="E5949">
        <v>1983</v>
      </c>
      <c r="F5949" t="s">
        <v>809</v>
      </c>
      <c r="G5949" t="s">
        <v>818</v>
      </c>
      <c r="H5949" s="3" t="s">
        <v>819</v>
      </c>
      <c r="I5949" s="8">
        <v>9.1567080000000001</v>
      </c>
      <c r="J5949" s="8">
        <v>-79.847702999999996</v>
      </c>
      <c r="K5949" t="s">
        <v>109</v>
      </c>
      <c r="L5949" t="s">
        <v>110</v>
      </c>
      <c r="M5949" t="s">
        <v>812</v>
      </c>
      <c r="N5949" t="s">
        <v>1317</v>
      </c>
      <c r="O5949" s="12">
        <v>1979</v>
      </c>
      <c r="P5949" s="12">
        <v>10</v>
      </c>
      <c r="Q5949" s="12">
        <v>1979</v>
      </c>
      <c r="R5949" s="12">
        <v>12</v>
      </c>
      <c r="S5949">
        <v>3</v>
      </c>
      <c r="T5949" s="7">
        <v>13</v>
      </c>
      <c r="U5949">
        <v>16</v>
      </c>
      <c r="V5949" t="s">
        <v>813</v>
      </c>
      <c r="W5949">
        <f t="shared" si="70"/>
        <v>240</v>
      </c>
      <c r="X5949" s="5">
        <v>1</v>
      </c>
      <c r="Y5949" s="15" t="s">
        <v>48</v>
      </c>
      <c r="Z5949" t="s">
        <v>55</v>
      </c>
      <c r="AA5949" t="s">
        <v>1146</v>
      </c>
      <c r="AB5949">
        <v>94</v>
      </c>
      <c r="AC5949" t="s">
        <v>1479</v>
      </c>
      <c r="AD5949" t="s">
        <v>1660</v>
      </c>
    </row>
    <row r="5950" spans="1:30" ht="14.4" x14ac:dyDescent="0.3">
      <c r="A5950">
        <v>50</v>
      </c>
      <c r="B5950" t="s">
        <v>24</v>
      </c>
      <c r="C5950" t="s">
        <v>368</v>
      </c>
      <c r="D5950" t="s">
        <v>369</v>
      </c>
      <c r="E5950">
        <v>1983</v>
      </c>
      <c r="F5950" t="s">
        <v>809</v>
      </c>
      <c r="G5950" t="s">
        <v>818</v>
      </c>
      <c r="H5950" s="3" t="s">
        <v>819</v>
      </c>
      <c r="I5950" s="8">
        <v>9.1567080000000001</v>
      </c>
      <c r="J5950" s="8">
        <v>-79.847702999999996</v>
      </c>
      <c r="K5950" t="s">
        <v>109</v>
      </c>
      <c r="L5950" t="s">
        <v>110</v>
      </c>
      <c r="M5950" t="s">
        <v>812</v>
      </c>
      <c r="N5950" t="s">
        <v>1317</v>
      </c>
      <c r="O5950" s="12">
        <v>1979</v>
      </c>
      <c r="P5950" s="12">
        <v>10</v>
      </c>
      <c r="Q5950" s="12">
        <v>1979</v>
      </c>
      <c r="R5950" s="12">
        <v>12</v>
      </c>
      <c r="S5950">
        <v>3</v>
      </c>
      <c r="T5950" s="7">
        <v>13</v>
      </c>
      <c r="U5950">
        <v>16</v>
      </c>
      <c r="V5950" t="s">
        <v>813</v>
      </c>
      <c r="W5950">
        <f t="shared" si="70"/>
        <v>240</v>
      </c>
      <c r="X5950" s="5">
        <v>1</v>
      </c>
      <c r="Y5950" s="15" t="s">
        <v>48</v>
      </c>
      <c r="Z5950" t="s">
        <v>55</v>
      </c>
      <c r="AA5950" t="s">
        <v>1150</v>
      </c>
      <c r="AB5950">
        <v>9</v>
      </c>
      <c r="AC5950" t="s">
        <v>1479</v>
      </c>
      <c r="AD5950" t="s">
        <v>1660</v>
      </c>
    </row>
    <row r="5951" spans="1:30" ht="14.4" x14ac:dyDescent="0.3">
      <c r="A5951">
        <v>50</v>
      </c>
      <c r="B5951" t="s">
        <v>24</v>
      </c>
      <c r="C5951" t="s">
        <v>368</v>
      </c>
      <c r="D5951" t="s">
        <v>369</v>
      </c>
      <c r="E5951">
        <v>1983</v>
      </c>
      <c r="F5951" t="s">
        <v>809</v>
      </c>
      <c r="G5951" t="s">
        <v>818</v>
      </c>
      <c r="H5951" s="3" t="s">
        <v>819</v>
      </c>
      <c r="I5951" s="8">
        <v>9.1567080000000001</v>
      </c>
      <c r="J5951" s="8">
        <v>-79.847702999999996</v>
      </c>
      <c r="K5951" t="s">
        <v>109</v>
      </c>
      <c r="L5951" t="s">
        <v>110</v>
      </c>
      <c r="M5951" t="s">
        <v>812</v>
      </c>
      <c r="N5951" t="s">
        <v>1317</v>
      </c>
      <c r="O5951" s="12">
        <v>1979</v>
      </c>
      <c r="P5951" s="12">
        <v>10</v>
      </c>
      <c r="Q5951" s="12">
        <v>1979</v>
      </c>
      <c r="R5951" s="12">
        <v>12</v>
      </c>
      <c r="S5951">
        <v>3</v>
      </c>
      <c r="T5951" s="7">
        <v>13</v>
      </c>
      <c r="U5951">
        <v>16</v>
      </c>
      <c r="V5951" t="s">
        <v>813</v>
      </c>
      <c r="W5951">
        <f t="shared" si="70"/>
        <v>240</v>
      </c>
      <c r="X5951" s="5">
        <v>1</v>
      </c>
      <c r="Y5951" s="15" t="s">
        <v>48</v>
      </c>
      <c r="Z5951" t="s">
        <v>55</v>
      </c>
      <c r="AA5951" t="s">
        <v>861</v>
      </c>
      <c r="AB5951">
        <v>2</v>
      </c>
      <c r="AC5951" t="s">
        <v>1479</v>
      </c>
      <c r="AD5951" t="s">
        <v>1660</v>
      </c>
    </row>
    <row r="5952" spans="1:30" ht="14.4" x14ac:dyDescent="0.3">
      <c r="A5952">
        <v>50</v>
      </c>
      <c r="B5952" t="s">
        <v>24</v>
      </c>
      <c r="C5952" t="s">
        <v>368</v>
      </c>
      <c r="D5952" t="s">
        <v>369</v>
      </c>
      <c r="E5952">
        <v>1983</v>
      </c>
      <c r="F5952" t="s">
        <v>809</v>
      </c>
      <c r="G5952" t="s">
        <v>818</v>
      </c>
      <c r="H5952" s="3" t="s">
        <v>819</v>
      </c>
      <c r="I5952" s="8">
        <v>9.1567080000000001</v>
      </c>
      <c r="J5952" s="8">
        <v>-79.847702999999996</v>
      </c>
      <c r="K5952" t="s">
        <v>109</v>
      </c>
      <c r="L5952" t="s">
        <v>110</v>
      </c>
      <c r="M5952" t="s">
        <v>812</v>
      </c>
      <c r="N5952" t="s">
        <v>1317</v>
      </c>
      <c r="O5952" s="12">
        <v>1979</v>
      </c>
      <c r="P5952" s="12">
        <v>10</v>
      </c>
      <c r="Q5952" s="12">
        <v>1979</v>
      </c>
      <c r="R5952" s="12">
        <v>12</v>
      </c>
      <c r="S5952">
        <v>3</v>
      </c>
      <c r="T5952" s="7">
        <v>13</v>
      </c>
      <c r="U5952">
        <v>16</v>
      </c>
      <c r="V5952" t="s">
        <v>813</v>
      </c>
      <c r="W5952">
        <f t="shared" si="70"/>
        <v>240</v>
      </c>
      <c r="X5952" s="5">
        <v>1</v>
      </c>
      <c r="Y5952" s="15" t="s">
        <v>48</v>
      </c>
      <c r="Z5952" t="s">
        <v>55</v>
      </c>
      <c r="AA5952" t="s">
        <v>895</v>
      </c>
      <c r="AB5952">
        <v>32</v>
      </c>
      <c r="AC5952" t="s">
        <v>1479</v>
      </c>
      <c r="AD5952" t="s">
        <v>1660</v>
      </c>
    </row>
    <row r="5953" spans="1:30" ht="14.4" x14ac:dyDescent="0.3">
      <c r="A5953">
        <v>50</v>
      </c>
      <c r="B5953" t="s">
        <v>24</v>
      </c>
      <c r="C5953" t="s">
        <v>368</v>
      </c>
      <c r="D5953" t="s">
        <v>369</v>
      </c>
      <c r="E5953">
        <v>1983</v>
      </c>
      <c r="F5953" t="s">
        <v>809</v>
      </c>
      <c r="G5953" t="s">
        <v>818</v>
      </c>
      <c r="H5953" s="3" t="s">
        <v>819</v>
      </c>
      <c r="I5953" s="8">
        <v>9.1567080000000001</v>
      </c>
      <c r="J5953" s="8">
        <v>-79.847702999999996</v>
      </c>
      <c r="K5953" t="s">
        <v>109</v>
      </c>
      <c r="L5953" t="s">
        <v>110</v>
      </c>
      <c r="M5953" t="s">
        <v>812</v>
      </c>
      <c r="N5953" t="s">
        <v>1317</v>
      </c>
      <c r="O5953" s="12">
        <v>1979</v>
      </c>
      <c r="P5953" s="12">
        <v>10</v>
      </c>
      <c r="Q5953" s="12">
        <v>1979</v>
      </c>
      <c r="R5953" s="12">
        <v>12</v>
      </c>
      <c r="S5953">
        <v>3</v>
      </c>
      <c r="T5953" s="7">
        <v>13</v>
      </c>
      <c r="U5953">
        <v>16</v>
      </c>
      <c r="V5953" t="s">
        <v>813</v>
      </c>
      <c r="W5953">
        <f t="shared" si="70"/>
        <v>240</v>
      </c>
      <c r="X5953" s="5">
        <v>1</v>
      </c>
      <c r="Y5953" s="15" t="s">
        <v>48</v>
      </c>
      <c r="Z5953" t="s">
        <v>55</v>
      </c>
      <c r="AA5953" t="s">
        <v>1190</v>
      </c>
      <c r="AB5953">
        <v>8</v>
      </c>
      <c r="AC5953" t="s">
        <v>1479</v>
      </c>
      <c r="AD5953" t="s">
        <v>1660</v>
      </c>
    </row>
    <row r="5954" spans="1:30" ht="14.4" x14ac:dyDescent="0.3">
      <c r="A5954">
        <v>50</v>
      </c>
      <c r="B5954" t="s">
        <v>24</v>
      </c>
      <c r="C5954" t="s">
        <v>368</v>
      </c>
      <c r="D5954" t="s">
        <v>369</v>
      </c>
      <c r="E5954">
        <v>1983</v>
      </c>
      <c r="F5954" t="s">
        <v>809</v>
      </c>
      <c r="G5954" t="s">
        <v>818</v>
      </c>
      <c r="H5954" s="3" t="s">
        <v>819</v>
      </c>
      <c r="I5954" s="8">
        <v>9.1567080000000001</v>
      </c>
      <c r="J5954" s="8">
        <v>-79.847702999999996</v>
      </c>
      <c r="K5954" t="s">
        <v>109</v>
      </c>
      <c r="L5954" t="s">
        <v>110</v>
      </c>
      <c r="M5954" t="s">
        <v>812</v>
      </c>
      <c r="N5954" t="s">
        <v>1317</v>
      </c>
      <c r="O5954" s="12">
        <v>1979</v>
      </c>
      <c r="P5954" s="12">
        <v>10</v>
      </c>
      <c r="Q5954" s="12">
        <v>1979</v>
      </c>
      <c r="R5954" s="12">
        <v>12</v>
      </c>
      <c r="S5954">
        <v>3</v>
      </c>
      <c r="T5954" s="7">
        <v>13</v>
      </c>
      <c r="U5954">
        <v>16</v>
      </c>
      <c r="V5954" t="s">
        <v>813</v>
      </c>
      <c r="W5954">
        <f t="shared" si="70"/>
        <v>240</v>
      </c>
      <c r="X5954" s="5">
        <v>1</v>
      </c>
      <c r="Y5954" s="15" t="s">
        <v>48</v>
      </c>
      <c r="Z5954" t="s">
        <v>55</v>
      </c>
      <c r="AA5954" t="s">
        <v>1057</v>
      </c>
      <c r="AB5954">
        <v>2</v>
      </c>
      <c r="AC5954" t="s">
        <v>1479</v>
      </c>
      <c r="AD5954" t="s">
        <v>1660</v>
      </c>
    </row>
    <row r="5955" spans="1:30" ht="14.4" x14ac:dyDescent="0.3">
      <c r="A5955">
        <v>50</v>
      </c>
      <c r="B5955" t="s">
        <v>24</v>
      </c>
      <c r="C5955" t="s">
        <v>368</v>
      </c>
      <c r="D5955" t="s">
        <v>369</v>
      </c>
      <c r="E5955">
        <v>1983</v>
      </c>
      <c r="F5955" t="s">
        <v>809</v>
      </c>
      <c r="G5955" t="s">
        <v>818</v>
      </c>
      <c r="H5955" s="3" t="s">
        <v>819</v>
      </c>
      <c r="I5955" s="8">
        <v>9.1567080000000001</v>
      </c>
      <c r="J5955" s="8">
        <v>-79.847702999999996</v>
      </c>
      <c r="K5955" t="s">
        <v>109</v>
      </c>
      <c r="L5955" t="s">
        <v>110</v>
      </c>
      <c r="M5955" t="s">
        <v>812</v>
      </c>
      <c r="N5955" t="s">
        <v>1317</v>
      </c>
      <c r="O5955" s="12">
        <v>1979</v>
      </c>
      <c r="P5955" s="12">
        <v>10</v>
      </c>
      <c r="Q5955" s="12">
        <v>1979</v>
      </c>
      <c r="R5955" s="12">
        <v>12</v>
      </c>
      <c r="S5955">
        <v>3</v>
      </c>
      <c r="T5955" s="7">
        <v>13</v>
      </c>
      <c r="U5955">
        <v>16</v>
      </c>
      <c r="V5955" t="s">
        <v>813</v>
      </c>
      <c r="W5955">
        <f t="shared" si="70"/>
        <v>240</v>
      </c>
      <c r="X5955" s="5">
        <v>1</v>
      </c>
      <c r="Y5955" s="15" t="s">
        <v>48</v>
      </c>
      <c r="Z5955" t="s">
        <v>55</v>
      </c>
      <c r="AA5955" t="s">
        <v>59</v>
      </c>
      <c r="AB5955">
        <v>42</v>
      </c>
      <c r="AC5955" t="s">
        <v>1479</v>
      </c>
      <c r="AD5955" t="s">
        <v>1660</v>
      </c>
    </row>
    <row r="5956" spans="1:30" ht="14.4" x14ac:dyDescent="0.3">
      <c r="A5956">
        <v>50</v>
      </c>
      <c r="B5956" t="s">
        <v>24</v>
      </c>
      <c r="C5956" t="s">
        <v>368</v>
      </c>
      <c r="D5956" t="s">
        <v>369</v>
      </c>
      <c r="E5956">
        <v>1983</v>
      </c>
      <c r="F5956" t="s">
        <v>809</v>
      </c>
      <c r="G5956" t="s">
        <v>818</v>
      </c>
      <c r="H5956" s="3" t="s">
        <v>819</v>
      </c>
      <c r="I5956" s="8">
        <v>9.1567080000000001</v>
      </c>
      <c r="J5956" s="8">
        <v>-79.847702999999996</v>
      </c>
      <c r="K5956" t="s">
        <v>109</v>
      </c>
      <c r="L5956" t="s">
        <v>110</v>
      </c>
      <c r="M5956" t="s">
        <v>812</v>
      </c>
      <c r="N5956" t="s">
        <v>1317</v>
      </c>
      <c r="O5956" s="12">
        <v>1979</v>
      </c>
      <c r="P5956" s="12">
        <v>10</v>
      </c>
      <c r="Q5956" s="12">
        <v>1979</v>
      </c>
      <c r="R5956" s="12">
        <v>12</v>
      </c>
      <c r="S5956">
        <v>3</v>
      </c>
      <c r="T5956" s="7">
        <v>13</v>
      </c>
      <c r="U5956">
        <v>16</v>
      </c>
      <c r="V5956" t="s">
        <v>813</v>
      </c>
      <c r="W5956">
        <f t="shared" si="70"/>
        <v>240</v>
      </c>
      <c r="X5956" s="5">
        <v>1</v>
      </c>
      <c r="Y5956" s="15" t="s">
        <v>48</v>
      </c>
      <c r="Z5956" t="s">
        <v>55</v>
      </c>
      <c r="AA5956" t="s">
        <v>1157</v>
      </c>
      <c r="AB5956">
        <v>70</v>
      </c>
      <c r="AC5956" t="s">
        <v>1479</v>
      </c>
      <c r="AD5956" t="s">
        <v>1660</v>
      </c>
    </row>
    <row r="5957" spans="1:30" ht="14.4" x14ac:dyDescent="0.3">
      <c r="A5957">
        <v>50</v>
      </c>
      <c r="B5957" t="s">
        <v>24</v>
      </c>
      <c r="C5957" t="s">
        <v>368</v>
      </c>
      <c r="D5957" t="s">
        <v>369</v>
      </c>
      <c r="E5957">
        <v>1983</v>
      </c>
      <c r="F5957" t="s">
        <v>809</v>
      </c>
      <c r="G5957" t="s">
        <v>818</v>
      </c>
      <c r="H5957" s="3" t="s">
        <v>819</v>
      </c>
      <c r="I5957" s="8">
        <v>9.1567080000000001</v>
      </c>
      <c r="J5957" s="8">
        <v>-79.847702999999996</v>
      </c>
      <c r="K5957" t="s">
        <v>109</v>
      </c>
      <c r="L5957" t="s">
        <v>110</v>
      </c>
      <c r="M5957" t="s">
        <v>812</v>
      </c>
      <c r="N5957" t="s">
        <v>1317</v>
      </c>
      <c r="O5957" s="12">
        <v>1979</v>
      </c>
      <c r="P5957" s="12">
        <v>10</v>
      </c>
      <c r="Q5957" s="12">
        <v>1979</v>
      </c>
      <c r="R5957" s="12">
        <v>12</v>
      </c>
      <c r="S5957">
        <v>3</v>
      </c>
      <c r="T5957" s="7">
        <v>13</v>
      </c>
      <c r="U5957">
        <v>16</v>
      </c>
      <c r="V5957" t="s">
        <v>813</v>
      </c>
      <c r="W5957">
        <f t="shared" si="70"/>
        <v>240</v>
      </c>
      <c r="X5957" s="5">
        <v>1</v>
      </c>
      <c r="Y5957" s="15" t="s">
        <v>48</v>
      </c>
      <c r="Z5957" t="s">
        <v>55</v>
      </c>
      <c r="AA5957" t="s">
        <v>1158</v>
      </c>
      <c r="AB5957">
        <v>12</v>
      </c>
      <c r="AC5957" t="s">
        <v>1479</v>
      </c>
      <c r="AD5957" t="s">
        <v>1660</v>
      </c>
    </row>
    <row r="5958" spans="1:30" ht="14.4" x14ac:dyDescent="0.3">
      <c r="A5958">
        <v>50</v>
      </c>
      <c r="B5958" t="s">
        <v>24</v>
      </c>
      <c r="C5958" t="s">
        <v>368</v>
      </c>
      <c r="D5958" t="s">
        <v>369</v>
      </c>
      <c r="E5958">
        <v>1983</v>
      </c>
      <c r="F5958" t="s">
        <v>809</v>
      </c>
      <c r="G5958" t="s">
        <v>818</v>
      </c>
      <c r="H5958" s="3" t="s">
        <v>819</v>
      </c>
      <c r="I5958" s="8">
        <v>9.1567080000000001</v>
      </c>
      <c r="J5958" s="8">
        <v>-79.847702999999996</v>
      </c>
      <c r="K5958" t="s">
        <v>109</v>
      </c>
      <c r="L5958" t="s">
        <v>110</v>
      </c>
      <c r="M5958" t="s">
        <v>812</v>
      </c>
      <c r="N5958" t="s">
        <v>1317</v>
      </c>
      <c r="O5958" s="12">
        <v>1979</v>
      </c>
      <c r="P5958" s="12">
        <v>10</v>
      </c>
      <c r="Q5958" s="12">
        <v>1979</v>
      </c>
      <c r="R5958" s="12">
        <v>12</v>
      </c>
      <c r="S5958">
        <v>3</v>
      </c>
      <c r="T5958" s="7">
        <v>13</v>
      </c>
      <c r="U5958">
        <v>16</v>
      </c>
      <c r="V5958" t="s">
        <v>813</v>
      </c>
      <c r="W5958">
        <f t="shared" si="70"/>
        <v>240</v>
      </c>
      <c r="X5958" s="5">
        <v>1</v>
      </c>
      <c r="Y5958" s="15" t="s">
        <v>48</v>
      </c>
      <c r="Z5958" t="s">
        <v>55</v>
      </c>
      <c r="AA5958" t="s">
        <v>1136</v>
      </c>
      <c r="AB5958">
        <v>23</v>
      </c>
      <c r="AC5958" t="s">
        <v>1479</v>
      </c>
      <c r="AD5958" t="s">
        <v>1660</v>
      </c>
    </row>
    <row r="5959" spans="1:30" ht="14.4" x14ac:dyDescent="0.3">
      <c r="A5959">
        <v>50</v>
      </c>
      <c r="B5959" t="s">
        <v>24</v>
      </c>
      <c r="C5959" t="s">
        <v>368</v>
      </c>
      <c r="D5959" t="s">
        <v>369</v>
      </c>
      <c r="E5959">
        <v>1983</v>
      </c>
      <c r="F5959" t="s">
        <v>809</v>
      </c>
      <c r="G5959" t="s">
        <v>818</v>
      </c>
      <c r="H5959" s="3" t="s">
        <v>819</v>
      </c>
      <c r="I5959" s="8">
        <v>9.1567080000000001</v>
      </c>
      <c r="J5959" s="8">
        <v>-79.847702999999996</v>
      </c>
      <c r="K5959" t="s">
        <v>109</v>
      </c>
      <c r="L5959" t="s">
        <v>110</v>
      </c>
      <c r="M5959" t="s">
        <v>812</v>
      </c>
      <c r="N5959" t="s">
        <v>1317</v>
      </c>
      <c r="O5959" s="12">
        <v>1979</v>
      </c>
      <c r="P5959" s="12">
        <v>10</v>
      </c>
      <c r="Q5959" s="12">
        <v>1979</v>
      </c>
      <c r="R5959" s="12">
        <v>12</v>
      </c>
      <c r="S5959">
        <v>3</v>
      </c>
      <c r="T5959" s="7">
        <v>13</v>
      </c>
      <c r="U5959">
        <v>16</v>
      </c>
      <c r="V5959" t="s">
        <v>813</v>
      </c>
      <c r="W5959">
        <f t="shared" si="70"/>
        <v>240</v>
      </c>
      <c r="X5959" s="5">
        <v>1</v>
      </c>
      <c r="Y5959" s="15" t="s">
        <v>48</v>
      </c>
      <c r="Z5959" t="s">
        <v>55</v>
      </c>
      <c r="AA5959" t="s">
        <v>1159</v>
      </c>
      <c r="AB5959">
        <v>0</v>
      </c>
      <c r="AC5959" t="s">
        <v>1479</v>
      </c>
      <c r="AD5959" t="s">
        <v>1660</v>
      </c>
    </row>
    <row r="5960" spans="1:30" ht="14.4" x14ac:dyDescent="0.3">
      <c r="A5960">
        <v>50</v>
      </c>
      <c r="B5960" t="s">
        <v>24</v>
      </c>
      <c r="C5960" t="s">
        <v>368</v>
      </c>
      <c r="D5960" t="s">
        <v>369</v>
      </c>
      <c r="E5960">
        <v>1983</v>
      </c>
      <c r="F5960" t="s">
        <v>809</v>
      </c>
      <c r="G5960" t="s">
        <v>818</v>
      </c>
      <c r="H5960" s="3" t="s">
        <v>819</v>
      </c>
      <c r="I5960" s="8">
        <v>9.1567080000000001</v>
      </c>
      <c r="J5960" s="8">
        <v>-79.847702999999996</v>
      </c>
      <c r="K5960" t="s">
        <v>109</v>
      </c>
      <c r="L5960" t="s">
        <v>110</v>
      </c>
      <c r="M5960" t="s">
        <v>812</v>
      </c>
      <c r="N5960" t="s">
        <v>1317</v>
      </c>
      <c r="O5960" s="12">
        <v>1979</v>
      </c>
      <c r="P5960" s="12">
        <v>10</v>
      </c>
      <c r="Q5960" s="12">
        <v>1979</v>
      </c>
      <c r="R5960" s="12">
        <v>12</v>
      </c>
      <c r="S5960">
        <v>3</v>
      </c>
      <c r="T5960" s="7">
        <v>13</v>
      </c>
      <c r="U5960">
        <v>16</v>
      </c>
      <c r="V5960" t="s">
        <v>813</v>
      </c>
      <c r="W5960">
        <f t="shared" si="70"/>
        <v>240</v>
      </c>
      <c r="X5960" s="5">
        <v>1</v>
      </c>
      <c r="Y5960" s="15" t="s">
        <v>48</v>
      </c>
      <c r="Z5960" t="s">
        <v>55</v>
      </c>
      <c r="AA5960" t="s">
        <v>1160</v>
      </c>
      <c r="AB5960">
        <v>1</v>
      </c>
      <c r="AC5960" t="s">
        <v>1479</v>
      </c>
      <c r="AD5960" t="s">
        <v>1660</v>
      </c>
    </row>
    <row r="5961" spans="1:30" ht="14.4" x14ac:dyDescent="0.3">
      <c r="A5961">
        <v>50</v>
      </c>
      <c r="B5961" t="s">
        <v>24</v>
      </c>
      <c r="C5961" t="s">
        <v>368</v>
      </c>
      <c r="D5961" t="s">
        <v>369</v>
      </c>
      <c r="E5961">
        <v>1983</v>
      </c>
      <c r="F5961" t="s">
        <v>809</v>
      </c>
      <c r="G5961" t="s">
        <v>818</v>
      </c>
      <c r="H5961" s="3" t="s">
        <v>819</v>
      </c>
      <c r="I5961" s="8">
        <v>9.1567080000000001</v>
      </c>
      <c r="J5961" s="8">
        <v>-79.847702999999996</v>
      </c>
      <c r="K5961" t="s">
        <v>109</v>
      </c>
      <c r="L5961" t="s">
        <v>110</v>
      </c>
      <c r="M5961" t="s">
        <v>812</v>
      </c>
      <c r="N5961" t="s">
        <v>1317</v>
      </c>
      <c r="O5961" s="12">
        <v>1979</v>
      </c>
      <c r="P5961" s="12">
        <v>10</v>
      </c>
      <c r="Q5961" s="12">
        <v>1979</v>
      </c>
      <c r="R5961" s="12">
        <v>12</v>
      </c>
      <c r="S5961">
        <v>3</v>
      </c>
      <c r="T5961" s="7">
        <v>13</v>
      </c>
      <c r="U5961">
        <v>16</v>
      </c>
      <c r="V5961" t="s">
        <v>813</v>
      </c>
      <c r="W5961">
        <f t="shared" si="70"/>
        <v>240</v>
      </c>
      <c r="X5961" s="5">
        <v>1</v>
      </c>
      <c r="Y5961" s="15" t="s">
        <v>48</v>
      </c>
      <c r="Z5961" t="s">
        <v>55</v>
      </c>
      <c r="AA5961" t="s">
        <v>1161</v>
      </c>
      <c r="AB5961">
        <v>23</v>
      </c>
      <c r="AC5961" t="s">
        <v>1479</v>
      </c>
      <c r="AD5961" t="s">
        <v>1660</v>
      </c>
    </row>
    <row r="5962" spans="1:30" ht="14.4" x14ac:dyDescent="0.3">
      <c r="A5962">
        <v>50</v>
      </c>
      <c r="B5962" t="s">
        <v>24</v>
      </c>
      <c r="C5962" t="s">
        <v>368</v>
      </c>
      <c r="D5962" t="s">
        <v>369</v>
      </c>
      <c r="E5962">
        <v>1983</v>
      </c>
      <c r="F5962" t="s">
        <v>809</v>
      </c>
      <c r="G5962" t="s">
        <v>818</v>
      </c>
      <c r="H5962" s="3" t="s">
        <v>819</v>
      </c>
      <c r="I5962" s="8">
        <v>9.1567080000000001</v>
      </c>
      <c r="J5962" s="8">
        <v>-79.847702999999996</v>
      </c>
      <c r="K5962" t="s">
        <v>109</v>
      </c>
      <c r="L5962" t="s">
        <v>110</v>
      </c>
      <c r="M5962" t="s">
        <v>812</v>
      </c>
      <c r="N5962" t="s">
        <v>1317</v>
      </c>
      <c r="O5962" s="12">
        <v>1979</v>
      </c>
      <c r="P5962" s="12">
        <v>10</v>
      </c>
      <c r="Q5962" s="12">
        <v>1979</v>
      </c>
      <c r="R5962" s="12">
        <v>12</v>
      </c>
      <c r="S5962">
        <v>3</v>
      </c>
      <c r="T5962" s="7">
        <v>13</v>
      </c>
      <c r="U5962">
        <v>16</v>
      </c>
      <c r="V5962" t="s">
        <v>813</v>
      </c>
      <c r="W5962">
        <f t="shared" si="70"/>
        <v>240</v>
      </c>
      <c r="X5962" s="5">
        <v>1</v>
      </c>
      <c r="Y5962" s="15" t="s">
        <v>48</v>
      </c>
      <c r="Z5962" t="s">
        <v>55</v>
      </c>
      <c r="AA5962" t="s">
        <v>1082</v>
      </c>
      <c r="AB5962">
        <v>2</v>
      </c>
      <c r="AC5962" t="s">
        <v>1479</v>
      </c>
      <c r="AD5962" t="s">
        <v>1660</v>
      </c>
    </row>
    <row r="5963" spans="1:30" ht="14.4" x14ac:dyDescent="0.3">
      <c r="A5963">
        <v>50</v>
      </c>
      <c r="B5963" t="s">
        <v>24</v>
      </c>
      <c r="C5963" t="s">
        <v>368</v>
      </c>
      <c r="D5963" t="s">
        <v>369</v>
      </c>
      <c r="E5963">
        <v>1983</v>
      </c>
      <c r="F5963" t="s">
        <v>809</v>
      </c>
      <c r="G5963" t="s">
        <v>818</v>
      </c>
      <c r="H5963" s="3" t="s">
        <v>819</v>
      </c>
      <c r="I5963" s="8">
        <v>9.1567080000000001</v>
      </c>
      <c r="J5963" s="8">
        <v>-79.847702999999996</v>
      </c>
      <c r="K5963" t="s">
        <v>109</v>
      </c>
      <c r="L5963" t="s">
        <v>110</v>
      </c>
      <c r="M5963" t="s">
        <v>812</v>
      </c>
      <c r="N5963" t="s">
        <v>1317</v>
      </c>
      <c r="O5963" s="12">
        <v>1979</v>
      </c>
      <c r="P5963" s="12">
        <v>10</v>
      </c>
      <c r="Q5963" s="12">
        <v>1979</v>
      </c>
      <c r="R5963" s="12">
        <v>12</v>
      </c>
      <c r="S5963">
        <v>3</v>
      </c>
      <c r="T5963" s="7">
        <v>13</v>
      </c>
      <c r="U5963">
        <v>16</v>
      </c>
      <c r="V5963" t="s">
        <v>813</v>
      </c>
      <c r="W5963">
        <f t="shared" si="70"/>
        <v>240</v>
      </c>
      <c r="X5963" s="5">
        <v>1</v>
      </c>
      <c r="Y5963" s="15" t="s">
        <v>48</v>
      </c>
      <c r="Z5963" t="s">
        <v>55</v>
      </c>
      <c r="AA5963" t="s">
        <v>1162</v>
      </c>
      <c r="AB5963">
        <v>31</v>
      </c>
      <c r="AC5963" t="s">
        <v>1479</v>
      </c>
      <c r="AD5963" t="s">
        <v>1660</v>
      </c>
    </row>
    <row r="5964" spans="1:30" ht="14.4" x14ac:dyDescent="0.3">
      <c r="A5964">
        <v>50</v>
      </c>
      <c r="B5964" t="s">
        <v>24</v>
      </c>
      <c r="C5964" t="s">
        <v>368</v>
      </c>
      <c r="D5964" t="s">
        <v>369</v>
      </c>
      <c r="E5964">
        <v>1983</v>
      </c>
      <c r="F5964" t="s">
        <v>809</v>
      </c>
      <c r="G5964" t="s">
        <v>818</v>
      </c>
      <c r="H5964" s="3" t="s">
        <v>819</v>
      </c>
      <c r="I5964" s="8">
        <v>9.1567080000000001</v>
      </c>
      <c r="J5964" s="8">
        <v>-79.847702999999996</v>
      </c>
      <c r="K5964" t="s">
        <v>109</v>
      </c>
      <c r="L5964" t="s">
        <v>110</v>
      </c>
      <c r="M5964" t="s">
        <v>812</v>
      </c>
      <c r="N5964" t="s">
        <v>1317</v>
      </c>
      <c r="O5964" s="12">
        <v>1979</v>
      </c>
      <c r="P5964" s="12">
        <v>10</v>
      </c>
      <c r="Q5964" s="12">
        <v>1979</v>
      </c>
      <c r="R5964" s="12">
        <v>12</v>
      </c>
      <c r="S5964">
        <v>3</v>
      </c>
      <c r="T5964" s="7">
        <v>13</v>
      </c>
      <c r="U5964">
        <v>16</v>
      </c>
      <c r="V5964" t="s">
        <v>813</v>
      </c>
      <c r="W5964">
        <f t="shared" si="70"/>
        <v>240</v>
      </c>
      <c r="X5964" s="5">
        <v>1</v>
      </c>
      <c r="Y5964" s="15" t="s">
        <v>48</v>
      </c>
      <c r="Z5964" t="s">
        <v>55</v>
      </c>
      <c r="AA5964" t="s">
        <v>655</v>
      </c>
      <c r="AB5964">
        <v>0</v>
      </c>
      <c r="AC5964" t="s">
        <v>1479</v>
      </c>
      <c r="AD5964" t="s">
        <v>1660</v>
      </c>
    </row>
    <row r="5965" spans="1:30" ht="14.4" x14ac:dyDescent="0.3">
      <c r="A5965">
        <v>50</v>
      </c>
      <c r="B5965" t="s">
        <v>24</v>
      </c>
      <c r="C5965" t="s">
        <v>368</v>
      </c>
      <c r="D5965" t="s">
        <v>369</v>
      </c>
      <c r="E5965">
        <v>1983</v>
      </c>
      <c r="F5965" t="s">
        <v>809</v>
      </c>
      <c r="G5965" t="s">
        <v>818</v>
      </c>
      <c r="H5965" s="3" t="s">
        <v>819</v>
      </c>
      <c r="I5965" s="8">
        <v>9.1567080000000001</v>
      </c>
      <c r="J5965" s="8">
        <v>-79.847702999999996</v>
      </c>
      <c r="K5965" t="s">
        <v>109</v>
      </c>
      <c r="L5965" t="s">
        <v>110</v>
      </c>
      <c r="M5965" t="s">
        <v>812</v>
      </c>
      <c r="N5965" t="s">
        <v>1317</v>
      </c>
      <c r="O5965" s="12">
        <v>1979</v>
      </c>
      <c r="P5965" s="12">
        <v>10</v>
      </c>
      <c r="Q5965" s="12">
        <v>1979</v>
      </c>
      <c r="R5965" s="12">
        <v>12</v>
      </c>
      <c r="S5965">
        <v>3</v>
      </c>
      <c r="T5965" s="7">
        <v>13</v>
      </c>
      <c r="U5965">
        <v>16</v>
      </c>
      <c r="V5965" t="s">
        <v>813</v>
      </c>
      <c r="W5965">
        <f t="shared" si="70"/>
        <v>240</v>
      </c>
      <c r="X5965" s="5">
        <v>1</v>
      </c>
      <c r="Y5965" s="15" t="s">
        <v>48</v>
      </c>
      <c r="Z5965" t="s">
        <v>55</v>
      </c>
      <c r="AA5965" t="s">
        <v>1163</v>
      </c>
      <c r="AB5965">
        <v>1</v>
      </c>
      <c r="AC5965" t="s">
        <v>1479</v>
      </c>
      <c r="AD5965" t="s">
        <v>1660</v>
      </c>
    </row>
    <row r="5966" spans="1:30" ht="14.4" x14ac:dyDescent="0.3">
      <c r="A5966">
        <v>50</v>
      </c>
      <c r="B5966" t="s">
        <v>24</v>
      </c>
      <c r="C5966" t="s">
        <v>368</v>
      </c>
      <c r="D5966" t="s">
        <v>369</v>
      </c>
      <c r="E5966">
        <v>1983</v>
      </c>
      <c r="F5966" t="s">
        <v>809</v>
      </c>
      <c r="G5966" t="s">
        <v>818</v>
      </c>
      <c r="H5966" s="3" t="s">
        <v>819</v>
      </c>
      <c r="I5966" s="8">
        <v>9.1567080000000001</v>
      </c>
      <c r="J5966" s="8">
        <v>-79.847702999999996</v>
      </c>
      <c r="K5966" t="s">
        <v>109</v>
      </c>
      <c r="L5966" t="s">
        <v>110</v>
      </c>
      <c r="M5966" t="s">
        <v>812</v>
      </c>
      <c r="N5966" t="s">
        <v>1317</v>
      </c>
      <c r="O5966" s="12">
        <v>1979</v>
      </c>
      <c r="P5966" s="12">
        <v>10</v>
      </c>
      <c r="Q5966" s="12">
        <v>1979</v>
      </c>
      <c r="R5966" s="12">
        <v>12</v>
      </c>
      <c r="S5966">
        <v>3</v>
      </c>
      <c r="T5966" s="7">
        <v>13</v>
      </c>
      <c r="U5966">
        <v>16</v>
      </c>
      <c r="V5966" t="s">
        <v>813</v>
      </c>
      <c r="W5966">
        <f t="shared" si="70"/>
        <v>240</v>
      </c>
      <c r="X5966" s="5">
        <v>1</v>
      </c>
      <c r="Y5966" s="15" t="s">
        <v>48</v>
      </c>
      <c r="Z5966" t="s">
        <v>55</v>
      </c>
      <c r="AA5966" t="s">
        <v>379</v>
      </c>
      <c r="AB5966">
        <v>892</v>
      </c>
      <c r="AC5966" t="s">
        <v>1479</v>
      </c>
      <c r="AD5966" t="s">
        <v>1660</v>
      </c>
    </row>
    <row r="5967" spans="1:30" ht="14.4" x14ac:dyDescent="0.3">
      <c r="A5967">
        <v>50</v>
      </c>
      <c r="B5967" t="s">
        <v>24</v>
      </c>
      <c r="C5967" t="s">
        <v>368</v>
      </c>
      <c r="D5967" t="s">
        <v>369</v>
      </c>
      <c r="E5967">
        <v>1983</v>
      </c>
      <c r="F5967" t="s">
        <v>809</v>
      </c>
      <c r="G5967" t="s">
        <v>818</v>
      </c>
      <c r="H5967" s="3" t="s">
        <v>819</v>
      </c>
      <c r="I5967" s="8">
        <v>9.1567080000000001</v>
      </c>
      <c r="J5967" s="8">
        <v>-79.847702999999996</v>
      </c>
      <c r="K5967" t="s">
        <v>109</v>
      </c>
      <c r="L5967" t="s">
        <v>110</v>
      </c>
      <c r="M5967" t="s">
        <v>812</v>
      </c>
      <c r="N5967" t="s">
        <v>1317</v>
      </c>
      <c r="O5967" s="12">
        <v>1979</v>
      </c>
      <c r="P5967" s="12">
        <v>10</v>
      </c>
      <c r="Q5967" s="12">
        <v>1979</v>
      </c>
      <c r="R5967" s="12">
        <v>12</v>
      </c>
      <c r="S5967">
        <v>3</v>
      </c>
      <c r="T5967" s="7">
        <v>13</v>
      </c>
      <c r="U5967">
        <v>16</v>
      </c>
      <c r="V5967" t="s">
        <v>813</v>
      </c>
      <c r="W5967">
        <f t="shared" si="70"/>
        <v>240</v>
      </c>
      <c r="X5967" s="5">
        <v>1</v>
      </c>
      <c r="Y5967" s="15" t="s">
        <v>48</v>
      </c>
      <c r="Z5967" t="s">
        <v>55</v>
      </c>
      <c r="AA5967" t="s">
        <v>1083</v>
      </c>
      <c r="AB5967">
        <v>30</v>
      </c>
      <c r="AC5967" t="s">
        <v>1479</v>
      </c>
      <c r="AD5967" t="s">
        <v>1660</v>
      </c>
    </row>
    <row r="5968" spans="1:30" ht="14.4" x14ac:dyDescent="0.3">
      <c r="A5968">
        <v>50</v>
      </c>
      <c r="B5968" t="s">
        <v>24</v>
      </c>
      <c r="C5968" t="s">
        <v>368</v>
      </c>
      <c r="D5968" t="s">
        <v>369</v>
      </c>
      <c r="E5968">
        <v>1983</v>
      </c>
      <c r="F5968" t="s">
        <v>809</v>
      </c>
      <c r="G5968" t="s">
        <v>818</v>
      </c>
      <c r="H5968" s="3" t="s">
        <v>819</v>
      </c>
      <c r="I5968" s="8">
        <v>9.1567080000000001</v>
      </c>
      <c r="J5968" s="8">
        <v>-79.847702999999996</v>
      </c>
      <c r="K5968" t="s">
        <v>109</v>
      </c>
      <c r="L5968" t="s">
        <v>110</v>
      </c>
      <c r="M5968" t="s">
        <v>812</v>
      </c>
      <c r="N5968" t="s">
        <v>1317</v>
      </c>
      <c r="O5968" s="12">
        <v>1979</v>
      </c>
      <c r="P5968" s="12">
        <v>10</v>
      </c>
      <c r="Q5968" s="12">
        <v>1979</v>
      </c>
      <c r="R5968" s="12">
        <v>12</v>
      </c>
      <c r="S5968">
        <v>3</v>
      </c>
      <c r="T5968" s="7">
        <v>13</v>
      </c>
      <c r="U5968">
        <v>16</v>
      </c>
      <c r="V5968" t="s">
        <v>813</v>
      </c>
      <c r="W5968">
        <f t="shared" si="70"/>
        <v>240</v>
      </c>
      <c r="X5968" s="5">
        <v>1</v>
      </c>
      <c r="Y5968" s="15" t="s">
        <v>48</v>
      </c>
      <c r="Z5968" t="s">
        <v>55</v>
      </c>
      <c r="AA5968" t="s">
        <v>1191</v>
      </c>
      <c r="AB5968">
        <v>0</v>
      </c>
      <c r="AC5968" t="s">
        <v>1479</v>
      </c>
      <c r="AD5968" t="s">
        <v>1660</v>
      </c>
    </row>
    <row r="5969" spans="1:30" ht="14.4" x14ac:dyDescent="0.3">
      <c r="A5969">
        <v>50</v>
      </c>
      <c r="B5969" t="s">
        <v>24</v>
      </c>
      <c r="C5969" t="s">
        <v>368</v>
      </c>
      <c r="D5969" t="s">
        <v>369</v>
      </c>
      <c r="E5969">
        <v>1983</v>
      </c>
      <c r="F5969" t="s">
        <v>809</v>
      </c>
      <c r="G5969" t="s">
        <v>818</v>
      </c>
      <c r="H5969" s="3" t="s">
        <v>819</v>
      </c>
      <c r="I5969" s="8">
        <v>9.1567080000000001</v>
      </c>
      <c r="J5969" s="8">
        <v>-79.847702999999996</v>
      </c>
      <c r="K5969" t="s">
        <v>109</v>
      </c>
      <c r="L5969" t="s">
        <v>110</v>
      </c>
      <c r="M5969" t="s">
        <v>812</v>
      </c>
      <c r="N5969" t="s">
        <v>1317</v>
      </c>
      <c r="O5969" s="12">
        <v>1979</v>
      </c>
      <c r="P5969" s="12">
        <v>10</v>
      </c>
      <c r="Q5969" s="12">
        <v>1979</v>
      </c>
      <c r="R5969" s="12">
        <v>12</v>
      </c>
      <c r="S5969">
        <v>3</v>
      </c>
      <c r="T5969" s="7">
        <v>13</v>
      </c>
      <c r="U5969">
        <v>16</v>
      </c>
      <c r="V5969" t="s">
        <v>813</v>
      </c>
      <c r="W5969">
        <f t="shared" si="70"/>
        <v>240</v>
      </c>
      <c r="X5969" s="5">
        <v>1</v>
      </c>
      <c r="Y5969" s="15" t="s">
        <v>48</v>
      </c>
      <c r="Z5969" t="s">
        <v>55</v>
      </c>
      <c r="AA5969" t="s">
        <v>1053</v>
      </c>
      <c r="AB5969">
        <v>25</v>
      </c>
      <c r="AC5969" t="s">
        <v>1479</v>
      </c>
      <c r="AD5969" t="s">
        <v>1660</v>
      </c>
    </row>
    <row r="5970" spans="1:30" ht="14.4" x14ac:dyDescent="0.3">
      <c r="A5970">
        <v>50</v>
      </c>
      <c r="B5970" t="s">
        <v>24</v>
      </c>
      <c r="C5970" t="s">
        <v>368</v>
      </c>
      <c r="D5970" t="s">
        <v>369</v>
      </c>
      <c r="E5970">
        <v>1983</v>
      </c>
      <c r="F5970" t="s">
        <v>809</v>
      </c>
      <c r="G5970" t="s">
        <v>818</v>
      </c>
      <c r="H5970" s="3" t="s">
        <v>819</v>
      </c>
      <c r="I5970" s="8">
        <v>9.1567080000000001</v>
      </c>
      <c r="J5970" s="8">
        <v>-79.847702999999996</v>
      </c>
      <c r="K5970" t="s">
        <v>109</v>
      </c>
      <c r="L5970" t="s">
        <v>110</v>
      </c>
      <c r="M5970" t="s">
        <v>812</v>
      </c>
      <c r="N5970" t="s">
        <v>1317</v>
      </c>
      <c r="O5970" s="12">
        <v>1979</v>
      </c>
      <c r="P5970" s="12">
        <v>10</v>
      </c>
      <c r="Q5970" s="12">
        <v>1979</v>
      </c>
      <c r="R5970" s="12">
        <v>12</v>
      </c>
      <c r="S5970">
        <v>3</v>
      </c>
      <c r="T5970" s="7">
        <v>13</v>
      </c>
      <c r="U5970">
        <v>16</v>
      </c>
      <c r="V5970" t="s">
        <v>813</v>
      </c>
      <c r="W5970">
        <f t="shared" si="70"/>
        <v>240</v>
      </c>
      <c r="X5970" s="5">
        <v>1</v>
      </c>
      <c r="Y5970" s="15" t="s">
        <v>48</v>
      </c>
      <c r="Z5970" t="s">
        <v>55</v>
      </c>
      <c r="AA5970" t="s">
        <v>876</v>
      </c>
      <c r="AB5970">
        <v>0</v>
      </c>
      <c r="AC5970" t="s">
        <v>1479</v>
      </c>
      <c r="AD5970" t="s">
        <v>1660</v>
      </c>
    </row>
    <row r="5971" spans="1:30" ht="14.4" x14ac:dyDescent="0.3">
      <c r="A5971">
        <v>50</v>
      </c>
      <c r="B5971" t="s">
        <v>24</v>
      </c>
      <c r="C5971" t="s">
        <v>368</v>
      </c>
      <c r="D5971" t="s">
        <v>369</v>
      </c>
      <c r="E5971">
        <v>1983</v>
      </c>
      <c r="F5971" t="s">
        <v>809</v>
      </c>
      <c r="G5971" t="s">
        <v>818</v>
      </c>
      <c r="H5971" s="3" t="s">
        <v>819</v>
      </c>
      <c r="I5971" s="8">
        <v>9.1567080000000001</v>
      </c>
      <c r="J5971" s="8">
        <v>-79.847702999999996</v>
      </c>
      <c r="K5971" t="s">
        <v>109</v>
      </c>
      <c r="L5971" t="s">
        <v>110</v>
      </c>
      <c r="M5971" t="s">
        <v>812</v>
      </c>
      <c r="N5971" t="s">
        <v>1317</v>
      </c>
      <c r="O5971" s="12">
        <v>1979</v>
      </c>
      <c r="P5971" s="12">
        <v>10</v>
      </c>
      <c r="Q5971" s="12">
        <v>1979</v>
      </c>
      <c r="R5971" s="12">
        <v>12</v>
      </c>
      <c r="S5971">
        <v>3</v>
      </c>
      <c r="T5971" s="7">
        <v>13</v>
      </c>
      <c r="U5971">
        <v>16</v>
      </c>
      <c r="V5971" t="s">
        <v>813</v>
      </c>
      <c r="W5971">
        <f t="shared" si="70"/>
        <v>240</v>
      </c>
      <c r="X5971" s="5">
        <v>1</v>
      </c>
      <c r="Y5971" s="15" t="s">
        <v>48</v>
      </c>
      <c r="Z5971" t="s">
        <v>55</v>
      </c>
      <c r="AA5971" t="s">
        <v>1167</v>
      </c>
      <c r="AB5971">
        <v>138</v>
      </c>
      <c r="AC5971" t="s">
        <v>1479</v>
      </c>
      <c r="AD5971" t="s">
        <v>1660</v>
      </c>
    </row>
    <row r="5972" spans="1:30" ht="14.4" x14ac:dyDescent="0.3">
      <c r="A5972">
        <v>50</v>
      </c>
      <c r="B5972" t="s">
        <v>24</v>
      </c>
      <c r="C5972" t="s">
        <v>368</v>
      </c>
      <c r="D5972" t="s">
        <v>369</v>
      </c>
      <c r="E5972">
        <v>1983</v>
      </c>
      <c r="F5972" t="s">
        <v>809</v>
      </c>
      <c r="G5972" t="s">
        <v>818</v>
      </c>
      <c r="H5972" s="3" t="s">
        <v>819</v>
      </c>
      <c r="I5972" s="8">
        <v>9.1567080000000001</v>
      </c>
      <c r="J5972" s="8">
        <v>-79.847702999999996</v>
      </c>
      <c r="K5972" t="s">
        <v>109</v>
      </c>
      <c r="L5972" t="s">
        <v>110</v>
      </c>
      <c r="M5972" t="s">
        <v>812</v>
      </c>
      <c r="N5972" t="s">
        <v>1317</v>
      </c>
      <c r="O5972" s="12">
        <v>1979</v>
      </c>
      <c r="P5972" s="12">
        <v>10</v>
      </c>
      <c r="Q5972" s="12">
        <v>1979</v>
      </c>
      <c r="R5972" s="12">
        <v>12</v>
      </c>
      <c r="S5972">
        <v>3</v>
      </c>
      <c r="T5972" s="7">
        <v>13</v>
      </c>
      <c r="U5972">
        <v>16</v>
      </c>
      <c r="V5972" t="s">
        <v>813</v>
      </c>
      <c r="W5972">
        <f t="shared" si="70"/>
        <v>240</v>
      </c>
      <c r="X5972" s="5">
        <v>1</v>
      </c>
      <c r="Y5972" s="15" t="s">
        <v>48</v>
      </c>
      <c r="Z5972" t="s">
        <v>55</v>
      </c>
      <c r="AA5972" t="s">
        <v>1168</v>
      </c>
      <c r="AB5972">
        <v>0</v>
      </c>
      <c r="AC5972" t="s">
        <v>1479</v>
      </c>
      <c r="AD5972" t="s">
        <v>1660</v>
      </c>
    </row>
    <row r="5973" spans="1:30" ht="14.4" x14ac:dyDescent="0.3">
      <c r="A5973">
        <v>50</v>
      </c>
      <c r="B5973" t="s">
        <v>24</v>
      </c>
      <c r="C5973" t="s">
        <v>368</v>
      </c>
      <c r="D5973" t="s">
        <v>369</v>
      </c>
      <c r="E5973">
        <v>1983</v>
      </c>
      <c r="F5973" t="s">
        <v>809</v>
      </c>
      <c r="G5973" t="s">
        <v>818</v>
      </c>
      <c r="H5973" s="3" t="s">
        <v>819</v>
      </c>
      <c r="I5973" s="8">
        <v>9.1567080000000001</v>
      </c>
      <c r="J5973" s="8">
        <v>-79.847702999999996</v>
      </c>
      <c r="K5973" t="s">
        <v>109</v>
      </c>
      <c r="L5973" t="s">
        <v>110</v>
      </c>
      <c r="M5973" t="s">
        <v>812</v>
      </c>
      <c r="N5973" t="s">
        <v>1317</v>
      </c>
      <c r="O5973" s="12">
        <v>1979</v>
      </c>
      <c r="P5973" s="12">
        <v>10</v>
      </c>
      <c r="Q5973" s="12">
        <v>1979</v>
      </c>
      <c r="R5973" s="12">
        <v>12</v>
      </c>
      <c r="S5973">
        <v>3</v>
      </c>
      <c r="T5973" s="7">
        <v>13</v>
      </c>
      <c r="U5973">
        <v>16</v>
      </c>
      <c r="V5973" t="s">
        <v>813</v>
      </c>
      <c r="W5973">
        <f t="shared" si="70"/>
        <v>240</v>
      </c>
      <c r="X5973" s="5">
        <v>1</v>
      </c>
      <c r="Y5973" s="15" t="s">
        <v>48</v>
      </c>
      <c r="Z5973" t="s">
        <v>55</v>
      </c>
      <c r="AA5973" t="s">
        <v>1129</v>
      </c>
      <c r="AB5973">
        <v>14</v>
      </c>
      <c r="AC5973" t="s">
        <v>1479</v>
      </c>
      <c r="AD5973" t="s">
        <v>1660</v>
      </c>
    </row>
    <row r="5974" spans="1:30" ht="14.4" x14ac:dyDescent="0.3">
      <c r="A5974">
        <v>50</v>
      </c>
      <c r="B5974" t="s">
        <v>24</v>
      </c>
      <c r="C5974" t="s">
        <v>368</v>
      </c>
      <c r="D5974" t="s">
        <v>369</v>
      </c>
      <c r="E5974">
        <v>1983</v>
      </c>
      <c r="F5974" t="s">
        <v>809</v>
      </c>
      <c r="G5974" t="s">
        <v>818</v>
      </c>
      <c r="H5974" s="3" t="s">
        <v>819</v>
      </c>
      <c r="I5974" s="8">
        <v>9.1567080000000001</v>
      </c>
      <c r="J5974" s="8">
        <v>-79.847702999999996</v>
      </c>
      <c r="K5974" t="s">
        <v>109</v>
      </c>
      <c r="L5974" t="s">
        <v>110</v>
      </c>
      <c r="M5974" t="s">
        <v>812</v>
      </c>
      <c r="N5974" t="s">
        <v>1317</v>
      </c>
      <c r="O5974" s="12">
        <v>1979</v>
      </c>
      <c r="P5974" s="12">
        <v>10</v>
      </c>
      <c r="Q5974" s="12">
        <v>1979</v>
      </c>
      <c r="R5974" s="12">
        <v>12</v>
      </c>
      <c r="S5974">
        <v>3</v>
      </c>
      <c r="T5974" s="7">
        <v>13</v>
      </c>
      <c r="U5974">
        <v>16</v>
      </c>
      <c r="V5974" t="s">
        <v>813</v>
      </c>
      <c r="W5974">
        <f t="shared" si="70"/>
        <v>240</v>
      </c>
      <c r="X5974" s="5">
        <v>1</v>
      </c>
      <c r="Y5974" s="15" t="s">
        <v>48</v>
      </c>
      <c r="Z5974" t="s">
        <v>55</v>
      </c>
      <c r="AA5974" t="s">
        <v>1187</v>
      </c>
      <c r="AB5974">
        <v>0</v>
      </c>
      <c r="AC5974" t="s">
        <v>1479</v>
      </c>
      <c r="AD5974" t="s">
        <v>1660</v>
      </c>
    </row>
    <row r="5975" spans="1:30" ht="14.4" x14ac:dyDescent="0.3">
      <c r="A5975">
        <v>50</v>
      </c>
      <c r="B5975" t="s">
        <v>24</v>
      </c>
      <c r="C5975" t="s">
        <v>368</v>
      </c>
      <c r="D5975" t="s">
        <v>369</v>
      </c>
      <c r="E5975">
        <v>1983</v>
      </c>
      <c r="F5975" t="s">
        <v>809</v>
      </c>
      <c r="G5975" t="s">
        <v>818</v>
      </c>
      <c r="H5975" s="3" t="s">
        <v>819</v>
      </c>
      <c r="I5975" s="8">
        <v>9.1567080000000001</v>
      </c>
      <c r="J5975" s="8">
        <v>-79.847702999999996</v>
      </c>
      <c r="K5975" t="s">
        <v>109</v>
      </c>
      <c r="L5975" t="s">
        <v>110</v>
      </c>
      <c r="M5975" t="s">
        <v>812</v>
      </c>
      <c r="N5975" t="s">
        <v>1317</v>
      </c>
      <c r="O5975" s="12">
        <v>1979</v>
      </c>
      <c r="P5975" s="12">
        <v>10</v>
      </c>
      <c r="Q5975" s="12">
        <v>1979</v>
      </c>
      <c r="R5975" s="12">
        <v>12</v>
      </c>
      <c r="S5975">
        <v>3</v>
      </c>
      <c r="T5975" s="7">
        <v>13</v>
      </c>
      <c r="U5975">
        <v>16</v>
      </c>
      <c r="V5975" t="s">
        <v>813</v>
      </c>
      <c r="W5975">
        <f t="shared" si="70"/>
        <v>240</v>
      </c>
      <c r="X5975" s="5">
        <v>1</v>
      </c>
      <c r="Y5975" s="15" t="s">
        <v>48</v>
      </c>
      <c r="Z5975" t="s">
        <v>49</v>
      </c>
      <c r="AA5975" t="s">
        <v>1192</v>
      </c>
      <c r="AB5975">
        <v>0</v>
      </c>
      <c r="AC5975" t="s">
        <v>1479</v>
      </c>
      <c r="AD5975" t="s">
        <v>1660</v>
      </c>
    </row>
    <row r="5976" spans="1:30" ht="14.4" x14ac:dyDescent="0.3">
      <c r="A5976">
        <v>50</v>
      </c>
      <c r="B5976" t="s">
        <v>24</v>
      </c>
      <c r="C5976" t="s">
        <v>368</v>
      </c>
      <c r="D5976" t="s">
        <v>369</v>
      </c>
      <c r="E5976">
        <v>1983</v>
      </c>
      <c r="F5976" t="s">
        <v>809</v>
      </c>
      <c r="G5976" t="s">
        <v>818</v>
      </c>
      <c r="H5976" s="3" t="s">
        <v>819</v>
      </c>
      <c r="I5976" s="8">
        <v>9.1567080000000001</v>
      </c>
      <c r="J5976" s="8">
        <v>-79.847702999999996</v>
      </c>
      <c r="K5976" t="s">
        <v>109</v>
      </c>
      <c r="L5976" t="s">
        <v>110</v>
      </c>
      <c r="M5976" t="s">
        <v>812</v>
      </c>
      <c r="N5976" t="s">
        <v>1317</v>
      </c>
      <c r="O5976" s="12">
        <v>1979</v>
      </c>
      <c r="P5976" s="12">
        <v>10</v>
      </c>
      <c r="Q5976" s="12">
        <v>1979</v>
      </c>
      <c r="R5976" s="12">
        <v>12</v>
      </c>
      <c r="S5976">
        <v>3</v>
      </c>
      <c r="T5976" s="7">
        <v>13</v>
      </c>
      <c r="U5976">
        <v>16</v>
      </c>
      <c r="V5976" t="s">
        <v>813</v>
      </c>
      <c r="W5976">
        <f t="shared" si="70"/>
        <v>240</v>
      </c>
      <c r="X5976" s="5">
        <v>1</v>
      </c>
      <c r="Y5976" s="15" t="s">
        <v>48</v>
      </c>
      <c r="Z5976" t="s">
        <v>49</v>
      </c>
      <c r="AA5976" t="s">
        <v>1148</v>
      </c>
      <c r="AB5976">
        <v>41</v>
      </c>
      <c r="AC5976" t="s">
        <v>1479</v>
      </c>
      <c r="AD5976" t="s">
        <v>1660</v>
      </c>
    </row>
    <row r="5977" spans="1:30" ht="14.4" x14ac:dyDescent="0.3">
      <c r="A5977">
        <v>50</v>
      </c>
      <c r="B5977" t="s">
        <v>24</v>
      </c>
      <c r="C5977" t="s">
        <v>368</v>
      </c>
      <c r="D5977" t="s">
        <v>369</v>
      </c>
      <c r="E5977">
        <v>1983</v>
      </c>
      <c r="F5977" t="s">
        <v>809</v>
      </c>
      <c r="G5977" t="s">
        <v>818</v>
      </c>
      <c r="H5977" s="3" t="s">
        <v>819</v>
      </c>
      <c r="I5977" s="8">
        <v>9.1567080000000001</v>
      </c>
      <c r="J5977" s="8">
        <v>-79.847702999999996</v>
      </c>
      <c r="K5977" t="s">
        <v>109</v>
      </c>
      <c r="L5977" t="s">
        <v>110</v>
      </c>
      <c r="M5977" t="s">
        <v>812</v>
      </c>
      <c r="N5977" t="s">
        <v>1317</v>
      </c>
      <c r="O5977" s="12">
        <v>1979</v>
      </c>
      <c r="P5977" s="12">
        <v>10</v>
      </c>
      <c r="Q5977" s="12">
        <v>1979</v>
      </c>
      <c r="R5977" s="12">
        <v>12</v>
      </c>
      <c r="S5977">
        <v>3</v>
      </c>
      <c r="T5977" s="7">
        <v>13</v>
      </c>
      <c r="U5977">
        <v>16</v>
      </c>
      <c r="V5977" t="s">
        <v>813</v>
      </c>
      <c r="W5977">
        <f t="shared" si="70"/>
        <v>240</v>
      </c>
      <c r="X5977" s="5">
        <v>1</v>
      </c>
      <c r="Y5977" s="15" t="s">
        <v>48</v>
      </c>
      <c r="Z5977" t="s">
        <v>49</v>
      </c>
      <c r="AA5977" t="s">
        <v>1193</v>
      </c>
      <c r="AB5977">
        <v>0</v>
      </c>
      <c r="AC5977" t="s">
        <v>1479</v>
      </c>
      <c r="AD5977" t="s">
        <v>1660</v>
      </c>
    </row>
    <row r="5978" spans="1:30" ht="14.4" x14ac:dyDescent="0.3">
      <c r="A5978">
        <v>50</v>
      </c>
      <c r="B5978" t="s">
        <v>24</v>
      </c>
      <c r="C5978" t="s">
        <v>368</v>
      </c>
      <c r="D5978" t="s">
        <v>369</v>
      </c>
      <c r="E5978">
        <v>1983</v>
      </c>
      <c r="F5978" t="s">
        <v>809</v>
      </c>
      <c r="G5978" t="s">
        <v>818</v>
      </c>
      <c r="H5978" s="3" t="s">
        <v>819</v>
      </c>
      <c r="I5978" s="8">
        <v>9.1567080000000001</v>
      </c>
      <c r="J5978" s="8">
        <v>-79.847702999999996</v>
      </c>
      <c r="K5978" t="s">
        <v>109</v>
      </c>
      <c r="L5978" t="s">
        <v>110</v>
      </c>
      <c r="M5978" t="s">
        <v>812</v>
      </c>
      <c r="N5978" t="s">
        <v>1317</v>
      </c>
      <c r="O5978" s="12">
        <v>1979</v>
      </c>
      <c r="P5978" s="12">
        <v>10</v>
      </c>
      <c r="Q5978" s="12">
        <v>1979</v>
      </c>
      <c r="R5978" s="12">
        <v>12</v>
      </c>
      <c r="S5978">
        <v>3</v>
      </c>
      <c r="T5978" s="7">
        <v>13</v>
      </c>
      <c r="U5978">
        <v>16</v>
      </c>
      <c r="V5978" t="s">
        <v>813</v>
      </c>
      <c r="W5978">
        <f t="shared" si="70"/>
        <v>240</v>
      </c>
      <c r="X5978" s="5">
        <v>1</v>
      </c>
      <c r="Y5978" s="15" t="s">
        <v>48</v>
      </c>
      <c r="Z5978" t="s">
        <v>49</v>
      </c>
      <c r="AA5978" t="s">
        <v>1194</v>
      </c>
      <c r="AB5978">
        <v>0</v>
      </c>
      <c r="AC5978" t="s">
        <v>1479</v>
      </c>
      <c r="AD5978" t="s">
        <v>1660</v>
      </c>
    </row>
    <row r="5979" spans="1:30" ht="14.4" x14ac:dyDescent="0.3">
      <c r="A5979">
        <v>50</v>
      </c>
      <c r="B5979" t="s">
        <v>24</v>
      </c>
      <c r="C5979" t="s">
        <v>368</v>
      </c>
      <c r="D5979" t="s">
        <v>369</v>
      </c>
      <c r="E5979">
        <v>1983</v>
      </c>
      <c r="F5979" t="s">
        <v>809</v>
      </c>
      <c r="G5979" t="s">
        <v>818</v>
      </c>
      <c r="H5979" s="3" t="s">
        <v>819</v>
      </c>
      <c r="I5979" s="8">
        <v>9.1567080000000001</v>
      </c>
      <c r="J5979" s="8">
        <v>-79.847702999999996</v>
      </c>
      <c r="K5979" t="s">
        <v>109</v>
      </c>
      <c r="L5979" t="s">
        <v>110</v>
      </c>
      <c r="M5979" t="s">
        <v>812</v>
      </c>
      <c r="N5979" t="s">
        <v>1317</v>
      </c>
      <c r="O5979" s="12">
        <v>1979</v>
      </c>
      <c r="P5979" s="12">
        <v>10</v>
      </c>
      <c r="Q5979" s="12">
        <v>1979</v>
      </c>
      <c r="R5979" s="12">
        <v>12</v>
      </c>
      <c r="S5979">
        <v>3</v>
      </c>
      <c r="T5979" s="7">
        <v>13</v>
      </c>
      <c r="U5979">
        <v>16</v>
      </c>
      <c r="V5979" t="s">
        <v>813</v>
      </c>
      <c r="W5979">
        <f t="shared" si="70"/>
        <v>240</v>
      </c>
      <c r="X5979" s="5">
        <v>1</v>
      </c>
      <c r="Y5979" s="15" t="s">
        <v>48</v>
      </c>
      <c r="Z5979" t="s">
        <v>49</v>
      </c>
      <c r="AA5979" t="s">
        <v>1149</v>
      </c>
      <c r="AB5979">
        <v>0</v>
      </c>
      <c r="AC5979" t="s">
        <v>1479</v>
      </c>
      <c r="AD5979" t="s">
        <v>1660</v>
      </c>
    </row>
    <row r="5980" spans="1:30" ht="14.4" x14ac:dyDescent="0.3">
      <c r="A5980">
        <v>50</v>
      </c>
      <c r="B5980" t="s">
        <v>24</v>
      </c>
      <c r="C5980" t="s">
        <v>368</v>
      </c>
      <c r="D5980" t="s">
        <v>369</v>
      </c>
      <c r="E5980">
        <v>1983</v>
      </c>
      <c r="F5980" t="s">
        <v>809</v>
      </c>
      <c r="G5980" t="s">
        <v>818</v>
      </c>
      <c r="H5980" s="3" t="s">
        <v>819</v>
      </c>
      <c r="I5980" s="8">
        <v>9.1567080000000001</v>
      </c>
      <c r="J5980" s="8">
        <v>-79.847702999999996</v>
      </c>
      <c r="K5980" t="s">
        <v>109</v>
      </c>
      <c r="L5980" t="s">
        <v>110</v>
      </c>
      <c r="M5980" t="s">
        <v>812</v>
      </c>
      <c r="N5980" t="s">
        <v>1317</v>
      </c>
      <c r="O5980" s="12">
        <v>1979</v>
      </c>
      <c r="P5980" s="12">
        <v>10</v>
      </c>
      <c r="Q5980" s="12">
        <v>1979</v>
      </c>
      <c r="R5980" s="12">
        <v>12</v>
      </c>
      <c r="S5980">
        <v>3</v>
      </c>
      <c r="T5980" s="7">
        <v>13</v>
      </c>
      <c r="U5980">
        <v>16</v>
      </c>
      <c r="V5980" t="s">
        <v>813</v>
      </c>
      <c r="W5980">
        <f t="shared" si="70"/>
        <v>240</v>
      </c>
      <c r="X5980" s="5">
        <v>1</v>
      </c>
      <c r="Y5980" s="15" t="s">
        <v>48</v>
      </c>
      <c r="Z5980" t="s">
        <v>49</v>
      </c>
      <c r="AA5980" t="s">
        <v>483</v>
      </c>
      <c r="AB5980">
        <v>30</v>
      </c>
      <c r="AC5980" t="s">
        <v>1479</v>
      </c>
      <c r="AD5980" t="s">
        <v>1660</v>
      </c>
    </row>
    <row r="5981" spans="1:30" ht="14.4" x14ac:dyDescent="0.3">
      <c r="A5981">
        <v>50</v>
      </c>
      <c r="B5981" t="s">
        <v>24</v>
      </c>
      <c r="C5981" t="s">
        <v>368</v>
      </c>
      <c r="D5981" t="s">
        <v>369</v>
      </c>
      <c r="E5981">
        <v>1983</v>
      </c>
      <c r="F5981" t="s">
        <v>809</v>
      </c>
      <c r="G5981" t="s">
        <v>818</v>
      </c>
      <c r="H5981" s="3" t="s">
        <v>819</v>
      </c>
      <c r="I5981" s="8">
        <v>9.1567080000000001</v>
      </c>
      <c r="J5981" s="8">
        <v>-79.847702999999996</v>
      </c>
      <c r="K5981" t="s">
        <v>109</v>
      </c>
      <c r="L5981" t="s">
        <v>110</v>
      </c>
      <c r="M5981" t="s">
        <v>812</v>
      </c>
      <c r="N5981" t="s">
        <v>1317</v>
      </c>
      <c r="O5981" s="12">
        <v>1979</v>
      </c>
      <c r="P5981" s="12">
        <v>10</v>
      </c>
      <c r="Q5981" s="12">
        <v>1979</v>
      </c>
      <c r="R5981" s="12">
        <v>12</v>
      </c>
      <c r="S5981">
        <v>3</v>
      </c>
      <c r="T5981" s="7">
        <v>13</v>
      </c>
      <c r="U5981">
        <v>16</v>
      </c>
      <c r="V5981" t="s">
        <v>813</v>
      </c>
      <c r="W5981">
        <f t="shared" si="70"/>
        <v>240</v>
      </c>
      <c r="X5981" s="5">
        <v>1</v>
      </c>
      <c r="Y5981" s="15" t="s">
        <v>48</v>
      </c>
      <c r="Z5981" t="s">
        <v>49</v>
      </c>
      <c r="AA5981" t="s">
        <v>490</v>
      </c>
      <c r="AB5981">
        <v>0</v>
      </c>
      <c r="AC5981" t="s">
        <v>1479</v>
      </c>
      <c r="AD5981" t="s">
        <v>1660</v>
      </c>
    </row>
    <row r="5982" spans="1:30" ht="14.4" x14ac:dyDescent="0.3">
      <c r="A5982">
        <v>50</v>
      </c>
      <c r="B5982" t="s">
        <v>24</v>
      </c>
      <c r="C5982" t="s">
        <v>368</v>
      </c>
      <c r="D5982" t="s">
        <v>369</v>
      </c>
      <c r="E5982">
        <v>1983</v>
      </c>
      <c r="F5982" t="s">
        <v>809</v>
      </c>
      <c r="G5982" t="s">
        <v>818</v>
      </c>
      <c r="H5982" s="3" t="s">
        <v>819</v>
      </c>
      <c r="I5982" s="8">
        <v>9.1567080000000001</v>
      </c>
      <c r="J5982" s="8">
        <v>-79.847702999999996</v>
      </c>
      <c r="K5982" t="s">
        <v>109</v>
      </c>
      <c r="L5982" t="s">
        <v>110</v>
      </c>
      <c r="M5982" t="s">
        <v>812</v>
      </c>
      <c r="N5982" t="s">
        <v>1317</v>
      </c>
      <c r="O5982" s="12">
        <v>1979</v>
      </c>
      <c r="P5982" s="12">
        <v>10</v>
      </c>
      <c r="Q5982" s="12">
        <v>1979</v>
      </c>
      <c r="R5982" s="12">
        <v>12</v>
      </c>
      <c r="S5982">
        <v>3</v>
      </c>
      <c r="T5982" s="7">
        <v>13</v>
      </c>
      <c r="U5982">
        <v>16</v>
      </c>
      <c r="V5982" t="s">
        <v>813</v>
      </c>
      <c r="W5982">
        <f t="shared" si="70"/>
        <v>240</v>
      </c>
      <c r="X5982" s="5">
        <v>1</v>
      </c>
      <c r="Y5982" s="15" t="s">
        <v>48</v>
      </c>
      <c r="Z5982" t="s">
        <v>49</v>
      </c>
      <c r="AA5982" t="s">
        <v>1195</v>
      </c>
      <c r="AB5982">
        <v>0</v>
      </c>
      <c r="AC5982" t="s">
        <v>1479</v>
      </c>
      <c r="AD5982" t="s">
        <v>1660</v>
      </c>
    </row>
    <row r="5983" spans="1:30" ht="14.4" x14ac:dyDescent="0.3">
      <c r="A5983">
        <v>50</v>
      </c>
      <c r="B5983" t="s">
        <v>24</v>
      </c>
      <c r="C5983" t="s">
        <v>368</v>
      </c>
      <c r="D5983" t="s">
        <v>369</v>
      </c>
      <c r="E5983">
        <v>1983</v>
      </c>
      <c r="F5983" t="s">
        <v>809</v>
      </c>
      <c r="G5983" t="s">
        <v>818</v>
      </c>
      <c r="H5983" s="3" t="s">
        <v>819</v>
      </c>
      <c r="I5983" s="8">
        <v>9.1567080000000001</v>
      </c>
      <c r="J5983" s="8">
        <v>-79.847702999999996</v>
      </c>
      <c r="K5983" t="s">
        <v>109</v>
      </c>
      <c r="L5983" t="s">
        <v>110</v>
      </c>
      <c r="M5983" t="s">
        <v>812</v>
      </c>
      <c r="N5983" t="s">
        <v>1317</v>
      </c>
      <c r="O5983" s="12">
        <v>1979</v>
      </c>
      <c r="P5983" s="12">
        <v>10</v>
      </c>
      <c r="Q5983" s="12">
        <v>1979</v>
      </c>
      <c r="R5983" s="12">
        <v>12</v>
      </c>
      <c r="S5983">
        <v>3</v>
      </c>
      <c r="T5983" s="7">
        <v>13</v>
      </c>
      <c r="U5983">
        <v>16</v>
      </c>
      <c r="V5983" t="s">
        <v>813</v>
      </c>
      <c r="W5983">
        <f t="shared" si="70"/>
        <v>240</v>
      </c>
      <c r="X5983" s="5">
        <v>1</v>
      </c>
      <c r="Y5983" s="15" t="s">
        <v>48</v>
      </c>
      <c r="Z5983" t="s">
        <v>49</v>
      </c>
      <c r="AA5983" t="s">
        <v>50</v>
      </c>
      <c r="AB5983">
        <v>0</v>
      </c>
      <c r="AC5983" t="s">
        <v>1479</v>
      </c>
      <c r="AD5983" t="s">
        <v>1660</v>
      </c>
    </row>
    <row r="5984" spans="1:30" ht="14.4" x14ac:dyDescent="0.3">
      <c r="A5984">
        <v>50</v>
      </c>
      <c r="B5984" t="s">
        <v>24</v>
      </c>
      <c r="C5984" t="s">
        <v>368</v>
      </c>
      <c r="D5984" t="s">
        <v>369</v>
      </c>
      <c r="E5984">
        <v>1983</v>
      </c>
      <c r="F5984" t="s">
        <v>809</v>
      </c>
      <c r="G5984" t="s">
        <v>818</v>
      </c>
      <c r="H5984" s="3" t="s">
        <v>819</v>
      </c>
      <c r="I5984" s="8">
        <v>9.1567080000000001</v>
      </c>
      <c r="J5984" s="8">
        <v>-79.847702999999996</v>
      </c>
      <c r="K5984" t="s">
        <v>109</v>
      </c>
      <c r="L5984" t="s">
        <v>110</v>
      </c>
      <c r="M5984" t="s">
        <v>812</v>
      </c>
      <c r="N5984" t="s">
        <v>1317</v>
      </c>
      <c r="O5984" s="12">
        <v>1979</v>
      </c>
      <c r="P5984" s="12">
        <v>10</v>
      </c>
      <c r="Q5984" s="12">
        <v>1979</v>
      </c>
      <c r="R5984" s="12">
        <v>12</v>
      </c>
      <c r="S5984">
        <v>3</v>
      </c>
      <c r="T5984" s="7">
        <v>13</v>
      </c>
      <c r="U5984">
        <v>16</v>
      </c>
      <c r="V5984" t="s">
        <v>813</v>
      </c>
      <c r="W5984">
        <f t="shared" si="70"/>
        <v>240</v>
      </c>
      <c r="X5984" s="5">
        <v>1</v>
      </c>
      <c r="Y5984" s="15" t="s">
        <v>48</v>
      </c>
      <c r="Z5984" t="s">
        <v>83</v>
      </c>
      <c r="AA5984" t="s">
        <v>128</v>
      </c>
      <c r="AB5984">
        <v>9</v>
      </c>
      <c r="AC5984" t="s">
        <v>1479</v>
      </c>
      <c r="AD5984" t="s">
        <v>1660</v>
      </c>
    </row>
    <row r="5985" spans="1:31" ht="14.4" x14ac:dyDescent="0.3">
      <c r="A5985">
        <v>50</v>
      </c>
      <c r="B5985" t="s">
        <v>24</v>
      </c>
      <c r="C5985" t="s">
        <v>368</v>
      </c>
      <c r="D5985" t="s">
        <v>369</v>
      </c>
      <c r="E5985">
        <v>1983</v>
      </c>
      <c r="F5985" t="s">
        <v>809</v>
      </c>
      <c r="G5985" t="s">
        <v>818</v>
      </c>
      <c r="H5985" s="3" t="s">
        <v>819</v>
      </c>
      <c r="I5985" s="8">
        <v>9.1567080000000001</v>
      </c>
      <c r="J5985" s="8">
        <v>-79.847702999999996</v>
      </c>
      <c r="K5985" t="s">
        <v>109</v>
      </c>
      <c r="L5985" t="s">
        <v>110</v>
      </c>
      <c r="M5985" t="s">
        <v>812</v>
      </c>
      <c r="N5985" t="s">
        <v>1317</v>
      </c>
      <c r="O5985" s="12">
        <v>1979</v>
      </c>
      <c r="P5985" s="12">
        <v>10</v>
      </c>
      <c r="Q5985" s="12">
        <v>1979</v>
      </c>
      <c r="R5985" s="12">
        <v>12</v>
      </c>
      <c r="S5985">
        <v>3</v>
      </c>
      <c r="T5985" s="7">
        <v>13</v>
      </c>
      <c r="U5985">
        <v>16</v>
      </c>
      <c r="V5985" t="s">
        <v>813</v>
      </c>
      <c r="W5985">
        <f t="shared" si="70"/>
        <v>240</v>
      </c>
      <c r="X5985" s="5">
        <v>1</v>
      </c>
      <c r="Y5985" s="15" t="s">
        <v>48</v>
      </c>
      <c r="Z5985" t="s">
        <v>83</v>
      </c>
      <c r="AA5985" t="s">
        <v>84</v>
      </c>
      <c r="AB5985">
        <v>153</v>
      </c>
      <c r="AC5985" t="s">
        <v>1479</v>
      </c>
      <c r="AD5985" t="s">
        <v>1660</v>
      </c>
    </row>
    <row r="5986" spans="1:31" ht="14.4" x14ac:dyDescent="0.3">
      <c r="A5986">
        <v>50</v>
      </c>
      <c r="B5986" t="s">
        <v>24</v>
      </c>
      <c r="C5986" t="s">
        <v>368</v>
      </c>
      <c r="D5986" t="s">
        <v>369</v>
      </c>
      <c r="E5986">
        <v>1983</v>
      </c>
      <c r="F5986" t="s">
        <v>809</v>
      </c>
      <c r="G5986" t="s">
        <v>818</v>
      </c>
      <c r="H5986" s="3" t="s">
        <v>819</v>
      </c>
      <c r="I5986" s="8">
        <v>9.1567080000000001</v>
      </c>
      <c r="J5986" s="8">
        <v>-79.847702999999996</v>
      </c>
      <c r="K5986" t="s">
        <v>109</v>
      </c>
      <c r="L5986" t="s">
        <v>110</v>
      </c>
      <c r="M5986" t="s">
        <v>812</v>
      </c>
      <c r="N5986" t="s">
        <v>1317</v>
      </c>
      <c r="O5986" s="12">
        <v>1979</v>
      </c>
      <c r="P5986" s="12">
        <v>10</v>
      </c>
      <c r="Q5986" s="12">
        <v>1979</v>
      </c>
      <c r="R5986" s="12">
        <v>12</v>
      </c>
      <c r="S5986">
        <v>3</v>
      </c>
      <c r="T5986" s="7">
        <v>13</v>
      </c>
      <c r="U5986">
        <v>16</v>
      </c>
      <c r="V5986" t="s">
        <v>813</v>
      </c>
      <c r="W5986">
        <f t="shared" si="70"/>
        <v>240</v>
      </c>
      <c r="X5986" s="5">
        <v>1</v>
      </c>
      <c r="Y5986" s="15" t="s">
        <v>48</v>
      </c>
      <c r="Z5986" t="s">
        <v>83</v>
      </c>
      <c r="AA5986" t="s">
        <v>911</v>
      </c>
      <c r="AB5986">
        <v>172</v>
      </c>
      <c r="AC5986" t="s">
        <v>1479</v>
      </c>
      <c r="AD5986" t="s">
        <v>1660</v>
      </c>
    </row>
    <row r="5987" spans="1:31" ht="14.4" x14ac:dyDescent="0.3">
      <c r="A5987">
        <v>50</v>
      </c>
      <c r="B5987" t="s">
        <v>24</v>
      </c>
      <c r="C5987" t="s">
        <v>368</v>
      </c>
      <c r="D5987" t="s">
        <v>369</v>
      </c>
      <c r="E5987">
        <v>1983</v>
      </c>
      <c r="F5987" t="s">
        <v>809</v>
      </c>
      <c r="G5987" t="s">
        <v>818</v>
      </c>
      <c r="H5987" s="3" t="s">
        <v>819</v>
      </c>
      <c r="I5987" s="8">
        <v>9.1567080000000001</v>
      </c>
      <c r="J5987" s="8">
        <v>-79.847702999999996</v>
      </c>
      <c r="K5987" t="s">
        <v>109</v>
      </c>
      <c r="L5987" t="s">
        <v>110</v>
      </c>
      <c r="M5987" t="s">
        <v>812</v>
      </c>
      <c r="N5987" t="s">
        <v>1317</v>
      </c>
      <c r="O5987" s="12">
        <v>1979</v>
      </c>
      <c r="P5987" s="12">
        <v>10</v>
      </c>
      <c r="Q5987" s="12">
        <v>1979</v>
      </c>
      <c r="R5987" s="12">
        <v>12</v>
      </c>
      <c r="S5987">
        <v>3</v>
      </c>
      <c r="T5987" s="7">
        <v>13</v>
      </c>
      <c r="U5987">
        <v>16</v>
      </c>
      <c r="V5987" t="s">
        <v>813</v>
      </c>
      <c r="W5987">
        <f t="shared" si="70"/>
        <v>240</v>
      </c>
      <c r="X5987" s="5">
        <v>1</v>
      </c>
      <c r="Y5987" s="15" t="s">
        <v>48</v>
      </c>
      <c r="Z5987" t="s">
        <v>83</v>
      </c>
      <c r="AA5987" t="s">
        <v>87</v>
      </c>
      <c r="AB5987">
        <v>206</v>
      </c>
      <c r="AC5987" t="s">
        <v>1479</v>
      </c>
      <c r="AD5987" t="s">
        <v>1660</v>
      </c>
    </row>
    <row r="5988" spans="1:31" ht="14.4" x14ac:dyDescent="0.3">
      <c r="A5988">
        <v>50</v>
      </c>
      <c r="B5988" t="s">
        <v>24</v>
      </c>
      <c r="C5988" t="s">
        <v>368</v>
      </c>
      <c r="D5988" t="s">
        <v>369</v>
      </c>
      <c r="E5988">
        <v>1983</v>
      </c>
      <c r="F5988" t="s">
        <v>809</v>
      </c>
      <c r="G5988" t="s">
        <v>818</v>
      </c>
      <c r="H5988" s="3" t="s">
        <v>819</v>
      </c>
      <c r="I5988" s="8">
        <v>9.1567080000000001</v>
      </c>
      <c r="J5988" s="8">
        <v>-79.847702999999996</v>
      </c>
      <c r="K5988" t="s">
        <v>109</v>
      </c>
      <c r="L5988" t="s">
        <v>110</v>
      </c>
      <c r="M5988" t="s">
        <v>812</v>
      </c>
      <c r="N5988" t="s">
        <v>1317</v>
      </c>
      <c r="O5988" s="12">
        <v>1979</v>
      </c>
      <c r="P5988" s="12">
        <v>10</v>
      </c>
      <c r="Q5988" s="12">
        <v>1979</v>
      </c>
      <c r="R5988" s="12">
        <v>12</v>
      </c>
      <c r="S5988">
        <v>3</v>
      </c>
      <c r="T5988" s="7">
        <v>13</v>
      </c>
      <c r="U5988">
        <v>16</v>
      </c>
      <c r="V5988" t="s">
        <v>813</v>
      </c>
      <c r="W5988">
        <f t="shared" si="70"/>
        <v>240</v>
      </c>
      <c r="X5988" s="5">
        <v>1</v>
      </c>
      <c r="Y5988" s="15" t="s">
        <v>48</v>
      </c>
      <c r="Z5988" t="s">
        <v>83</v>
      </c>
      <c r="AA5988" t="s">
        <v>1196</v>
      </c>
      <c r="AB5988">
        <v>0</v>
      </c>
      <c r="AC5988" t="s">
        <v>1479</v>
      </c>
      <c r="AD5988" t="s">
        <v>1660</v>
      </c>
    </row>
    <row r="5989" spans="1:31" ht="14.4" x14ac:dyDescent="0.3">
      <c r="A5989">
        <v>50</v>
      </c>
      <c r="B5989" t="s">
        <v>24</v>
      </c>
      <c r="C5989" t="s">
        <v>368</v>
      </c>
      <c r="D5989" t="s">
        <v>369</v>
      </c>
      <c r="E5989">
        <v>1983</v>
      </c>
      <c r="F5989" t="s">
        <v>809</v>
      </c>
      <c r="G5989" t="s">
        <v>818</v>
      </c>
      <c r="H5989" s="3" t="s">
        <v>819</v>
      </c>
      <c r="I5989" s="8">
        <v>9.1567080000000001</v>
      </c>
      <c r="J5989" s="8">
        <v>-79.847702999999996</v>
      </c>
      <c r="K5989" t="s">
        <v>109</v>
      </c>
      <c r="L5989" t="s">
        <v>110</v>
      </c>
      <c r="M5989" t="s">
        <v>812</v>
      </c>
      <c r="N5989" t="s">
        <v>1317</v>
      </c>
      <c r="O5989" s="12">
        <v>1979</v>
      </c>
      <c r="P5989" s="12">
        <v>10</v>
      </c>
      <c r="Q5989" s="12">
        <v>1979</v>
      </c>
      <c r="R5989" s="12">
        <v>12</v>
      </c>
      <c r="S5989">
        <v>3</v>
      </c>
      <c r="T5989" s="7">
        <v>13</v>
      </c>
      <c r="U5989">
        <v>16</v>
      </c>
      <c r="V5989" t="s">
        <v>813</v>
      </c>
      <c r="W5989">
        <f t="shared" si="70"/>
        <v>240</v>
      </c>
      <c r="X5989" s="5">
        <v>1</v>
      </c>
      <c r="Y5989" s="15" t="s">
        <v>48</v>
      </c>
      <c r="Z5989" t="s">
        <v>90</v>
      </c>
      <c r="AA5989" t="s">
        <v>666</v>
      </c>
      <c r="AB5989">
        <v>23</v>
      </c>
      <c r="AC5989" t="s">
        <v>1479</v>
      </c>
      <c r="AD5989" t="s">
        <v>1660</v>
      </c>
    </row>
    <row r="5990" spans="1:31" ht="14.4" x14ac:dyDescent="0.3">
      <c r="A5990">
        <v>50</v>
      </c>
      <c r="B5990" t="s">
        <v>24</v>
      </c>
      <c r="C5990" t="s">
        <v>368</v>
      </c>
      <c r="D5990" t="s">
        <v>369</v>
      </c>
      <c r="E5990">
        <v>1983</v>
      </c>
      <c r="F5990" t="s">
        <v>809</v>
      </c>
      <c r="G5990" t="s">
        <v>818</v>
      </c>
      <c r="H5990" s="3" t="s">
        <v>819</v>
      </c>
      <c r="I5990" s="8">
        <v>9.1567080000000001</v>
      </c>
      <c r="J5990" s="8">
        <v>-79.847702999999996</v>
      </c>
      <c r="K5990" t="s">
        <v>109</v>
      </c>
      <c r="L5990" t="s">
        <v>110</v>
      </c>
      <c r="M5990" t="s">
        <v>812</v>
      </c>
      <c r="N5990" t="s">
        <v>1317</v>
      </c>
      <c r="O5990" s="12">
        <v>1979</v>
      </c>
      <c r="P5990" s="12">
        <v>10</v>
      </c>
      <c r="Q5990" s="12">
        <v>1979</v>
      </c>
      <c r="R5990" s="12">
        <v>12</v>
      </c>
      <c r="S5990">
        <v>3</v>
      </c>
      <c r="T5990" s="7">
        <v>13</v>
      </c>
      <c r="U5990">
        <v>16</v>
      </c>
      <c r="V5990" t="s">
        <v>813</v>
      </c>
      <c r="W5990">
        <f t="shared" si="70"/>
        <v>240</v>
      </c>
      <c r="X5990" s="5">
        <v>1</v>
      </c>
      <c r="Y5990" s="15" t="s">
        <v>48</v>
      </c>
      <c r="Z5990" t="s">
        <v>90</v>
      </c>
      <c r="AA5990" t="s">
        <v>91</v>
      </c>
      <c r="AB5990">
        <v>1</v>
      </c>
      <c r="AC5990" t="s">
        <v>1479</v>
      </c>
      <c r="AD5990" t="s">
        <v>1660</v>
      </c>
    </row>
    <row r="5991" spans="1:31" ht="14.4" x14ac:dyDescent="0.3">
      <c r="A5991">
        <v>51</v>
      </c>
      <c r="B5991" t="s">
        <v>24</v>
      </c>
      <c r="C5991" t="s">
        <v>417</v>
      </c>
      <c r="D5991" t="s">
        <v>369</v>
      </c>
      <c r="E5991">
        <v>1982</v>
      </c>
      <c r="F5991" t="s">
        <v>820</v>
      </c>
      <c r="G5991" t="s">
        <v>821</v>
      </c>
      <c r="H5991" s="3" t="s">
        <v>822</v>
      </c>
      <c r="I5991" s="8">
        <v>8.4802149999999994</v>
      </c>
      <c r="J5991" s="8">
        <v>-83.589471000000003</v>
      </c>
      <c r="K5991" t="s">
        <v>109</v>
      </c>
      <c r="L5991" t="s">
        <v>110</v>
      </c>
      <c r="M5991" t="s">
        <v>712</v>
      </c>
      <c r="N5991" s="24" t="s">
        <v>823</v>
      </c>
      <c r="O5991" s="12">
        <v>1977</v>
      </c>
      <c r="P5991" s="12">
        <v>8</v>
      </c>
      <c r="Q5991" s="12">
        <v>1977</v>
      </c>
      <c r="R5991" s="12">
        <v>8</v>
      </c>
      <c r="S5991">
        <f t="shared" ref="S5991:S6197" si="71">1/31</f>
        <v>3.2258064516129031E-2</v>
      </c>
      <c r="T5991" s="7">
        <v>1</v>
      </c>
      <c r="U5991">
        <v>5</v>
      </c>
      <c r="V5991" t="s">
        <v>82</v>
      </c>
      <c r="W5991">
        <f t="shared" ref="W5991:W6197" si="72">5*60</f>
        <v>300</v>
      </c>
      <c r="X5991" s="5">
        <v>1</v>
      </c>
      <c r="Y5991" s="15" t="s">
        <v>48</v>
      </c>
      <c r="Z5991" t="s">
        <v>49</v>
      </c>
      <c r="AA5991" t="s">
        <v>1195</v>
      </c>
      <c r="AB5991">
        <v>0</v>
      </c>
      <c r="AC5991" s="22" t="s">
        <v>1481</v>
      </c>
      <c r="AD5991" s="22" t="s">
        <v>1661</v>
      </c>
      <c r="AE5991" t="s">
        <v>1480</v>
      </c>
    </row>
    <row r="5992" spans="1:31" ht="14.4" x14ac:dyDescent="0.3">
      <c r="A5992">
        <v>51</v>
      </c>
      <c r="B5992" t="s">
        <v>24</v>
      </c>
      <c r="C5992" t="s">
        <v>417</v>
      </c>
      <c r="D5992" t="s">
        <v>369</v>
      </c>
      <c r="E5992">
        <v>1982</v>
      </c>
      <c r="F5992" t="s">
        <v>820</v>
      </c>
      <c r="G5992" t="s">
        <v>821</v>
      </c>
      <c r="H5992" s="3" t="s">
        <v>822</v>
      </c>
      <c r="I5992" s="8">
        <v>8.4802149999999994</v>
      </c>
      <c r="J5992" s="8">
        <v>-83.589471000000003</v>
      </c>
      <c r="K5992" t="s">
        <v>109</v>
      </c>
      <c r="L5992" t="s">
        <v>110</v>
      </c>
      <c r="M5992" t="s">
        <v>712</v>
      </c>
      <c r="N5992" s="24" t="s">
        <v>823</v>
      </c>
      <c r="O5992" s="12">
        <v>1977</v>
      </c>
      <c r="P5992" s="12">
        <v>8</v>
      </c>
      <c r="Q5992" s="12">
        <v>1977</v>
      </c>
      <c r="R5992" s="12">
        <v>8</v>
      </c>
      <c r="S5992">
        <f t="shared" si="71"/>
        <v>3.2258064516129031E-2</v>
      </c>
      <c r="T5992" s="7">
        <v>1</v>
      </c>
      <c r="U5992">
        <v>5</v>
      </c>
      <c r="V5992" t="s">
        <v>82</v>
      </c>
      <c r="W5992">
        <f t="shared" si="72"/>
        <v>300</v>
      </c>
      <c r="X5992" s="5">
        <v>1</v>
      </c>
      <c r="Y5992" s="15" t="s">
        <v>48</v>
      </c>
      <c r="Z5992" t="s">
        <v>55</v>
      </c>
      <c r="AA5992" t="s">
        <v>1184</v>
      </c>
      <c r="AB5992">
        <v>0</v>
      </c>
      <c r="AC5992" s="22" t="s">
        <v>1481</v>
      </c>
      <c r="AD5992" s="22" t="s">
        <v>1661</v>
      </c>
      <c r="AE5992" t="s">
        <v>1480</v>
      </c>
    </row>
    <row r="5993" spans="1:31" ht="14.4" x14ac:dyDescent="0.3">
      <c r="A5993">
        <v>51</v>
      </c>
      <c r="B5993" t="s">
        <v>24</v>
      </c>
      <c r="C5993" t="s">
        <v>417</v>
      </c>
      <c r="D5993" t="s">
        <v>369</v>
      </c>
      <c r="E5993">
        <v>1982</v>
      </c>
      <c r="F5993" t="s">
        <v>820</v>
      </c>
      <c r="G5993" t="s">
        <v>821</v>
      </c>
      <c r="H5993" s="3" t="s">
        <v>822</v>
      </c>
      <c r="I5993" s="8">
        <v>8.4802149999999994</v>
      </c>
      <c r="J5993" s="8">
        <v>-83.589471000000003</v>
      </c>
      <c r="K5993" t="s">
        <v>109</v>
      </c>
      <c r="L5993" t="s">
        <v>110</v>
      </c>
      <c r="M5993" t="s">
        <v>712</v>
      </c>
      <c r="N5993" s="24" t="s">
        <v>823</v>
      </c>
      <c r="O5993" s="12">
        <v>1977</v>
      </c>
      <c r="P5993" s="12">
        <v>8</v>
      </c>
      <c r="Q5993" s="12">
        <v>1977</v>
      </c>
      <c r="R5993" s="12">
        <v>8</v>
      </c>
      <c r="S5993">
        <f t="shared" si="71"/>
        <v>3.2258064516129031E-2</v>
      </c>
      <c r="T5993" s="7">
        <v>1</v>
      </c>
      <c r="U5993">
        <v>5</v>
      </c>
      <c r="V5993" t="s">
        <v>82</v>
      </c>
      <c r="W5993">
        <f t="shared" si="72"/>
        <v>300</v>
      </c>
      <c r="X5993" s="5">
        <v>1</v>
      </c>
      <c r="Y5993" s="15" t="s">
        <v>48</v>
      </c>
      <c r="Z5993" t="s">
        <v>55</v>
      </c>
      <c r="AA5993" t="s">
        <v>1146</v>
      </c>
      <c r="AB5993">
        <v>0</v>
      </c>
      <c r="AC5993" s="22" t="s">
        <v>1481</v>
      </c>
      <c r="AD5993" s="22" t="s">
        <v>1661</v>
      </c>
      <c r="AE5993" t="s">
        <v>1480</v>
      </c>
    </row>
    <row r="5994" spans="1:31" ht="14.4" x14ac:dyDescent="0.3">
      <c r="A5994">
        <v>51</v>
      </c>
      <c r="B5994" t="s">
        <v>24</v>
      </c>
      <c r="C5994" t="s">
        <v>417</v>
      </c>
      <c r="D5994" t="s">
        <v>369</v>
      </c>
      <c r="E5994">
        <v>1982</v>
      </c>
      <c r="F5994" t="s">
        <v>820</v>
      </c>
      <c r="G5994" t="s">
        <v>821</v>
      </c>
      <c r="H5994" s="3" t="s">
        <v>822</v>
      </c>
      <c r="I5994" s="8">
        <v>8.4802149999999994</v>
      </c>
      <c r="J5994" s="8">
        <v>-83.589471000000003</v>
      </c>
      <c r="K5994" t="s">
        <v>109</v>
      </c>
      <c r="L5994" t="s">
        <v>110</v>
      </c>
      <c r="M5994" t="s">
        <v>712</v>
      </c>
      <c r="N5994" s="24" t="s">
        <v>823</v>
      </c>
      <c r="O5994" s="12">
        <v>1977</v>
      </c>
      <c r="P5994" s="12">
        <v>8</v>
      </c>
      <c r="Q5994" s="12">
        <v>1977</v>
      </c>
      <c r="R5994" s="12">
        <v>8</v>
      </c>
      <c r="S5994">
        <f t="shared" si="71"/>
        <v>3.2258064516129031E-2</v>
      </c>
      <c r="T5994" s="7">
        <v>1</v>
      </c>
      <c r="U5994">
        <v>5</v>
      </c>
      <c r="V5994" t="s">
        <v>82</v>
      </c>
      <c r="W5994">
        <f t="shared" si="72"/>
        <v>300</v>
      </c>
      <c r="X5994" s="5">
        <v>1</v>
      </c>
      <c r="Y5994" s="15" t="s">
        <v>48</v>
      </c>
      <c r="Z5994" t="s">
        <v>55</v>
      </c>
      <c r="AA5994" t="s">
        <v>1150</v>
      </c>
      <c r="AB5994">
        <v>2</v>
      </c>
      <c r="AC5994" s="22" t="s">
        <v>1481</v>
      </c>
      <c r="AD5994" s="22" t="s">
        <v>1661</v>
      </c>
      <c r="AE5994" t="s">
        <v>1480</v>
      </c>
    </row>
    <row r="5995" spans="1:31" ht="14.4" x14ac:dyDescent="0.3">
      <c r="A5995">
        <v>51</v>
      </c>
      <c r="B5995" t="s">
        <v>24</v>
      </c>
      <c r="C5995" t="s">
        <v>417</v>
      </c>
      <c r="D5995" t="s">
        <v>369</v>
      </c>
      <c r="E5995">
        <v>1982</v>
      </c>
      <c r="F5995" t="s">
        <v>820</v>
      </c>
      <c r="G5995" t="s">
        <v>821</v>
      </c>
      <c r="H5995" s="3" t="s">
        <v>822</v>
      </c>
      <c r="I5995" s="8">
        <v>8.4802149999999994</v>
      </c>
      <c r="J5995" s="8">
        <v>-83.589471000000003</v>
      </c>
      <c r="K5995" t="s">
        <v>109</v>
      </c>
      <c r="L5995" t="s">
        <v>110</v>
      </c>
      <c r="M5995" t="s">
        <v>712</v>
      </c>
      <c r="N5995" s="24" t="s">
        <v>823</v>
      </c>
      <c r="O5995" s="12">
        <v>1977</v>
      </c>
      <c r="P5995" s="12">
        <v>8</v>
      </c>
      <c r="Q5995" s="12">
        <v>1977</v>
      </c>
      <c r="R5995" s="12">
        <v>8</v>
      </c>
      <c r="S5995">
        <f t="shared" si="71"/>
        <v>3.2258064516129031E-2</v>
      </c>
      <c r="T5995" s="7">
        <v>1</v>
      </c>
      <c r="U5995">
        <v>5</v>
      </c>
      <c r="V5995" t="s">
        <v>82</v>
      </c>
      <c r="W5995">
        <f t="shared" si="72"/>
        <v>300</v>
      </c>
      <c r="X5995" s="5">
        <v>1</v>
      </c>
      <c r="Y5995" s="15" t="s">
        <v>48</v>
      </c>
      <c r="Z5995" t="s">
        <v>55</v>
      </c>
      <c r="AA5995" t="s">
        <v>861</v>
      </c>
      <c r="AB5995">
        <v>20</v>
      </c>
      <c r="AC5995" s="22" t="s">
        <v>1481</v>
      </c>
      <c r="AD5995" s="22" t="s">
        <v>1661</v>
      </c>
      <c r="AE5995" t="s">
        <v>1480</v>
      </c>
    </row>
    <row r="5996" spans="1:31" ht="14.4" x14ac:dyDescent="0.3">
      <c r="A5996">
        <v>51</v>
      </c>
      <c r="B5996" t="s">
        <v>24</v>
      </c>
      <c r="C5996" t="s">
        <v>417</v>
      </c>
      <c r="D5996" t="s">
        <v>369</v>
      </c>
      <c r="E5996">
        <v>1982</v>
      </c>
      <c r="F5996" t="s">
        <v>820</v>
      </c>
      <c r="G5996" t="s">
        <v>821</v>
      </c>
      <c r="H5996" s="3" t="s">
        <v>822</v>
      </c>
      <c r="I5996" s="8">
        <v>8.4802149999999994</v>
      </c>
      <c r="J5996" s="8">
        <v>-83.589471000000003</v>
      </c>
      <c r="K5996" t="s">
        <v>109</v>
      </c>
      <c r="L5996" t="s">
        <v>110</v>
      </c>
      <c r="M5996" t="s">
        <v>712</v>
      </c>
      <c r="N5996" s="24" t="s">
        <v>823</v>
      </c>
      <c r="O5996" s="12">
        <v>1977</v>
      </c>
      <c r="P5996" s="12">
        <v>8</v>
      </c>
      <c r="Q5996" s="12">
        <v>1977</v>
      </c>
      <c r="R5996" s="12">
        <v>8</v>
      </c>
      <c r="S5996">
        <f t="shared" si="71"/>
        <v>3.2258064516129031E-2</v>
      </c>
      <c r="T5996" s="7">
        <v>1</v>
      </c>
      <c r="U5996">
        <v>5</v>
      </c>
      <c r="V5996" t="s">
        <v>82</v>
      </c>
      <c r="W5996">
        <f t="shared" si="72"/>
        <v>300</v>
      </c>
      <c r="X5996" s="5">
        <v>1</v>
      </c>
      <c r="Y5996" s="15" t="s">
        <v>48</v>
      </c>
      <c r="Z5996" t="s">
        <v>55</v>
      </c>
      <c r="AA5996" t="s">
        <v>1057</v>
      </c>
      <c r="AB5996">
        <v>0</v>
      </c>
      <c r="AC5996" s="22" t="s">
        <v>1481</v>
      </c>
      <c r="AD5996" s="22" t="s">
        <v>1661</v>
      </c>
      <c r="AE5996" t="s">
        <v>1480</v>
      </c>
    </row>
    <row r="5997" spans="1:31" ht="14.4" x14ac:dyDescent="0.3">
      <c r="A5997">
        <v>51</v>
      </c>
      <c r="B5997" t="s">
        <v>24</v>
      </c>
      <c r="C5997" t="s">
        <v>417</v>
      </c>
      <c r="D5997" t="s">
        <v>369</v>
      </c>
      <c r="E5997">
        <v>1982</v>
      </c>
      <c r="F5997" t="s">
        <v>820</v>
      </c>
      <c r="G5997" t="s">
        <v>821</v>
      </c>
      <c r="H5997" s="3" t="s">
        <v>822</v>
      </c>
      <c r="I5997" s="8">
        <v>8.4802149999999994</v>
      </c>
      <c r="J5997" s="8">
        <v>-83.589471000000003</v>
      </c>
      <c r="K5997" t="s">
        <v>109</v>
      </c>
      <c r="L5997" t="s">
        <v>110</v>
      </c>
      <c r="M5997" t="s">
        <v>712</v>
      </c>
      <c r="N5997" s="24" t="s">
        <v>823</v>
      </c>
      <c r="O5997" s="12">
        <v>1977</v>
      </c>
      <c r="P5997" s="12">
        <v>8</v>
      </c>
      <c r="Q5997" s="12">
        <v>1977</v>
      </c>
      <c r="R5997" s="12">
        <v>8</v>
      </c>
      <c r="S5997">
        <f t="shared" si="71"/>
        <v>3.2258064516129031E-2</v>
      </c>
      <c r="T5997" s="7">
        <v>1</v>
      </c>
      <c r="U5997">
        <v>5</v>
      </c>
      <c r="V5997" t="s">
        <v>82</v>
      </c>
      <c r="W5997">
        <f t="shared" si="72"/>
        <v>300</v>
      </c>
      <c r="X5997" s="5">
        <v>1</v>
      </c>
      <c r="Y5997" s="15" t="s">
        <v>48</v>
      </c>
      <c r="Z5997" t="s">
        <v>55</v>
      </c>
      <c r="AA5997" t="s">
        <v>1157</v>
      </c>
      <c r="AB5997">
        <v>7</v>
      </c>
      <c r="AC5997" s="22" t="s">
        <v>1481</v>
      </c>
      <c r="AD5997" s="22" t="s">
        <v>1661</v>
      </c>
      <c r="AE5997" t="s">
        <v>1480</v>
      </c>
    </row>
    <row r="5998" spans="1:31" ht="14.4" x14ac:dyDescent="0.3">
      <c r="A5998">
        <v>51</v>
      </c>
      <c r="B5998" t="s">
        <v>24</v>
      </c>
      <c r="C5998" t="s">
        <v>417</v>
      </c>
      <c r="D5998" t="s">
        <v>369</v>
      </c>
      <c r="E5998">
        <v>1982</v>
      </c>
      <c r="F5998" t="s">
        <v>820</v>
      </c>
      <c r="G5998" t="s">
        <v>821</v>
      </c>
      <c r="H5998" s="3" t="s">
        <v>822</v>
      </c>
      <c r="I5998" s="8">
        <v>8.4802149999999994</v>
      </c>
      <c r="J5998" s="8">
        <v>-83.589471000000003</v>
      </c>
      <c r="K5998" t="s">
        <v>109</v>
      </c>
      <c r="L5998" t="s">
        <v>110</v>
      </c>
      <c r="M5998" t="s">
        <v>712</v>
      </c>
      <c r="N5998" s="24" t="s">
        <v>823</v>
      </c>
      <c r="O5998" s="12">
        <v>1977</v>
      </c>
      <c r="P5998" s="12">
        <v>8</v>
      </c>
      <c r="Q5998" s="12">
        <v>1977</v>
      </c>
      <c r="R5998" s="12">
        <v>8</v>
      </c>
      <c r="S5998">
        <f t="shared" si="71"/>
        <v>3.2258064516129031E-2</v>
      </c>
      <c r="T5998" s="7">
        <v>1</v>
      </c>
      <c r="U5998">
        <v>5</v>
      </c>
      <c r="V5998" t="s">
        <v>82</v>
      </c>
      <c r="W5998">
        <f t="shared" si="72"/>
        <v>300</v>
      </c>
      <c r="X5998" s="5">
        <v>1</v>
      </c>
      <c r="Y5998" s="15" t="s">
        <v>48</v>
      </c>
      <c r="Z5998" t="s">
        <v>55</v>
      </c>
      <c r="AA5998" t="s">
        <v>1158</v>
      </c>
      <c r="AB5998">
        <v>43</v>
      </c>
      <c r="AC5998" s="22" t="s">
        <v>1481</v>
      </c>
      <c r="AD5998" s="22" t="s">
        <v>1661</v>
      </c>
      <c r="AE5998" t="s">
        <v>1480</v>
      </c>
    </row>
    <row r="5999" spans="1:31" ht="14.4" x14ac:dyDescent="0.3">
      <c r="A5999">
        <v>51</v>
      </c>
      <c r="B5999" t="s">
        <v>24</v>
      </c>
      <c r="C5999" t="s">
        <v>417</v>
      </c>
      <c r="D5999" t="s">
        <v>369</v>
      </c>
      <c r="E5999">
        <v>1982</v>
      </c>
      <c r="F5999" t="s">
        <v>820</v>
      </c>
      <c r="G5999" t="s">
        <v>821</v>
      </c>
      <c r="H5999" s="3" t="s">
        <v>822</v>
      </c>
      <c r="I5999" s="8">
        <v>8.4802149999999994</v>
      </c>
      <c r="J5999" s="8">
        <v>-83.589471000000003</v>
      </c>
      <c r="K5999" t="s">
        <v>109</v>
      </c>
      <c r="L5999" t="s">
        <v>110</v>
      </c>
      <c r="M5999" t="s">
        <v>712</v>
      </c>
      <c r="N5999" s="24" t="s">
        <v>823</v>
      </c>
      <c r="O5999" s="12">
        <v>1977</v>
      </c>
      <c r="P5999" s="12">
        <v>8</v>
      </c>
      <c r="Q5999" s="12">
        <v>1977</v>
      </c>
      <c r="R5999" s="12">
        <v>8</v>
      </c>
      <c r="S5999">
        <f t="shared" si="71"/>
        <v>3.2258064516129031E-2</v>
      </c>
      <c r="T5999" s="7">
        <v>1</v>
      </c>
      <c r="U5999">
        <v>5</v>
      </c>
      <c r="V5999" t="s">
        <v>82</v>
      </c>
      <c r="W5999">
        <f t="shared" si="72"/>
        <v>300</v>
      </c>
      <c r="X5999" s="5">
        <v>1</v>
      </c>
      <c r="Y5999" s="15" t="s">
        <v>48</v>
      </c>
      <c r="Z5999" t="s">
        <v>55</v>
      </c>
      <c r="AA5999" t="s">
        <v>1185</v>
      </c>
      <c r="AB5999">
        <v>2</v>
      </c>
      <c r="AC5999" s="22" t="s">
        <v>1481</v>
      </c>
      <c r="AD5999" s="22" t="s">
        <v>1661</v>
      </c>
      <c r="AE5999" t="s">
        <v>1480</v>
      </c>
    </row>
    <row r="6000" spans="1:31" ht="14.4" x14ac:dyDescent="0.3">
      <c r="A6000">
        <v>51</v>
      </c>
      <c r="B6000" t="s">
        <v>24</v>
      </c>
      <c r="C6000" t="s">
        <v>417</v>
      </c>
      <c r="D6000" t="s">
        <v>369</v>
      </c>
      <c r="E6000">
        <v>1982</v>
      </c>
      <c r="F6000" t="s">
        <v>820</v>
      </c>
      <c r="G6000" t="s">
        <v>821</v>
      </c>
      <c r="H6000" s="3" t="s">
        <v>822</v>
      </c>
      <c r="I6000" s="8">
        <v>8.4802149999999994</v>
      </c>
      <c r="J6000" s="8">
        <v>-83.589471000000003</v>
      </c>
      <c r="K6000" t="s">
        <v>109</v>
      </c>
      <c r="L6000" t="s">
        <v>110</v>
      </c>
      <c r="M6000" t="s">
        <v>712</v>
      </c>
      <c r="N6000" s="24" t="s">
        <v>823</v>
      </c>
      <c r="O6000" s="12">
        <v>1977</v>
      </c>
      <c r="P6000" s="12">
        <v>8</v>
      </c>
      <c r="Q6000" s="12">
        <v>1977</v>
      </c>
      <c r="R6000" s="12">
        <v>8</v>
      </c>
      <c r="S6000">
        <f t="shared" si="71"/>
        <v>3.2258064516129031E-2</v>
      </c>
      <c r="T6000" s="7">
        <v>1</v>
      </c>
      <c r="U6000">
        <v>5</v>
      </c>
      <c r="V6000" t="s">
        <v>82</v>
      </c>
      <c r="W6000">
        <f t="shared" si="72"/>
        <v>300</v>
      </c>
      <c r="X6000" s="5">
        <v>1</v>
      </c>
      <c r="Y6000" s="15" t="s">
        <v>48</v>
      </c>
      <c r="Z6000" t="s">
        <v>55</v>
      </c>
      <c r="AA6000" t="s">
        <v>1159</v>
      </c>
      <c r="AB6000">
        <v>1</v>
      </c>
      <c r="AC6000" s="22" t="s">
        <v>1481</v>
      </c>
      <c r="AD6000" s="22" t="s">
        <v>1661</v>
      </c>
      <c r="AE6000" t="s">
        <v>1480</v>
      </c>
    </row>
    <row r="6001" spans="1:31" ht="14.4" x14ac:dyDescent="0.3">
      <c r="A6001">
        <v>51</v>
      </c>
      <c r="B6001" t="s">
        <v>24</v>
      </c>
      <c r="C6001" t="s">
        <v>417</v>
      </c>
      <c r="D6001" t="s">
        <v>369</v>
      </c>
      <c r="E6001">
        <v>1982</v>
      </c>
      <c r="F6001" t="s">
        <v>820</v>
      </c>
      <c r="G6001" t="s">
        <v>821</v>
      </c>
      <c r="H6001" s="3" t="s">
        <v>822</v>
      </c>
      <c r="I6001" s="8">
        <v>8.4802149999999994</v>
      </c>
      <c r="J6001" s="8">
        <v>-83.589471000000003</v>
      </c>
      <c r="K6001" t="s">
        <v>109</v>
      </c>
      <c r="L6001" t="s">
        <v>110</v>
      </c>
      <c r="M6001" t="s">
        <v>712</v>
      </c>
      <c r="N6001" s="24" t="s">
        <v>823</v>
      </c>
      <c r="O6001" s="12">
        <v>1977</v>
      </c>
      <c r="P6001" s="12">
        <v>8</v>
      </c>
      <c r="Q6001" s="12">
        <v>1977</v>
      </c>
      <c r="R6001" s="12">
        <v>8</v>
      </c>
      <c r="S6001">
        <f t="shared" si="71"/>
        <v>3.2258064516129031E-2</v>
      </c>
      <c r="T6001" s="7">
        <v>1</v>
      </c>
      <c r="U6001">
        <v>5</v>
      </c>
      <c r="V6001" t="s">
        <v>82</v>
      </c>
      <c r="W6001">
        <f t="shared" si="72"/>
        <v>300</v>
      </c>
      <c r="X6001" s="5">
        <v>1</v>
      </c>
      <c r="Y6001" s="15" t="s">
        <v>48</v>
      </c>
      <c r="Z6001" t="s">
        <v>55</v>
      </c>
      <c r="AA6001" t="s">
        <v>1160</v>
      </c>
      <c r="AB6001">
        <v>7</v>
      </c>
      <c r="AC6001" s="22" t="s">
        <v>1481</v>
      </c>
      <c r="AD6001" s="22" t="s">
        <v>1661</v>
      </c>
      <c r="AE6001" t="s">
        <v>1480</v>
      </c>
    </row>
    <row r="6002" spans="1:31" ht="14.4" x14ac:dyDescent="0.3">
      <c r="A6002">
        <v>51</v>
      </c>
      <c r="B6002" t="s">
        <v>24</v>
      </c>
      <c r="C6002" t="s">
        <v>417</v>
      </c>
      <c r="D6002" t="s">
        <v>369</v>
      </c>
      <c r="E6002">
        <v>1982</v>
      </c>
      <c r="F6002" t="s">
        <v>820</v>
      </c>
      <c r="G6002" t="s">
        <v>821</v>
      </c>
      <c r="H6002" s="3" t="s">
        <v>822</v>
      </c>
      <c r="I6002" s="8">
        <v>8.4802149999999994</v>
      </c>
      <c r="J6002" s="8">
        <v>-83.589471000000003</v>
      </c>
      <c r="K6002" t="s">
        <v>109</v>
      </c>
      <c r="L6002" t="s">
        <v>110</v>
      </c>
      <c r="M6002" t="s">
        <v>712</v>
      </c>
      <c r="N6002" s="24" t="s">
        <v>823</v>
      </c>
      <c r="O6002" s="12">
        <v>1977</v>
      </c>
      <c r="P6002" s="12">
        <v>8</v>
      </c>
      <c r="Q6002" s="12">
        <v>1977</v>
      </c>
      <c r="R6002" s="12">
        <v>8</v>
      </c>
      <c r="S6002">
        <f t="shared" si="71"/>
        <v>3.2258064516129031E-2</v>
      </c>
      <c r="T6002" s="7">
        <v>1</v>
      </c>
      <c r="U6002">
        <v>5</v>
      </c>
      <c r="V6002" t="s">
        <v>82</v>
      </c>
      <c r="W6002">
        <f t="shared" si="72"/>
        <v>300</v>
      </c>
      <c r="X6002" s="5">
        <v>1</v>
      </c>
      <c r="Y6002" s="15" t="s">
        <v>48</v>
      </c>
      <c r="Z6002" t="s">
        <v>55</v>
      </c>
      <c r="AA6002" t="s">
        <v>1161</v>
      </c>
      <c r="AB6002">
        <v>0</v>
      </c>
      <c r="AC6002" s="22" t="s">
        <v>1481</v>
      </c>
      <c r="AD6002" s="22" t="s">
        <v>1661</v>
      </c>
      <c r="AE6002" t="s">
        <v>1480</v>
      </c>
    </row>
    <row r="6003" spans="1:31" ht="14.4" x14ac:dyDescent="0.3">
      <c r="A6003">
        <v>51</v>
      </c>
      <c r="B6003" t="s">
        <v>24</v>
      </c>
      <c r="C6003" t="s">
        <v>417</v>
      </c>
      <c r="D6003" t="s">
        <v>369</v>
      </c>
      <c r="E6003">
        <v>1982</v>
      </c>
      <c r="F6003" t="s">
        <v>820</v>
      </c>
      <c r="G6003" t="s">
        <v>821</v>
      </c>
      <c r="H6003" s="3" t="s">
        <v>822</v>
      </c>
      <c r="I6003" s="8">
        <v>8.4802149999999994</v>
      </c>
      <c r="J6003" s="8">
        <v>-83.589471000000003</v>
      </c>
      <c r="K6003" t="s">
        <v>109</v>
      </c>
      <c r="L6003" t="s">
        <v>110</v>
      </c>
      <c r="M6003" t="s">
        <v>712</v>
      </c>
      <c r="N6003" s="24" t="s">
        <v>823</v>
      </c>
      <c r="O6003" s="12">
        <v>1977</v>
      </c>
      <c r="P6003" s="12">
        <v>8</v>
      </c>
      <c r="Q6003" s="12">
        <v>1977</v>
      </c>
      <c r="R6003" s="12">
        <v>8</v>
      </c>
      <c r="S6003">
        <f t="shared" si="71"/>
        <v>3.2258064516129031E-2</v>
      </c>
      <c r="T6003" s="7">
        <v>1</v>
      </c>
      <c r="U6003">
        <v>5</v>
      </c>
      <c r="V6003" t="s">
        <v>82</v>
      </c>
      <c r="W6003">
        <f t="shared" si="72"/>
        <v>300</v>
      </c>
      <c r="X6003" s="5">
        <v>1</v>
      </c>
      <c r="Y6003" s="15" t="s">
        <v>48</v>
      </c>
      <c r="Z6003" t="s">
        <v>55</v>
      </c>
      <c r="AA6003" t="s">
        <v>1082</v>
      </c>
      <c r="AB6003">
        <v>0</v>
      </c>
      <c r="AC6003" s="22" t="s">
        <v>1481</v>
      </c>
      <c r="AD6003" s="22" t="s">
        <v>1661</v>
      </c>
      <c r="AE6003" t="s">
        <v>1480</v>
      </c>
    </row>
    <row r="6004" spans="1:31" ht="14.4" x14ac:dyDescent="0.3">
      <c r="A6004">
        <v>51</v>
      </c>
      <c r="B6004" t="s">
        <v>24</v>
      </c>
      <c r="C6004" t="s">
        <v>417</v>
      </c>
      <c r="D6004" t="s">
        <v>369</v>
      </c>
      <c r="E6004">
        <v>1982</v>
      </c>
      <c r="F6004" t="s">
        <v>820</v>
      </c>
      <c r="G6004" t="s">
        <v>821</v>
      </c>
      <c r="H6004" s="3" t="s">
        <v>822</v>
      </c>
      <c r="I6004" s="8">
        <v>8.4802149999999994</v>
      </c>
      <c r="J6004" s="8">
        <v>-83.589471000000003</v>
      </c>
      <c r="K6004" t="s">
        <v>109</v>
      </c>
      <c r="L6004" t="s">
        <v>110</v>
      </c>
      <c r="M6004" t="s">
        <v>712</v>
      </c>
      <c r="N6004" s="24" t="s">
        <v>823</v>
      </c>
      <c r="O6004" s="12">
        <v>1977</v>
      </c>
      <c r="P6004" s="12">
        <v>8</v>
      </c>
      <c r="Q6004" s="12">
        <v>1977</v>
      </c>
      <c r="R6004" s="12">
        <v>8</v>
      </c>
      <c r="S6004">
        <f t="shared" si="71"/>
        <v>3.2258064516129031E-2</v>
      </c>
      <c r="T6004" s="7">
        <v>1</v>
      </c>
      <c r="U6004">
        <v>5</v>
      </c>
      <c r="V6004" t="s">
        <v>82</v>
      </c>
      <c r="W6004">
        <f t="shared" si="72"/>
        <v>300</v>
      </c>
      <c r="X6004" s="5">
        <v>1</v>
      </c>
      <c r="Y6004" s="15" t="s">
        <v>48</v>
      </c>
      <c r="Z6004" t="s">
        <v>55</v>
      </c>
      <c r="AA6004" t="s">
        <v>1162</v>
      </c>
      <c r="AB6004">
        <v>1</v>
      </c>
      <c r="AC6004" s="22" t="s">
        <v>1481</v>
      </c>
      <c r="AD6004" s="22" t="s">
        <v>1661</v>
      </c>
      <c r="AE6004" t="s">
        <v>1480</v>
      </c>
    </row>
    <row r="6005" spans="1:31" ht="14.4" x14ac:dyDescent="0.3">
      <c r="A6005">
        <v>51</v>
      </c>
      <c r="B6005" t="s">
        <v>24</v>
      </c>
      <c r="C6005" t="s">
        <v>417</v>
      </c>
      <c r="D6005" t="s">
        <v>369</v>
      </c>
      <c r="E6005">
        <v>1982</v>
      </c>
      <c r="F6005" t="s">
        <v>820</v>
      </c>
      <c r="G6005" t="s">
        <v>821</v>
      </c>
      <c r="H6005" s="3" t="s">
        <v>822</v>
      </c>
      <c r="I6005" s="8">
        <v>8.4802149999999994</v>
      </c>
      <c r="J6005" s="8">
        <v>-83.589471000000003</v>
      </c>
      <c r="K6005" t="s">
        <v>109</v>
      </c>
      <c r="L6005" t="s">
        <v>110</v>
      </c>
      <c r="M6005" t="s">
        <v>712</v>
      </c>
      <c r="N6005" s="24" t="s">
        <v>823</v>
      </c>
      <c r="O6005" s="12">
        <v>1977</v>
      </c>
      <c r="P6005" s="12">
        <v>8</v>
      </c>
      <c r="Q6005" s="12">
        <v>1977</v>
      </c>
      <c r="R6005" s="12">
        <v>8</v>
      </c>
      <c r="S6005">
        <f t="shared" si="71"/>
        <v>3.2258064516129031E-2</v>
      </c>
      <c r="T6005" s="7">
        <v>1</v>
      </c>
      <c r="U6005">
        <v>5</v>
      </c>
      <c r="V6005" t="s">
        <v>82</v>
      </c>
      <c r="W6005">
        <f t="shared" si="72"/>
        <v>300</v>
      </c>
      <c r="X6005" s="5">
        <v>1</v>
      </c>
      <c r="Y6005" s="15" t="s">
        <v>48</v>
      </c>
      <c r="Z6005" t="s">
        <v>55</v>
      </c>
      <c r="AA6005" t="s">
        <v>379</v>
      </c>
      <c r="AB6005">
        <v>59</v>
      </c>
      <c r="AC6005" s="22" t="s">
        <v>1481</v>
      </c>
      <c r="AD6005" s="22" t="s">
        <v>1661</v>
      </c>
      <c r="AE6005" t="s">
        <v>1480</v>
      </c>
    </row>
    <row r="6006" spans="1:31" ht="14.4" x14ac:dyDescent="0.3">
      <c r="A6006">
        <v>51</v>
      </c>
      <c r="B6006" t="s">
        <v>24</v>
      </c>
      <c r="C6006" t="s">
        <v>417</v>
      </c>
      <c r="D6006" t="s">
        <v>369</v>
      </c>
      <c r="E6006">
        <v>1982</v>
      </c>
      <c r="F6006" t="s">
        <v>820</v>
      </c>
      <c r="G6006" t="s">
        <v>821</v>
      </c>
      <c r="H6006" s="3" t="s">
        <v>822</v>
      </c>
      <c r="I6006" s="8">
        <v>8.4802149999999994</v>
      </c>
      <c r="J6006" s="8">
        <v>-83.589471000000003</v>
      </c>
      <c r="K6006" t="s">
        <v>109</v>
      </c>
      <c r="L6006" t="s">
        <v>110</v>
      </c>
      <c r="M6006" t="s">
        <v>712</v>
      </c>
      <c r="N6006" s="24" t="s">
        <v>823</v>
      </c>
      <c r="O6006" s="12">
        <v>1977</v>
      </c>
      <c r="P6006" s="12">
        <v>8</v>
      </c>
      <c r="Q6006" s="12">
        <v>1977</v>
      </c>
      <c r="R6006" s="12">
        <v>8</v>
      </c>
      <c r="S6006">
        <f t="shared" si="71"/>
        <v>3.2258064516129031E-2</v>
      </c>
      <c r="T6006" s="7">
        <v>1</v>
      </c>
      <c r="U6006">
        <v>5</v>
      </c>
      <c r="V6006" t="s">
        <v>82</v>
      </c>
      <c r="W6006">
        <f t="shared" si="72"/>
        <v>300</v>
      </c>
      <c r="X6006" s="5">
        <v>1</v>
      </c>
      <c r="Y6006" s="15" t="s">
        <v>48</v>
      </c>
      <c r="Z6006" t="s">
        <v>55</v>
      </c>
      <c r="AA6006" t="s">
        <v>1083</v>
      </c>
      <c r="AB6006">
        <v>0</v>
      </c>
      <c r="AC6006" s="22" t="s">
        <v>1481</v>
      </c>
      <c r="AD6006" s="22" t="s">
        <v>1661</v>
      </c>
      <c r="AE6006" t="s">
        <v>1480</v>
      </c>
    </row>
    <row r="6007" spans="1:31" ht="14.4" x14ac:dyDescent="0.3">
      <c r="A6007">
        <v>51</v>
      </c>
      <c r="B6007" t="s">
        <v>24</v>
      </c>
      <c r="C6007" t="s">
        <v>417</v>
      </c>
      <c r="D6007" t="s">
        <v>369</v>
      </c>
      <c r="E6007">
        <v>1982</v>
      </c>
      <c r="F6007" t="s">
        <v>820</v>
      </c>
      <c r="G6007" t="s">
        <v>821</v>
      </c>
      <c r="H6007" s="3" t="s">
        <v>822</v>
      </c>
      <c r="I6007" s="8">
        <v>8.4802149999999994</v>
      </c>
      <c r="J6007" s="8">
        <v>-83.589471000000003</v>
      </c>
      <c r="K6007" t="s">
        <v>109</v>
      </c>
      <c r="L6007" t="s">
        <v>110</v>
      </c>
      <c r="M6007" t="s">
        <v>712</v>
      </c>
      <c r="N6007" s="24" t="s">
        <v>823</v>
      </c>
      <c r="O6007" s="12">
        <v>1977</v>
      </c>
      <c r="P6007" s="12">
        <v>8</v>
      </c>
      <c r="Q6007" s="12">
        <v>1977</v>
      </c>
      <c r="R6007" s="12">
        <v>8</v>
      </c>
      <c r="S6007">
        <f t="shared" si="71"/>
        <v>3.2258064516129031E-2</v>
      </c>
      <c r="T6007" s="7">
        <v>1</v>
      </c>
      <c r="U6007">
        <v>5</v>
      </c>
      <c r="V6007" t="s">
        <v>82</v>
      </c>
      <c r="W6007">
        <f t="shared" si="72"/>
        <v>300</v>
      </c>
      <c r="X6007" s="5">
        <v>1</v>
      </c>
      <c r="Y6007" s="15" t="s">
        <v>48</v>
      </c>
      <c r="Z6007" t="s">
        <v>55</v>
      </c>
      <c r="AA6007" t="s">
        <v>1053</v>
      </c>
      <c r="AB6007">
        <v>5</v>
      </c>
      <c r="AC6007" s="22" t="s">
        <v>1481</v>
      </c>
      <c r="AD6007" s="22" t="s">
        <v>1661</v>
      </c>
      <c r="AE6007" t="s">
        <v>1480</v>
      </c>
    </row>
    <row r="6008" spans="1:31" ht="14.4" x14ac:dyDescent="0.3">
      <c r="A6008">
        <v>51</v>
      </c>
      <c r="B6008" t="s">
        <v>24</v>
      </c>
      <c r="C6008" t="s">
        <v>417</v>
      </c>
      <c r="D6008" t="s">
        <v>369</v>
      </c>
      <c r="E6008">
        <v>1982</v>
      </c>
      <c r="F6008" t="s">
        <v>820</v>
      </c>
      <c r="G6008" t="s">
        <v>821</v>
      </c>
      <c r="H6008" s="3" t="s">
        <v>822</v>
      </c>
      <c r="I6008" s="8">
        <v>8.4802149999999994</v>
      </c>
      <c r="J6008" s="8">
        <v>-83.589471000000003</v>
      </c>
      <c r="K6008" t="s">
        <v>109</v>
      </c>
      <c r="L6008" t="s">
        <v>110</v>
      </c>
      <c r="M6008" t="s">
        <v>712</v>
      </c>
      <c r="N6008" s="24" t="s">
        <v>823</v>
      </c>
      <c r="O6008" s="12">
        <v>1977</v>
      </c>
      <c r="P6008" s="12">
        <v>8</v>
      </c>
      <c r="Q6008" s="12">
        <v>1977</v>
      </c>
      <c r="R6008" s="12">
        <v>8</v>
      </c>
      <c r="S6008">
        <f t="shared" si="71"/>
        <v>3.2258064516129031E-2</v>
      </c>
      <c r="T6008" s="7">
        <v>1</v>
      </c>
      <c r="U6008">
        <v>5</v>
      </c>
      <c r="V6008" t="s">
        <v>82</v>
      </c>
      <c r="W6008">
        <f t="shared" si="72"/>
        <v>300</v>
      </c>
      <c r="X6008" s="5">
        <v>1</v>
      </c>
      <c r="Y6008" s="15" t="s">
        <v>48</v>
      </c>
      <c r="Z6008" t="s">
        <v>55</v>
      </c>
      <c r="AA6008" t="s">
        <v>1167</v>
      </c>
      <c r="AB6008">
        <v>2</v>
      </c>
      <c r="AC6008" s="22" t="s">
        <v>1481</v>
      </c>
      <c r="AD6008" s="22" t="s">
        <v>1661</v>
      </c>
      <c r="AE6008" t="s">
        <v>1480</v>
      </c>
    </row>
    <row r="6009" spans="1:31" ht="14.4" x14ac:dyDescent="0.3">
      <c r="A6009">
        <v>51</v>
      </c>
      <c r="B6009" t="s">
        <v>24</v>
      </c>
      <c r="C6009" t="s">
        <v>417</v>
      </c>
      <c r="D6009" t="s">
        <v>369</v>
      </c>
      <c r="E6009">
        <v>1982</v>
      </c>
      <c r="F6009" t="s">
        <v>820</v>
      </c>
      <c r="G6009" t="s">
        <v>821</v>
      </c>
      <c r="H6009" s="3" t="s">
        <v>822</v>
      </c>
      <c r="I6009" s="8">
        <v>8.4802149999999994</v>
      </c>
      <c r="J6009" s="8">
        <v>-83.589471000000003</v>
      </c>
      <c r="K6009" t="s">
        <v>109</v>
      </c>
      <c r="L6009" t="s">
        <v>110</v>
      </c>
      <c r="M6009" t="s">
        <v>712</v>
      </c>
      <c r="N6009" s="24" t="s">
        <v>823</v>
      </c>
      <c r="O6009" s="12">
        <v>1977</v>
      </c>
      <c r="P6009" s="12">
        <v>8</v>
      </c>
      <c r="Q6009" s="12">
        <v>1977</v>
      </c>
      <c r="R6009" s="12">
        <v>8</v>
      </c>
      <c r="S6009">
        <f t="shared" si="71"/>
        <v>3.2258064516129031E-2</v>
      </c>
      <c r="T6009" s="7">
        <v>1</v>
      </c>
      <c r="U6009">
        <v>5</v>
      </c>
      <c r="V6009" t="s">
        <v>82</v>
      </c>
      <c r="W6009">
        <f t="shared" si="72"/>
        <v>300</v>
      </c>
      <c r="X6009" s="5">
        <v>1</v>
      </c>
      <c r="Y6009" s="15" t="s">
        <v>48</v>
      </c>
      <c r="Z6009" t="s">
        <v>55</v>
      </c>
      <c r="AA6009" t="s">
        <v>1187</v>
      </c>
      <c r="AB6009">
        <v>6</v>
      </c>
      <c r="AC6009" s="22" t="s">
        <v>1481</v>
      </c>
      <c r="AD6009" s="22" t="s">
        <v>1661</v>
      </c>
      <c r="AE6009" t="s">
        <v>1480</v>
      </c>
    </row>
    <row r="6010" spans="1:31" ht="14.4" x14ac:dyDescent="0.3">
      <c r="A6010">
        <v>51</v>
      </c>
      <c r="B6010" t="s">
        <v>24</v>
      </c>
      <c r="C6010" t="s">
        <v>417</v>
      </c>
      <c r="D6010" t="s">
        <v>369</v>
      </c>
      <c r="E6010">
        <v>1982</v>
      </c>
      <c r="F6010" t="s">
        <v>820</v>
      </c>
      <c r="G6010" t="s">
        <v>821</v>
      </c>
      <c r="H6010" s="3" t="s">
        <v>822</v>
      </c>
      <c r="I6010" s="8">
        <v>8.4802149999999994</v>
      </c>
      <c r="J6010" s="8">
        <v>-83.589471000000003</v>
      </c>
      <c r="K6010" t="s">
        <v>109</v>
      </c>
      <c r="L6010" t="s">
        <v>110</v>
      </c>
      <c r="M6010" t="s">
        <v>712</v>
      </c>
      <c r="N6010" s="24" t="s">
        <v>823</v>
      </c>
      <c r="O6010" s="12">
        <v>1977</v>
      </c>
      <c r="P6010" s="12">
        <v>8</v>
      </c>
      <c r="Q6010" s="12">
        <v>1977</v>
      </c>
      <c r="R6010" s="12">
        <v>8</v>
      </c>
      <c r="S6010">
        <f t="shared" si="71"/>
        <v>3.2258064516129031E-2</v>
      </c>
      <c r="T6010" s="7">
        <v>1</v>
      </c>
      <c r="U6010">
        <v>5</v>
      </c>
      <c r="V6010" t="s">
        <v>82</v>
      </c>
      <c r="W6010">
        <f t="shared" si="72"/>
        <v>300</v>
      </c>
      <c r="X6010" s="5">
        <v>1</v>
      </c>
      <c r="Y6010" s="15" t="s">
        <v>48</v>
      </c>
      <c r="Z6010" t="s">
        <v>83</v>
      </c>
      <c r="AA6010" t="s">
        <v>128</v>
      </c>
      <c r="AB6010">
        <v>2</v>
      </c>
      <c r="AC6010" s="22" t="s">
        <v>1481</v>
      </c>
      <c r="AD6010" s="22" t="s">
        <v>1661</v>
      </c>
      <c r="AE6010" t="s">
        <v>1480</v>
      </c>
    </row>
    <row r="6011" spans="1:31" ht="14.4" x14ac:dyDescent="0.3">
      <c r="A6011">
        <v>51</v>
      </c>
      <c r="B6011" t="s">
        <v>24</v>
      </c>
      <c r="C6011" t="s">
        <v>417</v>
      </c>
      <c r="D6011" t="s">
        <v>369</v>
      </c>
      <c r="E6011">
        <v>1982</v>
      </c>
      <c r="F6011" t="s">
        <v>820</v>
      </c>
      <c r="G6011" t="s">
        <v>821</v>
      </c>
      <c r="H6011" s="3" t="s">
        <v>822</v>
      </c>
      <c r="I6011" s="8">
        <v>8.4802149999999994</v>
      </c>
      <c r="J6011" s="8">
        <v>-83.589471000000003</v>
      </c>
      <c r="K6011" t="s">
        <v>109</v>
      </c>
      <c r="L6011" t="s">
        <v>110</v>
      </c>
      <c r="M6011" t="s">
        <v>712</v>
      </c>
      <c r="N6011" s="24" t="s">
        <v>823</v>
      </c>
      <c r="O6011" s="12">
        <v>1977</v>
      </c>
      <c r="P6011" s="12">
        <v>8</v>
      </c>
      <c r="Q6011" s="12">
        <v>1977</v>
      </c>
      <c r="R6011" s="12">
        <v>8</v>
      </c>
      <c r="S6011">
        <f t="shared" si="71"/>
        <v>3.2258064516129031E-2</v>
      </c>
      <c r="T6011" s="7">
        <v>1</v>
      </c>
      <c r="U6011">
        <v>5</v>
      </c>
      <c r="V6011" t="s">
        <v>82</v>
      </c>
      <c r="W6011">
        <f t="shared" si="72"/>
        <v>300</v>
      </c>
      <c r="X6011" s="5">
        <v>1</v>
      </c>
      <c r="Y6011" s="15" t="s">
        <v>48</v>
      </c>
      <c r="Z6011" t="s">
        <v>83</v>
      </c>
      <c r="AA6011" t="s">
        <v>84</v>
      </c>
      <c r="AB6011">
        <v>5</v>
      </c>
      <c r="AC6011" s="22" t="s">
        <v>1481</v>
      </c>
      <c r="AD6011" s="22" t="s">
        <v>1661</v>
      </c>
      <c r="AE6011" t="s">
        <v>1480</v>
      </c>
    </row>
    <row r="6012" spans="1:31" ht="14.4" x14ac:dyDescent="0.3">
      <c r="A6012">
        <v>51</v>
      </c>
      <c r="B6012" t="s">
        <v>24</v>
      </c>
      <c r="C6012" t="s">
        <v>417</v>
      </c>
      <c r="D6012" t="s">
        <v>369</v>
      </c>
      <c r="E6012">
        <v>1982</v>
      </c>
      <c r="F6012" t="s">
        <v>820</v>
      </c>
      <c r="G6012" t="s">
        <v>821</v>
      </c>
      <c r="H6012" s="3" t="s">
        <v>822</v>
      </c>
      <c r="I6012" s="8">
        <v>8.4802149999999994</v>
      </c>
      <c r="J6012" s="8">
        <v>-83.589471000000003</v>
      </c>
      <c r="K6012" t="s">
        <v>109</v>
      </c>
      <c r="L6012" t="s">
        <v>110</v>
      </c>
      <c r="M6012" t="s">
        <v>712</v>
      </c>
      <c r="N6012" s="24" t="s">
        <v>823</v>
      </c>
      <c r="O6012" s="12">
        <v>1977</v>
      </c>
      <c r="P6012" s="12">
        <v>8</v>
      </c>
      <c r="Q6012" s="12">
        <v>1977</v>
      </c>
      <c r="R6012" s="12">
        <v>8</v>
      </c>
      <c r="S6012">
        <f t="shared" si="71"/>
        <v>3.2258064516129031E-2</v>
      </c>
      <c r="T6012" s="7">
        <v>1</v>
      </c>
      <c r="U6012">
        <v>5</v>
      </c>
      <c r="V6012" t="s">
        <v>82</v>
      </c>
      <c r="W6012">
        <f t="shared" si="72"/>
        <v>300</v>
      </c>
      <c r="X6012" s="5">
        <v>1</v>
      </c>
      <c r="Y6012" s="15" t="s">
        <v>48</v>
      </c>
      <c r="Z6012" t="s">
        <v>83</v>
      </c>
      <c r="AA6012" t="s">
        <v>911</v>
      </c>
      <c r="AB6012">
        <v>16</v>
      </c>
      <c r="AC6012" s="22" t="s">
        <v>1481</v>
      </c>
      <c r="AD6012" s="22" t="s">
        <v>1661</v>
      </c>
      <c r="AE6012" t="s">
        <v>1480</v>
      </c>
    </row>
    <row r="6013" spans="1:31" ht="14.4" x14ac:dyDescent="0.3">
      <c r="A6013">
        <v>51</v>
      </c>
      <c r="B6013" t="s">
        <v>24</v>
      </c>
      <c r="C6013" t="s">
        <v>417</v>
      </c>
      <c r="D6013" t="s">
        <v>369</v>
      </c>
      <c r="E6013">
        <v>1982</v>
      </c>
      <c r="F6013" t="s">
        <v>820</v>
      </c>
      <c r="G6013" t="s">
        <v>821</v>
      </c>
      <c r="H6013" s="3" t="s">
        <v>822</v>
      </c>
      <c r="I6013" s="8">
        <v>8.4802149999999994</v>
      </c>
      <c r="J6013" s="8">
        <v>-83.589471000000003</v>
      </c>
      <c r="K6013" t="s">
        <v>109</v>
      </c>
      <c r="L6013" t="s">
        <v>110</v>
      </c>
      <c r="M6013" t="s">
        <v>712</v>
      </c>
      <c r="N6013" s="24" t="s">
        <v>823</v>
      </c>
      <c r="O6013" s="12">
        <v>1977</v>
      </c>
      <c r="P6013" s="12">
        <v>8</v>
      </c>
      <c r="Q6013" s="12">
        <v>1977</v>
      </c>
      <c r="R6013" s="12">
        <v>8</v>
      </c>
      <c r="S6013">
        <f t="shared" si="71"/>
        <v>3.2258064516129031E-2</v>
      </c>
      <c r="T6013" s="7">
        <v>1</v>
      </c>
      <c r="U6013">
        <v>5</v>
      </c>
      <c r="V6013" t="s">
        <v>82</v>
      </c>
      <c r="W6013">
        <f t="shared" si="72"/>
        <v>300</v>
      </c>
      <c r="X6013" s="5">
        <v>1</v>
      </c>
      <c r="Y6013" s="15" t="s">
        <v>48</v>
      </c>
      <c r="Z6013" t="s">
        <v>90</v>
      </c>
      <c r="AA6013" t="s">
        <v>666</v>
      </c>
      <c r="AB6013">
        <v>5</v>
      </c>
      <c r="AC6013" s="22" t="s">
        <v>1481</v>
      </c>
      <c r="AD6013" s="22" t="s">
        <v>1661</v>
      </c>
      <c r="AE6013" t="s">
        <v>1480</v>
      </c>
    </row>
    <row r="6014" spans="1:31" ht="14.4" x14ac:dyDescent="0.3">
      <c r="A6014">
        <v>51</v>
      </c>
      <c r="B6014" t="s">
        <v>24</v>
      </c>
      <c r="C6014" t="s">
        <v>417</v>
      </c>
      <c r="D6014" t="s">
        <v>369</v>
      </c>
      <c r="E6014">
        <v>1982</v>
      </c>
      <c r="F6014" t="s">
        <v>820</v>
      </c>
      <c r="G6014" t="s">
        <v>821</v>
      </c>
      <c r="H6014" s="3" t="s">
        <v>822</v>
      </c>
      <c r="I6014" s="8">
        <v>8.4802149999999994</v>
      </c>
      <c r="J6014" s="8">
        <v>-83.589471000000003</v>
      </c>
      <c r="K6014" t="s">
        <v>109</v>
      </c>
      <c r="L6014" t="s">
        <v>110</v>
      </c>
      <c r="M6014" t="s">
        <v>712</v>
      </c>
      <c r="N6014" s="24" t="s">
        <v>823</v>
      </c>
      <c r="O6014" s="12">
        <v>1977</v>
      </c>
      <c r="P6014" s="12">
        <v>8</v>
      </c>
      <c r="Q6014" s="12">
        <v>1977</v>
      </c>
      <c r="R6014" s="12">
        <v>8</v>
      </c>
      <c r="S6014">
        <f t="shared" si="71"/>
        <v>3.2258064516129031E-2</v>
      </c>
      <c r="T6014" s="7">
        <v>1</v>
      </c>
      <c r="U6014">
        <v>5</v>
      </c>
      <c r="V6014" t="s">
        <v>82</v>
      </c>
      <c r="W6014">
        <f t="shared" si="72"/>
        <v>300</v>
      </c>
      <c r="X6014" s="5">
        <v>1</v>
      </c>
      <c r="Y6014" s="15" t="s">
        <v>48</v>
      </c>
      <c r="Z6014" t="s">
        <v>90</v>
      </c>
      <c r="AA6014" t="s">
        <v>91</v>
      </c>
      <c r="AB6014">
        <v>7</v>
      </c>
      <c r="AC6014" s="22" t="s">
        <v>1481</v>
      </c>
      <c r="AD6014" s="22" t="s">
        <v>1661</v>
      </c>
      <c r="AE6014" t="s">
        <v>1480</v>
      </c>
    </row>
    <row r="6015" spans="1:31" ht="14.4" x14ac:dyDescent="0.3">
      <c r="A6015">
        <v>51</v>
      </c>
      <c r="B6015" t="s">
        <v>24</v>
      </c>
      <c r="C6015" t="s">
        <v>417</v>
      </c>
      <c r="D6015" t="s">
        <v>369</v>
      </c>
      <c r="E6015">
        <v>1982</v>
      </c>
      <c r="F6015" t="s">
        <v>820</v>
      </c>
      <c r="G6015" t="s">
        <v>824</v>
      </c>
      <c r="H6015" s="3" t="s">
        <v>825</v>
      </c>
      <c r="I6015" s="8">
        <v>8.4802149999999994</v>
      </c>
      <c r="J6015" s="8">
        <v>-83.589471000000003</v>
      </c>
      <c r="K6015" t="s">
        <v>109</v>
      </c>
      <c r="L6015" t="s">
        <v>110</v>
      </c>
      <c r="M6015" t="s">
        <v>712</v>
      </c>
      <c r="N6015" s="24" t="s">
        <v>826</v>
      </c>
      <c r="O6015" s="12">
        <v>1977</v>
      </c>
      <c r="P6015" s="12">
        <v>8</v>
      </c>
      <c r="Q6015" s="12">
        <v>1977</v>
      </c>
      <c r="R6015" s="12">
        <v>8</v>
      </c>
      <c r="S6015">
        <f t="shared" si="71"/>
        <v>3.2258064516129031E-2</v>
      </c>
      <c r="T6015" s="7">
        <v>1</v>
      </c>
      <c r="U6015">
        <v>5</v>
      </c>
      <c r="V6015" t="s">
        <v>82</v>
      </c>
      <c r="W6015">
        <f t="shared" si="72"/>
        <v>300</v>
      </c>
      <c r="X6015" s="5">
        <v>1</v>
      </c>
      <c r="Y6015" s="15" t="s">
        <v>48</v>
      </c>
      <c r="Z6015" t="s">
        <v>49</v>
      </c>
      <c r="AA6015" t="s">
        <v>1195</v>
      </c>
      <c r="AB6015">
        <v>1</v>
      </c>
      <c r="AC6015" s="22" t="s">
        <v>1481</v>
      </c>
      <c r="AD6015" s="22" t="s">
        <v>1661</v>
      </c>
      <c r="AE6015" t="s">
        <v>1480</v>
      </c>
    </row>
    <row r="6016" spans="1:31" ht="14.4" x14ac:dyDescent="0.3">
      <c r="A6016">
        <v>51</v>
      </c>
      <c r="B6016" t="s">
        <v>24</v>
      </c>
      <c r="C6016" t="s">
        <v>417</v>
      </c>
      <c r="D6016" t="s">
        <v>369</v>
      </c>
      <c r="E6016">
        <v>1982</v>
      </c>
      <c r="F6016" t="s">
        <v>820</v>
      </c>
      <c r="G6016" t="s">
        <v>824</v>
      </c>
      <c r="H6016" s="3" t="s">
        <v>825</v>
      </c>
      <c r="I6016" s="8">
        <v>8.4802149999999994</v>
      </c>
      <c r="J6016" s="8">
        <v>-83.589471000000003</v>
      </c>
      <c r="K6016" t="s">
        <v>109</v>
      </c>
      <c r="L6016" t="s">
        <v>110</v>
      </c>
      <c r="M6016" t="s">
        <v>712</v>
      </c>
      <c r="N6016" s="24" t="s">
        <v>826</v>
      </c>
      <c r="O6016" s="12">
        <v>1977</v>
      </c>
      <c r="P6016" s="12">
        <v>8</v>
      </c>
      <c r="Q6016" s="12">
        <v>1977</v>
      </c>
      <c r="R6016" s="12">
        <v>8</v>
      </c>
      <c r="S6016">
        <f t="shared" si="71"/>
        <v>3.2258064516129031E-2</v>
      </c>
      <c r="T6016" s="7">
        <v>1</v>
      </c>
      <c r="U6016">
        <v>5</v>
      </c>
      <c r="V6016" t="s">
        <v>82</v>
      </c>
      <c r="W6016">
        <f t="shared" si="72"/>
        <v>300</v>
      </c>
      <c r="X6016" s="5">
        <v>1</v>
      </c>
      <c r="Y6016" s="15" t="s">
        <v>48</v>
      </c>
      <c r="Z6016" t="s">
        <v>55</v>
      </c>
      <c r="AA6016" t="s">
        <v>1184</v>
      </c>
      <c r="AB6016">
        <v>0</v>
      </c>
      <c r="AC6016" s="22" t="s">
        <v>1481</v>
      </c>
      <c r="AD6016" s="22" t="s">
        <v>1661</v>
      </c>
      <c r="AE6016" t="s">
        <v>1480</v>
      </c>
    </row>
    <row r="6017" spans="1:31" ht="14.4" x14ac:dyDescent="0.3">
      <c r="A6017">
        <v>51</v>
      </c>
      <c r="B6017" t="s">
        <v>24</v>
      </c>
      <c r="C6017" t="s">
        <v>417</v>
      </c>
      <c r="D6017" t="s">
        <v>369</v>
      </c>
      <c r="E6017">
        <v>1982</v>
      </c>
      <c r="F6017" t="s">
        <v>820</v>
      </c>
      <c r="G6017" t="s">
        <v>824</v>
      </c>
      <c r="H6017" s="3" t="s">
        <v>825</v>
      </c>
      <c r="I6017" s="8">
        <v>8.4802149999999994</v>
      </c>
      <c r="J6017" s="8">
        <v>-83.589471000000003</v>
      </c>
      <c r="K6017" t="s">
        <v>109</v>
      </c>
      <c r="L6017" t="s">
        <v>110</v>
      </c>
      <c r="M6017" t="s">
        <v>712</v>
      </c>
      <c r="N6017" s="24" t="s">
        <v>826</v>
      </c>
      <c r="O6017" s="12">
        <v>1977</v>
      </c>
      <c r="P6017" s="12">
        <v>8</v>
      </c>
      <c r="Q6017" s="12">
        <v>1977</v>
      </c>
      <c r="R6017" s="12">
        <v>8</v>
      </c>
      <c r="S6017">
        <f t="shared" si="71"/>
        <v>3.2258064516129031E-2</v>
      </c>
      <c r="T6017" s="7">
        <v>1</v>
      </c>
      <c r="U6017">
        <v>5</v>
      </c>
      <c r="V6017" t="s">
        <v>82</v>
      </c>
      <c r="W6017">
        <f t="shared" si="72"/>
        <v>300</v>
      </c>
      <c r="X6017" s="5">
        <v>1</v>
      </c>
      <c r="Y6017" s="15" t="s">
        <v>48</v>
      </c>
      <c r="Z6017" t="s">
        <v>55</v>
      </c>
      <c r="AA6017" t="s">
        <v>1146</v>
      </c>
      <c r="AB6017">
        <v>0</v>
      </c>
      <c r="AC6017" s="22" t="s">
        <v>1481</v>
      </c>
      <c r="AD6017" s="22" t="s">
        <v>1661</v>
      </c>
      <c r="AE6017" t="s">
        <v>1480</v>
      </c>
    </row>
    <row r="6018" spans="1:31" ht="14.4" x14ac:dyDescent="0.3">
      <c r="A6018">
        <v>51</v>
      </c>
      <c r="B6018" t="s">
        <v>24</v>
      </c>
      <c r="C6018" t="s">
        <v>417</v>
      </c>
      <c r="D6018" t="s">
        <v>369</v>
      </c>
      <c r="E6018">
        <v>1982</v>
      </c>
      <c r="F6018" t="s">
        <v>820</v>
      </c>
      <c r="G6018" t="s">
        <v>824</v>
      </c>
      <c r="H6018" s="3" t="s">
        <v>825</v>
      </c>
      <c r="I6018" s="8">
        <v>8.4802149999999994</v>
      </c>
      <c r="J6018" s="8">
        <v>-83.589471000000003</v>
      </c>
      <c r="K6018" t="s">
        <v>109</v>
      </c>
      <c r="L6018" t="s">
        <v>110</v>
      </c>
      <c r="M6018" t="s">
        <v>712</v>
      </c>
      <c r="N6018" s="24" t="s">
        <v>826</v>
      </c>
      <c r="O6018" s="12">
        <v>1977</v>
      </c>
      <c r="P6018" s="12">
        <v>8</v>
      </c>
      <c r="Q6018" s="12">
        <v>1977</v>
      </c>
      <c r="R6018" s="12">
        <v>8</v>
      </c>
      <c r="S6018">
        <f t="shared" si="71"/>
        <v>3.2258064516129031E-2</v>
      </c>
      <c r="T6018" s="7">
        <v>1</v>
      </c>
      <c r="U6018">
        <v>5</v>
      </c>
      <c r="V6018" t="s">
        <v>82</v>
      </c>
      <c r="W6018">
        <f t="shared" si="72"/>
        <v>300</v>
      </c>
      <c r="X6018" s="5">
        <v>1</v>
      </c>
      <c r="Y6018" s="15" t="s">
        <v>48</v>
      </c>
      <c r="Z6018" t="s">
        <v>55</v>
      </c>
      <c r="AA6018" t="s">
        <v>1150</v>
      </c>
      <c r="AB6018">
        <v>5</v>
      </c>
      <c r="AC6018" s="22" t="s">
        <v>1481</v>
      </c>
      <c r="AD6018" s="22" t="s">
        <v>1661</v>
      </c>
      <c r="AE6018" t="s">
        <v>1480</v>
      </c>
    </row>
    <row r="6019" spans="1:31" ht="14.4" x14ac:dyDescent="0.3">
      <c r="A6019">
        <v>51</v>
      </c>
      <c r="B6019" t="s">
        <v>24</v>
      </c>
      <c r="C6019" t="s">
        <v>417</v>
      </c>
      <c r="D6019" t="s">
        <v>369</v>
      </c>
      <c r="E6019">
        <v>1982</v>
      </c>
      <c r="F6019" t="s">
        <v>820</v>
      </c>
      <c r="G6019" t="s">
        <v>824</v>
      </c>
      <c r="H6019" s="3" t="s">
        <v>825</v>
      </c>
      <c r="I6019" s="8">
        <v>8.4802149999999994</v>
      </c>
      <c r="J6019" s="8">
        <v>-83.589471000000003</v>
      </c>
      <c r="K6019" t="s">
        <v>109</v>
      </c>
      <c r="L6019" t="s">
        <v>110</v>
      </c>
      <c r="M6019" t="s">
        <v>712</v>
      </c>
      <c r="N6019" s="24" t="s">
        <v>826</v>
      </c>
      <c r="O6019" s="12">
        <v>1977</v>
      </c>
      <c r="P6019" s="12">
        <v>8</v>
      </c>
      <c r="Q6019" s="12">
        <v>1977</v>
      </c>
      <c r="R6019" s="12">
        <v>8</v>
      </c>
      <c r="S6019">
        <f t="shared" si="71"/>
        <v>3.2258064516129031E-2</v>
      </c>
      <c r="T6019" s="7">
        <v>1</v>
      </c>
      <c r="U6019">
        <v>5</v>
      </c>
      <c r="V6019" t="s">
        <v>82</v>
      </c>
      <c r="W6019">
        <f t="shared" si="72"/>
        <v>300</v>
      </c>
      <c r="X6019" s="5">
        <v>1</v>
      </c>
      <c r="Y6019" s="15" t="s">
        <v>48</v>
      </c>
      <c r="Z6019" t="s">
        <v>55</v>
      </c>
      <c r="AA6019" t="s">
        <v>861</v>
      </c>
      <c r="AB6019">
        <v>11</v>
      </c>
      <c r="AC6019" s="22" t="s">
        <v>1481</v>
      </c>
      <c r="AD6019" s="22" t="s">
        <v>1661</v>
      </c>
      <c r="AE6019" t="s">
        <v>1480</v>
      </c>
    </row>
    <row r="6020" spans="1:31" ht="14.4" x14ac:dyDescent="0.3">
      <c r="A6020">
        <v>51</v>
      </c>
      <c r="B6020" t="s">
        <v>24</v>
      </c>
      <c r="C6020" t="s">
        <v>417</v>
      </c>
      <c r="D6020" t="s">
        <v>369</v>
      </c>
      <c r="E6020">
        <v>1982</v>
      </c>
      <c r="F6020" t="s">
        <v>820</v>
      </c>
      <c r="G6020" t="s">
        <v>824</v>
      </c>
      <c r="H6020" s="3" t="s">
        <v>825</v>
      </c>
      <c r="I6020" s="8">
        <v>8.4802149999999994</v>
      </c>
      <c r="J6020" s="8">
        <v>-83.589471000000003</v>
      </c>
      <c r="K6020" t="s">
        <v>109</v>
      </c>
      <c r="L6020" t="s">
        <v>110</v>
      </c>
      <c r="M6020" t="s">
        <v>712</v>
      </c>
      <c r="N6020" s="24" t="s">
        <v>826</v>
      </c>
      <c r="O6020" s="12">
        <v>1977</v>
      </c>
      <c r="P6020" s="12">
        <v>8</v>
      </c>
      <c r="Q6020" s="12">
        <v>1977</v>
      </c>
      <c r="R6020" s="12">
        <v>8</v>
      </c>
      <c r="S6020">
        <f t="shared" si="71"/>
        <v>3.2258064516129031E-2</v>
      </c>
      <c r="T6020" s="7">
        <v>1</v>
      </c>
      <c r="U6020">
        <v>5</v>
      </c>
      <c r="V6020" t="s">
        <v>82</v>
      </c>
      <c r="W6020">
        <f t="shared" si="72"/>
        <v>300</v>
      </c>
      <c r="X6020" s="5">
        <v>1</v>
      </c>
      <c r="Y6020" s="15" t="s">
        <v>48</v>
      </c>
      <c r="Z6020" t="s">
        <v>55</v>
      </c>
      <c r="AA6020" t="s">
        <v>1057</v>
      </c>
      <c r="AB6020">
        <v>0</v>
      </c>
      <c r="AC6020" s="22" t="s">
        <v>1481</v>
      </c>
      <c r="AD6020" s="22" t="s">
        <v>1661</v>
      </c>
      <c r="AE6020" t="s">
        <v>1480</v>
      </c>
    </row>
    <row r="6021" spans="1:31" ht="14.4" x14ac:dyDescent="0.3">
      <c r="A6021">
        <v>51</v>
      </c>
      <c r="B6021" t="s">
        <v>24</v>
      </c>
      <c r="C6021" t="s">
        <v>417</v>
      </c>
      <c r="D6021" t="s">
        <v>369</v>
      </c>
      <c r="E6021">
        <v>1982</v>
      </c>
      <c r="F6021" t="s">
        <v>820</v>
      </c>
      <c r="G6021" t="s">
        <v>824</v>
      </c>
      <c r="H6021" s="3" t="s">
        <v>825</v>
      </c>
      <c r="I6021" s="8">
        <v>8.4802149999999994</v>
      </c>
      <c r="J6021" s="8">
        <v>-83.589471000000003</v>
      </c>
      <c r="K6021" t="s">
        <v>109</v>
      </c>
      <c r="L6021" t="s">
        <v>110</v>
      </c>
      <c r="M6021" t="s">
        <v>712</v>
      </c>
      <c r="N6021" s="24" t="s">
        <v>826</v>
      </c>
      <c r="O6021" s="12">
        <v>1977</v>
      </c>
      <c r="P6021" s="12">
        <v>8</v>
      </c>
      <c r="Q6021" s="12">
        <v>1977</v>
      </c>
      <c r="R6021" s="12">
        <v>8</v>
      </c>
      <c r="S6021">
        <f t="shared" si="71"/>
        <v>3.2258064516129031E-2</v>
      </c>
      <c r="T6021" s="7">
        <v>1</v>
      </c>
      <c r="U6021">
        <v>5</v>
      </c>
      <c r="V6021" t="s">
        <v>82</v>
      </c>
      <c r="W6021">
        <f t="shared" si="72"/>
        <v>300</v>
      </c>
      <c r="X6021" s="5">
        <v>1</v>
      </c>
      <c r="Y6021" s="15" t="s">
        <v>48</v>
      </c>
      <c r="Z6021" t="s">
        <v>55</v>
      </c>
      <c r="AA6021" t="s">
        <v>1157</v>
      </c>
      <c r="AB6021">
        <v>3</v>
      </c>
      <c r="AC6021" s="22" t="s">
        <v>1481</v>
      </c>
      <c r="AD6021" s="22" t="s">
        <v>1661</v>
      </c>
      <c r="AE6021" t="s">
        <v>1480</v>
      </c>
    </row>
    <row r="6022" spans="1:31" ht="14.4" x14ac:dyDescent="0.3">
      <c r="A6022">
        <v>51</v>
      </c>
      <c r="B6022" t="s">
        <v>24</v>
      </c>
      <c r="C6022" t="s">
        <v>417</v>
      </c>
      <c r="D6022" t="s">
        <v>369</v>
      </c>
      <c r="E6022">
        <v>1982</v>
      </c>
      <c r="F6022" t="s">
        <v>820</v>
      </c>
      <c r="G6022" t="s">
        <v>824</v>
      </c>
      <c r="H6022" s="3" t="s">
        <v>825</v>
      </c>
      <c r="I6022" s="8">
        <v>8.4802149999999994</v>
      </c>
      <c r="J6022" s="8">
        <v>-83.589471000000003</v>
      </c>
      <c r="K6022" t="s">
        <v>109</v>
      </c>
      <c r="L6022" t="s">
        <v>110</v>
      </c>
      <c r="M6022" t="s">
        <v>712</v>
      </c>
      <c r="N6022" s="24" t="s">
        <v>826</v>
      </c>
      <c r="O6022" s="12">
        <v>1977</v>
      </c>
      <c r="P6022" s="12">
        <v>8</v>
      </c>
      <c r="Q6022" s="12">
        <v>1977</v>
      </c>
      <c r="R6022" s="12">
        <v>8</v>
      </c>
      <c r="S6022">
        <f t="shared" si="71"/>
        <v>3.2258064516129031E-2</v>
      </c>
      <c r="T6022" s="7">
        <v>1</v>
      </c>
      <c r="U6022">
        <v>5</v>
      </c>
      <c r="V6022" t="s">
        <v>82</v>
      </c>
      <c r="W6022">
        <f t="shared" si="72"/>
        <v>300</v>
      </c>
      <c r="X6022" s="5">
        <v>1</v>
      </c>
      <c r="Y6022" s="15" t="s">
        <v>48</v>
      </c>
      <c r="Z6022" t="s">
        <v>55</v>
      </c>
      <c r="AA6022" t="s">
        <v>1158</v>
      </c>
      <c r="AB6022">
        <v>12</v>
      </c>
      <c r="AC6022" s="22" t="s">
        <v>1481</v>
      </c>
      <c r="AD6022" s="22" t="s">
        <v>1661</v>
      </c>
      <c r="AE6022" t="s">
        <v>1480</v>
      </c>
    </row>
    <row r="6023" spans="1:31" ht="14.4" x14ac:dyDescent="0.3">
      <c r="A6023">
        <v>51</v>
      </c>
      <c r="B6023" t="s">
        <v>24</v>
      </c>
      <c r="C6023" t="s">
        <v>417</v>
      </c>
      <c r="D6023" t="s">
        <v>369</v>
      </c>
      <c r="E6023">
        <v>1982</v>
      </c>
      <c r="F6023" t="s">
        <v>820</v>
      </c>
      <c r="G6023" t="s">
        <v>824</v>
      </c>
      <c r="H6023" s="3" t="s">
        <v>825</v>
      </c>
      <c r="I6023" s="8">
        <v>8.4802149999999994</v>
      </c>
      <c r="J6023" s="8">
        <v>-83.589471000000003</v>
      </c>
      <c r="K6023" t="s">
        <v>109</v>
      </c>
      <c r="L6023" t="s">
        <v>110</v>
      </c>
      <c r="M6023" t="s">
        <v>712</v>
      </c>
      <c r="N6023" s="24" t="s">
        <v>826</v>
      </c>
      <c r="O6023" s="12">
        <v>1977</v>
      </c>
      <c r="P6023" s="12">
        <v>8</v>
      </c>
      <c r="Q6023" s="12">
        <v>1977</v>
      </c>
      <c r="R6023" s="12">
        <v>8</v>
      </c>
      <c r="S6023">
        <f t="shared" si="71"/>
        <v>3.2258064516129031E-2</v>
      </c>
      <c r="T6023" s="7">
        <v>1</v>
      </c>
      <c r="U6023">
        <v>5</v>
      </c>
      <c r="V6023" t="s">
        <v>82</v>
      </c>
      <c r="W6023">
        <f t="shared" si="72"/>
        <v>300</v>
      </c>
      <c r="X6023" s="5">
        <v>1</v>
      </c>
      <c r="Y6023" s="15" t="s">
        <v>48</v>
      </c>
      <c r="Z6023" t="s">
        <v>55</v>
      </c>
      <c r="AA6023" t="s">
        <v>1185</v>
      </c>
      <c r="AB6023">
        <v>2</v>
      </c>
      <c r="AC6023" s="22" t="s">
        <v>1481</v>
      </c>
      <c r="AD6023" s="22" t="s">
        <v>1661</v>
      </c>
      <c r="AE6023" t="s">
        <v>1480</v>
      </c>
    </row>
    <row r="6024" spans="1:31" ht="14.4" x14ac:dyDescent="0.3">
      <c r="A6024">
        <v>51</v>
      </c>
      <c r="B6024" t="s">
        <v>24</v>
      </c>
      <c r="C6024" t="s">
        <v>417</v>
      </c>
      <c r="D6024" t="s">
        <v>369</v>
      </c>
      <c r="E6024">
        <v>1982</v>
      </c>
      <c r="F6024" t="s">
        <v>820</v>
      </c>
      <c r="G6024" t="s">
        <v>824</v>
      </c>
      <c r="H6024" s="3" t="s">
        <v>825</v>
      </c>
      <c r="I6024" s="8">
        <v>8.4802149999999994</v>
      </c>
      <c r="J6024" s="8">
        <v>-83.589471000000003</v>
      </c>
      <c r="K6024" t="s">
        <v>109</v>
      </c>
      <c r="L6024" t="s">
        <v>110</v>
      </c>
      <c r="M6024" t="s">
        <v>712</v>
      </c>
      <c r="N6024" s="24" t="s">
        <v>826</v>
      </c>
      <c r="O6024" s="12">
        <v>1977</v>
      </c>
      <c r="P6024" s="12">
        <v>8</v>
      </c>
      <c r="Q6024" s="12">
        <v>1977</v>
      </c>
      <c r="R6024" s="12">
        <v>8</v>
      </c>
      <c r="S6024">
        <f t="shared" si="71"/>
        <v>3.2258064516129031E-2</v>
      </c>
      <c r="T6024" s="7">
        <v>1</v>
      </c>
      <c r="U6024">
        <v>5</v>
      </c>
      <c r="V6024" t="s">
        <v>82</v>
      </c>
      <c r="W6024">
        <f t="shared" si="72"/>
        <v>300</v>
      </c>
      <c r="X6024" s="5">
        <v>1</v>
      </c>
      <c r="Y6024" s="15" t="s">
        <v>48</v>
      </c>
      <c r="Z6024" t="s">
        <v>55</v>
      </c>
      <c r="AA6024" t="s">
        <v>1159</v>
      </c>
      <c r="AB6024">
        <v>1</v>
      </c>
      <c r="AC6024" s="22" t="s">
        <v>1481</v>
      </c>
      <c r="AD6024" s="22" t="s">
        <v>1661</v>
      </c>
      <c r="AE6024" t="s">
        <v>1480</v>
      </c>
    </row>
    <row r="6025" spans="1:31" ht="14.4" x14ac:dyDescent="0.3">
      <c r="A6025">
        <v>51</v>
      </c>
      <c r="B6025" t="s">
        <v>24</v>
      </c>
      <c r="C6025" t="s">
        <v>417</v>
      </c>
      <c r="D6025" t="s">
        <v>369</v>
      </c>
      <c r="E6025">
        <v>1982</v>
      </c>
      <c r="F6025" t="s">
        <v>820</v>
      </c>
      <c r="G6025" t="s">
        <v>824</v>
      </c>
      <c r="H6025" s="3" t="s">
        <v>825</v>
      </c>
      <c r="I6025" s="8">
        <v>8.4802149999999994</v>
      </c>
      <c r="J6025" s="8">
        <v>-83.589471000000003</v>
      </c>
      <c r="K6025" t="s">
        <v>109</v>
      </c>
      <c r="L6025" t="s">
        <v>110</v>
      </c>
      <c r="M6025" t="s">
        <v>712</v>
      </c>
      <c r="N6025" s="24" t="s">
        <v>826</v>
      </c>
      <c r="O6025" s="12">
        <v>1977</v>
      </c>
      <c r="P6025" s="12">
        <v>8</v>
      </c>
      <c r="Q6025" s="12">
        <v>1977</v>
      </c>
      <c r="R6025" s="12">
        <v>8</v>
      </c>
      <c r="S6025">
        <f t="shared" si="71"/>
        <v>3.2258064516129031E-2</v>
      </c>
      <c r="T6025" s="7">
        <v>1</v>
      </c>
      <c r="U6025">
        <v>5</v>
      </c>
      <c r="V6025" t="s">
        <v>82</v>
      </c>
      <c r="W6025">
        <f t="shared" si="72"/>
        <v>300</v>
      </c>
      <c r="X6025" s="5">
        <v>1</v>
      </c>
      <c r="Y6025" s="15" t="s">
        <v>48</v>
      </c>
      <c r="Z6025" t="s">
        <v>55</v>
      </c>
      <c r="AA6025" t="s">
        <v>1160</v>
      </c>
      <c r="AB6025">
        <v>8</v>
      </c>
      <c r="AC6025" s="22" t="s">
        <v>1481</v>
      </c>
      <c r="AD6025" s="22" t="s">
        <v>1661</v>
      </c>
      <c r="AE6025" t="s">
        <v>1480</v>
      </c>
    </row>
    <row r="6026" spans="1:31" ht="14.4" x14ac:dyDescent="0.3">
      <c r="A6026">
        <v>51</v>
      </c>
      <c r="B6026" t="s">
        <v>24</v>
      </c>
      <c r="C6026" t="s">
        <v>417</v>
      </c>
      <c r="D6026" t="s">
        <v>369</v>
      </c>
      <c r="E6026">
        <v>1982</v>
      </c>
      <c r="F6026" t="s">
        <v>820</v>
      </c>
      <c r="G6026" t="s">
        <v>824</v>
      </c>
      <c r="H6026" s="3" t="s">
        <v>825</v>
      </c>
      <c r="I6026" s="8">
        <v>8.4802149999999994</v>
      </c>
      <c r="J6026" s="8">
        <v>-83.589471000000003</v>
      </c>
      <c r="K6026" t="s">
        <v>109</v>
      </c>
      <c r="L6026" t="s">
        <v>110</v>
      </c>
      <c r="M6026" t="s">
        <v>712</v>
      </c>
      <c r="N6026" s="24" t="s">
        <v>826</v>
      </c>
      <c r="O6026" s="12">
        <v>1977</v>
      </c>
      <c r="P6026" s="12">
        <v>8</v>
      </c>
      <c r="Q6026" s="12">
        <v>1977</v>
      </c>
      <c r="R6026" s="12">
        <v>8</v>
      </c>
      <c r="S6026">
        <f t="shared" si="71"/>
        <v>3.2258064516129031E-2</v>
      </c>
      <c r="T6026" s="7">
        <v>1</v>
      </c>
      <c r="U6026">
        <v>5</v>
      </c>
      <c r="V6026" t="s">
        <v>82</v>
      </c>
      <c r="W6026">
        <f t="shared" si="72"/>
        <v>300</v>
      </c>
      <c r="X6026" s="5">
        <v>1</v>
      </c>
      <c r="Y6026" s="15" t="s">
        <v>48</v>
      </c>
      <c r="Z6026" t="s">
        <v>55</v>
      </c>
      <c r="AA6026" t="s">
        <v>1161</v>
      </c>
      <c r="AB6026">
        <v>0</v>
      </c>
      <c r="AC6026" s="22" t="s">
        <v>1481</v>
      </c>
      <c r="AD6026" s="22" t="s">
        <v>1661</v>
      </c>
      <c r="AE6026" t="s">
        <v>1480</v>
      </c>
    </row>
    <row r="6027" spans="1:31" ht="14.4" x14ac:dyDescent="0.3">
      <c r="A6027">
        <v>51</v>
      </c>
      <c r="B6027" t="s">
        <v>24</v>
      </c>
      <c r="C6027" t="s">
        <v>417</v>
      </c>
      <c r="D6027" t="s">
        <v>369</v>
      </c>
      <c r="E6027">
        <v>1982</v>
      </c>
      <c r="F6027" t="s">
        <v>820</v>
      </c>
      <c r="G6027" t="s">
        <v>824</v>
      </c>
      <c r="H6027" s="3" t="s">
        <v>825</v>
      </c>
      <c r="I6027" s="8">
        <v>8.4802149999999994</v>
      </c>
      <c r="J6027" s="8">
        <v>-83.589471000000003</v>
      </c>
      <c r="K6027" t="s">
        <v>109</v>
      </c>
      <c r="L6027" t="s">
        <v>110</v>
      </c>
      <c r="M6027" t="s">
        <v>712</v>
      </c>
      <c r="N6027" s="24" t="s">
        <v>826</v>
      </c>
      <c r="O6027" s="12">
        <v>1977</v>
      </c>
      <c r="P6027" s="12">
        <v>8</v>
      </c>
      <c r="Q6027" s="12">
        <v>1977</v>
      </c>
      <c r="R6027" s="12">
        <v>8</v>
      </c>
      <c r="S6027">
        <f t="shared" si="71"/>
        <v>3.2258064516129031E-2</v>
      </c>
      <c r="T6027" s="7">
        <v>1</v>
      </c>
      <c r="U6027">
        <v>5</v>
      </c>
      <c r="V6027" t="s">
        <v>82</v>
      </c>
      <c r="W6027">
        <f t="shared" si="72"/>
        <v>300</v>
      </c>
      <c r="X6027" s="5">
        <v>1</v>
      </c>
      <c r="Y6027" s="15" t="s">
        <v>48</v>
      </c>
      <c r="Z6027" t="s">
        <v>55</v>
      </c>
      <c r="AA6027" t="s">
        <v>1082</v>
      </c>
      <c r="AB6027">
        <v>0</v>
      </c>
      <c r="AC6027" s="22" t="s">
        <v>1481</v>
      </c>
      <c r="AD6027" s="22" t="s">
        <v>1661</v>
      </c>
      <c r="AE6027" t="s">
        <v>1480</v>
      </c>
    </row>
    <row r="6028" spans="1:31" ht="14.4" x14ac:dyDescent="0.3">
      <c r="A6028">
        <v>51</v>
      </c>
      <c r="B6028" t="s">
        <v>24</v>
      </c>
      <c r="C6028" t="s">
        <v>417</v>
      </c>
      <c r="D6028" t="s">
        <v>369</v>
      </c>
      <c r="E6028">
        <v>1982</v>
      </c>
      <c r="F6028" t="s">
        <v>820</v>
      </c>
      <c r="G6028" t="s">
        <v>824</v>
      </c>
      <c r="H6028" s="3" t="s">
        <v>825</v>
      </c>
      <c r="I6028" s="8">
        <v>8.4802149999999994</v>
      </c>
      <c r="J6028" s="8">
        <v>-83.589471000000003</v>
      </c>
      <c r="K6028" t="s">
        <v>109</v>
      </c>
      <c r="L6028" t="s">
        <v>110</v>
      </c>
      <c r="M6028" t="s">
        <v>712</v>
      </c>
      <c r="N6028" s="24" t="s">
        <v>826</v>
      </c>
      <c r="O6028" s="12">
        <v>1977</v>
      </c>
      <c r="P6028" s="12">
        <v>8</v>
      </c>
      <c r="Q6028" s="12">
        <v>1977</v>
      </c>
      <c r="R6028" s="12">
        <v>8</v>
      </c>
      <c r="S6028">
        <f t="shared" si="71"/>
        <v>3.2258064516129031E-2</v>
      </c>
      <c r="T6028" s="7">
        <v>1</v>
      </c>
      <c r="U6028">
        <v>5</v>
      </c>
      <c r="V6028" t="s">
        <v>82</v>
      </c>
      <c r="W6028">
        <f t="shared" si="72"/>
        <v>300</v>
      </c>
      <c r="X6028" s="5">
        <v>1</v>
      </c>
      <c r="Y6028" s="15" t="s">
        <v>48</v>
      </c>
      <c r="Z6028" t="s">
        <v>55</v>
      </c>
      <c r="AA6028" t="s">
        <v>1162</v>
      </c>
      <c r="AB6028">
        <v>0</v>
      </c>
      <c r="AC6028" s="22" t="s">
        <v>1481</v>
      </c>
      <c r="AD6028" s="22" t="s">
        <v>1661</v>
      </c>
      <c r="AE6028" t="s">
        <v>1480</v>
      </c>
    </row>
    <row r="6029" spans="1:31" ht="14.4" x14ac:dyDescent="0.3">
      <c r="A6029">
        <v>51</v>
      </c>
      <c r="B6029" t="s">
        <v>24</v>
      </c>
      <c r="C6029" t="s">
        <v>417</v>
      </c>
      <c r="D6029" t="s">
        <v>369</v>
      </c>
      <c r="E6029">
        <v>1982</v>
      </c>
      <c r="F6029" t="s">
        <v>820</v>
      </c>
      <c r="G6029" t="s">
        <v>824</v>
      </c>
      <c r="H6029" s="3" t="s">
        <v>825</v>
      </c>
      <c r="I6029" s="8">
        <v>8.4802149999999994</v>
      </c>
      <c r="J6029" s="8">
        <v>-83.589471000000003</v>
      </c>
      <c r="K6029" t="s">
        <v>109</v>
      </c>
      <c r="L6029" t="s">
        <v>110</v>
      </c>
      <c r="M6029" t="s">
        <v>712</v>
      </c>
      <c r="N6029" s="24" t="s">
        <v>826</v>
      </c>
      <c r="O6029" s="12">
        <v>1977</v>
      </c>
      <c r="P6029" s="12">
        <v>8</v>
      </c>
      <c r="Q6029" s="12">
        <v>1977</v>
      </c>
      <c r="R6029" s="12">
        <v>8</v>
      </c>
      <c r="S6029">
        <f t="shared" si="71"/>
        <v>3.2258064516129031E-2</v>
      </c>
      <c r="T6029" s="7">
        <v>1</v>
      </c>
      <c r="U6029">
        <v>5</v>
      </c>
      <c r="V6029" t="s">
        <v>82</v>
      </c>
      <c r="W6029">
        <f t="shared" si="72"/>
        <v>300</v>
      </c>
      <c r="X6029" s="5">
        <v>1</v>
      </c>
      <c r="Y6029" s="15" t="s">
        <v>48</v>
      </c>
      <c r="Z6029" t="s">
        <v>55</v>
      </c>
      <c r="AA6029" t="s">
        <v>379</v>
      </c>
      <c r="AB6029">
        <v>66</v>
      </c>
      <c r="AC6029" s="22" t="s">
        <v>1481</v>
      </c>
      <c r="AD6029" s="22" t="s">
        <v>1661</v>
      </c>
      <c r="AE6029" t="s">
        <v>1480</v>
      </c>
    </row>
    <row r="6030" spans="1:31" ht="14.4" x14ac:dyDescent="0.3">
      <c r="A6030">
        <v>51</v>
      </c>
      <c r="B6030" t="s">
        <v>24</v>
      </c>
      <c r="C6030" t="s">
        <v>417</v>
      </c>
      <c r="D6030" t="s">
        <v>369</v>
      </c>
      <c r="E6030">
        <v>1982</v>
      </c>
      <c r="F6030" t="s">
        <v>820</v>
      </c>
      <c r="G6030" t="s">
        <v>824</v>
      </c>
      <c r="H6030" s="3" t="s">
        <v>825</v>
      </c>
      <c r="I6030" s="8">
        <v>8.4802149999999994</v>
      </c>
      <c r="J6030" s="8">
        <v>-83.589471000000003</v>
      </c>
      <c r="K6030" t="s">
        <v>109</v>
      </c>
      <c r="L6030" t="s">
        <v>110</v>
      </c>
      <c r="M6030" t="s">
        <v>712</v>
      </c>
      <c r="N6030" s="24" t="s">
        <v>826</v>
      </c>
      <c r="O6030" s="12">
        <v>1977</v>
      </c>
      <c r="P6030" s="12">
        <v>8</v>
      </c>
      <c r="Q6030" s="12">
        <v>1977</v>
      </c>
      <c r="R6030" s="12">
        <v>8</v>
      </c>
      <c r="S6030">
        <f t="shared" si="71"/>
        <v>3.2258064516129031E-2</v>
      </c>
      <c r="T6030" s="7">
        <v>1</v>
      </c>
      <c r="U6030">
        <v>5</v>
      </c>
      <c r="V6030" t="s">
        <v>82</v>
      </c>
      <c r="W6030">
        <f t="shared" si="72"/>
        <v>300</v>
      </c>
      <c r="X6030" s="5">
        <v>1</v>
      </c>
      <c r="Y6030" s="15" t="s">
        <v>48</v>
      </c>
      <c r="Z6030" t="s">
        <v>55</v>
      </c>
      <c r="AA6030" t="s">
        <v>1083</v>
      </c>
      <c r="AB6030">
        <v>3</v>
      </c>
      <c r="AC6030" s="22" t="s">
        <v>1481</v>
      </c>
      <c r="AD6030" s="22" t="s">
        <v>1661</v>
      </c>
      <c r="AE6030" t="s">
        <v>1480</v>
      </c>
    </row>
    <row r="6031" spans="1:31" ht="14.4" x14ac:dyDescent="0.3">
      <c r="A6031">
        <v>51</v>
      </c>
      <c r="B6031" t="s">
        <v>24</v>
      </c>
      <c r="C6031" t="s">
        <v>417</v>
      </c>
      <c r="D6031" t="s">
        <v>369</v>
      </c>
      <c r="E6031">
        <v>1982</v>
      </c>
      <c r="F6031" t="s">
        <v>820</v>
      </c>
      <c r="G6031" t="s">
        <v>824</v>
      </c>
      <c r="H6031" s="3" t="s">
        <v>825</v>
      </c>
      <c r="I6031" s="8">
        <v>8.4802149999999994</v>
      </c>
      <c r="J6031" s="8">
        <v>-83.589471000000003</v>
      </c>
      <c r="K6031" t="s">
        <v>109</v>
      </c>
      <c r="L6031" t="s">
        <v>110</v>
      </c>
      <c r="M6031" t="s">
        <v>712</v>
      </c>
      <c r="N6031" s="24" t="s">
        <v>826</v>
      </c>
      <c r="O6031" s="12">
        <v>1977</v>
      </c>
      <c r="P6031" s="12">
        <v>8</v>
      </c>
      <c r="Q6031" s="12">
        <v>1977</v>
      </c>
      <c r="R6031" s="12">
        <v>8</v>
      </c>
      <c r="S6031">
        <f t="shared" si="71"/>
        <v>3.2258064516129031E-2</v>
      </c>
      <c r="T6031" s="7">
        <v>1</v>
      </c>
      <c r="U6031">
        <v>5</v>
      </c>
      <c r="V6031" t="s">
        <v>82</v>
      </c>
      <c r="W6031">
        <f t="shared" si="72"/>
        <v>300</v>
      </c>
      <c r="X6031" s="5">
        <v>1</v>
      </c>
      <c r="Y6031" s="15" t="s">
        <v>48</v>
      </c>
      <c r="Z6031" t="s">
        <v>55</v>
      </c>
      <c r="AA6031" t="s">
        <v>1053</v>
      </c>
      <c r="AB6031">
        <v>11</v>
      </c>
      <c r="AC6031" s="22" t="s">
        <v>1481</v>
      </c>
      <c r="AD6031" s="22" t="s">
        <v>1661</v>
      </c>
      <c r="AE6031" t="s">
        <v>1480</v>
      </c>
    </row>
    <row r="6032" spans="1:31" ht="14.4" x14ac:dyDescent="0.3">
      <c r="A6032">
        <v>51</v>
      </c>
      <c r="B6032" t="s">
        <v>24</v>
      </c>
      <c r="C6032" t="s">
        <v>417</v>
      </c>
      <c r="D6032" t="s">
        <v>369</v>
      </c>
      <c r="E6032">
        <v>1982</v>
      </c>
      <c r="F6032" t="s">
        <v>820</v>
      </c>
      <c r="G6032" t="s">
        <v>824</v>
      </c>
      <c r="H6032" s="3" t="s">
        <v>825</v>
      </c>
      <c r="I6032" s="8">
        <v>8.4802149999999994</v>
      </c>
      <c r="J6032" s="8">
        <v>-83.589471000000003</v>
      </c>
      <c r="K6032" t="s">
        <v>109</v>
      </c>
      <c r="L6032" t="s">
        <v>110</v>
      </c>
      <c r="M6032" t="s">
        <v>712</v>
      </c>
      <c r="N6032" s="24" t="s">
        <v>826</v>
      </c>
      <c r="O6032" s="12">
        <v>1977</v>
      </c>
      <c r="P6032" s="12">
        <v>8</v>
      </c>
      <c r="Q6032" s="12">
        <v>1977</v>
      </c>
      <c r="R6032" s="12">
        <v>8</v>
      </c>
      <c r="S6032">
        <f t="shared" si="71"/>
        <v>3.2258064516129031E-2</v>
      </c>
      <c r="T6032" s="7">
        <v>1</v>
      </c>
      <c r="U6032">
        <v>5</v>
      </c>
      <c r="V6032" t="s">
        <v>82</v>
      </c>
      <c r="W6032">
        <f t="shared" si="72"/>
        <v>300</v>
      </c>
      <c r="X6032" s="5">
        <v>1</v>
      </c>
      <c r="Y6032" s="15" t="s">
        <v>48</v>
      </c>
      <c r="Z6032" t="s">
        <v>55</v>
      </c>
      <c r="AA6032" t="s">
        <v>1167</v>
      </c>
      <c r="AB6032">
        <v>1</v>
      </c>
      <c r="AC6032" s="22" t="s">
        <v>1481</v>
      </c>
      <c r="AD6032" s="22" t="s">
        <v>1661</v>
      </c>
      <c r="AE6032" t="s">
        <v>1480</v>
      </c>
    </row>
    <row r="6033" spans="1:31" ht="14.4" x14ac:dyDescent="0.3">
      <c r="A6033">
        <v>51</v>
      </c>
      <c r="B6033" t="s">
        <v>24</v>
      </c>
      <c r="C6033" t="s">
        <v>417</v>
      </c>
      <c r="D6033" t="s">
        <v>369</v>
      </c>
      <c r="E6033">
        <v>1982</v>
      </c>
      <c r="F6033" t="s">
        <v>820</v>
      </c>
      <c r="G6033" t="s">
        <v>824</v>
      </c>
      <c r="H6033" s="3" t="s">
        <v>825</v>
      </c>
      <c r="I6033" s="8">
        <v>8.4802149999999994</v>
      </c>
      <c r="J6033" s="8">
        <v>-83.589471000000003</v>
      </c>
      <c r="K6033" t="s">
        <v>109</v>
      </c>
      <c r="L6033" t="s">
        <v>110</v>
      </c>
      <c r="M6033" t="s">
        <v>712</v>
      </c>
      <c r="N6033" s="24" t="s">
        <v>826</v>
      </c>
      <c r="O6033" s="12">
        <v>1977</v>
      </c>
      <c r="P6033" s="12">
        <v>8</v>
      </c>
      <c r="Q6033" s="12">
        <v>1977</v>
      </c>
      <c r="R6033" s="12">
        <v>8</v>
      </c>
      <c r="S6033">
        <f t="shared" si="71"/>
        <v>3.2258064516129031E-2</v>
      </c>
      <c r="T6033" s="7">
        <v>1</v>
      </c>
      <c r="U6033">
        <v>5</v>
      </c>
      <c r="V6033" t="s">
        <v>82</v>
      </c>
      <c r="W6033">
        <f t="shared" si="72"/>
        <v>300</v>
      </c>
      <c r="X6033" s="5">
        <v>1</v>
      </c>
      <c r="Y6033" s="15" t="s">
        <v>48</v>
      </c>
      <c r="Z6033" t="s">
        <v>55</v>
      </c>
      <c r="AA6033" t="s">
        <v>1187</v>
      </c>
      <c r="AB6033">
        <v>1</v>
      </c>
      <c r="AC6033" s="22" t="s">
        <v>1481</v>
      </c>
      <c r="AD6033" s="22" t="s">
        <v>1661</v>
      </c>
      <c r="AE6033" t="s">
        <v>1480</v>
      </c>
    </row>
    <row r="6034" spans="1:31" ht="14.4" x14ac:dyDescent="0.3">
      <c r="A6034">
        <v>51</v>
      </c>
      <c r="B6034" t="s">
        <v>24</v>
      </c>
      <c r="C6034" t="s">
        <v>417</v>
      </c>
      <c r="D6034" t="s">
        <v>369</v>
      </c>
      <c r="E6034">
        <v>1982</v>
      </c>
      <c r="F6034" t="s">
        <v>820</v>
      </c>
      <c r="G6034" t="s">
        <v>824</v>
      </c>
      <c r="H6034" s="3" t="s">
        <v>825</v>
      </c>
      <c r="I6034" s="8">
        <v>8.4802149999999994</v>
      </c>
      <c r="J6034" s="8">
        <v>-83.589471000000003</v>
      </c>
      <c r="K6034" t="s">
        <v>109</v>
      </c>
      <c r="L6034" t="s">
        <v>110</v>
      </c>
      <c r="M6034" t="s">
        <v>712</v>
      </c>
      <c r="N6034" s="24" t="s">
        <v>826</v>
      </c>
      <c r="O6034" s="12">
        <v>1977</v>
      </c>
      <c r="P6034" s="12">
        <v>8</v>
      </c>
      <c r="Q6034" s="12">
        <v>1977</v>
      </c>
      <c r="R6034" s="12">
        <v>8</v>
      </c>
      <c r="S6034">
        <f t="shared" si="71"/>
        <v>3.2258064516129031E-2</v>
      </c>
      <c r="T6034" s="7">
        <v>1</v>
      </c>
      <c r="U6034">
        <v>5</v>
      </c>
      <c r="V6034" t="s">
        <v>82</v>
      </c>
      <c r="W6034">
        <f t="shared" si="72"/>
        <v>300</v>
      </c>
      <c r="X6034" s="5">
        <v>1</v>
      </c>
      <c r="Y6034" s="15" t="s">
        <v>48</v>
      </c>
      <c r="Z6034" t="s">
        <v>83</v>
      </c>
      <c r="AA6034" t="s">
        <v>128</v>
      </c>
      <c r="AB6034">
        <v>10</v>
      </c>
      <c r="AC6034" s="22" t="s">
        <v>1481</v>
      </c>
      <c r="AD6034" s="22" t="s">
        <v>1661</v>
      </c>
      <c r="AE6034" t="s">
        <v>1480</v>
      </c>
    </row>
    <row r="6035" spans="1:31" ht="14.4" x14ac:dyDescent="0.3">
      <c r="A6035">
        <v>51</v>
      </c>
      <c r="B6035" t="s">
        <v>24</v>
      </c>
      <c r="C6035" t="s">
        <v>417</v>
      </c>
      <c r="D6035" t="s">
        <v>369</v>
      </c>
      <c r="E6035">
        <v>1982</v>
      </c>
      <c r="F6035" t="s">
        <v>820</v>
      </c>
      <c r="G6035" t="s">
        <v>824</v>
      </c>
      <c r="H6035" s="3" t="s">
        <v>825</v>
      </c>
      <c r="I6035" s="8">
        <v>8.4802149999999994</v>
      </c>
      <c r="J6035" s="8">
        <v>-83.589471000000003</v>
      </c>
      <c r="K6035" t="s">
        <v>109</v>
      </c>
      <c r="L6035" t="s">
        <v>110</v>
      </c>
      <c r="M6035" t="s">
        <v>712</v>
      </c>
      <c r="N6035" s="24" t="s">
        <v>826</v>
      </c>
      <c r="O6035" s="12">
        <v>1977</v>
      </c>
      <c r="P6035" s="12">
        <v>8</v>
      </c>
      <c r="Q6035" s="12">
        <v>1977</v>
      </c>
      <c r="R6035" s="12">
        <v>8</v>
      </c>
      <c r="S6035">
        <f t="shared" si="71"/>
        <v>3.2258064516129031E-2</v>
      </c>
      <c r="T6035" s="7">
        <v>1</v>
      </c>
      <c r="U6035">
        <v>5</v>
      </c>
      <c r="V6035" t="s">
        <v>82</v>
      </c>
      <c r="W6035">
        <f t="shared" si="72"/>
        <v>300</v>
      </c>
      <c r="X6035" s="5">
        <v>1</v>
      </c>
      <c r="Y6035" s="15" t="s">
        <v>48</v>
      </c>
      <c r="Z6035" t="s">
        <v>83</v>
      </c>
      <c r="AA6035" t="s">
        <v>84</v>
      </c>
      <c r="AB6035">
        <v>1</v>
      </c>
      <c r="AC6035" s="22" t="s">
        <v>1481</v>
      </c>
      <c r="AD6035" s="22" t="s">
        <v>1661</v>
      </c>
      <c r="AE6035" t="s">
        <v>1480</v>
      </c>
    </row>
    <row r="6036" spans="1:31" ht="14.4" x14ac:dyDescent="0.3">
      <c r="A6036">
        <v>51</v>
      </c>
      <c r="B6036" t="s">
        <v>24</v>
      </c>
      <c r="C6036" t="s">
        <v>417</v>
      </c>
      <c r="D6036" t="s">
        <v>369</v>
      </c>
      <c r="E6036">
        <v>1982</v>
      </c>
      <c r="F6036" t="s">
        <v>820</v>
      </c>
      <c r="G6036" t="s">
        <v>824</v>
      </c>
      <c r="H6036" s="3" t="s">
        <v>825</v>
      </c>
      <c r="I6036" s="8">
        <v>8.4802149999999994</v>
      </c>
      <c r="J6036" s="8">
        <v>-83.589471000000003</v>
      </c>
      <c r="K6036" t="s">
        <v>109</v>
      </c>
      <c r="L6036" t="s">
        <v>110</v>
      </c>
      <c r="M6036" t="s">
        <v>712</v>
      </c>
      <c r="N6036" s="24" t="s">
        <v>826</v>
      </c>
      <c r="O6036" s="12">
        <v>1977</v>
      </c>
      <c r="P6036" s="12">
        <v>8</v>
      </c>
      <c r="Q6036" s="12">
        <v>1977</v>
      </c>
      <c r="R6036" s="12">
        <v>8</v>
      </c>
      <c r="S6036">
        <f t="shared" si="71"/>
        <v>3.2258064516129031E-2</v>
      </c>
      <c r="T6036" s="7">
        <v>1</v>
      </c>
      <c r="U6036">
        <v>5</v>
      </c>
      <c r="V6036" t="s">
        <v>82</v>
      </c>
      <c r="W6036">
        <f t="shared" si="72"/>
        <v>300</v>
      </c>
      <c r="X6036" s="5">
        <v>1</v>
      </c>
      <c r="Y6036" s="15" t="s">
        <v>48</v>
      </c>
      <c r="Z6036" t="s">
        <v>83</v>
      </c>
      <c r="AA6036" t="s">
        <v>911</v>
      </c>
      <c r="AB6036">
        <v>29</v>
      </c>
      <c r="AC6036" s="22" t="s">
        <v>1481</v>
      </c>
      <c r="AD6036" s="22" t="s">
        <v>1661</v>
      </c>
      <c r="AE6036" t="s">
        <v>1480</v>
      </c>
    </row>
    <row r="6037" spans="1:31" ht="14.4" x14ac:dyDescent="0.3">
      <c r="A6037">
        <v>51</v>
      </c>
      <c r="B6037" t="s">
        <v>24</v>
      </c>
      <c r="C6037" t="s">
        <v>417</v>
      </c>
      <c r="D6037" t="s">
        <v>369</v>
      </c>
      <c r="E6037">
        <v>1982</v>
      </c>
      <c r="F6037" t="s">
        <v>820</v>
      </c>
      <c r="G6037" t="s">
        <v>824</v>
      </c>
      <c r="H6037" s="3" t="s">
        <v>825</v>
      </c>
      <c r="I6037" s="8">
        <v>8.4802149999999994</v>
      </c>
      <c r="J6037" s="8">
        <v>-83.589471000000003</v>
      </c>
      <c r="K6037" t="s">
        <v>109</v>
      </c>
      <c r="L6037" t="s">
        <v>110</v>
      </c>
      <c r="M6037" t="s">
        <v>712</v>
      </c>
      <c r="N6037" s="24" t="s">
        <v>826</v>
      </c>
      <c r="O6037" s="12">
        <v>1977</v>
      </c>
      <c r="P6037" s="12">
        <v>8</v>
      </c>
      <c r="Q6037" s="12">
        <v>1977</v>
      </c>
      <c r="R6037" s="12">
        <v>8</v>
      </c>
      <c r="S6037">
        <f t="shared" si="71"/>
        <v>3.2258064516129031E-2</v>
      </c>
      <c r="T6037" s="7">
        <v>1</v>
      </c>
      <c r="U6037">
        <v>5</v>
      </c>
      <c r="V6037" t="s">
        <v>82</v>
      </c>
      <c r="W6037">
        <f t="shared" si="72"/>
        <v>300</v>
      </c>
      <c r="X6037" s="5">
        <v>1</v>
      </c>
      <c r="Y6037" s="15" t="s">
        <v>48</v>
      </c>
      <c r="Z6037" t="s">
        <v>90</v>
      </c>
      <c r="AA6037" t="s">
        <v>666</v>
      </c>
      <c r="AB6037">
        <v>2</v>
      </c>
      <c r="AC6037" s="22" t="s">
        <v>1481</v>
      </c>
      <c r="AD6037" s="22" t="s">
        <v>1661</v>
      </c>
      <c r="AE6037" t="s">
        <v>1480</v>
      </c>
    </row>
    <row r="6038" spans="1:31" ht="14.4" x14ac:dyDescent="0.3">
      <c r="A6038">
        <v>51</v>
      </c>
      <c r="B6038" t="s">
        <v>24</v>
      </c>
      <c r="C6038" t="s">
        <v>417</v>
      </c>
      <c r="D6038" t="s">
        <v>369</v>
      </c>
      <c r="E6038">
        <v>1982</v>
      </c>
      <c r="F6038" t="s">
        <v>820</v>
      </c>
      <c r="G6038" t="s">
        <v>824</v>
      </c>
      <c r="H6038" s="3" t="s">
        <v>825</v>
      </c>
      <c r="I6038" s="8">
        <v>8.4802149999999994</v>
      </c>
      <c r="J6038" s="8">
        <v>-83.589471000000003</v>
      </c>
      <c r="K6038" t="s">
        <v>109</v>
      </c>
      <c r="L6038" t="s">
        <v>110</v>
      </c>
      <c r="M6038" t="s">
        <v>712</v>
      </c>
      <c r="N6038" s="24" t="s">
        <v>826</v>
      </c>
      <c r="O6038" s="12">
        <v>1977</v>
      </c>
      <c r="P6038" s="12">
        <v>8</v>
      </c>
      <c r="Q6038" s="12">
        <v>1977</v>
      </c>
      <c r="R6038" s="12">
        <v>8</v>
      </c>
      <c r="S6038">
        <f t="shared" si="71"/>
        <v>3.2258064516129031E-2</v>
      </c>
      <c r="T6038" s="7">
        <v>1</v>
      </c>
      <c r="U6038">
        <v>5</v>
      </c>
      <c r="V6038" t="s">
        <v>82</v>
      </c>
      <c r="W6038">
        <f t="shared" si="72"/>
        <v>300</v>
      </c>
      <c r="X6038" s="5">
        <v>1</v>
      </c>
      <c r="Y6038" s="15" t="s">
        <v>48</v>
      </c>
      <c r="Z6038" t="s">
        <v>90</v>
      </c>
      <c r="AA6038" t="s">
        <v>91</v>
      </c>
      <c r="AB6038">
        <v>3</v>
      </c>
      <c r="AC6038" s="22" t="s">
        <v>1481</v>
      </c>
      <c r="AD6038" s="22" t="s">
        <v>1661</v>
      </c>
      <c r="AE6038" t="s">
        <v>1480</v>
      </c>
    </row>
    <row r="6039" spans="1:31" ht="14.4" x14ac:dyDescent="0.3">
      <c r="A6039">
        <v>51</v>
      </c>
      <c r="B6039" t="s">
        <v>24</v>
      </c>
      <c r="C6039" t="s">
        <v>417</v>
      </c>
      <c r="D6039" t="s">
        <v>369</v>
      </c>
      <c r="E6039">
        <v>1982</v>
      </c>
      <c r="F6039" t="s">
        <v>820</v>
      </c>
      <c r="G6039" t="s">
        <v>827</v>
      </c>
      <c r="H6039" s="3" t="s">
        <v>828</v>
      </c>
      <c r="I6039" s="8">
        <v>8.4802149999999994</v>
      </c>
      <c r="J6039" s="8">
        <v>-83.589471000000003</v>
      </c>
      <c r="K6039" t="s">
        <v>109</v>
      </c>
      <c r="L6039" t="s">
        <v>110</v>
      </c>
      <c r="M6039" t="s">
        <v>712</v>
      </c>
      <c r="N6039" s="24" t="s">
        <v>829</v>
      </c>
      <c r="O6039" s="12">
        <v>1977</v>
      </c>
      <c r="P6039" s="12">
        <v>11</v>
      </c>
      <c r="Q6039" s="12">
        <v>1977</v>
      </c>
      <c r="R6039" s="12">
        <v>11</v>
      </c>
      <c r="S6039">
        <f t="shared" si="71"/>
        <v>3.2258064516129031E-2</v>
      </c>
      <c r="T6039" s="7">
        <v>1</v>
      </c>
      <c r="U6039">
        <v>5</v>
      </c>
      <c r="V6039" t="s">
        <v>82</v>
      </c>
      <c r="W6039">
        <f t="shared" si="72"/>
        <v>300</v>
      </c>
      <c r="X6039" s="5">
        <v>1</v>
      </c>
      <c r="Y6039" s="15" t="s">
        <v>48</v>
      </c>
      <c r="Z6039" t="s">
        <v>49</v>
      </c>
      <c r="AA6039" t="s">
        <v>1195</v>
      </c>
      <c r="AB6039">
        <v>0</v>
      </c>
      <c r="AC6039" s="22" t="s">
        <v>1481</v>
      </c>
      <c r="AD6039" s="22" t="s">
        <v>1661</v>
      </c>
      <c r="AE6039" t="s">
        <v>1480</v>
      </c>
    </row>
    <row r="6040" spans="1:31" ht="14.4" x14ac:dyDescent="0.3">
      <c r="A6040">
        <v>51</v>
      </c>
      <c r="B6040" t="s">
        <v>24</v>
      </c>
      <c r="C6040" t="s">
        <v>417</v>
      </c>
      <c r="D6040" t="s">
        <v>369</v>
      </c>
      <c r="E6040">
        <v>1982</v>
      </c>
      <c r="F6040" t="s">
        <v>820</v>
      </c>
      <c r="G6040" t="s">
        <v>827</v>
      </c>
      <c r="H6040" s="3" t="s">
        <v>828</v>
      </c>
      <c r="I6040" s="8">
        <v>8.4802149999999994</v>
      </c>
      <c r="J6040" s="8">
        <v>-83.589471000000003</v>
      </c>
      <c r="K6040" t="s">
        <v>109</v>
      </c>
      <c r="L6040" t="s">
        <v>110</v>
      </c>
      <c r="M6040" t="s">
        <v>712</v>
      </c>
      <c r="N6040" s="24" t="s">
        <v>829</v>
      </c>
      <c r="O6040" s="12">
        <v>1977</v>
      </c>
      <c r="P6040" s="12">
        <v>11</v>
      </c>
      <c r="Q6040" s="12">
        <v>1977</v>
      </c>
      <c r="R6040" s="12">
        <v>11</v>
      </c>
      <c r="S6040">
        <f t="shared" si="71"/>
        <v>3.2258064516129031E-2</v>
      </c>
      <c r="T6040" s="7">
        <v>1</v>
      </c>
      <c r="U6040">
        <v>5</v>
      </c>
      <c r="V6040" t="s">
        <v>82</v>
      </c>
      <c r="W6040">
        <f t="shared" si="72"/>
        <v>300</v>
      </c>
      <c r="X6040" s="5">
        <v>1</v>
      </c>
      <c r="Y6040" s="15" t="s">
        <v>48</v>
      </c>
      <c r="Z6040" t="s">
        <v>55</v>
      </c>
      <c r="AA6040" t="s">
        <v>1184</v>
      </c>
      <c r="AB6040">
        <v>0</v>
      </c>
      <c r="AC6040" s="22" t="s">
        <v>1481</v>
      </c>
      <c r="AD6040" s="22" t="s">
        <v>1661</v>
      </c>
      <c r="AE6040" t="s">
        <v>1480</v>
      </c>
    </row>
    <row r="6041" spans="1:31" ht="14.4" x14ac:dyDescent="0.3">
      <c r="A6041">
        <v>51</v>
      </c>
      <c r="B6041" t="s">
        <v>24</v>
      </c>
      <c r="C6041" t="s">
        <v>417</v>
      </c>
      <c r="D6041" t="s">
        <v>369</v>
      </c>
      <c r="E6041">
        <v>1982</v>
      </c>
      <c r="F6041" t="s">
        <v>820</v>
      </c>
      <c r="G6041" t="s">
        <v>827</v>
      </c>
      <c r="H6041" s="3" t="s">
        <v>828</v>
      </c>
      <c r="I6041" s="8">
        <v>8.4802149999999994</v>
      </c>
      <c r="J6041" s="8">
        <v>-83.589471000000003</v>
      </c>
      <c r="K6041" t="s">
        <v>109</v>
      </c>
      <c r="L6041" t="s">
        <v>110</v>
      </c>
      <c r="M6041" t="s">
        <v>712</v>
      </c>
      <c r="N6041" s="24" t="s">
        <v>829</v>
      </c>
      <c r="O6041" s="12">
        <v>1977</v>
      </c>
      <c r="P6041" s="12">
        <v>11</v>
      </c>
      <c r="Q6041" s="12">
        <v>1977</v>
      </c>
      <c r="R6041" s="12">
        <v>11</v>
      </c>
      <c r="S6041">
        <f t="shared" si="71"/>
        <v>3.2258064516129031E-2</v>
      </c>
      <c r="T6041" s="7">
        <v>1</v>
      </c>
      <c r="U6041">
        <v>5</v>
      </c>
      <c r="V6041" t="s">
        <v>82</v>
      </c>
      <c r="W6041">
        <f t="shared" si="72"/>
        <v>300</v>
      </c>
      <c r="X6041" s="5">
        <v>1</v>
      </c>
      <c r="Y6041" s="15" t="s">
        <v>48</v>
      </c>
      <c r="Z6041" t="s">
        <v>55</v>
      </c>
      <c r="AA6041" t="s">
        <v>1146</v>
      </c>
      <c r="AB6041">
        <v>0</v>
      </c>
      <c r="AC6041" s="22" t="s">
        <v>1481</v>
      </c>
      <c r="AD6041" s="22" t="s">
        <v>1661</v>
      </c>
      <c r="AE6041" t="s">
        <v>1480</v>
      </c>
    </row>
    <row r="6042" spans="1:31" ht="14.4" x14ac:dyDescent="0.3">
      <c r="A6042">
        <v>51</v>
      </c>
      <c r="B6042" t="s">
        <v>24</v>
      </c>
      <c r="C6042" t="s">
        <v>417</v>
      </c>
      <c r="D6042" t="s">
        <v>369</v>
      </c>
      <c r="E6042">
        <v>1982</v>
      </c>
      <c r="F6042" t="s">
        <v>820</v>
      </c>
      <c r="G6042" t="s">
        <v>827</v>
      </c>
      <c r="H6042" s="3" t="s">
        <v>828</v>
      </c>
      <c r="I6042" s="8">
        <v>8.4802149999999994</v>
      </c>
      <c r="J6042" s="8">
        <v>-83.589471000000003</v>
      </c>
      <c r="K6042" t="s">
        <v>109</v>
      </c>
      <c r="L6042" t="s">
        <v>110</v>
      </c>
      <c r="M6042" t="s">
        <v>712</v>
      </c>
      <c r="N6042" s="24" t="s">
        <v>829</v>
      </c>
      <c r="O6042" s="12">
        <v>1977</v>
      </c>
      <c r="P6042" s="12">
        <v>11</v>
      </c>
      <c r="Q6042" s="12">
        <v>1977</v>
      </c>
      <c r="R6042" s="12">
        <v>11</v>
      </c>
      <c r="S6042">
        <f t="shared" si="71"/>
        <v>3.2258064516129031E-2</v>
      </c>
      <c r="T6042" s="7">
        <v>1</v>
      </c>
      <c r="U6042">
        <v>5</v>
      </c>
      <c r="V6042" t="s">
        <v>82</v>
      </c>
      <c r="W6042">
        <f t="shared" si="72"/>
        <v>300</v>
      </c>
      <c r="X6042" s="5">
        <v>1</v>
      </c>
      <c r="Y6042" s="15" t="s">
        <v>48</v>
      </c>
      <c r="Z6042" t="s">
        <v>55</v>
      </c>
      <c r="AA6042" t="s">
        <v>1150</v>
      </c>
      <c r="AB6042">
        <v>0</v>
      </c>
      <c r="AC6042" s="22" t="s">
        <v>1481</v>
      </c>
      <c r="AD6042" s="22" t="s">
        <v>1661</v>
      </c>
      <c r="AE6042" t="s">
        <v>1480</v>
      </c>
    </row>
    <row r="6043" spans="1:31" ht="14.4" x14ac:dyDescent="0.3">
      <c r="A6043">
        <v>51</v>
      </c>
      <c r="B6043" t="s">
        <v>24</v>
      </c>
      <c r="C6043" t="s">
        <v>417</v>
      </c>
      <c r="D6043" t="s">
        <v>369</v>
      </c>
      <c r="E6043">
        <v>1982</v>
      </c>
      <c r="F6043" t="s">
        <v>820</v>
      </c>
      <c r="G6043" t="s">
        <v>827</v>
      </c>
      <c r="H6043" s="3" t="s">
        <v>828</v>
      </c>
      <c r="I6043" s="8">
        <v>8.4802149999999994</v>
      </c>
      <c r="J6043" s="8">
        <v>-83.589471000000003</v>
      </c>
      <c r="K6043" t="s">
        <v>109</v>
      </c>
      <c r="L6043" t="s">
        <v>110</v>
      </c>
      <c r="M6043" t="s">
        <v>712</v>
      </c>
      <c r="N6043" s="24" t="s">
        <v>829</v>
      </c>
      <c r="O6043" s="12">
        <v>1977</v>
      </c>
      <c r="P6043" s="12">
        <v>11</v>
      </c>
      <c r="Q6043" s="12">
        <v>1977</v>
      </c>
      <c r="R6043" s="12">
        <v>11</v>
      </c>
      <c r="S6043">
        <f t="shared" si="71"/>
        <v>3.2258064516129031E-2</v>
      </c>
      <c r="T6043" s="7">
        <v>1</v>
      </c>
      <c r="U6043">
        <v>5</v>
      </c>
      <c r="V6043" t="s">
        <v>82</v>
      </c>
      <c r="W6043">
        <f t="shared" si="72"/>
        <v>300</v>
      </c>
      <c r="X6043" s="5">
        <v>1</v>
      </c>
      <c r="Y6043" s="15" t="s">
        <v>48</v>
      </c>
      <c r="Z6043" t="s">
        <v>55</v>
      </c>
      <c r="AA6043" t="s">
        <v>861</v>
      </c>
      <c r="AB6043">
        <v>11</v>
      </c>
      <c r="AC6043" s="22" t="s">
        <v>1481</v>
      </c>
      <c r="AD6043" s="22" t="s">
        <v>1661</v>
      </c>
      <c r="AE6043" t="s">
        <v>1480</v>
      </c>
    </row>
    <row r="6044" spans="1:31" ht="14.4" x14ac:dyDescent="0.3">
      <c r="A6044">
        <v>51</v>
      </c>
      <c r="B6044" t="s">
        <v>24</v>
      </c>
      <c r="C6044" t="s">
        <v>417</v>
      </c>
      <c r="D6044" t="s">
        <v>369</v>
      </c>
      <c r="E6044">
        <v>1982</v>
      </c>
      <c r="F6044" t="s">
        <v>820</v>
      </c>
      <c r="G6044" t="s">
        <v>827</v>
      </c>
      <c r="H6044" s="3" t="s">
        <v>828</v>
      </c>
      <c r="I6044" s="8">
        <v>8.4802149999999994</v>
      </c>
      <c r="J6044" s="8">
        <v>-83.589471000000003</v>
      </c>
      <c r="K6044" t="s">
        <v>109</v>
      </c>
      <c r="L6044" t="s">
        <v>110</v>
      </c>
      <c r="M6044" t="s">
        <v>712</v>
      </c>
      <c r="N6044" s="24" t="s">
        <v>829</v>
      </c>
      <c r="O6044" s="12">
        <v>1977</v>
      </c>
      <c r="P6044" s="12">
        <v>11</v>
      </c>
      <c r="Q6044" s="12">
        <v>1977</v>
      </c>
      <c r="R6044" s="12">
        <v>11</v>
      </c>
      <c r="S6044">
        <f t="shared" si="71"/>
        <v>3.2258064516129031E-2</v>
      </c>
      <c r="T6044" s="7">
        <v>1</v>
      </c>
      <c r="U6044">
        <v>5</v>
      </c>
      <c r="V6044" t="s">
        <v>82</v>
      </c>
      <c r="W6044">
        <f t="shared" si="72"/>
        <v>300</v>
      </c>
      <c r="X6044" s="5">
        <v>1</v>
      </c>
      <c r="Y6044" s="15" t="s">
        <v>48</v>
      </c>
      <c r="Z6044" t="s">
        <v>55</v>
      </c>
      <c r="AA6044" t="s">
        <v>1057</v>
      </c>
      <c r="AB6044">
        <v>1</v>
      </c>
      <c r="AC6044" s="22" t="s">
        <v>1481</v>
      </c>
      <c r="AD6044" s="22" t="s">
        <v>1661</v>
      </c>
      <c r="AE6044" t="s">
        <v>1480</v>
      </c>
    </row>
    <row r="6045" spans="1:31" ht="14.4" x14ac:dyDescent="0.3">
      <c r="A6045">
        <v>51</v>
      </c>
      <c r="B6045" t="s">
        <v>24</v>
      </c>
      <c r="C6045" t="s">
        <v>417</v>
      </c>
      <c r="D6045" t="s">
        <v>369</v>
      </c>
      <c r="E6045">
        <v>1982</v>
      </c>
      <c r="F6045" t="s">
        <v>820</v>
      </c>
      <c r="G6045" t="s">
        <v>827</v>
      </c>
      <c r="H6045" s="3" t="s">
        <v>828</v>
      </c>
      <c r="I6045" s="8">
        <v>8.4802149999999994</v>
      </c>
      <c r="J6045" s="8">
        <v>-83.589471000000003</v>
      </c>
      <c r="K6045" t="s">
        <v>109</v>
      </c>
      <c r="L6045" t="s">
        <v>110</v>
      </c>
      <c r="M6045" t="s">
        <v>712</v>
      </c>
      <c r="N6045" s="24" t="s">
        <v>829</v>
      </c>
      <c r="O6045" s="12">
        <v>1977</v>
      </c>
      <c r="P6045" s="12">
        <v>11</v>
      </c>
      <c r="Q6045" s="12">
        <v>1977</v>
      </c>
      <c r="R6045" s="12">
        <v>11</v>
      </c>
      <c r="S6045">
        <f t="shared" si="71"/>
        <v>3.2258064516129031E-2</v>
      </c>
      <c r="T6045" s="7">
        <v>1</v>
      </c>
      <c r="U6045">
        <v>5</v>
      </c>
      <c r="V6045" t="s">
        <v>82</v>
      </c>
      <c r="W6045">
        <f t="shared" si="72"/>
        <v>300</v>
      </c>
      <c r="X6045" s="5">
        <v>1</v>
      </c>
      <c r="Y6045" s="15" t="s">
        <v>48</v>
      </c>
      <c r="Z6045" t="s">
        <v>55</v>
      </c>
      <c r="AA6045" t="s">
        <v>1157</v>
      </c>
      <c r="AB6045">
        <v>7</v>
      </c>
      <c r="AC6045" s="22" t="s">
        <v>1481</v>
      </c>
      <c r="AD6045" s="22" t="s">
        <v>1661</v>
      </c>
      <c r="AE6045" t="s">
        <v>1480</v>
      </c>
    </row>
    <row r="6046" spans="1:31" ht="14.4" x14ac:dyDescent="0.3">
      <c r="A6046">
        <v>51</v>
      </c>
      <c r="B6046" t="s">
        <v>24</v>
      </c>
      <c r="C6046" t="s">
        <v>417</v>
      </c>
      <c r="D6046" t="s">
        <v>369</v>
      </c>
      <c r="E6046">
        <v>1982</v>
      </c>
      <c r="F6046" t="s">
        <v>820</v>
      </c>
      <c r="G6046" t="s">
        <v>827</v>
      </c>
      <c r="H6046" s="3" t="s">
        <v>828</v>
      </c>
      <c r="I6046" s="8">
        <v>8.4802149999999994</v>
      </c>
      <c r="J6046" s="8">
        <v>-83.589471000000003</v>
      </c>
      <c r="K6046" t="s">
        <v>109</v>
      </c>
      <c r="L6046" t="s">
        <v>110</v>
      </c>
      <c r="M6046" t="s">
        <v>712</v>
      </c>
      <c r="N6046" s="24" t="s">
        <v>829</v>
      </c>
      <c r="O6046" s="12">
        <v>1977</v>
      </c>
      <c r="P6046" s="12">
        <v>11</v>
      </c>
      <c r="Q6046" s="12">
        <v>1977</v>
      </c>
      <c r="R6046" s="12">
        <v>11</v>
      </c>
      <c r="S6046">
        <f t="shared" si="71"/>
        <v>3.2258064516129031E-2</v>
      </c>
      <c r="T6046" s="7">
        <v>1</v>
      </c>
      <c r="U6046">
        <v>5</v>
      </c>
      <c r="V6046" t="s">
        <v>82</v>
      </c>
      <c r="W6046">
        <f t="shared" si="72"/>
        <v>300</v>
      </c>
      <c r="X6046" s="5">
        <v>1</v>
      </c>
      <c r="Y6046" s="15" t="s">
        <v>48</v>
      </c>
      <c r="Z6046" t="s">
        <v>55</v>
      </c>
      <c r="AA6046" t="s">
        <v>1158</v>
      </c>
      <c r="AB6046">
        <v>24</v>
      </c>
      <c r="AC6046" s="22" t="s">
        <v>1481</v>
      </c>
      <c r="AD6046" s="22" t="s">
        <v>1661</v>
      </c>
      <c r="AE6046" t="s">
        <v>1480</v>
      </c>
    </row>
    <row r="6047" spans="1:31" ht="14.4" x14ac:dyDescent="0.3">
      <c r="A6047">
        <v>51</v>
      </c>
      <c r="B6047" t="s">
        <v>24</v>
      </c>
      <c r="C6047" t="s">
        <v>417</v>
      </c>
      <c r="D6047" t="s">
        <v>369</v>
      </c>
      <c r="E6047">
        <v>1982</v>
      </c>
      <c r="F6047" t="s">
        <v>820</v>
      </c>
      <c r="G6047" t="s">
        <v>827</v>
      </c>
      <c r="H6047" s="3" t="s">
        <v>828</v>
      </c>
      <c r="I6047" s="8">
        <v>8.4802149999999994</v>
      </c>
      <c r="J6047" s="8">
        <v>-83.589471000000003</v>
      </c>
      <c r="K6047" t="s">
        <v>109</v>
      </c>
      <c r="L6047" t="s">
        <v>110</v>
      </c>
      <c r="M6047" t="s">
        <v>712</v>
      </c>
      <c r="N6047" s="24" t="s">
        <v>829</v>
      </c>
      <c r="O6047" s="12">
        <v>1977</v>
      </c>
      <c r="P6047" s="12">
        <v>11</v>
      </c>
      <c r="Q6047" s="12">
        <v>1977</v>
      </c>
      <c r="R6047" s="12">
        <v>11</v>
      </c>
      <c r="S6047">
        <f t="shared" si="71"/>
        <v>3.2258064516129031E-2</v>
      </c>
      <c r="T6047" s="7">
        <v>1</v>
      </c>
      <c r="U6047">
        <v>5</v>
      </c>
      <c r="V6047" t="s">
        <v>82</v>
      </c>
      <c r="W6047">
        <f t="shared" si="72"/>
        <v>300</v>
      </c>
      <c r="X6047" s="5">
        <v>1</v>
      </c>
      <c r="Y6047" s="15" t="s">
        <v>48</v>
      </c>
      <c r="Z6047" t="s">
        <v>55</v>
      </c>
      <c r="AA6047" t="s">
        <v>1185</v>
      </c>
      <c r="AB6047">
        <v>0</v>
      </c>
      <c r="AC6047" s="22" t="s">
        <v>1481</v>
      </c>
      <c r="AD6047" s="22" t="s">
        <v>1661</v>
      </c>
      <c r="AE6047" t="s">
        <v>1480</v>
      </c>
    </row>
    <row r="6048" spans="1:31" ht="14.4" x14ac:dyDescent="0.3">
      <c r="A6048">
        <v>51</v>
      </c>
      <c r="B6048" t="s">
        <v>24</v>
      </c>
      <c r="C6048" t="s">
        <v>417</v>
      </c>
      <c r="D6048" t="s">
        <v>369</v>
      </c>
      <c r="E6048">
        <v>1982</v>
      </c>
      <c r="F6048" t="s">
        <v>820</v>
      </c>
      <c r="G6048" t="s">
        <v>827</v>
      </c>
      <c r="H6048" s="3" t="s">
        <v>828</v>
      </c>
      <c r="I6048" s="8">
        <v>8.4802149999999994</v>
      </c>
      <c r="J6048" s="8">
        <v>-83.589471000000003</v>
      </c>
      <c r="K6048" t="s">
        <v>109</v>
      </c>
      <c r="L6048" t="s">
        <v>110</v>
      </c>
      <c r="M6048" t="s">
        <v>712</v>
      </c>
      <c r="N6048" s="24" t="s">
        <v>829</v>
      </c>
      <c r="O6048" s="12">
        <v>1977</v>
      </c>
      <c r="P6048" s="12">
        <v>11</v>
      </c>
      <c r="Q6048" s="12">
        <v>1977</v>
      </c>
      <c r="R6048" s="12">
        <v>11</v>
      </c>
      <c r="S6048">
        <f t="shared" si="71"/>
        <v>3.2258064516129031E-2</v>
      </c>
      <c r="T6048" s="7">
        <v>1</v>
      </c>
      <c r="U6048">
        <v>5</v>
      </c>
      <c r="V6048" t="s">
        <v>82</v>
      </c>
      <c r="W6048">
        <f t="shared" si="72"/>
        <v>300</v>
      </c>
      <c r="X6048" s="5">
        <v>1</v>
      </c>
      <c r="Y6048" s="15" t="s">
        <v>48</v>
      </c>
      <c r="Z6048" t="s">
        <v>55</v>
      </c>
      <c r="AA6048" t="s">
        <v>1159</v>
      </c>
      <c r="AB6048">
        <v>2</v>
      </c>
      <c r="AC6048" s="22" t="s">
        <v>1481</v>
      </c>
      <c r="AD6048" s="22" t="s">
        <v>1661</v>
      </c>
      <c r="AE6048" t="s">
        <v>1480</v>
      </c>
    </row>
    <row r="6049" spans="1:31" ht="14.4" x14ac:dyDescent="0.3">
      <c r="A6049">
        <v>51</v>
      </c>
      <c r="B6049" t="s">
        <v>24</v>
      </c>
      <c r="C6049" t="s">
        <v>417</v>
      </c>
      <c r="D6049" t="s">
        <v>369</v>
      </c>
      <c r="E6049">
        <v>1982</v>
      </c>
      <c r="F6049" t="s">
        <v>820</v>
      </c>
      <c r="G6049" t="s">
        <v>827</v>
      </c>
      <c r="H6049" s="3" t="s">
        <v>828</v>
      </c>
      <c r="I6049" s="8">
        <v>8.4802149999999994</v>
      </c>
      <c r="J6049" s="8">
        <v>-83.589471000000003</v>
      </c>
      <c r="K6049" t="s">
        <v>109</v>
      </c>
      <c r="L6049" t="s">
        <v>110</v>
      </c>
      <c r="M6049" t="s">
        <v>712</v>
      </c>
      <c r="N6049" s="24" t="s">
        <v>829</v>
      </c>
      <c r="O6049" s="12">
        <v>1977</v>
      </c>
      <c r="P6049" s="12">
        <v>11</v>
      </c>
      <c r="Q6049" s="12">
        <v>1977</v>
      </c>
      <c r="R6049" s="12">
        <v>11</v>
      </c>
      <c r="S6049">
        <f t="shared" si="71"/>
        <v>3.2258064516129031E-2</v>
      </c>
      <c r="T6049" s="7">
        <v>1</v>
      </c>
      <c r="U6049">
        <v>5</v>
      </c>
      <c r="V6049" t="s">
        <v>82</v>
      </c>
      <c r="W6049">
        <f t="shared" si="72"/>
        <v>300</v>
      </c>
      <c r="X6049" s="5">
        <v>1</v>
      </c>
      <c r="Y6049" s="15" t="s">
        <v>48</v>
      </c>
      <c r="Z6049" t="s">
        <v>55</v>
      </c>
      <c r="AA6049" t="s">
        <v>1160</v>
      </c>
      <c r="AB6049">
        <v>2</v>
      </c>
      <c r="AC6049" s="22" t="s">
        <v>1481</v>
      </c>
      <c r="AD6049" s="22" t="s">
        <v>1661</v>
      </c>
      <c r="AE6049" t="s">
        <v>1480</v>
      </c>
    </row>
    <row r="6050" spans="1:31" ht="14.4" x14ac:dyDescent="0.3">
      <c r="A6050">
        <v>51</v>
      </c>
      <c r="B6050" t="s">
        <v>24</v>
      </c>
      <c r="C6050" t="s">
        <v>417</v>
      </c>
      <c r="D6050" t="s">
        <v>369</v>
      </c>
      <c r="E6050">
        <v>1982</v>
      </c>
      <c r="F6050" t="s">
        <v>820</v>
      </c>
      <c r="G6050" t="s">
        <v>827</v>
      </c>
      <c r="H6050" s="3" t="s">
        <v>828</v>
      </c>
      <c r="I6050" s="8">
        <v>8.4802149999999994</v>
      </c>
      <c r="J6050" s="8">
        <v>-83.589471000000003</v>
      </c>
      <c r="K6050" t="s">
        <v>109</v>
      </c>
      <c r="L6050" t="s">
        <v>110</v>
      </c>
      <c r="M6050" t="s">
        <v>712</v>
      </c>
      <c r="N6050" s="24" t="s">
        <v>829</v>
      </c>
      <c r="O6050" s="12">
        <v>1977</v>
      </c>
      <c r="P6050" s="12">
        <v>11</v>
      </c>
      <c r="Q6050" s="12">
        <v>1977</v>
      </c>
      <c r="R6050" s="12">
        <v>11</v>
      </c>
      <c r="S6050">
        <f t="shared" si="71"/>
        <v>3.2258064516129031E-2</v>
      </c>
      <c r="T6050" s="7">
        <v>1</v>
      </c>
      <c r="U6050">
        <v>5</v>
      </c>
      <c r="V6050" t="s">
        <v>82</v>
      </c>
      <c r="W6050">
        <f t="shared" si="72"/>
        <v>300</v>
      </c>
      <c r="X6050" s="5">
        <v>1</v>
      </c>
      <c r="Y6050" s="15" t="s">
        <v>48</v>
      </c>
      <c r="Z6050" t="s">
        <v>55</v>
      </c>
      <c r="AA6050" t="s">
        <v>1161</v>
      </c>
      <c r="AB6050">
        <v>0</v>
      </c>
      <c r="AC6050" s="22" t="s">
        <v>1481</v>
      </c>
      <c r="AD6050" s="22" t="s">
        <v>1661</v>
      </c>
      <c r="AE6050" t="s">
        <v>1480</v>
      </c>
    </row>
    <row r="6051" spans="1:31" ht="14.4" x14ac:dyDescent="0.3">
      <c r="A6051">
        <v>51</v>
      </c>
      <c r="B6051" t="s">
        <v>24</v>
      </c>
      <c r="C6051" t="s">
        <v>417</v>
      </c>
      <c r="D6051" t="s">
        <v>369</v>
      </c>
      <c r="E6051">
        <v>1982</v>
      </c>
      <c r="F6051" t="s">
        <v>820</v>
      </c>
      <c r="G6051" t="s">
        <v>827</v>
      </c>
      <c r="H6051" s="3" t="s">
        <v>828</v>
      </c>
      <c r="I6051" s="8">
        <v>8.4802149999999994</v>
      </c>
      <c r="J6051" s="8">
        <v>-83.589471000000003</v>
      </c>
      <c r="K6051" t="s">
        <v>109</v>
      </c>
      <c r="L6051" t="s">
        <v>110</v>
      </c>
      <c r="M6051" t="s">
        <v>712</v>
      </c>
      <c r="N6051" s="24" t="s">
        <v>829</v>
      </c>
      <c r="O6051" s="12">
        <v>1977</v>
      </c>
      <c r="P6051" s="12">
        <v>11</v>
      </c>
      <c r="Q6051" s="12">
        <v>1977</v>
      </c>
      <c r="R6051" s="12">
        <v>11</v>
      </c>
      <c r="S6051">
        <f t="shared" si="71"/>
        <v>3.2258064516129031E-2</v>
      </c>
      <c r="T6051" s="7">
        <v>1</v>
      </c>
      <c r="U6051">
        <v>5</v>
      </c>
      <c r="V6051" t="s">
        <v>82</v>
      </c>
      <c r="W6051">
        <f t="shared" si="72"/>
        <v>300</v>
      </c>
      <c r="X6051" s="5">
        <v>1</v>
      </c>
      <c r="Y6051" s="15" t="s">
        <v>48</v>
      </c>
      <c r="Z6051" t="s">
        <v>55</v>
      </c>
      <c r="AA6051" t="s">
        <v>1082</v>
      </c>
      <c r="AB6051">
        <v>2</v>
      </c>
      <c r="AC6051" s="22" t="s">
        <v>1481</v>
      </c>
      <c r="AD6051" s="22" t="s">
        <v>1661</v>
      </c>
      <c r="AE6051" t="s">
        <v>1480</v>
      </c>
    </row>
    <row r="6052" spans="1:31" ht="14.4" x14ac:dyDescent="0.3">
      <c r="A6052">
        <v>51</v>
      </c>
      <c r="B6052" t="s">
        <v>24</v>
      </c>
      <c r="C6052" t="s">
        <v>417</v>
      </c>
      <c r="D6052" t="s">
        <v>369</v>
      </c>
      <c r="E6052">
        <v>1982</v>
      </c>
      <c r="F6052" t="s">
        <v>820</v>
      </c>
      <c r="G6052" t="s">
        <v>827</v>
      </c>
      <c r="H6052" s="3" t="s">
        <v>828</v>
      </c>
      <c r="I6052" s="8">
        <v>8.4802149999999994</v>
      </c>
      <c r="J6052" s="8">
        <v>-83.589471000000003</v>
      </c>
      <c r="K6052" t="s">
        <v>109</v>
      </c>
      <c r="L6052" t="s">
        <v>110</v>
      </c>
      <c r="M6052" t="s">
        <v>712</v>
      </c>
      <c r="N6052" s="24" t="s">
        <v>829</v>
      </c>
      <c r="O6052" s="12">
        <v>1977</v>
      </c>
      <c r="P6052" s="12">
        <v>11</v>
      </c>
      <c r="Q6052" s="12">
        <v>1977</v>
      </c>
      <c r="R6052" s="12">
        <v>11</v>
      </c>
      <c r="S6052">
        <f t="shared" si="71"/>
        <v>3.2258064516129031E-2</v>
      </c>
      <c r="T6052" s="7">
        <v>1</v>
      </c>
      <c r="U6052">
        <v>5</v>
      </c>
      <c r="V6052" t="s">
        <v>82</v>
      </c>
      <c r="W6052">
        <f t="shared" si="72"/>
        <v>300</v>
      </c>
      <c r="X6052" s="5">
        <v>1</v>
      </c>
      <c r="Y6052" s="15" t="s">
        <v>48</v>
      </c>
      <c r="Z6052" t="s">
        <v>55</v>
      </c>
      <c r="AA6052" t="s">
        <v>1162</v>
      </c>
      <c r="AB6052">
        <v>0</v>
      </c>
      <c r="AC6052" s="22" t="s">
        <v>1481</v>
      </c>
      <c r="AD6052" s="22" t="s">
        <v>1661</v>
      </c>
      <c r="AE6052" t="s">
        <v>1480</v>
      </c>
    </row>
    <row r="6053" spans="1:31" ht="14.4" x14ac:dyDescent="0.3">
      <c r="A6053">
        <v>51</v>
      </c>
      <c r="B6053" t="s">
        <v>24</v>
      </c>
      <c r="C6053" t="s">
        <v>417</v>
      </c>
      <c r="D6053" t="s">
        <v>369</v>
      </c>
      <c r="E6053">
        <v>1982</v>
      </c>
      <c r="F6053" t="s">
        <v>820</v>
      </c>
      <c r="G6053" t="s">
        <v>827</v>
      </c>
      <c r="H6053" s="3" t="s">
        <v>828</v>
      </c>
      <c r="I6053" s="8">
        <v>8.4802149999999994</v>
      </c>
      <c r="J6053" s="8">
        <v>-83.589471000000003</v>
      </c>
      <c r="K6053" t="s">
        <v>109</v>
      </c>
      <c r="L6053" t="s">
        <v>110</v>
      </c>
      <c r="M6053" t="s">
        <v>712</v>
      </c>
      <c r="N6053" s="24" t="s">
        <v>829</v>
      </c>
      <c r="O6053" s="12">
        <v>1977</v>
      </c>
      <c r="P6053" s="12">
        <v>11</v>
      </c>
      <c r="Q6053" s="12">
        <v>1977</v>
      </c>
      <c r="R6053" s="12">
        <v>11</v>
      </c>
      <c r="S6053">
        <f t="shared" si="71"/>
        <v>3.2258064516129031E-2</v>
      </c>
      <c r="T6053" s="7">
        <v>1</v>
      </c>
      <c r="U6053">
        <v>5</v>
      </c>
      <c r="V6053" t="s">
        <v>82</v>
      </c>
      <c r="W6053">
        <f t="shared" si="72"/>
        <v>300</v>
      </c>
      <c r="X6053" s="5">
        <v>1</v>
      </c>
      <c r="Y6053" s="15" t="s">
        <v>48</v>
      </c>
      <c r="Z6053" t="s">
        <v>55</v>
      </c>
      <c r="AA6053" t="s">
        <v>379</v>
      </c>
      <c r="AB6053">
        <v>40</v>
      </c>
      <c r="AC6053" s="22" t="s">
        <v>1481</v>
      </c>
      <c r="AD6053" s="22" t="s">
        <v>1661</v>
      </c>
      <c r="AE6053" t="s">
        <v>1480</v>
      </c>
    </row>
    <row r="6054" spans="1:31" ht="14.4" x14ac:dyDescent="0.3">
      <c r="A6054">
        <v>51</v>
      </c>
      <c r="B6054" t="s">
        <v>24</v>
      </c>
      <c r="C6054" t="s">
        <v>417</v>
      </c>
      <c r="D6054" t="s">
        <v>369</v>
      </c>
      <c r="E6054">
        <v>1982</v>
      </c>
      <c r="F6054" t="s">
        <v>820</v>
      </c>
      <c r="G6054" t="s">
        <v>827</v>
      </c>
      <c r="H6054" s="3" t="s">
        <v>828</v>
      </c>
      <c r="I6054" s="8">
        <v>8.4802149999999994</v>
      </c>
      <c r="J6054" s="8">
        <v>-83.589471000000003</v>
      </c>
      <c r="K6054" t="s">
        <v>109</v>
      </c>
      <c r="L6054" t="s">
        <v>110</v>
      </c>
      <c r="M6054" t="s">
        <v>712</v>
      </c>
      <c r="N6054" s="24" t="s">
        <v>829</v>
      </c>
      <c r="O6054" s="12">
        <v>1977</v>
      </c>
      <c r="P6054" s="12">
        <v>11</v>
      </c>
      <c r="Q6054" s="12">
        <v>1977</v>
      </c>
      <c r="R6054" s="12">
        <v>11</v>
      </c>
      <c r="S6054">
        <f t="shared" si="71"/>
        <v>3.2258064516129031E-2</v>
      </c>
      <c r="T6054" s="7">
        <v>1</v>
      </c>
      <c r="U6054">
        <v>5</v>
      </c>
      <c r="V6054" t="s">
        <v>82</v>
      </c>
      <c r="W6054">
        <f t="shared" si="72"/>
        <v>300</v>
      </c>
      <c r="X6054" s="5">
        <v>1</v>
      </c>
      <c r="Y6054" s="15" t="s">
        <v>48</v>
      </c>
      <c r="Z6054" t="s">
        <v>55</v>
      </c>
      <c r="AA6054" t="s">
        <v>1083</v>
      </c>
      <c r="AB6054">
        <v>4</v>
      </c>
      <c r="AC6054" s="22" t="s">
        <v>1481</v>
      </c>
      <c r="AD6054" s="22" t="s">
        <v>1661</v>
      </c>
      <c r="AE6054" t="s">
        <v>1480</v>
      </c>
    </row>
    <row r="6055" spans="1:31" ht="14.4" x14ac:dyDescent="0.3">
      <c r="A6055">
        <v>51</v>
      </c>
      <c r="B6055" t="s">
        <v>24</v>
      </c>
      <c r="C6055" t="s">
        <v>417</v>
      </c>
      <c r="D6055" t="s">
        <v>369</v>
      </c>
      <c r="E6055">
        <v>1982</v>
      </c>
      <c r="F6055" t="s">
        <v>820</v>
      </c>
      <c r="G6055" t="s">
        <v>827</v>
      </c>
      <c r="H6055" s="3" t="s">
        <v>828</v>
      </c>
      <c r="I6055" s="8">
        <v>8.4802149999999994</v>
      </c>
      <c r="J6055" s="8">
        <v>-83.589471000000003</v>
      </c>
      <c r="K6055" t="s">
        <v>109</v>
      </c>
      <c r="L6055" t="s">
        <v>110</v>
      </c>
      <c r="M6055" t="s">
        <v>712</v>
      </c>
      <c r="N6055" s="24" t="s">
        <v>829</v>
      </c>
      <c r="O6055" s="12">
        <v>1977</v>
      </c>
      <c r="P6055" s="12">
        <v>11</v>
      </c>
      <c r="Q6055" s="12">
        <v>1977</v>
      </c>
      <c r="R6055" s="12">
        <v>11</v>
      </c>
      <c r="S6055">
        <f t="shared" si="71"/>
        <v>3.2258064516129031E-2</v>
      </c>
      <c r="T6055" s="7">
        <v>1</v>
      </c>
      <c r="U6055">
        <v>5</v>
      </c>
      <c r="V6055" t="s">
        <v>82</v>
      </c>
      <c r="W6055">
        <f t="shared" si="72"/>
        <v>300</v>
      </c>
      <c r="X6055" s="5">
        <v>1</v>
      </c>
      <c r="Y6055" s="15" t="s">
        <v>48</v>
      </c>
      <c r="Z6055" t="s">
        <v>55</v>
      </c>
      <c r="AA6055" t="s">
        <v>1053</v>
      </c>
      <c r="AB6055">
        <v>4</v>
      </c>
      <c r="AC6055" s="22" t="s">
        <v>1481</v>
      </c>
      <c r="AD6055" s="22" t="s">
        <v>1661</v>
      </c>
      <c r="AE6055" t="s">
        <v>1480</v>
      </c>
    </row>
    <row r="6056" spans="1:31" ht="14.4" x14ac:dyDescent="0.3">
      <c r="A6056">
        <v>51</v>
      </c>
      <c r="B6056" t="s">
        <v>24</v>
      </c>
      <c r="C6056" t="s">
        <v>417</v>
      </c>
      <c r="D6056" t="s">
        <v>369</v>
      </c>
      <c r="E6056">
        <v>1982</v>
      </c>
      <c r="F6056" t="s">
        <v>820</v>
      </c>
      <c r="G6056" t="s">
        <v>827</v>
      </c>
      <c r="H6056" s="3" t="s">
        <v>828</v>
      </c>
      <c r="I6056" s="8">
        <v>8.4802149999999994</v>
      </c>
      <c r="J6056" s="8">
        <v>-83.589471000000003</v>
      </c>
      <c r="K6056" t="s">
        <v>109</v>
      </c>
      <c r="L6056" t="s">
        <v>110</v>
      </c>
      <c r="M6056" t="s">
        <v>712</v>
      </c>
      <c r="N6056" s="24" t="s">
        <v>829</v>
      </c>
      <c r="O6056" s="12">
        <v>1977</v>
      </c>
      <c r="P6056" s="12">
        <v>11</v>
      </c>
      <c r="Q6056" s="12">
        <v>1977</v>
      </c>
      <c r="R6056" s="12">
        <v>11</v>
      </c>
      <c r="S6056">
        <f t="shared" si="71"/>
        <v>3.2258064516129031E-2</v>
      </c>
      <c r="T6056" s="7">
        <v>1</v>
      </c>
      <c r="U6056">
        <v>5</v>
      </c>
      <c r="V6056" t="s">
        <v>82</v>
      </c>
      <c r="W6056">
        <f t="shared" si="72"/>
        <v>300</v>
      </c>
      <c r="X6056" s="5">
        <v>1</v>
      </c>
      <c r="Y6056" s="15" t="s">
        <v>48</v>
      </c>
      <c r="Z6056" t="s">
        <v>55</v>
      </c>
      <c r="AA6056" t="s">
        <v>1167</v>
      </c>
      <c r="AB6056">
        <v>1</v>
      </c>
      <c r="AC6056" s="22" t="s">
        <v>1481</v>
      </c>
      <c r="AD6056" s="22" t="s">
        <v>1661</v>
      </c>
      <c r="AE6056" t="s">
        <v>1480</v>
      </c>
    </row>
    <row r="6057" spans="1:31" ht="14.4" x14ac:dyDescent="0.3">
      <c r="A6057">
        <v>51</v>
      </c>
      <c r="B6057" t="s">
        <v>24</v>
      </c>
      <c r="C6057" t="s">
        <v>417</v>
      </c>
      <c r="D6057" t="s">
        <v>369</v>
      </c>
      <c r="E6057">
        <v>1982</v>
      </c>
      <c r="F6057" t="s">
        <v>820</v>
      </c>
      <c r="G6057" t="s">
        <v>827</v>
      </c>
      <c r="H6057" s="3" t="s">
        <v>828</v>
      </c>
      <c r="I6057" s="8">
        <v>8.4802149999999994</v>
      </c>
      <c r="J6057" s="8">
        <v>-83.589471000000003</v>
      </c>
      <c r="K6057" t="s">
        <v>109</v>
      </c>
      <c r="L6057" t="s">
        <v>110</v>
      </c>
      <c r="M6057" t="s">
        <v>712</v>
      </c>
      <c r="N6057" s="24" t="s">
        <v>829</v>
      </c>
      <c r="O6057" s="12">
        <v>1977</v>
      </c>
      <c r="P6057" s="12">
        <v>11</v>
      </c>
      <c r="Q6057" s="12">
        <v>1977</v>
      </c>
      <c r="R6057" s="12">
        <v>11</v>
      </c>
      <c r="S6057">
        <f t="shared" si="71"/>
        <v>3.2258064516129031E-2</v>
      </c>
      <c r="T6057" s="7">
        <v>1</v>
      </c>
      <c r="U6057">
        <v>5</v>
      </c>
      <c r="V6057" t="s">
        <v>82</v>
      </c>
      <c r="W6057">
        <f t="shared" si="72"/>
        <v>300</v>
      </c>
      <c r="X6057" s="5">
        <v>1</v>
      </c>
      <c r="Y6057" s="15" t="s">
        <v>48</v>
      </c>
      <c r="Z6057" t="s">
        <v>55</v>
      </c>
      <c r="AA6057" t="s">
        <v>1187</v>
      </c>
      <c r="AB6057">
        <v>0</v>
      </c>
      <c r="AC6057" s="22" t="s">
        <v>1481</v>
      </c>
      <c r="AD6057" s="22" t="s">
        <v>1661</v>
      </c>
      <c r="AE6057" t="s">
        <v>1480</v>
      </c>
    </row>
    <row r="6058" spans="1:31" ht="14.4" x14ac:dyDescent="0.3">
      <c r="A6058">
        <v>51</v>
      </c>
      <c r="B6058" t="s">
        <v>24</v>
      </c>
      <c r="C6058" t="s">
        <v>417</v>
      </c>
      <c r="D6058" t="s">
        <v>369</v>
      </c>
      <c r="E6058">
        <v>1982</v>
      </c>
      <c r="F6058" t="s">
        <v>820</v>
      </c>
      <c r="G6058" t="s">
        <v>827</v>
      </c>
      <c r="H6058" s="3" t="s">
        <v>828</v>
      </c>
      <c r="I6058" s="8">
        <v>8.4802149999999994</v>
      </c>
      <c r="J6058" s="8">
        <v>-83.589471000000003</v>
      </c>
      <c r="K6058" t="s">
        <v>109</v>
      </c>
      <c r="L6058" t="s">
        <v>110</v>
      </c>
      <c r="M6058" t="s">
        <v>712</v>
      </c>
      <c r="N6058" s="24" t="s">
        <v>829</v>
      </c>
      <c r="O6058" s="12">
        <v>1977</v>
      </c>
      <c r="P6058" s="12">
        <v>11</v>
      </c>
      <c r="Q6058" s="12">
        <v>1977</v>
      </c>
      <c r="R6058" s="12">
        <v>11</v>
      </c>
      <c r="S6058">
        <f t="shared" si="71"/>
        <v>3.2258064516129031E-2</v>
      </c>
      <c r="T6058" s="7">
        <v>1</v>
      </c>
      <c r="U6058">
        <v>5</v>
      </c>
      <c r="V6058" t="s">
        <v>82</v>
      </c>
      <c r="W6058">
        <f t="shared" si="72"/>
        <v>300</v>
      </c>
      <c r="X6058" s="5">
        <v>1</v>
      </c>
      <c r="Y6058" s="15" t="s">
        <v>48</v>
      </c>
      <c r="Z6058" t="s">
        <v>83</v>
      </c>
      <c r="AA6058" t="s">
        <v>128</v>
      </c>
      <c r="AB6058">
        <v>4</v>
      </c>
      <c r="AC6058" s="22" t="s">
        <v>1481</v>
      </c>
      <c r="AD6058" s="22" t="s">
        <v>1661</v>
      </c>
      <c r="AE6058" t="s">
        <v>1480</v>
      </c>
    </row>
    <row r="6059" spans="1:31" ht="14.4" x14ac:dyDescent="0.3">
      <c r="A6059">
        <v>51</v>
      </c>
      <c r="B6059" t="s">
        <v>24</v>
      </c>
      <c r="C6059" t="s">
        <v>417</v>
      </c>
      <c r="D6059" t="s">
        <v>369</v>
      </c>
      <c r="E6059">
        <v>1982</v>
      </c>
      <c r="F6059" t="s">
        <v>820</v>
      </c>
      <c r="G6059" t="s">
        <v>827</v>
      </c>
      <c r="H6059" s="3" t="s">
        <v>828</v>
      </c>
      <c r="I6059" s="8">
        <v>8.4802149999999994</v>
      </c>
      <c r="J6059" s="8">
        <v>-83.589471000000003</v>
      </c>
      <c r="K6059" t="s">
        <v>109</v>
      </c>
      <c r="L6059" t="s">
        <v>110</v>
      </c>
      <c r="M6059" t="s">
        <v>712</v>
      </c>
      <c r="N6059" s="24" t="s">
        <v>829</v>
      </c>
      <c r="O6059" s="12">
        <v>1977</v>
      </c>
      <c r="P6059" s="12">
        <v>11</v>
      </c>
      <c r="Q6059" s="12">
        <v>1977</v>
      </c>
      <c r="R6059" s="12">
        <v>11</v>
      </c>
      <c r="S6059">
        <f t="shared" si="71"/>
        <v>3.2258064516129031E-2</v>
      </c>
      <c r="T6059" s="7">
        <v>1</v>
      </c>
      <c r="U6059">
        <v>5</v>
      </c>
      <c r="V6059" t="s">
        <v>82</v>
      </c>
      <c r="W6059">
        <f t="shared" si="72"/>
        <v>300</v>
      </c>
      <c r="X6059" s="5">
        <v>1</v>
      </c>
      <c r="Y6059" s="15" t="s">
        <v>48</v>
      </c>
      <c r="Z6059" t="s">
        <v>83</v>
      </c>
      <c r="AA6059" t="s">
        <v>84</v>
      </c>
      <c r="AB6059">
        <v>2</v>
      </c>
      <c r="AC6059" s="22" t="s">
        <v>1481</v>
      </c>
      <c r="AD6059" s="22" t="s">
        <v>1661</v>
      </c>
      <c r="AE6059" t="s">
        <v>1480</v>
      </c>
    </row>
    <row r="6060" spans="1:31" ht="14.4" x14ac:dyDescent="0.3">
      <c r="A6060">
        <v>51</v>
      </c>
      <c r="B6060" t="s">
        <v>24</v>
      </c>
      <c r="C6060" t="s">
        <v>417</v>
      </c>
      <c r="D6060" t="s">
        <v>369</v>
      </c>
      <c r="E6060">
        <v>1982</v>
      </c>
      <c r="F6060" t="s">
        <v>820</v>
      </c>
      <c r="G6060" t="s">
        <v>827</v>
      </c>
      <c r="H6060" s="3" t="s">
        <v>828</v>
      </c>
      <c r="I6060" s="8">
        <v>8.4802149999999994</v>
      </c>
      <c r="J6060" s="8">
        <v>-83.589471000000003</v>
      </c>
      <c r="K6060" t="s">
        <v>109</v>
      </c>
      <c r="L6060" t="s">
        <v>110</v>
      </c>
      <c r="M6060" t="s">
        <v>712</v>
      </c>
      <c r="N6060" s="24" t="s">
        <v>829</v>
      </c>
      <c r="O6060" s="12">
        <v>1977</v>
      </c>
      <c r="P6060" s="12">
        <v>11</v>
      </c>
      <c r="Q6060" s="12">
        <v>1977</v>
      </c>
      <c r="R6060" s="12">
        <v>11</v>
      </c>
      <c r="S6060">
        <f t="shared" si="71"/>
        <v>3.2258064516129031E-2</v>
      </c>
      <c r="T6060" s="7">
        <v>1</v>
      </c>
      <c r="U6060">
        <v>5</v>
      </c>
      <c r="V6060" t="s">
        <v>82</v>
      </c>
      <c r="W6060">
        <f t="shared" si="72"/>
        <v>300</v>
      </c>
      <c r="X6060" s="5">
        <v>1</v>
      </c>
      <c r="Y6060" s="15" t="s">
        <v>48</v>
      </c>
      <c r="Z6060" t="s">
        <v>83</v>
      </c>
      <c r="AA6060" t="s">
        <v>911</v>
      </c>
      <c r="AB6060">
        <v>11</v>
      </c>
      <c r="AC6060" s="22" t="s">
        <v>1481</v>
      </c>
      <c r="AD6060" s="22" t="s">
        <v>1661</v>
      </c>
      <c r="AE6060" t="s">
        <v>1480</v>
      </c>
    </row>
    <row r="6061" spans="1:31" ht="14.4" x14ac:dyDescent="0.3">
      <c r="A6061">
        <v>51</v>
      </c>
      <c r="B6061" t="s">
        <v>24</v>
      </c>
      <c r="C6061" t="s">
        <v>417</v>
      </c>
      <c r="D6061" t="s">
        <v>369</v>
      </c>
      <c r="E6061">
        <v>1982</v>
      </c>
      <c r="F6061" t="s">
        <v>820</v>
      </c>
      <c r="G6061" t="s">
        <v>827</v>
      </c>
      <c r="H6061" s="3" t="s">
        <v>828</v>
      </c>
      <c r="I6061" s="8">
        <v>8.4802149999999994</v>
      </c>
      <c r="J6061" s="8">
        <v>-83.589471000000003</v>
      </c>
      <c r="K6061" t="s">
        <v>109</v>
      </c>
      <c r="L6061" t="s">
        <v>110</v>
      </c>
      <c r="M6061" t="s">
        <v>712</v>
      </c>
      <c r="N6061" s="24" t="s">
        <v>829</v>
      </c>
      <c r="O6061" s="12">
        <v>1977</v>
      </c>
      <c r="P6061" s="12">
        <v>11</v>
      </c>
      <c r="Q6061" s="12">
        <v>1977</v>
      </c>
      <c r="R6061" s="12">
        <v>11</v>
      </c>
      <c r="S6061">
        <f t="shared" si="71"/>
        <v>3.2258064516129031E-2</v>
      </c>
      <c r="T6061" s="7">
        <v>1</v>
      </c>
      <c r="U6061">
        <v>5</v>
      </c>
      <c r="V6061" t="s">
        <v>82</v>
      </c>
      <c r="W6061">
        <f t="shared" si="72"/>
        <v>300</v>
      </c>
      <c r="X6061" s="5">
        <v>1</v>
      </c>
      <c r="Y6061" s="15" t="s">
        <v>48</v>
      </c>
      <c r="Z6061" t="s">
        <v>90</v>
      </c>
      <c r="AA6061" t="s">
        <v>666</v>
      </c>
      <c r="AB6061">
        <v>3</v>
      </c>
      <c r="AC6061" s="22" t="s">
        <v>1481</v>
      </c>
      <c r="AD6061" s="22" t="s">
        <v>1661</v>
      </c>
      <c r="AE6061" t="s">
        <v>1480</v>
      </c>
    </row>
    <row r="6062" spans="1:31" ht="14.4" x14ac:dyDescent="0.3">
      <c r="A6062">
        <v>51</v>
      </c>
      <c r="B6062" t="s">
        <v>24</v>
      </c>
      <c r="C6062" t="s">
        <v>417</v>
      </c>
      <c r="D6062" t="s">
        <v>369</v>
      </c>
      <c r="E6062">
        <v>1982</v>
      </c>
      <c r="F6062" t="s">
        <v>820</v>
      </c>
      <c r="G6062" t="s">
        <v>827</v>
      </c>
      <c r="H6062" s="3" t="s">
        <v>828</v>
      </c>
      <c r="I6062" s="8">
        <v>8.4802149999999994</v>
      </c>
      <c r="J6062" s="8">
        <v>-83.589471000000003</v>
      </c>
      <c r="K6062" t="s">
        <v>109</v>
      </c>
      <c r="L6062" t="s">
        <v>110</v>
      </c>
      <c r="M6062" t="s">
        <v>712</v>
      </c>
      <c r="N6062" s="24" t="s">
        <v>829</v>
      </c>
      <c r="O6062" s="12">
        <v>1977</v>
      </c>
      <c r="P6062" s="12">
        <v>11</v>
      </c>
      <c r="Q6062" s="12">
        <v>1977</v>
      </c>
      <c r="R6062" s="12">
        <v>11</v>
      </c>
      <c r="S6062">
        <f t="shared" si="71"/>
        <v>3.2258064516129031E-2</v>
      </c>
      <c r="T6062" s="7">
        <v>1</v>
      </c>
      <c r="U6062">
        <v>5</v>
      </c>
      <c r="V6062" t="s">
        <v>82</v>
      </c>
      <c r="W6062">
        <f t="shared" si="72"/>
        <v>300</v>
      </c>
      <c r="X6062" s="5">
        <v>1</v>
      </c>
      <c r="Y6062" s="15" t="s">
        <v>48</v>
      </c>
      <c r="Z6062" t="s">
        <v>90</v>
      </c>
      <c r="AA6062" t="s">
        <v>91</v>
      </c>
      <c r="AB6062">
        <v>4</v>
      </c>
      <c r="AC6062" s="22" t="s">
        <v>1481</v>
      </c>
      <c r="AD6062" s="22" t="s">
        <v>1661</v>
      </c>
      <c r="AE6062" t="s">
        <v>1480</v>
      </c>
    </row>
    <row r="6063" spans="1:31" ht="14.4" x14ac:dyDescent="0.3">
      <c r="A6063">
        <v>51</v>
      </c>
      <c r="B6063" t="s">
        <v>24</v>
      </c>
      <c r="C6063" t="s">
        <v>417</v>
      </c>
      <c r="D6063" t="s">
        <v>369</v>
      </c>
      <c r="E6063">
        <v>1982</v>
      </c>
      <c r="F6063" t="s">
        <v>820</v>
      </c>
      <c r="G6063" t="s">
        <v>830</v>
      </c>
      <c r="H6063" s="3" t="s">
        <v>831</v>
      </c>
      <c r="I6063" s="8">
        <v>8.4802149999999994</v>
      </c>
      <c r="J6063" s="8">
        <v>-83.589471000000003</v>
      </c>
      <c r="K6063" t="s">
        <v>109</v>
      </c>
      <c r="L6063" t="s">
        <v>110</v>
      </c>
      <c r="M6063" t="s">
        <v>712</v>
      </c>
      <c r="N6063" s="24" t="s">
        <v>832</v>
      </c>
      <c r="O6063" s="12">
        <v>1977</v>
      </c>
      <c r="P6063" s="12">
        <v>3</v>
      </c>
      <c r="Q6063" s="12">
        <v>1977</v>
      </c>
      <c r="R6063" s="12">
        <v>3</v>
      </c>
      <c r="S6063">
        <f t="shared" si="71"/>
        <v>3.2258064516129031E-2</v>
      </c>
      <c r="T6063" s="7">
        <v>1</v>
      </c>
      <c r="U6063">
        <v>5</v>
      </c>
      <c r="V6063" t="s">
        <v>82</v>
      </c>
      <c r="W6063">
        <f t="shared" si="72"/>
        <v>300</v>
      </c>
      <c r="X6063" s="5">
        <v>1</v>
      </c>
      <c r="Y6063" s="15" t="s">
        <v>48</v>
      </c>
      <c r="Z6063" t="s">
        <v>49</v>
      </c>
      <c r="AA6063" t="s">
        <v>1195</v>
      </c>
      <c r="AB6063">
        <v>0</v>
      </c>
      <c r="AC6063" s="22" t="s">
        <v>1481</v>
      </c>
      <c r="AD6063" s="22" t="s">
        <v>1661</v>
      </c>
      <c r="AE6063" t="s">
        <v>1480</v>
      </c>
    </row>
    <row r="6064" spans="1:31" ht="14.4" x14ac:dyDescent="0.3">
      <c r="A6064">
        <v>51</v>
      </c>
      <c r="B6064" t="s">
        <v>24</v>
      </c>
      <c r="C6064" t="s">
        <v>417</v>
      </c>
      <c r="D6064" t="s">
        <v>369</v>
      </c>
      <c r="E6064">
        <v>1982</v>
      </c>
      <c r="F6064" t="s">
        <v>820</v>
      </c>
      <c r="G6064" t="s">
        <v>830</v>
      </c>
      <c r="H6064" s="3" t="s">
        <v>831</v>
      </c>
      <c r="I6064" s="8">
        <v>8.4802149999999994</v>
      </c>
      <c r="J6064" s="8">
        <v>-83.589471000000003</v>
      </c>
      <c r="K6064" t="s">
        <v>109</v>
      </c>
      <c r="L6064" t="s">
        <v>110</v>
      </c>
      <c r="M6064" t="s">
        <v>712</v>
      </c>
      <c r="N6064" s="24" t="s">
        <v>832</v>
      </c>
      <c r="O6064" s="12">
        <v>1977</v>
      </c>
      <c r="P6064" s="12">
        <v>3</v>
      </c>
      <c r="Q6064" s="12">
        <v>1977</v>
      </c>
      <c r="R6064" s="12">
        <v>3</v>
      </c>
      <c r="S6064">
        <f t="shared" si="71"/>
        <v>3.2258064516129031E-2</v>
      </c>
      <c r="T6064" s="7">
        <v>1</v>
      </c>
      <c r="U6064">
        <v>5</v>
      </c>
      <c r="V6064" t="s">
        <v>82</v>
      </c>
      <c r="W6064">
        <f t="shared" si="72"/>
        <v>300</v>
      </c>
      <c r="X6064" s="5">
        <v>1</v>
      </c>
      <c r="Y6064" s="15" t="s">
        <v>48</v>
      </c>
      <c r="Z6064" t="s">
        <v>55</v>
      </c>
      <c r="AA6064" t="s">
        <v>1184</v>
      </c>
      <c r="AB6064">
        <v>1</v>
      </c>
      <c r="AC6064" s="22" t="s">
        <v>1481</v>
      </c>
      <c r="AD6064" s="22" t="s">
        <v>1661</v>
      </c>
      <c r="AE6064" t="s">
        <v>1480</v>
      </c>
    </row>
    <row r="6065" spans="1:31" ht="14.4" x14ac:dyDescent="0.3">
      <c r="A6065">
        <v>51</v>
      </c>
      <c r="B6065" t="s">
        <v>24</v>
      </c>
      <c r="C6065" t="s">
        <v>417</v>
      </c>
      <c r="D6065" t="s">
        <v>369</v>
      </c>
      <c r="E6065">
        <v>1982</v>
      </c>
      <c r="F6065" t="s">
        <v>820</v>
      </c>
      <c r="G6065" t="s">
        <v>830</v>
      </c>
      <c r="H6065" s="3" t="s">
        <v>831</v>
      </c>
      <c r="I6065" s="8">
        <v>8.4802149999999994</v>
      </c>
      <c r="J6065" s="8">
        <v>-83.589471000000003</v>
      </c>
      <c r="K6065" t="s">
        <v>109</v>
      </c>
      <c r="L6065" t="s">
        <v>110</v>
      </c>
      <c r="M6065" t="s">
        <v>712</v>
      </c>
      <c r="N6065" s="24" t="s">
        <v>832</v>
      </c>
      <c r="O6065" s="12">
        <v>1977</v>
      </c>
      <c r="P6065" s="12">
        <v>3</v>
      </c>
      <c r="Q6065" s="12">
        <v>1977</v>
      </c>
      <c r="R6065" s="12">
        <v>3</v>
      </c>
      <c r="S6065">
        <f t="shared" si="71"/>
        <v>3.2258064516129031E-2</v>
      </c>
      <c r="T6065" s="7">
        <v>1</v>
      </c>
      <c r="U6065">
        <v>5</v>
      </c>
      <c r="V6065" t="s">
        <v>82</v>
      </c>
      <c r="W6065">
        <f t="shared" si="72"/>
        <v>300</v>
      </c>
      <c r="X6065" s="5">
        <v>1</v>
      </c>
      <c r="Y6065" s="15" t="s">
        <v>48</v>
      </c>
      <c r="Z6065" t="s">
        <v>55</v>
      </c>
      <c r="AA6065" t="s">
        <v>1146</v>
      </c>
      <c r="AB6065">
        <v>1</v>
      </c>
      <c r="AC6065" s="22" t="s">
        <v>1481</v>
      </c>
      <c r="AD6065" s="22" t="s">
        <v>1661</v>
      </c>
      <c r="AE6065" t="s">
        <v>1480</v>
      </c>
    </row>
    <row r="6066" spans="1:31" ht="14.4" x14ac:dyDescent="0.3">
      <c r="A6066">
        <v>51</v>
      </c>
      <c r="B6066" t="s">
        <v>24</v>
      </c>
      <c r="C6066" t="s">
        <v>417</v>
      </c>
      <c r="D6066" t="s">
        <v>369</v>
      </c>
      <c r="E6066">
        <v>1982</v>
      </c>
      <c r="F6066" t="s">
        <v>820</v>
      </c>
      <c r="G6066" t="s">
        <v>830</v>
      </c>
      <c r="H6066" s="3" t="s">
        <v>831</v>
      </c>
      <c r="I6066" s="8">
        <v>8.4802149999999994</v>
      </c>
      <c r="J6066" s="8">
        <v>-83.589471000000003</v>
      </c>
      <c r="K6066" t="s">
        <v>109</v>
      </c>
      <c r="L6066" t="s">
        <v>110</v>
      </c>
      <c r="M6066" t="s">
        <v>712</v>
      </c>
      <c r="N6066" s="24" t="s">
        <v>832</v>
      </c>
      <c r="O6066" s="12">
        <v>1977</v>
      </c>
      <c r="P6066" s="12">
        <v>3</v>
      </c>
      <c r="Q6066" s="12">
        <v>1977</v>
      </c>
      <c r="R6066" s="12">
        <v>3</v>
      </c>
      <c r="S6066">
        <f t="shared" si="71"/>
        <v>3.2258064516129031E-2</v>
      </c>
      <c r="T6066" s="7">
        <v>1</v>
      </c>
      <c r="U6066">
        <v>5</v>
      </c>
      <c r="V6066" t="s">
        <v>82</v>
      </c>
      <c r="W6066">
        <f t="shared" si="72"/>
        <v>300</v>
      </c>
      <c r="X6066" s="5">
        <v>1</v>
      </c>
      <c r="Y6066" s="15" t="s">
        <v>48</v>
      </c>
      <c r="Z6066" t="s">
        <v>55</v>
      </c>
      <c r="AA6066" t="s">
        <v>1150</v>
      </c>
      <c r="AB6066">
        <v>0</v>
      </c>
      <c r="AC6066" s="22" t="s">
        <v>1481</v>
      </c>
      <c r="AD6066" s="22" t="s">
        <v>1661</v>
      </c>
      <c r="AE6066" t="s">
        <v>1480</v>
      </c>
    </row>
    <row r="6067" spans="1:31" ht="14.4" x14ac:dyDescent="0.3">
      <c r="A6067">
        <v>51</v>
      </c>
      <c r="B6067" t="s">
        <v>24</v>
      </c>
      <c r="C6067" t="s">
        <v>417</v>
      </c>
      <c r="D6067" t="s">
        <v>369</v>
      </c>
      <c r="E6067">
        <v>1982</v>
      </c>
      <c r="F6067" t="s">
        <v>820</v>
      </c>
      <c r="G6067" t="s">
        <v>830</v>
      </c>
      <c r="H6067" s="3" t="s">
        <v>831</v>
      </c>
      <c r="I6067" s="8">
        <v>8.4802149999999994</v>
      </c>
      <c r="J6067" s="8">
        <v>-83.589471000000003</v>
      </c>
      <c r="K6067" t="s">
        <v>109</v>
      </c>
      <c r="L6067" t="s">
        <v>110</v>
      </c>
      <c r="M6067" t="s">
        <v>712</v>
      </c>
      <c r="N6067" s="24" t="s">
        <v>832</v>
      </c>
      <c r="O6067" s="12">
        <v>1977</v>
      </c>
      <c r="P6067" s="12">
        <v>3</v>
      </c>
      <c r="Q6067" s="12">
        <v>1977</v>
      </c>
      <c r="R6067" s="12">
        <v>3</v>
      </c>
      <c r="S6067">
        <f t="shared" si="71"/>
        <v>3.2258064516129031E-2</v>
      </c>
      <c r="T6067" s="7">
        <v>1</v>
      </c>
      <c r="U6067">
        <v>5</v>
      </c>
      <c r="V6067" t="s">
        <v>82</v>
      </c>
      <c r="W6067">
        <f t="shared" si="72"/>
        <v>300</v>
      </c>
      <c r="X6067" s="5">
        <v>1</v>
      </c>
      <c r="Y6067" s="15" t="s">
        <v>48</v>
      </c>
      <c r="Z6067" t="s">
        <v>55</v>
      </c>
      <c r="AA6067" t="s">
        <v>861</v>
      </c>
      <c r="AB6067">
        <v>0</v>
      </c>
      <c r="AC6067" s="22" t="s">
        <v>1481</v>
      </c>
      <c r="AD6067" s="22" t="s">
        <v>1661</v>
      </c>
      <c r="AE6067" t="s">
        <v>1480</v>
      </c>
    </row>
    <row r="6068" spans="1:31" ht="14.4" x14ac:dyDescent="0.3">
      <c r="A6068">
        <v>51</v>
      </c>
      <c r="B6068" t="s">
        <v>24</v>
      </c>
      <c r="C6068" t="s">
        <v>417</v>
      </c>
      <c r="D6068" t="s">
        <v>369</v>
      </c>
      <c r="E6068">
        <v>1982</v>
      </c>
      <c r="F6068" t="s">
        <v>820</v>
      </c>
      <c r="G6068" t="s">
        <v>830</v>
      </c>
      <c r="H6068" s="3" t="s">
        <v>831</v>
      </c>
      <c r="I6068" s="8">
        <v>8.4802149999999994</v>
      </c>
      <c r="J6068" s="8">
        <v>-83.589471000000003</v>
      </c>
      <c r="K6068" t="s">
        <v>109</v>
      </c>
      <c r="L6068" t="s">
        <v>110</v>
      </c>
      <c r="M6068" t="s">
        <v>712</v>
      </c>
      <c r="N6068" s="24" t="s">
        <v>832</v>
      </c>
      <c r="O6068" s="12">
        <v>1977</v>
      </c>
      <c r="P6068" s="12">
        <v>3</v>
      </c>
      <c r="Q6068" s="12">
        <v>1977</v>
      </c>
      <c r="R6068" s="12">
        <v>3</v>
      </c>
      <c r="S6068">
        <f t="shared" si="71"/>
        <v>3.2258064516129031E-2</v>
      </c>
      <c r="T6068" s="7">
        <v>1</v>
      </c>
      <c r="U6068">
        <v>5</v>
      </c>
      <c r="V6068" t="s">
        <v>82</v>
      </c>
      <c r="W6068">
        <f t="shared" si="72"/>
        <v>300</v>
      </c>
      <c r="X6068" s="5">
        <v>1</v>
      </c>
      <c r="Y6068" s="15" t="s">
        <v>48</v>
      </c>
      <c r="Z6068" t="s">
        <v>55</v>
      </c>
      <c r="AA6068" t="s">
        <v>1057</v>
      </c>
      <c r="AB6068">
        <v>0</v>
      </c>
      <c r="AC6068" s="22" t="s">
        <v>1481</v>
      </c>
      <c r="AD6068" s="22" t="s">
        <v>1661</v>
      </c>
      <c r="AE6068" t="s">
        <v>1480</v>
      </c>
    </row>
    <row r="6069" spans="1:31" ht="14.4" x14ac:dyDescent="0.3">
      <c r="A6069">
        <v>51</v>
      </c>
      <c r="B6069" t="s">
        <v>24</v>
      </c>
      <c r="C6069" t="s">
        <v>417</v>
      </c>
      <c r="D6069" t="s">
        <v>369</v>
      </c>
      <c r="E6069">
        <v>1982</v>
      </c>
      <c r="F6069" t="s">
        <v>820</v>
      </c>
      <c r="G6069" t="s">
        <v>830</v>
      </c>
      <c r="H6069" s="3" t="s">
        <v>831</v>
      </c>
      <c r="I6069" s="8">
        <v>8.4802149999999994</v>
      </c>
      <c r="J6069" s="8">
        <v>-83.589471000000003</v>
      </c>
      <c r="K6069" t="s">
        <v>109</v>
      </c>
      <c r="L6069" t="s">
        <v>110</v>
      </c>
      <c r="M6069" t="s">
        <v>712</v>
      </c>
      <c r="N6069" s="24" t="s">
        <v>832</v>
      </c>
      <c r="O6069" s="12">
        <v>1977</v>
      </c>
      <c r="P6069" s="12">
        <v>3</v>
      </c>
      <c r="Q6069" s="12">
        <v>1977</v>
      </c>
      <c r="R6069" s="12">
        <v>3</v>
      </c>
      <c r="S6069">
        <f t="shared" si="71"/>
        <v>3.2258064516129031E-2</v>
      </c>
      <c r="T6069" s="7">
        <v>1</v>
      </c>
      <c r="U6069">
        <v>5</v>
      </c>
      <c r="V6069" t="s">
        <v>82</v>
      </c>
      <c r="W6069">
        <f t="shared" si="72"/>
        <v>300</v>
      </c>
      <c r="X6069" s="5">
        <v>1</v>
      </c>
      <c r="Y6069" s="15" t="s">
        <v>48</v>
      </c>
      <c r="Z6069" t="s">
        <v>55</v>
      </c>
      <c r="AA6069" t="s">
        <v>1157</v>
      </c>
      <c r="AB6069">
        <v>0</v>
      </c>
      <c r="AC6069" s="22" t="s">
        <v>1481</v>
      </c>
      <c r="AD6069" s="22" t="s">
        <v>1661</v>
      </c>
      <c r="AE6069" t="s">
        <v>1480</v>
      </c>
    </row>
    <row r="6070" spans="1:31" ht="14.4" x14ac:dyDescent="0.3">
      <c r="A6070">
        <v>51</v>
      </c>
      <c r="B6070" t="s">
        <v>24</v>
      </c>
      <c r="C6070" t="s">
        <v>417</v>
      </c>
      <c r="D6070" t="s">
        <v>369</v>
      </c>
      <c r="E6070">
        <v>1982</v>
      </c>
      <c r="F6070" t="s">
        <v>820</v>
      </c>
      <c r="G6070" t="s">
        <v>830</v>
      </c>
      <c r="H6070" s="3" t="s">
        <v>831</v>
      </c>
      <c r="I6070" s="8">
        <v>8.4802149999999994</v>
      </c>
      <c r="J6070" s="8">
        <v>-83.589471000000003</v>
      </c>
      <c r="K6070" t="s">
        <v>109</v>
      </c>
      <c r="L6070" t="s">
        <v>110</v>
      </c>
      <c r="M6070" t="s">
        <v>712</v>
      </c>
      <c r="N6070" s="24" t="s">
        <v>832</v>
      </c>
      <c r="O6070" s="12">
        <v>1977</v>
      </c>
      <c r="P6070" s="12">
        <v>3</v>
      </c>
      <c r="Q6070" s="12">
        <v>1977</v>
      </c>
      <c r="R6070" s="12">
        <v>3</v>
      </c>
      <c r="S6070">
        <f t="shared" si="71"/>
        <v>3.2258064516129031E-2</v>
      </c>
      <c r="T6070" s="7">
        <v>1</v>
      </c>
      <c r="U6070">
        <v>5</v>
      </c>
      <c r="V6070" t="s">
        <v>82</v>
      </c>
      <c r="W6070">
        <f t="shared" si="72"/>
        <v>300</v>
      </c>
      <c r="X6070" s="5">
        <v>1</v>
      </c>
      <c r="Y6070" s="15" t="s">
        <v>48</v>
      </c>
      <c r="Z6070" t="s">
        <v>55</v>
      </c>
      <c r="AA6070" t="s">
        <v>1158</v>
      </c>
      <c r="AB6070">
        <v>5</v>
      </c>
      <c r="AC6070" s="22" t="s">
        <v>1481</v>
      </c>
      <c r="AD6070" s="22" t="s">
        <v>1661</v>
      </c>
      <c r="AE6070" t="s">
        <v>1480</v>
      </c>
    </row>
    <row r="6071" spans="1:31" ht="14.4" x14ac:dyDescent="0.3">
      <c r="A6071">
        <v>51</v>
      </c>
      <c r="B6071" t="s">
        <v>24</v>
      </c>
      <c r="C6071" t="s">
        <v>417</v>
      </c>
      <c r="D6071" t="s">
        <v>369</v>
      </c>
      <c r="E6071">
        <v>1982</v>
      </c>
      <c r="F6071" t="s">
        <v>820</v>
      </c>
      <c r="G6071" t="s">
        <v>830</v>
      </c>
      <c r="H6071" s="3" t="s">
        <v>831</v>
      </c>
      <c r="I6071" s="8">
        <v>8.4802149999999994</v>
      </c>
      <c r="J6071" s="8">
        <v>-83.589471000000003</v>
      </c>
      <c r="K6071" t="s">
        <v>109</v>
      </c>
      <c r="L6071" t="s">
        <v>110</v>
      </c>
      <c r="M6071" t="s">
        <v>712</v>
      </c>
      <c r="N6071" s="24" t="s">
        <v>832</v>
      </c>
      <c r="O6071" s="12">
        <v>1977</v>
      </c>
      <c r="P6071" s="12">
        <v>3</v>
      </c>
      <c r="Q6071" s="12">
        <v>1977</v>
      </c>
      <c r="R6071" s="12">
        <v>3</v>
      </c>
      <c r="S6071">
        <f t="shared" si="71"/>
        <v>3.2258064516129031E-2</v>
      </c>
      <c r="T6071" s="7">
        <v>1</v>
      </c>
      <c r="U6071">
        <v>5</v>
      </c>
      <c r="V6071" t="s">
        <v>82</v>
      </c>
      <c r="W6071">
        <f t="shared" si="72"/>
        <v>300</v>
      </c>
      <c r="X6071" s="5">
        <v>1</v>
      </c>
      <c r="Y6071" s="15" t="s">
        <v>48</v>
      </c>
      <c r="Z6071" t="s">
        <v>55</v>
      </c>
      <c r="AA6071" t="s">
        <v>1185</v>
      </c>
      <c r="AB6071">
        <v>1</v>
      </c>
      <c r="AC6071" s="22" t="s">
        <v>1481</v>
      </c>
      <c r="AD6071" s="22" t="s">
        <v>1661</v>
      </c>
      <c r="AE6071" t="s">
        <v>1480</v>
      </c>
    </row>
    <row r="6072" spans="1:31" ht="14.4" x14ac:dyDescent="0.3">
      <c r="A6072">
        <v>51</v>
      </c>
      <c r="B6072" t="s">
        <v>24</v>
      </c>
      <c r="C6072" t="s">
        <v>417</v>
      </c>
      <c r="D6072" t="s">
        <v>369</v>
      </c>
      <c r="E6072">
        <v>1982</v>
      </c>
      <c r="F6072" t="s">
        <v>820</v>
      </c>
      <c r="G6072" t="s">
        <v>830</v>
      </c>
      <c r="H6072" s="3" t="s">
        <v>831</v>
      </c>
      <c r="I6072" s="8">
        <v>8.4802149999999994</v>
      </c>
      <c r="J6072" s="8">
        <v>-83.589471000000003</v>
      </c>
      <c r="K6072" t="s">
        <v>109</v>
      </c>
      <c r="L6072" t="s">
        <v>110</v>
      </c>
      <c r="M6072" t="s">
        <v>712</v>
      </c>
      <c r="N6072" s="24" t="s">
        <v>832</v>
      </c>
      <c r="O6072" s="12">
        <v>1977</v>
      </c>
      <c r="P6072" s="12">
        <v>3</v>
      </c>
      <c r="Q6072" s="12">
        <v>1977</v>
      </c>
      <c r="R6072" s="12">
        <v>3</v>
      </c>
      <c r="S6072">
        <f t="shared" si="71"/>
        <v>3.2258064516129031E-2</v>
      </c>
      <c r="T6072" s="7">
        <v>1</v>
      </c>
      <c r="U6072">
        <v>5</v>
      </c>
      <c r="V6072" t="s">
        <v>82</v>
      </c>
      <c r="W6072">
        <f t="shared" si="72"/>
        <v>300</v>
      </c>
      <c r="X6072" s="5">
        <v>1</v>
      </c>
      <c r="Y6072" s="15" t="s">
        <v>48</v>
      </c>
      <c r="Z6072" t="s">
        <v>55</v>
      </c>
      <c r="AA6072" t="s">
        <v>1159</v>
      </c>
      <c r="AB6072">
        <v>0</v>
      </c>
      <c r="AC6072" s="22" t="s">
        <v>1481</v>
      </c>
      <c r="AD6072" s="22" t="s">
        <v>1661</v>
      </c>
      <c r="AE6072" t="s">
        <v>1480</v>
      </c>
    </row>
    <row r="6073" spans="1:31" ht="14.4" x14ac:dyDescent="0.3">
      <c r="A6073">
        <v>51</v>
      </c>
      <c r="B6073" t="s">
        <v>24</v>
      </c>
      <c r="C6073" t="s">
        <v>417</v>
      </c>
      <c r="D6073" t="s">
        <v>369</v>
      </c>
      <c r="E6073">
        <v>1982</v>
      </c>
      <c r="F6073" t="s">
        <v>820</v>
      </c>
      <c r="G6073" t="s">
        <v>830</v>
      </c>
      <c r="H6073" s="3" t="s">
        <v>831</v>
      </c>
      <c r="I6073" s="8">
        <v>8.4802149999999994</v>
      </c>
      <c r="J6073" s="8">
        <v>-83.589471000000003</v>
      </c>
      <c r="K6073" t="s">
        <v>109</v>
      </c>
      <c r="L6073" t="s">
        <v>110</v>
      </c>
      <c r="M6073" t="s">
        <v>712</v>
      </c>
      <c r="N6073" s="24" t="s">
        <v>832</v>
      </c>
      <c r="O6073" s="12">
        <v>1977</v>
      </c>
      <c r="P6073" s="12">
        <v>3</v>
      </c>
      <c r="Q6073" s="12">
        <v>1977</v>
      </c>
      <c r="R6073" s="12">
        <v>3</v>
      </c>
      <c r="S6073">
        <f t="shared" si="71"/>
        <v>3.2258064516129031E-2</v>
      </c>
      <c r="T6073" s="7">
        <v>1</v>
      </c>
      <c r="U6073">
        <v>5</v>
      </c>
      <c r="V6073" t="s">
        <v>82</v>
      </c>
      <c r="W6073">
        <f t="shared" si="72"/>
        <v>300</v>
      </c>
      <c r="X6073" s="5">
        <v>1</v>
      </c>
      <c r="Y6073" s="15" t="s">
        <v>48</v>
      </c>
      <c r="Z6073" t="s">
        <v>55</v>
      </c>
      <c r="AA6073" t="s">
        <v>1160</v>
      </c>
      <c r="AB6073">
        <v>1</v>
      </c>
      <c r="AC6073" s="22" t="s">
        <v>1481</v>
      </c>
      <c r="AD6073" s="22" t="s">
        <v>1661</v>
      </c>
      <c r="AE6073" t="s">
        <v>1480</v>
      </c>
    </row>
    <row r="6074" spans="1:31" ht="14.4" x14ac:dyDescent="0.3">
      <c r="A6074">
        <v>51</v>
      </c>
      <c r="B6074" t="s">
        <v>24</v>
      </c>
      <c r="C6074" t="s">
        <v>417</v>
      </c>
      <c r="D6074" t="s">
        <v>369</v>
      </c>
      <c r="E6074">
        <v>1982</v>
      </c>
      <c r="F6074" t="s">
        <v>820</v>
      </c>
      <c r="G6074" t="s">
        <v>830</v>
      </c>
      <c r="H6074" s="3" t="s">
        <v>831</v>
      </c>
      <c r="I6074" s="8">
        <v>8.4802149999999994</v>
      </c>
      <c r="J6074" s="8">
        <v>-83.589471000000003</v>
      </c>
      <c r="K6074" t="s">
        <v>109</v>
      </c>
      <c r="L6074" t="s">
        <v>110</v>
      </c>
      <c r="M6074" t="s">
        <v>712</v>
      </c>
      <c r="N6074" s="24" t="s">
        <v>832</v>
      </c>
      <c r="O6074" s="12">
        <v>1977</v>
      </c>
      <c r="P6074" s="12">
        <v>3</v>
      </c>
      <c r="Q6074" s="12">
        <v>1977</v>
      </c>
      <c r="R6074" s="12">
        <v>3</v>
      </c>
      <c r="S6074">
        <f t="shared" si="71"/>
        <v>3.2258064516129031E-2</v>
      </c>
      <c r="T6074" s="7">
        <v>1</v>
      </c>
      <c r="U6074">
        <v>5</v>
      </c>
      <c r="V6074" t="s">
        <v>82</v>
      </c>
      <c r="W6074">
        <f t="shared" si="72"/>
        <v>300</v>
      </c>
      <c r="X6074" s="5">
        <v>1</v>
      </c>
      <c r="Y6074" s="15" t="s">
        <v>48</v>
      </c>
      <c r="Z6074" t="s">
        <v>55</v>
      </c>
      <c r="AA6074" t="s">
        <v>1161</v>
      </c>
      <c r="AB6074">
        <v>3</v>
      </c>
      <c r="AC6074" s="22" t="s">
        <v>1481</v>
      </c>
      <c r="AD6074" s="22" t="s">
        <v>1661</v>
      </c>
      <c r="AE6074" t="s">
        <v>1480</v>
      </c>
    </row>
    <row r="6075" spans="1:31" ht="14.4" x14ac:dyDescent="0.3">
      <c r="A6075">
        <v>51</v>
      </c>
      <c r="B6075" t="s">
        <v>24</v>
      </c>
      <c r="C6075" t="s">
        <v>417</v>
      </c>
      <c r="D6075" t="s">
        <v>369</v>
      </c>
      <c r="E6075">
        <v>1982</v>
      </c>
      <c r="F6075" t="s">
        <v>820</v>
      </c>
      <c r="G6075" t="s">
        <v>830</v>
      </c>
      <c r="H6075" s="3" t="s">
        <v>831</v>
      </c>
      <c r="I6075" s="8">
        <v>8.4802149999999994</v>
      </c>
      <c r="J6075" s="8">
        <v>-83.589471000000003</v>
      </c>
      <c r="K6075" t="s">
        <v>109</v>
      </c>
      <c r="L6075" t="s">
        <v>110</v>
      </c>
      <c r="M6075" t="s">
        <v>712</v>
      </c>
      <c r="N6075" s="24" t="s">
        <v>832</v>
      </c>
      <c r="O6075" s="12">
        <v>1977</v>
      </c>
      <c r="P6075" s="12">
        <v>3</v>
      </c>
      <c r="Q6075" s="12">
        <v>1977</v>
      </c>
      <c r="R6075" s="12">
        <v>3</v>
      </c>
      <c r="S6075">
        <f t="shared" si="71"/>
        <v>3.2258064516129031E-2</v>
      </c>
      <c r="T6075" s="7">
        <v>1</v>
      </c>
      <c r="U6075">
        <v>5</v>
      </c>
      <c r="V6075" t="s">
        <v>82</v>
      </c>
      <c r="W6075">
        <f t="shared" si="72"/>
        <v>300</v>
      </c>
      <c r="X6075" s="5">
        <v>1</v>
      </c>
      <c r="Y6075" s="15" t="s">
        <v>48</v>
      </c>
      <c r="Z6075" t="s">
        <v>55</v>
      </c>
      <c r="AA6075" t="s">
        <v>1082</v>
      </c>
      <c r="AB6075">
        <v>0</v>
      </c>
      <c r="AC6075" s="22" t="s">
        <v>1481</v>
      </c>
      <c r="AD6075" s="22" t="s">
        <v>1661</v>
      </c>
      <c r="AE6075" t="s">
        <v>1480</v>
      </c>
    </row>
    <row r="6076" spans="1:31" ht="14.4" x14ac:dyDescent="0.3">
      <c r="A6076">
        <v>51</v>
      </c>
      <c r="B6076" t="s">
        <v>24</v>
      </c>
      <c r="C6076" t="s">
        <v>417</v>
      </c>
      <c r="D6076" t="s">
        <v>369</v>
      </c>
      <c r="E6076">
        <v>1982</v>
      </c>
      <c r="F6076" t="s">
        <v>820</v>
      </c>
      <c r="G6076" t="s">
        <v>830</v>
      </c>
      <c r="H6076" s="3" t="s">
        <v>831</v>
      </c>
      <c r="I6076" s="8">
        <v>8.4802149999999994</v>
      </c>
      <c r="J6076" s="8">
        <v>-83.589471000000003</v>
      </c>
      <c r="K6076" t="s">
        <v>109</v>
      </c>
      <c r="L6076" t="s">
        <v>110</v>
      </c>
      <c r="M6076" t="s">
        <v>712</v>
      </c>
      <c r="N6076" s="24" t="s">
        <v>832</v>
      </c>
      <c r="O6076" s="12">
        <v>1977</v>
      </c>
      <c r="P6076" s="12">
        <v>3</v>
      </c>
      <c r="Q6076" s="12">
        <v>1977</v>
      </c>
      <c r="R6076" s="12">
        <v>3</v>
      </c>
      <c r="S6076">
        <f t="shared" si="71"/>
        <v>3.2258064516129031E-2</v>
      </c>
      <c r="T6076" s="7">
        <v>1</v>
      </c>
      <c r="U6076">
        <v>5</v>
      </c>
      <c r="V6076" t="s">
        <v>82</v>
      </c>
      <c r="W6076">
        <f t="shared" si="72"/>
        <v>300</v>
      </c>
      <c r="X6076" s="5">
        <v>1</v>
      </c>
      <c r="Y6076" s="15" t="s">
        <v>48</v>
      </c>
      <c r="Z6076" t="s">
        <v>55</v>
      </c>
      <c r="AA6076" t="s">
        <v>1162</v>
      </c>
      <c r="AB6076">
        <v>0</v>
      </c>
      <c r="AC6076" s="22" t="s">
        <v>1481</v>
      </c>
      <c r="AD6076" s="22" t="s">
        <v>1661</v>
      </c>
      <c r="AE6076" t="s">
        <v>1480</v>
      </c>
    </row>
    <row r="6077" spans="1:31" ht="14.4" x14ac:dyDescent="0.3">
      <c r="A6077">
        <v>51</v>
      </c>
      <c r="B6077" t="s">
        <v>24</v>
      </c>
      <c r="C6077" t="s">
        <v>417</v>
      </c>
      <c r="D6077" t="s">
        <v>369</v>
      </c>
      <c r="E6077">
        <v>1982</v>
      </c>
      <c r="F6077" t="s">
        <v>820</v>
      </c>
      <c r="G6077" t="s">
        <v>830</v>
      </c>
      <c r="H6077" s="3" t="s">
        <v>831</v>
      </c>
      <c r="I6077" s="8">
        <v>8.4802149999999994</v>
      </c>
      <c r="J6077" s="8">
        <v>-83.589471000000003</v>
      </c>
      <c r="K6077" t="s">
        <v>109</v>
      </c>
      <c r="L6077" t="s">
        <v>110</v>
      </c>
      <c r="M6077" t="s">
        <v>712</v>
      </c>
      <c r="N6077" s="24" t="s">
        <v>832</v>
      </c>
      <c r="O6077" s="12">
        <v>1977</v>
      </c>
      <c r="P6077" s="12">
        <v>3</v>
      </c>
      <c r="Q6077" s="12">
        <v>1977</v>
      </c>
      <c r="R6077" s="12">
        <v>3</v>
      </c>
      <c r="S6077">
        <f t="shared" si="71"/>
        <v>3.2258064516129031E-2</v>
      </c>
      <c r="T6077" s="7">
        <v>1</v>
      </c>
      <c r="U6077">
        <v>5</v>
      </c>
      <c r="V6077" t="s">
        <v>82</v>
      </c>
      <c r="W6077">
        <f t="shared" si="72"/>
        <v>300</v>
      </c>
      <c r="X6077" s="5">
        <v>1</v>
      </c>
      <c r="Y6077" s="15" t="s">
        <v>48</v>
      </c>
      <c r="Z6077" t="s">
        <v>55</v>
      </c>
      <c r="AA6077" t="s">
        <v>379</v>
      </c>
      <c r="AB6077">
        <v>23</v>
      </c>
      <c r="AC6077" s="22" t="s">
        <v>1481</v>
      </c>
      <c r="AD6077" s="22" t="s">
        <v>1661</v>
      </c>
      <c r="AE6077" t="s">
        <v>1480</v>
      </c>
    </row>
    <row r="6078" spans="1:31" ht="14.4" x14ac:dyDescent="0.3">
      <c r="A6078">
        <v>51</v>
      </c>
      <c r="B6078" t="s">
        <v>24</v>
      </c>
      <c r="C6078" t="s">
        <v>417</v>
      </c>
      <c r="D6078" t="s">
        <v>369</v>
      </c>
      <c r="E6078">
        <v>1982</v>
      </c>
      <c r="F6078" t="s">
        <v>820</v>
      </c>
      <c r="G6078" t="s">
        <v>830</v>
      </c>
      <c r="H6078" s="3" t="s">
        <v>831</v>
      </c>
      <c r="I6078" s="8">
        <v>8.4802149999999994</v>
      </c>
      <c r="J6078" s="8">
        <v>-83.589471000000003</v>
      </c>
      <c r="K6078" t="s">
        <v>109</v>
      </c>
      <c r="L6078" t="s">
        <v>110</v>
      </c>
      <c r="M6078" t="s">
        <v>712</v>
      </c>
      <c r="N6078" s="24" t="s">
        <v>832</v>
      </c>
      <c r="O6078" s="12">
        <v>1977</v>
      </c>
      <c r="P6078" s="12">
        <v>3</v>
      </c>
      <c r="Q6078" s="12">
        <v>1977</v>
      </c>
      <c r="R6078" s="12">
        <v>3</v>
      </c>
      <c r="S6078">
        <f t="shared" si="71"/>
        <v>3.2258064516129031E-2</v>
      </c>
      <c r="T6078" s="7">
        <v>1</v>
      </c>
      <c r="U6078">
        <v>5</v>
      </c>
      <c r="V6078" t="s">
        <v>82</v>
      </c>
      <c r="W6078">
        <f t="shared" si="72"/>
        <v>300</v>
      </c>
      <c r="X6078" s="5">
        <v>1</v>
      </c>
      <c r="Y6078" s="15" t="s">
        <v>48</v>
      </c>
      <c r="Z6078" t="s">
        <v>55</v>
      </c>
      <c r="AA6078" t="s">
        <v>1083</v>
      </c>
      <c r="AB6078">
        <v>0</v>
      </c>
      <c r="AC6078" s="22" t="s">
        <v>1481</v>
      </c>
      <c r="AD6078" s="22" t="s">
        <v>1661</v>
      </c>
      <c r="AE6078" t="s">
        <v>1480</v>
      </c>
    </row>
    <row r="6079" spans="1:31" ht="14.4" x14ac:dyDescent="0.3">
      <c r="A6079">
        <v>51</v>
      </c>
      <c r="B6079" t="s">
        <v>24</v>
      </c>
      <c r="C6079" t="s">
        <v>417</v>
      </c>
      <c r="D6079" t="s">
        <v>369</v>
      </c>
      <c r="E6079">
        <v>1982</v>
      </c>
      <c r="F6079" t="s">
        <v>820</v>
      </c>
      <c r="G6079" t="s">
        <v>830</v>
      </c>
      <c r="H6079" s="3" t="s">
        <v>831</v>
      </c>
      <c r="I6079" s="8">
        <v>8.4802149999999994</v>
      </c>
      <c r="J6079" s="8">
        <v>-83.589471000000003</v>
      </c>
      <c r="K6079" t="s">
        <v>109</v>
      </c>
      <c r="L6079" t="s">
        <v>110</v>
      </c>
      <c r="M6079" t="s">
        <v>712</v>
      </c>
      <c r="N6079" s="24" t="s">
        <v>832</v>
      </c>
      <c r="O6079" s="12">
        <v>1977</v>
      </c>
      <c r="P6079" s="12">
        <v>3</v>
      </c>
      <c r="Q6079" s="12">
        <v>1977</v>
      </c>
      <c r="R6079" s="12">
        <v>3</v>
      </c>
      <c r="S6079">
        <f t="shared" si="71"/>
        <v>3.2258064516129031E-2</v>
      </c>
      <c r="T6079" s="7">
        <v>1</v>
      </c>
      <c r="U6079">
        <v>5</v>
      </c>
      <c r="V6079" t="s">
        <v>82</v>
      </c>
      <c r="W6079">
        <f t="shared" si="72"/>
        <v>300</v>
      </c>
      <c r="X6079" s="5">
        <v>1</v>
      </c>
      <c r="Y6079" s="15" t="s">
        <v>48</v>
      </c>
      <c r="Z6079" t="s">
        <v>55</v>
      </c>
      <c r="AA6079" t="s">
        <v>1053</v>
      </c>
      <c r="AB6079">
        <v>1</v>
      </c>
      <c r="AC6079" s="22" t="s">
        <v>1481</v>
      </c>
      <c r="AD6079" s="22" t="s">
        <v>1661</v>
      </c>
      <c r="AE6079" t="s">
        <v>1480</v>
      </c>
    </row>
    <row r="6080" spans="1:31" ht="14.4" x14ac:dyDescent="0.3">
      <c r="A6080">
        <v>51</v>
      </c>
      <c r="B6080" t="s">
        <v>24</v>
      </c>
      <c r="C6080" t="s">
        <v>417</v>
      </c>
      <c r="D6080" t="s">
        <v>369</v>
      </c>
      <c r="E6080">
        <v>1982</v>
      </c>
      <c r="F6080" t="s">
        <v>820</v>
      </c>
      <c r="G6080" t="s">
        <v>830</v>
      </c>
      <c r="H6080" s="3" t="s">
        <v>831</v>
      </c>
      <c r="I6080" s="8">
        <v>8.4802149999999994</v>
      </c>
      <c r="J6080" s="8">
        <v>-83.589471000000003</v>
      </c>
      <c r="K6080" t="s">
        <v>109</v>
      </c>
      <c r="L6080" t="s">
        <v>110</v>
      </c>
      <c r="M6080" t="s">
        <v>712</v>
      </c>
      <c r="N6080" s="24" t="s">
        <v>832</v>
      </c>
      <c r="O6080" s="12">
        <v>1977</v>
      </c>
      <c r="P6080" s="12">
        <v>3</v>
      </c>
      <c r="Q6080" s="12">
        <v>1977</v>
      </c>
      <c r="R6080" s="12">
        <v>3</v>
      </c>
      <c r="S6080">
        <f t="shared" si="71"/>
        <v>3.2258064516129031E-2</v>
      </c>
      <c r="T6080" s="7">
        <v>1</v>
      </c>
      <c r="U6080">
        <v>5</v>
      </c>
      <c r="V6080" t="s">
        <v>82</v>
      </c>
      <c r="W6080">
        <f t="shared" si="72"/>
        <v>300</v>
      </c>
      <c r="X6080" s="5">
        <v>1</v>
      </c>
      <c r="Y6080" s="15" t="s">
        <v>48</v>
      </c>
      <c r="Z6080" t="s">
        <v>55</v>
      </c>
      <c r="AA6080" t="s">
        <v>1167</v>
      </c>
      <c r="AB6080">
        <v>0</v>
      </c>
      <c r="AC6080" s="22" t="s">
        <v>1481</v>
      </c>
      <c r="AD6080" s="22" t="s">
        <v>1661</v>
      </c>
      <c r="AE6080" t="s">
        <v>1480</v>
      </c>
    </row>
    <row r="6081" spans="1:31" ht="14.4" x14ac:dyDescent="0.3">
      <c r="A6081">
        <v>51</v>
      </c>
      <c r="B6081" t="s">
        <v>24</v>
      </c>
      <c r="C6081" t="s">
        <v>417</v>
      </c>
      <c r="D6081" t="s">
        <v>369</v>
      </c>
      <c r="E6081">
        <v>1982</v>
      </c>
      <c r="F6081" t="s">
        <v>820</v>
      </c>
      <c r="G6081" t="s">
        <v>830</v>
      </c>
      <c r="H6081" s="3" t="s">
        <v>831</v>
      </c>
      <c r="I6081" s="8">
        <v>8.4802149999999994</v>
      </c>
      <c r="J6081" s="8">
        <v>-83.589471000000003</v>
      </c>
      <c r="K6081" t="s">
        <v>109</v>
      </c>
      <c r="L6081" t="s">
        <v>110</v>
      </c>
      <c r="M6081" t="s">
        <v>712</v>
      </c>
      <c r="N6081" s="24" t="s">
        <v>832</v>
      </c>
      <c r="O6081" s="12">
        <v>1977</v>
      </c>
      <c r="P6081" s="12">
        <v>3</v>
      </c>
      <c r="Q6081" s="12">
        <v>1977</v>
      </c>
      <c r="R6081" s="12">
        <v>3</v>
      </c>
      <c r="S6081">
        <f t="shared" si="71"/>
        <v>3.2258064516129031E-2</v>
      </c>
      <c r="T6081" s="7">
        <v>1</v>
      </c>
      <c r="U6081">
        <v>5</v>
      </c>
      <c r="V6081" t="s">
        <v>82</v>
      </c>
      <c r="W6081">
        <f t="shared" si="72"/>
        <v>300</v>
      </c>
      <c r="X6081" s="5">
        <v>1</v>
      </c>
      <c r="Y6081" s="15" t="s">
        <v>48</v>
      </c>
      <c r="Z6081" t="s">
        <v>55</v>
      </c>
      <c r="AA6081" t="s">
        <v>1187</v>
      </c>
      <c r="AB6081">
        <v>0</v>
      </c>
      <c r="AC6081" s="22" t="s">
        <v>1481</v>
      </c>
      <c r="AD6081" s="22" t="s">
        <v>1661</v>
      </c>
      <c r="AE6081" t="s">
        <v>1480</v>
      </c>
    </row>
    <row r="6082" spans="1:31" ht="14.4" x14ac:dyDescent="0.3">
      <c r="A6082">
        <v>51</v>
      </c>
      <c r="B6082" t="s">
        <v>24</v>
      </c>
      <c r="C6082" t="s">
        <v>417</v>
      </c>
      <c r="D6082" t="s">
        <v>369</v>
      </c>
      <c r="E6082">
        <v>1982</v>
      </c>
      <c r="F6082" t="s">
        <v>820</v>
      </c>
      <c r="G6082" t="s">
        <v>830</v>
      </c>
      <c r="H6082" s="3" t="s">
        <v>831</v>
      </c>
      <c r="I6082" s="8">
        <v>8.4802149999999994</v>
      </c>
      <c r="J6082" s="8">
        <v>-83.589471000000003</v>
      </c>
      <c r="K6082" t="s">
        <v>109</v>
      </c>
      <c r="L6082" t="s">
        <v>110</v>
      </c>
      <c r="M6082" t="s">
        <v>712</v>
      </c>
      <c r="N6082" s="24" t="s">
        <v>832</v>
      </c>
      <c r="O6082" s="12">
        <v>1977</v>
      </c>
      <c r="P6082" s="12">
        <v>3</v>
      </c>
      <c r="Q6082" s="12">
        <v>1977</v>
      </c>
      <c r="R6082" s="12">
        <v>3</v>
      </c>
      <c r="S6082">
        <f t="shared" si="71"/>
        <v>3.2258064516129031E-2</v>
      </c>
      <c r="T6082" s="7">
        <v>1</v>
      </c>
      <c r="U6082">
        <v>5</v>
      </c>
      <c r="V6082" t="s">
        <v>82</v>
      </c>
      <c r="W6082">
        <f t="shared" si="72"/>
        <v>300</v>
      </c>
      <c r="X6082" s="5">
        <v>1</v>
      </c>
      <c r="Y6082" s="15" t="s">
        <v>48</v>
      </c>
      <c r="Z6082" t="s">
        <v>83</v>
      </c>
      <c r="AA6082" t="s">
        <v>128</v>
      </c>
      <c r="AB6082">
        <v>1</v>
      </c>
      <c r="AC6082" s="22" t="s">
        <v>1481</v>
      </c>
      <c r="AD6082" s="22" t="s">
        <v>1661</v>
      </c>
      <c r="AE6082" t="s">
        <v>1480</v>
      </c>
    </row>
    <row r="6083" spans="1:31" ht="14.4" x14ac:dyDescent="0.3">
      <c r="A6083">
        <v>51</v>
      </c>
      <c r="B6083" t="s">
        <v>24</v>
      </c>
      <c r="C6083" t="s">
        <v>417</v>
      </c>
      <c r="D6083" t="s">
        <v>369</v>
      </c>
      <c r="E6083">
        <v>1982</v>
      </c>
      <c r="F6083" t="s">
        <v>820</v>
      </c>
      <c r="G6083" t="s">
        <v>830</v>
      </c>
      <c r="H6083" s="3" t="s">
        <v>831</v>
      </c>
      <c r="I6083" s="8">
        <v>8.4802149999999994</v>
      </c>
      <c r="J6083" s="8">
        <v>-83.589471000000003</v>
      </c>
      <c r="K6083" t="s">
        <v>109</v>
      </c>
      <c r="L6083" t="s">
        <v>110</v>
      </c>
      <c r="M6083" t="s">
        <v>712</v>
      </c>
      <c r="N6083" s="24" t="s">
        <v>832</v>
      </c>
      <c r="O6083" s="12">
        <v>1977</v>
      </c>
      <c r="P6083" s="12">
        <v>3</v>
      </c>
      <c r="Q6083" s="12">
        <v>1977</v>
      </c>
      <c r="R6083" s="12">
        <v>3</v>
      </c>
      <c r="S6083">
        <f t="shared" si="71"/>
        <v>3.2258064516129031E-2</v>
      </c>
      <c r="T6083" s="7">
        <v>1</v>
      </c>
      <c r="U6083">
        <v>5</v>
      </c>
      <c r="V6083" t="s">
        <v>82</v>
      </c>
      <c r="W6083">
        <f t="shared" si="72"/>
        <v>300</v>
      </c>
      <c r="X6083" s="5">
        <v>1</v>
      </c>
      <c r="Y6083" s="15" t="s">
        <v>48</v>
      </c>
      <c r="Z6083" t="s">
        <v>83</v>
      </c>
      <c r="AA6083" t="s">
        <v>84</v>
      </c>
      <c r="AB6083">
        <v>4</v>
      </c>
      <c r="AC6083" s="22" t="s">
        <v>1481</v>
      </c>
      <c r="AD6083" s="22" t="s">
        <v>1661</v>
      </c>
      <c r="AE6083" t="s">
        <v>1480</v>
      </c>
    </row>
    <row r="6084" spans="1:31" ht="14.4" x14ac:dyDescent="0.3">
      <c r="A6084">
        <v>51</v>
      </c>
      <c r="B6084" t="s">
        <v>24</v>
      </c>
      <c r="C6084" t="s">
        <v>417</v>
      </c>
      <c r="D6084" t="s">
        <v>369</v>
      </c>
      <c r="E6084">
        <v>1982</v>
      </c>
      <c r="F6084" t="s">
        <v>820</v>
      </c>
      <c r="G6084" t="s">
        <v>830</v>
      </c>
      <c r="H6084" s="3" t="s">
        <v>831</v>
      </c>
      <c r="I6084" s="8">
        <v>8.4802149999999994</v>
      </c>
      <c r="J6084" s="8">
        <v>-83.589471000000003</v>
      </c>
      <c r="K6084" t="s">
        <v>109</v>
      </c>
      <c r="L6084" t="s">
        <v>110</v>
      </c>
      <c r="M6084" t="s">
        <v>712</v>
      </c>
      <c r="N6084" s="24" t="s">
        <v>832</v>
      </c>
      <c r="O6084" s="12">
        <v>1977</v>
      </c>
      <c r="P6084" s="12">
        <v>3</v>
      </c>
      <c r="Q6084" s="12">
        <v>1977</v>
      </c>
      <c r="R6084" s="12">
        <v>3</v>
      </c>
      <c r="S6084">
        <f t="shared" si="71"/>
        <v>3.2258064516129031E-2</v>
      </c>
      <c r="T6084" s="7">
        <v>1</v>
      </c>
      <c r="U6084">
        <v>5</v>
      </c>
      <c r="V6084" t="s">
        <v>82</v>
      </c>
      <c r="W6084">
        <f t="shared" si="72"/>
        <v>300</v>
      </c>
      <c r="X6084" s="5">
        <v>1</v>
      </c>
      <c r="Y6084" s="15" t="s">
        <v>48</v>
      </c>
      <c r="Z6084" t="s">
        <v>83</v>
      </c>
      <c r="AA6084" t="s">
        <v>911</v>
      </c>
      <c r="AB6084">
        <v>11</v>
      </c>
      <c r="AC6084" s="22" t="s">
        <v>1481</v>
      </c>
      <c r="AD6084" s="22" t="s">
        <v>1661</v>
      </c>
      <c r="AE6084" t="s">
        <v>1480</v>
      </c>
    </row>
    <row r="6085" spans="1:31" ht="14.4" x14ac:dyDescent="0.3">
      <c r="A6085">
        <v>51</v>
      </c>
      <c r="B6085" t="s">
        <v>24</v>
      </c>
      <c r="C6085" t="s">
        <v>417</v>
      </c>
      <c r="D6085" t="s">
        <v>369</v>
      </c>
      <c r="E6085">
        <v>1982</v>
      </c>
      <c r="F6085" t="s">
        <v>820</v>
      </c>
      <c r="G6085" t="s">
        <v>830</v>
      </c>
      <c r="H6085" s="3" t="s">
        <v>831</v>
      </c>
      <c r="I6085" s="8">
        <v>8.4802149999999994</v>
      </c>
      <c r="J6085" s="8">
        <v>-83.589471000000003</v>
      </c>
      <c r="K6085" t="s">
        <v>109</v>
      </c>
      <c r="L6085" t="s">
        <v>110</v>
      </c>
      <c r="M6085" t="s">
        <v>712</v>
      </c>
      <c r="N6085" s="24" t="s">
        <v>832</v>
      </c>
      <c r="O6085" s="12">
        <v>1977</v>
      </c>
      <c r="P6085" s="12">
        <v>3</v>
      </c>
      <c r="Q6085" s="12">
        <v>1977</v>
      </c>
      <c r="R6085" s="12">
        <v>3</v>
      </c>
      <c r="S6085">
        <f t="shared" si="71"/>
        <v>3.2258064516129031E-2</v>
      </c>
      <c r="T6085" s="7">
        <v>1</v>
      </c>
      <c r="U6085">
        <v>5</v>
      </c>
      <c r="V6085" t="s">
        <v>82</v>
      </c>
      <c r="W6085">
        <f t="shared" si="72"/>
        <v>300</v>
      </c>
      <c r="X6085" s="5">
        <v>1</v>
      </c>
      <c r="Y6085" s="15" t="s">
        <v>48</v>
      </c>
      <c r="Z6085" t="s">
        <v>90</v>
      </c>
      <c r="AA6085" t="s">
        <v>666</v>
      </c>
      <c r="AB6085">
        <v>1</v>
      </c>
      <c r="AC6085" s="22" t="s">
        <v>1481</v>
      </c>
      <c r="AD6085" s="22" t="s">
        <v>1661</v>
      </c>
      <c r="AE6085" t="s">
        <v>1480</v>
      </c>
    </row>
    <row r="6086" spans="1:31" ht="14.4" x14ac:dyDescent="0.3">
      <c r="A6086">
        <v>51</v>
      </c>
      <c r="B6086" t="s">
        <v>24</v>
      </c>
      <c r="C6086" t="s">
        <v>417</v>
      </c>
      <c r="D6086" t="s">
        <v>369</v>
      </c>
      <c r="E6086">
        <v>1982</v>
      </c>
      <c r="F6086" t="s">
        <v>820</v>
      </c>
      <c r="G6086" t="s">
        <v>830</v>
      </c>
      <c r="H6086" s="3" t="s">
        <v>831</v>
      </c>
      <c r="I6086" s="8">
        <v>8.4802149999999994</v>
      </c>
      <c r="J6086" s="8">
        <v>-83.589471000000003</v>
      </c>
      <c r="K6086" t="s">
        <v>109</v>
      </c>
      <c r="L6086" t="s">
        <v>110</v>
      </c>
      <c r="M6086" t="s">
        <v>712</v>
      </c>
      <c r="N6086" s="24" t="s">
        <v>832</v>
      </c>
      <c r="O6086" s="12">
        <v>1977</v>
      </c>
      <c r="P6086" s="12">
        <v>3</v>
      </c>
      <c r="Q6086" s="12">
        <v>1977</v>
      </c>
      <c r="R6086" s="12">
        <v>3</v>
      </c>
      <c r="S6086">
        <f t="shared" si="71"/>
        <v>3.2258064516129031E-2</v>
      </c>
      <c r="T6086" s="7">
        <v>1</v>
      </c>
      <c r="U6086">
        <v>5</v>
      </c>
      <c r="V6086" t="s">
        <v>82</v>
      </c>
      <c r="W6086">
        <f t="shared" si="72"/>
        <v>300</v>
      </c>
      <c r="X6086" s="5">
        <v>1</v>
      </c>
      <c r="Y6086" s="15" t="s">
        <v>48</v>
      </c>
      <c r="Z6086" t="s">
        <v>90</v>
      </c>
      <c r="AA6086" t="s">
        <v>91</v>
      </c>
      <c r="AB6086">
        <v>7</v>
      </c>
      <c r="AC6086" s="22" t="s">
        <v>1481</v>
      </c>
      <c r="AD6086" s="22" t="s">
        <v>1661</v>
      </c>
      <c r="AE6086" t="s">
        <v>1480</v>
      </c>
    </row>
    <row r="6087" spans="1:31" ht="14.4" x14ac:dyDescent="0.3">
      <c r="A6087">
        <v>51</v>
      </c>
      <c r="B6087" t="s">
        <v>24</v>
      </c>
      <c r="C6087" t="s">
        <v>417</v>
      </c>
      <c r="D6087" t="s">
        <v>369</v>
      </c>
      <c r="E6087">
        <v>1982</v>
      </c>
      <c r="F6087" t="s">
        <v>833</v>
      </c>
      <c r="G6087" t="s">
        <v>834</v>
      </c>
      <c r="H6087" s="3" t="s">
        <v>835</v>
      </c>
      <c r="I6087" s="8">
        <v>10.839468</v>
      </c>
      <c r="J6087" s="8">
        <v>-85.617486999999997</v>
      </c>
      <c r="K6087" t="s">
        <v>109</v>
      </c>
      <c r="L6087" t="s">
        <v>110</v>
      </c>
      <c r="M6087" t="s">
        <v>68</v>
      </c>
      <c r="N6087" s="24" t="s">
        <v>836</v>
      </c>
      <c r="O6087" s="12">
        <v>1979</v>
      </c>
      <c r="P6087" s="12">
        <v>6</v>
      </c>
      <c r="Q6087" s="12">
        <v>1979</v>
      </c>
      <c r="R6087" s="12">
        <v>6</v>
      </c>
      <c r="S6087">
        <f t="shared" si="71"/>
        <v>3.2258064516129031E-2</v>
      </c>
      <c r="T6087" s="7">
        <v>1</v>
      </c>
      <c r="U6087">
        <v>5</v>
      </c>
      <c r="V6087" t="s">
        <v>82</v>
      </c>
      <c r="W6087">
        <f t="shared" si="72"/>
        <v>300</v>
      </c>
      <c r="X6087" s="5">
        <v>3</v>
      </c>
      <c r="Y6087" s="15" t="s">
        <v>48</v>
      </c>
      <c r="Z6087" t="s">
        <v>49</v>
      </c>
      <c r="AA6087" t="s">
        <v>1197</v>
      </c>
      <c r="AB6087">
        <v>0</v>
      </c>
      <c r="AC6087" t="s">
        <v>1483</v>
      </c>
      <c r="AD6087" t="s">
        <v>1661</v>
      </c>
      <c r="AE6087" t="s">
        <v>1482</v>
      </c>
    </row>
    <row r="6088" spans="1:31" ht="14.4" x14ac:dyDescent="0.3">
      <c r="A6088">
        <v>51</v>
      </c>
      <c r="B6088" t="s">
        <v>24</v>
      </c>
      <c r="C6088" t="s">
        <v>417</v>
      </c>
      <c r="D6088" t="s">
        <v>369</v>
      </c>
      <c r="E6088">
        <v>1982</v>
      </c>
      <c r="F6088" t="s">
        <v>833</v>
      </c>
      <c r="G6088" t="s">
        <v>834</v>
      </c>
      <c r="H6088" s="3" t="s">
        <v>835</v>
      </c>
      <c r="I6088" s="8">
        <v>10.839468</v>
      </c>
      <c r="J6088" s="8">
        <v>-85.617486999999997</v>
      </c>
      <c r="K6088" t="s">
        <v>109</v>
      </c>
      <c r="L6088" t="s">
        <v>110</v>
      </c>
      <c r="M6088" t="s">
        <v>68</v>
      </c>
      <c r="N6088" s="24" t="s">
        <v>836</v>
      </c>
      <c r="O6088" s="12">
        <v>1979</v>
      </c>
      <c r="P6088" s="12">
        <v>6</v>
      </c>
      <c r="Q6088" s="12">
        <v>1979</v>
      </c>
      <c r="R6088" s="12">
        <v>6</v>
      </c>
      <c r="S6088">
        <f t="shared" si="71"/>
        <v>3.2258064516129031E-2</v>
      </c>
      <c r="T6088" s="7">
        <v>1</v>
      </c>
      <c r="U6088">
        <v>5</v>
      </c>
      <c r="V6088" t="s">
        <v>82</v>
      </c>
      <c r="W6088">
        <f t="shared" si="72"/>
        <v>300</v>
      </c>
      <c r="X6088" s="5">
        <v>3</v>
      </c>
      <c r="Y6088" s="15" t="s">
        <v>48</v>
      </c>
      <c r="Z6088" t="s">
        <v>49</v>
      </c>
      <c r="AA6088" t="s">
        <v>1195</v>
      </c>
      <c r="AB6088">
        <v>0</v>
      </c>
      <c r="AC6088" t="s">
        <v>1483</v>
      </c>
      <c r="AD6088" t="s">
        <v>1661</v>
      </c>
      <c r="AE6088" t="s">
        <v>1482</v>
      </c>
    </row>
    <row r="6089" spans="1:31" ht="14.4" x14ac:dyDescent="0.3">
      <c r="A6089">
        <v>51</v>
      </c>
      <c r="B6089" t="s">
        <v>24</v>
      </c>
      <c r="C6089" t="s">
        <v>417</v>
      </c>
      <c r="D6089" t="s">
        <v>369</v>
      </c>
      <c r="E6089">
        <v>1982</v>
      </c>
      <c r="F6089" t="s">
        <v>833</v>
      </c>
      <c r="G6089" t="s">
        <v>834</v>
      </c>
      <c r="H6089" s="3" t="s">
        <v>835</v>
      </c>
      <c r="I6089" s="8">
        <v>10.839468</v>
      </c>
      <c r="J6089" s="8">
        <v>-85.617486999999997</v>
      </c>
      <c r="K6089" t="s">
        <v>109</v>
      </c>
      <c r="L6089" t="s">
        <v>110</v>
      </c>
      <c r="M6089" t="s">
        <v>68</v>
      </c>
      <c r="N6089" s="24" t="s">
        <v>836</v>
      </c>
      <c r="O6089" s="12">
        <v>1979</v>
      </c>
      <c r="P6089" s="12">
        <v>6</v>
      </c>
      <c r="Q6089" s="12">
        <v>1979</v>
      </c>
      <c r="R6089" s="12">
        <v>6</v>
      </c>
      <c r="S6089">
        <f t="shared" si="71"/>
        <v>3.2258064516129031E-2</v>
      </c>
      <c r="T6089" s="7">
        <v>1</v>
      </c>
      <c r="U6089">
        <v>5</v>
      </c>
      <c r="V6089" t="s">
        <v>82</v>
      </c>
      <c r="W6089">
        <f t="shared" si="72"/>
        <v>300</v>
      </c>
      <c r="X6089" s="5">
        <v>3</v>
      </c>
      <c r="Y6089" s="15" t="s">
        <v>48</v>
      </c>
      <c r="Z6089" t="s">
        <v>55</v>
      </c>
      <c r="AA6089" t="s">
        <v>1189</v>
      </c>
      <c r="AB6089">
        <v>2</v>
      </c>
      <c r="AC6089" t="s">
        <v>1483</v>
      </c>
      <c r="AD6089" t="s">
        <v>1661</v>
      </c>
      <c r="AE6089" t="s">
        <v>1482</v>
      </c>
    </row>
    <row r="6090" spans="1:31" ht="14.4" x14ac:dyDescent="0.3">
      <c r="A6090">
        <v>51</v>
      </c>
      <c r="B6090" t="s">
        <v>24</v>
      </c>
      <c r="C6090" t="s">
        <v>417</v>
      </c>
      <c r="D6090" t="s">
        <v>369</v>
      </c>
      <c r="E6090">
        <v>1982</v>
      </c>
      <c r="F6090" t="s">
        <v>833</v>
      </c>
      <c r="G6090" t="s">
        <v>834</v>
      </c>
      <c r="H6090" s="3" t="s">
        <v>835</v>
      </c>
      <c r="I6090" s="8">
        <v>10.839468</v>
      </c>
      <c r="J6090" s="8">
        <v>-85.617486999999997</v>
      </c>
      <c r="K6090" t="s">
        <v>109</v>
      </c>
      <c r="L6090" t="s">
        <v>110</v>
      </c>
      <c r="M6090" t="s">
        <v>68</v>
      </c>
      <c r="N6090" s="24" t="s">
        <v>836</v>
      </c>
      <c r="O6090" s="12">
        <v>1979</v>
      </c>
      <c r="P6090" s="12">
        <v>6</v>
      </c>
      <c r="Q6090" s="12">
        <v>1979</v>
      </c>
      <c r="R6090" s="12">
        <v>6</v>
      </c>
      <c r="S6090">
        <f t="shared" si="71"/>
        <v>3.2258064516129031E-2</v>
      </c>
      <c r="T6090" s="7">
        <v>1</v>
      </c>
      <c r="U6090">
        <v>5</v>
      </c>
      <c r="V6090" t="s">
        <v>82</v>
      </c>
      <c r="W6090">
        <f t="shared" si="72"/>
        <v>300</v>
      </c>
      <c r="X6090" s="5">
        <v>3</v>
      </c>
      <c r="Y6090" s="15" t="s">
        <v>48</v>
      </c>
      <c r="Z6090" t="s">
        <v>55</v>
      </c>
      <c r="AA6090" t="s">
        <v>1146</v>
      </c>
      <c r="AB6090">
        <v>0</v>
      </c>
      <c r="AC6090" t="s">
        <v>1483</v>
      </c>
      <c r="AD6090" t="s">
        <v>1661</v>
      </c>
      <c r="AE6090" t="s">
        <v>1482</v>
      </c>
    </row>
    <row r="6091" spans="1:31" ht="14.4" x14ac:dyDescent="0.3">
      <c r="A6091">
        <v>51</v>
      </c>
      <c r="B6091" t="s">
        <v>24</v>
      </c>
      <c r="C6091" t="s">
        <v>417</v>
      </c>
      <c r="D6091" t="s">
        <v>369</v>
      </c>
      <c r="E6091">
        <v>1982</v>
      </c>
      <c r="F6091" t="s">
        <v>833</v>
      </c>
      <c r="G6091" t="s">
        <v>834</v>
      </c>
      <c r="H6091" s="3" t="s">
        <v>835</v>
      </c>
      <c r="I6091" s="8">
        <v>10.839468</v>
      </c>
      <c r="J6091" s="8">
        <v>-85.617486999999997</v>
      </c>
      <c r="K6091" t="s">
        <v>109</v>
      </c>
      <c r="L6091" t="s">
        <v>110</v>
      </c>
      <c r="M6091" t="s">
        <v>68</v>
      </c>
      <c r="N6091" s="24" t="s">
        <v>836</v>
      </c>
      <c r="O6091" s="12">
        <v>1979</v>
      </c>
      <c r="P6091" s="12">
        <v>6</v>
      </c>
      <c r="Q6091" s="12">
        <v>1979</v>
      </c>
      <c r="R6091" s="12">
        <v>6</v>
      </c>
      <c r="S6091">
        <f t="shared" si="71"/>
        <v>3.2258064516129031E-2</v>
      </c>
      <c r="T6091" s="7">
        <v>1</v>
      </c>
      <c r="U6091">
        <v>5</v>
      </c>
      <c r="V6091" t="s">
        <v>82</v>
      </c>
      <c r="W6091">
        <f t="shared" si="72"/>
        <v>300</v>
      </c>
      <c r="X6091" s="5">
        <v>3</v>
      </c>
      <c r="Y6091" s="15" t="s">
        <v>48</v>
      </c>
      <c r="Z6091" t="s">
        <v>55</v>
      </c>
      <c r="AA6091" t="s">
        <v>1161</v>
      </c>
      <c r="AB6091">
        <v>1</v>
      </c>
      <c r="AC6091" t="s">
        <v>1483</v>
      </c>
      <c r="AD6091" t="s">
        <v>1661</v>
      </c>
      <c r="AE6091" t="s">
        <v>1482</v>
      </c>
    </row>
    <row r="6092" spans="1:31" ht="14.4" x14ac:dyDescent="0.3">
      <c r="A6092">
        <v>51</v>
      </c>
      <c r="B6092" t="s">
        <v>24</v>
      </c>
      <c r="C6092" t="s">
        <v>417</v>
      </c>
      <c r="D6092" t="s">
        <v>369</v>
      </c>
      <c r="E6092">
        <v>1982</v>
      </c>
      <c r="F6092" t="s">
        <v>833</v>
      </c>
      <c r="G6092" t="s">
        <v>834</v>
      </c>
      <c r="H6092" s="3" t="s">
        <v>835</v>
      </c>
      <c r="I6092" s="8">
        <v>10.839468</v>
      </c>
      <c r="J6092" s="8">
        <v>-85.617486999999997</v>
      </c>
      <c r="K6092" t="s">
        <v>109</v>
      </c>
      <c r="L6092" t="s">
        <v>110</v>
      </c>
      <c r="M6092" t="s">
        <v>68</v>
      </c>
      <c r="N6092" s="24" t="s">
        <v>836</v>
      </c>
      <c r="O6092" s="12">
        <v>1979</v>
      </c>
      <c r="P6092" s="12">
        <v>6</v>
      </c>
      <c r="Q6092" s="12">
        <v>1979</v>
      </c>
      <c r="R6092" s="12">
        <v>6</v>
      </c>
      <c r="S6092">
        <f t="shared" si="71"/>
        <v>3.2258064516129031E-2</v>
      </c>
      <c r="T6092" s="7">
        <v>1</v>
      </c>
      <c r="U6092">
        <v>5</v>
      </c>
      <c r="V6092" t="s">
        <v>82</v>
      </c>
      <c r="W6092">
        <f t="shared" si="72"/>
        <v>300</v>
      </c>
      <c r="X6092" s="5">
        <v>3</v>
      </c>
      <c r="Y6092" s="15" t="s">
        <v>48</v>
      </c>
      <c r="Z6092" t="s">
        <v>55</v>
      </c>
      <c r="AA6092" t="s">
        <v>1082</v>
      </c>
      <c r="AB6092">
        <v>21</v>
      </c>
      <c r="AC6092" t="s">
        <v>1483</v>
      </c>
      <c r="AD6092" t="s">
        <v>1661</v>
      </c>
      <c r="AE6092" t="s">
        <v>1482</v>
      </c>
    </row>
    <row r="6093" spans="1:31" ht="14.4" x14ac:dyDescent="0.3">
      <c r="A6093">
        <v>51</v>
      </c>
      <c r="B6093" t="s">
        <v>24</v>
      </c>
      <c r="C6093" t="s">
        <v>417</v>
      </c>
      <c r="D6093" t="s">
        <v>369</v>
      </c>
      <c r="E6093">
        <v>1982</v>
      </c>
      <c r="F6093" t="s">
        <v>833</v>
      </c>
      <c r="G6093" t="s">
        <v>834</v>
      </c>
      <c r="H6093" s="3" t="s">
        <v>835</v>
      </c>
      <c r="I6093" s="8">
        <v>10.839468</v>
      </c>
      <c r="J6093" s="8">
        <v>-85.617486999999997</v>
      </c>
      <c r="K6093" t="s">
        <v>109</v>
      </c>
      <c r="L6093" t="s">
        <v>110</v>
      </c>
      <c r="M6093" t="s">
        <v>68</v>
      </c>
      <c r="N6093" s="24" t="s">
        <v>836</v>
      </c>
      <c r="O6093" s="12">
        <v>1979</v>
      </c>
      <c r="P6093" s="12">
        <v>6</v>
      </c>
      <c r="Q6093" s="12">
        <v>1979</v>
      </c>
      <c r="R6093" s="12">
        <v>6</v>
      </c>
      <c r="S6093">
        <f t="shared" si="71"/>
        <v>3.2258064516129031E-2</v>
      </c>
      <c r="T6093" s="7">
        <v>1</v>
      </c>
      <c r="U6093">
        <v>5</v>
      </c>
      <c r="V6093" t="s">
        <v>82</v>
      </c>
      <c r="W6093">
        <f t="shared" si="72"/>
        <v>300</v>
      </c>
      <c r="X6093" s="5">
        <v>3</v>
      </c>
      <c r="Y6093" s="15" t="s">
        <v>48</v>
      </c>
      <c r="Z6093" t="s">
        <v>55</v>
      </c>
      <c r="AA6093" t="s">
        <v>1162</v>
      </c>
      <c r="AB6093">
        <v>0</v>
      </c>
      <c r="AC6093" t="s">
        <v>1483</v>
      </c>
      <c r="AD6093" t="s">
        <v>1661</v>
      </c>
      <c r="AE6093" t="s">
        <v>1482</v>
      </c>
    </row>
    <row r="6094" spans="1:31" ht="14.4" x14ac:dyDescent="0.3">
      <c r="A6094">
        <v>51</v>
      </c>
      <c r="B6094" t="s">
        <v>24</v>
      </c>
      <c r="C6094" t="s">
        <v>417</v>
      </c>
      <c r="D6094" t="s">
        <v>369</v>
      </c>
      <c r="E6094">
        <v>1982</v>
      </c>
      <c r="F6094" t="s">
        <v>833</v>
      </c>
      <c r="G6094" t="s">
        <v>834</v>
      </c>
      <c r="H6094" s="3" t="s">
        <v>835</v>
      </c>
      <c r="I6094" s="8">
        <v>10.839468</v>
      </c>
      <c r="J6094" s="8">
        <v>-85.617486999999997</v>
      </c>
      <c r="K6094" t="s">
        <v>109</v>
      </c>
      <c r="L6094" t="s">
        <v>110</v>
      </c>
      <c r="M6094" t="s">
        <v>68</v>
      </c>
      <c r="N6094" s="24" t="s">
        <v>836</v>
      </c>
      <c r="O6094" s="12">
        <v>1979</v>
      </c>
      <c r="P6094" s="12">
        <v>6</v>
      </c>
      <c r="Q6094" s="12">
        <v>1979</v>
      </c>
      <c r="R6094" s="12">
        <v>6</v>
      </c>
      <c r="S6094">
        <f t="shared" si="71"/>
        <v>3.2258064516129031E-2</v>
      </c>
      <c r="T6094" s="7">
        <v>1</v>
      </c>
      <c r="U6094">
        <v>5</v>
      </c>
      <c r="V6094" t="s">
        <v>82</v>
      </c>
      <c r="W6094">
        <f t="shared" si="72"/>
        <v>300</v>
      </c>
      <c r="X6094" s="5">
        <v>3</v>
      </c>
      <c r="Y6094" s="15" t="s">
        <v>48</v>
      </c>
      <c r="Z6094" t="s">
        <v>55</v>
      </c>
      <c r="AA6094" t="s">
        <v>1163</v>
      </c>
      <c r="AB6094">
        <v>0</v>
      </c>
      <c r="AC6094" t="s">
        <v>1483</v>
      </c>
      <c r="AD6094" t="s">
        <v>1661</v>
      </c>
      <c r="AE6094" t="s">
        <v>1482</v>
      </c>
    </row>
    <row r="6095" spans="1:31" ht="14.4" x14ac:dyDescent="0.3">
      <c r="A6095">
        <v>51</v>
      </c>
      <c r="B6095" t="s">
        <v>24</v>
      </c>
      <c r="C6095" t="s">
        <v>417</v>
      </c>
      <c r="D6095" t="s">
        <v>369</v>
      </c>
      <c r="E6095">
        <v>1982</v>
      </c>
      <c r="F6095" t="s">
        <v>833</v>
      </c>
      <c r="G6095" t="s">
        <v>834</v>
      </c>
      <c r="H6095" s="3" t="s">
        <v>835</v>
      </c>
      <c r="I6095" s="8">
        <v>10.839468</v>
      </c>
      <c r="J6095" s="8">
        <v>-85.617486999999997</v>
      </c>
      <c r="K6095" t="s">
        <v>109</v>
      </c>
      <c r="L6095" t="s">
        <v>110</v>
      </c>
      <c r="M6095" t="s">
        <v>68</v>
      </c>
      <c r="N6095" s="24" t="s">
        <v>836</v>
      </c>
      <c r="O6095" s="12">
        <v>1979</v>
      </c>
      <c r="P6095" s="12">
        <v>6</v>
      </c>
      <c r="Q6095" s="12">
        <v>1979</v>
      </c>
      <c r="R6095" s="12">
        <v>6</v>
      </c>
      <c r="S6095">
        <f t="shared" si="71"/>
        <v>3.2258064516129031E-2</v>
      </c>
      <c r="T6095" s="7">
        <v>1</v>
      </c>
      <c r="U6095">
        <v>5</v>
      </c>
      <c r="V6095" t="s">
        <v>82</v>
      </c>
      <c r="W6095">
        <f t="shared" si="72"/>
        <v>300</v>
      </c>
      <c r="X6095" s="5">
        <v>3</v>
      </c>
      <c r="Y6095" s="15" t="s">
        <v>48</v>
      </c>
      <c r="Z6095" t="s">
        <v>55</v>
      </c>
      <c r="AA6095" t="s">
        <v>379</v>
      </c>
      <c r="AB6095">
        <v>4</v>
      </c>
      <c r="AC6095" t="s">
        <v>1483</v>
      </c>
      <c r="AD6095" t="s">
        <v>1661</v>
      </c>
      <c r="AE6095" t="s">
        <v>1482</v>
      </c>
    </row>
    <row r="6096" spans="1:31" ht="14.4" x14ac:dyDescent="0.3">
      <c r="A6096">
        <v>51</v>
      </c>
      <c r="B6096" t="s">
        <v>24</v>
      </c>
      <c r="C6096" t="s">
        <v>417</v>
      </c>
      <c r="D6096" t="s">
        <v>369</v>
      </c>
      <c r="E6096">
        <v>1982</v>
      </c>
      <c r="F6096" t="s">
        <v>833</v>
      </c>
      <c r="G6096" t="s">
        <v>834</v>
      </c>
      <c r="H6096" s="3" t="s">
        <v>835</v>
      </c>
      <c r="I6096" s="8">
        <v>10.839468</v>
      </c>
      <c r="J6096" s="8">
        <v>-85.617486999999997</v>
      </c>
      <c r="K6096" t="s">
        <v>109</v>
      </c>
      <c r="L6096" t="s">
        <v>110</v>
      </c>
      <c r="M6096" t="s">
        <v>68</v>
      </c>
      <c r="N6096" s="24" t="s">
        <v>836</v>
      </c>
      <c r="O6096" s="12">
        <v>1979</v>
      </c>
      <c r="P6096" s="12">
        <v>6</v>
      </c>
      <c r="Q6096" s="12">
        <v>1979</v>
      </c>
      <c r="R6096" s="12">
        <v>6</v>
      </c>
      <c r="S6096">
        <f t="shared" si="71"/>
        <v>3.2258064516129031E-2</v>
      </c>
      <c r="T6096" s="7">
        <v>1</v>
      </c>
      <c r="U6096">
        <v>5</v>
      </c>
      <c r="V6096" t="s">
        <v>82</v>
      </c>
      <c r="W6096">
        <f t="shared" si="72"/>
        <v>300</v>
      </c>
      <c r="X6096" s="5">
        <v>3</v>
      </c>
      <c r="Y6096" s="15" t="s">
        <v>48</v>
      </c>
      <c r="Z6096" t="s">
        <v>55</v>
      </c>
      <c r="AA6096" t="s">
        <v>876</v>
      </c>
      <c r="AB6096">
        <v>0</v>
      </c>
      <c r="AC6096" t="s">
        <v>1483</v>
      </c>
      <c r="AD6096" t="s">
        <v>1661</v>
      </c>
      <c r="AE6096" t="s">
        <v>1482</v>
      </c>
    </row>
    <row r="6097" spans="1:31" ht="14.4" x14ac:dyDescent="0.3">
      <c r="A6097">
        <v>51</v>
      </c>
      <c r="B6097" t="s">
        <v>24</v>
      </c>
      <c r="C6097" t="s">
        <v>417</v>
      </c>
      <c r="D6097" t="s">
        <v>369</v>
      </c>
      <c r="E6097">
        <v>1982</v>
      </c>
      <c r="F6097" t="s">
        <v>833</v>
      </c>
      <c r="G6097" t="s">
        <v>834</v>
      </c>
      <c r="H6097" s="3" t="s">
        <v>835</v>
      </c>
      <c r="I6097" s="8">
        <v>10.839468</v>
      </c>
      <c r="J6097" s="8">
        <v>-85.617486999999997</v>
      </c>
      <c r="K6097" t="s">
        <v>109</v>
      </c>
      <c r="L6097" t="s">
        <v>110</v>
      </c>
      <c r="M6097" t="s">
        <v>68</v>
      </c>
      <c r="N6097" s="24" t="s">
        <v>836</v>
      </c>
      <c r="O6097" s="12">
        <v>1979</v>
      </c>
      <c r="P6097" s="12">
        <v>6</v>
      </c>
      <c r="Q6097" s="12">
        <v>1979</v>
      </c>
      <c r="R6097" s="12">
        <v>6</v>
      </c>
      <c r="S6097">
        <f t="shared" si="71"/>
        <v>3.2258064516129031E-2</v>
      </c>
      <c r="T6097" s="7">
        <v>1</v>
      </c>
      <c r="U6097">
        <v>5</v>
      </c>
      <c r="V6097" t="s">
        <v>82</v>
      </c>
      <c r="W6097">
        <f t="shared" si="72"/>
        <v>300</v>
      </c>
      <c r="X6097" s="5">
        <v>3</v>
      </c>
      <c r="Y6097" s="15" t="s">
        <v>48</v>
      </c>
      <c r="Z6097" t="s">
        <v>55</v>
      </c>
      <c r="AA6097" t="s">
        <v>1167</v>
      </c>
      <c r="AB6097">
        <v>7</v>
      </c>
      <c r="AC6097" t="s">
        <v>1483</v>
      </c>
      <c r="AD6097" t="s">
        <v>1661</v>
      </c>
      <c r="AE6097" t="s">
        <v>1482</v>
      </c>
    </row>
    <row r="6098" spans="1:31" ht="14.4" x14ac:dyDescent="0.3">
      <c r="A6098">
        <v>51</v>
      </c>
      <c r="B6098" t="s">
        <v>24</v>
      </c>
      <c r="C6098" t="s">
        <v>417</v>
      </c>
      <c r="D6098" t="s">
        <v>369</v>
      </c>
      <c r="E6098">
        <v>1982</v>
      </c>
      <c r="F6098" t="s">
        <v>833</v>
      </c>
      <c r="G6098" t="s">
        <v>834</v>
      </c>
      <c r="H6098" s="3" t="s">
        <v>835</v>
      </c>
      <c r="I6098" s="8">
        <v>10.839468</v>
      </c>
      <c r="J6098" s="8">
        <v>-85.617486999999997</v>
      </c>
      <c r="K6098" t="s">
        <v>109</v>
      </c>
      <c r="L6098" t="s">
        <v>110</v>
      </c>
      <c r="M6098" t="s">
        <v>68</v>
      </c>
      <c r="N6098" s="24" t="s">
        <v>836</v>
      </c>
      <c r="O6098" s="12">
        <v>1979</v>
      </c>
      <c r="P6098" s="12">
        <v>6</v>
      </c>
      <c r="Q6098" s="12">
        <v>1979</v>
      </c>
      <c r="R6098" s="12">
        <v>6</v>
      </c>
      <c r="S6098">
        <f t="shared" si="71"/>
        <v>3.2258064516129031E-2</v>
      </c>
      <c r="T6098" s="7">
        <v>1</v>
      </c>
      <c r="U6098">
        <v>5</v>
      </c>
      <c r="V6098" t="s">
        <v>82</v>
      </c>
      <c r="W6098">
        <f t="shared" si="72"/>
        <v>300</v>
      </c>
      <c r="X6098" s="5">
        <v>3</v>
      </c>
      <c r="Y6098" s="15" t="s">
        <v>48</v>
      </c>
      <c r="Z6098" t="s">
        <v>55</v>
      </c>
      <c r="AA6098" t="s">
        <v>1129</v>
      </c>
      <c r="AB6098">
        <v>0</v>
      </c>
      <c r="AC6098" t="s">
        <v>1483</v>
      </c>
      <c r="AD6098" t="s">
        <v>1661</v>
      </c>
      <c r="AE6098" t="s">
        <v>1482</v>
      </c>
    </row>
    <row r="6099" spans="1:31" ht="14.4" x14ac:dyDescent="0.3">
      <c r="A6099">
        <v>51</v>
      </c>
      <c r="B6099" t="s">
        <v>24</v>
      </c>
      <c r="C6099" t="s">
        <v>417</v>
      </c>
      <c r="D6099" t="s">
        <v>369</v>
      </c>
      <c r="E6099">
        <v>1982</v>
      </c>
      <c r="F6099" t="s">
        <v>833</v>
      </c>
      <c r="G6099" t="s">
        <v>834</v>
      </c>
      <c r="H6099" s="3" t="s">
        <v>835</v>
      </c>
      <c r="I6099" s="8">
        <v>10.839468</v>
      </c>
      <c r="J6099" s="8">
        <v>-85.617486999999997</v>
      </c>
      <c r="K6099" t="s">
        <v>109</v>
      </c>
      <c r="L6099" t="s">
        <v>110</v>
      </c>
      <c r="M6099" t="s">
        <v>68</v>
      </c>
      <c r="N6099" s="24" t="s">
        <v>836</v>
      </c>
      <c r="O6099" s="12">
        <v>1979</v>
      </c>
      <c r="P6099" s="12">
        <v>6</v>
      </c>
      <c r="Q6099" s="12">
        <v>1979</v>
      </c>
      <c r="R6099" s="12">
        <v>6</v>
      </c>
      <c r="S6099">
        <f t="shared" si="71"/>
        <v>3.2258064516129031E-2</v>
      </c>
      <c r="T6099" s="7">
        <v>1</v>
      </c>
      <c r="U6099">
        <v>5</v>
      </c>
      <c r="V6099" t="s">
        <v>82</v>
      </c>
      <c r="W6099">
        <f t="shared" si="72"/>
        <v>300</v>
      </c>
      <c r="X6099" s="5">
        <v>3</v>
      </c>
      <c r="Y6099" s="15" t="s">
        <v>48</v>
      </c>
      <c r="Z6099" t="s">
        <v>55</v>
      </c>
      <c r="AA6099" t="s">
        <v>1198</v>
      </c>
      <c r="AB6099">
        <v>124</v>
      </c>
      <c r="AC6099" t="s">
        <v>1483</v>
      </c>
      <c r="AD6099" t="s">
        <v>1661</v>
      </c>
      <c r="AE6099" t="s">
        <v>1482</v>
      </c>
    </row>
    <row r="6100" spans="1:31" ht="14.4" x14ac:dyDescent="0.3">
      <c r="A6100">
        <v>51</v>
      </c>
      <c r="B6100" t="s">
        <v>24</v>
      </c>
      <c r="C6100" t="s">
        <v>417</v>
      </c>
      <c r="D6100" t="s">
        <v>369</v>
      </c>
      <c r="E6100">
        <v>1982</v>
      </c>
      <c r="F6100" t="s">
        <v>833</v>
      </c>
      <c r="G6100" t="s">
        <v>834</v>
      </c>
      <c r="H6100" s="3" t="s">
        <v>835</v>
      </c>
      <c r="I6100" s="8">
        <v>10.839468</v>
      </c>
      <c r="J6100" s="8">
        <v>-85.617486999999997</v>
      </c>
      <c r="K6100" t="s">
        <v>109</v>
      </c>
      <c r="L6100" t="s">
        <v>110</v>
      </c>
      <c r="M6100" t="s">
        <v>68</v>
      </c>
      <c r="N6100" s="24" t="s">
        <v>836</v>
      </c>
      <c r="O6100" s="12">
        <v>1979</v>
      </c>
      <c r="P6100" s="12">
        <v>6</v>
      </c>
      <c r="Q6100" s="12">
        <v>1979</v>
      </c>
      <c r="R6100" s="12">
        <v>6</v>
      </c>
      <c r="S6100">
        <f t="shared" si="71"/>
        <v>3.2258064516129031E-2</v>
      </c>
      <c r="T6100" s="7">
        <v>1</v>
      </c>
      <c r="U6100">
        <v>5</v>
      </c>
      <c r="V6100" t="s">
        <v>82</v>
      </c>
      <c r="W6100">
        <f t="shared" si="72"/>
        <v>300</v>
      </c>
      <c r="X6100" s="5">
        <v>3</v>
      </c>
      <c r="Y6100" s="15" t="s">
        <v>48</v>
      </c>
      <c r="Z6100" t="s">
        <v>83</v>
      </c>
      <c r="AA6100" t="s">
        <v>84</v>
      </c>
      <c r="AB6100">
        <v>4</v>
      </c>
      <c r="AC6100" t="s">
        <v>1483</v>
      </c>
      <c r="AD6100" t="s">
        <v>1661</v>
      </c>
      <c r="AE6100" t="s">
        <v>1482</v>
      </c>
    </row>
    <row r="6101" spans="1:31" ht="14.4" x14ac:dyDescent="0.3">
      <c r="A6101">
        <v>51</v>
      </c>
      <c r="B6101" t="s">
        <v>24</v>
      </c>
      <c r="C6101" t="s">
        <v>417</v>
      </c>
      <c r="D6101" t="s">
        <v>369</v>
      </c>
      <c r="E6101">
        <v>1982</v>
      </c>
      <c r="F6101" t="s">
        <v>833</v>
      </c>
      <c r="G6101" t="s">
        <v>834</v>
      </c>
      <c r="H6101" s="3" t="s">
        <v>835</v>
      </c>
      <c r="I6101" s="8">
        <v>10.839468</v>
      </c>
      <c r="J6101" s="8">
        <v>-85.617486999999997</v>
      </c>
      <c r="K6101" t="s">
        <v>109</v>
      </c>
      <c r="L6101" t="s">
        <v>110</v>
      </c>
      <c r="M6101" t="s">
        <v>68</v>
      </c>
      <c r="N6101" s="24" t="s">
        <v>836</v>
      </c>
      <c r="O6101" s="12">
        <v>1979</v>
      </c>
      <c r="P6101" s="12">
        <v>6</v>
      </c>
      <c r="Q6101" s="12">
        <v>1979</v>
      </c>
      <c r="R6101" s="12">
        <v>6</v>
      </c>
      <c r="S6101">
        <f t="shared" si="71"/>
        <v>3.2258064516129031E-2</v>
      </c>
      <c r="T6101" s="7">
        <v>1</v>
      </c>
      <c r="U6101">
        <v>5</v>
      </c>
      <c r="V6101" t="s">
        <v>82</v>
      </c>
      <c r="W6101">
        <f t="shared" si="72"/>
        <v>300</v>
      </c>
      <c r="X6101" s="5">
        <v>3</v>
      </c>
      <c r="Y6101" s="15" t="s">
        <v>48</v>
      </c>
      <c r="Z6101" t="s">
        <v>83</v>
      </c>
      <c r="AA6101" t="s">
        <v>911</v>
      </c>
      <c r="AB6101">
        <v>2</v>
      </c>
      <c r="AC6101" t="s">
        <v>1483</v>
      </c>
      <c r="AD6101" t="s">
        <v>1661</v>
      </c>
      <c r="AE6101" t="s">
        <v>1482</v>
      </c>
    </row>
    <row r="6102" spans="1:31" ht="14.4" x14ac:dyDescent="0.3">
      <c r="A6102">
        <v>51</v>
      </c>
      <c r="B6102" t="s">
        <v>24</v>
      </c>
      <c r="C6102" t="s">
        <v>417</v>
      </c>
      <c r="D6102" t="s">
        <v>369</v>
      </c>
      <c r="E6102">
        <v>1982</v>
      </c>
      <c r="F6102" t="s">
        <v>833</v>
      </c>
      <c r="G6102" t="s">
        <v>834</v>
      </c>
      <c r="H6102" s="3" t="s">
        <v>835</v>
      </c>
      <c r="I6102" s="8">
        <v>10.839468</v>
      </c>
      <c r="J6102" s="8">
        <v>-85.617486999999997</v>
      </c>
      <c r="K6102" t="s">
        <v>109</v>
      </c>
      <c r="L6102" t="s">
        <v>110</v>
      </c>
      <c r="M6102" t="s">
        <v>68</v>
      </c>
      <c r="N6102" s="24" t="s">
        <v>836</v>
      </c>
      <c r="O6102" s="12">
        <v>1979</v>
      </c>
      <c r="P6102" s="12">
        <v>6</v>
      </c>
      <c r="Q6102" s="12">
        <v>1979</v>
      </c>
      <c r="R6102" s="12">
        <v>6</v>
      </c>
      <c r="S6102">
        <f t="shared" si="71"/>
        <v>3.2258064516129031E-2</v>
      </c>
      <c r="T6102" s="7">
        <v>1</v>
      </c>
      <c r="U6102">
        <v>5</v>
      </c>
      <c r="V6102" t="s">
        <v>82</v>
      </c>
      <c r="W6102">
        <f t="shared" si="72"/>
        <v>300</v>
      </c>
      <c r="X6102" s="5">
        <v>3</v>
      </c>
      <c r="Y6102" s="15" t="s">
        <v>48</v>
      </c>
      <c r="Z6102" t="s">
        <v>83</v>
      </c>
      <c r="AA6102" t="s">
        <v>87</v>
      </c>
      <c r="AB6102">
        <v>3</v>
      </c>
      <c r="AC6102" t="s">
        <v>1483</v>
      </c>
      <c r="AD6102" t="s">
        <v>1661</v>
      </c>
      <c r="AE6102" t="s">
        <v>1482</v>
      </c>
    </row>
    <row r="6103" spans="1:31" ht="14.4" x14ac:dyDescent="0.3">
      <c r="A6103">
        <v>51</v>
      </c>
      <c r="B6103" t="s">
        <v>24</v>
      </c>
      <c r="C6103" t="s">
        <v>417</v>
      </c>
      <c r="D6103" t="s">
        <v>369</v>
      </c>
      <c r="E6103">
        <v>1982</v>
      </c>
      <c r="F6103" t="s">
        <v>833</v>
      </c>
      <c r="G6103" t="s">
        <v>834</v>
      </c>
      <c r="H6103" s="3" t="s">
        <v>835</v>
      </c>
      <c r="I6103" s="8">
        <v>10.839468</v>
      </c>
      <c r="J6103" s="8">
        <v>-85.617486999999997</v>
      </c>
      <c r="K6103" t="s">
        <v>109</v>
      </c>
      <c r="L6103" t="s">
        <v>110</v>
      </c>
      <c r="M6103" t="s">
        <v>68</v>
      </c>
      <c r="N6103" s="24" t="s">
        <v>836</v>
      </c>
      <c r="O6103" s="12">
        <v>1979</v>
      </c>
      <c r="P6103" s="12">
        <v>6</v>
      </c>
      <c r="Q6103" s="12">
        <v>1979</v>
      </c>
      <c r="R6103" s="12">
        <v>6</v>
      </c>
      <c r="S6103">
        <f t="shared" si="71"/>
        <v>3.2258064516129031E-2</v>
      </c>
      <c r="T6103" s="7">
        <v>1</v>
      </c>
      <c r="U6103">
        <v>5</v>
      </c>
      <c r="V6103" t="s">
        <v>82</v>
      </c>
      <c r="W6103">
        <f t="shared" si="72"/>
        <v>300</v>
      </c>
      <c r="X6103" s="5">
        <v>3</v>
      </c>
      <c r="Y6103" s="15" t="s">
        <v>48</v>
      </c>
      <c r="Z6103" t="s">
        <v>90</v>
      </c>
      <c r="AA6103" t="s">
        <v>666</v>
      </c>
      <c r="AB6103">
        <v>1</v>
      </c>
      <c r="AC6103" t="s">
        <v>1483</v>
      </c>
      <c r="AD6103" t="s">
        <v>1661</v>
      </c>
      <c r="AE6103" t="s">
        <v>1482</v>
      </c>
    </row>
    <row r="6104" spans="1:31" ht="14.4" x14ac:dyDescent="0.3">
      <c r="A6104">
        <v>51</v>
      </c>
      <c r="B6104" t="s">
        <v>24</v>
      </c>
      <c r="C6104" t="s">
        <v>417</v>
      </c>
      <c r="D6104" t="s">
        <v>369</v>
      </c>
      <c r="E6104">
        <v>1982</v>
      </c>
      <c r="F6104" t="s">
        <v>833</v>
      </c>
      <c r="G6104" t="s">
        <v>834</v>
      </c>
      <c r="H6104" s="3" t="s">
        <v>835</v>
      </c>
      <c r="I6104" s="8">
        <v>10.839468</v>
      </c>
      <c r="J6104" s="8">
        <v>-85.617486999999997</v>
      </c>
      <c r="K6104" t="s">
        <v>109</v>
      </c>
      <c r="L6104" t="s">
        <v>110</v>
      </c>
      <c r="M6104" t="s">
        <v>68</v>
      </c>
      <c r="N6104" s="24" t="s">
        <v>836</v>
      </c>
      <c r="O6104" s="12">
        <v>1979</v>
      </c>
      <c r="P6104" s="12">
        <v>6</v>
      </c>
      <c r="Q6104" s="12">
        <v>1979</v>
      </c>
      <c r="R6104" s="12">
        <v>6</v>
      </c>
      <c r="S6104">
        <f t="shared" si="71"/>
        <v>3.2258064516129031E-2</v>
      </c>
      <c r="T6104" s="7">
        <v>1</v>
      </c>
      <c r="U6104">
        <v>5</v>
      </c>
      <c r="V6104" t="s">
        <v>82</v>
      </c>
      <c r="W6104">
        <f t="shared" si="72"/>
        <v>300</v>
      </c>
      <c r="X6104" s="5">
        <v>3</v>
      </c>
      <c r="Y6104" s="15" t="s">
        <v>48</v>
      </c>
      <c r="Z6104" t="s">
        <v>90</v>
      </c>
      <c r="AA6104" t="s">
        <v>91</v>
      </c>
      <c r="AB6104">
        <v>5</v>
      </c>
      <c r="AC6104" t="s">
        <v>1483</v>
      </c>
      <c r="AD6104" t="s">
        <v>1661</v>
      </c>
      <c r="AE6104" t="s">
        <v>1482</v>
      </c>
    </row>
    <row r="6105" spans="1:31" ht="14.4" x14ac:dyDescent="0.3">
      <c r="A6105">
        <v>51</v>
      </c>
      <c r="B6105" t="s">
        <v>24</v>
      </c>
      <c r="C6105" t="s">
        <v>417</v>
      </c>
      <c r="D6105" t="s">
        <v>369</v>
      </c>
      <c r="E6105">
        <v>1982</v>
      </c>
      <c r="F6105" t="s">
        <v>833</v>
      </c>
      <c r="G6105" t="s">
        <v>837</v>
      </c>
      <c r="H6105" s="3" t="s">
        <v>838</v>
      </c>
      <c r="I6105" s="8">
        <v>10.839468</v>
      </c>
      <c r="J6105" s="8">
        <v>-85.617486999999997</v>
      </c>
      <c r="K6105" t="s">
        <v>109</v>
      </c>
      <c r="L6105" t="s">
        <v>110</v>
      </c>
      <c r="M6105" t="s">
        <v>68</v>
      </c>
      <c r="N6105" s="24" t="s">
        <v>839</v>
      </c>
      <c r="O6105" s="12">
        <v>1977</v>
      </c>
      <c r="P6105" s="12">
        <v>8</v>
      </c>
      <c r="Q6105" s="12">
        <v>1977</v>
      </c>
      <c r="R6105" s="12">
        <v>8</v>
      </c>
      <c r="S6105">
        <f t="shared" si="71"/>
        <v>3.2258064516129031E-2</v>
      </c>
      <c r="T6105" s="7">
        <v>1</v>
      </c>
      <c r="U6105">
        <v>5</v>
      </c>
      <c r="V6105" t="s">
        <v>82</v>
      </c>
      <c r="W6105">
        <f t="shared" si="72"/>
        <v>300</v>
      </c>
      <c r="X6105" s="5">
        <v>3</v>
      </c>
      <c r="Y6105" s="15" t="s">
        <v>48</v>
      </c>
      <c r="Z6105" t="s">
        <v>49</v>
      </c>
      <c r="AA6105" t="s">
        <v>1197</v>
      </c>
      <c r="AB6105">
        <v>0</v>
      </c>
      <c r="AC6105" t="s">
        <v>1483</v>
      </c>
      <c r="AD6105" t="s">
        <v>1661</v>
      </c>
      <c r="AE6105" t="s">
        <v>1482</v>
      </c>
    </row>
    <row r="6106" spans="1:31" ht="14.4" x14ac:dyDescent="0.3">
      <c r="A6106">
        <v>51</v>
      </c>
      <c r="B6106" t="s">
        <v>24</v>
      </c>
      <c r="C6106" t="s">
        <v>417</v>
      </c>
      <c r="D6106" t="s">
        <v>369</v>
      </c>
      <c r="E6106">
        <v>1982</v>
      </c>
      <c r="F6106" t="s">
        <v>833</v>
      </c>
      <c r="G6106" t="s">
        <v>837</v>
      </c>
      <c r="H6106" s="3" t="s">
        <v>838</v>
      </c>
      <c r="I6106" s="8">
        <v>10.839468</v>
      </c>
      <c r="J6106" s="8">
        <v>-85.617486999999997</v>
      </c>
      <c r="K6106" t="s">
        <v>109</v>
      </c>
      <c r="L6106" t="s">
        <v>110</v>
      </c>
      <c r="M6106" t="s">
        <v>68</v>
      </c>
      <c r="N6106" s="24" t="s">
        <v>839</v>
      </c>
      <c r="O6106" s="12">
        <v>1977</v>
      </c>
      <c r="P6106" s="12">
        <v>8</v>
      </c>
      <c r="Q6106" s="12">
        <v>1977</v>
      </c>
      <c r="R6106" s="12">
        <v>8</v>
      </c>
      <c r="S6106">
        <f t="shared" si="71"/>
        <v>3.2258064516129031E-2</v>
      </c>
      <c r="T6106" s="7">
        <v>1</v>
      </c>
      <c r="U6106">
        <v>5</v>
      </c>
      <c r="V6106" t="s">
        <v>82</v>
      </c>
      <c r="W6106">
        <f t="shared" si="72"/>
        <v>300</v>
      </c>
      <c r="X6106" s="5">
        <v>3</v>
      </c>
      <c r="Y6106" s="15" t="s">
        <v>48</v>
      </c>
      <c r="Z6106" t="s">
        <v>49</v>
      </c>
      <c r="AA6106" t="s">
        <v>1195</v>
      </c>
      <c r="AB6106">
        <v>1</v>
      </c>
      <c r="AC6106" t="s">
        <v>1483</v>
      </c>
      <c r="AD6106" t="s">
        <v>1661</v>
      </c>
      <c r="AE6106" t="s">
        <v>1482</v>
      </c>
    </row>
    <row r="6107" spans="1:31" ht="14.4" x14ac:dyDescent="0.3">
      <c r="A6107">
        <v>51</v>
      </c>
      <c r="B6107" t="s">
        <v>24</v>
      </c>
      <c r="C6107" t="s">
        <v>417</v>
      </c>
      <c r="D6107" t="s">
        <v>369</v>
      </c>
      <c r="E6107">
        <v>1982</v>
      </c>
      <c r="F6107" t="s">
        <v>833</v>
      </c>
      <c r="G6107" t="s">
        <v>837</v>
      </c>
      <c r="H6107" s="3" t="s">
        <v>838</v>
      </c>
      <c r="I6107" s="8">
        <v>10.839468</v>
      </c>
      <c r="J6107" s="8">
        <v>-85.617486999999997</v>
      </c>
      <c r="K6107" t="s">
        <v>109</v>
      </c>
      <c r="L6107" t="s">
        <v>110</v>
      </c>
      <c r="M6107" t="s">
        <v>68</v>
      </c>
      <c r="N6107" s="24" t="s">
        <v>839</v>
      </c>
      <c r="O6107" s="12">
        <v>1977</v>
      </c>
      <c r="P6107" s="12">
        <v>8</v>
      </c>
      <c r="Q6107" s="12">
        <v>1977</v>
      </c>
      <c r="R6107" s="12">
        <v>8</v>
      </c>
      <c r="S6107">
        <f t="shared" si="71"/>
        <v>3.2258064516129031E-2</v>
      </c>
      <c r="T6107" s="7">
        <v>1</v>
      </c>
      <c r="U6107">
        <v>5</v>
      </c>
      <c r="V6107" t="s">
        <v>82</v>
      </c>
      <c r="W6107">
        <f t="shared" si="72"/>
        <v>300</v>
      </c>
      <c r="X6107" s="5">
        <v>3</v>
      </c>
      <c r="Y6107" s="15" t="s">
        <v>48</v>
      </c>
      <c r="Z6107" t="s">
        <v>55</v>
      </c>
      <c r="AA6107" t="s">
        <v>1189</v>
      </c>
      <c r="AB6107">
        <v>0</v>
      </c>
      <c r="AC6107" t="s">
        <v>1483</v>
      </c>
      <c r="AD6107" t="s">
        <v>1661</v>
      </c>
      <c r="AE6107" t="s">
        <v>1482</v>
      </c>
    </row>
    <row r="6108" spans="1:31" ht="14.4" x14ac:dyDescent="0.3">
      <c r="A6108">
        <v>51</v>
      </c>
      <c r="B6108" t="s">
        <v>24</v>
      </c>
      <c r="C6108" t="s">
        <v>417</v>
      </c>
      <c r="D6108" t="s">
        <v>369</v>
      </c>
      <c r="E6108">
        <v>1982</v>
      </c>
      <c r="F6108" t="s">
        <v>833</v>
      </c>
      <c r="G6108" t="s">
        <v>837</v>
      </c>
      <c r="H6108" s="3" t="s">
        <v>838</v>
      </c>
      <c r="I6108" s="8">
        <v>10.839468</v>
      </c>
      <c r="J6108" s="8">
        <v>-85.617486999999997</v>
      </c>
      <c r="K6108" t="s">
        <v>109</v>
      </c>
      <c r="L6108" t="s">
        <v>110</v>
      </c>
      <c r="M6108" t="s">
        <v>68</v>
      </c>
      <c r="N6108" s="24" t="s">
        <v>839</v>
      </c>
      <c r="O6108" s="12">
        <v>1977</v>
      </c>
      <c r="P6108" s="12">
        <v>8</v>
      </c>
      <c r="Q6108" s="12">
        <v>1977</v>
      </c>
      <c r="R6108" s="12">
        <v>8</v>
      </c>
      <c r="S6108">
        <f t="shared" si="71"/>
        <v>3.2258064516129031E-2</v>
      </c>
      <c r="T6108" s="7">
        <v>1</v>
      </c>
      <c r="U6108">
        <v>5</v>
      </c>
      <c r="V6108" t="s">
        <v>82</v>
      </c>
      <c r="W6108">
        <f t="shared" si="72"/>
        <v>300</v>
      </c>
      <c r="X6108" s="5">
        <v>3</v>
      </c>
      <c r="Y6108" s="15" t="s">
        <v>48</v>
      </c>
      <c r="Z6108" t="s">
        <v>55</v>
      </c>
      <c r="AA6108" t="s">
        <v>1146</v>
      </c>
      <c r="AB6108">
        <v>12</v>
      </c>
      <c r="AC6108" t="s">
        <v>1483</v>
      </c>
      <c r="AD6108" t="s">
        <v>1661</v>
      </c>
      <c r="AE6108" t="s">
        <v>1482</v>
      </c>
    </row>
    <row r="6109" spans="1:31" ht="14.4" x14ac:dyDescent="0.3">
      <c r="A6109">
        <v>51</v>
      </c>
      <c r="B6109" t="s">
        <v>24</v>
      </c>
      <c r="C6109" t="s">
        <v>417</v>
      </c>
      <c r="D6109" t="s">
        <v>369</v>
      </c>
      <c r="E6109">
        <v>1982</v>
      </c>
      <c r="F6109" t="s">
        <v>833</v>
      </c>
      <c r="G6109" t="s">
        <v>837</v>
      </c>
      <c r="H6109" s="3" t="s">
        <v>838</v>
      </c>
      <c r="I6109" s="8">
        <v>10.839468</v>
      </c>
      <c r="J6109" s="8">
        <v>-85.617486999999997</v>
      </c>
      <c r="K6109" t="s">
        <v>109</v>
      </c>
      <c r="L6109" t="s">
        <v>110</v>
      </c>
      <c r="M6109" t="s">
        <v>68</v>
      </c>
      <c r="N6109" s="24" t="s">
        <v>839</v>
      </c>
      <c r="O6109" s="12">
        <v>1977</v>
      </c>
      <c r="P6109" s="12">
        <v>8</v>
      </c>
      <c r="Q6109" s="12">
        <v>1977</v>
      </c>
      <c r="R6109" s="12">
        <v>8</v>
      </c>
      <c r="S6109">
        <f t="shared" si="71"/>
        <v>3.2258064516129031E-2</v>
      </c>
      <c r="T6109" s="7">
        <v>1</v>
      </c>
      <c r="U6109">
        <v>5</v>
      </c>
      <c r="V6109" t="s">
        <v>82</v>
      </c>
      <c r="W6109">
        <f t="shared" si="72"/>
        <v>300</v>
      </c>
      <c r="X6109" s="5">
        <v>3</v>
      </c>
      <c r="Y6109" s="15" t="s">
        <v>48</v>
      </c>
      <c r="Z6109" t="s">
        <v>55</v>
      </c>
      <c r="AA6109" t="s">
        <v>1161</v>
      </c>
      <c r="AB6109">
        <v>0</v>
      </c>
      <c r="AC6109" t="s">
        <v>1483</v>
      </c>
      <c r="AD6109" t="s">
        <v>1661</v>
      </c>
      <c r="AE6109" t="s">
        <v>1482</v>
      </c>
    </row>
    <row r="6110" spans="1:31" ht="14.4" x14ac:dyDescent="0.3">
      <c r="A6110">
        <v>51</v>
      </c>
      <c r="B6110" t="s">
        <v>24</v>
      </c>
      <c r="C6110" t="s">
        <v>417</v>
      </c>
      <c r="D6110" t="s">
        <v>369</v>
      </c>
      <c r="E6110">
        <v>1982</v>
      </c>
      <c r="F6110" t="s">
        <v>833</v>
      </c>
      <c r="G6110" t="s">
        <v>837</v>
      </c>
      <c r="H6110" s="3" t="s">
        <v>838</v>
      </c>
      <c r="I6110" s="8">
        <v>10.839468</v>
      </c>
      <c r="J6110" s="8">
        <v>-85.617486999999997</v>
      </c>
      <c r="K6110" t="s">
        <v>109</v>
      </c>
      <c r="L6110" t="s">
        <v>110</v>
      </c>
      <c r="M6110" t="s">
        <v>68</v>
      </c>
      <c r="N6110" s="24" t="s">
        <v>839</v>
      </c>
      <c r="O6110" s="12">
        <v>1977</v>
      </c>
      <c r="P6110" s="12">
        <v>8</v>
      </c>
      <c r="Q6110" s="12">
        <v>1977</v>
      </c>
      <c r="R6110" s="12">
        <v>8</v>
      </c>
      <c r="S6110">
        <f t="shared" si="71"/>
        <v>3.2258064516129031E-2</v>
      </c>
      <c r="T6110" s="7">
        <v>1</v>
      </c>
      <c r="U6110">
        <v>5</v>
      </c>
      <c r="V6110" t="s">
        <v>82</v>
      </c>
      <c r="W6110">
        <f t="shared" si="72"/>
        <v>300</v>
      </c>
      <c r="X6110" s="5">
        <v>3</v>
      </c>
      <c r="Y6110" s="15" t="s">
        <v>48</v>
      </c>
      <c r="Z6110" t="s">
        <v>55</v>
      </c>
      <c r="AA6110" t="s">
        <v>1082</v>
      </c>
      <c r="AB6110">
        <v>2</v>
      </c>
      <c r="AC6110" t="s">
        <v>1483</v>
      </c>
      <c r="AD6110" t="s">
        <v>1661</v>
      </c>
      <c r="AE6110" t="s">
        <v>1482</v>
      </c>
    </row>
    <row r="6111" spans="1:31" ht="14.4" x14ac:dyDescent="0.3">
      <c r="A6111">
        <v>51</v>
      </c>
      <c r="B6111" t="s">
        <v>24</v>
      </c>
      <c r="C6111" t="s">
        <v>417</v>
      </c>
      <c r="D6111" t="s">
        <v>369</v>
      </c>
      <c r="E6111">
        <v>1982</v>
      </c>
      <c r="F6111" t="s">
        <v>833</v>
      </c>
      <c r="G6111" t="s">
        <v>837</v>
      </c>
      <c r="H6111" s="3" t="s">
        <v>838</v>
      </c>
      <c r="I6111" s="8">
        <v>10.839468</v>
      </c>
      <c r="J6111" s="8">
        <v>-85.617486999999997</v>
      </c>
      <c r="K6111" t="s">
        <v>109</v>
      </c>
      <c r="L6111" t="s">
        <v>110</v>
      </c>
      <c r="M6111" t="s">
        <v>68</v>
      </c>
      <c r="N6111" s="24" t="s">
        <v>839</v>
      </c>
      <c r="O6111" s="12">
        <v>1977</v>
      </c>
      <c r="P6111" s="12">
        <v>8</v>
      </c>
      <c r="Q6111" s="12">
        <v>1977</v>
      </c>
      <c r="R6111" s="12">
        <v>8</v>
      </c>
      <c r="S6111">
        <f t="shared" si="71"/>
        <v>3.2258064516129031E-2</v>
      </c>
      <c r="T6111" s="7">
        <v>1</v>
      </c>
      <c r="U6111">
        <v>5</v>
      </c>
      <c r="V6111" t="s">
        <v>82</v>
      </c>
      <c r="W6111">
        <f t="shared" si="72"/>
        <v>300</v>
      </c>
      <c r="X6111" s="5">
        <v>3</v>
      </c>
      <c r="Y6111" s="15" t="s">
        <v>48</v>
      </c>
      <c r="Z6111" t="s">
        <v>55</v>
      </c>
      <c r="AA6111" t="s">
        <v>1162</v>
      </c>
      <c r="AB6111">
        <v>0</v>
      </c>
      <c r="AC6111" t="s">
        <v>1483</v>
      </c>
      <c r="AD6111" t="s">
        <v>1661</v>
      </c>
      <c r="AE6111" t="s">
        <v>1482</v>
      </c>
    </row>
    <row r="6112" spans="1:31" ht="14.4" x14ac:dyDescent="0.3">
      <c r="A6112">
        <v>51</v>
      </c>
      <c r="B6112" t="s">
        <v>24</v>
      </c>
      <c r="C6112" t="s">
        <v>417</v>
      </c>
      <c r="D6112" t="s">
        <v>369</v>
      </c>
      <c r="E6112">
        <v>1982</v>
      </c>
      <c r="F6112" t="s">
        <v>833</v>
      </c>
      <c r="G6112" t="s">
        <v>837</v>
      </c>
      <c r="H6112" s="3" t="s">
        <v>838</v>
      </c>
      <c r="I6112" s="8">
        <v>10.839468</v>
      </c>
      <c r="J6112" s="8">
        <v>-85.617486999999997</v>
      </c>
      <c r="K6112" t="s">
        <v>109</v>
      </c>
      <c r="L6112" t="s">
        <v>110</v>
      </c>
      <c r="M6112" t="s">
        <v>68</v>
      </c>
      <c r="N6112" s="24" t="s">
        <v>839</v>
      </c>
      <c r="O6112" s="12">
        <v>1977</v>
      </c>
      <c r="P6112" s="12">
        <v>8</v>
      </c>
      <c r="Q6112" s="12">
        <v>1977</v>
      </c>
      <c r="R6112" s="12">
        <v>8</v>
      </c>
      <c r="S6112">
        <f t="shared" si="71"/>
        <v>3.2258064516129031E-2</v>
      </c>
      <c r="T6112" s="7">
        <v>1</v>
      </c>
      <c r="U6112">
        <v>5</v>
      </c>
      <c r="V6112" t="s">
        <v>82</v>
      </c>
      <c r="W6112">
        <f t="shared" si="72"/>
        <v>300</v>
      </c>
      <c r="X6112" s="5">
        <v>3</v>
      </c>
      <c r="Y6112" s="15" t="s">
        <v>48</v>
      </c>
      <c r="Z6112" t="s">
        <v>55</v>
      </c>
      <c r="AA6112" t="s">
        <v>1163</v>
      </c>
      <c r="AB6112">
        <v>6</v>
      </c>
      <c r="AC6112" t="s">
        <v>1483</v>
      </c>
      <c r="AD6112" t="s">
        <v>1661</v>
      </c>
      <c r="AE6112" t="s">
        <v>1482</v>
      </c>
    </row>
    <row r="6113" spans="1:31" ht="14.4" x14ac:dyDescent="0.3">
      <c r="A6113">
        <v>51</v>
      </c>
      <c r="B6113" t="s">
        <v>24</v>
      </c>
      <c r="C6113" t="s">
        <v>417</v>
      </c>
      <c r="D6113" t="s">
        <v>369</v>
      </c>
      <c r="E6113">
        <v>1982</v>
      </c>
      <c r="F6113" t="s">
        <v>833</v>
      </c>
      <c r="G6113" t="s">
        <v>837</v>
      </c>
      <c r="H6113" s="3" t="s">
        <v>838</v>
      </c>
      <c r="I6113" s="8">
        <v>10.839468</v>
      </c>
      <c r="J6113" s="8">
        <v>-85.617486999999997</v>
      </c>
      <c r="K6113" t="s">
        <v>109</v>
      </c>
      <c r="L6113" t="s">
        <v>110</v>
      </c>
      <c r="M6113" t="s">
        <v>68</v>
      </c>
      <c r="N6113" s="24" t="s">
        <v>839</v>
      </c>
      <c r="O6113" s="12">
        <v>1977</v>
      </c>
      <c r="P6113" s="12">
        <v>8</v>
      </c>
      <c r="Q6113" s="12">
        <v>1977</v>
      </c>
      <c r="R6113" s="12">
        <v>8</v>
      </c>
      <c r="S6113">
        <f t="shared" si="71"/>
        <v>3.2258064516129031E-2</v>
      </c>
      <c r="T6113" s="7">
        <v>1</v>
      </c>
      <c r="U6113">
        <v>5</v>
      </c>
      <c r="V6113" t="s">
        <v>82</v>
      </c>
      <c r="W6113">
        <f t="shared" si="72"/>
        <v>300</v>
      </c>
      <c r="X6113" s="5">
        <v>3</v>
      </c>
      <c r="Y6113" s="15" t="s">
        <v>48</v>
      </c>
      <c r="Z6113" t="s">
        <v>55</v>
      </c>
      <c r="AA6113" t="s">
        <v>379</v>
      </c>
      <c r="AB6113">
        <v>2</v>
      </c>
      <c r="AC6113" t="s">
        <v>1483</v>
      </c>
      <c r="AD6113" t="s">
        <v>1661</v>
      </c>
      <c r="AE6113" t="s">
        <v>1482</v>
      </c>
    </row>
    <row r="6114" spans="1:31" ht="14.4" x14ac:dyDescent="0.3">
      <c r="A6114">
        <v>51</v>
      </c>
      <c r="B6114" t="s">
        <v>24</v>
      </c>
      <c r="C6114" t="s">
        <v>417</v>
      </c>
      <c r="D6114" t="s">
        <v>369</v>
      </c>
      <c r="E6114">
        <v>1982</v>
      </c>
      <c r="F6114" t="s">
        <v>833</v>
      </c>
      <c r="G6114" t="s">
        <v>837</v>
      </c>
      <c r="H6114" s="3" t="s">
        <v>838</v>
      </c>
      <c r="I6114" s="8">
        <v>10.839468</v>
      </c>
      <c r="J6114" s="8">
        <v>-85.617486999999997</v>
      </c>
      <c r="K6114" t="s">
        <v>109</v>
      </c>
      <c r="L6114" t="s">
        <v>110</v>
      </c>
      <c r="M6114" t="s">
        <v>68</v>
      </c>
      <c r="N6114" s="24" t="s">
        <v>839</v>
      </c>
      <c r="O6114" s="12">
        <v>1977</v>
      </c>
      <c r="P6114" s="12">
        <v>8</v>
      </c>
      <c r="Q6114" s="12">
        <v>1977</v>
      </c>
      <c r="R6114" s="12">
        <v>8</v>
      </c>
      <c r="S6114">
        <f t="shared" si="71"/>
        <v>3.2258064516129031E-2</v>
      </c>
      <c r="T6114" s="7">
        <v>1</v>
      </c>
      <c r="U6114">
        <v>5</v>
      </c>
      <c r="V6114" t="s">
        <v>82</v>
      </c>
      <c r="W6114">
        <f t="shared" si="72"/>
        <v>300</v>
      </c>
      <c r="X6114" s="5">
        <v>3</v>
      </c>
      <c r="Y6114" s="15" t="s">
        <v>48</v>
      </c>
      <c r="Z6114" t="s">
        <v>55</v>
      </c>
      <c r="AA6114" t="s">
        <v>876</v>
      </c>
      <c r="AB6114">
        <v>0</v>
      </c>
      <c r="AC6114" t="s">
        <v>1483</v>
      </c>
      <c r="AD6114" t="s">
        <v>1661</v>
      </c>
      <c r="AE6114" t="s">
        <v>1482</v>
      </c>
    </row>
    <row r="6115" spans="1:31" ht="14.4" x14ac:dyDescent="0.3">
      <c r="A6115">
        <v>51</v>
      </c>
      <c r="B6115" t="s">
        <v>24</v>
      </c>
      <c r="C6115" t="s">
        <v>417</v>
      </c>
      <c r="D6115" t="s">
        <v>369</v>
      </c>
      <c r="E6115">
        <v>1982</v>
      </c>
      <c r="F6115" t="s">
        <v>833</v>
      </c>
      <c r="G6115" t="s">
        <v>837</v>
      </c>
      <c r="H6115" s="3" t="s">
        <v>838</v>
      </c>
      <c r="I6115" s="8">
        <v>10.839468</v>
      </c>
      <c r="J6115" s="8">
        <v>-85.617486999999997</v>
      </c>
      <c r="K6115" t="s">
        <v>109</v>
      </c>
      <c r="L6115" t="s">
        <v>110</v>
      </c>
      <c r="M6115" t="s">
        <v>68</v>
      </c>
      <c r="N6115" s="24" t="s">
        <v>839</v>
      </c>
      <c r="O6115" s="12">
        <v>1977</v>
      </c>
      <c r="P6115" s="12">
        <v>8</v>
      </c>
      <c r="Q6115" s="12">
        <v>1977</v>
      </c>
      <c r="R6115" s="12">
        <v>8</v>
      </c>
      <c r="S6115">
        <f t="shared" si="71"/>
        <v>3.2258064516129031E-2</v>
      </c>
      <c r="T6115" s="7">
        <v>1</v>
      </c>
      <c r="U6115">
        <v>5</v>
      </c>
      <c r="V6115" t="s">
        <v>82</v>
      </c>
      <c r="W6115">
        <f t="shared" si="72"/>
        <v>300</v>
      </c>
      <c r="X6115" s="5">
        <v>3</v>
      </c>
      <c r="Y6115" s="15" t="s">
        <v>48</v>
      </c>
      <c r="Z6115" t="s">
        <v>55</v>
      </c>
      <c r="AA6115" t="s">
        <v>1167</v>
      </c>
      <c r="AB6115">
        <v>3</v>
      </c>
      <c r="AC6115" t="s">
        <v>1483</v>
      </c>
      <c r="AD6115" t="s">
        <v>1661</v>
      </c>
      <c r="AE6115" t="s">
        <v>1482</v>
      </c>
    </row>
    <row r="6116" spans="1:31" ht="14.4" x14ac:dyDescent="0.3">
      <c r="A6116">
        <v>51</v>
      </c>
      <c r="B6116" t="s">
        <v>24</v>
      </c>
      <c r="C6116" t="s">
        <v>417</v>
      </c>
      <c r="D6116" t="s">
        <v>369</v>
      </c>
      <c r="E6116">
        <v>1982</v>
      </c>
      <c r="F6116" t="s">
        <v>833</v>
      </c>
      <c r="G6116" t="s">
        <v>837</v>
      </c>
      <c r="H6116" s="3" t="s">
        <v>838</v>
      </c>
      <c r="I6116" s="8">
        <v>10.839468</v>
      </c>
      <c r="J6116" s="8">
        <v>-85.617486999999997</v>
      </c>
      <c r="K6116" t="s">
        <v>109</v>
      </c>
      <c r="L6116" t="s">
        <v>110</v>
      </c>
      <c r="M6116" t="s">
        <v>68</v>
      </c>
      <c r="N6116" s="24" t="s">
        <v>839</v>
      </c>
      <c r="O6116" s="12">
        <v>1977</v>
      </c>
      <c r="P6116" s="12">
        <v>8</v>
      </c>
      <c r="Q6116" s="12">
        <v>1977</v>
      </c>
      <c r="R6116" s="12">
        <v>8</v>
      </c>
      <c r="S6116">
        <f t="shared" si="71"/>
        <v>3.2258064516129031E-2</v>
      </c>
      <c r="T6116" s="7">
        <v>1</v>
      </c>
      <c r="U6116">
        <v>5</v>
      </c>
      <c r="V6116" t="s">
        <v>82</v>
      </c>
      <c r="W6116">
        <f t="shared" si="72"/>
        <v>300</v>
      </c>
      <c r="X6116" s="5">
        <v>3</v>
      </c>
      <c r="Y6116" s="15" t="s">
        <v>48</v>
      </c>
      <c r="Z6116" t="s">
        <v>55</v>
      </c>
      <c r="AA6116" t="s">
        <v>1129</v>
      </c>
      <c r="AB6116">
        <v>27</v>
      </c>
      <c r="AC6116" t="s">
        <v>1483</v>
      </c>
      <c r="AD6116" t="s">
        <v>1661</v>
      </c>
      <c r="AE6116" t="s">
        <v>1482</v>
      </c>
    </row>
    <row r="6117" spans="1:31" ht="14.4" x14ac:dyDescent="0.3">
      <c r="A6117">
        <v>51</v>
      </c>
      <c r="B6117" t="s">
        <v>24</v>
      </c>
      <c r="C6117" t="s">
        <v>417</v>
      </c>
      <c r="D6117" t="s">
        <v>369</v>
      </c>
      <c r="E6117">
        <v>1982</v>
      </c>
      <c r="F6117" t="s">
        <v>833</v>
      </c>
      <c r="G6117" t="s">
        <v>837</v>
      </c>
      <c r="H6117" s="3" t="s">
        <v>838</v>
      </c>
      <c r="I6117" s="8">
        <v>10.839468</v>
      </c>
      <c r="J6117" s="8">
        <v>-85.617486999999997</v>
      </c>
      <c r="K6117" t="s">
        <v>109</v>
      </c>
      <c r="L6117" t="s">
        <v>110</v>
      </c>
      <c r="M6117" t="s">
        <v>68</v>
      </c>
      <c r="N6117" s="24" t="s">
        <v>839</v>
      </c>
      <c r="O6117" s="12">
        <v>1977</v>
      </c>
      <c r="P6117" s="12">
        <v>8</v>
      </c>
      <c r="Q6117" s="12">
        <v>1977</v>
      </c>
      <c r="R6117" s="12">
        <v>8</v>
      </c>
      <c r="S6117">
        <f t="shared" si="71"/>
        <v>3.2258064516129031E-2</v>
      </c>
      <c r="T6117" s="7">
        <v>1</v>
      </c>
      <c r="U6117">
        <v>5</v>
      </c>
      <c r="V6117" t="s">
        <v>82</v>
      </c>
      <c r="W6117">
        <f t="shared" si="72"/>
        <v>300</v>
      </c>
      <c r="X6117" s="5">
        <v>3</v>
      </c>
      <c r="Y6117" s="15" t="s">
        <v>48</v>
      </c>
      <c r="Z6117" t="s">
        <v>55</v>
      </c>
      <c r="AA6117" t="s">
        <v>1198</v>
      </c>
      <c r="AB6117">
        <v>157</v>
      </c>
      <c r="AC6117" t="s">
        <v>1483</v>
      </c>
      <c r="AD6117" t="s">
        <v>1661</v>
      </c>
      <c r="AE6117" t="s">
        <v>1482</v>
      </c>
    </row>
    <row r="6118" spans="1:31" ht="14.4" x14ac:dyDescent="0.3">
      <c r="A6118">
        <v>51</v>
      </c>
      <c r="B6118" t="s">
        <v>24</v>
      </c>
      <c r="C6118" t="s">
        <v>417</v>
      </c>
      <c r="D6118" t="s">
        <v>369</v>
      </c>
      <c r="E6118">
        <v>1982</v>
      </c>
      <c r="F6118" t="s">
        <v>833</v>
      </c>
      <c r="G6118" t="s">
        <v>837</v>
      </c>
      <c r="H6118" s="3" t="s">
        <v>838</v>
      </c>
      <c r="I6118" s="8">
        <v>10.839468</v>
      </c>
      <c r="J6118" s="8">
        <v>-85.617486999999997</v>
      </c>
      <c r="K6118" t="s">
        <v>109</v>
      </c>
      <c r="L6118" t="s">
        <v>110</v>
      </c>
      <c r="M6118" t="s">
        <v>68</v>
      </c>
      <c r="N6118" s="24" t="s">
        <v>839</v>
      </c>
      <c r="O6118" s="12">
        <v>1977</v>
      </c>
      <c r="P6118" s="12">
        <v>8</v>
      </c>
      <c r="Q6118" s="12">
        <v>1977</v>
      </c>
      <c r="R6118" s="12">
        <v>8</v>
      </c>
      <c r="S6118">
        <f t="shared" si="71"/>
        <v>3.2258064516129031E-2</v>
      </c>
      <c r="T6118" s="7">
        <v>1</v>
      </c>
      <c r="U6118">
        <v>5</v>
      </c>
      <c r="V6118" t="s">
        <v>82</v>
      </c>
      <c r="W6118">
        <f t="shared" si="72"/>
        <v>300</v>
      </c>
      <c r="X6118" s="5">
        <v>3</v>
      </c>
      <c r="Y6118" s="15" t="s">
        <v>48</v>
      </c>
      <c r="Z6118" t="s">
        <v>83</v>
      </c>
      <c r="AA6118" t="s">
        <v>84</v>
      </c>
      <c r="AB6118">
        <v>2</v>
      </c>
      <c r="AC6118" t="s">
        <v>1483</v>
      </c>
      <c r="AD6118" t="s">
        <v>1661</v>
      </c>
      <c r="AE6118" t="s">
        <v>1482</v>
      </c>
    </row>
    <row r="6119" spans="1:31" ht="14.4" x14ac:dyDescent="0.3">
      <c r="A6119">
        <v>51</v>
      </c>
      <c r="B6119" t="s">
        <v>24</v>
      </c>
      <c r="C6119" t="s">
        <v>417</v>
      </c>
      <c r="D6119" t="s">
        <v>369</v>
      </c>
      <c r="E6119">
        <v>1982</v>
      </c>
      <c r="F6119" t="s">
        <v>833</v>
      </c>
      <c r="G6119" t="s">
        <v>837</v>
      </c>
      <c r="H6119" s="3" t="s">
        <v>838</v>
      </c>
      <c r="I6119" s="8">
        <v>10.839468</v>
      </c>
      <c r="J6119" s="8">
        <v>-85.617486999999997</v>
      </c>
      <c r="K6119" t="s">
        <v>109</v>
      </c>
      <c r="L6119" t="s">
        <v>110</v>
      </c>
      <c r="M6119" t="s">
        <v>68</v>
      </c>
      <c r="N6119" s="24" t="s">
        <v>839</v>
      </c>
      <c r="O6119" s="12">
        <v>1977</v>
      </c>
      <c r="P6119" s="12">
        <v>8</v>
      </c>
      <c r="Q6119" s="12">
        <v>1977</v>
      </c>
      <c r="R6119" s="12">
        <v>8</v>
      </c>
      <c r="S6119">
        <f t="shared" si="71"/>
        <v>3.2258064516129031E-2</v>
      </c>
      <c r="T6119" s="7">
        <v>1</v>
      </c>
      <c r="U6119">
        <v>5</v>
      </c>
      <c r="V6119" t="s">
        <v>82</v>
      </c>
      <c r="W6119">
        <f t="shared" si="72"/>
        <v>300</v>
      </c>
      <c r="X6119" s="5">
        <v>3</v>
      </c>
      <c r="Y6119" s="15" t="s">
        <v>48</v>
      </c>
      <c r="Z6119" t="s">
        <v>83</v>
      </c>
      <c r="AA6119" t="s">
        <v>911</v>
      </c>
      <c r="AB6119">
        <v>0</v>
      </c>
      <c r="AC6119" t="s">
        <v>1483</v>
      </c>
      <c r="AD6119" t="s">
        <v>1661</v>
      </c>
      <c r="AE6119" t="s">
        <v>1482</v>
      </c>
    </row>
    <row r="6120" spans="1:31" ht="14.4" x14ac:dyDescent="0.3">
      <c r="A6120">
        <v>51</v>
      </c>
      <c r="B6120" t="s">
        <v>24</v>
      </c>
      <c r="C6120" t="s">
        <v>417</v>
      </c>
      <c r="D6120" t="s">
        <v>369</v>
      </c>
      <c r="E6120">
        <v>1982</v>
      </c>
      <c r="F6120" t="s">
        <v>833</v>
      </c>
      <c r="G6120" t="s">
        <v>837</v>
      </c>
      <c r="H6120" s="3" t="s">
        <v>838</v>
      </c>
      <c r="I6120" s="8">
        <v>10.839468</v>
      </c>
      <c r="J6120" s="8">
        <v>-85.617486999999997</v>
      </c>
      <c r="K6120" t="s">
        <v>109</v>
      </c>
      <c r="L6120" t="s">
        <v>110</v>
      </c>
      <c r="M6120" t="s">
        <v>68</v>
      </c>
      <c r="N6120" s="24" t="s">
        <v>839</v>
      </c>
      <c r="O6120" s="12">
        <v>1977</v>
      </c>
      <c r="P6120" s="12">
        <v>8</v>
      </c>
      <c r="Q6120" s="12">
        <v>1977</v>
      </c>
      <c r="R6120" s="12">
        <v>8</v>
      </c>
      <c r="S6120">
        <f t="shared" si="71"/>
        <v>3.2258064516129031E-2</v>
      </c>
      <c r="T6120" s="7">
        <v>1</v>
      </c>
      <c r="U6120">
        <v>5</v>
      </c>
      <c r="V6120" t="s">
        <v>82</v>
      </c>
      <c r="W6120">
        <f t="shared" si="72"/>
        <v>300</v>
      </c>
      <c r="X6120" s="5">
        <v>3</v>
      </c>
      <c r="Y6120" s="15" t="s">
        <v>48</v>
      </c>
      <c r="Z6120" t="s">
        <v>83</v>
      </c>
      <c r="AA6120" t="s">
        <v>87</v>
      </c>
      <c r="AB6120">
        <v>2</v>
      </c>
      <c r="AC6120" t="s">
        <v>1483</v>
      </c>
      <c r="AD6120" t="s">
        <v>1661</v>
      </c>
      <c r="AE6120" t="s">
        <v>1482</v>
      </c>
    </row>
    <row r="6121" spans="1:31" ht="14.4" x14ac:dyDescent="0.3">
      <c r="A6121">
        <v>51</v>
      </c>
      <c r="B6121" t="s">
        <v>24</v>
      </c>
      <c r="C6121" t="s">
        <v>417</v>
      </c>
      <c r="D6121" t="s">
        <v>369</v>
      </c>
      <c r="E6121">
        <v>1982</v>
      </c>
      <c r="F6121" t="s">
        <v>833</v>
      </c>
      <c r="G6121" t="s">
        <v>837</v>
      </c>
      <c r="H6121" s="3" t="s">
        <v>838</v>
      </c>
      <c r="I6121" s="8">
        <v>10.839468</v>
      </c>
      <c r="J6121" s="8">
        <v>-85.617486999999997</v>
      </c>
      <c r="K6121" t="s">
        <v>109</v>
      </c>
      <c r="L6121" t="s">
        <v>110</v>
      </c>
      <c r="M6121" t="s">
        <v>68</v>
      </c>
      <c r="N6121" s="24" t="s">
        <v>839</v>
      </c>
      <c r="O6121" s="12">
        <v>1977</v>
      </c>
      <c r="P6121" s="12">
        <v>8</v>
      </c>
      <c r="Q6121" s="12">
        <v>1977</v>
      </c>
      <c r="R6121" s="12">
        <v>8</v>
      </c>
      <c r="S6121">
        <f t="shared" si="71"/>
        <v>3.2258064516129031E-2</v>
      </c>
      <c r="T6121" s="7">
        <v>1</v>
      </c>
      <c r="U6121">
        <v>5</v>
      </c>
      <c r="V6121" t="s">
        <v>82</v>
      </c>
      <c r="W6121">
        <f t="shared" si="72"/>
        <v>300</v>
      </c>
      <c r="X6121" s="5">
        <v>3</v>
      </c>
      <c r="Y6121" s="15" t="s">
        <v>48</v>
      </c>
      <c r="Z6121" t="s">
        <v>90</v>
      </c>
      <c r="AA6121" t="s">
        <v>666</v>
      </c>
      <c r="AB6121">
        <v>2</v>
      </c>
      <c r="AC6121" t="s">
        <v>1483</v>
      </c>
      <c r="AD6121" t="s">
        <v>1661</v>
      </c>
      <c r="AE6121" t="s">
        <v>1482</v>
      </c>
    </row>
    <row r="6122" spans="1:31" ht="14.4" x14ac:dyDescent="0.3">
      <c r="A6122">
        <v>51</v>
      </c>
      <c r="B6122" t="s">
        <v>24</v>
      </c>
      <c r="C6122" t="s">
        <v>417</v>
      </c>
      <c r="D6122" t="s">
        <v>369</v>
      </c>
      <c r="E6122">
        <v>1982</v>
      </c>
      <c r="F6122" t="s">
        <v>833</v>
      </c>
      <c r="G6122" t="s">
        <v>837</v>
      </c>
      <c r="H6122" s="3" t="s">
        <v>838</v>
      </c>
      <c r="I6122" s="8">
        <v>10.839468</v>
      </c>
      <c r="J6122" s="8">
        <v>-85.617486999999997</v>
      </c>
      <c r="K6122" t="s">
        <v>109</v>
      </c>
      <c r="L6122" t="s">
        <v>110</v>
      </c>
      <c r="M6122" t="s">
        <v>68</v>
      </c>
      <c r="N6122" s="24" t="s">
        <v>839</v>
      </c>
      <c r="O6122" s="12">
        <v>1977</v>
      </c>
      <c r="P6122" s="12">
        <v>8</v>
      </c>
      <c r="Q6122" s="12">
        <v>1977</v>
      </c>
      <c r="R6122" s="12">
        <v>8</v>
      </c>
      <c r="S6122">
        <f t="shared" si="71"/>
        <v>3.2258064516129031E-2</v>
      </c>
      <c r="T6122" s="7">
        <v>1</v>
      </c>
      <c r="U6122">
        <v>5</v>
      </c>
      <c r="V6122" t="s">
        <v>82</v>
      </c>
      <c r="W6122">
        <f t="shared" si="72"/>
        <v>300</v>
      </c>
      <c r="X6122" s="5">
        <v>3</v>
      </c>
      <c r="Y6122" s="15" t="s">
        <v>48</v>
      </c>
      <c r="Z6122" t="s">
        <v>90</v>
      </c>
      <c r="AA6122" t="s">
        <v>91</v>
      </c>
      <c r="AB6122">
        <v>1</v>
      </c>
      <c r="AC6122" t="s">
        <v>1483</v>
      </c>
      <c r="AD6122" t="s">
        <v>1661</v>
      </c>
      <c r="AE6122" t="s">
        <v>1482</v>
      </c>
    </row>
    <row r="6123" spans="1:31" ht="14.4" x14ac:dyDescent="0.3">
      <c r="A6123">
        <v>51</v>
      </c>
      <c r="B6123" t="s">
        <v>24</v>
      </c>
      <c r="C6123" t="s">
        <v>417</v>
      </c>
      <c r="D6123" t="s">
        <v>369</v>
      </c>
      <c r="E6123">
        <v>1982</v>
      </c>
      <c r="F6123" t="s">
        <v>833</v>
      </c>
      <c r="G6123" t="s">
        <v>840</v>
      </c>
      <c r="H6123" s="3" t="s">
        <v>841</v>
      </c>
      <c r="I6123" s="8">
        <v>10.839468</v>
      </c>
      <c r="J6123" s="8">
        <v>-85.617486999999997</v>
      </c>
      <c r="K6123" t="s">
        <v>109</v>
      </c>
      <c r="L6123" t="s">
        <v>110</v>
      </c>
      <c r="M6123" t="s">
        <v>68</v>
      </c>
      <c r="N6123" s="24" t="s">
        <v>842</v>
      </c>
      <c r="O6123" s="12">
        <v>1977</v>
      </c>
      <c r="P6123" s="12">
        <v>12</v>
      </c>
      <c r="Q6123" s="12">
        <v>1977</v>
      </c>
      <c r="R6123" s="12">
        <v>12</v>
      </c>
      <c r="S6123">
        <f t="shared" si="71"/>
        <v>3.2258064516129031E-2</v>
      </c>
      <c r="T6123" s="7">
        <v>1</v>
      </c>
      <c r="U6123">
        <v>5</v>
      </c>
      <c r="V6123" t="s">
        <v>82</v>
      </c>
      <c r="W6123">
        <f t="shared" si="72"/>
        <v>300</v>
      </c>
      <c r="X6123" s="5">
        <v>3</v>
      </c>
      <c r="Y6123" s="15" t="s">
        <v>48</v>
      </c>
      <c r="Z6123" t="s">
        <v>49</v>
      </c>
      <c r="AA6123" t="s">
        <v>1197</v>
      </c>
      <c r="AB6123">
        <v>26</v>
      </c>
      <c r="AC6123" t="s">
        <v>1483</v>
      </c>
      <c r="AD6123" t="s">
        <v>1661</v>
      </c>
      <c r="AE6123" t="s">
        <v>1482</v>
      </c>
    </row>
    <row r="6124" spans="1:31" ht="14.4" x14ac:dyDescent="0.3">
      <c r="A6124">
        <v>51</v>
      </c>
      <c r="B6124" t="s">
        <v>24</v>
      </c>
      <c r="C6124" t="s">
        <v>417</v>
      </c>
      <c r="D6124" t="s">
        <v>369</v>
      </c>
      <c r="E6124">
        <v>1982</v>
      </c>
      <c r="F6124" t="s">
        <v>833</v>
      </c>
      <c r="G6124" t="s">
        <v>840</v>
      </c>
      <c r="H6124" s="3" t="s">
        <v>841</v>
      </c>
      <c r="I6124" s="8">
        <v>10.839468</v>
      </c>
      <c r="J6124" s="8">
        <v>-85.617486999999997</v>
      </c>
      <c r="K6124" t="s">
        <v>109</v>
      </c>
      <c r="L6124" t="s">
        <v>110</v>
      </c>
      <c r="M6124" t="s">
        <v>68</v>
      </c>
      <c r="N6124" s="24" t="s">
        <v>842</v>
      </c>
      <c r="O6124" s="12">
        <v>1977</v>
      </c>
      <c r="P6124" s="12">
        <v>12</v>
      </c>
      <c r="Q6124" s="12">
        <v>1977</v>
      </c>
      <c r="R6124" s="12">
        <v>12</v>
      </c>
      <c r="S6124">
        <f t="shared" si="71"/>
        <v>3.2258064516129031E-2</v>
      </c>
      <c r="T6124" s="7">
        <v>1</v>
      </c>
      <c r="U6124">
        <v>5</v>
      </c>
      <c r="V6124" t="s">
        <v>82</v>
      </c>
      <c r="W6124">
        <f t="shared" si="72"/>
        <v>300</v>
      </c>
      <c r="X6124" s="5">
        <v>3</v>
      </c>
      <c r="Y6124" s="15" t="s">
        <v>48</v>
      </c>
      <c r="Z6124" t="s">
        <v>49</v>
      </c>
      <c r="AA6124" t="s">
        <v>1195</v>
      </c>
      <c r="AB6124">
        <v>0</v>
      </c>
      <c r="AC6124" t="s">
        <v>1483</v>
      </c>
      <c r="AD6124" t="s">
        <v>1661</v>
      </c>
      <c r="AE6124" t="s">
        <v>1482</v>
      </c>
    </row>
    <row r="6125" spans="1:31" ht="14.4" x14ac:dyDescent="0.3">
      <c r="A6125">
        <v>51</v>
      </c>
      <c r="B6125" t="s">
        <v>24</v>
      </c>
      <c r="C6125" t="s">
        <v>417</v>
      </c>
      <c r="D6125" t="s">
        <v>369</v>
      </c>
      <c r="E6125">
        <v>1982</v>
      </c>
      <c r="F6125" t="s">
        <v>833</v>
      </c>
      <c r="G6125" t="s">
        <v>840</v>
      </c>
      <c r="H6125" s="3" t="s">
        <v>841</v>
      </c>
      <c r="I6125" s="8">
        <v>10.839468</v>
      </c>
      <c r="J6125" s="8">
        <v>-85.617486999999997</v>
      </c>
      <c r="K6125" t="s">
        <v>109</v>
      </c>
      <c r="L6125" t="s">
        <v>110</v>
      </c>
      <c r="M6125" t="s">
        <v>68</v>
      </c>
      <c r="N6125" s="24" t="s">
        <v>842</v>
      </c>
      <c r="O6125" s="12">
        <v>1977</v>
      </c>
      <c r="P6125" s="12">
        <v>12</v>
      </c>
      <c r="Q6125" s="12">
        <v>1977</v>
      </c>
      <c r="R6125" s="12">
        <v>12</v>
      </c>
      <c r="S6125">
        <f t="shared" si="71"/>
        <v>3.2258064516129031E-2</v>
      </c>
      <c r="T6125" s="7">
        <v>1</v>
      </c>
      <c r="U6125">
        <v>5</v>
      </c>
      <c r="V6125" t="s">
        <v>82</v>
      </c>
      <c r="W6125">
        <f t="shared" si="72"/>
        <v>300</v>
      </c>
      <c r="X6125" s="5">
        <v>3</v>
      </c>
      <c r="Y6125" s="15" t="s">
        <v>48</v>
      </c>
      <c r="Z6125" t="s">
        <v>55</v>
      </c>
      <c r="AA6125" t="s">
        <v>1189</v>
      </c>
      <c r="AB6125">
        <v>0</v>
      </c>
      <c r="AC6125" t="s">
        <v>1483</v>
      </c>
      <c r="AD6125" t="s">
        <v>1661</v>
      </c>
      <c r="AE6125" t="s">
        <v>1482</v>
      </c>
    </row>
    <row r="6126" spans="1:31" ht="14.4" x14ac:dyDescent="0.3">
      <c r="A6126">
        <v>51</v>
      </c>
      <c r="B6126" t="s">
        <v>24</v>
      </c>
      <c r="C6126" t="s">
        <v>417</v>
      </c>
      <c r="D6126" t="s">
        <v>369</v>
      </c>
      <c r="E6126">
        <v>1982</v>
      </c>
      <c r="F6126" t="s">
        <v>833</v>
      </c>
      <c r="G6126" t="s">
        <v>840</v>
      </c>
      <c r="H6126" s="3" t="s">
        <v>841</v>
      </c>
      <c r="I6126" s="8">
        <v>10.839468</v>
      </c>
      <c r="J6126" s="8">
        <v>-85.617486999999997</v>
      </c>
      <c r="K6126" t="s">
        <v>109</v>
      </c>
      <c r="L6126" t="s">
        <v>110</v>
      </c>
      <c r="M6126" t="s">
        <v>68</v>
      </c>
      <c r="N6126" s="24" t="s">
        <v>842</v>
      </c>
      <c r="O6126" s="12">
        <v>1977</v>
      </c>
      <c r="P6126" s="12">
        <v>12</v>
      </c>
      <c r="Q6126" s="12">
        <v>1977</v>
      </c>
      <c r="R6126" s="12">
        <v>12</v>
      </c>
      <c r="S6126">
        <f t="shared" si="71"/>
        <v>3.2258064516129031E-2</v>
      </c>
      <c r="T6126" s="7">
        <v>1</v>
      </c>
      <c r="U6126">
        <v>5</v>
      </c>
      <c r="V6126" t="s">
        <v>82</v>
      </c>
      <c r="W6126">
        <f t="shared" si="72"/>
        <v>300</v>
      </c>
      <c r="X6126" s="5">
        <v>3</v>
      </c>
      <c r="Y6126" s="15" t="s">
        <v>48</v>
      </c>
      <c r="Z6126" t="s">
        <v>55</v>
      </c>
      <c r="AA6126" t="s">
        <v>1146</v>
      </c>
      <c r="AB6126">
        <v>0</v>
      </c>
      <c r="AC6126" t="s">
        <v>1483</v>
      </c>
      <c r="AD6126" t="s">
        <v>1661</v>
      </c>
      <c r="AE6126" t="s">
        <v>1482</v>
      </c>
    </row>
    <row r="6127" spans="1:31" ht="14.4" x14ac:dyDescent="0.3">
      <c r="A6127">
        <v>51</v>
      </c>
      <c r="B6127" t="s">
        <v>24</v>
      </c>
      <c r="C6127" t="s">
        <v>417</v>
      </c>
      <c r="D6127" t="s">
        <v>369</v>
      </c>
      <c r="E6127">
        <v>1982</v>
      </c>
      <c r="F6127" t="s">
        <v>833</v>
      </c>
      <c r="G6127" t="s">
        <v>840</v>
      </c>
      <c r="H6127" s="3" t="s">
        <v>841</v>
      </c>
      <c r="I6127" s="8">
        <v>10.839468</v>
      </c>
      <c r="J6127" s="8">
        <v>-85.617486999999997</v>
      </c>
      <c r="K6127" t="s">
        <v>109</v>
      </c>
      <c r="L6127" t="s">
        <v>110</v>
      </c>
      <c r="M6127" t="s">
        <v>68</v>
      </c>
      <c r="N6127" s="24" t="s">
        <v>842</v>
      </c>
      <c r="O6127" s="12">
        <v>1977</v>
      </c>
      <c r="P6127" s="12">
        <v>12</v>
      </c>
      <c r="Q6127" s="12">
        <v>1977</v>
      </c>
      <c r="R6127" s="12">
        <v>12</v>
      </c>
      <c r="S6127">
        <f t="shared" si="71"/>
        <v>3.2258064516129031E-2</v>
      </c>
      <c r="T6127" s="7">
        <v>1</v>
      </c>
      <c r="U6127">
        <v>5</v>
      </c>
      <c r="V6127" t="s">
        <v>82</v>
      </c>
      <c r="W6127">
        <f t="shared" si="72"/>
        <v>300</v>
      </c>
      <c r="X6127" s="5">
        <v>3</v>
      </c>
      <c r="Y6127" s="15" t="s">
        <v>48</v>
      </c>
      <c r="Z6127" t="s">
        <v>55</v>
      </c>
      <c r="AA6127" t="s">
        <v>1161</v>
      </c>
      <c r="AB6127">
        <v>0</v>
      </c>
      <c r="AC6127" t="s">
        <v>1483</v>
      </c>
      <c r="AD6127" t="s">
        <v>1661</v>
      </c>
      <c r="AE6127" t="s">
        <v>1482</v>
      </c>
    </row>
    <row r="6128" spans="1:31" ht="14.4" x14ac:dyDescent="0.3">
      <c r="A6128">
        <v>51</v>
      </c>
      <c r="B6128" t="s">
        <v>24</v>
      </c>
      <c r="C6128" t="s">
        <v>417</v>
      </c>
      <c r="D6128" t="s">
        <v>369</v>
      </c>
      <c r="E6128">
        <v>1982</v>
      </c>
      <c r="F6128" t="s">
        <v>833</v>
      </c>
      <c r="G6128" t="s">
        <v>840</v>
      </c>
      <c r="H6128" s="3" t="s">
        <v>841</v>
      </c>
      <c r="I6128" s="8">
        <v>10.839468</v>
      </c>
      <c r="J6128" s="8">
        <v>-85.617486999999997</v>
      </c>
      <c r="K6128" t="s">
        <v>109</v>
      </c>
      <c r="L6128" t="s">
        <v>110</v>
      </c>
      <c r="M6128" t="s">
        <v>68</v>
      </c>
      <c r="N6128" s="24" t="s">
        <v>842</v>
      </c>
      <c r="O6128" s="12">
        <v>1977</v>
      </c>
      <c r="P6128" s="12">
        <v>12</v>
      </c>
      <c r="Q6128" s="12">
        <v>1977</v>
      </c>
      <c r="R6128" s="12">
        <v>12</v>
      </c>
      <c r="S6128">
        <f t="shared" si="71"/>
        <v>3.2258064516129031E-2</v>
      </c>
      <c r="T6128" s="7">
        <v>1</v>
      </c>
      <c r="U6128">
        <v>5</v>
      </c>
      <c r="V6128" t="s">
        <v>82</v>
      </c>
      <c r="W6128">
        <f t="shared" si="72"/>
        <v>300</v>
      </c>
      <c r="X6128" s="5">
        <v>3</v>
      </c>
      <c r="Y6128" s="15" t="s">
        <v>48</v>
      </c>
      <c r="Z6128" t="s">
        <v>55</v>
      </c>
      <c r="AA6128" t="s">
        <v>1082</v>
      </c>
      <c r="AB6128">
        <v>52</v>
      </c>
      <c r="AC6128" t="s">
        <v>1483</v>
      </c>
      <c r="AD6128" t="s">
        <v>1661</v>
      </c>
      <c r="AE6128" t="s">
        <v>1482</v>
      </c>
    </row>
    <row r="6129" spans="1:31" ht="14.4" x14ac:dyDescent="0.3">
      <c r="A6129">
        <v>51</v>
      </c>
      <c r="B6129" t="s">
        <v>24</v>
      </c>
      <c r="C6129" t="s">
        <v>417</v>
      </c>
      <c r="D6129" t="s">
        <v>369</v>
      </c>
      <c r="E6129">
        <v>1982</v>
      </c>
      <c r="F6129" t="s">
        <v>833</v>
      </c>
      <c r="G6129" t="s">
        <v>840</v>
      </c>
      <c r="H6129" s="3" t="s">
        <v>841</v>
      </c>
      <c r="I6129" s="8">
        <v>10.839468</v>
      </c>
      <c r="J6129" s="8">
        <v>-85.617486999999997</v>
      </c>
      <c r="K6129" t="s">
        <v>109</v>
      </c>
      <c r="L6129" t="s">
        <v>110</v>
      </c>
      <c r="M6129" t="s">
        <v>68</v>
      </c>
      <c r="N6129" s="24" t="s">
        <v>842</v>
      </c>
      <c r="O6129" s="12">
        <v>1977</v>
      </c>
      <c r="P6129" s="12">
        <v>12</v>
      </c>
      <c r="Q6129" s="12">
        <v>1977</v>
      </c>
      <c r="R6129" s="12">
        <v>12</v>
      </c>
      <c r="S6129">
        <f t="shared" si="71"/>
        <v>3.2258064516129031E-2</v>
      </c>
      <c r="T6129" s="7">
        <v>1</v>
      </c>
      <c r="U6129">
        <v>5</v>
      </c>
      <c r="V6129" t="s">
        <v>82</v>
      </c>
      <c r="W6129">
        <f t="shared" si="72"/>
        <v>300</v>
      </c>
      <c r="X6129" s="5">
        <v>3</v>
      </c>
      <c r="Y6129" s="15" t="s">
        <v>48</v>
      </c>
      <c r="Z6129" t="s">
        <v>55</v>
      </c>
      <c r="AA6129" t="s">
        <v>1162</v>
      </c>
      <c r="AB6129">
        <v>0</v>
      </c>
      <c r="AC6129" t="s">
        <v>1483</v>
      </c>
      <c r="AD6129" t="s">
        <v>1661</v>
      </c>
      <c r="AE6129" t="s">
        <v>1482</v>
      </c>
    </row>
    <row r="6130" spans="1:31" ht="14.4" x14ac:dyDescent="0.3">
      <c r="A6130">
        <v>51</v>
      </c>
      <c r="B6130" t="s">
        <v>24</v>
      </c>
      <c r="C6130" t="s">
        <v>417</v>
      </c>
      <c r="D6130" t="s">
        <v>369</v>
      </c>
      <c r="E6130">
        <v>1982</v>
      </c>
      <c r="F6130" t="s">
        <v>833</v>
      </c>
      <c r="G6130" t="s">
        <v>840</v>
      </c>
      <c r="H6130" s="3" t="s">
        <v>841</v>
      </c>
      <c r="I6130" s="8">
        <v>10.839468</v>
      </c>
      <c r="J6130" s="8">
        <v>-85.617486999999997</v>
      </c>
      <c r="K6130" t="s">
        <v>109</v>
      </c>
      <c r="L6130" t="s">
        <v>110</v>
      </c>
      <c r="M6130" t="s">
        <v>68</v>
      </c>
      <c r="N6130" s="24" t="s">
        <v>842</v>
      </c>
      <c r="O6130" s="12">
        <v>1977</v>
      </c>
      <c r="P6130" s="12">
        <v>12</v>
      </c>
      <c r="Q6130" s="12">
        <v>1977</v>
      </c>
      <c r="R6130" s="12">
        <v>12</v>
      </c>
      <c r="S6130">
        <f t="shared" si="71"/>
        <v>3.2258064516129031E-2</v>
      </c>
      <c r="T6130" s="7">
        <v>1</v>
      </c>
      <c r="U6130">
        <v>5</v>
      </c>
      <c r="V6130" t="s">
        <v>82</v>
      </c>
      <c r="W6130">
        <f t="shared" si="72"/>
        <v>300</v>
      </c>
      <c r="X6130" s="5">
        <v>3</v>
      </c>
      <c r="Y6130" s="15" t="s">
        <v>48</v>
      </c>
      <c r="Z6130" t="s">
        <v>55</v>
      </c>
      <c r="AA6130" t="s">
        <v>1163</v>
      </c>
      <c r="AB6130">
        <v>0</v>
      </c>
      <c r="AC6130" t="s">
        <v>1483</v>
      </c>
      <c r="AD6130" t="s">
        <v>1661</v>
      </c>
      <c r="AE6130" t="s">
        <v>1482</v>
      </c>
    </row>
    <row r="6131" spans="1:31" ht="14.4" x14ac:dyDescent="0.3">
      <c r="A6131">
        <v>51</v>
      </c>
      <c r="B6131" t="s">
        <v>24</v>
      </c>
      <c r="C6131" t="s">
        <v>417</v>
      </c>
      <c r="D6131" t="s">
        <v>369</v>
      </c>
      <c r="E6131">
        <v>1982</v>
      </c>
      <c r="F6131" t="s">
        <v>833</v>
      </c>
      <c r="G6131" t="s">
        <v>840</v>
      </c>
      <c r="H6131" s="3" t="s">
        <v>841</v>
      </c>
      <c r="I6131" s="8">
        <v>10.839468</v>
      </c>
      <c r="J6131" s="8">
        <v>-85.617486999999997</v>
      </c>
      <c r="K6131" t="s">
        <v>109</v>
      </c>
      <c r="L6131" t="s">
        <v>110</v>
      </c>
      <c r="M6131" t="s">
        <v>68</v>
      </c>
      <c r="N6131" s="24" t="s">
        <v>842</v>
      </c>
      <c r="O6131" s="12">
        <v>1977</v>
      </c>
      <c r="P6131" s="12">
        <v>12</v>
      </c>
      <c r="Q6131" s="12">
        <v>1977</v>
      </c>
      <c r="R6131" s="12">
        <v>12</v>
      </c>
      <c r="S6131">
        <f t="shared" si="71"/>
        <v>3.2258064516129031E-2</v>
      </c>
      <c r="T6131" s="7">
        <v>1</v>
      </c>
      <c r="U6131">
        <v>5</v>
      </c>
      <c r="V6131" t="s">
        <v>82</v>
      </c>
      <c r="W6131">
        <f t="shared" si="72"/>
        <v>300</v>
      </c>
      <c r="X6131" s="5">
        <v>3</v>
      </c>
      <c r="Y6131" s="15" t="s">
        <v>48</v>
      </c>
      <c r="Z6131" t="s">
        <v>55</v>
      </c>
      <c r="AA6131" t="s">
        <v>379</v>
      </c>
      <c r="AB6131">
        <v>5</v>
      </c>
      <c r="AC6131" t="s">
        <v>1483</v>
      </c>
      <c r="AD6131" t="s">
        <v>1661</v>
      </c>
      <c r="AE6131" t="s">
        <v>1482</v>
      </c>
    </row>
    <row r="6132" spans="1:31" ht="14.4" x14ac:dyDescent="0.3">
      <c r="A6132">
        <v>51</v>
      </c>
      <c r="B6132" t="s">
        <v>24</v>
      </c>
      <c r="C6132" t="s">
        <v>417</v>
      </c>
      <c r="D6132" t="s">
        <v>369</v>
      </c>
      <c r="E6132">
        <v>1982</v>
      </c>
      <c r="F6132" t="s">
        <v>833</v>
      </c>
      <c r="G6132" t="s">
        <v>840</v>
      </c>
      <c r="H6132" s="3" t="s">
        <v>841</v>
      </c>
      <c r="I6132" s="8">
        <v>10.839468</v>
      </c>
      <c r="J6132" s="8">
        <v>-85.617486999999997</v>
      </c>
      <c r="K6132" t="s">
        <v>109</v>
      </c>
      <c r="L6132" t="s">
        <v>110</v>
      </c>
      <c r="M6132" t="s">
        <v>68</v>
      </c>
      <c r="N6132" s="24" t="s">
        <v>842</v>
      </c>
      <c r="O6132" s="12">
        <v>1977</v>
      </c>
      <c r="P6132" s="12">
        <v>12</v>
      </c>
      <c r="Q6132" s="12">
        <v>1977</v>
      </c>
      <c r="R6132" s="12">
        <v>12</v>
      </c>
      <c r="S6132">
        <f t="shared" si="71"/>
        <v>3.2258064516129031E-2</v>
      </c>
      <c r="T6132" s="7">
        <v>1</v>
      </c>
      <c r="U6132">
        <v>5</v>
      </c>
      <c r="V6132" t="s">
        <v>82</v>
      </c>
      <c r="W6132">
        <f t="shared" si="72"/>
        <v>300</v>
      </c>
      <c r="X6132" s="5">
        <v>3</v>
      </c>
      <c r="Y6132" s="15" t="s">
        <v>48</v>
      </c>
      <c r="Z6132" t="s">
        <v>55</v>
      </c>
      <c r="AA6132" t="s">
        <v>876</v>
      </c>
      <c r="AB6132">
        <v>12</v>
      </c>
      <c r="AC6132" t="s">
        <v>1483</v>
      </c>
      <c r="AD6132" t="s">
        <v>1661</v>
      </c>
      <c r="AE6132" t="s">
        <v>1482</v>
      </c>
    </row>
    <row r="6133" spans="1:31" ht="14.4" x14ac:dyDescent="0.3">
      <c r="A6133">
        <v>51</v>
      </c>
      <c r="B6133" t="s">
        <v>24</v>
      </c>
      <c r="C6133" t="s">
        <v>417</v>
      </c>
      <c r="D6133" t="s">
        <v>369</v>
      </c>
      <c r="E6133">
        <v>1982</v>
      </c>
      <c r="F6133" t="s">
        <v>833</v>
      </c>
      <c r="G6133" t="s">
        <v>840</v>
      </c>
      <c r="H6133" s="3" t="s">
        <v>841</v>
      </c>
      <c r="I6133" s="8">
        <v>10.839468</v>
      </c>
      <c r="J6133" s="8">
        <v>-85.617486999999997</v>
      </c>
      <c r="K6133" t="s">
        <v>109</v>
      </c>
      <c r="L6133" t="s">
        <v>110</v>
      </c>
      <c r="M6133" t="s">
        <v>68</v>
      </c>
      <c r="N6133" s="24" t="s">
        <v>842</v>
      </c>
      <c r="O6133" s="12">
        <v>1977</v>
      </c>
      <c r="P6133" s="12">
        <v>12</v>
      </c>
      <c r="Q6133" s="12">
        <v>1977</v>
      </c>
      <c r="R6133" s="12">
        <v>12</v>
      </c>
      <c r="S6133">
        <f t="shared" si="71"/>
        <v>3.2258064516129031E-2</v>
      </c>
      <c r="T6133" s="7">
        <v>1</v>
      </c>
      <c r="U6133">
        <v>5</v>
      </c>
      <c r="V6133" t="s">
        <v>82</v>
      </c>
      <c r="W6133">
        <f t="shared" si="72"/>
        <v>300</v>
      </c>
      <c r="X6133" s="5">
        <v>3</v>
      </c>
      <c r="Y6133" s="15" t="s">
        <v>48</v>
      </c>
      <c r="Z6133" t="s">
        <v>55</v>
      </c>
      <c r="AA6133" t="s">
        <v>1167</v>
      </c>
      <c r="AB6133">
        <v>7</v>
      </c>
      <c r="AC6133" t="s">
        <v>1483</v>
      </c>
      <c r="AD6133" t="s">
        <v>1661</v>
      </c>
      <c r="AE6133" t="s">
        <v>1482</v>
      </c>
    </row>
    <row r="6134" spans="1:31" ht="14.4" x14ac:dyDescent="0.3">
      <c r="A6134">
        <v>51</v>
      </c>
      <c r="B6134" t="s">
        <v>24</v>
      </c>
      <c r="C6134" t="s">
        <v>417</v>
      </c>
      <c r="D6134" t="s">
        <v>369</v>
      </c>
      <c r="E6134">
        <v>1982</v>
      </c>
      <c r="F6134" t="s">
        <v>833</v>
      </c>
      <c r="G6134" t="s">
        <v>840</v>
      </c>
      <c r="H6134" s="3" t="s">
        <v>841</v>
      </c>
      <c r="I6134" s="8">
        <v>10.839468</v>
      </c>
      <c r="J6134" s="8">
        <v>-85.617486999999997</v>
      </c>
      <c r="K6134" t="s">
        <v>109</v>
      </c>
      <c r="L6134" t="s">
        <v>110</v>
      </c>
      <c r="M6134" t="s">
        <v>68</v>
      </c>
      <c r="N6134" s="24" t="s">
        <v>842</v>
      </c>
      <c r="O6134" s="12">
        <v>1977</v>
      </c>
      <c r="P6134" s="12">
        <v>12</v>
      </c>
      <c r="Q6134" s="12">
        <v>1977</v>
      </c>
      <c r="R6134" s="12">
        <v>12</v>
      </c>
      <c r="S6134">
        <f t="shared" si="71"/>
        <v>3.2258064516129031E-2</v>
      </c>
      <c r="T6134" s="7">
        <v>1</v>
      </c>
      <c r="U6134">
        <v>5</v>
      </c>
      <c r="V6134" t="s">
        <v>82</v>
      </c>
      <c r="W6134">
        <f t="shared" si="72"/>
        <v>300</v>
      </c>
      <c r="X6134" s="5">
        <v>3</v>
      </c>
      <c r="Y6134" s="15" t="s">
        <v>48</v>
      </c>
      <c r="Z6134" t="s">
        <v>55</v>
      </c>
      <c r="AA6134" t="s">
        <v>1129</v>
      </c>
      <c r="AB6134">
        <v>0</v>
      </c>
      <c r="AC6134" t="s">
        <v>1483</v>
      </c>
      <c r="AD6134" t="s">
        <v>1661</v>
      </c>
      <c r="AE6134" t="s">
        <v>1482</v>
      </c>
    </row>
    <row r="6135" spans="1:31" ht="14.4" x14ac:dyDescent="0.3">
      <c r="A6135">
        <v>51</v>
      </c>
      <c r="B6135" t="s">
        <v>24</v>
      </c>
      <c r="C6135" t="s">
        <v>417</v>
      </c>
      <c r="D6135" t="s">
        <v>369</v>
      </c>
      <c r="E6135">
        <v>1982</v>
      </c>
      <c r="F6135" t="s">
        <v>833</v>
      </c>
      <c r="G6135" t="s">
        <v>840</v>
      </c>
      <c r="H6135" s="3" t="s">
        <v>841</v>
      </c>
      <c r="I6135" s="8">
        <v>10.839468</v>
      </c>
      <c r="J6135" s="8">
        <v>-85.617486999999997</v>
      </c>
      <c r="K6135" t="s">
        <v>109</v>
      </c>
      <c r="L6135" t="s">
        <v>110</v>
      </c>
      <c r="M6135" t="s">
        <v>68</v>
      </c>
      <c r="N6135" s="24" t="s">
        <v>842</v>
      </c>
      <c r="O6135" s="12">
        <v>1977</v>
      </c>
      <c r="P6135" s="12">
        <v>12</v>
      </c>
      <c r="Q6135" s="12">
        <v>1977</v>
      </c>
      <c r="R6135" s="12">
        <v>12</v>
      </c>
      <c r="S6135">
        <f t="shared" si="71"/>
        <v>3.2258064516129031E-2</v>
      </c>
      <c r="T6135" s="7">
        <v>1</v>
      </c>
      <c r="U6135">
        <v>5</v>
      </c>
      <c r="V6135" t="s">
        <v>82</v>
      </c>
      <c r="W6135">
        <f t="shared" si="72"/>
        <v>300</v>
      </c>
      <c r="X6135" s="5">
        <v>3</v>
      </c>
      <c r="Y6135" s="15" t="s">
        <v>48</v>
      </c>
      <c r="Z6135" t="s">
        <v>55</v>
      </c>
      <c r="AA6135" t="s">
        <v>1198</v>
      </c>
      <c r="AB6135">
        <v>157</v>
      </c>
      <c r="AC6135" t="s">
        <v>1483</v>
      </c>
      <c r="AD6135" t="s">
        <v>1661</v>
      </c>
      <c r="AE6135" t="s">
        <v>1482</v>
      </c>
    </row>
    <row r="6136" spans="1:31" ht="14.4" x14ac:dyDescent="0.3">
      <c r="A6136">
        <v>51</v>
      </c>
      <c r="B6136" t="s">
        <v>24</v>
      </c>
      <c r="C6136" t="s">
        <v>417</v>
      </c>
      <c r="D6136" t="s">
        <v>369</v>
      </c>
      <c r="E6136">
        <v>1982</v>
      </c>
      <c r="F6136" t="s">
        <v>833</v>
      </c>
      <c r="G6136" t="s">
        <v>840</v>
      </c>
      <c r="H6136" s="3" t="s">
        <v>841</v>
      </c>
      <c r="I6136" s="8">
        <v>10.839468</v>
      </c>
      <c r="J6136" s="8">
        <v>-85.617486999999997</v>
      </c>
      <c r="K6136" t="s">
        <v>109</v>
      </c>
      <c r="L6136" t="s">
        <v>110</v>
      </c>
      <c r="M6136" t="s">
        <v>68</v>
      </c>
      <c r="N6136" s="24" t="s">
        <v>842</v>
      </c>
      <c r="O6136" s="12">
        <v>1977</v>
      </c>
      <c r="P6136" s="12">
        <v>12</v>
      </c>
      <c r="Q6136" s="12">
        <v>1977</v>
      </c>
      <c r="R6136" s="12">
        <v>12</v>
      </c>
      <c r="S6136">
        <f t="shared" si="71"/>
        <v>3.2258064516129031E-2</v>
      </c>
      <c r="T6136" s="7">
        <v>1</v>
      </c>
      <c r="U6136">
        <v>5</v>
      </c>
      <c r="V6136" t="s">
        <v>82</v>
      </c>
      <c r="W6136">
        <f t="shared" si="72"/>
        <v>300</v>
      </c>
      <c r="X6136" s="5">
        <v>3</v>
      </c>
      <c r="Y6136" s="15" t="s">
        <v>48</v>
      </c>
      <c r="Z6136" t="s">
        <v>83</v>
      </c>
      <c r="AA6136" t="s">
        <v>84</v>
      </c>
      <c r="AB6136">
        <v>2</v>
      </c>
      <c r="AC6136" t="s">
        <v>1483</v>
      </c>
      <c r="AD6136" t="s">
        <v>1661</v>
      </c>
      <c r="AE6136" t="s">
        <v>1482</v>
      </c>
    </row>
    <row r="6137" spans="1:31" ht="14.4" x14ac:dyDescent="0.3">
      <c r="A6137">
        <v>51</v>
      </c>
      <c r="B6137" t="s">
        <v>24</v>
      </c>
      <c r="C6137" t="s">
        <v>417</v>
      </c>
      <c r="D6137" t="s">
        <v>369</v>
      </c>
      <c r="E6137">
        <v>1982</v>
      </c>
      <c r="F6137" t="s">
        <v>833</v>
      </c>
      <c r="G6137" t="s">
        <v>840</v>
      </c>
      <c r="H6137" s="3" t="s">
        <v>841</v>
      </c>
      <c r="I6137" s="8">
        <v>10.839468</v>
      </c>
      <c r="J6137" s="8">
        <v>-85.617486999999997</v>
      </c>
      <c r="K6137" t="s">
        <v>109</v>
      </c>
      <c r="L6137" t="s">
        <v>110</v>
      </c>
      <c r="M6137" t="s">
        <v>68</v>
      </c>
      <c r="N6137" s="24" t="s">
        <v>842</v>
      </c>
      <c r="O6137" s="12">
        <v>1977</v>
      </c>
      <c r="P6137" s="12">
        <v>12</v>
      </c>
      <c r="Q6137" s="12">
        <v>1977</v>
      </c>
      <c r="R6137" s="12">
        <v>12</v>
      </c>
      <c r="S6137">
        <f t="shared" si="71"/>
        <v>3.2258064516129031E-2</v>
      </c>
      <c r="T6137" s="7">
        <v>1</v>
      </c>
      <c r="U6137">
        <v>5</v>
      </c>
      <c r="V6137" t="s">
        <v>82</v>
      </c>
      <c r="W6137">
        <f t="shared" si="72"/>
        <v>300</v>
      </c>
      <c r="X6137" s="5">
        <v>3</v>
      </c>
      <c r="Y6137" s="15" t="s">
        <v>48</v>
      </c>
      <c r="Z6137" t="s">
        <v>83</v>
      </c>
      <c r="AA6137" t="s">
        <v>911</v>
      </c>
      <c r="AB6137">
        <v>0</v>
      </c>
      <c r="AC6137" t="s">
        <v>1483</v>
      </c>
      <c r="AD6137" t="s">
        <v>1661</v>
      </c>
      <c r="AE6137" t="s">
        <v>1482</v>
      </c>
    </row>
    <row r="6138" spans="1:31" ht="14.4" x14ac:dyDescent="0.3">
      <c r="A6138">
        <v>51</v>
      </c>
      <c r="B6138" t="s">
        <v>24</v>
      </c>
      <c r="C6138" t="s">
        <v>417</v>
      </c>
      <c r="D6138" t="s">
        <v>369</v>
      </c>
      <c r="E6138">
        <v>1982</v>
      </c>
      <c r="F6138" t="s">
        <v>833</v>
      </c>
      <c r="G6138" t="s">
        <v>840</v>
      </c>
      <c r="H6138" s="3" t="s">
        <v>841</v>
      </c>
      <c r="I6138" s="8">
        <v>10.839468</v>
      </c>
      <c r="J6138" s="8">
        <v>-85.617486999999997</v>
      </c>
      <c r="K6138" t="s">
        <v>109</v>
      </c>
      <c r="L6138" t="s">
        <v>110</v>
      </c>
      <c r="M6138" t="s">
        <v>68</v>
      </c>
      <c r="N6138" s="24" t="s">
        <v>842</v>
      </c>
      <c r="O6138" s="12">
        <v>1977</v>
      </c>
      <c r="P6138" s="12">
        <v>12</v>
      </c>
      <c r="Q6138" s="12">
        <v>1977</v>
      </c>
      <c r="R6138" s="12">
        <v>12</v>
      </c>
      <c r="S6138">
        <f t="shared" si="71"/>
        <v>3.2258064516129031E-2</v>
      </c>
      <c r="T6138" s="7">
        <v>1</v>
      </c>
      <c r="U6138">
        <v>5</v>
      </c>
      <c r="V6138" t="s">
        <v>82</v>
      </c>
      <c r="W6138">
        <f t="shared" si="72"/>
        <v>300</v>
      </c>
      <c r="X6138" s="5">
        <v>3</v>
      </c>
      <c r="Y6138" s="15" t="s">
        <v>48</v>
      </c>
      <c r="Z6138" t="s">
        <v>83</v>
      </c>
      <c r="AA6138" t="s">
        <v>87</v>
      </c>
      <c r="AB6138">
        <v>1</v>
      </c>
      <c r="AC6138" t="s">
        <v>1483</v>
      </c>
      <c r="AD6138" t="s">
        <v>1661</v>
      </c>
      <c r="AE6138" t="s">
        <v>1482</v>
      </c>
    </row>
    <row r="6139" spans="1:31" ht="14.4" x14ac:dyDescent="0.3">
      <c r="A6139">
        <v>51</v>
      </c>
      <c r="B6139" t="s">
        <v>24</v>
      </c>
      <c r="C6139" t="s">
        <v>417</v>
      </c>
      <c r="D6139" t="s">
        <v>369</v>
      </c>
      <c r="E6139">
        <v>1982</v>
      </c>
      <c r="F6139" t="s">
        <v>833</v>
      </c>
      <c r="G6139" t="s">
        <v>840</v>
      </c>
      <c r="H6139" s="3" t="s">
        <v>841</v>
      </c>
      <c r="I6139" s="8">
        <v>10.839468</v>
      </c>
      <c r="J6139" s="8">
        <v>-85.617486999999997</v>
      </c>
      <c r="K6139" t="s">
        <v>109</v>
      </c>
      <c r="L6139" t="s">
        <v>110</v>
      </c>
      <c r="M6139" t="s">
        <v>68</v>
      </c>
      <c r="N6139" s="24" t="s">
        <v>842</v>
      </c>
      <c r="O6139" s="12">
        <v>1977</v>
      </c>
      <c r="P6139" s="12">
        <v>12</v>
      </c>
      <c r="Q6139" s="12">
        <v>1977</v>
      </c>
      <c r="R6139" s="12">
        <v>12</v>
      </c>
      <c r="S6139">
        <f t="shared" si="71"/>
        <v>3.2258064516129031E-2</v>
      </c>
      <c r="T6139" s="7">
        <v>1</v>
      </c>
      <c r="U6139">
        <v>5</v>
      </c>
      <c r="V6139" t="s">
        <v>82</v>
      </c>
      <c r="W6139">
        <f t="shared" si="72"/>
        <v>300</v>
      </c>
      <c r="X6139" s="5">
        <v>3</v>
      </c>
      <c r="Y6139" s="15" t="s">
        <v>48</v>
      </c>
      <c r="Z6139" t="s">
        <v>90</v>
      </c>
      <c r="AA6139" t="s">
        <v>666</v>
      </c>
      <c r="AB6139">
        <v>4</v>
      </c>
      <c r="AC6139" t="s">
        <v>1483</v>
      </c>
      <c r="AD6139" t="s">
        <v>1661</v>
      </c>
      <c r="AE6139" t="s">
        <v>1482</v>
      </c>
    </row>
    <row r="6140" spans="1:31" ht="14.4" x14ac:dyDescent="0.3">
      <c r="A6140">
        <v>51</v>
      </c>
      <c r="B6140" t="s">
        <v>24</v>
      </c>
      <c r="C6140" t="s">
        <v>417</v>
      </c>
      <c r="D6140" t="s">
        <v>369</v>
      </c>
      <c r="E6140">
        <v>1982</v>
      </c>
      <c r="F6140" t="s">
        <v>833</v>
      </c>
      <c r="G6140" t="s">
        <v>840</v>
      </c>
      <c r="H6140" s="3" t="s">
        <v>841</v>
      </c>
      <c r="I6140" s="8">
        <v>10.839468</v>
      </c>
      <c r="J6140" s="8">
        <v>-85.617486999999997</v>
      </c>
      <c r="K6140" t="s">
        <v>109</v>
      </c>
      <c r="L6140" t="s">
        <v>110</v>
      </c>
      <c r="M6140" t="s">
        <v>68</v>
      </c>
      <c r="N6140" s="24" t="s">
        <v>842</v>
      </c>
      <c r="O6140" s="12">
        <v>1977</v>
      </c>
      <c r="P6140" s="12">
        <v>12</v>
      </c>
      <c r="Q6140" s="12">
        <v>1977</v>
      </c>
      <c r="R6140" s="12">
        <v>12</v>
      </c>
      <c r="S6140">
        <f t="shared" si="71"/>
        <v>3.2258064516129031E-2</v>
      </c>
      <c r="T6140" s="7">
        <v>1</v>
      </c>
      <c r="U6140">
        <v>5</v>
      </c>
      <c r="V6140" t="s">
        <v>82</v>
      </c>
      <c r="W6140">
        <f t="shared" si="72"/>
        <v>300</v>
      </c>
      <c r="X6140" s="5">
        <v>3</v>
      </c>
      <c r="Y6140" s="15" t="s">
        <v>48</v>
      </c>
      <c r="Z6140" t="s">
        <v>90</v>
      </c>
      <c r="AA6140" t="s">
        <v>91</v>
      </c>
      <c r="AB6140">
        <v>3</v>
      </c>
      <c r="AC6140" t="s">
        <v>1483</v>
      </c>
      <c r="AD6140" t="s">
        <v>1661</v>
      </c>
      <c r="AE6140" t="s">
        <v>1482</v>
      </c>
    </row>
    <row r="6141" spans="1:31" ht="14.4" x14ac:dyDescent="0.3">
      <c r="A6141">
        <v>51</v>
      </c>
      <c r="B6141" t="s">
        <v>24</v>
      </c>
      <c r="C6141" t="s">
        <v>417</v>
      </c>
      <c r="D6141" t="s">
        <v>369</v>
      </c>
      <c r="E6141">
        <v>1982</v>
      </c>
      <c r="F6141" t="s">
        <v>833</v>
      </c>
      <c r="G6141" t="s">
        <v>843</v>
      </c>
      <c r="H6141" s="3" t="s">
        <v>844</v>
      </c>
      <c r="I6141" s="8">
        <v>10.839468</v>
      </c>
      <c r="J6141" s="8">
        <v>-85.617486999999997</v>
      </c>
      <c r="K6141" t="s">
        <v>109</v>
      </c>
      <c r="L6141" t="s">
        <v>110</v>
      </c>
      <c r="M6141" t="s">
        <v>68</v>
      </c>
      <c r="N6141" s="24" t="s">
        <v>845</v>
      </c>
      <c r="O6141" s="12">
        <v>1978</v>
      </c>
      <c r="P6141" s="12">
        <v>3</v>
      </c>
      <c r="Q6141" s="12">
        <v>1978</v>
      </c>
      <c r="R6141" s="12">
        <v>3</v>
      </c>
      <c r="S6141">
        <f t="shared" si="71"/>
        <v>3.2258064516129031E-2</v>
      </c>
      <c r="T6141" s="7">
        <v>1</v>
      </c>
      <c r="U6141">
        <v>5</v>
      </c>
      <c r="V6141" t="s">
        <v>82</v>
      </c>
      <c r="W6141">
        <f t="shared" si="72"/>
        <v>300</v>
      </c>
      <c r="X6141" s="5">
        <v>3</v>
      </c>
      <c r="Y6141" s="15" t="s">
        <v>48</v>
      </c>
      <c r="Z6141" t="s">
        <v>49</v>
      </c>
      <c r="AA6141" t="s">
        <v>1197</v>
      </c>
      <c r="AB6141">
        <v>0</v>
      </c>
      <c r="AC6141" t="s">
        <v>1483</v>
      </c>
      <c r="AD6141" t="s">
        <v>1661</v>
      </c>
      <c r="AE6141" t="s">
        <v>1482</v>
      </c>
    </row>
    <row r="6142" spans="1:31" ht="14.4" x14ac:dyDescent="0.3">
      <c r="A6142">
        <v>51</v>
      </c>
      <c r="B6142" t="s">
        <v>24</v>
      </c>
      <c r="C6142" t="s">
        <v>417</v>
      </c>
      <c r="D6142" t="s">
        <v>369</v>
      </c>
      <c r="E6142">
        <v>1982</v>
      </c>
      <c r="F6142" t="s">
        <v>833</v>
      </c>
      <c r="G6142" t="s">
        <v>843</v>
      </c>
      <c r="H6142" s="3" t="s">
        <v>844</v>
      </c>
      <c r="I6142" s="8">
        <v>10.839468</v>
      </c>
      <c r="J6142" s="8">
        <v>-85.617486999999997</v>
      </c>
      <c r="K6142" t="s">
        <v>109</v>
      </c>
      <c r="L6142" t="s">
        <v>110</v>
      </c>
      <c r="M6142" t="s">
        <v>68</v>
      </c>
      <c r="N6142" s="24" t="s">
        <v>845</v>
      </c>
      <c r="O6142" s="12">
        <v>1978</v>
      </c>
      <c r="P6142" s="12">
        <v>3</v>
      </c>
      <c r="Q6142" s="12">
        <v>1978</v>
      </c>
      <c r="R6142" s="12">
        <v>3</v>
      </c>
      <c r="S6142">
        <f t="shared" si="71"/>
        <v>3.2258064516129031E-2</v>
      </c>
      <c r="T6142" s="7">
        <v>1</v>
      </c>
      <c r="U6142">
        <v>5</v>
      </c>
      <c r="V6142" t="s">
        <v>82</v>
      </c>
      <c r="W6142">
        <f t="shared" si="72"/>
        <v>300</v>
      </c>
      <c r="X6142" s="5">
        <v>3</v>
      </c>
      <c r="Y6142" s="15" t="s">
        <v>48</v>
      </c>
      <c r="Z6142" t="s">
        <v>49</v>
      </c>
      <c r="AA6142" t="s">
        <v>1195</v>
      </c>
      <c r="AB6142">
        <v>0</v>
      </c>
      <c r="AC6142" t="s">
        <v>1483</v>
      </c>
      <c r="AD6142" t="s">
        <v>1661</v>
      </c>
      <c r="AE6142" t="s">
        <v>1482</v>
      </c>
    </row>
    <row r="6143" spans="1:31" ht="14.4" x14ac:dyDescent="0.3">
      <c r="A6143">
        <v>51</v>
      </c>
      <c r="B6143" t="s">
        <v>24</v>
      </c>
      <c r="C6143" t="s">
        <v>417</v>
      </c>
      <c r="D6143" t="s">
        <v>369</v>
      </c>
      <c r="E6143">
        <v>1982</v>
      </c>
      <c r="F6143" t="s">
        <v>833</v>
      </c>
      <c r="G6143" t="s">
        <v>843</v>
      </c>
      <c r="H6143" s="3" t="s">
        <v>844</v>
      </c>
      <c r="I6143" s="8">
        <v>10.839468</v>
      </c>
      <c r="J6143" s="8">
        <v>-85.617486999999997</v>
      </c>
      <c r="K6143" t="s">
        <v>109</v>
      </c>
      <c r="L6143" t="s">
        <v>110</v>
      </c>
      <c r="M6143" t="s">
        <v>68</v>
      </c>
      <c r="N6143" s="24" t="s">
        <v>845</v>
      </c>
      <c r="O6143" s="12">
        <v>1978</v>
      </c>
      <c r="P6143" s="12">
        <v>3</v>
      </c>
      <c r="Q6143" s="12">
        <v>1978</v>
      </c>
      <c r="R6143" s="12">
        <v>3</v>
      </c>
      <c r="S6143">
        <f t="shared" si="71"/>
        <v>3.2258064516129031E-2</v>
      </c>
      <c r="T6143" s="7">
        <v>1</v>
      </c>
      <c r="U6143">
        <v>5</v>
      </c>
      <c r="V6143" t="s">
        <v>82</v>
      </c>
      <c r="W6143">
        <f t="shared" si="72"/>
        <v>300</v>
      </c>
      <c r="X6143" s="5">
        <v>3</v>
      </c>
      <c r="Y6143" s="15" t="s">
        <v>48</v>
      </c>
      <c r="Z6143" t="s">
        <v>55</v>
      </c>
      <c r="AA6143" t="s">
        <v>1189</v>
      </c>
      <c r="AB6143">
        <v>0</v>
      </c>
      <c r="AC6143" t="s">
        <v>1483</v>
      </c>
      <c r="AD6143" t="s">
        <v>1661</v>
      </c>
      <c r="AE6143" t="s">
        <v>1482</v>
      </c>
    </row>
    <row r="6144" spans="1:31" ht="14.4" x14ac:dyDescent="0.3">
      <c r="A6144">
        <v>51</v>
      </c>
      <c r="B6144" t="s">
        <v>24</v>
      </c>
      <c r="C6144" t="s">
        <v>417</v>
      </c>
      <c r="D6144" t="s">
        <v>369</v>
      </c>
      <c r="E6144">
        <v>1982</v>
      </c>
      <c r="F6144" t="s">
        <v>833</v>
      </c>
      <c r="G6144" t="s">
        <v>843</v>
      </c>
      <c r="H6144" s="3" t="s">
        <v>844</v>
      </c>
      <c r="I6144" s="8">
        <v>10.839468</v>
      </c>
      <c r="J6144" s="8">
        <v>-85.617486999999997</v>
      </c>
      <c r="K6144" t="s">
        <v>109</v>
      </c>
      <c r="L6144" t="s">
        <v>110</v>
      </c>
      <c r="M6144" t="s">
        <v>68</v>
      </c>
      <c r="N6144" s="24" t="s">
        <v>845</v>
      </c>
      <c r="O6144" s="12">
        <v>1978</v>
      </c>
      <c r="P6144" s="12">
        <v>3</v>
      </c>
      <c r="Q6144" s="12">
        <v>1978</v>
      </c>
      <c r="R6144" s="12">
        <v>3</v>
      </c>
      <c r="S6144">
        <f t="shared" si="71"/>
        <v>3.2258064516129031E-2</v>
      </c>
      <c r="T6144" s="7">
        <v>1</v>
      </c>
      <c r="U6144">
        <v>5</v>
      </c>
      <c r="V6144" t="s">
        <v>82</v>
      </c>
      <c r="W6144">
        <f t="shared" si="72"/>
        <v>300</v>
      </c>
      <c r="X6144" s="5">
        <v>3</v>
      </c>
      <c r="Y6144" s="15" t="s">
        <v>48</v>
      </c>
      <c r="Z6144" t="s">
        <v>55</v>
      </c>
      <c r="AA6144" t="s">
        <v>1146</v>
      </c>
      <c r="AB6144">
        <v>0</v>
      </c>
      <c r="AC6144" t="s">
        <v>1483</v>
      </c>
      <c r="AD6144" t="s">
        <v>1661</v>
      </c>
      <c r="AE6144" t="s">
        <v>1482</v>
      </c>
    </row>
    <row r="6145" spans="1:31" ht="14.4" x14ac:dyDescent="0.3">
      <c r="A6145">
        <v>51</v>
      </c>
      <c r="B6145" t="s">
        <v>24</v>
      </c>
      <c r="C6145" t="s">
        <v>417</v>
      </c>
      <c r="D6145" t="s">
        <v>369</v>
      </c>
      <c r="E6145">
        <v>1982</v>
      </c>
      <c r="F6145" t="s">
        <v>833</v>
      </c>
      <c r="G6145" t="s">
        <v>843</v>
      </c>
      <c r="H6145" s="3" t="s">
        <v>844</v>
      </c>
      <c r="I6145" s="8">
        <v>10.839468</v>
      </c>
      <c r="J6145" s="8">
        <v>-85.617486999999997</v>
      </c>
      <c r="K6145" t="s">
        <v>109</v>
      </c>
      <c r="L6145" t="s">
        <v>110</v>
      </c>
      <c r="M6145" t="s">
        <v>68</v>
      </c>
      <c r="N6145" s="24" t="s">
        <v>845</v>
      </c>
      <c r="O6145" s="12">
        <v>1978</v>
      </c>
      <c r="P6145" s="12">
        <v>3</v>
      </c>
      <c r="Q6145" s="12">
        <v>1978</v>
      </c>
      <c r="R6145" s="12">
        <v>3</v>
      </c>
      <c r="S6145">
        <f t="shared" si="71"/>
        <v>3.2258064516129031E-2</v>
      </c>
      <c r="T6145" s="7">
        <v>1</v>
      </c>
      <c r="U6145">
        <v>5</v>
      </c>
      <c r="V6145" t="s">
        <v>82</v>
      </c>
      <c r="W6145">
        <f t="shared" si="72"/>
        <v>300</v>
      </c>
      <c r="X6145" s="5">
        <v>3</v>
      </c>
      <c r="Y6145" s="15" t="s">
        <v>48</v>
      </c>
      <c r="Z6145" t="s">
        <v>55</v>
      </c>
      <c r="AA6145" t="s">
        <v>1161</v>
      </c>
      <c r="AB6145">
        <v>0</v>
      </c>
      <c r="AC6145" t="s">
        <v>1483</v>
      </c>
      <c r="AD6145" t="s">
        <v>1661</v>
      </c>
      <c r="AE6145" t="s">
        <v>1482</v>
      </c>
    </row>
    <row r="6146" spans="1:31" ht="14.4" x14ac:dyDescent="0.3">
      <c r="A6146">
        <v>51</v>
      </c>
      <c r="B6146" t="s">
        <v>24</v>
      </c>
      <c r="C6146" t="s">
        <v>417</v>
      </c>
      <c r="D6146" t="s">
        <v>369</v>
      </c>
      <c r="E6146">
        <v>1982</v>
      </c>
      <c r="F6146" t="s">
        <v>833</v>
      </c>
      <c r="G6146" t="s">
        <v>843</v>
      </c>
      <c r="H6146" s="3" t="s">
        <v>844</v>
      </c>
      <c r="I6146" s="8">
        <v>10.839468</v>
      </c>
      <c r="J6146" s="8">
        <v>-85.617486999999997</v>
      </c>
      <c r="K6146" t="s">
        <v>109</v>
      </c>
      <c r="L6146" t="s">
        <v>110</v>
      </c>
      <c r="M6146" t="s">
        <v>68</v>
      </c>
      <c r="N6146" s="24" t="s">
        <v>845</v>
      </c>
      <c r="O6146" s="12">
        <v>1978</v>
      </c>
      <c r="P6146" s="12">
        <v>3</v>
      </c>
      <c r="Q6146" s="12">
        <v>1978</v>
      </c>
      <c r="R6146" s="12">
        <v>3</v>
      </c>
      <c r="S6146">
        <f t="shared" si="71"/>
        <v>3.2258064516129031E-2</v>
      </c>
      <c r="T6146" s="7">
        <v>1</v>
      </c>
      <c r="U6146">
        <v>5</v>
      </c>
      <c r="V6146" t="s">
        <v>82</v>
      </c>
      <c r="W6146">
        <f t="shared" si="72"/>
        <v>300</v>
      </c>
      <c r="X6146" s="5">
        <v>3</v>
      </c>
      <c r="Y6146" s="15" t="s">
        <v>48</v>
      </c>
      <c r="Z6146" t="s">
        <v>55</v>
      </c>
      <c r="AA6146" t="s">
        <v>1082</v>
      </c>
      <c r="AB6146">
        <v>7</v>
      </c>
      <c r="AC6146" t="s">
        <v>1483</v>
      </c>
      <c r="AD6146" t="s">
        <v>1661</v>
      </c>
      <c r="AE6146" t="s">
        <v>1482</v>
      </c>
    </row>
    <row r="6147" spans="1:31" ht="14.4" x14ac:dyDescent="0.3">
      <c r="A6147">
        <v>51</v>
      </c>
      <c r="B6147" t="s">
        <v>24</v>
      </c>
      <c r="C6147" t="s">
        <v>417</v>
      </c>
      <c r="D6147" t="s">
        <v>369</v>
      </c>
      <c r="E6147">
        <v>1982</v>
      </c>
      <c r="F6147" t="s">
        <v>833</v>
      </c>
      <c r="G6147" t="s">
        <v>843</v>
      </c>
      <c r="H6147" s="3" t="s">
        <v>844</v>
      </c>
      <c r="I6147" s="8">
        <v>10.839468</v>
      </c>
      <c r="J6147" s="8">
        <v>-85.617486999999997</v>
      </c>
      <c r="K6147" t="s">
        <v>109</v>
      </c>
      <c r="L6147" t="s">
        <v>110</v>
      </c>
      <c r="M6147" t="s">
        <v>68</v>
      </c>
      <c r="N6147" s="24" t="s">
        <v>845</v>
      </c>
      <c r="O6147" s="12">
        <v>1978</v>
      </c>
      <c r="P6147" s="12">
        <v>3</v>
      </c>
      <c r="Q6147" s="12">
        <v>1978</v>
      </c>
      <c r="R6147" s="12">
        <v>3</v>
      </c>
      <c r="S6147">
        <f t="shared" si="71"/>
        <v>3.2258064516129031E-2</v>
      </c>
      <c r="T6147" s="7">
        <v>1</v>
      </c>
      <c r="U6147">
        <v>5</v>
      </c>
      <c r="V6147" t="s">
        <v>82</v>
      </c>
      <c r="W6147">
        <f t="shared" si="72"/>
        <v>300</v>
      </c>
      <c r="X6147" s="5">
        <v>3</v>
      </c>
      <c r="Y6147" s="15" t="s">
        <v>48</v>
      </c>
      <c r="Z6147" t="s">
        <v>55</v>
      </c>
      <c r="AA6147" t="s">
        <v>1162</v>
      </c>
      <c r="AB6147">
        <v>3</v>
      </c>
      <c r="AC6147" t="s">
        <v>1483</v>
      </c>
      <c r="AD6147" t="s">
        <v>1661</v>
      </c>
      <c r="AE6147" t="s">
        <v>1482</v>
      </c>
    </row>
    <row r="6148" spans="1:31" ht="14.4" x14ac:dyDescent="0.3">
      <c r="A6148">
        <v>51</v>
      </c>
      <c r="B6148" t="s">
        <v>24</v>
      </c>
      <c r="C6148" t="s">
        <v>417</v>
      </c>
      <c r="D6148" t="s">
        <v>369</v>
      </c>
      <c r="E6148">
        <v>1982</v>
      </c>
      <c r="F6148" t="s">
        <v>833</v>
      </c>
      <c r="G6148" t="s">
        <v>843</v>
      </c>
      <c r="H6148" s="3" t="s">
        <v>844</v>
      </c>
      <c r="I6148" s="8">
        <v>10.839468</v>
      </c>
      <c r="J6148" s="8">
        <v>-85.617486999999997</v>
      </c>
      <c r="K6148" t="s">
        <v>109</v>
      </c>
      <c r="L6148" t="s">
        <v>110</v>
      </c>
      <c r="M6148" t="s">
        <v>68</v>
      </c>
      <c r="N6148" s="24" t="s">
        <v>845</v>
      </c>
      <c r="O6148" s="12">
        <v>1978</v>
      </c>
      <c r="P6148" s="12">
        <v>3</v>
      </c>
      <c r="Q6148" s="12">
        <v>1978</v>
      </c>
      <c r="R6148" s="12">
        <v>3</v>
      </c>
      <c r="S6148">
        <f t="shared" si="71"/>
        <v>3.2258064516129031E-2</v>
      </c>
      <c r="T6148" s="7">
        <v>1</v>
      </c>
      <c r="U6148">
        <v>5</v>
      </c>
      <c r="V6148" t="s">
        <v>82</v>
      </c>
      <c r="W6148">
        <f t="shared" si="72"/>
        <v>300</v>
      </c>
      <c r="X6148" s="5">
        <v>3</v>
      </c>
      <c r="Y6148" s="15" t="s">
        <v>48</v>
      </c>
      <c r="Z6148" t="s">
        <v>55</v>
      </c>
      <c r="AA6148" t="s">
        <v>1163</v>
      </c>
      <c r="AB6148">
        <v>0</v>
      </c>
      <c r="AC6148" t="s">
        <v>1483</v>
      </c>
      <c r="AD6148" t="s">
        <v>1661</v>
      </c>
      <c r="AE6148" t="s">
        <v>1482</v>
      </c>
    </row>
    <row r="6149" spans="1:31" ht="14.4" x14ac:dyDescent="0.3">
      <c r="A6149">
        <v>51</v>
      </c>
      <c r="B6149" t="s">
        <v>24</v>
      </c>
      <c r="C6149" t="s">
        <v>417</v>
      </c>
      <c r="D6149" t="s">
        <v>369</v>
      </c>
      <c r="E6149">
        <v>1982</v>
      </c>
      <c r="F6149" t="s">
        <v>833</v>
      </c>
      <c r="G6149" t="s">
        <v>843</v>
      </c>
      <c r="H6149" s="3" t="s">
        <v>844</v>
      </c>
      <c r="I6149" s="8">
        <v>10.839468</v>
      </c>
      <c r="J6149" s="8">
        <v>-85.617486999999997</v>
      </c>
      <c r="K6149" t="s">
        <v>109</v>
      </c>
      <c r="L6149" t="s">
        <v>110</v>
      </c>
      <c r="M6149" t="s">
        <v>68</v>
      </c>
      <c r="N6149" s="24" t="s">
        <v>845</v>
      </c>
      <c r="O6149" s="12">
        <v>1978</v>
      </c>
      <c r="P6149" s="12">
        <v>3</v>
      </c>
      <c r="Q6149" s="12">
        <v>1978</v>
      </c>
      <c r="R6149" s="12">
        <v>3</v>
      </c>
      <c r="S6149">
        <f t="shared" si="71"/>
        <v>3.2258064516129031E-2</v>
      </c>
      <c r="T6149" s="7">
        <v>1</v>
      </c>
      <c r="U6149">
        <v>5</v>
      </c>
      <c r="V6149" t="s">
        <v>82</v>
      </c>
      <c r="W6149">
        <f t="shared" si="72"/>
        <v>300</v>
      </c>
      <c r="X6149" s="5">
        <v>3</v>
      </c>
      <c r="Y6149" s="15" t="s">
        <v>48</v>
      </c>
      <c r="Z6149" t="s">
        <v>55</v>
      </c>
      <c r="AA6149" t="s">
        <v>379</v>
      </c>
      <c r="AB6149">
        <v>1</v>
      </c>
      <c r="AC6149" t="s">
        <v>1483</v>
      </c>
      <c r="AD6149" t="s">
        <v>1661</v>
      </c>
      <c r="AE6149" t="s">
        <v>1482</v>
      </c>
    </row>
    <row r="6150" spans="1:31" ht="14.4" x14ac:dyDescent="0.3">
      <c r="A6150">
        <v>51</v>
      </c>
      <c r="B6150" t="s">
        <v>24</v>
      </c>
      <c r="C6150" t="s">
        <v>417</v>
      </c>
      <c r="D6150" t="s">
        <v>369</v>
      </c>
      <c r="E6150">
        <v>1982</v>
      </c>
      <c r="F6150" t="s">
        <v>833</v>
      </c>
      <c r="G6150" t="s">
        <v>843</v>
      </c>
      <c r="H6150" s="3" t="s">
        <v>844</v>
      </c>
      <c r="I6150" s="8">
        <v>10.839468</v>
      </c>
      <c r="J6150" s="8">
        <v>-85.617486999999997</v>
      </c>
      <c r="K6150" t="s">
        <v>109</v>
      </c>
      <c r="L6150" t="s">
        <v>110</v>
      </c>
      <c r="M6150" t="s">
        <v>68</v>
      </c>
      <c r="N6150" s="24" t="s">
        <v>845</v>
      </c>
      <c r="O6150" s="12">
        <v>1978</v>
      </c>
      <c r="P6150" s="12">
        <v>3</v>
      </c>
      <c r="Q6150" s="12">
        <v>1978</v>
      </c>
      <c r="R6150" s="12">
        <v>3</v>
      </c>
      <c r="S6150">
        <f t="shared" si="71"/>
        <v>3.2258064516129031E-2</v>
      </c>
      <c r="T6150" s="7">
        <v>1</v>
      </c>
      <c r="U6150">
        <v>5</v>
      </c>
      <c r="V6150" t="s">
        <v>82</v>
      </c>
      <c r="W6150">
        <f t="shared" si="72"/>
        <v>300</v>
      </c>
      <c r="X6150" s="5">
        <v>3</v>
      </c>
      <c r="Y6150" s="15" t="s">
        <v>48</v>
      </c>
      <c r="Z6150" t="s">
        <v>55</v>
      </c>
      <c r="AA6150" t="s">
        <v>876</v>
      </c>
      <c r="AB6150">
        <v>0</v>
      </c>
      <c r="AC6150" t="s">
        <v>1483</v>
      </c>
      <c r="AD6150" t="s">
        <v>1661</v>
      </c>
      <c r="AE6150" t="s">
        <v>1482</v>
      </c>
    </row>
    <row r="6151" spans="1:31" ht="14.4" x14ac:dyDescent="0.3">
      <c r="A6151">
        <v>51</v>
      </c>
      <c r="B6151" t="s">
        <v>24</v>
      </c>
      <c r="C6151" t="s">
        <v>417</v>
      </c>
      <c r="D6151" t="s">
        <v>369</v>
      </c>
      <c r="E6151">
        <v>1982</v>
      </c>
      <c r="F6151" t="s">
        <v>833</v>
      </c>
      <c r="G6151" t="s">
        <v>843</v>
      </c>
      <c r="H6151" s="3" t="s">
        <v>844</v>
      </c>
      <c r="I6151" s="8">
        <v>10.839468</v>
      </c>
      <c r="J6151" s="8">
        <v>-85.617486999999997</v>
      </c>
      <c r="K6151" t="s">
        <v>109</v>
      </c>
      <c r="L6151" t="s">
        <v>110</v>
      </c>
      <c r="M6151" t="s">
        <v>68</v>
      </c>
      <c r="N6151" s="24" t="s">
        <v>845</v>
      </c>
      <c r="O6151" s="12">
        <v>1978</v>
      </c>
      <c r="P6151" s="12">
        <v>3</v>
      </c>
      <c r="Q6151" s="12">
        <v>1978</v>
      </c>
      <c r="R6151" s="12">
        <v>3</v>
      </c>
      <c r="S6151">
        <f t="shared" si="71"/>
        <v>3.2258064516129031E-2</v>
      </c>
      <c r="T6151" s="7">
        <v>1</v>
      </c>
      <c r="U6151">
        <v>5</v>
      </c>
      <c r="V6151" t="s">
        <v>82</v>
      </c>
      <c r="W6151">
        <f t="shared" si="72"/>
        <v>300</v>
      </c>
      <c r="X6151" s="5">
        <v>3</v>
      </c>
      <c r="Y6151" s="15" t="s">
        <v>48</v>
      </c>
      <c r="Z6151" t="s">
        <v>55</v>
      </c>
      <c r="AA6151" t="s">
        <v>1167</v>
      </c>
      <c r="AB6151">
        <v>0</v>
      </c>
      <c r="AC6151" t="s">
        <v>1483</v>
      </c>
      <c r="AD6151" t="s">
        <v>1661</v>
      </c>
      <c r="AE6151" t="s">
        <v>1482</v>
      </c>
    </row>
    <row r="6152" spans="1:31" ht="14.4" x14ac:dyDescent="0.3">
      <c r="A6152">
        <v>51</v>
      </c>
      <c r="B6152" t="s">
        <v>24</v>
      </c>
      <c r="C6152" t="s">
        <v>417</v>
      </c>
      <c r="D6152" t="s">
        <v>369</v>
      </c>
      <c r="E6152">
        <v>1982</v>
      </c>
      <c r="F6152" t="s">
        <v>833</v>
      </c>
      <c r="G6152" t="s">
        <v>843</v>
      </c>
      <c r="H6152" s="3" t="s">
        <v>844</v>
      </c>
      <c r="I6152" s="8">
        <v>10.839468</v>
      </c>
      <c r="J6152" s="8">
        <v>-85.617486999999997</v>
      </c>
      <c r="K6152" t="s">
        <v>109</v>
      </c>
      <c r="L6152" t="s">
        <v>110</v>
      </c>
      <c r="M6152" t="s">
        <v>68</v>
      </c>
      <c r="N6152" s="24" t="s">
        <v>845</v>
      </c>
      <c r="O6152" s="12">
        <v>1978</v>
      </c>
      <c r="P6152" s="12">
        <v>3</v>
      </c>
      <c r="Q6152" s="12">
        <v>1978</v>
      </c>
      <c r="R6152" s="12">
        <v>3</v>
      </c>
      <c r="S6152">
        <f t="shared" si="71"/>
        <v>3.2258064516129031E-2</v>
      </c>
      <c r="T6152" s="7">
        <v>1</v>
      </c>
      <c r="U6152">
        <v>5</v>
      </c>
      <c r="V6152" t="s">
        <v>82</v>
      </c>
      <c r="W6152">
        <f t="shared" si="72"/>
        <v>300</v>
      </c>
      <c r="X6152" s="5">
        <v>3</v>
      </c>
      <c r="Y6152" s="15" t="s">
        <v>48</v>
      </c>
      <c r="Z6152" t="s">
        <v>55</v>
      </c>
      <c r="AA6152" t="s">
        <v>1129</v>
      </c>
      <c r="AB6152">
        <v>0</v>
      </c>
      <c r="AC6152" t="s">
        <v>1483</v>
      </c>
      <c r="AD6152" t="s">
        <v>1661</v>
      </c>
      <c r="AE6152" t="s">
        <v>1482</v>
      </c>
    </row>
    <row r="6153" spans="1:31" ht="14.4" x14ac:dyDescent="0.3">
      <c r="A6153">
        <v>51</v>
      </c>
      <c r="B6153" t="s">
        <v>24</v>
      </c>
      <c r="C6153" t="s">
        <v>417</v>
      </c>
      <c r="D6153" t="s">
        <v>369</v>
      </c>
      <c r="E6153">
        <v>1982</v>
      </c>
      <c r="F6153" t="s">
        <v>833</v>
      </c>
      <c r="G6153" t="s">
        <v>843</v>
      </c>
      <c r="H6153" s="3" t="s">
        <v>844</v>
      </c>
      <c r="I6153" s="8">
        <v>10.839468</v>
      </c>
      <c r="J6153" s="8">
        <v>-85.617486999999997</v>
      </c>
      <c r="K6153" t="s">
        <v>109</v>
      </c>
      <c r="L6153" t="s">
        <v>110</v>
      </c>
      <c r="M6153" t="s">
        <v>68</v>
      </c>
      <c r="N6153" s="24" t="s">
        <v>845</v>
      </c>
      <c r="O6153" s="12">
        <v>1978</v>
      </c>
      <c r="P6153" s="12">
        <v>3</v>
      </c>
      <c r="Q6153" s="12">
        <v>1978</v>
      </c>
      <c r="R6153" s="12">
        <v>3</v>
      </c>
      <c r="S6153">
        <f t="shared" si="71"/>
        <v>3.2258064516129031E-2</v>
      </c>
      <c r="T6153" s="7">
        <v>1</v>
      </c>
      <c r="U6153">
        <v>5</v>
      </c>
      <c r="V6153" t="s">
        <v>82</v>
      </c>
      <c r="W6153">
        <f t="shared" si="72"/>
        <v>300</v>
      </c>
      <c r="X6153" s="5">
        <v>3</v>
      </c>
      <c r="Y6153" s="15" t="s">
        <v>48</v>
      </c>
      <c r="Z6153" t="s">
        <v>55</v>
      </c>
      <c r="AA6153" t="s">
        <v>1198</v>
      </c>
      <c r="AB6153">
        <v>32</v>
      </c>
      <c r="AC6153" t="s">
        <v>1483</v>
      </c>
      <c r="AD6153" t="s">
        <v>1661</v>
      </c>
      <c r="AE6153" t="s">
        <v>1482</v>
      </c>
    </row>
    <row r="6154" spans="1:31" ht="14.4" x14ac:dyDescent="0.3">
      <c r="A6154">
        <v>51</v>
      </c>
      <c r="B6154" t="s">
        <v>24</v>
      </c>
      <c r="C6154" t="s">
        <v>417</v>
      </c>
      <c r="D6154" t="s">
        <v>369</v>
      </c>
      <c r="E6154">
        <v>1982</v>
      </c>
      <c r="F6154" t="s">
        <v>833</v>
      </c>
      <c r="G6154" t="s">
        <v>843</v>
      </c>
      <c r="H6154" s="3" t="s">
        <v>844</v>
      </c>
      <c r="I6154" s="8">
        <v>10.839468</v>
      </c>
      <c r="J6154" s="8">
        <v>-85.617486999999997</v>
      </c>
      <c r="K6154" t="s">
        <v>109</v>
      </c>
      <c r="L6154" t="s">
        <v>110</v>
      </c>
      <c r="M6154" t="s">
        <v>68</v>
      </c>
      <c r="N6154" s="24" t="s">
        <v>845</v>
      </c>
      <c r="O6154" s="12">
        <v>1978</v>
      </c>
      <c r="P6154" s="12">
        <v>3</v>
      </c>
      <c r="Q6154" s="12">
        <v>1978</v>
      </c>
      <c r="R6154" s="12">
        <v>3</v>
      </c>
      <c r="S6154">
        <f t="shared" si="71"/>
        <v>3.2258064516129031E-2</v>
      </c>
      <c r="T6154" s="7">
        <v>1</v>
      </c>
      <c r="U6154">
        <v>5</v>
      </c>
      <c r="V6154" t="s">
        <v>82</v>
      </c>
      <c r="W6154">
        <f t="shared" si="72"/>
        <v>300</v>
      </c>
      <c r="X6154" s="5">
        <v>3</v>
      </c>
      <c r="Y6154" s="15" t="s">
        <v>48</v>
      </c>
      <c r="Z6154" t="s">
        <v>83</v>
      </c>
      <c r="AA6154" t="s">
        <v>84</v>
      </c>
      <c r="AB6154">
        <v>0</v>
      </c>
      <c r="AC6154" t="s">
        <v>1483</v>
      </c>
      <c r="AD6154" t="s">
        <v>1661</v>
      </c>
      <c r="AE6154" t="s">
        <v>1482</v>
      </c>
    </row>
    <row r="6155" spans="1:31" ht="14.4" x14ac:dyDescent="0.3">
      <c r="A6155">
        <v>51</v>
      </c>
      <c r="B6155" t="s">
        <v>24</v>
      </c>
      <c r="C6155" t="s">
        <v>417</v>
      </c>
      <c r="D6155" t="s">
        <v>369</v>
      </c>
      <c r="E6155">
        <v>1982</v>
      </c>
      <c r="F6155" t="s">
        <v>833</v>
      </c>
      <c r="G6155" t="s">
        <v>843</v>
      </c>
      <c r="H6155" s="3" t="s">
        <v>844</v>
      </c>
      <c r="I6155" s="8">
        <v>10.839468</v>
      </c>
      <c r="J6155" s="8">
        <v>-85.617486999999997</v>
      </c>
      <c r="K6155" t="s">
        <v>109</v>
      </c>
      <c r="L6155" t="s">
        <v>110</v>
      </c>
      <c r="M6155" t="s">
        <v>68</v>
      </c>
      <c r="N6155" s="24" t="s">
        <v>845</v>
      </c>
      <c r="O6155" s="12">
        <v>1978</v>
      </c>
      <c r="P6155" s="12">
        <v>3</v>
      </c>
      <c r="Q6155" s="12">
        <v>1978</v>
      </c>
      <c r="R6155" s="12">
        <v>3</v>
      </c>
      <c r="S6155">
        <f t="shared" si="71"/>
        <v>3.2258064516129031E-2</v>
      </c>
      <c r="T6155" s="7">
        <v>1</v>
      </c>
      <c r="U6155">
        <v>5</v>
      </c>
      <c r="V6155" t="s">
        <v>82</v>
      </c>
      <c r="W6155">
        <f t="shared" si="72"/>
        <v>300</v>
      </c>
      <c r="X6155" s="5">
        <v>3</v>
      </c>
      <c r="Y6155" s="15" t="s">
        <v>48</v>
      </c>
      <c r="Z6155" t="s">
        <v>83</v>
      </c>
      <c r="AA6155" t="s">
        <v>911</v>
      </c>
      <c r="AB6155">
        <v>0</v>
      </c>
      <c r="AC6155" t="s">
        <v>1483</v>
      </c>
      <c r="AD6155" t="s">
        <v>1661</v>
      </c>
      <c r="AE6155" t="s">
        <v>1482</v>
      </c>
    </row>
    <row r="6156" spans="1:31" ht="14.4" x14ac:dyDescent="0.3">
      <c r="A6156">
        <v>51</v>
      </c>
      <c r="B6156" t="s">
        <v>24</v>
      </c>
      <c r="C6156" t="s">
        <v>417</v>
      </c>
      <c r="D6156" t="s">
        <v>369</v>
      </c>
      <c r="E6156">
        <v>1982</v>
      </c>
      <c r="F6156" t="s">
        <v>833</v>
      </c>
      <c r="G6156" t="s">
        <v>843</v>
      </c>
      <c r="H6156" s="3" t="s">
        <v>844</v>
      </c>
      <c r="I6156" s="8">
        <v>10.839468</v>
      </c>
      <c r="J6156" s="8">
        <v>-85.617486999999997</v>
      </c>
      <c r="K6156" t="s">
        <v>109</v>
      </c>
      <c r="L6156" t="s">
        <v>110</v>
      </c>
      <c r="M6156" t="s">
        <v>68</v>
      </c>
      <c r="N6156" s="24" t="s">
        <v>845</v>
      </c>
      <c r="O6156" s="12">
        <v>1978</v>
      </c>
      <c r="P6156" s="12">
        <v>3</v>
      </c>
      <c r="Q6156" s="12">
        <v>1978</v>
      </c>
      <c r="R6156" s="12">
        <v>3</v>
      </c>
      <c r="S6156">
        <f t="shared" si="71"/>
        <v>3.2258064516129031E-2</v>
      </c>
      <c r="T6156" s="7">
        <v>1</v>
      </c>
      <c r="U6156">
        <v>5</v>
      </c>
      <c r="V6156" t="s">
        <v>82</v>
      </c>
      <c r="W6156">
        <f t="shared" si="72"/>
        <v>300</v>
      </c>
      <c r="X6156" s="5">
        <v>3</v>
      </c>
      <c r="Y6156" s="15" t="s">
        <v>48</v>
      </c>
      <c r="Z6156" t="s">
        <v>83</v>
      </c>
      <c r="AA6156" t="s">
        <v>87</v>
      </c>
      <c r="AB6156">
        <v>2</v>
      </c>
      <c r="AC6156" t="s">
        <v>1483</v>
      </c>
      <c r="AD6156" t="s">
        <v>1661</v>
      </c>
      <c r="AE6156" t="s">
        <v>1482</v>
      </c>
    </row>
    <row r="6157" spans="1:31" ht="14.4" x14ac:dyDescent="0.3">
      <c r="A6157">
        <v>51</v>
      </c>
      <c r="B6157" t="s">
        <v>24</v>
      </c>
      <c r="C6157" t="s">
        <v>417</v>
      </c>
      <c r="D6157" t="s">
        <v>369</v>
      </c>
      <c r="E6157">
        <v>1982</v>
      </c>
      <c r="F6157" t="s">
        <v>833</v>
      </c>
      <c r="G6157" t="s">
        <v>843</v>
      </c>
      <c r="H6157" s="3" t="s">
        <v>844</v>
      </c>
      <c r="I6157" s="8">
        <v>10.839468</v>
      </c>
      <c r="J6157" s="8">
        <v>-85.617486999999997</v>
      </c>
      <c r="K6157" t="s">
        <v>109</v>
      </c>
      <c r="L6157" t="s">
        <v>110</v>
      </c>
      <c r="M6157" t="s">
        <v>68</v>
      </c>
      <c r="N6157" s="24" t="s">
        <v>845</v>
      </c>
      <c r="O6157" s="12">
        <v>1978</v>
      </c>
      <c r="P6157" s="12">
        <v>3</v>
      </c>
      <c r="Q6157" s="12">
        <v>1978</v>
      </c>
      <c r="R6157" s="12">
        <v>3</v>
      </c>
      <c r="S6157">
        <f t="shared" si="71"/>
        <v>3.2258064516129031E-2</v>
      </c>
      <c r="T6157" s="7">
        <v>1</v>
      </c>
      <c r="U6157">
        <v>5</v>
      </c>
      <c r="V6157" t="s">
        <v>82</v>
      </c>
      <c r="W6157">
        <f t="shared" si="72"/>
        <v>300</v>
      </c>
      <c r="X6157" s="5">
        <v>3</v>
      </c>
      <c r="Y6157" s="15" t="s">
        <v>48</v>
      </c>
      <c r="Z6157" t="s">
        <v>90</v>
      </c>
      <c r="AA6157" t="s">
        <v>666</v>
      </c>
      <c r="AB6157">
        <v>1</v>
      </c>
      <c r="AC6157" t="s">
        <v>1483</v>
      </c>
      <c r="AD6157" t="s">
        <v>1661</v>
      </c>
      <c r="AE6157" t="s">
        <v>1482</v>
      </c>
    </row>
    <row r="6158" spans="1:31" ht="14.4" x14ac:dyDescent="0.3">
      <c r="A6158">
        <v>51</v>
      </c>
      <c r="B6158" t="s">
        <v>24</v>
      </c>
      <c r="C6158" t="s">
        <v>417</v>
      </c>
      <c r="D6158" t="s">
        <v>369</v>
      </c>
      <c r="E6158">
        <v>1982</v>
      </c>
      <c r="F6158" t="s">
        <v>833</v>
      </c>
      <c r="G6158" t="s">
        <v>843</v>
      </c>
      <c r="H6158" s="3" t="s">
        <v>844</v>
      </c>
      <c r="I6158" s="8">
        <v>10.839468</v>
      </c>
      <c r="J6158" s="8">
        <v>-85.617486999999997</v>
      </c>
      <c r="K6158" t="s">
        <v>109</v>
      </c>
      <c r="L6158" t="s">
        <v>110</v>
      </c>
      <c r="M6158" t="s">
        <v>68</v>
      </c>
      <c r="N6158" s="24" t="s">
        <v>845</v>
      </c>
      <c r="O6158" s="12">
        <v>1978</v>
      </c>
      <c r="P6158" s="12">
        <v>3</v>
      </c>
      <c r="Q6158" s="12">
        <v>1978</v>
      </c>
      <c r="R6158" s="12">
        <v>3</v>
      </c>
      <c r="S6158">
        <f t="shared" si="71"/>
        <v>3.2258064516129031E-2</v>
      </c>
      <c r="T6158" s="7">
        <v>1</v>
      </c>
      <c r="U6158">
        <v>5</v>
      </c>
      <c r="V6158" t="s">
        <v>82</v>
      </c>
      <c r="W6158">
        <f t="shared" si="72"/>
        <v>300</v>
      </c>
      <c r="X6158" s="5">
        <v>3</v>
      </c>
      <c r="Y6158" s="15" t="s">
        <v>48</v>
      </c>
      <c r="Z6158" t="s">
        <v>90</v>
      </c>
      <c r="AA6158" t="s">
        <v>91</v>
      </c>
      <c r="AB6158">
        <v>14</v>
      </c>
      <c r="AC6158" t="s">
        <v>1483</v>
      </c>
      <c r="AD6158" t="s">
        <v>1661</v>
      </c>
      <c r="AE6158" t="s">
        <v>1482</v>
      </c>
    </row>
    <row r="6159" spans="1:31" ht="14.4" x14ac:dyDescent="0.3">
      <c r="A6159">
        <v>51</v>
      </c>
      <c r="B6159" t="s">
        <v>24</v>
      </c>
      <c r="C6159" t="s">
        <v>417</v>
      </c>
      <c r="D6159" t="s">
        <v>369</v>
      </c>
      <c r="E6159">
        <v>1982</v>
      </c>
      <c r="F6159" t="s">
        <v>833</v>
      </c>
      <c r="G6159" t="s">
        <v>847</v>
      </c>
      <c r="H6159" s="3" t="s">
        <v>848</v>
      </c>
      <c r="I6159" s="8">
        <v>10.786778999999999</v>
      </c>
      <c r="J6159" s="8">
        <v>-85.663869000000005</v>
      </c>
      <c r="K6159" t="s">
        <v>109</v>
      </c>
      <c r="L6159" t="s">
        <v>110</v>
      </c>
      <c r="M6159" t="s">
        <v>68</v>
      </c>
      <c r="N6159" s="24" t="s">
        <v>839</v>
      </c>
      <c r="O6159" s="12">
        <v>1977</v>
      </c>
      <c r="P6159" s="12">
        <v>8</v>
      </c>
      <c r="Q6159" s="12">
        <v>1977</v>
      </c>
      <c r="R6159" s="12">
        <v>8</v>
      </c>
      <c r="S6159">
        <f t="shared" si="71"/>
        <v>3.2258064516129031E-2</v>
      </c>
      <c r="T6159" s="7">
        <v>1</v>
      </c>
      <c r="U6159">
        <v>5</v>
      </c>
      <c r="V6159" t="s">
        <v>82</v>
      </c>
      <c r="W6159">
        <f t="shared" si="72"/>
        <v>300</v>
      </c>
      <c r="X6159" s="5">
        <v>3</v>
      </c>
      <c r="Y6159" s="15" t="s">
        <v>48</v>
      </c>
      <c r="Z6159" t="s">
        <v>49</v>
      </c>
      <c r="AA6159" t="s">
        <v>1197</v>
      </c>
      <c r="AB6159">
        <v>0</v>
      </c>
      <c r="AC6159" t="s">
        <v>1481</v>
      </c>
      <c r="AD6159" t="s">
        <v>1661</v>
      </c>
      <c r="AE6159" t="s">
        <v>1484</v>
      </c>
    </row>
    <row r="6160" spans="1:31" ht="14.4" x14ac:dyDescent="0.3">
      <c r="A6160">
        <v>51</v>
      </c>
      <c r="B6160" t="s">
        <v>24</v>
      </c>
      <c r="C6160" t="s">
        <v>417</v>
      </c>
      <c r="D6160" t="s">
        <v>369</v>
      </c>
      <c r="E6160">
        <v>1982</v>
      </c>
      <c r="F6160" t="s">
        <v>833</v>
      </c>
      <c r="G6160" t="s">
        <v>847</v>
      </c>
      <c r="H6160" s="3" t="s">
        <v>848</v>
      </c>
      <c r="I6160" s="8">
        <v>10.786778999999999</v>
      </c>
      <c r="J6160" s="8">
        <v>-85.663869000000005</v>
      </c>
      <c r="K6160" t="s">
        <v>109</v>
      </c>
      <c r="L6160" t="s">
        <v>110</v>
      </c>
      <c r="M6160" t="s">
        <v>68</v>
      </c>
      <c r="N6160" s="24" t="s">
        <v>839</v>
      </c>
      <c r="O6160" s="12">
        <v>1977</v>
      </c>
      <c r="P6160" s="12">
        <v>8</v>
      </c>
      <c r="Q6160" s="12">
        <v>1977</v>
      </c>
      <c r="R6160" s="12">
        <v>8</v>
      </c>
      <c r="S6160">
        <f t="shared" si="71"/>
        <v>3.2258064516129031E-2</v>
      </c>
      <c r="T6160" s="7">
        <v>1</v>
      </c>
      <c r="U6160">
        <v>5</v>
      </c>
      <c r="V6160" t="s">
        <v>82</v>
      </c>
      <c r="W6160">
        <f t="shared" si="72"/>
        <v>300</v>
      </c>
      <c r="X6160" s="5">
        <v>3</v>
      </c>
      <c r="Y6160" s="15" t="s">
        <v>48</v>
      </c>
      <c r="Z6160" t="s">
        <v>55</v>
      </c>
      <c r="AA6160" t="s">
        <v>1080</v>
      </c>
      <c r="AB6160">
        <v>0</v>
      </c>
      <c r="AC6160" t="s">
        <v>1481</v>
      </c>
      <c r="AD6160" t="s">
        <v>1661</v>
      </c>
      <c r="AE6160" t="s">
        <v>1484</v>
      </c>
    </row>
    <row r="6161" spans="1:31" ht="14.4" x14ac:dyDescent="0.3">
      <c r="A6161">
        <v>51</v>
      </c>
      <c r="B6161" t="s">
        <v>24</v>
      </c>
      <c r="C6161" t="s">
        <v>417</v>
      </c>
      <c r="D6161" t="s">
        <v>369</v>
      </c>
      <c r="E6161">
        <v>1982</v>
      </c>
      <c r="F6161" t="s">
        <v>833</v>
      </c>
      <c r="G6161" t="s">
        <v>847</v>
      </c>
      <c r="H6161" s="3" t="s">
        <v>848</v>
      </c>
      <c r="I6161" s="8">
        <v>10.786778999999999</v>
      </c>
      <c r="J6161" s="8">
        <v>-85.663869000000005</v>
      </c>
      <c r="K6161" t="s">
        <v>109</v>
      </c>
      <c r="L6161" t="s">
        <v>110</v>
      </c>
      <c r="M6161" t="s">
        <v>68</v>
      </c>
      <c r="N6161" s="24" t="s">
        <v>839</v>
      </c>
      <c r="O6161" s="12">
        <v>1977</v>
      </c>
      <c r="P6161" s="12">
        <v>8</v>
      </c>
      <c r="Q6161" s="12">
        <v>1977</v>
      </c>
      <c r="R6161" s="12">
        <v>8</v>
      </c>
      <c r="S6161">
        <f t="shared" si="71"/>
        <v>3.2258064516129031E-2</v>
      </c>
      <c r="T6161" s="7">
        <v>1</v>
      </c>
      <c r="U6161">
        <v>5</v>
      </c>
      <c r="V6161" t="s">
        <v>82</v>
      </c>
      <c r="W6161">
        <f t="shared" si="72"/>
        <v>300</v>
      </c>
      <c r="X6161" s="5">
        <v>3</v>
      </c>
      <c r="Y6161" s="15" t="s">
        <v>48</v>
      </c>
      <c r="Z6161" t="s">
        <v>55</v>
      </c>
      <c r="AA6161" t="s">
        <v>1158</v>
      </c>
      <c r="AB6161">
        <v>0</v>
      </c>
      <c r="AC6161" t="s">
        <v>1481</v>
      </c>
      <c r="AD6161" t="s">
        <v>1661</v>
      </c>
      <c r="AE6161" t="s">
        <v>1484</v>
      </c>
    </row>
    <row r="6162" spans="1:31" ht="14.4" x14ac:dyDescent="0.3">
      <c r="A6162">
        <v>51</v>
      </c>
      <c r="B6162" t="s">
        <v>24</v>
      </c>
      <c r="C6162" t="s">
        <v>417</v>
      </c>
      <c r="D6162" t="s">
        <v>369</v>
      </c>
      <c r="E6162">
        <v>1982</v>
      </c>
      <c r="F6162" t="s">
        <v>833</v>
      </c>
      <c r="G6162" t="s">
        <v>847</v>
      </c>
      <c r="H6162" s="3" t="s">
        <v>848</v>
      </c>
      <c r="I6162" s="8">
        <v>10.786778999999999</v>
      </c>
      <c r="J6162" s="8">
        <v>-85.663869000000005</v>
      </c>
      <c r="K6162" t="s">
        <v>109</v>
      </c>
      <c r="L6162" t="s">
        <v>110</v>
      </c>
      <c r="M6162" t="s">
        <v>68</v>
      </c>
      <c r="N6162" s="24" t="s">
        <v>839</v>
      </c>
      <c r="O6162" s="12">
        <v>1977</v>
      </c>
      <c r="P6162" s="12">
        <v>8</v>
      </c>
      <c r="Q6162" s="12">
        <v>1977</v>
      </c>
      <c r="R6162" s="12">
        <v>8</v>
      </c>
      <c r="S6162">
        <f t="shared" si="71"/>
        <v>3.2258064516129031E-2</v>
      </c>
      <c r="T6162" s="7">
        <v>1</v>
      </c>
      <c r="U6162">
        <v>5</v>
      </c>
      <c r="V6162" t="s">
        <v>82</v>
      </c>
      <c r="W6162">
        <f t="shared" si="72"/>
        <v>300</v>
      </c>
      <c r="X6162" s="5">
        <v>3</v>
      </c>
      <c r="Y6162" s="15" t="s">
        <v>48</v>
      </c>
      <c r="Z6162" t="s">
        <v>55</v>
      </c>
      <c r="AA6162" t="s">
        <v>1082</v>
      </c>
      <c r="AB6162">
        <v>12</v>
      </c>
      <c r="AC6162" t="s">
        <v>1481</v>
      </c>
      <c r="AD6162" t="s">
        <v>1661</v>
      </c>
      <c r="AE6162" t="s">
        <v>1484</v>
      </c>
    </row>
    <row r="6163" spans="1:31" ht="14.4" x14ac:dyDescent="0.3">
      <c r="A6163">
        <v>51</v>
      </c>
      <c r="B6163" t="s">
        <v>24</v>
      </c>
      <c r="C6163" t="s">
        <v>417</v>
      </c>
      <c r="D6163" t="s">
        <v>369</v>
      </c>
      <c r="E6163">
        <v>1982</v>
      </c>
      <c r="F6163" t="s">
        <v>833</v>
      </c>
      <c r="G6163" t="s">
        <v>847</v>
      </c>
      <c r="H6163" s="3" t="s">
        <v>848</v>
      </c>
      <c r="I6163" s="8">
        <v>10.786778999999999</v>
      </c>
      <c r="J6163" s="8">
        <v>-85.663869000000005</v>
      </c>
      <c r="K6163" t="s">
        <v>109</v>
      </c>
      <c r="L6163" t="s">
        <v>110</v>
      </c>
      <c r="M6163" t="s">
        <v>68</v>
      </c>
      <c r="N6163" s="24" t="s">
        <v>839</v>
      </c>
      <c r="O6163" s="12">
        <v>1977</v>
      </c>
      <c r="P6163" s="12">
        <v>8</v>
      </c>
      <c r="Q6163" s="12">
        <v>1977</v>
      </c>
      <c r="R6163" s="12">
        <v>8</v>
      </c>
      <c r="S6163">
        <f t="shared" si="71"/>
        <v>3.2258064516129031E-2</v>
      </c>
      <c r="T6163" s="7">
        <v>1</v>
      </c>
      <c r="U6163">
        <v>5</v>
      </c>
      <c r="V6163" t="s">
        <v>82</v>
      </c>
      <c r="W6163">
        <f t="shared" si="72"/>
        <v>300</v>
      </c>
      <c r="X6163" s="5">
        <v>3</v>
      </c>
      <c r="Y6163" s="15" t="s">
        <v>48</v>
      </c>
      <c r="Z6163" t="s">
        <v>55</v>
      </c>
      <c r="AA6163" t="s">
        <v>1162</v>
      </c>
      <c r="AB6163">
        <v>0</v>
      </c>
      <c r="AC6163" t="s">
        <v>1481</v>
      </c>
      <c r="AD6163" t="s">
        <v>1661</v>
      </c>
      <c r="AE6163" t="s">
        <v>1484</v>
      </c>
    </row>
    <row r="6164" spans="1:31" ht="14.4" x14ac:dyDescent="0.3">
      <c r="A6164">
        <v>51</v>
      </c>
      <c r="B6164" t="s">
        <v>24</v>
      </c>
      <c r="C6164" t="s">
        <v>417</v>
      </c>
      <c r="D6164" t="s">
        <v>369</v>
      </c>
      <c r="E6164">
        <v>1982</v>
      </c>
      <c r="F6164" t="s">
        <v>833</v>
      </c>
      <c r="G6164" t="s">
        <v>847</v>
      </c>
      <c r="H6164" s="3" t="s">
        <v>848</v>
      </c>
      <c r="I6164" s="8">
        <v>10.786778999999999</v>
      </c>
      <c r="J6164" s="8">
        <v>-85.663869000000005</v>
      </c>
      <c r="K6164" t="s">
        <v>109</v>
      </c>
      <c r="L6164" t="s">
        <v>110</v>
      </c>
      <c r="M6164" t="s">
        <v>68</v>
      </c>
      <c r="N6164" s="24" t="s">
        <v>839</v>
      </c>
      <c r="O6164" s="12">
        <v>1977</v>
      </c>
      <c r="P6164" s="12">
        <v>8</v>
      </c>
      <c r="Q6164" s="12">
        <v>1977</v>
      </c>
      <c r="R6164" s="12">
        <v>8</v>
      </c>
      <c r="S6164">
        <f t="shared" si="71"/>
        <v>3.2258064516129031E-2</v>
      </c>
      <c r="T6164" s="7">
        <v>1</v>
      </c>
      <c r="U6164">
        <v>5</v>
      </c>
      <c r="V6164" t="s">
        <v>82</v>
      </c>
      <c r="W6164">
        <f t="shared" si="72"/>
        <v>300</v>
      </c>
      <c r="X6164" s="5">
        <v>3</v>
      </c>
      <c r="Y6164" s="15" t="s">
        <v>48</v>
      </c>
      <c r="Z6164" t="s">
        <v>55</v>
      </c>
      <c r="AA6164" t="s">
        <v>379</v>
      </c>
      <c r="AB6164">
        <v>2</v>
      </c>
      <c r="AC6164" t="s">
        <v>1481</v>
      </c>
      <c r="AD6164" t="s">
        <v>1661</v>
      </c>
      <c r="AE6164" t="s">
        <v>1484</v>
      </c>
    </row>
    <row r="6165" spans="1:31" ht="14.4" x14ac:dyDescent="0.3">
      <c r="A6165">
        <v>51</v>
      </c>
      <c r="B6165" t="s">
        <v>24</v>
      </c>
      <c r="C6165" t="s">
        <v>417</v>
      </c>
      <c r="D6165" t="s">
        <v>369</v>
      </c>
      <c r="E6165">
        <v>1982</v>
      </c>
      <c r="F6165" t="s">
        <v>833</v>
      </c>
      <c r="G6165" t="s">
        <v>847</v>
      </c>
      <c r="H6165" s="3" t="s">
        <v>848</v>
      </c>
      <c r="I6165" s="8">
        <v>10.786778999999999</v>
      </c>
      <c r="J6165" s="8">
        <v>-85.663869000000005</v>
      </c>
      <c r="K6165" t="s">
        <v>109</v>
      </c>
      <c r="L6165" t="s">
        <v>110</v>
      </c>
      <c r="M6165" t="s">
        <v>68</v>
      </c>
      <c r="N6165" s="24" t="s">
        <v>839</v>
      </c>
      <c r="O6165" s="12">
        <v>1977</v>
      </c>
      <c r="P6165" s="12">
        <v>8</v>
      </c>
      <c r="Q6165" s="12">
        <v>1977</v>
      </c>
      <c r="R6165" s="12">
        <v>8</v>
      </c>
      <c r="S6165">
        <f t="shared" si="71"/>
        <v>3.2258064516129031E-2</v>
      </c>
      <c r="T6165" s="7">
        <v>1</v>
      </c>
      <c r="U6165">
        <v>5</v>
      </c>
      <c r="V6165" t="s">
        <v>82</v>
      </c>
      <c r="W6165">
        <f t="shared" si="72"/>
        <v>300</v>
      </c>
      <c r="X6165" s="5">
        <v>3</v>
      </c>
      <c r="Y6165" s="15" t="s">
        <v>48</v>
      </c>
      <c r="Z6165" t="s">
        <v>55</v>
      </c>
      <c r="AA6165" t="s">
        <v>1167</v>
      </c>
      <c r="AB6165">
        <v>5</v>
      </c>
      <c r="AC6165" t="s">
        <v>1481</v>
      </c>
      <c r="AD6165" t="s">
        <v>1661</v>
      </c>
      <c r="AE6165" t="s">
        <v>1484</v>
      </c>
    </row>
    <row r="6166" spans="1:31" ht="14.4" x14ac:dyDescent="0.3">
      <c r="A6166">
        <v>51</v>
      </c>
      <c r="B6166" t="s">
        <v>24</v>
      </c>
      <c r="C6166" t="s">
        <v>417</v>
      </c>
      <c r="D6166" t="s">
        <v>369</v>
      </c>
      <c r="E6166">
        <v>1982</v>
      </c>
      <c r="F6166" t="s">
        <v>833</v>
      </c>
      <c r="G6166" t="s">
        <v>847</v>
      </c>
      <c r="H6166" s="3" t="s">
        <v>848</v>
      </c>
      <c r="I6166" s="8">
        <v>10.786778999999999</v>
      </c>
      <c r="J6166" s="8">
        <v>-85.663869000000005</v>
      </c>
      <c r="K6166" t="s">
        <v>109</v>
      </c>
      <c r="L6166" t="s">
        <v>110</v>
      </c>
      <c r="M6166" t="s">
        <v>68</v>
      </c>
      <c r="N6166" s="24" t="s">
        <v>839</v>
      </c>
      <c r="O6166" s="12">
        <v>1977</v>
      </c>
      <c r="P6166" s="12">
        <v>8</v>
      </c>
      <c r="Q6166" s="12">
        <v>1977</v>
      </c>
      <c r="R6166" s="12">
        <v>8</v>
      </c>
      <c r="S6166">
        <f t="shared" si="71"/>
        <v>3.2258064516129031E-2</v>
      </c>
      <c r="T6166" s="7">
        <v>1</v>
      </c>
      <c r="U6166">
        <v>5</v>
      </c>
      <c r="V6166" t="s">
        <v>82</v>
      </c>
      <c r="W6166">
        <f t="shared" si="72"/>
        <v>300</v>
      </c>
      <c r="X6166" s="5">
        <v>3</v>
      </c>
      <c r="Y6166" s="15" t="s">
        <v>48</v>
      </c>
      <c r="Z6166" t="s">
        <v>55</v>
      </c>
      <c r="AA6166" t="s">
        <v>1198</v>
      </c>
      <c r="AB6166">
        <v>82</v>
      </c>
      <c r="AC6166" t="s">
        <v>1481</v>
      </c>
      <c r="AD6166" t="s">
        <v>1661</v>
      </c>
      <c r="AE6166" t="s">
        <v>1484</v>
      </c>
    </row>
    <row r="6167" spans="1:31" ht="14.4" x14ac:dyDescent="0.3">
      <c r="A6167">
        <v>51</v>
      </c>
      <c r="B6167" t="s">
        <v>24</v>
      </c>
      <c r="C6167" t="s">
        <v>417</v>
      </c>
      <c r="D6167" t="s">
        <v>369</v>
      </c>
      <c r="E6167">
        <v>1982</v>
      </c>
      <c r="F6167" t="s">
        <v>833</v>
      </c>
      <c r="G6167" t="s">
        <v>847</v>
      </c>
      <c r="H6167" s="3" t="s">
        <v>848</v>
      </c>
      <c r="I6167" s="8">
        <v>10.786778999999999</v>
      </c>
      <c r="J6167" s="8">
        <v>-85.663869000000005</v>
      </c>
      <c r="K6167" t="s">
        <v>109</v>
      </c>
      <c r="L6167" t="s">
        <v>110</v>
      </c>
      <c r="M6167" t="s">
        <v>68</v>
      </c>
      <c r="N6167" s="24" t="s">
        <v>839</v>
      </c>
      <c r="O6167" s="12">
        <v>1977</v>
      </c>
      <c r="P6167" s="12">
        <v>8</v>
      </c>
      <c r="Q6167" s="12">
        <v>1977</v>
      </c>
      <c r="R6167" s="12">
        <v>8</v>
      </c>
      <c r="S6167">
        <f t="shared" si="71"/>
        <v>3.2258064516129031E-2</v>
      </c>
      <c r="T6167" s="7">
        <v>1</v>
      </c>
      <c r="U6167">
        <v>5</v>
      </c>
      <c r="V6167" t="s">
        <v>82</v>
      </c>
      <c r="W6167">
        <f t="shared" si="72"/>
        <v>300</v>
      </c>
      <c r="X6167" s="5">
        <v>3</v>
      </c>
      <c r="Y6167" s="15" t="s">
        <v>48</v>
      </c>
      <c r="Z6167" t="s">
        <v>83</v>
      </c>
      <c r="AA6167" t="s">
        <v>128</v>
      </c>
      <c r="AB6167">
        <v>0</v>
      </c>
      <c r="AC6167" t="s">
        <v>1481</v>
      </c>
      <c r="AD6167" t="s">
        <v>1661</v>
      </c>
      <c r="AE6167" t="s">
        <v>1484</v>
      </c>
    </row>
    <row r="6168" spans="1:31" ht="14.4" x14ac:dyDescent="0.3">
      <c r="A6168">
        <v>51</v>
      </c>
      <c r="B6168" t="s">
        <v>24</v>
      </c>
      <c r="C6168" t="s">
        <v>417</v>
      </c>
      <c r="D6168" t="s">
        <v>369</v>
      </c>
      <c r="E6168">
        <v>1982</v>
      </c>
      <c r="F6168" t="s">
        <v>833</v>
      </c>
      <c r="G6168" t="s">
        <v>847</v>
      </c>
      <c r="H6168" s="3" t="s">
        <v>848</v>
      </c>
      <c r="I6168" s="8">
        <v>10.786778999999999</v>
      </c>
      <c r="J6168" s="8">
        <v>-85.663869000000005</v>
      </c>
      <c r="K6168" t="s">
        <v>109</v>
      </c>
      <c r="L6168" t="s">
        <v>110</v>
      </c>
      <c r="M6168" t="s">
        <v>68</v>
      </c>
      <c r="N6168" s="24" t="s">
        <v>839</v>
      </c>
      <c r="O6168" s="12">
        <v>1977</v>
      </c>
      <c r="P6168" s="12">
        <v>8</v>
      </c>
      <c r="Q6168" s="12">
        <v>1977</v>
      </c>
      <c r="R6168" s="12">
        <v>8</v>
      </c>
      <c r="S6168">
        <f t="shared" si="71"/>
        <v>3.2258064516129031E-2</v>
      </c>
      <c r="T6168" s="7">
        <v>1</v>
      </c>
      <c r="U6168">
        <v>5</v>
      </c>
      <c r="V6168" t="s">
        <v>82</v>
      </c>
      <c r="W6168">
        <f t="shared" si="72"/>
        <v>300</v>
      </c>
      <c r="X6168" s="5">
        <v>3</v>
      </c>
      <c r="Y6168" s="15" t="s">
        <v>48</v>
      </c>
      <c r="Z6168" t="s">
        <v>83</v>
      </c>
      <c r="AA6168" t="s">
        <v>84</v>
      </c>
      <c r="AB6168">
        <v>1</v>
      </c>
      <c r="AC6168" t="s">
        <v>1481</v>
      </c>
      <c r="AD6168" t="s">
        <v>1661</v>
      </c>
      <c r="AE6168" t="s">
        <v>1484</v>
      </c>
    </row>
    <row r="6169" spans="1:31" ht="14.4" x14ac:dyDescent="0.3">
      <c r="A6169">
        <v>51</v>
      </c>
      <c r="B6169" t="s">
        <v>24</v>
      </c>
      <c r="C6169" t="s">
        <v>417</v>
      </c>
      <c r="D6169" t="s">
        <v>369</v>
      </c>
      <c r="E6169">
        <v>1982</v>
      </c>
      <c r="F6169" t="s">
        <v>833</v>
      </c>
      <c r="G6169" t="s">
        <v>847</v>
      </c>
      <c r="H6169" s="3" t="s">
        <v>848</v>
      </c>
      <c r="I6169" s="8">
        <v>10.786778999999999</v>
      </c>
      <c r="J6169" s="8">
        <v>-85.663869000000005</v>
      </c>
      <c r="K6169" t="s">
        <v>109</v>
      </c>
      <c r="L6169" t="s">
        <v>110</v>
      </c>
      <c r="M6169" t="s">
        <v>68</v>
      </c>
      <c r="N6169" s="24" t="s">
        <v>839</v>
      </c>
      <c r="O6169" s="12">
        <v>1977</v>
      </c>
      <c r="P6169" s="12">
        <v>8</v>
      </c>
      <c r="Q6169" s="12">
        <v>1977</v>
      </c>
      <c r="R6169" s="12">
        <v>8</v>
      </c>
      <c r="S6169">
        <f t="shared" si="71"/>
        <v>3.2258064516129031E-2</v>
      </c>
      <c r="T6169" s="7">
        <v>1</v>
      </c>
      <c r="U6169">
        <v>5</v>
      </c>
      <c r="V6169" t="s">
        <v>82</v>
      </c>
      <c r="W6169">
        <f t="shared" si="72"/>
        <v>300</v>
      </c>
      <c r="X6169" s="5">
        <v>3</v>
      </c>
      <c r="Y6169" s="15" t="s">
        <v>48</v>
      </c>
      <c r="Z6169" t="s">
        <v>83</v>
      </c>
      <c r="AA6169" t="s">
        <v>87</v>
      </c>
      <c r="AB6169">
        <v>0</v>
      </c>
      <c r="AC6169" t="s">
        <v>1481</v>
      </c>
      <c r="AD6169" t="s">
        <v>1661</v>
      </c>
      <c r="AE6169" t="s">
        <v>1484</v>
      </c>
    </row>
    <row r="6170" spans="1:31" ht="14.4" x14ac:dyDescent="0.3">
      <c r="A6170">
        <v>51</v>
      </c>
      <c r="B6170" t="s">
        <v>24</v>
      </c>
      <c r="C6170" t="s">
        <v>417</v>
      </c>
      <c r="D6170" t="s">
        <v>369</v>
      </c>
      <c r="E6170">
        <v>1982</v>
      </c>
      <c r="F6170" t="s">
        <v>833</v>
      </c>
      <c r="G6170" t="s">
        <v>847</v>
      </c>
      <c r="H6170" s="3" t="s">
        <v>848</v>
      </c>
      <c r="I6170" s="8">
        <v>10.786778999999999</v>
      </c>
      <c r="J6170" s="8">
        <v>-85.663869000000005</v>
      </c>
      <c r="K6170" t="s">
        <v>109</v>
      </c>
      <c r="L6170" t="s">
        <v>110</v>
      </c>
      <c r="M6170" t="s">
        <v>68</v>
      </c>
      <c r="N6170" s="24" t="s">
        <v>839</v>
      </c>
      <c r="O6170" s="12">
        <v>1977</v>
      </c>
      <c r="P6170" s="12">
        <v>8</v>
      </c>
      <c r="Q6170" s="12">
        <v>1977</v>
      </c>
      <c r="R6170" s="12">
        <v>8</v>
      </c>
      <c r="S6170">
        <f t="shared" si="71"/>
        <v>3.2258064516129031E-2</v>
      </c>
      <c r="T6170" s="7">
        <v>1</v>
      </c>
      <c r="U6170">
        <v>5</v>
      </c>
      <c r="V6170" t="s">
        <v>82</v>
      </c>
      <c r="W6170">
        <f t="shared" si="72"/>
        <v>300</v>
      </c>
      <c r="X6170" s="5">
        <v>3</v>
      </c>
      <c r="Y6170" s="15" t="s">
        <v>48</v>
      </c>
      <c r="Z6170" t="s">
        <v>90</v>
      </c>
      <c r="AA6170" t="s">
        <v>666</v>
      </c>
      <c r="AB6170">
        <v>0</v>
      </c>
      <c r="AC6170" t="s">
        <v>1481</v>
      </c>
      <c r="AD6170" t="s">
        <v>1661</v>
      </c>
      <c r="AE6170" t="s">
        <v>1484</v>
      </c>
    </row>
    <row r="6171" spans="1:31" ht="14.4" x14ac:dyDescent="0.3">
      <c r="A6171">
        <v>51</v>
      </c>
      <c r="B6171" t="s">
        <v>24</v>
      </c>
      <c r="C6171" t="s">
        <v>417</v>
      </c>
      <c r="D6171" t="s">
        <v>369</v>
      </c>
      <c r="E6171">
        <v>1982</v>
      </c>
      <c r="F6171" t="s">
        <v>833</v>
      </c>
      <c r="G6171" t="s">
        <v>847</v>
      </c>
      <c r="H6171" s="3" t="s">
        <v>848</v>
      </c>
      <c r="I6171" s="8">
        <v>10.786778999999999</v>
      </c>
      <c r="J6171" s="8">
        <v>-85.663869000000005</v>
      </c>
      <c r="K6171" t="s">
        <v>109</v>
      </c>
      <c r="L6171" t="s">
        <v>110</v>
      </c>
      <c r="M6171" t="s">
        <v>68</v>
      </c>
      <c r="N6171" s="24" t="s">
        <v>839</v>
      </c>
      <c r="O6171" s="12">
        <v>1977</v>
      </c>
      <c r="P6171" s="12">
        <v>8</v>
      </c>
      <c r="Q6171" s="12">
        <v>1977</v>
      </c>
      <c r="R6171" s="12">
        <v>8</v>
      </c>
      <c r="S6171">
        <f t="shared" si="71"/>
        <v>3.2258064516129031E-2</v>
      </c>
      <c r="T6171" s="7">
        <v>1</v>
      </c>
      <c r="U6171">
        <v>5</v>
      </c>
      <c r="V6171" t="s">
        <v>82</v>
      </c>
      <c r="W6171">
        <f t="shared" si="72"/>
        <v>300</v>
      </c>
      <c r="X6171" s="5">
        <v>3</v>
      </c>
      <c r="Y6171" s="15" t="s">
        <v>48</v>
      </c>
      <c r="Z6171" t="s">
        <v>90</v>
      </c>
      <c r="AA6171" t="s">
        <v>91</v>
      </c>
      <c r="AB6171">
        <v>3</v>
      </c>
      <c r="AC6171" t="s">
        <v>1481</v>
      </c>
      <c r="AD6171" t="s">
        <v>1661</v>
      </c>
      <c r="AE6171" t="s">
        <v>1484</v>
      </c>
    </row>
    <row r="6172" spans="1:31" ht="14.4" x14ac:dyDescent="0.3">
      <c r="A6172">
        <v>51</v>
      </c>
      <c r="B6172" t="s">
        <v>24</v>
      </c>
      <c r="C6172" t="s">
        <v>417</v>
      </c>
      <c r="D6172" t="s">
        <v>369</v>
      </c>
      <c r="E6172">
        <v>1982</v>
      </c>
      <c r="F6172" t="s">
        <v>833</v>
      </c>
      <c r="G6172" t="s">
        <v>849</v>
      </c>
      <c r="H6172" s="3" t="s">
        <v>850</v>
      </c>
      <c r="I6172" s="8">
        <v>10.786778999999999</v>
      </c>
      <c r="J6172" s="8">
        <v>-85.663869000000005</v>
      </c>
      <c r="K6172" t="s">
        <v>109</v>
      </c>
      <c r="L6172" t="s">
        <v>110</v>
      </c>
      <c r="M6172" t="s">
        <v>68</v>
      </c>
      <c r="N6172" s="24" t="s">
        <v>842</v>
      </c>
      <c r="O6172" s="12">
        <v>1977</v>
      </c>
      <c r="P6172" s="12">
        <v>12</v>
      </c>
      <c r="Q6172" s="12">
        <v>1977</v>
      </c>
      <c r="R6172" s="12">
        <v>12</v>
      </c>
      <c r="S6172">
        <f t="shared" si="71"/>
        <v>3.2258064516129031E-2</v>
      </c>
      <c r="T6172" s="7">
        <v>1</v>
      </c>
      <c r="U6172">
        <v>5</v>
      </c>
      <c r="V6172" t="s">
        <v>82</v>
      </c>
      <c r="W6172">
        <f t="shared" si="72"/>
        <v>300</v>
      </c>
      <c r="X6172" s="5">
        <v>3</v>
      </c>
      <c r="Y6172" s="15" t="s">
        <v>48</v>
      </c>
      <c r="Z6172" t="s">
        <v>49</v>
      </c>
      <c r="AA6172" t="s">
        <v>1197</v>
      </c>
      <c r="AB6172">
        <v>4</v>
      </c>
      <c r="AC6172" t="s">
        <v>1481</v>
      </c>
      <c r="AD6172" t="s">
        <v>1661</v>
      </c>
      <c r="AE6172" t="s">
        <v>1484</v>
      </c>
    </row>
    <row r="6173" spans="1:31" ht="14.4" x14ac:dyDescent="0.3">
      <c r="A6173">
        <v>51</v>
      </c>
      <c r="B6173" t="s">
        <v>24</v>
      </c>
      <c r="C6173" t="s">
        <v>417</v>
      </c>
      <c r="D6173" t="s">
        <v>369</v>
      </c>
      <c r="E6173">
        <v>1982</v>
      </c>
      <c r="F6173" t="s">
        <v>833</v>
      </c>
      <c r="G6173" t="s">
        <v>849</v>
      </c>
      <c r="H6173" s="3" t="s">
        <v>850</v>
      </c>
      <c r="I6173" s="8">
        <v>10.786778999999999</v>
      </c>
      <c r="J6173" s="8">
        <v>-85.663869000000005</v>
      </c>
      <c r="K6173" t="s">
        <v>109</v>
      </c>
      <c r="L6173" t="s">
        <v>110</v>
      </c>
      <c r="M6173" t="s">
        <v>68</v>
      </c>
      <c r="N6173" s="24" t="s">
        <v>842</v>
      </c>
      <c r="O6173" s="12">
        <v>1977</v>
      </c>
      <c r="P6173" s="12">
        <v>12</v>
      </c>
      <c r="Q6173" s="12">
        <v>1977</v>
      </c>
      <c r="R6173" s="12">
        <v>12</v>
      </c>
      <c r="S6173">
        <f t="shared" si="71"/>
        <v>3.2258064516129031E-2</v>
      </c>
      <c r="T6173" s="7">
        <v>1</v>
      </c>
      <c r="U6173">
        <v>5</v>
      </c>
      <c r="V6173" t="s">
        <v>82</v>
      </c>
      <c r="W6173">
        <f t="shared" si="72"/>
        <v>300</v>
      </c>
      <c r="X6173" s="5">
        <v>3</v>
      </c>
      <c r="Y6173" s="15" t="s">
        <v>48</v>
      </c>
      <c r="Z6173" t="s">
        <v>55</v>
      </c>
      <c r="AA6173" t="s">
        <v>1080</v>
      </c>
      <c r="AB6173">
        <v>1</v>
      </c>
      <c r="AC6173" t="s">
        <v>1481</v>
      </c>
      <c r="AD6173" t="s">
        <v>1661</v>
      </c>
      <c r="AE6173" t="s">
        <v>1484</v>
      </c>
    </row>
    <row r="6174" spans="1:31" ht="14.4" x14ac:dyDescent="0.3">
      <c r="A6174">
        <v>51</v>
      </c>
      <c r="B6174" t="s">
        <v>24</v>
      </c>
      <c r="C6174" t="s">
        <v>417</v>
      </c>
      <c r="D6174" t="s">
        <v>369</v>
      </c>
      <c r="E6174">
        <v>1982</v>
      </c>
      <c r="F6174" t="s">
        <v>833</v>
      </c>
      <c r="G6174" t="s">
        <v>849</v>
      </c>
      <c r="H6174" s="3" t="s">
        <v>850</v>
      </c>
      <c r="I6174" s="8">
        <v>10.786778999999999</v>
      </c>
      <c r="J6174" s="8">
        <v>-85.663869000000005</v>
      </c>
      <c r="K6174" t="s">
        <v>109</v>
      </c>
      <c r="L6174" t="s">
        <v>110</v>
      </c>
      <c r="M6174" t="s">
        <v>68</v>
      </c>
      <c r="N6174" s="24" t="s">
        <v>842</v>
      </c>
      <c r="O6174" s="12">
        <v>1977</v>
      </c>
      <c r="P6174" s="12">
        <v>12</v>
      </c>
      <c r="Q6174" s="12">
        <v>1977</v>
      </c>
      <c r="R6174" s="12">
        <v>12</v>
      </c>
      <c r="S6174">
        <f t="shared" si="71"/>
        <v>3.2258064516129031E-2</v>
      </c>
      <c r="T6174" s="7">
        <v>1</v>
      </c>
      <c r="U6174">
        <v>5</v>
      </c>
      <c r="V6174" t="s">
        <v>82</v>
      </c>
      <c r="W6174">
        <f t="shared" si="72"/>
        <v>300</v>
      </c>
      <c r="X6174" s="5">
        <v>3</v>
      </c>
      <c r="Y6174" s="15" t="s">
        <v>48</v>
      </c>
      <c r="Z6174" t="s">
        <v>55</v>
      </c>
      <c r="AA6174" t="s">
        <v>1158</v>
      </c>
      <c r="AB6174">
        <v>0</v>
      </c>
      <c r="AC6174" t="s">
        <v>1481</v>
      </c>
      <c r="AD6174" t="s">
        <v>1661</v>
      </c>
      <c r="AE6174" t="s">
        <v>1484</v>
      </c>
    </row>
    <row r="6175" spans="1:31" ht="14.4" x14ac:dyDescent="0.3">
      <c r="A6175">
        <v>51</v>
      </c>
      <c r="B6175" t="s">
        <v>24</v>
      </c>
      <c r="C6175" t="s">
        <v>417</v>
      </c>
      <c r="D6175" t="s">
        <v>369</v>
      </c>
      <c r="E6175">
        <v>1982</v>
      </c>
      <c r="F6175" t="s">
        <v>833</v>
      </c>
      <c r="G6175" t="s">
        <v>849</v>
      </c>
      <c r="H6175" s="3" t="s">
        <v>850</v>
      </c>
      <c r="I6175" s="8">
        <v>10.786778999999999</v>
      </c>
      <c r="J6175" s="8">
        <v>-85.663869000000005</v>
      </c>
      <c r="K6175" t="s">
        <v>109</v>
      </c>
      <c r="L6175" t="s">
        <v>110</v>
      </c>
      <c r="M6175" t="s">
        <v>68</v>
      </c>
      <c r="N6175" s="24" t="s">
        <v>842</v>
      </c>
      <c r="O6175" s="12">
        <v>1977</v>
      </c>
      <c r="P6175" s="12">
        <v>12</v>
      </c>
      <c r="Q6175" s="12">
        <v>1977</v>
      </c>
      <c r="R6175" s="12">
        <v>12</v>
      </c>
      <c r="S6175">
        <f t="shared" si="71"/>
        <v>3.2258064516129031E-2</v>
      </c>
      <c r="T6175" s="7">
        <v>1</v>
      </c>
      <c r="U6175">
        <v>5</v>
      </c>
      <c r="V6175" t="s">
        <v>82</v>
      </c>
      <c r="W6175">
        <f t="shared" si="72"/>
        <v>300</v>
      </c>
      <c r="X6175" s="5">
        <v>3</v>
      </c>
      <c r="Y6175" s="15" t="s">
        <v>48</v>
      </c>
      <c r="Z6175" t="s">
        <v>55</v>
      </c>
      <c r="AA6175" t="s">
        <v>1082</v>
      </c>
      <c r="AB6175">
        <v>4</v>
      </c>
      <c r="AC6175" t="s">
        <v>1481</v>
      </c>
      <c r="AD6175" t="s">
        <v>1661</v>
      </c>
      <c r="AE6175" t="s">
        <v>1484</v>
      </c>
    </row>
    <row r="6176" spans="1:31" ht="14.4" x14ac:dyDescent="0.3">
      <c r="A6176">
        <v>51</v>
      </c>
      <c r="B6176" t="s">
        <v>24</v>
      </c>
      <c r="C6176" t="s">
        <v>417</v>
      </c>
      <c r="D6176" t="s">
        <v>369</v>
      </c>
      <c r="E6176">
        <v>1982</v>
      </c>
      <c r="F6176" t="s">
        <v>833</v>
      </c>
      <c r="G6176" t="s">
        <v>849</v>
      </c>
      <c r="H6176" s="3" t="s">
        <v>850</v>
      </c>
      <c r="I6176" s="8">
        <v>10.786778999999999</v>
      </c>
      <c r="J6176" s="8">
        <v>-85.663869000000005</v>
      </c>
      <c r="K6176" t="s">
        <v>109</v>
      </c>
      <c r="L6176" t="s">
        <v>110</v>
      </c>
      <c r="M6176" t="s">
        <v>68</v>
      </c>
      <c r="N6176" s="24" t="s">
        <v>842</v>
      </c>
      <c r="O6176" s="12">
        <v>1977</v>
      </c>
      <c r="P6176" s="12">
        <v>12</v>
      </c>
      <c r="Q6176" s="12">
        <v>1977</v>
      </c>
      <c r="R6176" s="12">
        <v>12</v>
      </c>
      <c r="S6176">
        <f t="shared" si="71"/>
        <v>3.2258064516129031E-2</v>
      </c>
      <c r="T6176" s="7">
        <v>1</v>
      </c>
      <c r="U6176">
        <v>5</v>
      </c>
      <c r="V6176" t="s">
        <v>82</v>
      </c>
      <c r="W6176">
        <f t="shared" si="72"/>
        <v>300</v>
      </c>
      <c r="X6176" s="5">
        <v>3</v>
      </c>
      <c r="Y6176" s="15" t="s">
        <v>48</v>
      </c>
      <c r="Z6176" t="s">
        <v>55</v>
      </c>
      <c r="AA6176" t="s">
        <v>1162</v>
      </c>
      <c r="AB6176">
        <v>0</v>
      </c>
      <c r="AC6176" t="s">
        <v>1481</v>
      </c>
      <c r="AD6176" t="s">
        <v>1661</v>
      </c>
      <c r="AE6176" t="s">
        <v>1484</v>
      </c>
    </row>
    <row r="6177" spans="1:31" ht="14.4" x14ac:dyDescent="0.3">
      <c r="A6177">
        <v>51</v>
      </c>
      <c r="B6177" t="s">
        <v>24</v>
      </c>
      <c r="C6177" t="s">
        <v>417</v>
      </c>
      <c r="D6177" t="s">
        <v>369</v>
      </c>
      <c r="E6177">
        <v>1982</v>
      </c>
      <c r="F6177" t="s">
        <v>833</v>
      </c>
      <c r="G6177" t="s">
        <v>849</v>
      </c>
      <c r="H6177" s="3" t="s">
        <v>850</v>
      </c>
      <c r="I6177" s="8">
        <v>10.786778999999999</v>
      </c>
      <c r="J6177" s="8">
        <v>-85.663869000000005</v>
      </c>
      <c r="K6177" t="s">
        <v>109</v>
      </c>
      <c r="L6177" t="s">
        <v>110</v>
      </c>
      <c r="M6177" t="s">
        <v>68</v>
      </c>
      <c r="N6177" s="24" t="s">
        <v>842</v>
      </c>
      <c r="O6177" s="12">
        <v>1977</v>
      </c>
      <c r="P6177" s="12">
        <v>12</v>
      </c>
      <c r="Q6177" s="12">
        <v>1977</v>
      </c>
      <c r="R6177" s="12">
        <v>12</v>
      </c>
      <c r="S6177">
        <f t="shared" si="71"/>
        <v>3.2258064516129031E-2</v>
      </c>
      <c r="T6177" s="7">
        <v>1</v>
      </c>
      <c r="U6177">
        <v>5</v>
      </c>
      <c r="V6177" t="s">
        <v>82</v>
      </c>
      <c r="W6177">
        <f t="shared" si="72"/>
        <v>300</v>
      </c>
      <c r="X6177" s="5">
        <v>3</v>
      </c>
      <c r="Y6177" s="15" t="s">
        <v>48</v>
      </c>
      <c r="Z6177" t="s">
        <v>55</v>
      </c>
      <c r="AA6177" t="s">
        <v>379</v>
      </c>
      <c r="AB6177">
        <v>2</v>
      </c>
      <c r="AC6177" t="s">
        <v>1481</v>
      </c>
      <c r="AD6177" t="s">
        <v>1661</v>
      </c>
      <c r="AE6177" t="s">
        <v>1484</v>
      </c>
    </row>
    <row r="6178" spans="1:31" ht="14.4" x14ac:dyDescent="0.3">
      <c r="A6178">
        <v>51</v>
      </c>
      <c r="B6178" t="s">
        <v>24</v>
      </c>
      <c r="C6178" t="s">
        <v>417</v>
      </c>
      <c r="D6178" t="s">
        <v>369</v>
      </c>
      <c r="E6178">
        <v>1982</v>
      </c>
      <c r="F6178" t="s">
        <v>833</v>
      </c>
      <c r="G6178" t="s">
        <v>849</v>
      </c>
      <c r="H6178" s="3" t="s">
        <v>850</v>
      </c>
      <c r="I6178" s="8">
        <v>10.786778999999999</v>
      </c>
      <c r="J6178" s="8">
        <v>-85.663869000000005</v>
      </c>
      <c r="K6178" t="s">
        <v>109</v>
      </c>
      <c r="L6178" t="s">
        <v>110</v>
      </c>
      <c r="M6178" t="s">
        <v>68</v>
      </c>
      <c r="N6178" s="24" t="s">
        <v>842</v>
      </c>
      <c r="O6178" s="12">
        <v>1977</v>
      </c>
      <c r="P6178" s="12">
        <v>12</v>
      </c>
      <c r="Q6178" s="12">
        <v>1977</v>
      </c>
      <c r="R6178" s="12">
        <v>12</v>
      </c>
      <c r="S6178">
        <f t="shared" si="71"/>
        <v>3.2258064516129031E-2</v>
      </c>
      <c r="T6178" s="7">
        <v>1</v>
      </c>
      <c r="U6178">
        <v>5</v>
      </c>
      <c r="V6178" t="s">
        <v>82</v>
      </c>
      <c r="W6178">
        <f t="shared" si="72"/>
        <v>300</v>
      </c>
      <c r="X6178" s="5">
        <v>3</v>
      </c>
      <c r="Y6178" s="15" t="s">
        <v>48</v>
      </c>
      <c r="Z6178" t="s">
        <v>55</v>
      </c>
      <c r="AA6178" t="s">
        <v>1167</v>
      </c>
      <c r="AB6178">
        <v>3</v>
      </c>
      <c r="AC6178" t="s">
        <v>1481</v>
      </c>
      <c r="AD6178" t="s">
        <v>1661</v>
      </c>
      <c r="AE6178" t="s">
        <v>1484</v>
      </c>
    </row>
    <row r="6179" spans="1:31" ht="14.4" x14ac:dyDescent="0.3">
      <c r="A6179">
        <v>51</v>
      </c>
      <c r="B6179" t="s">
        <v>24</v>
      </c>
      <c r="C6179" t="s">
        <v>417</v>
      </c>
      <c r="D6179" t="s">
        <v>369</v>
      </c>
      <c r="E6179">
        <v>1982</v>
      </c>
      <c r="F6179" t="s">
        <v>833</v>
      </c>
      <c r="G6179" t="s">
        <v>849</v>
      </c>
      <c r="H6179" s="3" t="s">
        <v>850</v>
      </c>
      <c r="I6179" s="8">
        <v>10.786778999999999</v>
      </c>
      <c r="J6179" s="8">
        <v>-85.663869000000005</v>
      </c>
      <c r="K6179" t="s">
        <v>109</v>
      </c>
      <c r="L6179" t="s">
        <v>110</v>
      </c>
      <c r="M6179" t="s">
        <v>68</v>
      </c>
      <c r="N6179" s="24" t="s">
        <v>842</v>
      </c>
      <c r="O6179" s="12">
        <v>1977</v>
      </c>
      <c r="P6179" s="12">
        <v>12</v>
      </c>
      <c r="Q6179" s="12">
        <v>1977</v>
      </c>
      <c r="R6179" s="12">
        <v>12</v>
      </c>
      <c r="S6179">
        <f t="shared" si="71"/>
        <v>3.2258064516129031E-2</v>
      </c>
      <c r="T6179" s="7">
        <v>1</v>
      </c>
      <c r="U6179">
        <v>5</v>
      </c>
      <c r="V6179" t="s">
        <v>82</v>
      </c>
      <c r="W6179">
        <f t="shared" si="72"/>
        <v>300</v>
      </c>
      <c r="X6179" s="5">
        <v>3</v>
      </c>
      <c r="Y6179" s="15" t="s">
        <v>48</v>
      </c>
      <c r="Z6179" t="s">
        <v>55</v>
      </c>
      <c r="AA6179" t="s">
        <v>1198</v>
      </c>
      <c r="AB6179">
        <v>134</v>
      </c>
      <c r="AC6179" t="s">
        <v>1481</v>
      </c>
      <c r="AD6179" t="s">
        <v>1661</v>
      </c>
      <c r="AE6179" t="s">
        <v>1484</v>
      </c>
    </row>
    <row r="6180" spans="1:31" ht="14.4" x14ac:dyDescent="0.3">
      <c r="A6180">
        <v>51</v>
      </c>
      <c r="B6180" t="s">
        <v>24</v>
      </c>
      <c r="C6180" t="s">
        <v>417</v>
      </c>
      <c r="D6180" t="s">
        <v>369</v>
      </c>
      <c r="E6180">
        <v>1982</v>
      </c>
      <c r="F6180" t="s">
        <v>833</v>
      </c>
      <c r="G6180" t="s">
        <v>849</v>
      </c>
      <c r="H6180" s="3" t="s">
        <v>850</v>
      </c>
      <c r="I6180" s="8">
        <v>10.786778999999999</v>
      </c>
      <c r="J6180" s="8">
        <v>-85.663869000000005</v>
      </c>
      <c r="K6180" t="s">
        <v>109</v>
      </c>
      <c r="L6180" t="s">
        <v>110</v>
      </c>
      <c r="M6180" t="s">
        <v>68</v>
      </c>
      <c r="N6180" s="24" t="s">
        <v>842</v>
      </c>
      <c r="O6180" s="12">
        <v>1977</v>
      </c>
      <c r="P6180" s="12">
        <v>12</v>
      </c>
      <c r="Q6180" s="12">
        <v>1977</v>
      </c>
      <c r="R6180" s="12">
        <v>12</v>
      </c>
      <c r="S6180">
        <f t="shared" si="71"/>
        <v>3.2258064516129031E-2</v>
      </c>
      <c r="T6180" s="7">
        <v>1</v>
      </c>
      <c r="U6180">
        <v>5</v>
      </c>
      <c r="V6180" t="s">
        <v>82</v>
      </c>
      <c r="W6180">
        <f t="shared" si="72"/>
        <v>300</v>
      </c>
      <c r="X6180" s="5">
        <v>3</v>
      </c>
      <c r="Y6180" s="15" t="s">
        <v>48</v>
      </c>
      <c r="Z6180" t="s">
        <v>83</v>
      </c>
      <c r="AA6180" t="s">
        <v>128</v>
      </c>
      <c r="AB6180">
        <v>1</v>
      </c>
      <c r="AC6180" t="s">
        <v>1481</v>
      </c>
      <c r="AD6180" t="s">
        <v>1661</v>
      </c>
      <c r="AE6180" t="s">
        <v>1484</v>
      </c>
    </row>
    <row r="6181" spans="1:31" ht="14.4" x14ac:dyDescent="0.3">
      <c r="A6181">
        <v>51</v>
      </c>
      <c r="B6181" t="s">
        <v>24</v>
      </c>
      <c r="C6181" t="s">
        <v>417</v>
      </c>
      <c r="D6181" t="s">
        <v>369</v>
      </c>
      <c r="E6181">
        <v>1982</v>
      </c>
      <c r="F6181" t="s">
        <v>833</v>
      </c>
      <c r="G6181" t="s">
        <v>849</v>
      </c>
      <c r="H6181" s="3" t="s">
        <v>850</v>
      </c>
      <c r="I6181" s="8">
        <v>10.786778999999999</v>
      </c>
      <c r="J6181" s="8">
        <v>-85.663869000000005</v>
      </c>
      <c r="K6181" t="s">
        <v>109</v>
      </c>
      <c r="L6181" t="s">
        <v>110</v>
      </c>
      <c r="M6181" t="s">
        <v>68</v>
      </c>
      <c r="N6181" s="24" t="s">
        <v>842</v>
      </c>
      <c r="O6181" s="12">
        <v>1977</v>
      </c>
      <c r="P6181" s="12">
        <v>12</v>
      </c>
      <c r="Q6181" s="12">
        <v>1977</v>
      </c>
      <c r="R6181" s="12">
        <v>12</v>
      </c>
      <c r="S6181">
        <f t="shared" si="71"/>
        <v>3.2258064516129031E-2</v>
      </c>
      <c r="T6181" s="7">
        <v>1</v>
      </c>
      <c r="U6181">
        <v>5</v>
      </c>
      <c r="V6181" t="s">
        <v>82</v>
      </c>
      <c r="W6181">
        <f t="shared" si="72"/>
        <v>300</v>
      </c>
      <c r="X6181" s="5">
        <v>3</v>
      </c>
      <c r="Y6181" s="15" t="s">
        <v>48</v>
      </c>
      <c r="Z6181" t="s">
        <v>83</v>
      </c>
      <c r="AA6181" t="s">
        <v>84</v>
      </c>
      <c r="AB6181">
        <v>1</v>
      </c>
      <c r="AC6181" t="s">
        <v>1481</v>
      </c>
      <c r="AD6181" t="s">
        <v>1661</v>
      </c>
      <c r="AE6181" t="s">
        <v>1484</v>
      </c>
    </row>
    <row r="6182" spans="1:31" ht="14.4" x14ac:dyDescent="0.3">
      <c r="A6182">
        <v>51</v>
      </c>
      <c r="B6182" t="s">
        <v>24</v>
      </c>
      <c r="C6182" t="s">
        <v>417</v>
      </c>
      <c r="D6182" t="s">
        <v>369</v>
      </c>
      <c r="E6182">
        <v>1982</v>
      </c>
      <c r="F6182" t="s">
        <v>833</v>
      </c>
      <c r="G6182" t="s">
        <v>849</v>
      </c>
      <c r="H6182" s="3" t="s">
        <v>850</v>
      </c>
      <c r="I6182" s="8">
        <v>10.786778999999999</v>
      </c>
      <c r="J6182" s="8">
        <v>-85.663869000000005</v>
      </c>
      <c r="K6182" t="s">
        <v>109</v>
      </c>
      <c r="L6182" t="s">
        <v>110</v>
      </c>
      <c r="M6182" t="s">
        <v>68</v>
      </c>
      <c r="N6182" s="24" t="s">
        <v>842</v>
      </c>
      <c r="O6182" s="12">
        <v>1977</v>
      </c>
      <c r="P6182" s="12">
        <v>12</v>
      </c>
      <c r="Q6182" s="12">
        <v>1977</v>
      </c>
      <c r="R6182" s="12">
        <v>12</v>
      </c>
      <c r="S6182">
        <f t="shared" si="71"/>
        <v>3.2258064516129031E-2</v>
      </c>
      <c r="T6182" s="7">
        <v>1</v>
      </c>
      <c r="U6182">
        <v>5</v>
      </c>
      <c r="V6182" t="s">
        <v>82</v>
      </c>
      <c r="W6182">
        <f t="shared" si="72"/>
        <v>300</v>
      </c>
      <c r="X6182" s="5">
        <v>3</v>
      </c>
      <c r="Y6182" s="15" t="s">
        <v>48</v>
      </c>
      <c r="Z6182" t="s">
        <v>83</v>
      </c>
      <c r="AA6182" t="s">
        <v>87</v>
      </c>
      <c r="AB6182">
        <v>0</v>
      </c>
      <c r="AC6182" t="s">
        <v>1481</v>
      </c>
      <c r="AD6182" t="s">
        <v>1661</v>
      </c>
      <c r="AE6182" t="s">
        <v>1484</v>
      </c>
    </row>
    <row r="6183" spans="1:31" ht="14.4" x14ac:dyDescent="0.3">
      <c r="A6183">
        <v>51</v>
      </c>
      <c r="B6183" t="s">
        <v>24</v>
      </c>
      <c r="C6183" t="s">
        <v>417</v>
      </c>
      <c r="D6183" t="s">
        <v>369</v>
      </c>
      <c r="E6183">
        <v>1982</v>
      </c>
      <c r="F6183" t="s">
        <v>833</v>
      </c>
      <c r="G6183" t="s">
        <v>849</v>
      </c>
      <c r="H6183" s="3" t="s">
        <v>850</v>
      </c>
      <c r="I6183" s="8">
        <v>10.786778999999999</v>
      </c>
      <c r="J6183" s="8">
        <v>-85.663869000000005</v>
      </c>
      <c r="K6183" t="s">
        <v>109</v>
      </c>
      <c r="L6183" t="s">
        <v>110</v>
      </c>
      <c r="M6183" t="s">
        <v>68</v>
      </c>
      <c r="N6183" s="24" t="s">
        <v>842</v>
      </c>
      <c r="O6183" s="12">
        <v>1977</v>
      </c>
      <c r="P6183" s="12">
        <v>12</v>
      </c>
      <c r="Q6183" s="12">
        <v>1977</v>
      </c>
      <c r="R6183" s="12">
        <v>12</v>
      </c>
      <c r="S6183">
        <f t="shared" si="71"/>
        <v>3.2258064516129031E-2</v>
      </c>
      <c r="T6183" s="7">
        <v>1</v>
      </c>
      <c r="U6183">
        <v>5</v>
      </c>
      <c r="V6183" t="s">
        <v>82</v>
      </c>
      <c r="W6183">
        <f t="shared" si="72"/>
        <v>300</v>
      </c>
      <c r="X6183" s="5">
        <v>3</v>
      </c>
      <c r="Y6183" s="15" t="s">
        <v>48</v>
      </c>
      <c r="Z6183" t="s">
        <v>90</v>
      </c>
      <c r="AA6183" t="s">
        <v>666</v>
      </c>
      <c r="AB6183">
        <v>2</v>
      </c>
      <c r="AC6183" t="s">
        <v>1481</v>
      </c>
      <c r="AD6183" t="s">
        <v>1661</v>
      </c>
      <c r="AE6183" t="s">
        <v>1484</v>
      </c>
    </row>
    <row r="6184" spans="1:31" ht="14.4" x14ac:dyDescent="0.3">
      <c r="A6184">
        <v>51</v>
      </c>
      <c r="B6184" t="s">
        <v>24</v>
      </c>
      <c r="C6184" t="s">
        <v>417</v>
      </c>
      <c r="D6184" t="s">
        <v>369</v>
      </c>
      <c r="E6184">
        <v>1982</v>
      </c>
      <c r="F6184" t="s">
        <v>833</v>
      </c>
      <c r="G6184" t="s">
        <v>849</v>
      </c>
      <c r="H6184" s="3" t="s">
        <v>850</v>
      </c>
      <c r="I6184" s="8">
        <v>10.786778999999999</v>
      </c>
      <c r="J6184" s="8">
        <v>-85.663869000000005</v>
      </c>
      <c r="K6184" t="s">
        <v>109</v>
      </c>
      <c r="L6184" t="s">
        <v>110</v>
      </c>
      <c r="M6184" t="s">
        <v>68</v>
      </c>
      <c r="N6184" s="24" t="s">
        <v>842</v>
      </c>
      <c r="O6184" s="12">
        <v>1977</v>
      </c>
      <c r="P6184" s="12">
        <v>12</v>
      </c>
      <c r="Q6184" s="12">
        <v>1977</v>
      </c>
      <c r="R6184" s="12">
        <v>12</v>
      </c>
      <c r="S6184">
        <f t="shared" si="71"/>
        <v>3.2258064516129031E-2</v>
      </c>
      <c r="T6184" s="7">
        <v>1</v>
      </c>
      <c r="U6184">
        <v>5</v>
      </c>
      <c r="V6184" t="s">
        <v>82</v>
      </c>
      <c r="W6184">
        <f t="shared" si="72"/>
        <v>300</v>
      </c>
      <c r="X6184" s="5">
        <v>3</v>
      </c>
      <c r="Y6184" s="15" t="s">
        <v>48</v>
      </c>
      <c r="Z6184" t="s">
        <v>90</v>
      </c>
      <c r="AA6184" t="s">
        <v>91</v>
      </c>
      <c r="AB6184">
        <v>8</v>
      </c>
      <c r="AC6184" t="s">
        <v>1481</v>
      </c>
      <c r="AD6184" t="s">
        <v>1661</v>
      </c>
      <c r="AE6184" t="s">
        <v>1484</v>
      </c>
    </row>
    <row r="6185" spans="1:31" ht="14.4" x14ac:dyDescent="0.3">
      <c r="A6185">
        <v>51</v>
      </c>
      <c r="B6185" t="s">
        <v>24</v>
      </c>
      <c r="C6185" t="s">
        <v>417</v>
      </c>
      <c r="D6185" t="s">
        <v>369</v>
      </c>
      <c r="E6185">
        <v>1982</v>
      </c>
      <c r="F6185" t="s">
        <v>833</v>
      </c>
      <c r="G6185" t="s">
        <v>851</v>
      </c>
      <c r="H6185" s="3" t="s">
        <v>852</v>
      </c>
      <c r="I6185" s="8">
        <v>10.786778999999999</v>
      </c>
      <c r="J6185" s="8">
        <v>-85.663869000000005</v>
      </c>
      <c r="K6185" t="s">
        <v>109</v>
      </c>
      <c r="L6185" t="s">
        <v>110</v>
      </c>
      <c r="M6185" t="s">
        <v>68</v>
      </c>
      <c r="N6185" s="24" t="s">
        <v>845</v>
      </c>
      <c r="O6185" s="12">
        <v>1978</v>
      </c>
      <c r="P6185" s="12">
        <v>3</v>
      </c>
      <c r="Q6185" s="12">
        <v>1978</v>
      </c>
      <c r="R6185" s="12">
        <v>3</v>
      </c>
      <c r="S6185">
        <f t="shared" si="71"/>
        <v>3.2258064516129031E-2</v>
      </c>
      <c r="T6185" s="7">
        <v>1</v>
      </c>
      <c r="U6185">
        <v>5</v>
      </c>
      <c r="V6185" t="s">
        <v>82</v>
      </c>
      <c r="W6185">
        <f t="shared" si="72"/>
        <v>300</v>
      </c>
      <c r="X6185" s="5">
        <v>3</v>
      </c>
      <c r="Y6185" s="15" t="s">
        <v>48</v>
      </c>
      <c r="Z6185" t="s">
        <v>49</v>
      </c>
      <c r="AA6185" t="s">
        <v>1197</v>
      </c>
      <c r="AB6185">
        <v>0</v>
      </c>
      <c r="AC6185" t="s">
        <v>1481</v>
      </c>
      <c r="AD6185" t="s">
        <v>1661</v>
      </c>
      <c r="AE6185" t="s">
        <v>1484</v>
      </c>
    </row>
    <row r="6186" spans="1:31" ht="14.4" x14ac:dyDescent="0.3">
      <c r="A6186">
        <v>51</v>
      </c>
      <c r="B6186" t="s">
        <v>24</v>
      </c>
      <c r="C6186" t="s">
        <v>417</v>
      </c>
      <c r="D6186" t="s">
        <v>369</v>
      </c>
      <c r="E6186">
        <v>1982</v>
      </c>
      <c r="F6186" t="s">
        <v>833</v>
      </c>
      <c r="G6186" t="s">
        <v>851</v>
      </c>
      <c r="H6186" s="3" t="s">
        <v>852</v>
      </c>
      <c r="I6186" s="8">
        <v>10.786778999999999</v>
      </c>
      <c r="J6186" s="8">
        <v>-85.663869000000005</v>
      </c>
      <c r="K6186" t="s">
        <v>109</v>
      </c>
      <c r="L6186" t="s">
        <v>110</v>
      </c>
      <c r="M6186" t="s">
        <v>68</v>
      </c>
      <c r="N6186" s="24" t="s">
        <v>845</v>
      </c>
      <c r="O6186" s="12">
        <v>1978</v>
      </c>
      <c r="P6186" s="12">
        <v>3</v>
      </c>
      <c r="Q6186" s="12">
        <v>1978</v>
      </c>
      <c r="R6186" s="12">
        <v>3</v>
      </c>
      <c r="S6186">
        <f t="shared" si="71"/>
        <v>3.2258064516129031E-2</v>
      </c>
      <c r="T6186" s="7">
        <v>1</v>
      </c>
      <c r="U6186">
        <v>5</v>
      </c>
      <c r="V6186" t="s">
        <v>82</v>
      </c>
      <c r="W6186">
        <f t="shared" si="72"/>
        <v>300</v>
      </c>
      <c r="X6186" s="5">
        <v>3</v>
      </c>
      <c r="Y6186" s="15" t="s">
        <v>48</v>
      </c>
      <c r="Z6186" t="s">
        <v>55</v>
      </c>
      <c r="AA6186" t="s">
        <v>1080</v>
      </c>
      <c r="AB6186">
        <v>1</v>
      </c>
      <c r="AC6186" t="s">
        <v>1481</v>
      </c>
      <c r="AD6186" t="s">
        <v>1661</v>
      </c>
      <c r="AE6186" t="s">
        <v>1484</v>
      </c>
    </row>
    <row r="6187" spans="1:31" ht="14.4" x14ac:dyDescent="0.3">
      <c r="A6187">
        <v>51</v>
      </c>
      <c r="B6187" t="s">
        <v>24</v>
      </c>
      <c r="C6187" t="s">
        <v>417</v>
      </c>
      <c r="D6187" t="s">
        <v>369</v>
      </c>
      <c r="E6187">
        <v>1982</v>
      </c>
      <c r="F6187" t="s">
        <v>833</v>
      </c>
      <c r="G6187" t="s">
        <v>851</v>
      </c>
      <c r="H6187" s="3" t="s">
        <v>852</v>
      </c>
      <c r="I6187" s="8">
        <v>10.786778999999999</v>
      </c>
      <c r="J6187" s="8">
        <v>-85.663869000000005</v>
      </c>
      <c r="K6187" t="s">
        <v>109</v>
      </c>
      <c r="L6187" t="s">
        <v>110</v>
      </c>
      <c r="M6187" t="s">
        <v>68</v>
      </c>
      <c r="N6187" s="24" t="s">
        <v>845</v>
      </c>
      <c r="O6187" s="12">
        <v>1978</v>
      </c>
      <c r="P6187" s="12">
        <v>3</v>
      </c>
      <c r="Q6187" s="12">
        <v>1978</v>
      </c>
      <c r="R6187" s="12">
        <v>3</v>
      </c>
      <c r="S6187">
        <f t="shared" si="71"/>
        <v>3.2258064516129031E-2</v>
      </c>
      <c r="T6187" s="7">
        <v>1</v>
      </c>
      <c r="U6187">
        <v>5</v>
      </c>
      <c r="V6187" t="s">
        <v>82</v>
      </c>
      <c r="W6187">
        <f t="shared" si="72"/>
        <v>300</v>
      </c>
      <c r="X6187" s="5">
        <v>3</v>
      </c>
      <c r="Y6187" s="15" t="s">
        <v>48</v>
      </c>
      <c r="Z6187" t="s">
        <v>55</v>
      </c>
      <c r="AA6187" t="s">
        <v>1158</v>
      </c>
      <c r="AB6187">
        <v>1</v>
      </c>
      <c r="AC6187" t="s">
        <v>1481</v>
      </c>
      <c r="AD6187" t="s">
        <v>1661</v>
      </c>
      <c r="AE6187" t="s">
        <v>1484</v>
      </c>
    </row>
    <row r="6188" spans="1:31" ht="14.4" x14ac:dyDescent="0.3">
      <c r="A6188">
        <v>51</v>
      </c>
      <c r="B6188" t="s">
        <v>24</v>
      </c>
      <c r="C6188" t="s">
        <v>417</v>
      </c>
      <c r="D6188" t="s">
        <v>369</v>
      </c>
      <c r="E6188">
        <v>1982</v>
      </c>
      <c r="F6188" t="s">
        <v>833</v>
      </c>
      <c r="G6188" t="s">
        <v>851</v>
      </c>
      <c r="H6188" s="3" t="s">
        <v>852</v>
      </c>
      <c r="I6188" s="8">
        <v>10.786778999999999</v>
      </c>
      <c r="J6188" s="8">
        <v>-85.663869000000005</v>
      </c>
      <c r="K6188" t="s">
        <v>109</v>
      </c>
      <c r="L6188" t="s">
        <v>110</v>
      </c>
      <c r="M6188" t="s">
        <v>68</v>
      </c>
      <c r="N6188" s="24" t="s">
        <v>845</v>
      </c>
      <c r="O6188" s="12">
        <v>1978</v>
      </c>
      <c r="P6188" s="12">
        <v>3</v>
      </c>
      <c r="Q6188" s="12">
        <v>1978</v>
      </c>
      <c r="R6188" s="12">
        <v>3</v>
      </c>
      <c r="S6188">
        <f t="shared" si="71"/>
        <v>3.2258064516129031E-2</v>
      </c>
      <c r="T6188" s="7">
        <v>1</v>
      </c>
      <c r="U6188">
        <v>5</v>
      </c>
      <c r="V6188" t="s">
        <v>82</v>
      </c>
      <c r="W6188">
        <f t="shared" si="72"/>
        <v>300</v>
      </c>
      <c r="X6188" s="5">
        <v>3</v>
      </c>
      <c r="Y6188" s="15" t="s">
        <v>48</v>
      </c>
      <c r="Z6188" t="s">
        <v>55</v>
      </c>
      <c r="AA6188" t="s">
        <v>1082</v>
      </c>
      <c r="AB6188">
        <v>15</v>
      </c>
      <c r="AC6188" t="s">
        <v>1481</v>
      </c>
      <c r="AD6188" t="s">
        <v>1661</v>
      </c>
      <c r="AE6188" t="s">
        <v>1484</v>
      </c>
    </row>
    <row r="6189" spans="1:31" ht="14.4" x14ac:dyDescent="0.3">
      <c r="A6189">
        <v>51</v>
      </c>
      <c r="B6189" t="s">
        <v>24</v>
      </c>
      <c r="C6189" t="s">
        <v>417</v>
      </c>
      <c r="D6189" t="s">
        <v>369</v>
      </c>
      <c r="E6189">
        <v>1982</v>
      </c>
      <c r="F6189" t="s">
        <v>833</v>
      </c>
      <c r="G6189" t="s">
        <v>851</v>
      </c>
      <c r="H6189" s="3" t="s">
        <v>852</v>
      </c>
      <c r="I6189" s="8">
        <v>10.786778999999999</v>
      </c>
      <c r="J6189" s="8">
        <v>-85.663869000000005</v>
      </c>
      <c r="K6189" t="s">
        <v>109</v>
      </c>
      <c r="L6189" t="s">
        <v>110</v>
      </c>
      <c r="M6189" t="s">
        <v>68</v>
      </c>
      <c r="N6189" s="24" t="s">
        <v>845</v>
      </c>
      <c r="O6189" s="12">
        <v>1978</v>
      </c>
      <c r="P6189" s="12">
        <v>3</v>
      </c>
      <c r="Q6189" s="12">
        <v>1978</v>
      </c>
      <c r="R6189" s="12">
        <v>3</v>
      </c>
      <c r="S6189">
        <f t="shared" si="71"/>
        <v>3.2258064516129031E-2</v>
      </c>
      <c r="T6189" s="7">
        <v>1</v>
      </c>
      <c r="U6189">
        <v>5</v>
      </c>
      <c r="V6189" t="s">
        <v>82</v>
      </c>
      <c r="W6189">
        <f t="shared" si="72"/>
        <v>300</v>
      </c>
      <c r="X6189" s="5">
        <v>3</v>
      </c>
      <c r="Y6189" s="15" t="s">
        <v>48</v>
      </c>
      <c r="Z6189" t="s">
        <v>55</v>
      </c>
      <c r="AA6189" t="s">
        <v>1162</v>
      </c>
      <c r="AB6189">
        <v>6</v>
      </c>
      <c r="AC6189" t="s">
        <v>1481</v>
      </c>
      <c r="AD6189" t="s">
        <v>1661</v>
      </c>
      <c r="AE6189" t="s">
        <v>1484</v>
      </c>
    </row>
    <row r="6190" spans="1:31" ht="14.4" x14ac:dyDescent="0.3">
      <c r="A6190">
        <v>51</v>
      </c>
      <c r="B6190" t="s">
        <v>24</v>
      </c>
      <c r="C6190" t="s">
        <v>417</v>
      </c>
      <c r="D6190" t="s">
        <v>369</v>
      </c>
      <c r="E6190">
        <v>1982</v>
      </c>
      <c r="F6190" t="s">
        <v>833</v>
      </c>
      <c r="G6190" t="s">
        <v>851</v>
      </c>
      <c r="H6190" s="3" t="s">
        <v>852</v>
      </c>
      <c r="I6190" s="8">
        <v>10.786778999999999</v>
      </c>
      <c r="J6190" s="8">
        <v>-85.663869000000005</v>
      </c>
      <c r="K6190" t="s">
        <v>109</v>
      </c>
      <c r="L6190" t="s">
        <v>110</v>
      </c>
      <c r="M6190" t="s">
        <v>68</v>
      </c>
      <c r="N6190" s="24" t="s">
        <v>845</v>
      </c>
      <c r="O6190" s="12">
        <v>1978</v>
      </c>
      <c r="P6190" s="12">
        <v>3</v>
      </c>
      <c r="Q6190" s="12">
        <v>1978</v>
      </c>
      <c r="R6190" s="12">
        <v>3</v>
      </c>
      <c r="S6190">
        <f t="shared" si="71"/>
        <v>3.2258064516129031E-2</v>
      </c>
      <c r="T6190" s="7">
        <v>1</v>
      </c>
      <c r="U6190">
        <v>5</v>
      </c>
      <c r="V6190" t="s">
        <v>82</v>
      </c>
      <c r="W6190">
        <f t="shared" si="72"/>
        <v>300</v>
      </c>
      <c r="X6190" s="5">
        <v>3</v>
      </c>
      <c r="Y6190" s="15" t="s">
        <v>48</v>
      </c>
      <c r="Z6190" t="s">
        <v>55</v>
      </c>
      <c r="AA6190" t="s">
        <v>379</v>
      </c>
      <c r="AB6190">
        <v>0</v>
      </c>
      <c r="AC6190" t="s">
        <v>1481</v>
      </c>
      <c r="AD6190" t="s">
        <v>1661</v>
      </c>
      <c r="AE6190" t="s">
        <v>1484</v>
      </c>
    </row>
    <row r="6191" spans="1:31" ht="14.4" x14ac:dyDescent="0.3">
      <c r="A6191">
        <v>51</v>
      </c>
      <c r="B6191" t="s">
        <v>24</v>
      </c>
      <c r="C6191" t="s">
        <v>417</v>
      </c>
      <c r="D6191" t="s">
        <v>369</v>
      </c>
      <c r="E6191">
        <v>1982</v>
      </c>
      <c r="F6191" t="s">
        <v>833</v>
      </c>
      <c r="G6191" t="s">
        <v>851</v>
      </c>
      <c r="H6191" s="3" t="s">
        <v>852</v>
      </c>
      <c r="I6191" s="8">
        <v>10.786778999999999</v>
      </c>
      <c r="J6191" s="8">
        <v>-85.663869000000005</v>
      </c>
      <c r="K6191" t="s">
        <v>109</v>
      </c>
      <c r="L6191" t="s">
        <v>110</v>
      </c>
      <c r="M6191" t="s">
        <v>68</v>
      </c>
      <c r="N6191" s="24" t="s">
        <v>845</v>
      </c>
      <c r="O6191" s="12">
        <v>1978</v>
      </c>
      <c r="P6191" s="12">
        <v>3</v>
      </c>
      <c r="Q6191" s="12">
        <v>1978</v>
      </c>
      <c r="R6191" s="12">
        <v>3</v>
      </c>
      <c r="S6191">
        <f t="shared" si="71"/>
        <v>3.2258064516129031E-2</v>
      </c>
      <c r="T6191" s="7">
        <v>1</v>
      </c>
      <c r="U6191">
        <v>5</v>
      </c>
      <c r="V6191" t="s">
        <v>82</v>
      </c>
      <c r="W6191">
        <f t="shared" si="72"/>
        <v>300</v>
      </c>
      <c r="X6191" s="5">
        <v>3</v>
      </c>
      <c r="Y6191" s="15" t="s">
        <v>48</v>
      </c>
      <c r="Z6191" t="s">
        <v>55</v>
      </c>
      <c r="AA6191" t="s">
        <v>1167</v>
      </c>
      <c r="AB6191">
        <v>5</v>
      </c>
      <c r="AC6191" t="s">
        <v>1481</v>
      </c>
      <c r="AD6191" t="s">
        <v>1661</v>
      </c>
      <c r="AE6191" t="s">
        <v>1484</v>
      </c>
    </row>
    <row r="6192" spans="1:31" ht="14.4" x14ac:dyDescent="0.3">
      <c r="A6192">
        <v>51</v>
      </c>
      <c r="B6192" t="s">
        <v>24</v>
      </c>
      <c r="C6192" t="s">
        <v>417</v>
      </c>
      <c r="D6192" t="s">
        <v>369</v>
      </c>
      <c r="E6192">
        <v>1982</v>
      </c>
      <c r="F6192" t="s">
        <v>833</v>
      </c>
      <c r="G6192" t="s">
        <v>851</v>
      </c>
      <c r="H6192" s="3" t="s">
        <v>852</v>
      </c>
      <c r="I6192" s="8">
        <v>10.786778999999999</v>
      </c>
      <c r="J6192" s="8">
        <v>-85.663869000000005</v>
      </c>
      <c r="K6192" t="s">
        <v>109</v>
      </c>
      <c r="L6192" t="s">
        <v>110</v>
      </c>
      <c r="M6192" t="s">
        <v>68</v>
      </c>
      <c r="N6192" s="24" t="s">
        <v>845</v>
      </c>
      <c r="O6192" s="12">
        <v>1978</v>
      </c>
      <c r="P6192" s="12">
        <v>3</v>
      </c>
      <c r="Q6192" s="12">
        <v>1978</v>
      </c>
      <c r="R6192" s="12">
        <v>3</v>
      </c>
      <c r="S6192">
        <f t="shared" si="71"/>
        <v>3.2258064516129031E-2</v>
      </c>
      <c r="T6192" s="7">
        <v>1</v>
      </c>
      <c r="U6192">
        <v>5</v>
      </c>
      <c r="V6192" t="s">
        <v>82</v>
      </c>
      <c r="W6192">
        <f t="shared" si="72"/>
        <v>300</v>
      </c>
      <c r="X6192" s="5">
        <v>3</v>
      </c>
      <c r="Y6192" s="15" t="s">
        <v>48</v>
      </c>
      <c r="Z6192" t="s">
        <v>55</v>
      </c>
      <c r="AA6192" t="s">
        <v>1198</v>
      </c>
      <c r="AB6192">
        <v>149</v>
      </c>
      <c r="AC6192" t="s">
        <v>1481</v>
      </c>
      <c r="AD6192" t="s">
        <v>1661</v>
      </c>
      <c r="AE6192" t="s">
        <v>1484</v>
      </c>
    </row>
    <row r="6193" spans="1:31" ht="14.4" x14ac:dyDescent="0.3">
      <c r="A6193">
        <v>51</v>
      </c>
      <c r="B6193" t="s">
        <v>24</v>
      </c>
      <c r="C6193" t="s">
        <v>417</v>
      </c>
      <c r="D6193" t="s">
        <v>369</v>
      </c>
      <c r="E6193">
        <v>1982</v>
      </c>
      <c r="F6193" t="s">
        <v>833</v>
      </c>
      <c r="G6193" t="s">
        <v>851</v>
      </c>
      <c r="H6193" s="3" t="s">
        <v>852</v>
      </c>
      <c r="I6193" s="8">
        <v>10.786778999999999</v>
      </c>
      <c r="J6193" s="8">
        <v>-85.663869000000005</v>
      </c>
      <c r="K6193" t="s">
        <v>109</v>
      </c>
      <c r="L6193" t="s">
        <v>110</v>
      </c>
      <c r="M6193" t="s">
        <v>68</v>
      </c>
      <c r="N6193" s="24" t="s">
        <v>845</v>
      </c>
      <c r="O6193" s="12">
        <v>1978</v>
      </c>
      <c r="P6193" s="12">
        <v>3</v>
      </c>
      <c r="Q6193" s="12">
        <v>1978</v>
      </c>
      <c r="R6193" s="12">
        <v>3</v>
      </c>
      <c r="S6193">
        <f t="shared" si="71"/>
        <v>3.2258064516129031E-2</v>
      </c>
      <c r="T6193" s="7">
        <v>1</v>
      </c>
      <c r="U6193">
        <v>5</v>
      </c>
      <c r="V6193" t="s">
        <v>82</v>
      </c>
      <c r="W6193">
        <f t="shared" si="72"/>
        <v>300</v>
      </c>
      <c r="X6193" s="5">
        <v>3</v>
      </c>
      <c r="Y6193" s="15" t="s">
        <v>48</v>
      </c>
      <c r="Z6193" t="s">
        <v>83</v>
      </c>
      <c r="AA6193" t="s">
        <v>128</v>
      </c>
      <c r="AB6193">
        <v>0</v>
      </c>
      <c r="AC6193" t="s">
        <v>1481</v>
      </c>
      <c r="AD6193" t="s">
        <v>1661</v>
      </c>
      <c r="AE6193" t="s">
        <v>1484</v>
      </c>
    </row>
    <row r="6194" spans="1:31" ht="14.4" x14ac:dyDescent="0.3">
      <c r="A6194">
        <v>51</v>
      </c>
      <c r="B6194" t="s">
        <v>24</v>
      </c>
      <c r="C6194" t="s">
        <v>417</v>
      </c>
      <c r="D6194" t="s">
        <v>369</v>
      </c>
      <c r="E6194">
        <v>1982</v>
      </c>
      <c r="F6194" t="s">
        <v>833</v>
      </c>
      <c r="G6194" t="s">
        <v>851</v>
      </c>
      <c r="H6194" s="3" t="s">
        <v>852</v>
      </c>
      <c r="I6194" s="8">
        <v>10.786778999999999</v>
      </c>
      <c r="J6194" s="8">
        <v>-85.663869000000005</v>
      </c>
      <c r="K6194" t="s">
        <v>109</v>
      </c>
      <c r="L6194" t="s">
        <v>110</v>
      </c>
      <c r="M6194" t="s">
        <v>68</v>
      </c>
      <c r="N6194" s="24" t="s">
        <v>845</v>
      </c>
      <c r="O6194" s="12">
        <v>1978</v>
      </c>
      <c r="P6194" s="12">
        <v>3</v>
      </c>
      <c r="Q6194" s="12">
        <v>1978</v>
      </c>
      <c r="R6194" s="12">
        <v>3</v>
      </c>
      <c r="S6194">
        <f t="shared" si="71"/>
        <v>3.2258064516129031E-2</v>
      </c>
      <c r="T6194" s="7">
        <v>1</v>
      </c>
      <c r="U6194">
        <v>5</v>
      </c>
      <c r="V6194" t="s">
        <v>82</v>
      </c>
      <c r="W6194">
        <f t="shared" si="72"/>
        <v>300</v>
      </c>
      <c r="X6194" s="5">
        <v>3</v>
      </c>
      <c r="Y6194" s="15" t="s">
        <v>48</v>
      </c>
      <c r="Z6194" t="s">
        <v>83</v>
      </c>
      <c r="AA6194" t="s">
        <v>84</v>
      </c>
      <c r="AB6194">
        <v>1</v>
      </c>
      <c r="AC6194" t="s">
        <v>1481</v>
      </c>
      <c r="AD6194" t="s">
        <v>1661</v>
      </c>
      <c r="AE6194" t="s">
        <v>1484</v>
      </c>
    </row>
    <row r="6195" spans="1:31" ht="14.4" x14ac:dyDescent="0.3">
      <c r="A6195">
        <v>51</v>
      </c>
      <c r="B6195" t="s">
        <v>24</v>
      </c>
      <c r="C6195" t="s">
        <v>417</v>
      </c>
      <c r="D6195" t="s">
        <v>369</v>
      </c>
      <c r="E6195">
        <v>1982</v>
      </c>
      <c r="F6195" t="s">
        <v>833</v>
      </c>
      <c r="G6195" t="s">
        <v>851</v>
      </c>
      <c r="H6195" s="3" t="s">
        <v>852</v>
      </c>
      <c r="I6195" s="8">
        <v>10.786778999999999</v>
      </c>
      <c r="J6195" s="8">
        <v>-85.663869000000005</v>
      </c>
      <c r="K6195" t="s">
        <v>109</v>
      </c>
      <c r="L6195" t="s">
        <v>110</v>
      </c>
      <c r="M6195" t="s">
        <v>68</v>
      </c>
      <c r="N6195" s="24" t="s">
        <v>845</v>
      </c>
      <c r="O6195" s="12">
        <v>1978</v>
      </c>
      <c r="P6195" s="12">
        <v>3</v>
      </c>
      <c r="Q6195" s="12">
        <v>1978</v>
      </c>
      <c r="R6195" s="12">
        <v>3</v>
      </c>
      <c r="S6195">
        <f t="shared" si="71"/>
        <v>3.2258064516129031E-2</v>
      </c>
      <c r="T6195" s="7">
        <v>1</v>
      </c>
      <c r="U6195">
        <v>5</v>
      </c>
      <c r="V6195" t="s">
        <v>82</v>
      </c>
      <c r="W6195">
        <f t="shared" si="72"/>
        <v>300</v>
      </c>
      <c r="X6195" s="5">
        <v>3</v>
      </c>
      <c r="Y6195" s="15" t="s">
        <v>48</v>
      </c>
      <c r="Z6195" t="s">
        <v>83</v>
      </c>
      <c r="AA6195" t="s">
        <v>87</v>
      </c>
      <c r="AB6195">
        <v>3</v>
      </c>
      <c r="AC6195" t="s">
        <v>1481</v>
      </c>
      <c r="AD6195" t="s">
        <v>1661</v>
      </c>
      <c r="AE6195" t="s">
        <v>1484</v>
      </c>
    </row>
    <row r="6196" spans="1:31" ht="14.4" x14ac:dyDescent="0.3">
      <c r="A6196">
        <v>51</v>
      </c>
      <c r="B6196" t="s">
        <v>24</v>
      </c>
      <c r="C6196" t="s">
        <v>417</v>
      </c>
      <c r="D6196" t="s">
        <v>369</v>
      </c>
      <c r="E6196">
        <v>1982</v>
      </c>
      <c r="F6196" t="s">
        <v>833</v>
      </c>
      <c r="G6196" t="s">
        <v>851</v>
      </c>
      <c r="H6196" s="3" t="s">
        <v>852</v>
      </c>
      <c r="I6196" s="8">
        <v>10.786778999999999</v>
      </c>
      <c r="J6196" s="8">
        <v>-85.663869000000005</v>
      </c>
      <c r="K6196" t="s">
        <v>109</v>
      </c>
      <c r="L6196" t="s">
        <v>110</v>
      </c>
      <c r="M6196" t="s">
        <v>68</v>
      </c>
      <c r="N6196" s="24" t="s">
        <v>845</v>
      </c>
      <c r="O6196" s="12">
        <v>1978</v>
      </c>
      <c r="P6196" s="12">
        <v>3</v>
      </c>
      <c r="Q6196" s="12">
        <v>1978</v>
      </c>
      <c r="R6196" s="12">
        <v>3</v>
      </c>
      <c r="S6196">
        <f t="shared" si="71"/>
        <v>3.2258064516129031E-2</v>
      </c>
      <c r="T6196" s="7">
        <v>1</v>
      </c>
      <c r="U6196">
        <v>5</v>
      </c>
      <c r="V6196" t="s">
        <v>82</v>
      </c>
      <c r="W6196">
        <f t="shared" si="72"/>
        <v>300</v>
      </c>
      <c r="X6196" s="5">
        <v>3</v>
      </c>
      <c r="Y6196" s="15" t="s">
        <v>48</v>
      </c>
      <c r="Z6196" t="s">
        <v>90</v>
      </c>
      <c r="AA6196" t="s">
        <v>666</v>
      </c>
      <c r="AB6196">
        <v>0</v>
      </c>
      <c r="AC6196" t="s">
        <v>1481</v>
      </c>
      <c r="AD6196" t="s">
        <v>1661</v>
      </c>
      <c r="AE6196" t="s">
        <v>1484</v>
      </c>
    </row>
    <row r="6197" spans="1:31" ht="14.4" x14ac:dyDescent="0.3">
      <c r="A6197">
        <v>51</v>
      </c>
      <c r="B6197" t="s">
        <v>24</v>
      </c>
      <c r="C6197" t="s">
        <v>417</v>
      </c>
      <c r="D6197" t="s">
        <v>369</v>
      </c>
      <c r="E6197">
        <v>1982</v>
      </c>
      <c r="F6197" t="s">
        <v>833</v>
      </c>
      <c r="G6197" t="s">
        <v>851</v>
      </c>
      <c r="H6197" s="3" t="s">
        <v>852</v>
      </c>
      <c r="I6197" s="8">
        <v>10.786778999999999</v>
      </c>
      <c r="J6197" s="8">
        <v>-85.663869000000005</v>
      </c>
      <c r="K6197" t="s">
        <v>109</v>
      </c>
      <c r="L6197" t="s">
        <v>110</v>
      </c>
      <c r="M6197" t="s">
        <v>68</v>
      </c>
      <c r="N6197" s="24" t="s">
        <v>845</v>
      </c>
      <c r="O6197" s="12">
        <v>1978</v>
      </c>
      <c r="P6197" s="12">
        <v>3</v>
      </c>
      <c r="Q6197" s="12">
        <v>1978</v>
      </c>
      <c r="R6197" s="12">
        <v>3</v>
      </c>
      <c r="S6197">
        <f t="shared" si="71"/>
        <v>3.2258064516129031E-2</v>
      </c>
      <c r="T6197" s="7">
        <v>1</v>
      </c>
      <c r="U6197">
        <v>5</v>
      </c>
      <c r="V6197" t="s">
        <v>82</v>
      </c>
      <c r="W6197">
        <f t="shared" si="72"/>
        <v>300</v>
      </c>
      <c r="X6197" s="5">
        <v>3</v>
      </c>
      <c r="Y6197" s="15" t="s">
        <v>48</v>
      </c>
      <c r="Z6197" t="s">
        <v>90</v>
      </c>
      <c r="AA6197" t="s">
        <v>91</v>
      </c>
      <c r="AB6197">
        <v>34</v>
      </c>
      <c r="AC6197" t="s">
        <v>1481</v>
      </c>
      <c r="AD6197" t="s">
        <v>1661</v>
      </c>
      <c r="AE6197" t="s">
        <v>1484</v>
      </c>
    </row>
    <row r="6198" spans="1:31" ht="14.4" x14ac:dyDescent="0.3">
      <c r="A6198">
        <v>52</v>
      </c>
      <c r="B6198" t="s">
        <v>24</v>
      </c>
      <c r="C6198" t="s">
        <v>388</v>
      </c>
      <c r="D6198" t="s">
        <v>386</v>
      </c>
      <c r="E6198">
        <v>2013</v>
      </c>
      <c r="F6198" t="s">
        <v>854</v>
      </c>
      <c r="G6198" t="s">
        <v>855</v>
      </c>
      <c r="H6198" s="3" t="s">
        <v>856</v>
      </c>
      <c r="I6198" s="8">
        <v>15.166667</v>
      </c>
      <c r="J6198" s="8">
        <v>-92.316666999999995</v>
      </c>
      <c r="K6198">
        <v>3000000</v>
      </c>
      <c r="L6198" t="s">
        <v>120</v>
      </c>
      <c r="M6198" t="s">
        <v>857</v>
      </c>
      <c r="N6198" s="25" t="s">
        <v>858</v>
      </c>
      <c r="O6198" s="12">
        <v>2008</v>
      </c>
      <c r="P6198" s="12">
        <v>5</v>
      </c>
      <c r="Q6198" s="12">
        <v>2008</v>
      </c>
      <c r="R6198" s="12">
        <v>8</v>
      </c>
      <c r="S6198">
        <v>4</v>
      </c>
      <c r="T6198" s="7">
        <v>4</v>
      </c>
      <c r="U6198">
        <v>4</v>
      </c>
      <c r="V6198" t="s">
        <v>1183</v>
      </c>
      <c r="W6198">
        <f t="shared" ref="W6198:W6236" si="73">(240+240+120+120)/4</f>
        <v>180</v>
      </c>
      <c r="X6198" s="5">
        <f t="shared" ref="X6198:X6223" si="74">5*3</f>
        <v>15</v>
      </c>
      <c r="Y6198" s="15" t="s">
        <v>48</v>
      </c>
      <c r="Z6198" t="s">
        <v>55</v>
      </c>
      <c r="AA6198" t="s">
        <v>1198</v>
      </c>
      <c r="AB6198">
        <v>133</v>
      </c>
      <c r="AC6198" s="22" t="s">
        <v>1486</v>
      </c>
      <c r="AD6198" s="22" t="s">
        <v>1662</v>
      </c>
      <c r="AE6198" t="s">
        <v>1485</v>
      </c>
    </row>
    <row r="6199" spans="1:31" ht="14.4" x14ac:dyDescent="0.3">
      <c r="A6199">
        <v>52</v>
      </c>
      <c r="B6199" t="s">
        <v>24</v>
      </c>
      <c r="C6199" t="s">
        <v>388</v>
      </c>
      <c r="D6199" t="s">
        <v>386</v>
      </c>
      <c r="E6199">
        <v>2013</v>
      </c>
      <c r="F6199" t="s">
        <v>854</v>
      </c>
      <c r="G6199" t="s">
        <v>855</v>
      </c>
      <c r="H6199" s="3" t="s">
        <v>856</v>
      </c>
      <c r="I6199" s="8">
        <v>15.166667</v>
      </c>
      <c r="J6199" s="8">
        <v>-92.316666999999995</v>
      </c>
      <c r="K6199">
        <v>3000000</v>
      </c>
      <c r="L6199" t="s">
        <v>120</v>
      </c>
      <c r="M6199" t="s">
        <v>857</v>
      </c>
      <c r="N6199" s="25" t="s">
        <v>858</v>
      </c>
      <c r="O6199" s="12">
        <v>2008</v>
      </c>
      <c r="P6199" s="12">
        <v>5</v>
      </c>
      <c r="Q6199" s="12">
        <v>2008</v>
      </c>
      <c r="R6199" s="12">
        <v>8</v>
      </c>
      <c r="S6199">
        <v>4</v>
      </c>
      <c r="T6199" s="7">
        <v>4</v>
      </c>
      <c r="U6199">
        <v>4</v>
      </c>
      <c r="V6199" t="s">
        <v>1183</v>
      </c>
      <c r="W6199">
        <f t="shared" si="73"/>
        <v>180</v>
      </c>
      <c r="X6199" s="5">
        <f t="shared" si="74"/>
        <v>15</v>
      </c>
      <c r="Y6199" s="15" t="s">
        <v>48</v>
      </c>
      <c r="Z6199" t="s">
        <v>55</v>
      </c>
      <c r="AA6199" t="s">
        <v>1167</v>
      </c>
      <c r="AB6199">
        <v>52</v>
      </c>
      <c r="AC6199" s="22" t="s">
        <v>1486</v>
      </c>
      <c r="AD6199" s="22" t="s">
        <v>1662</v>
      </c>
      <c r="AE6199" t="s">
        <v>1485</v>
      </c>
    </row>
    <row r="6200" spans="1:31" ht="14.4" x14ac:dyDescent="0.3">
      <c r="A6200">
        <v>52</v>
      </c>
      <c r="B6200" t="s">
        <v>24</v>
      </c>
      <c r="C6200" t="s">
        <v>388</v>
      </c>
      <c r="D6200" t="s">
        <v>386</v>
      </c>
      <c r="E6200">
        <v>2013</v>
      </c>
      <c r="F6200" t="s">
        <v>854</v>
      </c>
      <c r="G6200" t="s">
        <v>855</v>
      </c>
      <c r="H6200" s="3" t="s">
        <v>856</v>
      </c>
      <c r="I6200" s="8">
        <v>15.166667</v>
      </c>
      <c r="J6200" s="8">
        <v>-92.316666999999995</v>
      </c>
      <c r="K6200">
        <v>3000000</v>
      </c>
      <c r="L6200" t="s">
        <v>120</v>
      </c>
      <c r="M6200" t="s">
        <v>857</v>
      </c>
      <c r="N6200" s="25" t="s">
        <v>858</v>
      </c>
      <c r="O6200" s="12">
        <v>2008</v>
      </c>
      <c r="P6200" s="12">
        <v>5</v>
      </c>
      <c r="Q6200" s="12">
        <v>2008</v>
      </c>
      <c r="R6200" s="12">
        <v>8</v>
      </c>
      <c r="S6200">
        <v>4</v>
      </c>
      <c r="T6200" s="7">
        <v>4</v>
      </c>
      <c r="U6200">
        <v>4</v>
      </c>
      <c r="V6200" t="s">
        <v>1183</v>
      </c>
      <c r="W6200">
        <f t="shared" si="73"/>
        <v>180</v>
      </c>
      <c r="X6200" s="5">
        <f t="shared" si="74"/>
        <v>15</v>
      </c>
      <c r="Y6200" s="15" t="s">
        <v>48</v>
      </c>
      <c r="Z6200" t="s">
        <v>83</v>
      </c>
      <c r="AA6200" t="s">
        <v>84</v>
      </c>
      <c r="AB6200">
        <v>52</v>
      </c>
      <c r="AC6200" s="22" t="s">
        <v>1486</v>
      </c>
      <c r="AD6200" s="22" t="s">
        <v>1662</v>
      </c>
      <c r="AE6200" t="s">
        <v>1485</v>
      </c>
    </row>
    <row r="6201" spans="1:31" ht="14.4" x14ac:dyDescent="0.3">
      <c r="A6201">
        <v>52</v>
      </c>
      <c r="B6201" t="s">
        <v>24</v>
      </c>
      <c r="C6201" t="s">
        <v>388</v>
      </c>
      <c r="D6201" t="s">
        <v>386</v>
      </c>
      <c r="E6201">
        <v>2013</v>
      </c>
      <c r="F6201" t="s">
        <v>854</v>
      </c>
      <c r="G6201" t="s">
        <v>855</v>
      </c>
      <c r="H6201" s="3" t="s">
        <v>856</v>
      </c>
      <c r="I6201" s="8">
        <v>15.166667</v>
      </c>
      <c r="J6201" s="8">
        <v>-92.316666999999995</v>
      </c>
      <c r="K6201">
        <v>3000000</v>
      </c>
      <c r="L6201" t="s">
        <v>120</v>
      </c>
      <c r="M6201" t="s">
        <v>857</v>
      </c>
      <c r="N6201" s="25" t="s">
        <v>858</v>
      </c>
      <c r="O6201" s="12">
        <v>2008</v>
      </c>
      <c r="P6201" s="12">
        <v>5</v>
      </c>
      <c r="Q6201" s="12">
        <v>2008</v>
      </c>
      <c r="R6201" s="12">
        <v>8</v>
      </c>
      <c r="S6201">
        <v>4</v>
      </c>
      <c r="T6201" s="7">
        <v>4</v>
      </c>
      <c r="U6201">
        <v>4</v>
      </c>
      <c r="V6201" t="s">
        <v>1183</v>
      </c>
      <c r="W6201">
        <f t="shared" si="73"/>
        <v>180</v>
      </c>
      <c r="X6201" s="5">
        <f t="shared" si="74"/>
        <v>15</v>
      </c>
      <c r="Y6201" s="15" t="s">
        <v>48</v>
      </c>
      <c r="Z6201" t="s">
        <v>83</v>
      </c>
      <c r="AA6201" t="s">
        <v>911</v>
      </c>
      <c r="AB6201">
        <v>35</v>
      </c>
      <c r="AC6201" s="22" t="s">
        <v>1486</v>
      </c>
      <c r="AD6201" s="22" t="s">
        <v>1662</v>
      </c>
      <c r="AE6201" t="s">
        <v>1485</v>
      </c>
    </row>
    <row r="6202" spans="1:31" ht="14.4" x14ac:dyDescent="0.3">
      <c r="A6202">
        <v>52</v>
      </c>
      <c r="B6202" t="s">
        <v>24</v>
      </c>
      <c r="C6202" t="s">
        <v>388</v>
      </c>
      <c r="D6202" t="s">
        <v>386</v>
      </c>
      <c r="E6202">
        <v>2013</v>
      </c>
      <c r="F6202" t="s">
        <v>854</v>
      </c>
      <c r="G6202" t="s">
        <v>855</v>
      </c>
      <c r="H6202" s="3" t="s">
        <v>856</v>
      </c>
      <c r="I6202" s="8">
        <v>15.166667</v>
      </c>
      <c r="J6202" s="8">
        <v>-92.316666999999995</v>
      </c>
      <c r="K6202">
        <v>3000000</v>
      </c>
      <c r="L6202" t="s">
        <v>120</v>
      </c>
      <c r="M6202" t="s">
        <v>857</v>
      </c>
      <c r="N6202" s="25" t="s">
        <v>858</v>
      </c>
      <c r="O6202" s="12">
        <v>2008</v>
      </c>
      <c r="P6202" s="12">
        <v>5</v>
      </c>
      <c r="Q6202" s="12">
        <v>2008</v>
      </c>
      <c r="R6202" s="12">
        <v>8</v>
      </c>
      <c r="S6202">
        <v>4</v>
      </c>
      <c r="T6202" s="7">
        <v>4</v>
      </c>
      <c r="U6202">
        <v>4</v>
      </c>
      <c r="V6202" t="s">
        <v>1183</v>
      </c>
      <c r="W6202">
        <f t="shared" si="73"/>
        <v>180</v>
      </c>
      <c r="X6202" s="5">
        <f t="shared" si="74"/>
        <v>15</v>
      </c>
      <c r="Y6202" s="15" t="s">
        <v>48</v>
      </c>
      <c r="Z6202" t="s">
        <v>55</v>
      </c>
      <c r="AA6202" t="s">
        <v>1199</v>
      </c>
      <c r="AB6202">
        <v>35</v>
      </c>
      <c r="AC6202" s="22" t="s">
        <v>1486</v>
      </c>
      <c r="AD6202" s="22" t="s">
        <v>1662</v>
      </c>
      <c r="AE6202" t="s">
        <v>1485</v>
      </c>
    </row>
    <row r="6203" spans="1:31" ht="14.4" x14ac:dyDescent="0.3">
      <c r="A6203">
        <v>52</v>
      </c>
      <c r="B6203" t="s">
        <v>24</v>
      </c>
      <c r="C6203" t="s">
        <v>388</v>
      </c>
      <c r="D6203" t="s">
        <v>386</v>
      </c>
      <c r="E6203">
        <v>2013</v>
      </c>
      <c r="F6203" t="s">
        <v>854</v>
      </c>
      <c r="G6203" t="s">
        <v>855</v>
      </c>
      <c r="H6203" s="3" t="s">
        <v>856</v>
      </c>
      <c r="I6203" s="8">
        <v>15.166667</v>
      </c>
      <c r="J6203" s="8">
        <v>-92.316666999999995</v>
      </c>
      <c r="K6203">
        <v>3000000</v>
      </c>
      <c r="L6203" t="s">
        <v>120</v>
      </c>
      <c r="M6203" t="s">
        <v>857</v>
      </c>
      <c r="N6203" s="25" t="s">
        <v>858</v>
      </c>
      <c r="O6203" s="12">
        <v>2008</v>
      </c>
      <c r="P6203" s="12">
        <v>5</v>
      </c>
      <c r="Q6203" s="12">
        <v>2008</v>
      </c>
      <c r="R6203" s="12">
        <v>8</v>
      </c>
      <c r="S6203">
        <v>4</v>
      </c>
      <c r="T6203" s="7">
        <v>4</v>
      </c>
      <c r="U6203">
        <v>4</v>
      </c>
      <c r="V6203" t="s">
        <v>1183</v>
      </c>
      <c r="W6203">
        <f t="shared" si="73"/>
        <v>180</v>
      </c>
      <c r="X6203" s="5">
        <f t="shared" si="74"/>
        <v>15</v>
      </c>
      <c r="Y6203" s="15" t="s">
        <v>48</v>
      </c>
      <c r="Z6203" t="s">
        <v>55</v>
      </c>
      <c r="AA6203" t="s">
        <v>1200</v>
      </c>
      <c r="AB6203">
        <v>31</v>
      </c>
      <c r="AC6203" s="22" t="s">
        <v>1486</v>
      </c>
      <c r="AD6203" s="22" t="s">
        <v>1662</v>
      </c>
      <c r="AE6203" t="s">
        <v>1485</v>
      </c>
    </row>
    <row r="6204" spans="1:31" ht="14.4" x14ac:dyDescent="0.3">
      <c r="A6204">
        <v>52</v>
      </c>
      <c r="B6204" t="s">
        <v>24</v>
      </c>
      <c r="C6204" t="s">
        <v>388</v>
      </c>
      <c r="D6204" t="s">
        <v>386</v>
      </c>
      <c r="E6204">
        <v>2013</v>
      </c>
      <c r="F6204" t="s">
        <v>854</v>
      </c>
      <c r="G6204" t="s">
        <v>855</v>
      </c>
      <c r="H6204" s="3" t="s">
        <v>856</v>
      </c>
      <c r="I6204" s="8">
        <v>15.166667</v>
      </c>
      <c r="J6204" s="8">
        <v>-92.316666999999995</v>
      </c>
      <c r="K6204">
        <v>3000000</v>
      </c>
      <c r="L6204" t="s">
        <v>120</v>
      </c>
      <c r="M6204" t="s">
        <v>857</v>
      </c>
      <c r="N6204" s="25" t="s">
        <v>858</v>
      </c>
      <c r="O6204" s="12">
        <v>2008</v>
      </c>
      <c r="P6204" s="12">
        <v>5</v>
      </c>
      <c r="Q6204" s="12">
        <v>2008</v>
      </c>
      <c r="R6204" s="12">
        <v>8</v>
      </c>
      <c r="S6204">
        <v>4</v>
      </c>
      <c r="T6204" s="7">
        <v>4</v>
      </c>
      <c r="U6204">
        <v>4</v>
      </c>
      <c r="V6204" t="s">
        <v>1183</v>
      </c>
      <c r="W6204">
        <f t="shared" si="73"/>
        <v>180</v>
      </c>
      <c r="X6204" s="5">
        <f t="shared" si="74"/>
        <v>15</v>
      </c>
      <c r="Y6204" s="15" t="s">
        <v>48</v>
      </c>
      <c r="Z6204" t="s">
        <v>90</v>
      </c>
      <c r="AA6204" t="s">
        <v>91</v>
      </c>
      <c r="AB6204">
        <v>3</v>
      </c>
      <c r="AC6204" s="22" t="s">
        <v>1486</v>
      </c>
      <c r="AD6204" s="22" t="s">
        <v>1662</v>
      </c>
      <c r="AE6204" t="s">
        <v>1485</v>
      </c>
    </row>
    <row r="6205" spans="1:31" ht="14.4" x14ac:dyDescent="0.3">
      <c r="A6205">
        <v>52</v>
      </c>
      <c r="B6205" t="s">
        <v>24</v>
      </c>
      <c r="C6205" t="s">
        <v>388</v>
      </c>
      <c r="D6205" t="s">
        <v>386</v>
      </c>
      <c r="E6205">
        <v>2013</v>
      </c>
      <c r="F6205" t="s">
        <v>854</v>
      </c>
      <c r="G6205" t="s">
        <v>855</v>
      </c>
      <c r="H6205" s="3" t="s">
        <v>856</v>
      </c>
      <c r="I6205" s="8">
        <v>15.166667</v>
      </c>
      <c r="J6205" s="8">
        <v>-92.316666999999995</v>
      </c>
      <c r="K6205">
        <v>3000000</v>
      </c>
      <c r="L6205" t="s">
        <v>120</v>
      </c>
      <c r="M6205" t="s">
        <v>857</v>
      </c>
      <c r="N6205" s="25" t="s">
        <v>858</v>
      </c>
      <c r="O6205" s="12">
        <v>2008</v>
      </c>
      <c r="P6205" s="12">
        <v>5</v>
      </c>
      <c r="Q6205" s="12">
        <v>2008</v>
      </c>
      <c r="R6205" s="12">
        <v>8</v>
      </c>
      <c r="S6205">
        <v>4</v>
      </c>
      <c r="T6205" s="7">
        <v>4</v>
      </c>
      <c r="U6205">
        <v>4</v>
      </c>
      <c r="V6205" t="s">
        <v>1183</v>
      </c>
      <c r="W6205">
        <f t="shared" si="73"/>
        <v>180</v>
      </c>
      <c r="X6205" s="5">
        <f t="shared" si="74"/>
        <v>15</v>
      </c>
      <c r="Y6205" s="15" t="s">
        <v>48</v>
      </c>
      <c r="Z6205" t="s">
        <v>55</v>
      </c>
      <c r="AA6205" t="s">
        <v>1129</v>
      </c>
      <c r="AB6205">
        <v>0</v>
      </c>
      <c r="AC6205" s="22" t="s">
        <v>1486</v>
      </c>
      <c r="AD6205" s="22" t="s">
        <v>1662</v>
      </c>
      <c r="AE6205" t="s">
        <v>1485</v>
      </c>
    </row>
    <row r="6206" spans="1:31" ht="14.4" x14ac:dyDescent="0.3">
      <c r="A6206">
        <v>52</v>
      </c>
      <c r="B6206" t="s">
        <v>24</v>
      </c>
      <c r="C6206" t="s">
        <v>388</v>
      </c>
      <c r="D6206" t="s">
        <v>386</v>
      </c>
      <c r="E6206">
        <v>2013</v>
      </c>
      <c r="F6206" t="s">
        <v>854</v>
      </c>
      <c r="G6206" t="s">
        <v>855</v>
      </c>
      <c r="H6206" s="3" t="s">
        <v>856</v>
      </c>
      <c r="I6206" s="8">
        <v>15.166667</v>
      </c>
      <c r="J6206" s="8">
        <v>-92.316666999999995</v>
      </c>
      <c r="K6206">
        <v>3000000</v>
      </c>
      <c r="L6206" t="s">
        <v>120</v>
      </c>
      <c r="M6206" t="s">
        <v>857</v>
      </c>
      <c r="N6206" s="25" t="s">
        <v>858</v>
      </c>
      <c r="O6206" s="12">
        <v>2008</v>
      </c>
      <c r="P6206" s="12">
        <v>5</v>
      </c>
      <c r="Q6206" s="12">
        <v>2008</v>
      </c>
      <c r="R6206" s="12">
        <v>8</v>
      </c>
      <c r="S6206">
        <v>4</v>
      </c>
      <c r="T6206" s="7">
        <v>4</v>
      </c>
      <c r="U6206">
        <v>4</v>
      </c>
      <c r="V6206" t="s">
        <v>1183</v>
      </c>
      <c r="W6206">
        <f t="shared" si="73"/>
        <v>180</v>
      </c>
      <c r="X6206" s="5">
        <f t="shared" si="74"/>
        <v>15</v>
      </c>
      <c r="Y6206" s="15" t="s">
        <v>48</v>
      </c>
      <c r="Z6206" t="s">
        <v>49</v>
      </c>
      <c r="AA6206" t="s">
        <v>1197</v>
      </c>
      <c r="AB6206">
        <v>3</v>
      </c>
      <c r="AC6206" s="22" t="s">
        <v>1486</v>
      </c>
      <c r="AD6206" s="22" t="s">
        <v>1662</v>
      </c>
      <c r="AE6206" t="s">
        <v>1485</v>
      </c>
    </row>
    <row r="6207" spans="1:31" ht="14.4" x14ac:dyDescent="0.3">
      <c r="A6207">
        <v>52</v>
      </c>
      <c r="B6207" t="s">
        <v>24</v>
      </c>
      <c r="C6207" t="s">
        <v>388</v>
      </c>
      <c r="D6207" t="s">
        <v>386</v>
      </c>
      <c r="E6207">
        <v>2013</v>
      </c>
      <c r="F6207" t="s">
        <v>854</v>
      </c>
      <c r="G6207" t="s">
        <v>855</v>
      </c>
      <c r="H6207" s="3" t="s">
        <v>856</v>
      </c>
      <c r="I6207" s="8">
        <v>15.166667</v>
      </c>
      <c r="J6207" s="8">
        <v>-92.316666999999995</v>
      </c>
      <c r="K6207">
        <v>3000000</v>
      </c>
      <c r="L6207" t="s">
        <v>120</v>
      </c>
      <c r="M6207" t="s">
        <v>857</v>
      </c>
      <c r="N6207" s="25" t="s">
        <v>858</v>
      </c>
      <c r="O6207" s="12">
        <v>2008</v>
      </c>
      <c r="P6207" s="12">
        <v>5</v>
      </c>
      <c r="Q6207" s="12">
        <v>2008</v>
      </c>
      <c r="R6207" s="12">
        <v>8</v>
      </c>
      <c r="S6207">
        <v>4</v>
      </c>
      <c r="T6207" s="7">
        <v>4</v>
      </c>
      <c r="U6207">
        <v>4</v>
      </c>
      <c r="V6207" t="s">
        <v>1183</v>
      </c>
      <c r="W6207">
        <f t="shared" si="73"/>
        <v>180</v>
      </c>
      <c r="X6207" s="5">
        <f t="shared" si="74"/>
        <v>15</v>
      </c>
      <c r="Y6207" s="15" t="s">
        <v>48</v>
      </c>
      <c r="Z6207" t="s">
        <v>83</v>
      </c>
      <c r="AA6207" t="s">
        <v>1196</v>
      </c>
      <c r="AB6207">
        <v>0</v>
      </c>
      <c r="AC6207" s="22" t="s">
        <v>1486</v>
      </c>
      <c r="AD6207" s="22" t="s">
        <v>1662</v>
      </c>
      <c r="AE6207" t="s">
        <v>1485</v>
      </c>
    </row>
    <row r="6208" spans="1:31" ht="14.4" x14ac:dyDescent="0.3">
      <c r="A6208">
        <v>52</v>
      </c>
      <c r="B6208" t="s">
        <v>24</v>
      </c>
      <c r="C6208" t="s">
        <v>388</v>
      </c>
      <c r="D6208" t="s">
        <v>386</v>
      </c>
      <c r="E6208">
        <v>2013</v>
      </c>
      <c r="F6208" t="s">
        <v>854</v>
      </c>
      <c r="G6208" t="s">
        <v>855</v>
      </c>
      <c r="H6208" s="3" t="s">
        <v>856</v>
      </c>
      <c r="I6208" s="8">
        <v>15.166667</v>
      </c>
      <c r="J6208" s="8">
        <v>-92.316666999999995</v>
      </c>
      <c r="K6208">
        <v>3000000</v>
      </c>
      <c r="L6208" t="s">
        <v>120</v>
      </c>
      <c r="M6208" t="s">
        <v>857</v>
      </c>
      <c r="N6208" s="25" t="s">
        <v>858</v>
      </c>
      <c r="O6208" s="12">
        <v>2008</v>
      </c>
      <c r="P6208" s="12">
        <v>5</v>
      </c>
      <c r="Q6208" s="12">
        <v>2008</v>
      </c>
      <c r="R6208" s="12">
        <v>8</v>
      </c>
      <c r="S6208">
        <v>4</v>
      </c>
      <c r="T6208" s="7">
        <v>4</v>
      </c>
      <c r="U6208">
        <v>4</v>
      </c>
      <c r="V6208" t="s">
        <v>1183</v>
      </c>
      <c r="W6208">
        <f t="shared" si="73"/>
        <v>180</v>
      </c>
      <c r="X6208" s="5">
        <f t="shared" si="74"/>
        <v>15</v>
      </c>
      <c r="Y6208" s="15" t="s">
        <v>48</v>
      </c>
      <c r="Z6208" t="s">
        <v>49</v>
      </c>
      <c r="AA6208" t="s">
        <v>50</v>
      </c>
      <c r="AB6208">
        <v>0</v>
      </c>
      <c r="AC6208" s="22" t="s">
        <v>1486</v>
      </c>
      <c r="AD6208" s="22" t="s">
        <v>1662</v>
      </c>
      <c r="AE6208" t="s">
        <v>1485</v>
      </c>
    </row>
    <row r="6209" spans="1:31" ht="14.4" x14ac:dyDescent="0.3">
      <c r="A6209">
        <v>52</v>
      </c>
      <c r="B6209" t="s">
        <v>24</v>
      </c>
      <c r="C6209" t="s">
        <v>388</v>
      </c>
      <c r="D6209" t="s">
        <v>386</v>
      </c>
      <c r="E6209">
        <v>2013</v>
      </c>
      <c r="F6209" t="s">
        <v>854</v>
      </c>
      <c r="G6209" t="s">
        <v>855</v>
      </c>
      <c r="H6209" s="3" t="s">
        <v>856</v>
      </c>
      <c r="I6209" s="8">
        <v>15.166667</v>
      </c>
      <c r="J6209" s="8">
        <v>-92.316666999999995</v>
      </c>
      <c r="K6209">
        <v>3000000</v>
      </c>
      <c r="L6209" t="s">
        <v>120</v>
      </c>
      <c r="M6209" t="s">
        <v>857</v>
      </c>
      <c r="N6209" s="25" t="s">
        <v>858</v>
      </c>
      <c r="O6209" s="12">
        <v>2008</v>
      </c>
      <c r="P6209" s="12">
        <v>5</v>
      </c>
      <c r="Q6209" s="12">
        <v>2008</v>
      </c>
      <c r="R6209" s="12">
        <v>8</v>
      </c>
      <c r="S6209">
        <v>4</v>
      </c>
      <c r="T6209" s="7">
        <v>4</v>
      </c>
      <c r="U6209">
        <v>4</v>
      </c>
      <c r="V6209" t="s">
        <v>1183</v>
      </c>
      <c r="W6209">
        <f t="shared" si="73"/>
        <v>180</v>
      </c>
      <c r="X6209" s="5">
        <f t="shared" si="74"/>
        <v>15</v>
      </c>
      <c r="Y6209" s="15" t="s">
        <v>48</v>
      </c>
      <c r="Z6209" t="s">
        <v>55</v>
      </c>
      <c r="AA6209" t="s">
        <v>1201</v>
      </c>
      <c r="AB6209">
        <v>0</v>
      </c>
      <c r="AC6209" s="22" t="s">
        <v>1486</v>
      </c>
      <c r="AD6209" s="22" t="s">
        <v>1662</v>
      </c>
      <c r="AE6209" t="s">
        <v>1485</v>
      </c>
    </row>
    <row r="6210" spans="1:31" ht="14.4" x14ac:dyDescent="0.3">
      <c r="A6210">
        <v>52</v>
      </c>
      <c r="B6210" t="s">
        <v>24</v>
      </c>
      <c r="C6210" t="s">
        <v>388</v>
      </c>
      <c r="D6210" t="s">
        <v>386</v>
      </c>
      <c r="E6210">
        <v>2013</v>
      </c>
      <c r="F6210" t="s">
        <v>854</v>
      </c>
      <c r="G6210" t="s">
        <v>855</v>
      </c>
      <c r="H6210" s="3" t="s">
        <v>856</v>
      </c>
      <c r="I6210" s="8">
        <v>15.166667</v>
      </c>
      <c r="J6210" s="8">
        <v>-92.316666999999995</v>
      </c>
      <c r="K6210">
        <v>3000000</v>
      </c>
      <c r="L6210" t="s">
        <v>120</v>
      </c>
      <c r="M6210" t="s">
        <v>857</v>
      </c>
      <c r="N6210" s="25" t="s">
        <v>858</v>
      </c>
      <c r="O6210" s="12">
        <v>2008</v>
      </c>
      <c r="P6210" s="12">
        <v>5</v>
      </c>
      <c r="Q6210" s="12">
        <v>2008</v>
      </c>
      <c r="R6210" s="12">
        <v>8</v>
      </c>
      <c r="S6210">
        <v>4</v>
      </c>
      <c r="T6210" s="7">
        <v>4</v>
      </c>
      <c r="U6210">
        <v>4</v>
      </c>
      <c r="V6210" t="s">
        <v>1183</v>
      </c>
      <c r="W6210">
        <f t="shared" si="73"/>
        <v>180</v>
      </c>
      <c r="X6210" s="5">
        <f t="shared" si="74"/>
        <v>15</v>
      </c>
      <c r="Y6210" s="15" t="s">
        <v>48</v>
      </c>
      <c r="Z6210" t="s">
        <v>90</v>
      </c>
      <c r="AA6210" t="s">
        <v>666</v>
      </c>
      <c r="AB6210">
        <v>0</v>
      </c>
      <c r="AC6210" s="22" t="s">
        <v>1486</v>
      </c>
      <c r="AD6210" s="22" t="s">
        <v>1662</v>
      </c>
      <c r="AE6210" t="s">
        <v>1485</v>
      </c>
    </row>
    <row r="6211" spans="1:31" ht="14.4" x14ac:dyDescent="0.3">
      <c r="A6211">
        <v>52</v>
      </c>
      <c r="B6211" t="s">
        <v>24</v>
      </c>
      <c r="C6211" t="s">
        <v>388</v>
      </c>
      <c r="D6211" t="s">
        <v>386</v>
      </c>
      <c r="E6211">
        <v>2013</v>
      </c>
      <c r="F6211" t="s">
        <v>854</v>
      </c>
      <c r="G6211" t="s">
        <v>862</v>
      </c>
      <c r="H6211" s="3" t="s">
        <v>863</v>
      </c>
      <c r="I6211" s="8">
        <v>15.183332999999999</v>
      </c>
      <c r="J6211" s="8">
        <v>-92.333332999999996</v>
      </c>
      <c r="K6211">
        <v>2800000</v>
      </c>
      <c r="L6211" t="s">
        <v>120</v>
      </c>
      <c r="M6211" t="s">
        <v>864</v>
      </c>
      <c r="N6211" s="25" t="s">
        <v>858</v>
      </c>
      <c r="O6211" s="12">
        <v>2008</v>
      </c>
      <c r="P6211" s="12">
        <v>5</v>
      </c>
      <c r="Q6211" s="12">
        <v>2008</v>
      </c>
      <c r="R6211" s="12">
        <v>8</v>
      </c>
      <c r="S6211">
        <v>4</v>
      </c>
      <c r="T6211" s="7">
        <v>4</v>
      </c>
      <c r="U6211">
        <v>4</v>
      </c>
      <c r="V6211" t="s">
        <v>1183</v>
      </c>
      <c r="W6211">
        <f t="shared" si="73"/>
        <v>180</v>
      </c>
      <c r="X6211" s="5">
        <f t="shared" si="74"/>
        <v>15</v>
      </c>
      <c r="Y6211" s="15" t="s">
        <v>48</v>
      </c>
      <c r="Z6211" t="s">
        <v>55</v>
      </c>
      <c r="AA6211" t="s">
        <v>1198</v>
      </c>
      <c r="AB6211">
        <v>261</v>
      </c>
      <c r="AC6211" s="22" t="s">
        <v>1486</v>
      </c>
      <c r="AD6211" s="22" t="s">
        <v>1662</v>
      </c>
      <c r="AE6211" t="s">
        <v>1485</v>
      </c>
    </row>
    <row r="6212" spans="1:31" ht="14.4" x14ac:dyDescent="0.3">
      <c r="A6212">
        <v>52</v>
      </c>
      <c r="B6212" t="s">
        <v>24</v>
      </c>
      <c r="C6212" t="s">
        <v>388</v>
      </c>
      <c r="D6212" t="s">
        <v>386</v>
      </c>
      <c r="E6212">
        <v>2013</v>
      </c>
      <c r="F6212" t="s">
        <v>854</v>
      </c>
      <c r="G6212" t="s">
        <v>862</v>
      </c>
      <c r="H6212" s="3" t="s">
        <v>863</v>
      </c>
      <c r="I6212" s="8">
        <v>15.183332999999999</v>
      </c>
      <c r="J6212" s="8">
        <v>-92.333332999999996</v>
      </c>
      <c r="K6212">
        <v>2800000</v>
      </c>
      <c r="L6212" t="s">
        <v>120</v>
      </c>
      <c r="M6212" t="s">
        <v>864</v>
      </c>
      <c r="N6212" s="25" t="s">
        <v>858</v>
      </c>
      <c r="O6212" s="12">
        <v>2008</v>
      </c>
      <c r="P6212" s="12">
        <v>5</v>
      </c>
      <c r="Q6212" s="12">
        <v>2008</v>
      </c>
      <c r="R6212" s="12">
        <v>8</v>
      </c>
      <c r="S6212">
        <v>4</v>
      </c>
      <c r="T6212" s="7">
        <v>4</v>
      </c>
      <c r="U6212">
        <v>4</v>
      </c>
      <c r="V6212" t="s">
        <v>1183</v>
      </c>
      <c r="W6212">
        <f t="shared" si="73"/>
        <v>180</v>
      </c>
      <c r="X6212" s="5">
        <f t="shared" si="74"/>
        <v>15</v>
      </c>
      <c r="Y6212" s="15" t="s">
        <v>48</v>
      </c>
      <c r="Z6212" t="s">
        <v>55</v>
      </c>
      <c r="AA6212" t="s">
        <v>1167</v>
      </c>
      <c r="AB6212">
        <v>172</v>
      </c>
      <c r="AC6212" s="22" t="s">
        <v>1486</v>
      </c>
      <c r="AD6212" s="22" t="s">
        <v>1662</v>
      </c>
      <c r="AE6212" t="s">
        <v>1485</v>
      </c>
    </row>
    <row r="6213" spans="1:31" ht="14.4" x14ac:dyDescent="0.3">
      <c r="A6213">
        <v>52</v>
      </c>
      <c r="B6213" t="s">
        <v>24</v>
      </c>
      <c r="C6213" t="s">
        <v>388</v>
      </c>
      <c r="D6213" t="s">
        <v>386</v>
      </c>
      <c r="E6213">
        <v>2013</v>
      </c>
      <c r="F6213" t="s">
        <v>854</v>
      </c>
      <c r="G6213" t="s">
        <v>862</v>
      </c>
      <c r="H6213" s="3" t="s">
        <v>863</v>
      </c>
      <c r="I6213" s="8">
        <v>15.183332999999999</v>
      </c>
      <c r="J6213" s="8">
        <v>-92.333332999999996</v>
      </c>
      <c r="K6213">
        <v>2800000</v>
      </c>
      <c r="L6213" t="s">
        <v>120</v>
      </c>
      <c r="M6213" t="s">
        <v>864</v>
      </c>
      <c r="N6213" s="25" t="s">
        <v>858</v>
      </c>
      <c r="O6213" s="12">
        <v>2008</v>
      </c>
      <c r="P6213" s="12">
        <v>5</v>
      </c>
      <c r="Q6213" s="12">
        <v>2008</v>
      </c>
      <c r="R6213" s="12">
        <v>8</v>
      </c>
      <c r="S6213">
        <v>4</v>
      </c>
      <c r="T6213" s="7">
        <v>4</v>
      </c>
      <c r="U6213">
        <v>4</v>
      </c>
      <c r="V6213" t="s">
        <v>1183</v>
      </c>
      <c r="W6213">
        <f t="shared" si="73"/>
        <v>180</v>
      </c>
      <c r="X6213" s="5">
        <f t="shared" si="74"/>
        <v>15</v>
      </c>
      <c r="Y6213" s="15" t="s">
        <v>48</v>
      </c>
      <c r="Z6213" t="s">
        <v>83</v>
      </c>
      <c r="AA6213" t="s">
        <v>84</v>
      </c>
      <c r="AB6213">
        <v>70</v>
      </c>
      <c r="AC6213" s="22" t="s">
        <v>1486</v>
      </c>
      <c r="AD6213" s="22" t="s">
        <v>1662</v>
      </c>
      <c r="AE6213" t="s">
        <v>1485</v>
      </c>
    </row>
    <row r="6214" spans="1:31" ht="14.4" x14ac:dyDescent="0.3">
      <c r="A6214">
        <v>52</v>
      </c>
      <c r="B6214" t="s">
        <v>24</v>
      </c>
      <c r="C6214" t="s">
        <v>388</v>
      </c>
      <c r="D6214" t="s">
        <v>386</v>
      </c>
      <c r="E6214">
        <v>2013</v>
      </c>
      <c r="F6214" t="s">
        <v>854</v>
      </c>
      <c r="G6214" t="s">
        <v>862</v>
      </c>
      <c r="H6214" s="3" t="s">
        <v>863</v>
      </c>
      <c r="I6214" s="8">
        <v>15.183332999999999</v>
      </c>
      <c r="J6214" s="8">
        <v>-92.333332999999996</v>
      </c>
      <c r="K6214">
        <v>2800000</v>
      </c>
      <c r="L6214" t="s">
        <v>120</v>
      </c>
      <c r="M6214" t="s">
        <v>864</v>
      </c>
      <c r="N6214" s="25" t="s">
        <v>858</v>
      </c>
      <c r="O6214" s="12">
        <v>2008</v>
      </c>
      <c r="P6214" s="12">
        <v>5</v>
      </c>
      <c r="Q6214" s="12">
        <v>2008</v>
      </c>
      <c r="R6214" s="12">
        <v>8</v>
      </c>
      <c r="S6214">
        <v>4</v>
      </c>
      <c r="T6214" s="7">
        <v>4</v>
      </c>
      <c r="U6214">
        <v>4</v>
      </c>
      <c r="V6214" t="s">
        <v>1183</v>
      </c>
      <c r="W6214">
        <f t="shared" si="73"/>
        <v>180</v>
      </c>
      <c r="X6214" s="5">
        <f t="shared" si="74"/>
        <v>15</v>
      </c>
      <c r="Y6214" s="15" t="s">
        <v>48</v>
      </c>
      <c r="Z6214" t="s">
        <v>83</v>
      </c>
      <c r="AA6214" t="s">
        <v>911</v>
      </c>
      <c r="AB6214">
        <v>45</v>
      </c>
      <c r="AC6214" s="22" t="s">
        <v>1486</v>
      </c>
      <c r="AD6214" s="22" t="s">
        <v>1662</v>
      </c>
      <c r="AE6214" t="s">
        <v>1485</v>
      </c>
    </row>
    <row r="6215" spans="1:31" ht="14.4" x14ac:dyDescent="0.3">
      <c r="A6215">
        <v>52</v>
      </c>
      <c r="B6215" t="s">
        <v>24</v>
      </c>
      <c r="C6215" t="s">
        <v>388</v>
      </c>
      <c r="D6215" t="s">
        <v>386</v>
      </c>
      <c r="E6215">
        <v>2013</v>
      </c>
      <c r="F6215" t="s">
        <v>854</v>
      </c>
      <c r="G6215" t="s">
        <v>862</v>
      </c>
      <c r="H6215" s="3" t="s">
        <v>863</v>
      </c>
      <c r="I6215" s="8">
        <v>15.183332999999999</v>
      </c>
      <c r="J6215" s="8">
        <v>-92.333332999999996</v>
      </c>
      <c r="K6215">
        <v>2800000</v>
      </c>
      <c r="L6215" t="s">
        <v>120</v>
      </c>
      <c r="M6215" t="s">
        <v>864</v>
      </c>
      <c r="N6215" s="25" t="s">
        <v>858</v>
      </c>
      <c r="O6215" s="12">
        <v>2008</v>
      </c>
      <c r="P6215" s="12">
        <v>5</v>
      </c>
      <c r="Q6215" s="12">
        <v>2008</v>
      </c>
      <c r="R6215" s="12">
        <v>8</v>
      </c>
      <c r="S6215">
        <v>4</v>
      </c>
      <c r="T6215" s="7">
        <v>4</v>
      </c>
      <c r="U6215">
        <v>4</v>
      </c>
      <c r="V6215" t="s">
        <v>1183</v>
      </c>
      <c r="W6215">
        <f t="shared" si="73"/>
        <v>180</v>
      </c>
      <c r="X6215" s="5">
        <f t="shared" si="74"/>
        <v>15</v>
      </c>
      <c r="Y6215" s="15" t="s">
        <v>48</v>
      </c>
      <c r="Z6215" t="s">
        <v>55</v>
      </c>
      <c r="AA6215" t="s">
        <v>1199</v>
      </c>
      <c r="AB6215">
        <v>45</v>
      </c>
      <c r="AC6215" s="22" t="s">
        <v>1486</v>
      </c>
      <c r="AD6215" s="22" t="s">
        <v>1662</v>
      </c>
      <c r="AE6215" t="s">
        <v>1485</v>
      </c>
    </row>
    <row r="6216" spans="1:31" ht="14.4" x14ac:dyDescent="0.3">
      <c r="A6216">
        <v>52</v>
      </c>
      <c r="B6216" t="s">
        <v>24</v>
      </c>
      <c r="C6216" t="s">
        <v>388</v>
      </c>
      <c r="D6216" t="s">
        <v>386</v>
      </c>
      <c r="E6216">
        <v>2013</v>
      </c>
      <c r="F6216" t="s">
        <v>854</v>
      </c>
      <c r="G6216" t="s">
        <v>862</v>
      </c>
      <c r="H6216" s="3" t="s">
        <v>863</v>
      </c>
      <c r="I6216" s="8">
        <v>15.183332999999999</v>
      </c>
      <c r="J6216" s="8">
        <v>-92.333332999999996</v>
      </c>
      <c r="K6216">
        <v>2800000</v>
      </c>
      <c r="L6216" t="s">
        <v>120</v>
      </c>
      <c r="M6216" t="s">
        <v>864</v>
      </c>
      <c r="N6216" s="25" t="s">
        <v>858</v>
      </c>
      <c r="O6216" s="12">
        <v>2008</v>
      </c>
      <c r="P6216" s="12">
        <v>5</v>
      </c>
      <c r="Q6216" s="12">
        <v>2008</v>
      </c>
      <c r="R6216" s="12">
        <v>8</v>
      </c>
      <c r="S6216">
        <v>4</v>
      </c>
      <c r="T6216" s="7">
        <v>4</v>
      </c>
      <c r="U6216">
        <v>4</v>
      </c>
      <c r="V6216" t="s">
        <v>1183</v>
      </c>
      <c r="W6216">
        <f t="shared" si="73"/>
        <v>180</v>
      </c>
      <c r="X6216" s="5">
        <f t="shared" si="74"/>
        <v>15</v>
      </c>
      <c r="Y6216" s="15" t="s">
        <v>48</v>
      </c>
      <c r="Z6216" t="s">
        <v>55</v>
      </c>
      <c r="AA6216" t="s">
        <v>1200</v>
      </c>
      <c r="AB6216">
        <v>38</v>
      </c>
      <c r="AC6216" s="22" t="s">
        <v>1486</v>
      </c>
      <c r="AD6216" s="22" t="s">
        <v>1662</v>
      </c>
      <c r="AE6216" t="s">
        <v>1485</v>
      </c>
    </row>
    <row r="6217" spans="1:31" ht="14.4" x14ac:dyDescent="0.3">
      <c r="A6217">
        <v>52</v>
      </c>
      <c r="B6217" t="s">
        <v>24</v>
      </c>
      <c r="C6217" t="s">
        <v>388</v>
      </c>
      <c r="D6217" t="s">
        <v>386</v>
      </c>
      <c r="E6217">
        <v>2013</v>
      </c>
      <c r="F6217" t="s">
        <v>854</v>
      </c>
      <c r="G6217" t="s">
        <v>862</v>
      </c>
      <c r="H6217" s="3" t="s">
        <v>863</v>
      </c>
      <c r="I6217" s="8">
        <v>15.183332999999999</v>
      </c>
      <c r="J6217" s="8">
        <v>-92.333332999999996</v>
      </c>
      <c r="K6217">
        <v>2800000</v>
      </c>
      <c r="L6217" t="s">
        <v>120</v>
      </c>
      <c r="M6217" t="s">
        <v>864</v>
      </c>
      <c r="N6217" s="25" t="s">
        <v>858</v>
      </c>
      <c r="O6217" s="12">
        <v>2008</v>
      </c>
      <c r="P6217" s="12">
        <v>5</v>
      </c>
      <c r="Q6217" s="12">
        <v>2008</v>
      </c>
      <c r="R6217" s="12">
        <v>8</v>
      </c>
      <c r="S6217">
        <v>4</v>
      </c>
      <c r="T6217" s="7">
        <v>4</v>
      </c>
      <c r="U6217">
        <v>4</v>
      </c>
      <c r="V6217" t="s">
        <v>1183</v>
      </c>
      <c r="W6217">
        <f t="shared" si="73"/>
        <v>180</v>
      </c>
      <c r="X6217" s="5">
        <f t="shared" si="74"/>
        <v>15</v>
      </c>
      <c r="Y6217" s="15" t="s">
        <v>48</v>
      </c>
      <c r="Z6217" t="s">
        <v>90</v>
      </c>
      <c r="AA6217" t="s">
        <v>91</v>
      </c>
      <c r="AB6217">
        <v>0</v>
      </c>
      <c r="AC6217" s="22" t="s">
        <v>1486</v>
      </c>
      <c r="AD6217" s="22" t="s">
        <v>1662</v>
      </c>
      <c r="AE6217" t="s">
        <v>1485</v>
      </c>
    </row>
    <row r="6218" spans="1:31" ht="14.4" x14ac:dyDescent="0.3">
      <c r="A6218">
        <v>52</v>
      </c>
      <c r="B6218" t="s">
        <v>24</v>
      </c>
      <c r="C6218" t="s">
        <v>388</v>
      </c>
      <c r="D6218" t="s">
        <v>386</v>
      </c>
      <c r="E6218">
        <v>2013</v>
      </c>
      <c r="F6218" t="s">
        <v>854</v>
      </c>
      <c r="G6218" t="s">
        <v>862</v>
      </c>
      <c r="H6218" s="3" t="s">
        <v>863</v>
      </c>
      <c r="I6218" s="8">
        <v>15.183332999999999</v>
      </c>
      <c r="J6218" s="8">
        <v>-92.333332999999996</v>
      </c>
      <c r="K6218">
        <v>2800000</v>
      </c>
      <c r="L6218" t="s">
        <v>120</v>
      </c>
      <c r="M6218" t="s">
        <v>864</v>
      </c>
      <c r="N6218" s="25" t="s">
        <v>858</v>
      </c>
      <c r="O6218" s="12">
        <v>2008</v>
      </c>
      <c r="P6218" s="12">
        <v>5</v>
      </c>
      <c r="Q6218" s="12">
        <v>2008</v>
      </c>
      <c r="R6218" s="12">
        <v>8</v>
      </c>
      <c r="S6218">
        <v>4</v>
      </c>
      <c r="T6218" s="7">
        <v>4</v>
      </c>
      <c r="U6218">
        <v>4</v>
      </c>
      <c r="V6218" t="s">
        <v>1183</v>
      </c>
      <c r="W6218">
        <f t="shared" si="73"/>
        <v>180</v>
      </c>
      <c r="X6218" s="5">
        <f t="shared" si="74"/>
        <v>15</v>
      </c>
      <c r="Y6218" s="15" t="s">
        <v>48</v>
      </c>
      <c r="Z6218" t="s">
        <v>55</v>
      </c>
      <c r="AA6218" t="s">
        <v>1129</v>
      </c>
      <c r="AB6218">
        <v>0</v>
      </c>
      <c r="AC6218" s="22" t="s">
        <v>1486</v>
      </c>
      <c r="AD6218" s="22" t="s">
        <v>1662</v>
      </c>
      <c r="AE6218" t="s">
        <v>1485</v>
      </c>
    </row>
    <row r="6219" spans="1:31" ht="14.4" x14ac:dyDescent="0.3">
      <c r="A6219">
        <v>52</v>
      </c>
      <c r="B6219" t="s">
        <v>24</v>
      </c>
      <c r="C6219" t="s">
        <v>388</v>
      </c>
      <c r="D6219" t="s">
        <v>386</v>
      </c>
      <c r="E6219">
        <v>2013</v>
      </c>
      <c r="F6219" t="s">
        <v>854</v>
      </c>
      <c r="G6219" t="s">
        <v>862</v>
      </c>
      <c r="H6219" s="3" t="s">
        <v>863</v>
      </c>
      <c r="I6219" s="8">
        <v>15.183332999999999</v>
      </c>
      <c r="J6219" s="8">
        <v>-92.333332999999996</v>
      </c>
      <c r="K6219">
        <v>2800000</v>
      </c>
      <c r="L6219" t="s">
        <v>120</v>
      </c>
      <c r="M6219" t="s">
        <v>864</v>
      </c>
      <c r="N6219" s="25" t="s">
        <v>858</v>
      </c>
      <c r="O6219" s="12">
        <v>2008</v>
      </c>
      <c r="P6219" s="12">
        <v>5</v>
      </c>
      <c r="Q6219" s="12">
        <v>2008</v>
      </c>
      <c r="R6219" s="12">
        <v>8</v>
      </c>
      <c r="S6219">
        <v>4</v>
      </c>
      <c r="T6219" s="7">
        <v>4</v>
      </c>
      <c r="U6219">
        <v>4</v>
      </c>
      <c r="V6219" t="s">
        <v>1183</v>
      </c>
      <c r="W6219">
        <f t="shared" si="73"/>
        <v>180</v>
      </c>
      <c r="X6219" s="5">
        <f t="shared" si="74"/>
        <v>15</v>
      </c>
      <c r="Y6219" s="15" t="s">
        <v>48</v>
      </c>
      <c r="Z6219" t="s">
        <v>49</v>
      </c>
      <c r="AA6219" t="s">
        <v>1197</v>
      </c>
      <c r="AB6219">
        <v>0</v>
      </c>
      <c r="AC6219" s="22" t="s">
        <v>1486</v>
      </c>
      <c r="AD6219" s="22" t="s">
        <v>1662</v>
      </c>
      <c r="AE6219" t="s">
        <v>1485</v>
      </c>
    </row>
    <row r="6220" spans="1:31" ht="14.4" x14ac:dyDescent="0.3">
      <c r="A6220">
        <v>52</v>
      </c>
      <c r="B6220" t="s">
        <v>24</v>
      </c>
      <c r="C6220" t="s">
        <v>388</v>
      </c>
      <c r="D6220" t="s">
        <v>386</v>
      </c>
      <c r="E6220">
        <v>2013</v>
      </c>
      <c r="F6220" t="s">
        <v>854</v>
      </c>
      <c r="G6220" t="s">
        <v>862</v>
      </c>
      <c r="H6220" s="3" t="s">
        <v>863</v>
      </c>
      <c r="I6220" s="8">
        <v>15.183332999999999</v>
      </c>
      <c r="J6220" s="8">
        <v>-92.333332999999996</v>
      </c>
      <c r="K6220">
        <v>2800000</v>
      </c>
      <c r="L6220" t="s">
        <v>120</v>
      </c>
      <c r="M6220" t="s">
        <v>864</v>
      </c>
      <c r="N6220" s="25" t="s">
        <v>858</v>
      </c>
      <c r="O6220" s="12">
        <v>2008</v>
      </c>
      <c r="P6220" s="12">
        <v>5</v>
      </c>
      <c r="Q6220" s="12">
        <v>2008</v>
      </c>
      <c r="R6220" s="12">
        <v>8</v>
      </c>
      <c r="S6220">
        <v>4</v>
      </c>
      <c r="T6220" s="7">
        <v>4</v>
      </c>
      <c r="U6220">
        <v>4</v>
      </c>
      <c r="V6220" t="s">
        <v>1183</v>
      </c>
      <c r="W6220">
        <f t="shared" si="73"/>
        <v>180</v>
      </c>
      <c r="X6220" s="5">
        <f t="shared" si="74"/>
        <v>15</v>
      </c>
      <c r="Y6220" s="15" t="s">
        <v>48</v>
      </c>
      <c r="Z6220" t="s">
        <v>83</v>
      </c>
      <c r="AA6220" t="s">
        <v>1196</v>
      </c>
      <c r="AB6220">
        <v>0</v>
      </c>
      <c r="AC6220" s="22" t="s">
        <v>1486</v>
      </c>
      <c r="AD6220" s="22" t="s">
        <v>1662</v>
      </c>
      <c r="AE6220" t="s">
        <v>1485</v>
      </c>
    </row>
    <row r="6221" spans="1:31" ht="14.4" x14ac:dyDescent="0.3">
      <c r="A6221">
        <v>52</v>
      </c>
      <c r="B6221" t="s">
        <v>24</v>
      </c>
      <c r="C6221" t="s">
        <v>388</v>
      </c>
      <c r="D6221" t="s">
        <v>386</v>
      </c>
      <c r="E6221">
        <v>2013</v>
      </c>
      <c r="F6221" t="s">
        <v>854</v>
      </c>
      <c r="G6221" t="s">
        <v>862</v>
      </c>
      <c r="H6221" s="3" t="s">
        <v>863</v>
      </c>
      <c r="I6221" s="8">
        <v>15.183332999999999</v>
      </c>
      <c r="J6221" s="8">
        <v>-92.333332999999996</v>
      </c>
      <c r="K6221">
        <v>2800000</v>
      </c>
      <c r="L6221" t="s">
        <v>120</v>
      </c>
      <c r="M6221" t="s">
        <v>864</v>
      </c>
      <c r="N6221" s="25" t="s">
        <v>858</v>
      </c>
      <c r="O6221" s="12">
        <v>2008</v>
      </c>
      <c r="P6221" s="12">
        <v>5</v>
      </c>
      <c r="Q6221" s="12">
        <v>2008</v>
      </c>
      <c r="R6221" s="12">
        <v>8</v>
      </c>
      <c r="S6221">
        <v>4</v>
      </c>
      <c r="T6221" s="7">
        <v>4</v>
      </c>
      <c r="U6221">
        <v>4</v>
      </c>
      <c r="V6221" t="s">
        <v>1183</v>
      </c>
      <c r="W6221">
        <f t="shared" si="73"/>
        <v>180</v>
      </c>
      <c r="X6221" s="5">
        <f t="shared" si="74"/>
        <v>15</v>
      </c>
      <c r="Y6221" s="15" t="s">
        <v>48</v>
      </c>
      <c r="Z6221" t="s">
        <v>49</v>
      </c>
      <c r="AA6221" t="s">
        <v>50</v>
      </c>
      <c r="AB6221">
        <v>0</v>
      </c>
      <c r="AC6221" s="22" t="s">
        <v>1486</v>
      </c>
      <c r="AD6221" s="22" t="s">
        <v>1662</v>
      </c>
      <c r="AE6221" t="s">
        <v>1485</v>
      </c>
    </row>
    <row r="6222" spans="1:31" ht="14.4" x14ac:dyDescent="0.3">
      <c r="A6222">
        <v>52</v>
      </c>
      <c r="B6222" t="s">
        <v>24</v>
      </c>
      <c r="C6222" t="s">
        <v>388</v>
      </c>
      <c r="D6222" t="s">
        <v>386</v>
      </c>
      <c r="E6222">
        <v>2013</v>
      </c>
      <c r="F6222" t="s">
        <v>854</v>
      </c>
      <c r="G6222" t="s">
        <v>862</v>
      </c>
      <c r="H6222" s="3" t="s">
        <v>863</v>
      </c>
      <c r="I6222" s="8">
        <v>15.183332999999999</v>
      </c>
      <c r="J6222" s="8">
        <v>-92.333332999999996</v>
      </c>
      <c r="K6222">
        <v>2800000</v>
      </c>
      <c r="L6222" t="s">
        <v>120</v>
      </c>
      <c r="M6222" t="s">
        <v>864</v>
      </c>
      <c r="N6222" s="25" t="s">
        <v>858</v>
      </c>
      <c r="O6222" s="12">
        <v>2008</v>
      </c>
      <c r="P6222" s="12">
        <v>5</v>
      </c>
      <c r="Q6222" s="12">
        <v>2008</v>
      </c>
      <c r="R6222" s="12">
        <v>8</v>
      </c>
      <c r="S6222">
        <v>4</v>
      </c>
      <c r="T6222" s="7">
        <v>4</v>
      </c>
      <c r="U6222">
        <v>4</v>
      </c>
      <c r="V6222" t="s">
        <v>1183</v>
      </c>
      <c r="W6222">
        <f t="shared" si="73"/>
        <v>180</v>
      </c>
      <c r="X6222" s="5">
        <f t="shared" si="74"/>
        <v>15</v>
      </c>
      <c r="Y6222" s="15" t="s">
        <v>48</v>
      </c>
      <c r="Z6222" t="s">
        <v>55</v>
      </c>
      <c r="AA6222" t="s">
        <v>1201</v>
      </c>
      <c r="AB6222">
        <v>0</v>
      </c>
      <c r="AC6222" s="22" t="s">
        <v>1486</v>
      </c>
      <c r="AD6222" s="22" t="s">
        <v>1662</v>
      </c>
      <c r="AE6222" t="s">
        <v>1485</v>
      </c>
    </row>
    <row r="6223" spans="1:31" ht="14.4" x14ac:dyDescent="0.3">
      <c r="A6223">
        <v>52</v>
      </c>
      <c r="B6223" t="s">
        <v>24</v>
      </c>
      <c r="C6223" t="s">
        <v>388</v>
      </c>
      <c r="D6223" t="s">
        <v>386</v>
      </c>
      <c r="E6223">
        <v>2013</v>
      </c>
      <c r="F6223" t="s">
        <v>854</v>
      </c>
      <c r="G6223" t="s">
        <v>862</v>
      </c>
      <c r="H6223" s="3" t="s">
        <v>863</v>
      </c>
      <c r="I6223" s="8">
        <v>15.183332999999999</v>
      </c>
      <c r="J6223" s="8">
        <v>-92.333332999999996</v>
      </c>
      <c r="K6223">
        <v>2800000</v>
      </c>
      <c r="L6223" t="s">
        <v>120</v>
      </c>
      <c r="M6223" t="s">
        <v>864</v>
      </c>
      <c r="N6223" s="25" t="s">
        <v>858</v>
      </c>
      <c r="O6223" s="12">
        <v>2008</v>
      </c>
      <c r="P6223" s="12">
        <v>5</v>
      </c>
      <c r="Q6223" s="12">
        <v>2008</v>
      </c>
      <c r="R6223" s="12">
        <v>8</v>
      </c>
      <c r="S6223">
        <v>4</v>
      </c>
      <c r="T6223" s="7">
        <v>4</v>
      </c>
      <c r="U6223">
        <v>4</v>
      </c>
      <c r="V6223" t="s">
        <v>1183</v>
      </c>
      <c r="W6223">
        <f t="shared" si="73"/>
        <v>180</v>
      </c>
      <c r="X6223" s="5">
        <f t="shared" si="74"/>
        <v>15</v>
      </c>
      <c r="Y6223" s="15" t="s">
        <v>48</v>
      </c>
      <c r="Z6223" t="s">
        <v>90</v>
      </c>
      <c r="AA6223" t="s">
        <v>666</v>
      </c>
      <c r="AB6223">
        <v>0</v>
      </c>
      <c r="AC6223" s="22" t="s">
        <v>1486</v>
      </c>
      <c r="AD6223" s="22" t="s">
        <v>1662</v>
      </c>
      <c r="AE6223" t="s">
        <v>1485</v>
      </c>
    </row>
    <row r="6224" spans="1:31" ht="14.4" x14ac:dyDescent="0.3">
      <c r="A6224">
        <v>52</v>
      </c>
      <c r="B6224" t="s">
        <v>24</v>
      </c>
      <c r="C6224" t="s">
        <v>388</v>
      </c>
      <c r="D6224" t="s">
        <v>386</v>
      </c>
      <c r="E6224">
        <v>2013</v>
      </c>
      <c r="F6224" t="s">
        <v>854</v>
      </c>
      <c r="G6224" t="s">
        <v>865</v>
      </c>
      <c r="H6224" s="3" t="s">
        <v>866</v>
      </c>
      <c r="I6224">
        <v>15.175000000000001</v>
      </c>
      <c r="J6224">
        <v>-92.325000000000003</v>
      </c>
      <c r="K6224">
        <v>150000</v>
      </c>
      <c r="L6224" t="s">
        <v>67</v>
      </c>
      <c r="M6224" t="s">
        <v>868</v>
      </c>
      <c r="N6224" s="25" t="s">
        <v>858</v>
      </c>
      <c r="O6224" s="12">
        <v>2008</v>
      </c>
      <c r="P6224" s="12">
        <v>5</v>
      </c>
      <c r="Q6224" s="12">
        <v>2008</v>
      </c>
      <c r="R6224" s="12">
        <v>8</v>
      </c>
      <c r="S6224">
        <v>4</v>
      </c>
      <c r="T6224" s="7">
        <v>4</v>
      </c>
      <c r="U6224">
        <v>4</v>
      </c>
      <c r="V6224" t="s">
        <v>1183</v>
      </c>
      <c r="W6224">
        <f t="shared" si="73"/>
        <v>180</v>
      </c>
      <c r="X6224" s="5">
        <f t="shared" ref="X6224:X6236" si="75">2*3</f>
        <v>6</v>
      </c>
      <c r="Y6224" s="15" t="s">
        <v>48</v>
      </c>
      <c r="Z6224" t="s">
        <v>55</v>
      </c>
      <c r="AA6224" t="s">
        <v>1198</v>
      </c>
      <c r="AB6224">
        <v>24</v>
      </c>
      <c r="AC6224" s="22" t="s">
        <v>1486</v>
      </c>
      <c r="AD6224" s="22" t="s">
        <v>1662</v>
      </c>
      <c r="AE6224" t="s">
        <v>1485</v>
      </c>
    </row>
    <row r="6225" spans="1:31" ht="14.4" x14ac:dyDescent="0.3">
      <c r="A6225">
        <v>52</v>
      </c>
      <c r="B6225" t="s">
        <v>24</v>
      </c>
      <c r="C6225" t="s">
        <v>388</v>
      </c>
      <c r="D6225" t="s">
        <v>386</v>
      </c>
      <c r="E6225">
        <v>2013</v>
      </c>
      <c r="F6225" t="s">
        <v>854</v>
      </c>
      <c r="G6225" t="s">
        <v>865</v>
      </c>
      <c r="H6225" s="3" t="s">
        <v>866</v>
      </c>
      <c r="I6225">
        <v>15.175000000000001</v>
      </c>
      <c r="J6225">
        <v>-92.325000000000003</v>
      </c>
      <c r="K6225">
        <v>150000</v>
      </c>
      <c r="L6225" t="s">
        <v>67</v>
      </c>
      <c r="M6225" t="s">
        <v>868</v>
      </c>
      <c r="N6225" s="25" t="s">
        <v>858</v>
      </c>
      <c r="O6225" s="12">
        <v>2008</v>
      </c>
      <c r="P6225" s="12">
        <v>5</v>
      </c>
      <c r="Q6225" s="12">
        <v>2008</v>
      </c>
      <c r="R6225" s="12">
        <v>8</v>
      </c>
      <c r="S6225">
        <v>4</v>
      </c>
      <c r="T6225" s="7">
        <v>4</v>
      </c>
      <c r="U6225">
        <v>4</v>
      </c>
      <c r="V6225" t="s">
        <v>1183</v>
      </c>
      <c r="W6225">
        <f t="shared" si="73"/>
        <v>180</v>
      </c>
      <c r="X6225" s="5">
        <f t="shared" si="75"/>
        <v>6</v>
      </c>
      <c r="Y6225" s="15" t="s">
        <v>48</v>
      </c>
      <c r="Z6225" t="s">
        <v>55</v>
      </c>
      <c r="AA6225" t="s">
        <v>1167</v>
      </c>
      <c r="AB6225">
        <v>50</v>
      </c>
      <c r="AC6225" s="22" t="s">
        <v>1486</v>
      </c>
      <c r="AD6225" s="22" t="s">
        <v>1662</v>
      </c>
      <c r="AE6225" t="s">
        <v>1485</v>
      </c>
    </row>
    <row r="6226" spans="1:31" ht="14.4" x14ac:dyDescent="0.3">
      <c r="A6226">
        <v>52</v>
      </c>
      <c r="B6226" t="s">
        <v>24</v>
      </c>
      <c r="C6226" t="s">
        <v>388</v>
      </c>
      <c r="D6226" t="s">
        <v>386</v>
      </c>
      <c r="E6226">
        <v>2013</v>
      </c>
      <c r="F6226" t="s">
        <v>854</v>
      </c>
      <c r="G6226" t="s">
        <v>865</v>
      </c>
      <c r="H6226" s="3" t="s">
        <v>866</v>
      </c>
      <c r="I6226">
        <v>15.175000000000001</v>
      </c>
      <c r="J6226">
        <v>-92.325000000000003</v>
      </c>
      <c r="K6226">
        <v>150000</v>
      </c>
      <c r="L6226" t="s">
        <v>67</v>
      </c>
      <c r="M6226" t="s">
        <v>868</v>
      </c>
      <c r="N6226" s="25" t="s">
        <v>858</v>
      </c>
      <c r="O6226" s="12">
        <v>2008</v>
      </c>
      <c r="P6226" s="12">
        <v>5</v>
      </c>
      <c r="Q6226" s="12">
        <v>2008</v>
      </c>
      <c r="R6226" s="12">
        <v>8</v>
      </c>
      <c r="S6226">
        <v>4</v>
      </c>
      <c r="T6226" s="7">
        <v>4</v>
      </c>
      <c r="U6226">
        <v>4</v>
      </c>
      <c r="V6226" t="s">
        <v>1183</v>
      </c>
      <c r="W6226">
        <f t="shared" si="73"/>
        <v>180</v>
      </c>
      <c r="X6226" s="5">
        <f t="shared" si="75"/>
        <v>6</v>
      </c>
      <c r="Y6226" s="15" t="s">
        <v>48</v>
      </c>
      <c r="Z6226" t="s">
        <v>83</v>
      </c>
      <c r="AA6226" t="s">
        <v>84</v>
      </c>
      <c r="AB6226">
        <v>11</v>
      </c>
      <c r="AC6226" s="22" t="s">
        <v>1486</v>
      </c>
      <c r="AD6226" s="22" t="s">
        <v>1662</v>
      </c>
      <c r="AE6226" t="s">
        <v>1485</v>
      </c>
    </row>
    <row r="6227" spans="1:31" ht="14.4" x14ac:dyDescent="0.3">
      <c r="A6227">
        <v>52</v>
      </c>
      <c r="B6227" t="s">
        <v>24</v>
      </c>
      <c r="C6227" t="s">
        <v>388</v>
      </c>
      <c r="D6227" t="s">
        <v>386</v>
      </c>
      <c r="E6227">
        <v>2013</v>
      </c>
      <c r="F6227" t="s">
        <v>854</v>
      </c>
      <c r="G6227" t="s">
        <v>865</v>
      </c>
      <c r="H6227" s="3" t="s">
        <v>866</v>
      </c>
      <c r="I6227">
        <v>15.175000000000001</v>
      </c>
      <c r="J6227">
        <v>-92.325000000000003</v>
      </c>
      <c r="K6227">
        <v>150000</v>
      </c>
      <c r="L6227" t="s">
        <v>67</v>
      </c>
      <c r="M6227" t="s">
        <v>868</v>
      </c>
      <c r="N6227" s="25" t="s">
        <v>858</v>
      </c>
      <c r="O6227" s="12">
        <v>2008</v>
      </c>
      <c r="P6227" s="12">
        <v>5</v>
      </c>
      <c r="Q6227" s="12">
        <v>2008</v>
      </c>
      <c r="R6227" s="12">
        <v>8</v>
      </c>
      <c r="S6227">
        <v>4</v>
      </c>
      <c r="T6227" s="7">
        <v>4</v>
      </c>
      <c r="U6227">
        <v>4</v>
      </c>
      <c r="V6227" t="s">
        <v>1183</v>
      </c>
      <c r="W6227">
        <f t="shared" si="73"/>
        <v>180</v>
      </c>
      <c r="X6227" s="5">
        <f t="shared" si="75"/>
        <v>6</v>
      </c>
      <c r="Y6227" s="15" t="s">
        <v>48</v>
      </c>
      <c r="Z6227" t="s">
        <v>83</v>
      </c>
      <c r="AA6227" t="s">
        <v>911</v>
      </c>
      <c r="AB6227">
        <v>6</v>
      </c>
      <c r="AC6227" s="22" t="s">
        <v>1486</v>
      </c>
      <c r="AD6227" s="22" t="s">
        <v>1662</v>
      </c>
      <c r="AE6227" t="s">
        <v>1485</v>
      </c>
    </row>
    <row r="6228" spans="1:31" ht="14.4" x14ac:dyDescent="0.3">
      <c r="A6228">
        <v>52</v>
      </c>
      <c r="B6228" t="s">
        <v>24</v>
      </c>
      <c r="C6228" t="s">
        <v>388</v>
      </c>
      <c r="D6228" t="s">
        <v>386</v>
      </c>
      <c r="E6228">
        <v>2013</v>
      </c>
      <c r="F6228" t="s">
        <v>854</v>
      </c>
      <c r="G6228" t="s">
        <v>865</v>
      </c>
      <c r="H6228" s="3" t="s">
        <v>866</v>
      </c>
      <c r="I6228">
        <v>15.175000000000001</v>
      </c>
      <c r="J6228">
        <v>-92.325000000000003</v>
      </c>
      <c r="K6228">
        <v>150000</v>
      </c>
      <c r="L6228" t="s">
        <v>67</v>
      </c>
      <c r="M6228" t="s">
        <v>868</v>
      </c>
      <c r="N6228" s="25" t="s">
        <v>858</v>
      </c>
      <c r="O6228" s="12">
        <v>2008</v>
      </c>
      <c r="P6228" s="12">
        <v>5</v>
      </c>
      <c r="Q6228" s="12">
        <v>2008</v>
      </c>
      <c r="R6228" s="12">
        <v>8</v>
      </c>
      <c r="S6228">
        <v>4</v>
      </c>
      <c r="T6228" s="7">
        <v>4</v>
      </c>
      <c r="U6228">
        <v>4</v>
      </c>
      <c r="V6228" t="s">
        <v>1183</v>
      </c>
      <c r="W6228">
        <f t="shared" si="73"/>
        <v>180</v>
      </c>
      <c r="X6228" s="5">
        <f t="shared" si="75"/>
        <v>6</v>
      </c>
      <c r="Y6228" s="15" t="s">
        <v>48</v>
      </c>
      <c r="Z6228" t="s">
        <v>55</v>
      </c>
      <c r="AA6228" t="s">
        <v>1199</v>
      </c>
      <c r="AB6228">
        <v>3</v>
      </c>
      <c r="AC6228" s="22" t="s">
        <v>1486</v>
      </c>
      <c r="AD6228" s="22" t="s">
        <v>1662</v>
      </c>
      <c r="AE6228" t="s">
        <v>1485</v>
      </c>
    </row>
    <row r="6229" spans="1:31" ht="14.4" x14ac:dyDescent="0.3">
      <c r="A6229">
        <v>52</v>
      </c>
      <c r="B6229" t="s">
        <v>24</v>
      </c>
      <c r="C6229" t="s">
        <v>388</v>
      </c>
      <c r="D6229" t="s">
        <v>386</v>
      </c>
      <c r="E6229">
        <v>2013</v>
      </c>
      <c r="F6229" t="s">
        <v>854</v>
      </c>
      <c r="G6229" t="s">
        <v>865</v>
      </c>
      <c r="H6229" s="3" t="s">
        <v>866</v>
      </c>
      <c r="I6229">
        <v>15.175000000000001</v>
      </c>
      <c r="J6229">
        <v>-92.325000000000003</v>
      </c>
      <c r="K6229">
        <v>150000</v>
      </c>
      <c r="L6229" t="s">
        <v>67</v>
      </c>
      <c r="M6229" t="s">
        <v>868</v>
      </c>
      <c r="N6229" s="25" t="s">
        <v>858</v>
      </c>
      <c r="O6229" s="12">
        <v>2008</v>
      </c>
      <c r="P6229" s="12">
        <v>5</v>
      </c>
      <c r="Q6229" s="12">
        <v>2008</v>
      </c>
      <c r="R6229" s="12">
        <v>8</v>
      </c>
      <c r="S6229">
        <v>4</v>
      </c>
      <c r="T6229" s="7">
        <v>4</v>
      </c>
      <c r="U6229">
        <v>4</v>
      </c>
      <c r="V6229" t="s">
        <v>1183</v>
      </c>
      <c r="W6229">
        <f t="shared" si="73"/>
        <v>180</v>
      </c>
      <c r="X6229" s="5">
        <f t="shared" si="75"/>
        <v>6</v>
      </c>
      <c r="Y6229" s="15" t="s">
        <v>48</v>
      </c>
      <c r="Z6229" t="s">
        <v>55</v>
      </c>
      <c r="AA6229" t="s">
        <v>1200</v>
      </c>
      <c r="AB6229">
        <v>11</v>
      </c>
      <c r="AC6229" s="22" t="s">
        <v>1486</v>
      </c>
      <c r="AD6229" s="22" t="s">
        <v>1662</v>
      </c>
      <c r="AE6229" t="s">
        <v>1485</v>
      </c>
    </row>
    <row r="6230" spans="1:31" ht="14.4" x14ac:dyDescent="0.3">
      <c r="A6230">
        <v>52</v>
      </c>
      <c r="B6230" t="s">
        <v>24</v>
      </c>
      <c r="C6230" t="s">
        <v>388</v>
      </c>
      <c r="D6230" t="s">
        <v>386</v>
      </c>
      <c r="E6230">
        <v>2013</v>
      </c>
      <c r="F6230" t="s">
        <v>854</v>
      </c>
      <c r="G6230" t="s">
        <v>865</v>
      </c>
      <c r="H6230" s="3" t="s">
        <v>866</v>
      </c>
      <c r="I6230">
        <v>15.175000000000001</v>
      </c>
      <c r="J6230">
        <v>-92.325000000000003</v>
      </c>
      <c r="K6230">
        <v>150000</v>
      </c>
      <c r="L6230" t="s">
        <v>67</v>
      </c>
      <c r="M6230" t="s">
        <v>868</v>
      </c>
      <c r="N6230" s="25" t="s">
        <v>858</v>
      </c>
      <c r="O6230" s="12">
        <v>2008</v>
      </c>
      <c r="P6230" s="12">
        <v>5</v>
      </c>
      <c r="Q6230" s="12">
        <v>2008</v>
      </c>
      <c r="R6230" s="12">
        <v>8</v>
      </c>
      <c r="S6230">
        <v>4</v>
      </c>
      <c r="T6230" s="7">
        <v>4</v>
      </c>
      <c r="U6230">
        <v>4</v>
      </c>
      <c r="V6230" t="s">
        <v>1183</v>
      </c>
      <c r="W6230">
        <f t="shared" si="73"/>
        <v>180</v>
      </c>
      <c r="X6230" s="5">
        <f t="shared" si="75"/>
        <v>6</v>
      </c>
      <c r="Y6230" s="15" t="s">
        <v>48</v>
      </c>
      <c r="Z6230" t="s">
        <v>90</v>
      </c>
      <c r="AA6230" t="s">
        <v>91</v>
      </c>
      <c r="AB6230">
        <v>1</v>
      </c>
      <c r="AC6230" s="22" t="s">
        <v>1486</v>
      </c>
      <c r="AD6230" s="22" t="s">
        <v>1662</v>
      </c>
      <c r="AE6230" t="s">
        <v>1485</v>
      </c>
    </row>
    <row r="6231" spans="1:31" ht="14.4" x14ac:dyDescent="0.3">
      <c r="A6231">
        <v>52</v>
      </c>
      <c r="B6231" t="s">
        <v>24</v>
      </c>
      <c r="C6231" t="s">
        <v>388</v>
      </c>
      <c r="D6231" t="s">
        <v>386</v>
      </c>
      <c r="E6231">
        <v>2013</v>
      </c>
      <c r="F6231" t="s">
        <v>854</v>
      </c>
      <c r="G6231" t="s">
        <v>865</v>
      </c>
      <c r="H6231" s="3" t="s">
        <v>866</v>
      </c>
      <c r="I6231">
        <v>15.175000000000001</v>
      </c>
      <c r="J6231">
        <v>-92.325000000000003</v>
      </c>
      <c r="K6231">
        <v>150000</v>
      </c>
      <c r="L6231" t="s">
        <v>67</v>
      </c>
      <c r="M6231" t="s">
        <v>868</v>
      </c>
      <c r="N6231" s="25" t="s">
        <v>858</v>
      </c>
      <c r="O6231" s="12">
        <v>2008</v>
      </c>
      <c r="P6231" s="12">
        <v>5</v>
      </c>
      <c r="Q6231" s="12">
        <v>2008</v>
      </c>
      <c r="R6231" s="12">
        <v>8</v>
      </c>
      <c r="S6231">
        <v>4</v>
      </c>
      <c r="T6231" s="7">
        <v>4</v>
      </c>
      <c r="U6231">
        <v>4</v>
      </c>
      <c r="V6231" t="s">
        <v>1183</v>
      </c>
      <c r="W6231">
        <f t="shared" si="73"/>
        <v>180</v>
      </c>
      <c r="X6231" s="5">
        <f t="shared" si="75"/>
        <v>6</v>
      </c>
      <c r="Y6231" s="15" t="s">
        <v>48</v>
      </c>
      <c r="Z6231" t="s">
        <v>55</v>
      </c>
      <c r="AA6231" t="s">
        <v>1129</v>
      </c>
      <c r="AB6231">
        <v>0</v>
      </c>
      <c r="AC6231" s="22" t="s">
        <v>1486</v>
      </c>
      <c r="AD6231" s="22" t="s">
        <v>1662</v>
      </c>
      <c r="AE6231" t="s">
        <v>1485</v>
      </c>
    </row>
    <row r="6232" spans="1:31" ht="14.4" x14ac:dyDescent="0.3">
      <c r="A6232">
        <v>52</v>
      </c>
      <c r="B6232" t="s">
        <v>24</v>
      </c>
      <c r="C6232" t="s">
        <v>388</v>
      </c>
      <c r="D6232" t="s">
        <v>386</v>
      </c>
      <c r="E6232">
        <v>2013</v>
      </c>
      <c r="F6232" t="s">
        <v>854</v>
      </c>
      <c r="G6232" t="s">
        <v>865</v>
      </c>
      <c r="H6232" s="3" t="s">
        <v>866</v>
      </c>
      <c r="I6232">
        <v>15.175000000000001</v>
      </c>
      <c r="J6232">
        <v>-92.325000000000003</v>
      </c>
      <c r="K6232">
        <v>150000</v>
      </c>
      <c r="L6232" t="s">
        <v>67</v>
      </c>
      <c r="M6232" t="s">
        <v>868</v>
      </c>
      <c r="N6232" s="25" t="s">
        <v>858</v>
      </c>
      <c r="O6232" s="12">
        <v>2008</v>
      </c>
      <c r="P6232" s="12">
        <v>5</v>
      </c>
      <c r="Q6232" s="12">
        <v>2008</v>
      </c>
      <c r="R6232" s="12">
        <v>8</v>
      </c>
      <c r="S6232">
        <v>4</v>
      </c>
      <c r="T6232" s="7">
        <v>4</v>
      </c>
      <c r="U6232">
        <v>4</v>
      </c>
      <c r="V6232" t="s">
        <v>1183</v>
      </c>
      <c r="W6232">
        <f t="shared" si="73"/>
        <v>180</v>
      </c>
      <c r="X6232" s="5">
        <f t="shared" si="75"/>
        <v>6</v>
      </c>
      <c r="Y6232" s="15" t="s">
        <v>48</v>
      </c>
      <c r="Z6232" t="s">
        <v>49</v>
      </c>
      <c r="AA6232" t="s">
        <v>1197</v>
      </c>
      <c r="AB6232">
        <v>0</v>
      </c>
      <c r="AC6232" s="22" t="s">
        <v>1486</v>
      </c>
      <c r="AD6232" s="22" t="s">
        <v>1662</v>
      </c>
      <c r="AE6232" t="s">
        <v>1485</v>
      </c>
    </row>
    <row r="6233" spans="1:31" ht="14.4" x14ac:dyDescent="0.3">
      <c r="A6233">
        <v>52</v>
      </c>
      <c r="B6233" t="s">
        <v>24</v>
      </c>
      <c r="C6233" t="s">
        <v>388</v>
      </c>
      <c r="D6233" t="s">
        <v>386</v>
      </c>
      <c r="E6233">
        <v>2013</v>
      </c>
      <c r="F6233" t="s">
        <v>854</v>
      </c>
      <c r="G6233" t="s">
        <v>865</v>
      </c>
      <c r="H6233" s="3" t="s">
        <v>866</v>
      </c>
      <c r="I6233">
        <v>15.175000000000001</v>
      </c>
      <c r="J6233">
        <v>-92.325000000000003</v>
      </c>
      <c r="K6233">
        <v>150000</v>
      </c>
      <c r="L6233" t="s">
        <v>67</v>
      </c>
      <c r="M6233" t="s">
        <v>868</v>
      </c>
      <c r="N6233" s="25" t="s">
        <v>858</v>
      </c>
      <c r="O6233" s="12">
        <v>2008</v>
      </c>
      <c r="P6233" s="12">
        <v>5</v>
      </c>
      <c r="Q6233" s="12">
        <v>2008</v>
      </c>
      <c r="R6233" s="12">
        <v>8</v>
      </c>
      <c r="S6233">
        <v>4</v>
      </c>
      <c r="T6233" s="7">
        <v>4</v>
      </c>
      <c r="U6233">
        <v>4</v>
      </c>
      <c r="V6233" t="s">
        <v>1183</v>
      </c>
      <c r="W6233">
        <f t="shared" si="73"/>
        <v>180</v>
      </c>
      <c r="X6233" s="5">
        <f t="shared" si="75"/>
        <v>6</v>
      </c>
      <c r="Y6233" s="15" t="s">
        <v>48</v>
      </c>
      <c r="Z6233" t="s">
        <v>83</v>
      </c>
      <c r="AA6233" t="s">
        <v>1196</v>
      </c>
      <c r="AB6233">
        <v>0</v>
      </c>
      <c r="AC6233" s="22" t="s">
        <v>1486</v>
      </c>
      <c r="AD6233" s="22" t="s">
        <v>1662</v>
      </c>
      <c r="AE6233" t="s">
        <v>1485</v>
      </c>
    </row>
    <row r="6234" spans="1:31" ht="14.4" x14ac:dyDescent="0.3">
      <c r="A6234">
        <v>52</v>
      </c>
      <c r="B6234" t="s">
        <v>24</v>
      </c>
      <c r="C6234" t="s">
        <v>388</v>
      </c>
      <c r="D6234" t="s">
        <v>386</v>
      </c>
      <c r="E6234">
        <v>2013</v>
      </c>
      <c r="F6234" t="s">
        <v>854</v>
      </c>
      <c r="G6234" t="s">
        <v>865</v>
      </c>
      <c r="H6234" s="3" t="s">
        <v>866</v>
      </c>
      <c r="I6234">
        <v>15.175000000000001</v>
      </c>
      <c r="J6234">
        <v>-92.325000000000003</v>
      </c>
      <c r="K6234">
        <v>150000</v>
      </c>
      <c r="L6234" t="s">
        <v>67</v>
      </c>
      <c r="M6234" t="s">
        <v>868</v>
      </c>
      <c r="N6234" s="25" t="s">
        <v>858</v>
      </c>
      <c r="O6234" s="12">
        <v>2008</v>
      </c>
      <c r="P6234" s="12">
        <v>5</v>
      </c>
      <c r="Q6234" s="12">
        <v>2008</v>
      </c>
      <c r="R6234" s="12">
        <v>8</v>
      </c>
      <c r="S6234">
        <v>4</v>
      </c>
      <c r="T6234" s="7">
        <v>4</v>
      </c>
      <c r="U6234">
        <v>4</v>
      </c>
      <c r="V6234" t="s">
        <v>1183</v>
      </c>
      <c r="W6234">
        <f t="shared" si="73"/>
        <v>180</v>
      </c>
      <c r="X6234" s="5">
        <f t="shared" si="75"/>
        <v>6</v>
      </c>
      <c r="Y6234" s="15" t="s">
        <v>48</v>
      </c>
      <c r="Z6234" t="s">
        <v>49</v>
      </c>
      <c r="AA6234" t="s">
        <v>50</v>
      </c>
      <c r="AB6234">
        <v>0</v>
      </c>
      <c r="AC6234" s="22" t="s">
        <v>1486</v>
      </c>
      <c r="AD6234" s="22" t="s">
        <v>1662</v>
      </c>
      <c r="AE6234" t="s">
        <v>1485</v>
      </c>
    </row>
    <row r="6235" spans="1:31" ht="14.4" x14ac:dyDescent="0.3">
      <c r="A6235">
        <v>52</v>
      </c>
      <c r="B6235" t="s">
        <v>24</v>
      </c>
      <c r="C6235" t="s">
        <v>388</v>
      </c>
      <c r="D6235" t="s">
        <v>386</v>
      </c>
      <c r="E6235">
        <v>2013</v>
      </c>
      <c r="F6235" t="s">
        <v>854</v>
      </c>
      <c r="G6235" t="s">
        <v>865</v>
      </c>
      <c r="H6235" s="3" t="s">
        <v>866</v>
      </c>
      <c r="I6235">
        <v>15.175000000000001</v>
      </c>
      <c r="J6235">
        <v>-92.325000000000003</v>
      </c>
      <c r="K6235">
        <v>150000</v>
      </c>
      <c r="L6235" t="s">
        <v>67</v>
      </c>
      <c r="M6235" t="s">
        <v>868</v>
      </c>
      <c r="N6235" s="25" t="s">
        <v>858</v>
      </c>
      <c r="O6235" s="12">
        <v>2008</v>
      </c>
      <c r="P6235" s="12">
        <v>5</v>
      </c>
      <c r="Q6235" s="12">
        <v>2008</v>
      </c>
      <c r="R6235" s="12">
        <v>8</v>
      </c>
      <c r="S6235">
        <v>4</v>
      </c>
      <c r="T6235" s="7">
        <v>4</v>
      </c>
      <c r="U6235">
        <v>4</v>
      </c>
      <c r="V6235" t="s">
        <v>1183</v>
      </c>
      <c r="W6235">
        <f t="shared" si="73"/>
        <v>180</v>
      </c>
      <c r="X6235" s="5">
        <f t="shared" si="75"/>
        <v>6</v>
      </c>
      <c r="Y6235" s="15" t="s">
        <v>48</v>
      </c>
      <c r="Z6235" t="s">
        <v>55</v>
      </c>
      <c r="AA6235" t="s">
        <v>1201</v>
      </c>
      <c r="AB6235">
        <v>1</v>
      </c>
      <c r="AC6235" s="22" t="s">
        <v>1486</v>
      </c>
      <c r="AD6235" s="22" t="s">
        <v>1662</v>
      </c>
      <c r="AE6235" t="s">
        <v>1485</v>
      </c>
    </row>
    <row r="6236" spans="1:31" ht="14.4" x14ac:dyDescent="0.3">
      <c r="A6236">
        <v>52</v>
      </c>
      <c r="B6236" t="s">
        <v>24</v>
      </c>
      <c r="C6236" t="s">
        <v>388</v>
      </c>
      <c r="D6236" t="s">
        <v>386</v>
      </c>
      <c r="E6236">
        <v>2013</v>
      </c>
      <c r="F6236" t="s">
        <v>854</v>
      </c>
      <c r="G6236" t="s">
        <v>865</v>
      </c>
      <c r="H6236" s="3" t="s">
        <v>866</v>
      </c>
      <c r="I6236">
        <v>15.175000000000001</v>
      </c>
      <c r="J6236">
        <v>-92.325000000000003</v>
      </c>
      <c r="K6236">
        <v>150000</v>
      </c>
      <c r="L6236" t="s">
        <v>67</v>
      </c>
      <c r="M6236" t="s">
        <v>868</v>
      </c>
      <c r="N6236" s="25" t="s">
        <v>858</v>
      </c>
      <c r="O6236" s="12">
        <v>2008</v>
      </c>
      <c r="P6236" s="12">
        <v>5</v>
      </c>
      <c r="Q6236" s="12">
        <v>2008</v>
      </c>
      <c r="R6236" s="12">
        <v>8</v>
      </c>
      <c r="S6236">
        <v>4</v>
      </c>
      <c r="T6236" s="7">
        <v>4</v>
      </c>
      <c r="U6236">
        <v>4</v>
      </c>
      <c r="V6236" t="s">
        <v>1183</v>
      </c>
      <c r="W6236">
        <f t="shared" si="73"/>
        <v>180</v>
      </c>
      <c r="X6236" s="5">
        <f t="shared" si="75"/>
        <v>6</v>
      </c>
      <c r="Y6236" s="15" t="s">
        <v>48</v>
      </c>
      <c r="Z6236" t="s">
        <v>90</v>
      </c>
      <c r="AA6236" t="s">
        <v>666</v>
      </c>
      <c r="AB6236">
        <v>0</v>
      </c>
      <c r="AC6236" s="22" t="s">
        <v>1486</v>
      </c>
      <c r="AD6236" s="22" t="s">
        <v>1662</v>
      </c>
      <c r="AE6236" t="s">
        <v>1485</v>
      </c>
    </row>
    <row r="6237" spans="1:31" ht="14.4" x14ac:dyDescent="0.3">
      <c r="A6237">
        <v>53</v>
      </c>
      <c r="B6237" t="s">
        <v>24</v>
      </c>
      <c r="C6237" t="s">
        <v>400</v>
      </c>
      <c r="D6237" t="s">
        <v>381</v>
      </c>
      <c r="E6237">
        <v>2013</v>
      </c>
      <c r="F6237" t="s">
        <v>869</v>
      </c>
      <c r="G6237" t="s">
        <v>869</v>
      </c>
      <c r="H6237" s="3" t="s">
        <v>870</v>
      </c>
      <c r="I6237" s="8">
        <v>-21.458333</v>
      </c>
      <c r="J6237" s="8">
        <v>-48.086666999999998</v>
      </c>
      <c r="K6237">
        <v>1870000</v>
      </c>
      <c r="L6237" t="s">
        <v>67</v>
      </c>
      <c r="M6237" t="s">
        <v>871</v>
      </c>
      <c r="N6237" s="25" t="s">
        <v>581</v>
      </c>
      <c r="O6237" s="12">
        <v>2010</v>
      </c>
      <c r="P6237" s="12">
        <v>3</v>
      </c>
      <c r="Q6237" s="12">
        <v>2011</v>
      </c>
      <c r="R6237" s="12">
        <v>2</v>
      </c>
      <c r="S6237">
        <v>12</v>
      </c>
      <c r="T6237" s="7">
        <v>12</v>
      </c>
      <c r="U6237">
        <v>4</v>
      </c>
      <c r="V6237" t="s">
        <v>82</v>
      </c>
      <c r="W6237">
        <f t="shared" ref="W6237:W6256" si="76">3*60</f>
        <v>180</v>
      </c>
      <c r="X6237" s="5">
        <v>1</v>
      </c>
      <c r="Y6237" s="15" t="s">
        <v>1070</v>
      </c>
      <c r="Z6237" t="s">
        <v>83</v>
      </c>
      <c r="AA6237" t="s">
        <v>87</v>
      </c>
      <c r="AB6237">
        <v>47</v>
      </c>
      <c r="AC6237" t="s">
        <v>1487</v>
      </c>
      <c r="AD6237" t="s">
        <v>1638</v>
      </c>
    </row>
    <row r="6238" spans="1:31" ht="14.4" x14ac:dyDescent="0.3">
      <c r="A6238">
        <v>53</v>
      </c>
      <c r="B6238" t="s">
        <v>24</v>
      </c>
      <c r="C6238" t="s">
        <v>400</v>
      </c>
      <c r="D6238" t="s">
        <v>381</v>
      </c>
      <c r="E6238">
        <v>2013</v>
      </c>
      <c r="F6238" t="s">
        <v>869</v>
      </c>
      <c r="G6238" t="s">
        <v>869</v>
      </c>
      <c r="H6238" s="3" t="s">
        <v>870</v>
      </c>
      <c r="I6238" s="8">
        <v>-21.458333</v>
      </c>
      <c r="J6238" s="8">
        <v>-48.086666999999998</v>
      </c>
      <c r="K6238">
        <v>1870000</v>
      </c>
      <c r="L6238" t="s">
        <v>67</v>
      </c>
      <c r="M6238" t="s">
        <v>871</v>
      </c>
      <c r="N6238" s="25" t="s">
        <v>581</v>
      </c>
      <c r="O6238" s="12">
        <v>2010</v>
      </c>
      <c r="P6238" s="12">
        <v>3</v>
      </c>
      <c r="Q6238" s="12">
        <v>2011</v>
      </c>
      <c r="R6238" s="12">
        <v>2</v>
      </c>
      <c r="S6238">
        <v>12</v>
      </c>
      <c r="T6238" s="7">
        <v>12</v>
      </c>
      <c r="U6238">
        <v>4</v>
      </c>
      <c r="V6238" t="s">
        <v>82</v>
      </c>
      <c r="W6238">
        <f t="shared" si="76"/>
        <v>180</v>
      </c>
      <c r="X6238" s="5">
        <v>1</v>
      </c>
      <c r="Y6238" s="15" t="s">
        <v>1070</v>
      </c>
      <c r="Z6238" t="s">
        <v>55</v>
      </c>
      <c r="AA6238" t="s">
        <v>70</v>
      </c>
      <c r="AB6238">
        <v>29</v>
      </c>
      <c r="AC6238" t="s">
        <v>1487</v>
      </c>
      <c r="AD6238" t="s">
        <v>1638</v>
      </c>
    </row>
    <row r="6239" spans="1:31" ht="14.4" x14ac:dyDescent="0.3">
      <c r="A6239">
        <v>53</v>
      </c>
      <c r="B6239" t="s">
        <v>24</v>
      </c>
      <c r="C6239" t="s">
        <v>400</v>
      </c>
      <c r="D6239" t="s">
        <v>381</v>
      </c>
      <c r="E6239">
        <v>2013</v>
      </c>
      <c r="F6239" t="s">
        <v>869</v>
      </c>
      <c r="G6239" t="s">
        <v>869</v>
      </c>
      <c r="H6239" s="3" t="s">
        <v>870</v>
      </c>
      <c r="I6239" s="8">
        <v>-21.458333</v>
      </c>
      <c r="J6239" s="8">
        <v>-48.086666999999998</v>
      </c>
      <c r="K6239">
        <v>1870000</v>
      </c>
      <c r="L6239" t="s">
        <v>67</v>
      </c>
      <c r="M6239" t="s">
        <v>871</v>
      </c>
      <c r="N6239" s="25" t="s">
        <v>581</v>
      </c>
      <c r="O6239" s="12">
        <v>2010</v>
      </c>
      <c r="P6239" s="12">
        <v>3</v>
      </c>
      <c r="Q6239" s="12">
        <v>2011</v>
      </c>
      <c r="R6239" s="12">
        <v>2</v>
      </c>
      <c r="S6239">
        <v>12</v>
      </c>
      <c r="T6239" s="7">
        <v>12</v>
      </c>
      <c r="U6239">
        <v>4</v>
      </c>
      <c r="V6239" t="s">
        <v>82</v>
      </c>
      <c r="W6239">
        <f t="shared" si="76"/>
        <v>180</v>
      </c>
      <c r="X6239" s="5">
        <v>1</v>
      </c>
      <c r="Y6239" s="15" t="s">
        <v>1070</v>
      </c>
      <c r="Z6239" t="s">
        <v>90</v>
      </c>
      <c r="AA6239" t="s">
        <v>91</v>
      </c>
      <c r="AB6239">
        <v>7</v>
      </c>
      <c r="AC6239" t="s">
        <v>1487</v>
      </c>
      <c r="AD6239" t="s">
        <v>1638</v>
      </c>
    </row>
    <row r="6240" spans="1:31" ht="14.4" x14ac:dyDescent="0.3">
      <c r="A6240">
        <v>53</v>
      </c>
      <c r="B6240" t="s">
        <v>24</v>
      </c>
      <c r="C6240" t="s">
        <v>400</v>
      </c>
      <c r="D6240" t="s">
        <v>381</v>
      </c>
      <c r="E6240">
        <v>2013</v>
      </c>
      <c r="F6240" t="s">
        <v>869</v>
      </c>
      <c r="G6240" t="s">
        <v>869</v>
      </c>
      <c r="H6240" s="3" t="s">
        <v>870</v>
      </c>
      <c r="I6240" s="8">
        <v>-21.458333</v>
      </c>
      <c r="J6240" s="8">
        <v>-48.086666999999998</v>
      </c>
      <c r="K6240">
        <v>1870000</v>
      </c>
      <c r="L6240" t="s">
        <v>67</v>
      </c>
      <c r="M6240" t="s">
        <v>871</v>
      </c>
      <c r="N6240" s="25" t="s">
        <v>581</v>
      </c>
      <c r="O6240" s="12">
        <v>2010</v>
      </c>
      <c r="P6240" s="12">
        <v>3</v>
      </c>
      <c r="Q6240" s="12">
        <v>2011</v>
      </c>
      <c r="R6240" s="12">
        <v>2</v>
      </c>
      <c r="S6240">
        <v>12</v>
      </c>
      <c r="T6240" s="7">
        <v>12</v>
      </c>
      <c r="U6240">
        <v>4</v>
      </c>
      <c r="V6240" t="s">
        <v>82</v>
      </c>
      <c r="W6240">
        <f t="shared" si="76"/>
        <v>180</v>
      </c>
      <c r="X6240" s="5">
        <v>1</v>
      </c>
      <c r="Y6240" s="15" t="s">
        <v>1070</v>
      </c>
      <c r="Z6240" t="s">
        <v>55</v>
      </c>
      <c r="AA6240" t="s">
        <v>249</v>
      </c>
      <c r="AB6240">
        <v>11</v>
      </c>
      <c r="AC6240" t="s">
        <v>1487</v>
      </c>
      <c r="AD6240" t="s">
        <v>1638</v>
      </c>
    </row>
    <row r="6241" spans="1:30" ht="14.4" x14ac:dyDescent="0.3">
      <c r="A6241">
        <v>53</v>
      </c>
      <c r="B6241" t="s">
        <v>24</v>
      </c>
      <c r="C6241" t="s">
        <v>400</v>
      </c>
      <c r="D6241" t="s">
        <v>381</v>
      </c>
      <c r="E6241">
        <v>2013</v>
      </c>
      <c r="F6241" t="s">
        <v>869</v>
      </c>
      <c r="G6241" t="s">
        <v>869</v>
      </c>
      <c r="H6241" s="3" t="s">
        <v>870</v>
      </c>
      <c r="I6241" s="8">
        <v>-21.458333</v>
      </c>
      <c r="J6241" s="8">
        <v>-48.086666999999998</v>
      </c>
      <c r="K6241">
        <v>1870000</v>
      </c>
      <c r="L6241" t="s">
        <v>67</v>
      </c>
      <c r="M6241" t="s">
        <v>871</v>
      </c>
      <c r="N6241" s="25" t="s">
        <v>581</v>
      </c>
      <c r="O6241" s="12">
        <v>2010</v>
      </c>
      <c r="P6241" s="12">
        <v>3</v>
      </c>
      <c r="Q6241" s="12">
        <v>2011</v>
      </c>
      <c r="R6241" s="12">
        <v>2</v>
      </c>
      <c r="S6241">
        <v>12</v>
      </c>
      <c r="T6241" s="7">
        <v>12</v>
      </c>
      <c r="U6241">
        <v>4</v>
      </c>
      <c r="V6241" t="s">
        <v>82</v>
      </c>
      <c r="W6241">
        <f t="shared" si="76"/>
        <v>180</v>
      </c>
      <c r="X6241" s="5">
        <v>1</v>
      </c>
      <c r="Y6241" s="15" t="s">
        <v>1070</v>
      </c>
      <c r="Z6241" t="s">
        <v>55</v>
      </c>
      <c r="AA6241" t="s">
        <v>62</v>
      </c>
      <c r="AB6241">
        <v>4</v>
      </c>
      <c r="AC6241" t="s">
        <v>1487</v>
      </c>
      <c r="AD6241" t="s">
        <v>1638</v>
      </c>
    </row>
    <row r="6242" spans="1:30" ht="14.4" x14ac:dyDescent="0.3">
      <c r="A6242">
        <v>53</v>
      </c>
      <c r="B6242" t="s">
        <v>24</v>
      </c>
      <c r="C6242" t="s">
        <v>400</v>
      </c>
      <c r="D6242" t="s">
        <v>381</v>
      </c>
      <c r="E6242">
        <v>2013</v>
      </c>
      <c r="F6242" t="s">
        <v>869</v>
      </c>
      <c r="G6242" t="s">
        <v>869</v>
      </c>
      <c r="H6242" s="3" t="s">
        <v>870</v>
      </c>
      <c r="I6242" s="8">
        <v>-21.458333</v>
      </c>
      <c r="J6242" s="8">
        <v>-48.086666999999998</v>
      </c>
      <c r="K6242">
        <v>1870000</v>
      </c>
      <c r="L6242" t="s">
        <v>67</v>
      </c>
      <c r="M6242" t="s">
        <v>871</v>
      </c>
      <c r="N6242" s="25" t="s">
        <v>581</v>
      </c>
      <c r="O6242" s="12">
        <v>2010</v>
      </c>
      <c r="P6242" s="12">
        <v>3</v>
      </c>
      <c r="Q6242" s="12">
        <v>2011</v>
      </c>
      <c r="R6242" s="12">
        <v>2</v>
      </c>
      <c r="S6242">
        <v>12</v>
      </c>
      <c r="T6242" s="7">
        <v>12</v>
      </c>
      <c r="U6242">
        <v>4</v>
      </c>
      <c r="V6242" t="s">
        <v>82</v>
      </c>
      <c r="W6242">
        <f t="shared" si="76"/>
        <v>180</v>
      </c>
      <c r="X6242" s="5">
        <v>1</v>
      </c>
      <c r="Y6242" s="15" t="s">
        <v>21</v>
      </c>
      <c r="Z6242" t="s">
        <v>83</v>
      </c>
      <c r="AA6242" t="s">
        <v>87</v>
      </c>
      <c r="AB6242">
        <v>5</v>
      </c>
      <c r="AC6242" t="s">
        <v>1487</v>
      </c>
      <c r="AD6242" t="s">
        <v>1638</v>
      </c>
    </row>
    <row r="6243" spans="1:30" ht="14.4" x14ac:dyDescent="0.3">
      <c r="A6243">
        <v>53</v>
      </c>
      <c r="B6243" t="s">
        <v>24</v>
      </c>
      <c r="C6243" t="s">
        <v>400</v>
      </c>
      <c r="D6243" t="s">
        <v>381</v>
      </c>
      <c r="E6243">
        <v>2013</v>
      </c>
      <c r="F6243" t="s">
        <v>869</v>
      </c>
      <c r="G6243" t="s">
        <v>869</v>
      </c>
      <c r="H6243" s="3" t="s">
        <v>870</v>
      </c>
      <c r="I6243" s="8">
        <v>-21.458333</v>
      </c>
      <c r="J6243" s="8">
        <v>-48.086666999999998</v>
      </c>
      <c r="K6243">
        <v>1870000</v>
      </c>
      <c r="L6243" t="s">
        <v>67</v>
      </c>
      <c r="M6243" t="s">
        <v>871</v>
      </c>
      <c r="N6243" s="25" t="s">
        <v>581</v>
      </c>
      <c r="O6243" s="12">
        <v>2010</v>
      </c>
      <c r="P6243" s="12">
        <v>3</v>
      </c>
      <c r="Q6243" s="12">
        <v>2011</v>
      </c>
      <c r="R6243" s="12">
        <v>2</v>
      </c>
      <c r="S6243">
        <v>12</v>
      </c>
      <c r="T6243" s="7">
        <v>12</v>
      </c>
      <c r="U6243">
        <v>4</v>
      </c>
      <c r="V6243" t="s">
        <v>82</v>
      </c>
      <c r="W6243">
        <f t="shared" si="76"/>
        <v>180</v>
      </c>
      <c r="X6243" s="5">
        <v>1</v>
      </c>
      <c r="Y6243" s="15" t="s">
        <v>21</v>
      </c>
      <c r="Z6243" t="s">
        <v>55</v>
      </c>
      <c r="AA6243" t="s">
        <v>70</v>
      </c>
      <c r="AB6243">
        <v>2</v>
      </c>
      <c r="AC6243" t="s">
        <v>1487</v>
      </c>
      <c r="AD6243" t="s">
        <v>1638</v>
      </c>
    </row>
    <row r="6244" spans="1:30" ht="14.4" x14ac:dyDescent="0.3">
      <c r="A6244">
        <v>53</v>
      </c>
      <c r="B6244" t="s">
        <v>24</v>
      </c>
      <c r="C6244" t="s">
        <v>400</v>
      </c>
      <c r="D6244" t="s">
        <v>381</v>
      </c>
      <c r="E6244">
        <v>2013</v>
      </c>
      <c r="F6244" t="s">
        <v>869</v>
      </c>
      <c r="G6244" t="s">
        <v>869</v>
      </c>
      <c r="H6244" s="3" t="s">
        <v>870</v>
      </c>
      <c r="I6244" s="8">
        <v>-21.458333</v>
      </c>
      <c r="J6244" s="8">
        <v>-48.086666999999998</v>
      </c>
      <c r="K6244">
        <v>1870000</v>
      </c>
      <c r="L6244" t="s">
        <v>67</v>
      </c>
      <c r="M6244" t="s">
        <v>871</v>
      </c>
      <c r="N6244" s="25" t="s">
        <v>581</v>
      </c>
      <c r="O6244" s="12">
        <v>2010</v>
      </c>
      <c r="P6244" s="12">
        <v>3</v>
      </c>
      <c r="Q6244" s="12">
        <v>2011</v>
      </c>
      <c r="R6244" s="12">
        <v>2</v>
      </c>
      <c r="S6244">
        <v>12</v>
      </c>
      <c r="T6244" s="7">
        <v>12</v>
      </c>
      <c r="U6244">
        <v>4</v>
      </c>
      <c r="V6244" t="s">
        <v>82</v>
      </c>
      <c r="W6244">
        <f t="shared" si="76"/>
        <v>180</v>
      </c>
      <c r="X6244" s="5">
        <v>1</v>
      </c>
      <c r="Y6244" s="15" t="s">
        <v>21</v>
      </c>
      <c r="Z6244" t="s">
        <v>90</v>
      </c>
      <c r="AA6244" t="s">
        <v>91</v>
      </c>
      <c r="AB6244">
        <v>4</v>
      </c>
      <c r="AC6244" t="s">
        <v>1487</v>
      </c>
      <c r="AD6244" t="s">
        <v>1638</v>
      </c>
    </row>
    <row r="6245" spans="1:30" ht="14.4" x14ac:dyDescent="0.3">
      <c r="A6245">
        <v>53</v>
      </c>
      <c r="B6245" t="s">
        <v>24</v>
      </c>
      <c r="C6245" t="s">
        <v>400</v>
      </c>
      <c r="D6245" t="s">
        <v>381</v>
      </c>
      <c r="E6245">
        <v>2013</v>
      </c>
      <c r="F6245" t="s">
        <v>869</v>
      </c>
      <c r="G6245" t="s">
        <v>869</v>
      </c>
      <c r="H6245" s="3" t="s">
        <v>870</v>
      </c>
      <c r="I6245" s="8">
        <v>-21.458333</v>
      </c>
      <c r="J6245" s="8">
        <v>-48.086666999999998</v>
      </c>
      <c r="K6245">
        <v>1870000</v>
      </c>
      <c r="L6245" t="s">
        <v>67</v>
      </c>
      <c r="M6245" t="s">
        <v>871</v>
      </c>
      <c r="N6245" s="25" t="s">
        <v>581</v>
      </c>
      <c r="O6245" s="12">
        <v>2010</v>
      </c>
      <c r="P6245" s="12">
        <v>3</v>
      </c>
      <c r="Q6245" s="12">
        <v>2011</v>
      </c>
      <c r="R6245" s="12">
        <v>2</v>
      </c>
      <c r="S6245">
        <v>12</v>
      </c>
      <c r="T6245" s="7">
        <v>12</v>
      </c>
      <c r="U6245">
        <v>4</v>
      </c>
      <c r="V6245" t="s">
        <v>82</v>
      </c>
      <c r="W6245">
        <f t="shared" si="76"/>
        <v>180</v>
      </c>
      <c r="X6245" s="5">
        <v>1</v>
      </c>
      <c r="Y6245" s="15" t="s">
        <v>21</v>
      </c>
      <c r="Z6245" t="s">
        <v>55</v>
      </c>
      <c r="AA6245" t="s">
        <v>249</v>
      </c>
      <c r="AB6245">
        <v>0</v>
      </c>
      <c r="AC6245" t="s">
        <v>1487</v>
      </c>
      <c r="AD6245" t="s">
        <v>1638</v>
      </c>
    </row>
    <row r="6246" spans="1:30" ht="14.4" x14ac:dyDescent="0.3">
      <c r="A6246">
        <v>53</v>
      </c>
      <c r="B6246" t="s">
        <v>24</v>
      </c>
      <c r="C6246" t="s">
        <v>400</v>
      </c>
      <c r="D6246" t="s">
        <v>381</v>
      </c>
      <c r="E6246">
        <v>2013</v>
      </c>
      <c r="F6246" t="s">
        <v>869</v>
      </c>
      <c r="G6246" t="s">
        <v>869</v>
      </c>
      <c r="H6246" s="3" t="s">
        <v>870</v>
      </c>
      <c r="I6246" s="8">
        <v>-21.458333</v>
      </c>
      <c r="J6246" s="8">
        <v>-48.086666999999998</v>
      </c>
      <c r="K6246">
        <v>1870000</v>
      </c>
      <c r="L6246" t="s">
        <v>67</v>
      </c>
      <c r="M6246" t="s">
        <v>871</v>
      </c>
      <c r="N6246" s="25" t="s">
        <v>581</v>
      </c>
      <c r="O6246" s="12">
        <v>2010</v>
      </c>
      <c r="P6246" s="12">
        <v>3</v>
      </c>
      <c r="Q6246" s="12">
        <v>2011</v>
      </c>
      <c r="R6246" s="12">
        <v>2</v>
      </c>
      <c r="S6246">
        <v>12</v>
      </c>
      <c r="T6246" s="7">
        <v>12</v>
      </c>
      <c r="U6246">
        <v>4</v>
      </c>
      <c r="V6246" t="s">
        <v>82</v>
      </c>
      <c r="W6246">
        <f t="shared" si="76"/>
        <v>180</v>
      </c>
      <c r="X6246" s="5">
        <v>1</v>
      </c>
      <c r="Y6246" s="15" t="s">
        <v>21</v>
      </c>
      <c r="Z6246" t="s">
        <v>55</v>
      </c>
      <c r="AA6246" t="s">
        <v>62</v>
      </c>
      <c r="AB6246">
        <v>0</v>
      </c>
      <c r="AC6246" t="s">
        <v>1487</v>
      </c>
      <c r="AD6246" t="s">
        <v>1638</v>
      </c>
    </row>
    <row r="6247" spans="1:30" ht="14.4" x14ac:dyDescent="0.3">
      <c r="A6247">
        <v>53</v>
      </c>
      <c r="B6247" t="s">
        <v>24</v>
      </c>
      <c r="C6247" t="s">
        <v>400</v>
      </c>
      <c r="D6247" t="s">
        <v>381</v>
      </c>
      <c r="E6247">
        <v>2013</v>
      </c>
      <c r="F6247" t="s">
        <v>869</v>
      </c>
      <c r="G6247" t="s">
        <v>869</v>
      </c>
      <c r="H6247" s="3" t="s">
        <v>870</v>
      </c>
      <c r="I6247" s="8">
        <v>-21.458333</v>
      </c>
      <c r="J6247" s="8">
        <v>-48.086666999999998</v>
      </c>
      <c r="K6247">
        <v>1870000</v>
      </c>
      <c r="L6247" t="s">
        <v>67</v>
      </c>
      <c r="M6247" t="s">
        <v>871</v>
      </c>
      <c r="N6247" s="25" t="s">
        <v>581</v>
      </c>
      <c r="O6247" s="12">
        <v>2010</v>
      </c>
      <c r="P6247" s="12">
        <v>3</v>
      </c>
      <c r="Q6247" s="12">
        <v>2011</v>
      </c>
      <c r="R6247" s="12">
        <v>2</v>
      </c>
      <c r="S6247">
        <v>12</v>
      </c>
      <c r="T6247" s="7">
        <v>12</v>
      </c>
      <c r="U6247">
        <v>4</v>
      </c>
      <c r="V6247" t="s">
        <v>82</v>
      </c>
      <c r="W6247">
        <f t="shared" si="76"/>
        <v>180</v>
      </c>
      <c r="X6247" s="5">
        <v>1</v>
      </c>
      <c r="Y6247" s="15" t="s">
        <v>20</v>
      </c>
      <c r="Z6247" t="s">
        <v>83</v>
      </c>
      <c r="AA6247" t="s">
        <v>87</v>
      </c>
      <c r="AB6247">
        <v>3</v>
      </c>
      <c r="AC6247" t="s">
        <v>1487</v>
      </c>
      <c r="AD6247" t="s">
        <v>1638</v>
      </c>
    </row>
    <row r="6248" spans="1:30" ht="14.4" x14ac:dyDescent="0.3">
      <c r="A6248">
        <v>53</v>
      </c>
      <c r="B6248" t="s">
        <v>24</v>
      </c>
      <c r="C6248" t="s">
        <v>400</v>
      </c>
      <c r="D6248" t="s">
        <v>381</v>
      </c>
      <c r="E6248">
        <v>2013</v>
      </c>
      <c r="F6248" t="s">
        <v>869</v>
      </c>
      <c r="G6248" t="s">
        <v>869</v>
      </c>
      <c r="H6248" s="3" t="s">
        <v>870</v>
      </c>
      <c r="I6248" s="8">
        <v>-21.458333</v>
      </c>
      <c r="J6248" s="8">
        <v>-48.086666999999998</v>
      </c>
      <c r="K6248">
        <v>1870000</v>
      </c>
      <c r="L6248" t="s">
        <v>67</v>
      </c>
      <c r="M6248" t="s">
        <v>871</v>
      </c>
      <c r="N6248" s="25" t="s">
        <v>581</v>
      </c>
      <c r="O6248" s="12">
        <v>2010</v>
      </c>
      <c r="P6248" s="12">
        <v>3</v>
      </c>
      <c r="Q6248" s="12">
        <v>2011</v>
      </c>
      <c r="R6248" s="12">
        <v>2</v>
      </c>
      <c r="S6248">
        <v>12</v>
      </c>
      <c r="T6248" s="7">
        <v>12</v>
      </c>
      <c r="U6248">
        <v>4</v>
      </c>
      <c r="V6248" t="s">
        <v>82</v>
      </c>
      <c r="W6248">
        <f t="shared" si="76"/>
        <v>180</v>
      </c>
      <c r="X6248" s="5">
        <v>1</v>
      </c>
      <c r="Y6248" s="15" t="s">
        <v>20</v>
      </c>
      <c r="Z6248" t="s">
        <v>55</v>
      </c>
      <c r="AA6248" t="s">
        <v>70</v>
      </c>
      <c r="AB6248">
        <v>1</v>
      </c>
      <c r="AC6248" t="s">
        <v>1487</v>
      </c>
      <c r="AD6248" t="s">
        <v>1638</v>
      </c>
    </row>
    <row r="6249" spans="1:30" ht="14.4" x14ac:dyDescent="0.3">
      <c r="A6249">
        <v>53</v>
      </c>
      <c r="B6249" t="s">
        <v>24</v>
      </c>
      <c r="C6249" t="s">
        <v>400</v>
      </c>
      <c r="D6249" t="s">
        <v>381</v>
      </c>
      <c r="E6249">
        <v>2013</v>
      </c>
      <c r="F6249" t="s">
        <v>869</v>
      </c>
      <c r="G6249" t="s">
        <v>869</v>
      </c>
      <c r="H6249" s="3" t="s">
        <v>870</v>
      </c>
      <c r="I6249" s="8">
        <v>-21.458333</v>
      </c>
      <c r="J6249" s="8">
        <v>-48.086666999999998</v>
      </c>
      <c r="K6249">
        <v>1870000</v>
      </c>
      <c r="L6249" t="s">
        <v>67</v>
      </c>
      <c r="M6249" t="s">
        <v>871</v>
      </c>
      <c r="N6249" s="25" t="s">
        <v>581</v>
      </c>
      <c r="O6249" s="12">
        <v>2010</v>
      </c>
      <c r="P6249" s="12">
        <v>3</v>
      </c>
      <c r="Q6249" s="12">
        <v>2011</v>
      </c>
      <c r="R6249" s="12">
        <v>2</v>
      </c>
      <c r="S6249">
        <v>12</v>
      </c>
      <c r="T6249" s="7">
        <v>12</v>
      </c>
      <c r="U6249">
        <v>4</v>
      </c>
      <c r="V6249" t="s">
        <v>82</v>
      </c>
      <c r="W6249">
        <f t="shared" si="76"/>
        <v>180</v>
      </c>
      <c r="X6249" s="5">
        <v>1</v>
      </c>
      <c r="Y6249" s="15" t="s">
        <v>20</v>
      </c>
      <c r="Z6249" t="s">
        <v>90</v>
      </c>
      <c r="AA6249" t="s">
        <v>91</v>
      </c>
      <c r="AB6249">
        <v>0</v>
      </c>
      <c r="AC6249" t="s">
        <v>1487</v>
      </c>
      <c r="AD6249" t="s">
        <v>1638</v>
      </c>
    </row>
    <row r="6250" spans="1:30" ht="14.4" x14ac:dyDescent="0.3">
      <c r="A6250">
        <v>53</v>
      </c>
      <c r="B6250" t="s">
        <v>24</v>
      </c>
      <c r="C6250" t="s">
        <v>400</v>
      </c>
      <c r="D6250" t="s">
        <v>381</v>
      </c>
      <c r="E6250">
        <v>2013</v>
      </c>
      <c r="F6250" t="s">
        <v>869</v>
      </c>
      <c r="G6250" t="s">
        <v>869</v>
      </c>
      <c r="H6250" s="3" t="s">
        <v>870</v>
      </c>
      <c r="I6250" s="8">
        <v>-21.458333</v>
      </c>
      <c r="J6250" s="8">
        <v>-48.086666999999998</v>
      </c>
      <c r="K6250">
        <v>1870000</v>
      </c>
      <c r="L6250" t="s">
        <v>67</v>
      </c>
      <c r="M6250" t="s">
        <v>871</v>
      </c>
      <c r="N6250" s="25" t="s">
        <v>581</v>
      </c>
      <c r="O6250" s="12">
        <v>2010</v>
      </c>
      <c r="P6250" s="12">
        <v>3</v>
      </c>
      <c r="Q6250" s="12">
        <v>2011</v>
      </c>
      <c r="R6250" s="12">
        <v>2</v>
      </c>
      <c r="S6250">
        <v>12</v>
      </c>
      <c r="T6250" s="7">
        <v>12</v>
      </c>
      <c r="U6250">
        <v>4</v>
      </c>
      <c r="V6250" t="s">
        <v>82</v>
      </c>
      <c r="W6250">
        <f t="shared" si="76"/>
        <v>180</v>
      </c>
      <c r="X6250" s="5">
        <v>1</v>
      </c>
      <c r="Y6250" s="15" t="s">
        <v>20</v>
      </c>
      <c r="Z6250" t="s">
        <v>55</v>
      </c>
      <c r="AA6250" t="s">
        <v>249</v>
      </c>
      <c r="AB6250">
        <v>0</v>
      </c>
      <c r="AC6250" t="s">
        <v>1487</v>
      </c>
      <c r="AD6250" t="s">
        <v>1638</v>
      </c>
    </row>
    <row r="6251" spans="1:30" ht="14.4" x14ac:dyDescent="0.3">
      <c r="A6251">
        <v>53</v>
      </c>
      <c r="B6251" t="s">
        <v>24</v>
      </c>
      <c r="C6251" t="s">
        <v>400</v>
      </c>
      <c r="D6251" t="s">
        <v>381</v>
      </c>
      <c r="E6251">
        <v>2013</v>
      </c>
      <c r="F6251" t="s">
        <v>869</v>
      </c>
      <c r="G6251" t="s">
        <v>869</v>
      </c>
      <c r="H6251" s="3" t="s">
        <v>870</v>
      </c>
      <c r="I6251" s="8">
        <v>-21.458333</v>
      </c>
      <c r="J6251" s="8">
        <v>-48.086666999999998</v>
      </c>
      <c r="K6251">
        <v>1870000</v>
      </c>
      <c r="L6251" t="s">
        <v>67</v>
      </c>
      <c r="M6251" t="s">
        <v>871</v>
      </c>
      <c r="N6251" s="25" t="s">
        <v>581</v>
      </c>
      <c r="O6251" s="12">
        <v>2010</v>
      </c>
      <c r="P6251" s="12">
        <v>3</v>
      </c>
      <c r="Q6251" s="12">
        <v>2011</v>
      </c>
      <c r="R6251" s="12">
        <v>2</v>
      </c>
      <c r="S6251">
        <v>12</v>
      </c>
      <c r="T6251" s="7">
        <v>12</v>
      </c>
      <c r="U6251">
        <v>4</v>
      </c>
      <c r="V6251" t="s">
        <v>82</v>
      </c>
      <c r="W6251">
        <f t="shared" si="76"/>
        <v>180</v>
      </c>
      <c r="X6251" s="5">
        <v>1</v>
      </c>
      <c r="Y6251" s="15" t="s">
        <v>20</v>
      </c>
      <c r="Z6251" t="s">
        <v>55</v>
      </c>
      <c r="AA6251" t="s">
        <v>62</v>
      </c>
      <c r="AB6251">
        <v>0</v>
      </c>
      <c r="AC6251" t="s">
        <v>1487</v>
      </c>
      <c r="AD6251" t="s">
        <v>1638</v>
      </c>
    </row>
    <row r="6252" spans="1:30" ht="14.4" x14ac:dyDescent="0.3">
      <c r="A6252">
        <v>53</v>
      </c>
      <c r="B6252" t="s">
        <v>24</v>
      </c>
      <c r="C6252" t="s">
        <v>400</v>
      </c>
      <c r="D6252" t="s">
        <v>381</v>
      </c>
      <c r="E6252">
        <v>2013</v>
      </c>
      <c r="F6252" t="s">
        <v>869</v>
      </c>
      <c r="G6252" t="s">
        <v>869</v>
      </c>
      <c r="H6252" s="3" t="s">
        <v>870</v>
      </c>
      <c r="I6252" s="8">
        <v>-21.458333</v>
      </c>
      <c r="J6252" s="8">
        <v>-48.086666999999998</v>
      </c>
      <c r="K6252">
        <v>1870000</v>
      </c>
      <c r="L6252" t="s">
        <v>67</v>
      </c>
      <c r="M6252" t="s">
        <v>871</v>
      </c>
      <c r="N6252" s="25" t="s">
        <v>581</v>
      </c>
      <c r="O6252" s="12">
        <v>2010</v>
      </c>
      <c r="P6252" s="12">
        <v>3</v>
      </c>
      <c r="Q6252" s="12">
        <v>2011</v>
      </c>
      <c r="R6252" s="12">
        <v>2</v>
      </c>
      <c r="S6252">
        <v>12</v>
      </c>
      <c r="T6252" s="7">
        <v>12</v>
      </c>
      <c r="U6252">
        <v>4</v>
      </c>
      <c r="V6252" t="s">
        <v>82</v>
      </c>
      <c r="W6252">
        <f t="shared" si="76"/>
        <v>180</v>
      </c>
      <c r="X6252" s="5">
        <v>1</v>
      </c>
      <c r="Y6252" s="15" t="s">
        <v>603</v>
      </c>
      <c r="Z6252" t="s">
        <v>83</v>
      </c>
      <c r="AA6252" t="s">
        <v>87</v>
      </c>
      <c r="AB6252">
        <v>0</v>
      </c>
      <c r="AC6252" t="s">
        <v>1487</v>
      </c>
      <c r="AD6252" t="s">
        <v>1638</v>
      </c>
    </row>
    <row r="6253" spans="1:30" ht="14.4" x14ac:dyDescent="0.3">
      <c r="A6253">
        <v>53</v>
      </c>
      <c r="B6253" t="s">
        <v>24</v>
      </c>
      <c r="C6253" t="s">
        <v>400</v>
      </c>
      <c r="D6253" t="s">
        <v>381</v>
      </c>
      <c r="E6253">
        <v>2013</v>
      </c>
      <c r="F6253" t="s">
        <v>869</v>
      </c>
      <c r="G6253" t="s">
        <v>869</v>
      </c>
      <c r="H6253" s="3" t="s">
        <v>870</v>
      </c>
      <c r="I6253" s="8">
        <v>-21.458333</v>
      </c>
      <c r="J6253" s="8">
        <v>-48.086666999999998</v>
      </c>
      <c r="K6253">
        <v>1870000</v>
      </c>
      <c r="L6253" t="s">
        <v>67</v>
      </c>
      <c r="M6253" t="s">
        <v>871</v>
      </c>
      <c r="N6253" s="25" t="s">
        <v>581</v>
      </c>
      <c r="O6253" s="12">
        <v>2010</v>
      </c>
      <c r="P6253" s="12">
        <v>3</v>
      </c>
      <c r="Q6253" s="12">
        <v>2011</v>
      </c>
      <c r="R6253" s="12">
        <v>2</v>
      </c>
      <c r="S6253">
        <v>12</v>
      </c>
      <c r="T6253" s="7">
        <v>12</v>
      </c>
      <c r="U6253">
        <v>4</v>
      </c>
      <c r="V6253" t="s">
        <v>82</v>
      </c>
      <c r="W6253">
        <f t="shared" si="76"/>
        <v>180</v>
      </c>
      <c r="X6253" s="5">
        <v>1</v>
      </c>
      <c r="Y6253" s="15" t="s">
        <v>603</v>
      </c>
      <c r="Z6253" t="s">
        <v>55</v>
      </c>
      <c r="AA6253" t="s">
        <v>70</v>
      </c>
      <c r="AB6253">
        <v>0</v>
      </c>
      <c r="AC6253" t="s">
        <v>1487</v>
      </c>
      <c r="AD6253" t="s">
        <v>1638</v>
      </c>
    </row>
    <row r="6254" spans="1:30" ht="14.4" x14ac:dyDescent="0.3">
      <c r="A6254">
        <v>53</v>
      </c>
      <c r="B6254" t="s">
        <v>24</v>
      </c>
      <c r="C6254" t="s">
        <v>400</v>
      </c>
      <c r="D6254" t="s">
        <v>381</v>
      </c>
      <c r="E6254">
        <v>2013</v>
      </c>
      <c r="F6254" t="s">
        <v>869</v>
      </c>
      <c r="G6254" t="s">
        <v>869</v>
      </c>
      <c r="H6254" s="3" t="s">
        <v>870</v>
      </c>
      <c r="I6254" s="8">
        <v>-21.458333</v>
      </c>
      <c r="J6254" s="8">
        <v>-48.086666999999998</v>
      </c>
      <c r="K6254">
        <v>1870000</v>
      </c>
      <c r="L6254" t="s">
        <v>67</v>
      </c>
      <c r="M6254" t="s">
        <v>871</v>
      </c>
      <c r="N6254" s="25" t="s">
        <v>581</v>
      </c>
      <c r="O6254" s="12">
        <v>2010</v>
      </c>
      <c r="P6254" s="12">
        <v>3</v>
      </c>
      <c r="Q6254" s="12">
        <v>2011</v>
      </c>
      <c r="R6254" s="12">
        <v>2</v>
      </c>
      <c r="S6254">
        <v>12</v>
      </c>
      <c r="T6254" s="7">
        <v>12</v>
      </c>
      <c r="U6254">
        <v>4</v>
      </c>
      <c r="V6254" t="s">
        <v>82</v>
      </c>
      <c r="W6254">
        <f t="shared" si="76"/>
        <v>180</v>
      </c>
      <c r="X6254" s="5">
        <v>1</v>
      </c>
      <c r="Y6254" s="15" t="s">
        <v>603</v>
      </c>
      <c r="Z6254" t="s">
        <v>90</v>
      </c>
      <c r="AA6254" t="s">
        <v>91</v>
      </c>
      <c r="AB6254">
        <v>0</v>
      </c>
      <c r="AC6254" t="s">
        <v>1487</v>
      </c>
      <c r="AD6254" t="s">
        <v>1638</v>
      </c>
    </row>
    <row r="6255" spans="1:30" ht="14.4" x14ac:dyDescent="0.3">
      <c r="A6255">
        <v>53</v>
      </c>
      <c r="B6255" t="s">
        <v>24</v>
      </c>
      <c r="C6255" t="s">
        <v>400</v>
      </c>
      <c r="D6255" t="s">
        <v>381</v>
      </c>
      <c r="E6255">
        <v>2013</v>
      </c>
      <c r="F6255" t="s">
        <v>869</v>
      </c>
      <c r="G6255" t="s">
        <v>869</v>
      </c>
      <c r="H6255" s="3" t="s">
        <v>870</v>
      </c>
      <c r="I6255" s="8">
        <v>-21.458333</v>
      </c>
      <c r="J6255" s="8">
        <v>-48.086666999999998</v>
      </c>
      <c r="K6255">
        <v>1870000</v>
      </c>
      <c r="L6255" t="s">
        <v>67</v>
      </c>
      <c r="M6255" t="s">
        <v>871</v>
      </c>
      <c r="N6255" s="25" t="s">
        <v>581</v>
      </c>
      <c r="O6255" s="12">
        <v>2010</v>
      </c>
      <c r="P6255" s="12">
        <v>3</v>
      </c>
      <c r="Q6255" s="12">
        <v>2011</v>
      </c>
      <c r="R6255" s="12">
        <v>2</v>
      </c>
      <c r="S6255">
        <v>12</v>
      </c>
      <c r="T6255" s="7">
        <v>12</v>
      </c>
      <c r="U6255">
        <v>4</v>
      </c>
      <c r="V6255" t="s">
        <v>82</v>
      </c>
      <c r="W6255">
        <f t="shared" si="76"/>
        <v>180</v>
      </c>
      <c r="X6255" s="5">
        <v>1</v>
      </c>
      <c r="Y6255" s="15" t="s">
        <v>603</v>
      </c>
      <c r="Z6255" t="s">
        <v>55</v>
      </c>
      <c r="AA6255" t="s">
        <v>249</v>
      </c>
      <c r="AB6255">
        <v>0</v>
      </c>
      <c r="AC6255" t="s">
        <v>1487</v>
      </c>
      <c r="AD6255" t="s">
        <v>1638</v>
      </c>
    </row>
    <row r="6256" spans="1:30" ht="14.4" x14ac:dyDescent="0.3">
      <c r="A6256">
        <v>53</v>
      </c>
      <c r="B6256" t="s">
        <v>24</v>
      </c>
      <c r="C6256" t="s">
        <v>400</v>
      </c>
      <c r="D6256" t="s">
        <v>381</v>
      </c>
      <c r="E6256">
        <v>2013</v>
      </c>
      <c r="F6256" t="s">
        <v>869</v>
      </c>
      <c r="G6256" t="s">
        <v>869</v>
      </c>
      <c r="H6256" s="3" t="s">
        <v>870</v>
      </c>
      <c r="I6256" s="8">
        <v>-21.458333</v>
      </c>
      <c r="J6256" s="8">
        <v>-48.086666999999998</v>
      </c>
      <c r="K6256">
        <v>1870000</v>
      </c>
      <c r="L6256" t="s">
        <v>67</v>
      </c>
      <c r="M6256" t="s">
        <v>871</v>
      </c>
      <c r="N6256" s="25" t="s">
        <v>581</v>
      </c>
      <c r="O6256" s="12">
        <v>2010</v>
      </c>
      <c r="P6256" s="12">
        <v>3</v>
      </c>
      <c r="Q6256" s="12">
        <v>2011</v>
      </c>
      <c r="R6256" s="12">
        <v>2</v>
      </c>
      <c r="S6256">
        <v>12</v>
      </c>
      <c r="T6256" s="7">
        <v>12</v>
      </c>
      <c r="U6256">
        <v>4</v>
      </c>
      <c r="V6256" t="s">
        <v>82</v>
      </c>
      <c r="W6256">
        <f t="shared" si="76"/>
        <v>180</v>
      </c>
      <c r="X6256" s="5">
        <v>1</v>
      </c>
      <c r="Y6256" s="15" t="s">
        <v>603</v>
      </c>
      <c r="Z6256" t="s">
        <v>55</v>
      </c>
      <c r="AA6256" t="s">
        <v>62</v>
      </c>
      <c r="AB6256">
        <v>0</v>
      </c>
      <c r="AC6256" t="s">
        <v>1487</v>
      </c>
      <c r="AD6256" t="s">
        <v>1638</v>
      </c>
    </row>
    <row r="6257" spans="1:31" ht="14.4" x14ac:dyDescent="0.3">
      <c r="A6257">
        <v>54</v>
      </c>
      <c r="B6257" t="s">
        <v>24</v>
      </c>
      <c r="C6257" t="s">
        <v>471</v>
      </c>
      <c r="D6257" t="s">
        <v>123</v>
      </c>
      <c r="E6257">
        <v>2003</v>
      </c>
      <c r="F6257" t="s">
        <v>873</v>
      </c>
      <c r="G6257" t="s">
        <v>874</v>
      </c>
      <c r="H6257" s="3" t="s">
        <v>875</v>
      </c>
      <c r="I6257" s="8">
        <v>3.766667</v>
      </c>
      <c r="J6257" s="8">
        <v>-76.95</v>
      </c>
      <c r="K6257" t="s">
        <v>109</v>
      </c>
      <c r="L6257" t="s">
        <v>877</v>
      </c>
      <c r="M6257" t="s">
        <v>878</v>
      </c>
      <c r="N6257" s="25" t="s">
        <v>879</v>
      </c>
      <c r="O6257" s="12">
        <v>1995</v>
      </c>
      <c r="P6257" s="12">
        <v>6</v>
      </c>
      <c r="Q6257" s="12">
        <v>1997</v>
      </c>
      <c r="R6257" s="12">
        <v>7</v>
      </c>
      <c r="S6257">
        <v>26</v>
      </c>
      <c r="T6257" s="7">
        <v>22</v>
      </c>
      <c r="U6257">
        <v>3</v>
      </c>
      <c r="V6257" t="s">
        <v>53</v>
      </c>
      <c r="W6257">
        <f t="shared" ref="W6257:W6349" si="77">4*60</f>
        <v>240</v>
      </c>
      <c r="X6257" s="5">
        <v>4</v>
      </c>
      <c r="Y6257" s="15" t="s">
        <v>48</v>
      </c>
      <c r="Z6257" t="s">
        <v>83</v>
      </c>
      <c r="AA6257" t="s">
        <v>1202</v>
      </c>
      <c r="AB6257">
        <v>24</v>
      </c>
      <c r="AC6257" s="3" t="s">
        <v>1489</v>
      </c>
      <c r="AD6257" s="3" t="s">
        <v>1489</v>
      </c>
      <c r="AE6257" t="s">
        <v>1488</v>
      </c>
    </row>
    <row r="6258" spans="1:31" ht="14.4" x14ac:dyDescent="0.3">
      <c r="A6258">
        <v>54</v>
      </c>
      <c r="B6258" t="s">
        <v>24</v>
      </c>
      <c r="C6258" t="s">
        <v>471</v>
      </c>
      <c r="D6258" t="s">
        <v>123</v>
      </c>
      <c r="E6258">
        <v>2003</v>
      </c>
      <c r="F6258" t="s">
        <v>873</v>
      </c>
      <c r="G6258" t="s">
        <v>874</v>
      </c>
      <c r="H6258" s="3" t="s">
        <v>875</v>
      </c>
      <c r="I6258" s="8">
        <v>3.766667</v>
      </c>
      <c r="J6258" s="8">
        <v>-76.95</v>
      </c>
      <c r="K6258" t="s">
        <v>109</v>
      </c>
      <c r="L6258" t="s">
        <v>877</v>
      </c>
      <c r="M6258" t="s">
        <v>878</v>
      </c>
      <c r="N6258" s="25" t="s">
        <v>879</v>
      </c>
      <c r="O6258" s="12">
        <v>1995</v>
      </c>
      <c r="P6258" s="12">
        <v>6</v>
      </c>
      <c r="Q6258" s="12">
        <v>1997</v>
      </c>
      <c r="R6258" s="12">
        <v>7</v>
      </c>
      <c r="S6258">
        <v>26</v>
      </c>
      <c r="T6258" s="7">
        <v>22</v>
      </c>
      <c r="U6258">
        <v>3</v>
      </c>
      <c r="V6258" t="s">
        <v>53</v>
      </c>
      <c r="W6258">
        <f t="shared" si="77"/>
        <v>240</v>
      </c>
      <c r="X6258" s="5">
        <v>4</v>
      </c>
      <c r="Y6258" s="15" t="s">
        <v>48</v>
      </c>
      <c r="Z6258" t="s">
        <v>83</v>
      </c>
      <c r="AA6258" t="s">
        <v>1203</v>
      </c>
      <c r="AB6258">
        <v>294</v>
      </c>
      <c r="AC6258" s="3" t="s">
        <v>1489</v>
      </c>
      <c r="AD6258" s="3" t="s">
        <v>1489</v>
      </c>
      <c r="AE6258" t="s">
        <v>1488</v>
      </c>
    </row>
    <row r="6259" spans="1:31" ht="14.4" x14ac:dyDescent="0.3">
      <c r="A6259">
        <v>54</v>
      </c>
      <c r="B6259" t="s">
        <v>24</v>
      </c>
      <c r="C6259" t="s">
        <v>471</v>
      </c>
      <c r="D6259" t="s">
        <v>123</v>
      </c>
      <c r="E6259">
        <v>2003</v>
      </c>
      <c r="F6259" t="s">
        <v>873</v>
      </c>
      <c r="G6259" t="s">
        <v>874</v>
      </c>
      <c r="H6259" s="3" t="s">
        <v>875</v>
      </c>
      <c r="I6259" s="8">
        <v>3.766667</v>
      </c>
      <c r="J6259" s="8">
        <v>-76.95</v>
      </c>
      <c r="K6259" t="s">
        <v>109</v>
      </c>
      <c r="L6259" t="s">
        <v>877</v>
      </c>
      <c r="M6259" t="s">
        <v>878</v>
      </c>
      <c r="N6259" s="25" t="s">
        <v>879</v>
      </c>
      <c r="O6259" s="12">
        <v>1995</v>
      </c>
      <c r="P6259" s="12">
        <v>6</v>
      </c>
      <c r="Q6259" s="12">
        <v>1997</v>
      </c>
      <c r="R6259" s="12">
        <v>7</v>
      </c>
      <c r="S6259">
        <v>26</v>
      </c>
      <c r="T6259" s="7">
        <v>22</v>
      </c>
      <c r="U6259">
        <v>3</v>
      </c>
      <c r="V6259" t="s">
        <v>53</v>
      </c>
      <c r="W6259">
        <f t="shared" si="77"/>
        <v>240</v>
      </c>
      <c r="X6259" s="5">
        <v>4</v>
      </c>
      <c r="Y6259" s="15" t="s">
        <v>48</v>
      </c>
      <c r="Z6259" t="s">
        <v>83</v>
      </c>
      <c r="AA6259" t="s">
        <v>84</v>
      </c>
      <c r="AB6259">
        <v>329</v>
      </c>
      <c r="AC6259" s="3" t="s">
        <v>1489</v>
      </c>
      <c r="AD6259" s="3" t="s">
        <v>1489</v>
      </c>
      <c r="AE6259" t="s">
        <v>1488</v>
      </c>
    </row>
    <row r="6260" spans="1:31" ht="14.4" x14ac:dyDescent="0.3">
      <c r="A6260">
        <v>54</v>
      </c>
      <c r="B6260" t="s">
        <v>24</v>
      </c>
      <c r="C6260" t="s">
        <v>471</v>
      </c>
      <c r="D6260" t="s">
        <v>123</v>
      </c>
      <c r="E6260">
        <v>2003</v>
      </c>
      <c r="F6260" t="s">
        <v>873</v>
      </c>
      <c r="G6260" t="s">
        <v>874</v>
      </c>
      <c r="H6260" s="3" t="s">
        <v>875</v>
      </c>
      <c r="I6260" s="8">
        <v>3.766667</v>
      </c>
      <c r="J6260" s="8">
        <v>-76.95</v>
      </c>
      <c r="K6260" t="s">
        <v>109</v>
      </c>
      <c r="L6260" t="s">
        <v>877</v>
      </c>
      <c r="M6260" t="s">
        <v>878</v>
      </c>
      <c r="N6260" s="25" t="s">
        <v>879</v>
      </c>
      <c r="O6260" s="12">
        <v>1995</v>
      </c>
      <c r="P6260" s="12">
        <v>6</v>
      </c>
      <c r="Q6260" s="12">
        <v>1997</v>
      </c>
      <c r="R6260" s="12">
        <v>7</v>
      </c>
      <c r="S6260">
        <v>26</v>
      </c>
      <c r="T6260" s="7">
        <v>22</v>
      </c>
      <c r="U6260">
        <v>3</v>
      </c>
      <c r="V6260" t="s">
        <v>53</v>
      </c>
      <c r="W6260">
        <f t="shared" si="77"/>
        <v>240</v>
      </c>
      <c r="X6260" s="5">
        <v>4</v>
      </c>
      <c r="Y6260" s="15" t="s">
        <v>48</v>
      </c>
      <c r="Z6260" t="s">
        <v>83</v>
      </c>
      <c r="AA6260" t="s">
        <v>1204</v>
      </c>
      <c r="AB6260">
        <v>7</v>
      </c>
      <c r="AC6260" s="3" t="s">
        <v>1489</v>
      </c>
      <c r="AD6260" s="3" t="s">
        <v>1489</v>
      </c>
      <c r="AE6260" t="s">
        <v>1488</v>
      </c>
    </row>
    <row r="6261" spans="1:31" ht="14.4" x14ac:dyDescent="0.3">
      <c r="A6261">
        <v>54</v>
      </c>
      <c r="B6261" t="s">
        <v>24</v>
      </c>
      <c r="C6261" t="s">
        <v>471</v>
      </c>
      <c r="D6261" t="s">
        <v>123</v>
      </c>
      <c r="E6261">
        <v>2003</v>
      </c>
      <c r="F6261" t="s">
        <v>873</v>
      </c>
      <c r="G6261" t="s">
        <v>874</v>
      </c>
      <c r="H6261" s="3" t="s">
        <v>875</v>
      </c>
      <c r="I6261" s="8">
        <v>3.766667</v>
      </c>
      <c r="J6261" s="8">
        <v>-76.95</v>
      </c>
      <c r="K6261" t="s">
        <v>109</v>
      </c>
      <c r="L6261" t="s">
        <v>877</v>
      </c>
      <c r="M6261" t="s">
        <v>878</v>
      </c>
      <c r="N6261" s="25" t="s">
        <v>879</v>
      </c>
      <c r="O6261" s="12">
        <v>1995</v>
      </c>
      <c r="P6261" s="12">
        <v>6</v>
      </c>
      <c r="Q6261" s="12">
        <v>1997</v>
      </c>
      <c r="R6261" s="12">
        <v>7</v>
      </c>
      <c r="S6261">
        <v>26</v>
      </c>
      <c r="T6261" s="7">
        <v>22</v>
      </c>
      <c r="U6261">
        <v>3</v>
      </c>
      <c r="V6261" t="s">
        <v>53</v>
      </c>
      <c r="W6261">
        <f t="shared" si="77"/>
        <v>240</v>
      </c>
      <c r="X6261" s="5">
        <v>4</v>
      </c>
      <c r="Y6261" s="15" t="s">
        <v>48</v>
      </c>
      <c r="Z6261" t="s">
        <v>55</v>
      </c>
      <c r="AA6261" t="s">
        <v>1080</v>
      </c>
      <c r="AB6261">
        <v>27</v>
      </c>
      <c r="AC6261" s="3" t="s">
        <v>1489</v>
      </c>
      <c r="AD6261" s="3" t="s">
        <v>1489</v>
      </c>
      <c r="AE6261" t="s">
        <v>1488</v>
      </c>
    </row>
    <row r="6262" spans="1:31" ht="14.4" x14ac:dyDescent="0.3">
      <c r="A6262">
        <v>54</v>
      </c>
      <c r="B6262" t="s">
        <v>24</v>
      </c>
      <c r="C6262" t="s">
        <v>471</v>
      </c>
      <c r="D6262" t="s">
        <v>123</v>
      </c>
      <c r="E6262">
        <v>2003</v>
      </c>
      <c r="F6262" t="s">
        <v>873</v>
      </c>
      <c r="G6262" t="s">
        <v>874</v>
      </c>
      <c r="H6262" s="3" t="s">
        <v>875</v>
      </c>
      <c r="I6262" s="8">
        <v>3.766667</v>
      </c>
      <c r="J6262" s="8">
        <v>-76.95</v>
      </c>
      <c r="K6262" t="s">
        <v>109</v>
      </c>
      <c r="L6262" t="s">
        <v>877</v>
      </c>
      <c r="M6262" t="s">
        <v>878</v>
      </c>
      <c r="N6262" s="25" t="s">
        <v>879</v>
      </c>
      <c r="O6262" s="12">
        <v>1995</v>
      </c>
      <c r="P6262" s="12">
        <v>6</v>
      </c>
      <c r="Q6262" s="12">
        <v>1997</v>
      </c>
      <c r="R6262" s="12">
        <v>7</v>
      </c>
      <c r="S6262">
        <v>26</v>
      </c>
      <c r="T6262" s="7">
        <v>22</v>
      </c>
      <c r="U6262">
        <v>3</v>
      </c>
      <c r="V6262" t="s">
        <v>53</v>
      </c>
      <c r="W6262">
        <f t="shared" si="77"/>
        <v>240</v>
      </c>
      <c r="X6262" s="5">
        <v>4</v>
      </c>
      <c r="Y6262" s="15" t="s">
        <v>48</v>
      </c>
      <c r="Z6262" t="s">
        <v>55</v>
      </c>
      <c r="AA6262" t="s">
        <v>1184</v>
      </c>
      <c r="AB6262">
        <v>0</v>
      </c>
      <c r="AC6262" s="3" t="s">
        <v>1489</v>
      </c>
      <c r="AD6262" s="3" t="s">
        <v>1489</v>
      </c>
      <c r="AE6262" t="s">
        <v>1488</v>
      </c>
    </row>
    <row r="6263" spans="1:31" ht="14.4" x14ac:dyDescent="0.3">
      <c r="A6263">
        <v>54</v>
      </c>
      <c r="B6263" t="s">
        <v>24</v>
      </c>
      <c r="C6263" t="s">
        <v>471</v>
      </c>
      <c r="D6263" t="s">
        <v>123</v>
      </c>
      <c r="E6263">
        <v>2003</v>
      </c>
      <c r="F6263" t="s">
        <v>873</v>
      </c>
      <c r="G6263" t="s">
        <v>874</v>
      </c>
      <c r="H6263" s="3" t="s">
        <v>875</v>
      </c>
      <c r="I6263" s="8">
        <v>3.766667</v>
      </c>
      <c r="J6263" s="8">
        <v>-76.95</v>
      </c>
      <c r="K6263" t="s">
        <v>109</v>
      </c>
      <c r="L6263" t="s">
        <v>877</v>
      </c>
      <c r="M6263" t="s">
        <v>878</v>
      </c>
      <c r="N6263" s="25" t="s">
        <v>879</v>
      </c>
      <c r="O6263" s="12">
        <v>1995</v>
      </c>
      <c r="P6263" s="12">
        <v>6</v>
      </c>
      <c r="Q6263" s="12">
        <v>1997</v>
      </c>
      <c r="R6263" s="12">
        <v>7</v>
      </c>
      <c r="S6263">
        <v>26</v>
      </c>
      <c r="T6263" s="7">
        <v>22</v>
      </c>
      <c r="U6263">
        <v>3</v>
      </c>
      <c r="V6263" t="s">
        <v>53</v>
      </c>
      <c r="W6263">
        <f t="shared" si="77"/>
        <v>240</v>
      </c>
      <c r="X6263" s="5">
        <v>4</v>
      </c>
      <c r="Y6263" s="15" t="s">
        <v>48</v>
      </c>
      <c r="Z6263" t="s">
        <v>55</v>
      </c>
      <c r="AA6263" t="s">
        <v>1146</v>
      </c>
      <c r="AB6263">
        <v>2</v>
      </c>
      <c r="AC6263" s="3" t="s">
        <v>1489</v>
      </c>
      <c r="AD6263" s="3" t="s">
        <v>1489</v>
      </c>
      <c r="AE6263" t="s">
        <v>1488</v>
      </c>
    </row>
    <row r="6264" spans="1:31" ht="14.4" x14ac:dyDescent="0.3">
      <c r="A6264">
        <v>54</v>
      </c>
      <c r="B6264" t="s">
        <v>24</v>
      </c>
      <c r="C6264" t="s">
        <v>471</v>
      </c>
      <c r="D6264" t="s">
        <v>123</v>
      </c>
      <c r="E6264">
        <v>2003</v>
      </c>
      <c r="F6264" t="s">
        <v>873</v>
      </c>
      <c r="G6264" t="s">
        <v>874</v>
      </c>
      <c r="H6264" s="3" t="s">
        <v>875</v>
      </c>
      <c r="I6264" s="8">
        <v>3.766667</v>
      </c>
      <c r="J6264" s="8">
        <v>-76.95</v>
      </c>
      <c r="K6264" t="s">
        <v>109</v>
      </c>
      <c r="L6264" t="s">
        <v>877</v>
      </c>
      <c r="M6264" t="s">
        <v>878</v>
      </c>
      <c r="N6264" s="25" t="s">
        <v>879</v>
      </c>
      <c r="O6264" s="12">
        <v>1995</v>
      </c>
      <c r="P6264" s="12">
        <v>6</v>
      </c>
      <c r="Q6264" s="12">
        <v>1997</v>
      </c>
      <c r="R6264" s="12">
        <v>7</v>
      </c>
      <c r="S6264">
        <v>26</v>
      </c>
      <c r="T6264" s="7">
        <v>22</v>
      </c>
      <c r="U6264">
        <v>3</v>
      </c>
      <c r="V6264" t="s">
        <v>53</v>
      </c>
      <c r="W6264">
        <f t="shared" si="77"/>
        <v>240</v>
      </c>
      <c r="X6264" s="5">
        <v>4</v>
      </c>
      <c r="Y6264" s="15" t="s">
        <v>48</v>
      </c>
      <c r="Z6264" t="s">
        <v>55</v>
      </c>
      <c r="AA6264" t="s">
        <v>503</v>
      </c>
      <c r="AB6264">
        <v>0</v>
      </c>
      <c r="AC6264" s="3" t="s">
        <v>1489</v>
      </c>
      <c r="AD6264" s="3" t="s">
        <v>1489</v>
      </c>
      <c r="AE6264" t="s">
        <v>1488</v>
      </c>
    </row>
    <row r="6265" spans="1:31" ht="14.4" x14ac:dyDescent="0.3">
      <c r="A6265">
        <v>54</v>
      </c>
      <c r="B6265" t="s">
        <v>24</v>
      </c>
      <c r="C6265" t="s">
        <v>471</v>
      </c>
      <c r="D6265" t="s">
        <v>123</v>
      </c>
      <c r="E6265">
        <v>2003</v>
      </c>
      <c r="F6265" t="s">
        <v>873</v>
      </c>
      <c r="G6265" t="s">
        <v>874</v>
      </c>
      <c r="H6265" s="3" t="s">
        <v>875</v>
      </c>
      <c r="I6265" s="8">
        <v>3.766667</v>
      </c>
      <c r="J6265" s="8">
        <v>-76.95</v>
      </c>
      <c r="K6265" t="s">
        <v>109</v>
      </c>
      <c r="L6265" t="s">
        <v>877</v>
      </c>
      <c r="M6265" t="s">
        <v>878</v>
      </c>
      <c r="N6265" s="25" t="s">
        <v>879</v>
      </c>
      <c r="O6265" s="12">
        <v>1995</v>
      </c>
      <c r="P6265" s="12">
        <v>6</v>
      </c>
      <c r="Q6265" s="12">
        <v>1997</v>
      </c>
      <c r="R6265" s="12">
        <v>7</v>
      </c>
      <c r="S6265">
        <v>26</v>
      </c>
      <c r="T6265" s="7">
        <v>22</v>
      </c>
      <c r="U6265">
        <v>3</v>
      </c>
      <c r="V6265" t="s">
        <v>53</v>
      </c>
      <c r="W6265">
        <f t="shared" si="77"/>
        <v>240</v>
      </c>
      <c r="X6265" s="5">
        <v>4</v>
      </c>
      <c r="Y6265" s="15" t="s">
        <v>48</v>
      </c>
      <c r="Z6265" t="s">
        <v>55</v>
      </c>
      <c r="AA6265" t="s">
        <v>1150</v>
      </c>
      <c r="AB6265">
        <v>12</v>
      </c>
      <c r="AC6265" s="3" t="s">
        <v>1489</v>
      </c>
      <c r="AD6265" s="3" t="s">
        <v>1489</v>
      </c>
      <c r="AE6265" t="s">
        <v>1488</v>
      </c>
    </row>
    <row r="6266" spans="1:31" ht="14.4" x14ac:dyDescent="0.3">
      <c r="A6266">
        <v>54</v>
      </c>
      <c r="B6266" t="s">
        <v>24</v>
      </c>
      <c r="C6266" t="s">
        <v>471</v>
      </c>
      <c r="D6266" t="s">
        <v>123</v>
      </c>
      <c r="E6266">
        <v>2003</v>
      </c>
      <c r="F6266" t="s">
        <v>873</v>
      </c>
      <c r="G6266" t="s">
        <v>874</v>
      </c>
      <c r="H6266" s="3" t="s">
        <v>875</v>
      </c>
      <c r="I6266" s="8">
        <v>3.766667</v>
      </c>
      <c r="J6266" s="8">
        <v>-76.95</v>
      </c>
      <c r="K6266" t="s">
        <v>109</v>
      </c>
      <c r="L6266" t="s">
        <v>877</v>
      </c>
      <c r="M6266" t="s">
        <v>878</v>
      </c>
      <c r="N6266" s="25" t="s">
        <v>879</v>
      </c>
      <c r="O6266" s="12">
        <v>1995</v>
      </c>
      <c r="P6266" s="12">
        <v>6</v>
      </c>
      <c r="Q6266" s="12">
        <v>1997</v>
      </c>
      <c r="R6266" s="12">
        <v>7</v>
      </c>
      <c r="S6266">
        <v>26</v>
      </c>
      <c r="T6266" s="7">
        <v>22</v>
      </c>
      <c r="U6266">
        <v>3</v>
      </c>
      <c r="V6266" t="s">
        <v>53</v>
      </c>
      <c r="W6266">
        <f t="shared" si="77"/>
        <v>240</v>
      </c>
      <c r="X6266" s="5">
        <v>4</v>
      </c>
      <c r="Y6266" s="15" t="s">
        <v>48</v>
      </c>
      <c r="Z6266" t="s">
        <v>55</v>
      </c>
      <c r="AA6266" t="s">
        <v>1156</v>
      </c>
      <c r="AB6266">
        <v>4</v>
      </c>
      <c r="AC6266" s="3" t="s">
        <v>1489</v>
      </c>
      <c r="AD6266" s="3" t="s">
        <v>1489</v>
      </c>
      <c r="AE6266" t="s">
        <v>1488</v>
      </c>
    </row>
    <row r="6267" spans="1:31" ht="14.4" x14ac:dyDescent="0.3">
      <c r="A6267">
        <v>54</v>
      </c>
      <c r="B6267" t="s">
        <v>24</v>
      </c>
      <c r="C6267" t="s">
        <v>471</v>
      </c>
      <c r="D6267" t="s">
        <v>123</v>
      </c>
      <c r="E6267">
        <v>2003</v>
      </c>
      <c r="F6267" t="s">
        <v>873</v>
      </c>
      <c r="G6267" t="s">
        <v>874</v>
      </c>
      <c r="H6267" s="3" t="s">
        <v>875</v>
      </c>
      <c r="I6267" s="8">
        <v>3.766667</v>
      </c>
      <c r="J6267" s="8">
        <v>-76.95</v>
      </c>
      <c r="K6267" t="s">
        <v>109</v>
      </c>
      <c r="L6267" t="s">
        <v>877</v>
      </c>
      <c r="M6267" t="s">
        <v>878</v>
      </c>
      <c r="N6267" s="25" t="s">
        <v>879</v>
      </c>
      <c r="O6267" s="12">
        <v>1995</v>
      </c>
      <c r="P6267" s="12">
        <v>6</v>
      </c>
      <c r="Q6267" s="12">
        <v>1997</v>
      </c>
      <c r="R6267" s="12">
        <v>7</v>
      </c>
      <c r="S6267">
        <v>26</v>
      </c>
      <c r="T6267" s="7">
        <v>22</v>
      </c>
      <c r="U6267">
        <v>3</v>
      </c>
      <c r="V6267" t="s">
        <v>53</v>
      </c>
      <c r="W6267">
        <f t="shared" si="77"/>
        <v>240</v>
      </c>
      <c r="X6267" s="5">
        <v>4</v>
      </c>
      <c r="Y6267" s="15" t="s">
        <v>48</v>
      </c>
      <c r="Z6267" t="s">
        <v>55</v>
      </c>
      <c r="AA6267" t="s">
        <v>1136</v>
      </c>
      <c r="AB6267">
        <v>3</v>
      </c>
      <c r="AC6267" s="3" t="s">
        <v>1489</v>
      </c>
      <c r="AD6267" s="3" t="s">
        <v>1489</v>
      </c>
      <c r="AE6267" t="s">
        <v>1488</v>
      </c>
    </row>
    <row r="6268" spans="1:31" ht="14.4" x14ac:dyDescent="0.3">
      <c r="A6268">
        <v>54</v>
      </c>
      <c r="B6268" t="s">
        <v>24</v>
      </c>
      <c r="C6268" t="s">
        <v>471</v>
      </c>
      <c r="D6268" t="s">
        <v>123</v>
      </c>
      <c r="E6268">
        <v>2003</v>
      </c>
      <c r="F6268" t="s">
        <v>873</v>
      </c>
      <c r="G6268" t="s">
        <v>874</v>
      </c>
      <c r="H6268" s="3" t="s">
        <v>875</v>
      </c>
      <c r="I6268" s="8">
        <v>3.766667</v>
      </c>
      <c r="J6268" s="8">
        <v>-76.95</v>
      </c>
      <c r="K6268" t="s">
        <v>109</v>
      </c>
      <c r="L6268" t="s">
        <v>877</v>
      </c>
      <c r="M6268" t="s">
        <v>878</v>
      </c>
      <c r="N6268" s="25" t="s">
        <v>879</v>
      </c>
      <c r="O6268" s="12">
        <v>1995</v>
      </c>
      <c r="P6268" s="12">
        <v>6</v>
      </c>
      <c r="Q6268" s="12">
        <v>1997</v>
      </c>
      <c r="R6268" s="12">
        <v>7</v>
      </c>
      <c r="S6268">
        <v>26</v>
      </c>
      <c r="T6268" s="7">
        <v>22</v>
      </c>
      <c r="U6268">
        <v>3</v>
      </c>
      <c r="V6268" t="s">
        <v>53</v>
      </c>
      <c r="W6268">
        <f t="shared" si="77"/>
        <v>240</v>
      </c>
      <c r="X6268" s="5">
        <v>4</v>
      </c>
      <c r="Y6268" s="15" t="s">
        <v>48</v>
      </c>
      <c r="Z6268" t="s">
        <v>55</v>
      </c>
      <c r="AA6268" t="s">
        <v>1159</v>
      </c>
      <c r="AB6268">
        <v>63</v>
      </c>
      <c r="AC6268" s="3" t="s">
        <v>1489</v>
      </c>
      <c r="AD6268" s="3" t="s">
        <v>1489</v>
      </c>
      <c r="AE6268" t="s">
        <v>1488</v>
      </c>
    </row>
    <row r="6269" spans="1:31" ht="14.4" x14ac:dyDescent="0.3">
      <c r="A6269">
        <v>54</v>
      </c>
      <c r="B6269" t="s">
        <v>24</v>
      </c>
      <c r="C6269" t="s">
        <v>471</v>
      </c>
      <c r="D6269" t="s">
        <v>123</v>
      </c>
      <c r="E6269">
        <v>2003</v>
      </c>
      <c r="F6269" t="s">
        <v>873</v>
      </c>
      <c r="G6269" t="s">
        <v>874</v>
      </c>
      <c r="H6269" s="3" t="s">
        <v>875</v>
      </c>
      <c r="I6269" s="8">
        <v>3.766667</v>
      </c>
      <c r="J6269" s="8">
        <v>-76.95</v>
      </c>
      <c r="K6269" t="s">
        <v>109</v>
      </c>
      <c r="L6269" t="s">
        <v>877</v>
      </c>
      <c r="M6269" t="s">
        <v>878</v>
      </c>
      <c r="N6269" s="25" t="s">
        <v>879</v>
      </c>
      <c r="O6269" s="12">
        <v>1995</v>
      </c>
      <c r="P6269" s="12">
        <v>6</v>
      </c>
      <c r="Q6269" s="12">
        <v>1997</v>
      </c>
      <c r="R6269" s="12">
        <v>7</v>
      </c>
      <c r="S6269">
        <v>26</v>
      </c>
      <c r="T6269" s="7">
        <v>22</v>
      </c>
      <c r="U6269">
        <v>3</v>
      </c>
      <c r="V6269" t="s">
        <v>53</v>
      </c>
      <c r="W6269">
        <f t="shared" si="77"/>
        <v>240</v>
      </c>
      <c r="X6269" s="5">
        <v>4</v>
      </c>
      <c r="Y6269" s="15" t="s">
        <v>48</v>
      </c>
      <c r="Z6269" t="s">
        <v>55</v>
      </c>
      <c r="AA6269" t="s">
        <v>1160</v>
      </c>
      <c r="AB6269">
        <v>7</v>
      </c>
      <c r="AC6269" s="3" t="s">
        <v>1489</v>
      </c>
      <c r="AD6269" s="3" t="s">
        <v>1489</v>
      </c>
      <c r="AE6269" t="s">
        <v>1488</v>
      </c>
    </row>
    <row r="6270" spans="1:31" ht="14.4" x14ac:dyDescent="0.3">
      <c r="A6270">
        <v>54</v>
      </c>
      <c r="B6270" t="s">
        <v>24</v>
      </c>
      <c r="C6270" t="s">
        <v>471</v>
      </c>
      <c r="D6270" t="s">
        <v>123</v>
      </c>
      <c r="E6270">
        <v>2003</v>
      </c>
      <c r="F6270" t="s">
        <v>873</v>
      </c>
      <c r="G6270" t="s">
        <v>874</v>
      </c>
      <c r="H6270" s="3" t="s">
        <v>875</v>
      </c>
      <c r="I6270" s="8">
        <v>3.766667</v>
      </c>
      <c r="J6270" s="8">
        <v>-76.95</v>
      </c>
      <c r="K6270" t="s">
        <v>109</v>
      </c>
      <c r="L6270" t="s">
        <v>877</v>
      </c>
      <c r="M6270" t="s">
        <v>878</v>
      </c>
      <c r="N6270" s="25" t="s">
        <v>879</v>
      </c>
      <c r="O6270" s="12">
        <v>1995</v>
      </c>
      <c r="P6270" s="12">
        <v>6</v>
      </c>
      <c r="Q6270" s="12">
        <v>1997</v>
      </c>
      <c r="R6270" s="12">
        <v>7</v>
      </c>
      <c r="S6270">
        <v>26</v>
      </c>
      <c r="T6270" s="7">
        <v>22</v>
      </c>
      <c r="U6270">
        <v>3</v>
      </c>
      <c r="V6270" t="s">
        <v>53</v>
      </c>
      <c r="W6270">
        <f t="shared" si="77"/>
        <v>240</v>
      </c>
      <c r="X6270" s="5">
        <v>4</v>
      </c>
      <c r="Y6270" s="15" t="s">
        <v>48</v>
      </c>
      <c r="Z6270" t="s">
        <v>55</v>
      </c>
      <c r="AA6270" t="s">
        <v>1161</v>
      </c>
      <c r="AB6270">
        <v>33</v>
      </c>
      <c r="AC6270" s="3" t="s">
        <v>1489</v>
      </c>
      <c r="AD6270" s="3" t="s">
        <v>1489</v>
      </c>
      <c r="AE6270" t="s">
        <v>1488</v>
      </c>
    </row>
    <row r="6271" spans="1:31" ht="14.4" x14ac:dyDescent="0.3">
      <c r="A6271">
        <v>54</v>
      </c>
      <c r="B6271" t="s">
        <v>24</v>
      </c>
      <c r="C6271" t="s">
        <v>471</v>
      </c>
      <c r="D6271" t="s">
        <v>123</v>
      </c>
      <c r="E6271">
        <v>2003</v>
      </c>
      <c r="F6271" t="s">
        <v>873</v>
      </c>
      <c r="G6271" t="s">
        <v>874</v>
      </c>
      <c r="H6271" s="3" t="s">
        <v>875</v>
      </c>
      <c r="I6271" s="8">
        <v>3.766667</v>
      </c>
      <c r="J6271" s="8">
        <v>-76.95</v>
      </c>
      <c r="K6271" t="s">
        <v>109</v>
      </c>
      <c r="L6271" t="s">
        <v>877</v>
      </c>
      <c r="M6271" t="s">
        <v>878</v>
      </c>
      <c r="N6271" s="25" t="s">
        <v>879</v>
      </c>
      <c r="O6271" s="12">
        <v>1995</v>
      </c>
      <c r="P6271" s="12">
        <v>6</v>
      </c>
      <c r="Q6271" s="12">
        <v>1997</v>
      </c>
      <c r="R6271" s="12">
        <v>7</v>
      </c>
      <c r="S6271">
        <v>26</v>
      </c>
      <c r="T6271" s="7">
        <v>22</v>
      </c>
      <c r="U6271">
        <v>3</v>
      </c>
      <c r="V6271" t="s">
        <v>53</v>
      </c>
      <c r="W6271">
        <f t="shared" si="77"/>
        <v>240</v>
      </c>
      <c r="X6271" s="5">
        <v>4</v>
      </c>
      <c r="Y6271" s="15" t="s">
        <v>48</v>
      </c>
      <c r="Z6271" t="s">
        <v>55</v>
      </c>
      <c r="AA6271" t="s">
        <v>655</v>
      </c>
      <c r="AB6271">
        <v>276</v>
      </c>
      <c r="AC6271" s="3" t="s">
        <v>1489</v>
      </c>
      <c r="AD6271" s="3" t="s">
        <v>1489</v>
      </c>
      <c r="AE6271" t="s">
        <v>1488</v>
      </c>
    </row>
    <row r="6272" spans="1:31" ht="14.4" x14ac:dyDescent="0.3">
      <c r="A6272">
        <v>54</v>
      </c>
      <c r="B6272" t="s">
        <v>24</v>
      </c>
      <c r="C6272" t="s">
        <v>471</v>
      </c>
      <c r="D6272" t="s">
        <v>123</v>
      </c>
      <c r="E6272">
        <v>2003</v>
      </c>
      <c r="F6272" t="s">
        <v>873</v>
      </c>
      <c r="G6272" t="s">
        <v>874</v>
      </c>
      <c r="H6272" s="3" t="s">
        <v>875</v>
      </c>
      <c r="I6272" s="8">
        <v>3.766667</v>
      </c>
      <c r="J6272" s="8">
        <v>-76.95</v>
      </c>
      <c r="K6272" t="s">
        <v>109</v>
      </c>
      <c r="L6272" t="s">
        <v>877</v>
      </c>
      <c r="M6272" t="s">
        <v>878</v>
      </c>
      <c r="N6272" s="25" t="s">
        <v>879</v>
      </c>
      <c r="O6272" s="12">
        <v>1995</v>
      </c>
      <c r="P6272" s="12">
        <v>6</v>
      </c>
      <c r="Q6272" s="12">
        <v>1997</v>
      </c>
      <c r="R6272" s="12">
        <v>7</v>
      </c>
      <c r="S6272">
        <v>26</v>
      </c>
      <c r="T6272" s="7">
        <v>22</v>
      </c>
      <c r="U6272">
        <v>3</v>
      </c>
      <c r="V6272" t="s">
        <v>53</v>
      </c>
      <c r="W6272">
        <f t="shared" si="77"/>
        <v>240</v>
      </c>
      <c r="X6272" s="5">
        <v>4</v>
      </c>
      <c r="Y6272" s="15" t="s">
        <v>48</v>
      </c>
      <c r="Z6272" t="s">
        <v>55</v>
      </c>
      <c r="AA6272" t="s">
        <v>379</v>
      </c>
      <c r="AB6272">
        <v>17</v>
      </c>
      <c r="AC6272" s="3" t="s">
        <v>1489</v>
      </c>
      <c r="AD6272" s="3" t="s">
        <v>1489</v>
      </c>
      <c r="AE6272" t="s">
        <v>1488</v>
      </c>
    </row>
    <row r="6273" spans="1:31" ht="14.4" x14ac:dyDescent="0.3">
      <c r="A6273">
        <v>54</v>
      </c>
      <c r="B6273" t="s">
        <v>24</v>
      </c>
      <c r="C6273" t="s">
        <v>471</v>
      </c>
      <c r="D6273" t="s">
        <v>123</v>
      </c>
      <c r="E6273">
        <v>2003</v>
      </c>
      <c r="F6273" t="s">
        <v>873</v>
      </c>
      <c r="G6273" t="s">
        <v>874</v>
      </c>
      <c r="H6273" s="3" t="s">
        <v>875</v>
      </c>
      <c r="I6273" s="8">
        <v>3.766667</v>
      </c>
      <c r="J6273" s="8">
        <v>-76.95</v>
      </c>
      <c r="K6273" t="s">
        <v>109</v>
      </c>
      <c r="L6273" t="s">
        <v>877</v>
      </c>
      <c r="M6273" t="s">
        <v>878</v>
      </c>
      <c r="N6273" s="25" t="s">
        <v>879</v>
      </c>
      <c r="O6273" s="12">
        <v>1995</v>
      </c>
      <c r="P6273" s="12">
        <v>6</v>
      </c>
      <c r="Q6273" s="12">
        <v>1997</v>
      </c>
      <c r="R6273" s="12">
        <v>7</v>
      </c>
      <c r="S6273">
        <v>26</v>
      </c>
      <c r="T6273" s="7">
        <v>22</v>
      </c>
      <c r="U6273">
        <v>3</v>
      </c>
      <c r="V6273" t="s">
        <v>53</v>
      </c>
      <c r="W6273">
        <f t="shared" si="77"/>
        <v>240</v>
      </c>
      <c r="X6273" s="5">
        <v>4</v>
      </c>
      <c r="Y6273" s="15" t="s">
        <v>48</v>
      </c>
      <c r="Z6273" t="s">
        <v>55</v>
      </c>
      <c r="AA6273" t="s">
        <v>1205</v>
      </c>
      <c r="AB6273">
        <v>0</v>
      </c>
      <c r="AC6273" s="3" t="s">
        <v>1489</v>
      </c>
      <c r="AD6273" s="3" t="s">
        <v>1489</v>
      </c>
      <c r="AE6273" t="s">
        <v>1488</v>
      </c>
    </row>
    <row r="6274" spans="1:31" ht="14.4" x14ac:dyDescent="0.3">
      <c r="A6274">
        <v>54</v>
      </c>
      <c r="B6274" t="s">
        <v>24</v>
      </c>
      <c r="C6274" t="s">
        <v>471</v>
      </c>
      <c r="D6274" t="s">
        <v>123</v>
      </c>
      <c r="E6274">
        <v>2003</v>
      </c>
      <c r="F6274" t="s">
        <v>873</v>
      </c>
      <c r="G6274" t="s">
        <v>874</v>
      </c>
      <c r="H6274" s="3" t="s">
        <v>875</v>
      </c>
      <c r="I6274" s="8">
        <v>3.766667</v>
      </c>
      <c r="J6274" s="8">
        <v>-76.95</v>
      </c>
      <c r="K6274" t="s">
        <v>109</v>
      </c>
      <c r="L6274" t="s">
        <v>877</v>
      </c>
      <c r="M6274" t="s">
        <v>878</v>
      </c>
      <c r="N6274" s="25" t="s">
        <v>879</v>
      </c>
      <c r="O6274" s="12">
        <v>1995</v>
      </c>
      <c r="P6274" s="12">
        <v>6</v>
      </c>
      <c r="Q6274" s="12">
        <v>1997</v>
      </c>
      <c r="R6274" s="12">
        <v>7</v>
      </c>
      <c r="S6274">
        <v>26</v>
      </c>
      <c r="T6274" s="7">
        <v>22</v>
      </c>
      <c r="U6274">
        <v>3</v>
      </c>
      <c r="V6274" t="s">
        <v>53</v>
      </c>
      <c r="W6274">
        <f t="shared" si="77"/>
        <v>240</v>
      </c>
      <c r="X6274" s="5">
        <v>4</v>
      </c>
      <c r="Y6274" s="15" t="s">
        <v>48</v>
      </c>
      <c r="Z6274" t="s">
        <v>55</v>
      </c>
      <c r="AA6274" t="s">
        <v>1083</v>
      </c>
      <c r="AB6274">
        <v>0</v>
      </c>
      <c r="AC6274" s="3" t="s">
        <v>1489</v>
      </c>
      <c r="AD6274" s="3" t="s">
        <v>1489</v>
      </c>
      <c r="AE6274" t="s">
        <v>1488</v>
      </c>
    </row>
    <row r="6275" spans="1:31" ht="14.4" x14ac:dyDescent="0.3">
      <c r="A6275">
        <v>54</v>
      </c>
      <c r="B6275" t="s">
        <v>24</v>
      </c>
      <c r="C6275" t="s">
        <v>471</v>
      </c>
      <c r="D6275" t="s">
        <v>123</v>
      </c>
      <c r="E6275">
        <v>2003</v>
      </c>
      <c r="F6275" t="s">
        <v>873</v>
      </c>
      <c r="G6275" t="s">
        <v>874</v>
      </c>
      <c r="H6275" s="3" t="s">
        <v>875</v>
      </c>
      <c r="I6275" s="8">
        <v>3.766667</v>
      </c>
      <c r="J6275" s="8">
        <v>-76.95</v>
      </c>
      <c r="K6275" t="s">
        <v>109</v>
      </c>
      <c r="L6275" t="s">
        <v>877</v>
      </c>
      <c r="M6275" t="s">
        <v>878</v>
      </c>
      <c r="N6275" s="25" t="s">
        <v>879</v>
      </c>
      <c r="O6275" s="12">
        <v>1995</v>
      </c>
      <c r="P6275" s="12">
        <v>6</v>
      </c>
      <c r="Q6275" s="12">
        <v>1997</v>
      </c>
      <c r="R6275" s="12">
        <v>7</v>
      </c>
      <c r="S6275">
        <v>26</v>
      </c>
      <c r="T6275" s="7">
        <v>22</v>
      </c>
      <c r="U6275">
        <v>3</v>
      </c>
      <c r="V6275" t="s">
        <v>53</v>
      </c>
      <c r="W6275">
        <f t="shared" si="77"/>
        <v>240</v>
      </c>
      <c r="X6275" s="5">
        <v>4</v>
      </c>
      <c r="Y6275" s="15" t="s">
        <v>48</v>
      </c>
      <c r="Z6275" t="s">
        <v>55</v>
      </c>
      <c r="AA6275" t="s">
        <v>876</v>
      </c>
      <c r="AB6275">
        <v>2</v>
      </c>
      <c r="AC6275" s="3" t="s">
        <v>1489</v>
      </c>
      <c r="AD6275" s="3" t="s">
        <v>1489</v>
      </c>
      <c r="AE6275" t="s">
        <v>1488</v>
      </c>
    </row>
    <row r="6276" spans="1:31" ht="14.4" x14ac:dyDescent="0.3">
      <c r="A6276">
        <v>54</v>
      </c>
      <c r="B6276" t="s">
        <v>24</v>
      </c>
      <c r="C6276" t="s">
        <v>471</v>
      </c>
      <c r="D6276" t="s">
        <v>123</v>
      </c>
      <c r="E6276">
        <v>2003</v>
      </c>
      <c r="F6276" t="s">
        <v>873</v>
      </c>
      <c r="G6276" t="s">
        <v>874</v>
      </c>
      <c r="H6276" s="3" t="s">
        <v>875</v>
      </c>
      <c r="I6276" s="8">
        <v>3.766667</v>
      </c>
      <c r="J6276" s="8">
        <v>-76.95</v>
      </c>
      <c r="K6276" t="s">
        <v>109</v>
      </c>
      <c r="L6276" t="s">
        <v>877</v>
      </c>
      <c r="M6276" t="s">
        <v>878</v>
      </c>
      <c r="N6276" s="25" t="s">
        <v>879</v>
      </c>
      <c r="O6276" s="12">
        <v>1995</v>
      </c>
      <c r="P6276" s="12">
        <v>6</v>
      </c>
      <c r="Q6276" s="12">
        <v>1997</v>
      </c>
      <c r="R6276" s="12">
        <v>7</v>
      </c>
      <c r="S6276">
        <v>26</v>
      </c>
      <c r="T6276" s="7">
        <v>22</v>
      </c>
      <c r="U6276">
        <v>3</v>
      </c>
      <c r="V6276" t="s">
        <v>53</v>
      </c>
      <c r="W6276">
        <f t="shared" si="77"/>
        <v>240</v>
      </c>
      <c r="X6276" s="5">
        <v>4</v>
      </c>
      <c r="Y6276" s="15" t="s">
        <v>48</v>
      </c>
      <c r="Z6276" t="s">
        <v>55</v>
      </c>
      <c r="AA6276" t="s">
        <v>1167</v>
      </c>
      <c r="AB6276">
        <v>8</v>
      </c>
      <c r="AC6276" s="3" t="s">
        <v>1489</v>
      </c>
      <c r="AD6276" s="3" t="s">
        <v>1489</v>
      </c>
      <c r="AE6276" t="s">
        <v>1488</v>
      </c>
    </row>
    <row r="6277" spans="1:31" ht="14.4" x14ac:dyDescent="0.3">
      <c r="A6277">
        <v>54</v>
      </c>
      <c r="B6277" t="s">
        <v>24</v>
      </c>
      <c r="C6277" t="s">
        <v>471</v>
      </c>
      <c r="D6277" t="s">
        <v>123</v>
      </c>
      <c r="E6277">
        <v>2003</v>
      </c>
      <c r="F6277" t="s">
        <v>873</v>
      </c>
      <c r="G6277" t="s">
        <v>874</v>
      </c>
      <c r="H6277" s="3" t="s">
        <v>875</v>
      </c>
      <c r="I6277" s="8">
        <v>3.766667</v>
      </c>
      <c r="J6277" s="8">
        <v>-76.95</v>
      </c>
      <c r="K6277" t="s">
        <v>109</v>
      </c>
      <c r="L6277" t="s">
        <v>877</v>
      </c>
      <c r="M6277" t="s">
        <v>878</v>
      </c>
      <c r="N6277" s="25" t="s">
        <v>879</v>
      </c>
      <c r="O6277" s="12">
        <v>1995</v>
      </c>
      <c r="P6277" s="12">
        <v>6</v>
      </c>
      <c r="Q6277" s="12">
        <v>1997</v>
      </c>
      <c r="R6277" s="12">
        <v>7</v>
      </c>
      <c r="S6277">
        <v>26</v>
      </c>
      <c r="T6277" s="7">
        <v>22</v>
      </c>
      <c r="U6277">
        <v>3</v>
      </c>
      <c r="V6277" t="s">
        <v>53</v>
      </c>
      <c r="W6277">
        <f t="shared" si="77"/>
        <v>240</v>
      </c>
      <c r="X6277" s="5">
        <v>4</v>
      </c>
      <c r="Y6277" s="15" t="s">
        <v>48</v>
      </c>
      <c r="Z6277" t="s">
        <v>55</v>
      </c>
      <c r="AA6277" t="s">
        <v>1206</v>
      </c>
      <c r="AB6277">
        <v>14</v>
      </c>
      <c r="AC6277" s="3" t="s">
        <v>1489</v>
      </c>
      <c r="AD6277" s="3" t="s">
        <v>1489</v>
      </c>
      <c r="AE6277" t="s">
        <v>1488</v>
      </c>
    </row>
    <row r="6278" spans="1:31" ht="14.4" x14ac:dyDescent="0.3">
      <c r="A6278">
        <v>54</v>
      </c>
      <c r="B6278" t="s">
        <v>24</v>
      </c>
      <c r="C6278" t="s">
        <v>471</v>
      </c>
      <c r="D6278" t="s">
        <v>123</v>
      </c>
      <c r="E6278">
        <v>2003</v>
      </c>
      <c r="F6278" t="s">
        <v>873</v>
      </c>
      <c r="G6278" t="s">
        <v>874</v>
      </c>
      <c r="H6278" s="3" t="s">
        <v>875</v>
      </c>
      <c r="I6278" s="8">
        <v>3.766667</v>
      </c>
      <c r="J6278" s="8">
        <v>-76.95</v>
      </c>
      <c r="K6278" t="s">
        <v>109</v>
      </c>
      <c r="L6278" t="s">
        <v>877</v>
      </c>
      <c r="M6278" t="s">
        <v>878</v>
      </c>
      <c r="N6278" s="25" t="s">
        <v>879</v>
      </c>
      <c r="O6278" s="12">
        <v>1995</v>
      </c>
      <c r="P6278" s="12">
        <v>6</v>
      </c>
      <c r="Q6278" s="12">
        <v>1997</v>
      </c>
      <c r="R6278" s="12">
        <v>7</v>
      </c>
      <c r="S6278">
        <v>26</v>
      </c>
      <c r="T6278" s="7">
        <v>22</v>
      </c>
      <c r="U6278">
        <v>3</v>
      </c>
      <c r="V6278" t="s">
        <v>53</v>
      </c>
      <c r="W6278">
        <f t="shared" si="77"/>
        <v>240</v>
      </c>
      <c r="X6278" s="5">
        <v>4</v>
      </c>
      <c r="Y6278" s="15" t="s">
        <v>48</v>
      </c>
      <c r="Z6278" t="s">
        <v>55</v>
      </c>
      <c r="AA6278" t="s">
        <v>1207</v>
      </c>
      <c r="AB6278">
        <v>17</v>
      </c>
      <c r="AC6278" s="3" t="s">
        <v>1489</v>
      </c>
      <c r="AD6278" s="3" t="s">
        <v>1489</v>
      </c>
      <c r="AE6278" t="s">
        <v>1488</v>
      </c>
    </row>
    <row r="6279" spans="1:31" ht="14.4" x14ac:dyDescent="0.3">
      <c r="A6279">
        <v>54</v>
      </c>
      <c r="B6279" t="s">
        <v>24</v>
      </c>
      <c r="C6279" t="s">
        <v>471</v>
      </c>
      <c r="D6279" t="s">
        <v>123</v>
      </c>
      <c r="E6279">
        <v>2003</v>
      </c>
      <c r="F6279" t="s">
        <v>873</v>
      </c>
      <c r="G6279" t="s">
        <v>874</v>
      </c>
      <c r="H6279" s="3" t="s">
        <v>875</v>
      </c>
      <c r="I6279" s="8">
        <v>3.766667</v>
      </c>
      <c r="J6279" s="8">
        <v>-76.95</v>
      </c>
      <c r="K6279" t="s">
        <v>109</v>
      </c>
      <c r="L6279" t="s">
        <v>877</v>
      </c>
      <c r="M6279" t="s">
        <v>878</v>
      </c>
      <c r="N6279" s="25" t="s">
        <v>879</v>
      </c>
      <c r="O6279" s="12">
        <v>1995</v>
      </c>
      <c r="P6279" s="12">
        <v>6</v>
      </c>
      <c r="Q6279" s="12">
        <v>1997</v>
      </c>
      <c r="R6279" s="12">
        <v>7</v>
      </c>
      <c r="S6279">
        <v>26</v>
      </c>
      <c r="T6279" s="7">
        <v>22</v>
      </c>
      <c r="U6279">
        <v>3</v>
      </c>
      <c r="V6279" t="s">
        <v>53</v>
      </c>
      <c r="W6279">
        <f t="shared" si="77"/>
        <v>240</v>
      </c>
      <c r="X6279" s="5">
        <v>4</v>
      </c>
      <c r="Y6279" s="15" t="s">
        <v>48</v>
      </c>
      <c r="Z6279" t="s">
        <v>55</v>
      </c>
      <c r="AA6279" t="s">
        <v>1208</v>
      </c>
      <c r="AB6279">
        <v>14</v>
      </c>
      <c r="AC6279" s="3" t="s">
        <v>1489</v>
      </c>
      <c r="AD6279" s="3" t="s">
        <v>1489</v>
      </c>
      <c r="AE6279" t="s">
        <v>1488</v>
      </c>
    </row>
    <row r="6280" spans="1:31" ht="14.4" x14ac:dyDescent="0.3">
      <c r="A6280">
        <v>54</v>
      </c>
      <c r="B6280" t="s">
        <v>24</v>
      </c>
      <c r="C6280" t="s">
        <v>471</v>
      </c>
      <c r="D6280" t="s">
        <v>123</v>
      </c>
      <c r="E6280">
        <v>2003</v>
      </c>
      <c r="F6280" t="s">
        <v>873</v>
      </c>
      <c r="G6280" t="s">
        <v>874</v>
      </c>
      <c r="H6280" s="3" t="s">
        <v>875</v>
      </c>
      <c r="I6280" s="8">
        <v>3.766667</v>
      </c>
      <c r="J6280" s="8">
        <v>-76.95</v>
      </c>
      <c r="K6280" t="s">
        <v>109</v>
      </c>
      <c r="L6280" t="s">
        <v>877</v>
      </c>
      <c r="M6280" t="s">
        <v>878</v>
      </c>
      <c r="N6280" s="25" t="s">
        <v>879</v>
      </c>
      <c r="O6280" s="12">
        <v>1995</v>
      </c>
      <c r="P6280" s="12">
        <v>6</v>
      </c>
      <c r="Q6280" s="12">
        <v>1997</v>
      </c>
      <c r="R6280" s="12">
        <v>7</v>
      </c>
      <c r="S6280">
        <v>26</v>
      </c>
      <c r="T6280" s="7">
        <v>22</v>
      </c>
      <c r="U6280">
        <v>3</v>
      </c>
      <c r="V6280" t="s">
        <v>53</v>
      </c>
      <c r="W6280">
        <f t="shared" si="77"/>
        <v>240</v>
      </c>
      <c r="X6280" s="5">
        <v>4</v>
      </c>
      <c r="Y6280" s="15" t="s">
        <v>48</v>
      </c>
      <c r="Z6280" t="s">
        <v>55</v>
      </c>
      <c r="AA6280" t="s">
        <v>1209</v>
      </c>
      <c r="AB6280">
        <v>0</v>
      </c>
      <c r="AC6280" s="3" t="s">
        <v>1489</v>
      </c>
      <c r="AD6280" s="3" t="s">
        <v>1489</v>
      </c>
      <c r="AE6280" t="s">
        <v>1488</v>
      </c>
    </row>
    <row r="6281" spans="1:31" ht="14.4" x14ac:dyDescent="0.3">
      <c r="A6281">
        <v>54</v>
      </c>
      <c r="B6281" t="s">
        <v>24</v>
      </c>
      <c r="C6281" t="s">
        <v>471</v>
      </c>
      <c r="D6281" t="s">
        <v>123</v>
      </c>
      <c r="E6281">
        <v>2003</v>
      </c>
      <c r="F6281" t="s">
        <v>873</v>
      </c>
      <c r="G6281" t="s">
        <v>874</v>
      </c>
      <c r="H6281" s="3" t="s">
        <v>875</v>
      </c>
      <c r="I6281" s="8">
        <v>3.766667</v>
      </c>
      <c r="J6281" s="8">
        <v>-76.95</v>
      </c>
      <c r="K6281" t="s">
        <v>109</v>
      </c>
      <c r="L6281" t="s">
        <v>877</v>
      </c>
      <c r="M6281" t="s">
        <v>878</v>
      </c>
      <c r="N6281" s="25" t="s">
        <v>879</v>
      </c>
      <c r="O6281" s="12">
        <v>1995</v>
      </c>
      <c r="P6281" s="12">
        <v>6</v>
      </c>
      <c r="Q6281" s="12">
        <v>1997</v>
      </c>
      <c r="R6281" s="12">
        <v>7</v>
      </c>
      <c r="S6281">
        <v>26</v>
      </c>
      <c r="T6281" s="7">
        <v>22</v>
      </c>
      <c r="U6281">
        <v>3</v>
      </c>
      <c r="V6281" t="s">
        <v>53</v>
      </c>
      <c r="W6281">
        <f t="shared" si="77"/>
        <v>240</v>
      </c>
      <c r="X6281" s="5">
        <v>4</v>
      </c>
      <c r="Y6281" s="15" t="s">
        <v>48</v>
      </c>
      <c r="Z6281" t="s">
        <v>55</v>
      </c>
      <c r="AA6281" t="s">
        <v>1210</v>
      </c>
      <c r="AB6281">
        <v>0</v>
      </c>
      <c r="AC6281" s="3" t="s">
        <v>1489</v>
      </c>
      <c r="AD6281" s="3" t="s">
        <v>1489</v>
      </c>
      <c r="AE6281" t="s">
        <v>1488</v>
      </c>
    </row>
    <row r="6282" spans="1:31" ht="14.4" x14ac:dyDescent="0.3">
      <c r="A6282">
        <v>54</v>
      </c>
      <c r="B6282" t="s">
        <v>24</v>
      </c>
      <c r="C6282" t="s">
        <v>471</v>
      </c>
      <c r="D6282" t="s">
        <v>123</v>
      </c>
      <c r="E6282">
        <v>2003</v>
      </c>
      <c r="F6282" t="s">
        <v>873</v>
      </c>
      <c r="G6282" t="s">
        <v>874</v>
      </c>
      <c r="H6282" s="3" t="s">
        <v>875</v>
      </c>
      <c r="I6282" s="8">
        <v>3.766667</v>
      </c>
      <c r="J6282" s="8">
        <v>-76.95</v>
      </c>
      <c r="K6282" t="s">
        <v>109</v>
      </c>
      <c r="L6282" t="s">
        <v>877</v>
      </c>
      <c r="M6282" t="s">
        <v>878</v>
      </c>
      <c r="N6282" s="25" t="s">
        <v>879</v>
      </c>
      <c r="O6282" s="12">
        <v>1995</v>
      </c>
      <c r="P6282" s="12">
        <v>6</v>
      </c>
      <c r="Q6282" s="12">
        <v>1997</v>
      </c>
      <c r="R6282" s="12">
        <v>7</v>
      </c>
      <c r="S6282">
        <v>26</v>
      </c>
      <c r="T6282" s="7">
        <v>22</v>
      </c>
      <c r="U6282">
        <v>3</v>
      </c>
      <c r="V6282" t="s">
        <v>53</v>
      </c>
      <c r="W6282">
        <f t="shared" si="77"/>
        <v>240</v>
      </c>
      <c r="X6282" s="5">
        <v>4</v>
      </c>
      <c r="Y6282" s="15" t="s">
        <v>48</v>
      </c>
      <c r="Z6282" t="s">
        <v>55</v>
      </c>
      <c r="AA6282" t="s">
        <v>1211</v>
      </c>
      <c r="AB6282">
        <v>0</v>
      </c>
      <c r="AC6282" s="3" t="s">
        <v>1489</v>
      </c>
      <c r="AD6282" s="3" t="s">
        <v>1489</v>
      </c>
      <c r="AE6282" t="s">
        <v>1488</v>
      </c>
    </row>
    <row r="6283" spans="1:31" ht="14.4" x14ac:dyDescent="0.3">
      <c r="A6283">
        <v>54</v>
      </c>
      <c r="B6283" t="s">
        <v>24</v>
      </c>
      <c r="C6283" t="s">
        <v>471</v>
      </c>
      <c r="D6283" t="s">
        <v>123</v>
      </c>
      <c r="E6283">
        <v>2003</v>
      </c>
      <c r="F6283" t="s">
        <v>873</v>
      </c>
      <c r="G6283" t="s">
        <v>874</v>
      </c>
      <c r="H6283" s="3" t="s">
        <v>875</v>
      </c>
      <c r="I6283" s="8">
        <v>3.766667</v>
      </c>
      <c r="J6283" s="8">
        <v>-76.95</v>
      </c>
      <c r="K6283" t="s">
        <v>109</v>
      </c>
      <c r="L6283" t="s">
        <v>877</v>
      </c>
      <c r="M6283" t="s">
        <v>878</v>
      </c>
      <c r="N6283" s="25" t="s">
        <v>879</v>
      </c>
      <c r="O6283" s="12">
        <v>1995</v>
      </c>
      <c r="P6283" s="12">
        <v>6</v>
      </c>
      <c r="Q6283" s="12">
        <v>1997</v>
      </c>
      <c r="R6283" s="12">
        <v>7</v>
      </c>
      <c r="S6283">
        <v>26</v>
      </c>
      <c r="T6283" s="7">
        <v>22</v>
      </c>
      <c r="U6283">
        <v>3</v>
      </c>
      <c r="V6283" t="s">
        <v>53</v>
      </c>
      <c r="W6283">
        <f t="shared" si="77"/>
        <v>240</v>
      </c>
      <c r="X6283" s="5">
        <v>4</v>
      </c>
      <c r="Y6283" s="15" t="s">
        <v>48</v>
      </c>
      <c r="Z6283" t="s">
        <v>90</v>
      </c>
      <c r="AA6283" t="s">
        <v>666</v>
      </c>
      <c r="AB6283">
        <v>1</v>
      </c>
      <c r="AC6283" s="3" t="s">
        <v>1489</v>
      </c>
      <c r="AD6283" s="3" t="s">
        <v>1489</v>
      </c>
      <c r="AE6283" t="s">
        <v>1488</v>
      </c>
    </row>
    <row r="6284" spans="1:31" ht="14.4" x14ac:dyDescent="0.3">
      <c r="A6284">
        <v>54</v>
      </c>
      <c r="B6284" t="s">
        <v>24</v>
      </c>
      <c r="C6284" t="s">
        <v>471</v>
      </c>
      <c r="D6284" t="s">
        <v>123</v>
      </c>
      <c r="E6284">
        <v>2003</v>
      </c>
      <c r="F6284" t="s">
        <v>873</v>
      </c>
      <c r="G6284" t="s">
        <v>874</v>
      </c>
      <c r="H6284" s="3" t="s">
        <v>875</v>
      </c>
      <c r="I6284" s="8">
        <v>3.766667</v>
      </c>
      <c r="J6284" s="8">
        <v>-76.95</v>
      </c>
      <c r="K6284" t="s">
        <v>109</v>
      </c>
      <c r="L6284" t="s">
        <v>877</v>
      </c>
      <c r="M6284" t="s">
        <v>878</v>
      </c>
      <c r="N6284" s="25" t="s">
        <v>879</v>
      </c>
      <c r="O6284" s="12">
        <v>1995</v>
      </c>
      <c r="P6284" s="12">
        <v>6</v>
      </c>
      <c r="Q6284" s="12">
        <v>1997</v>
      </c>
      <c r="R6284" s="12">
        <v>7</v>
      </c>
      <c r="S6284">
        <v>26</v>
      </c>
      <c r="T6284" s="7">
        <v>22</v>
      </c>
      <c r="U6284">
        <v>3</v>
      </c>
      <c r="V6284" t="s">
        <v>53</v>
      </c>
      <c r="W6284">
        <f t="shared" si="77"/>
        <v>240</v>
      </c>
      <c r="X6284" s="5">
        <v>4</v>
      </c>
      <c r="Y6284" s="15" t="s">
        <v>48</v>
      </c>
      <c r="Z6284" t="s">
        <v>90</v>
      </c>
      <c r="AA6284" t="s">
        <v>91</v>
      </c>
      <c r="AB6284">
        <v>0</v>
      </c>
      <c r="AC6284" s="3" t="s">
        <v>1489</v>
      </c>
      <c r="AD6284" s="3" t="s">
        <v>1489</v>
      </c>
      <c r="AE6284" t="s">
        <v>1488</v>
      </c>
    </row>
    <row r="6285" spans="1:31" ht="14.4" x14ac:dyDescent="0.3">
      <c r="A6285">
        <v>54</v>
      </c>
      <c r="B6285" t="s">
        <v>24</v>
      </c>
      <c r="C6285" t="s">
        <v>471</v>
      </c>
      <c r="D6285" t="s">
        <v>123</v>
      </c>
      <c r="E6285">
        <v>2003</v>
      </c>
      <c r="F6285" t="s">
        <v>873</v>
      </c>
      <c r="G6285" t="s">
        <v>874</v>
      </c>
      <c r="H6285" s="3" t="s">
        <v>875</v>
      </c>
      <c r="I6285" s="8">
        <v>3.766667</v>
      </c>
      <c r="J6285" s="8">
        <v>-76.95</v>
      </c>
      <c r="K6285" t="s">
        <v>109</v>
      </c>
      <c r="L6285" t="s">
        <v>877</v>
      </c>
      <c r="M6285" t="s">
        <v>878</v>
      </c>
      <c r="N6285" s="25" t="s">
        <v>879</v>
      </c>
      <c r="O6285" s="12">
        <v>1995</v>
      </c>
      <c r="P6285" s="12">
        <v>6</v>
      </c>
      <c r="Q6285" s="12">
        <v>1997</v>
      </c>
      <c r="R6285" s="12">
        <v>7</v>
      </c>
      <c r="S6285">
        <v>26</v>
      </c>
      <c r="T6285" s="7">
        <v>22</v>
      </c>
      <c r="U6285">
        <v>3</v>
      </c>
      <c r="V6285" t="s">
        <v>53</v>
      </c>
      <c r="W6285">
        <f t="shared" si="77"/>
        <v>240</v>
      </c>
      <c r="X6285" s="5">
        <v>4</v>
      </c>
      <c r="Y6285" s="15" t="s">
        <v>48</v>
      </c>
      <c r="Z6285" t="s">
        <v>49</v>
      </c>
      <c r="AA6285" t="s">
        <v>490</v>
      </c>
      <c r="AB6285">
        <v>2</v>
      </c>
      <c r="AC6285" s="3" t="s">
        <v>1489</v>
      </c>
      <c r="AD6285" s="3" t="s">
        <v>1489</v>
      </c>
      <c r="AE6285" t="s">
        <v>1488</v>
      </c>
    </row>
    <row r="6286" spans="1:31" ht="14.4" x14ac:dyDescent="0.3">
      <c r="A6286">
        <v>54</v>
      </c>
      <c r="B6286" t="s">
        <v>24</v>
      </c>
      <c r="C6286" t="s">
        <v>471</v>
      </c>
      <c r="D6286" t="s">
        <v>123</v>
      </c>
      <c r="E6286">
        <v>2003</v>
      </c>
      <c r="F6286" t="s">
        <v>873</v>
      </c>
      <c r="G6286" t="s">
        <v>874</v>
      </c>
      <c r="H6286" s="3" t="s">
        <v>875</v>
      </c>
      <c r="I6286" s="8">
        <v>3.766667</v>
      </c>
      <c r="J6286" s="8">
        <v>-76.95</v>
      </c>
      <c r="K6286" t="s">
        <v>109</v>
      </c>
      <c r="L6286" t="s">
        <v>877</v>
      </c>
      <c r="M6286" t="s">
        <v>878</v>
      </c>
      <c r="N6286" s="25" t="s">
        <v>879</v>
      </c>
      <c r="O6286" s="12">
        <v>1995</v>
      </c>
      <c r="P6286" s="12">
        <v>6</v>
      </c>
      <c r="Q6286" s="12">
        <v>1997</v>
      </c>
      <c r="R6286" s="12">
        <v>7</v>
      </c>
      <c r="S6286">
        <v>26</v>
      </c>
      <c r="T6286" s="7">
        <v>22</v>
      </c>
      <c r="U6286">
        <v>3</v>
      </c>
      <c r="V6286" t="s">
        <v>53</v>
      </c>
      <c r="W6286">
        <f t="shared" si="77"/>
        <v>240</v>
      </c>
      <c r="X6286" s="5">
        <v>4</v>
      </c>
      <c r="Y6286" s="15" t="s">
        <v>48</v>
      </c>
      <c r="Z6286" t="s">
        <v>49</v>
      </c>
      <c r="AA6286" t="s">
        <v>872</v>
      </c>
      <c r="AB6286">
        <v>0</v>
      </c>
      <c r="AC6286" s="3" t="s">
        <v>1489</v>
      </c>
      <c r="AD6286" s="3" t="s">
        <v>1489</v>
      </c>
      <c r="AE6286" t="s">
        <v>1488</v>
      </c>
    </row>
    <row r="6287" spans="1:31" ht="14.4" x14ac:dyDescent="0.3">
      <c r="A6287">
        <v>54</v>
      </c>
      <c r="B6287" t="s">
        <v>24</v>
      </c>
      <c r="C6287" t="s">
        <v>471</v>
      </c>
      <c r="D6287" t="s">
        <v>123</v>
      </c>
      <c r="E6287">
        <v>2003</v>
      </c>
      <c r="F6287" t="s">
        <v>873</v>
      </c>
      <c r="G6287" t="s">
        <v>874</v>
      </c>
      <c r="H6287" s="3" t="s">
        <v>875</v>
      </c>
      <c r="I6287" s="8">
        <v>3.766667</v>
      </c>
      <c r="J6287" s="8">
        <v>-76.95</v>
      </c>
      <c r="K6287" t="s">
        <v>109</v>
      </c>
      <c r="L6287" t="s">
        <v>877</v>
      </c>
      <c r="M6287" t="s">
        <v>878</v>
      </c>
      <c r="N6287" s="25" t="s">
        <v>879</v>
      </c>
      <c r="O6287" s="12">
        <v>1995</v>
      </c>
      <c r="P6287" s="12">
        <v>6</v>
      </c>
      <c r="Q6287" s="12">
        <v>1997</v>
      </c>
      <c r="R6287" s="12">
        <v>7</v>
      </c>
      <c r="S6287">
        <v>26</v>
      </c>
      <c r="T6287" s="7">
        <v>22</v>
      </c>
      <c r="U6287">
        <v>3</v>
      </c>
      <c r="V6287" t="s">
        <v>53</v>
      </c>
      <c r="W6287">
        <f t="shared" si="77"/>
        <v>240</v>
      </c>
      <c r="X6287" s="5">
        <v>4</v>
      </c>
      <c r="Y6287" s="15" t="s">
        <v>48</v>
      </c>
      <c r="Z6287" t="s">
        <v>1131</v>
      </c>
      <c r="AA6287" t="s">
        <v>1132</v>
      </c>
      <c r="AB6287">
        <v>0</v>
      </c>
      <c r="AC6287" s="3" t="s">
        <v>1489</v>
      </c>
      <c r="AD6287" s="3" t="s">
        <v>1489</v>
      </c>
      <c r="AE6287" t="s">
        <v>1488</v>
      </c>
    </row>
    <row r="6288" spans="1:31" ht="14.4" x14ac:dyDescent="0.3">
      <c r="A6288">
        <v>54</v>
      </c>
      <c r="B6288" t="s">
        <v>24</v>
      </c>
      <c r="C6288" t="s">
        <v>471</v>
      </c>
      <c r="D6288" t="s">
        <v>123</v>
      </c>
      <c r="E6288">
        <v>2003</v>
      </c>
      <c r="F6288" t="s">
        <v>873</v>
      </c>
      <c r="G6288" t="s">
        <v>880</v>
      </c>
      <c r="H6288" s="3" t="s">
        <v>881</v>
      </c>
      <c r="I6288" s="8">
        <v>3.766667</v>
      </c>
      <c r="J6288" s="8">
        <v>-76.95</v>
      </c>
      <c r="K6288" t="s">
        <v>109</v>
      </c>
      <c r="L6288" t="s">
        <v>110</v>
      </c>
      <c r="M6288" t="s">
        <v>68</v>
      </c>
      <c r="N6288" s="25" t="s">
        <v>879</v>
      </c>
      <c r="O6288" s="12">
        <v>1995</v>
      </c>
      <c r="P6288" s="12">
        <v>6</v>
      </c>
      <c r="Q6288" s="12">
        <v>1997</v>
      </c>
      <c r="R6288" s="12">
        <v>7</v>
      </c>
      <c r="S6288">
        <v>26</v>
      </c>
      <c r="T6288" s="7">
        <v>22</v>
      </c>
      <c r="U6288">
        <v>3</v>
      </c>
      <c r="V6288" t="s">
        <v>53</v>
      </c>
      <c r="W6288">
        <f t="shared" si="77"/>
        <v>240</v>
      </c>
      <c r="X6288" s="5">
        <v>4</v>
      </c>
      <c r="Y6288" s="15" t="s">
        <v>48</v>
      </c>
      <c r="Z6288" t="s">
        <v>83</v>
      </c>
      <c r="AA6288" t="s">
        <v>1202</v>
      </c>
      <c r="AB6288">
        <v>20</v>
      </c>
      <c r="AC6288" s="3" t="s">
        <v>1489</v>
      </c>
      <c r="AD6288" s="3" t="s">
        <v>1489</v>
      </c>
      <c r="AE6288" t="s">
        <v>1488</v>
      </c>
    </row>
    <row r="6289" spans="1:31" ht="14.4" x14ac:dyDescent="0.3">
      <c r="A6289">
        <v>54</v>
      </c>
      <c r="B6289" t="s">
        <v>24</v>
      </c>
      <c r="C6289" t="s">
        <v>471</v>
      </c>
      <c r="D6289" t="s">
        <v>123</v>
      </c>
      <c r="E6289">
        <v>2003</v>
      </c>
      <c r="F6289" t="s">
        <v>873</v>
      </c>
      <c r="G6289" t="s">
        <v>880</v>
      </c>
      <c r="H6289" s="3" t="s">
        <v>881</v>
      </c>
      <c r="I6289" s="8">
        <v>3.766667</v>
      </c>
      <c r="J6289" s="8">
        <v>-76.95</v>
      </c>
      <c r="K6289" t="s">
        <v>109</v>
      </c>
      <c r="L6289" t="s">
        <v>110</v>
      </c>
      <c r="M6289" t="s">
        <v>68</v>
      </c>
      <c r="N6289" s="25" t="s">
        <v>879</v>
      </c>
      <c r="O6289" s="12">
        <v>1995</v>
      </c>
      <c r="P6289" s="12">
        <v>6</v>
      </c>
      <c r="Q6289" s="12">
        <v>1997</v>
      </c>
      <c r="R6289" s="12">
        <v>7</v>
      </c>
      <c r="S6289">
        <v>26</v>
      </c>
      <c r="T6289" s="7">
        <v>22</v>
      </c>
      <c r="U6289">
        <v>3</v>
      </c>
      <c r="V6289" t="s">
        <v>53</v>
      </c>
      <c r="W6289">
        <f t="shared" si="77"/>
        <v>240</v>
      </c>
      <c r="X6289" s="5">
        <v>4</v>
      </c>
      <c r="Y6289" s="15" t="s">
        <v>48</v>
      </c>
      <c r="Z6289" t="s">
        <v>83</v>
      </c>
      <c r="AA6289" t="s">
        <v>1203</v>
      </c>
      <c r="AB6289">
        <v>27</v>
      </c>
      <c r="AC6289" s="3" t="s">
        <v>1489</v>
      </c>
      <c r="AD6289" s="3" t="s">
        <v>1489</v>
      </c>
      <c r="AE6289" t="s">
        <v>1488</v>
      </c>
    </row>
    <row r="6290" spans="1:31" ht="14.4" x14ac:dyDescent="0.3">
      <c r="A6290">
        <v>54</v>
      </c>
      <c r="B6290" t="s">
        <v>24</v>
      </c>
      <c r="C6290" t="s">
        <v>471</v>
      </c>
      <c r="D6290" t="s">
        <v>123</v>
      </c>
      <c r="E6290">
        <v>2003</v>
      </c>
      <c r="F6290" t="s">
        <v>873</v>
      </c>
      <c r="G6290" t="s">
        <v>880</v>
      </c>
      <c r="H6290" s="3" t="s">
        <v>881</v>
      </c>
      <c r="I6290" s="8">
        <v>3.766667</v>
      </c>
      <c r="J6290" s="8">
        <v>-76.95</v>
      </c>
      <c r="K6290" t="s">
        <v>109</v>
      </c>
      <c r="L6290" t="s">
        <v>110</v>
      </c>
      <c r="M6290" t="s">
        <v>68</v>
      </c>
      <c r="N6290" s="25" t="s">
        <v>879</v>
      </c>
      <c r="O6290" s="12">
        <v>1995</v>
      </c>
      <c r="P6290" s="12">
        <v>6</v>
      </c>
      <c r="Q6290" s="12">
        <v>1997</v>
      </c>
      <c r="R6290" s="12">
        <v>7</v>
      </c>
      <c r="S6290">
        <v>26</v>
      </c>
      <c r="T6290" s="7">
        <v>22</v>
      </c>
      <c r="U6290">
        <v>3</v>
      </c>
      <c r="V6290" t="s">
        <v>53</v>
      </c>
      <c r="W6290">
        <f t="shared" si="77"/>
        <v>240</v>
      </c>
      <c r="X6290" s="5">
        <v>4</v>
      </c>
      <c r="Y6290" s="15" t="s">
        <v>48</v>
      </c>
      <c r="Z6290" t="s">
        <v>83</v>
      </c>
      <c r="AA6290" t="s">
        <v>84</v>
      </c>
      <c r="AB6290">
        <v>38</v>
      </c>
      <c r="AC6290" s="3" t="s">
        <v>1489</v>
      </c>
      <c r="AD6290" s="3" t="s">
        <v>1489</v>
      </c>
      <c r="AE6290" t="s">
        <v>1488</v>
      </c>
    </row>
    <row r="6291" spans="1:31" ht="14.4" x14ac:dyDescent="0.3">
      <c r="A6291">
        <v>54</v>
      </c>
      <c r="B6291" t="s">
        <v>24</v>
      </c>
      <c r="C6291" t="s">
        <v>471</v>
      </c>
      <c r="D6291" t="s">
        <v>123</v>
      </c>
      <c r="E6291">
        <v>2003</v>
      </c>
      <c r="F6291" t="s">
        <v>873</v>
      </c>
      <c r="G6291" t="s">
        <v>880</v>
      </c>
      <c r="H6291" s="3" t="s">
        <v>881</v>
      </c>
      <c r="I6291" s="8">
        <v>3.766667</v>
      </c>
      <c r="J6291" s="8">
        <v>-76.95</v>
      </c>
      <c r="K6291" t="s">
        <v>109</v>
      </c>
      <c r="L6291" t="s">
        <v>110</v>
      </c>
      <c r="M6291" t="s">
        <v>68</v>
      </c>
      <c r="N6291" s="25" t="s">
        <v>879</v>
      </c>
      <c r="O6291" s="12">
        <v>1995</v>
      </c>
      <c r="P6291" s="12">
        <v>6</v>
      </c>
      <c r="Q6291" s="12">
        <v>1997</v>
      </c>
      <c r="R6291" s="12">
        <v>7</v>
      </c>
      <c r="S6291">
        <v>26</v>
      </c>
      <c r="T6291" s="7">
        <v>22</v>
      </c>
      <c r="U6291">
        <v>3</v>
      </c>
      <c r="V6291" t="s">
        <v>53</v>
      </c>
      <c r="W6291">
        <f t="shared" si="77"/>
        <v>240</v>
      </c>
      <c r="X6291" s="5">
        <v>4</v>
      </c>
      <c r="Y6291" s="15" t="s">
        <v>48</v>
      </c>
      <c r="Z6291" t="s">
        <v>83</v>
      </c>
      <c r="AA6291" t="s">
        <v>1204</v>
      </c>
      <c r="AB6291">
        <v>5</v>
      </c>
      <c r="AC6291" s="3" t="s">
        <v>1489</v>
      </c>
      <c r="AD6291" s="3" t="s">
        <v>1489</v>
      </c>
      <c r="AE6291" t="s">
        <v>1488</v>
      </c>
    </row>
    <row r="6292" spans="1:31" ht="14.4" x14ac:dyDescent="0.3">
      <c r="A6292">
        <v>54</v>
      </c>
      <c r="B6292" t="s">
        <v>24</v>
      </c>
      <c r="C6292" t="s">
        <v>471</v>
      </c>
      <c r="D6292" t="s">
        <v>123</v>
      </c>
      <c r="E6292">
        <v>2003</v>
      </c>
      <c r="F6292" t="s">
        <v>873</v>
      </c>
      <c r="G6292" t="s">
        <v>880</v>
      </c>
      <c r="H6292" s="3" t="s">
        <v>881</v>
      </c>
      <c r="I6292" s="8">
        <v>3.766667</v>
      </c>
      <c r="J6292" s="8">
        <v>-76.95</v>
      </c>
      <c r="K6292" t="s">
        <v>109</v>
      </c>
      <c r="L6292" t="s">
        <v>110</v>
      </c>
      <c r="M6292" t="s">
        <v>68</v>
      </c>
      <c r="N6292" s="25" t="s">
        <v>879</v>
      </c>
      <c r="O6292" s="12">
        <v>1995</v>
      </c>
      <c r="P6292" s="12">
        <v>6</v>
      </c>
      <c r="Q6292" s="12">
        <v>1997</v>
      </c>
      <c r="R6292" s="12">
        <v>7</v>
      </c>
      <c r="S6292">
        <v>26</v>
      </c>
      <c r="T6292" s="7">
        <v>22</v>
      </c>
      <c r="U6292">
        <v>3</v>
      </c>
      <c r="V6292" t="s">
        <v>53</v>
      </c>
      <c r="W6292">
        <f t="shared" si="77"/>
        <v>240</v>
      </c>
      <c r="X6292" s="5">
        <v>4</v>
      </c>
      <c r="Y6292" s="15" t="s">
        <v>48</v>
      </c>
      <c r="Z6292" t="s">
        <v>55</v>
      </c>
      <c r="AA6292" t="s">
        <v>1080</v>
      </c>
      <c r="AB6292">
        <v>6</v>
      </c>
      <c r="AC6292" s="3" t="s">
        <v>1489</v>
      </c>
      <c r="AD6292" s="3" t="s">
        <v>1489</v>
      </c>
      <c r="AE6292" t="s">
        <v>1488</v>
      </c>
    </row>
    <row r="6293" spans="1:31" ht="14.4" x14ac:dyDescent="0.3">
      <c r="A6293">
        <v>54</v>
      </c>
      <c r="B6293" t="s">
        <v>24</v>
      </c>
      <c r="C6293" t="s">
        <v>471</v>
      </c>
      <c r="D6293" t="s">
        <v>123</v>
      </c>
      <c r="E6293">
        <v>2003</v>
      </c>
      <c r="F6293" t="s">
        <v>873</v>
      </c>
      <c r="G6293" t="s">
        <v>880</v>
      </c>
      <c r="H6293" s="3" t="s">
        <v>881</v>
      </c>
      <c r="I6293" s="8">
        <v>3.766667</v>
      </c>
      <c r="J6293" s="8">
        <v>-76.95</v>
      </c>
      <c r="K6293" t="s">
        <v>109</v>
      </c>
      <c r="L6293" t="s">
        <v>110</v>
      </c>
      <c r="M6293" t="s">
        <v>68</v>
      </c>
      <c r="N6293" s="25" t="s">
        <v>879</v>
      </c>
      <c r="O6293" s="12">
        <v>1995</v>
      </c>
      <c r="P6293" s="12">
        <v>6</v>
      </c>
      <c r="Q6293" s="12">
        <v>1997</v>
      </c>
      <c r="R6293" s="12">
        <v>7</v>
      </c>
      <c r="S6293">
        <v>26</v>
      </c>
      <c r="T6293" s="7">
        <v>22</v>
      </c>
      <c r="U6293">
        <v>3</v>
      </c>
      <c r="V6293" t="s">
        <v>53</v>
      </c>
      <c r="W6293">
        <f t="shared" si="77"/>
        <v>240</v>
      </c>
      <c r="X6293" s="5">
        <v>4</v>
      </c>
      <c r="Y6293" s="15" t="s">
        <v>48</v>
      </c>
      <c r="Z6293" t="s">
        <v>55</v>
      </c>
      <c r="AA6293" t="s">
        <v>1184</v>
      </c>
      <c r="AB6293">
        <v>1</v>
      </c>
      <c r="AC6293" s="3" t="s">
        <v>1489</v>
      </c>
      <c r="AD6293" s="3" t="s">
        <v>1489</v>
      </c>
      <c r="AE6293" t="s">
        <v>1488</v>
      </c>
    </row>
    <row r="6294" spans="1:31" ht="14.4" x14ac:dyDescent="0.3">
      <c r="A6294">
        <v>54</v>
      </c>
      <c r="B6294" t="s">
        <v>24</v>
      </c>
      <c r="C6294" t="s">
        <v>471</v>
      </c>
      <c r="D6294" t="s">
        <v>123</v>
      </c>
      <c r="E6294">
        <v>2003</v>
      </c>
      <c r="F6294" t="s">
        <v>873</v>
      </c>
      <c r="G6294" t="s">
        <v>880</v>
      </c>
      <c r="H6294" s="3" t="s">
        <v>881</v>
      </c>
      <c r="I6294" s="8">
        <v>3.766667</v>
      </c>
      <c r="J6294" s="8">
        <v>-76.95</v>
      </c>
      <c r="K6294" t="s">
        <v>109</v>
      </c>
      <c r="L6294" t="s">
        <v>110</v>
      </c>
      <c r="M6294" t="s">
        <v>68</v>
      </c>
      <c r="N6294" s="25" t="s">
        <v>879</v>
      </c>
      <c r="O6294" s="12">
        <v>1995</v>
      </c>
      <c r="P6294" s="12">
        <v>6</v>
      </c>
      <c r="Q6294" s="12">
        <v>1997</v>
      </c>
      <c r="R6294" s="12">
        <v>7</v>
      </c>
      <c r="S6294">
        <v>26</v>
      </c>
      <c r="T6294" s="7">
        <v>22</v>
      </c>
      <c r="U6294">
        <v>3</v>
      </c>
      <c r="V6294" t="s">
        <v>53</v>
      </c>
      <c r="W6294">
        <f t="shared" si="77"/>
        <v>240</v>
      </c>
      <c r="X6294" s="5">
        <v>4</v>
      </c>
      <c r="Y6294" s="15" t="s">
        <v>48</v>
      </c>
      <c r="Z6294" t="s">
        <v>55</v>
      </c>
      <c r="AA6294" t="s">
        <v>1146</v>
      </c>
      <c r="AB6294">
        <v>9</v>
      </c>
      <c r="AC6294" s="3" t="s">
        <v>1489</v>
      </c>
      <c r="AD6294" s="3" t="s">
        <v>1489</v>
      </c>
      <c r="AE6294" t="s">
        <v>1488</v>
      </c>
    </row>
    <row r="6295" spans="1:31" ht="14.4" x14ac:dyDescent="0.3">
      <c r="A6295">
        <v>54</v>
      </c>
      <c r="B6295" t="s">
        <v>24</v>
      </c>
      <c r="C6295" t="s">
        <v>471</v>
      </c>
      <c r="D6295" t="s">
        <v>123</v>
      </c>
      <c r="E6295">
        <v>2003</v>
      </c>
      <c r="F6295" t="s">
        <v>873</v>
      </c>
      <c r="G6295" t="s">
        <v>880</v>
      </c>
      <c r="H6295" s="3" t="s">
        <v>881</v>
      </c>
      <c r="I6295" s="8">
        <v>3.766667</v>
      </c>
      <c r="J6295" s="8">
        <v>-76.95</v>
      </c>
      <c r="K6295" t="s">
        <v>109</v>
      </c>
      <c r="L6295" t="s">
        <v>110</v>
      </c>
      <c r="M6295" t="s">
        <v>68</v>
      </c>
      <c r="N6295" s="25" t="s">
        <v>879</v>
      </c>
      <c r="O6295" s="12">
        <v>1995</v>
      </c>
      <c r="P6295" s="12">
        <v>6</v>
      </c>
      <c r="Q6295" s="12">
        <v>1997</v>
      </c>
      <c r="R6295" s="12">
        <v>7</v>
      </c>
      <c r="S6295">
        <v>26</v>
      </c>
      <c r="T6295" s="7">
        <v>22</v>
      </c>
      <c r="U6295">
        <v>3</v>
      </c>
      <c r="V6295" t="s">
        <v>53</v>
      </c>
      <c r="W6295">
        <f t="shared" si="77"/>
        <v>240</v>
      </c>
      <c r="X6295" s="5">
        <v>4</v>
      </c>
      <c r="Y6295" s="15" t="s">
        <v>48</v>
      </c>
      <c r="Z6295" t="s">
        <v>55</v>
      </c>
      <c r="AA6295" t="s">
        <v>503</v>
      </c>
      <c r="AB6295">
        <v>2</v>
      </c>
      <c r="AC6295" s="3" t="s">
        <v>1489</v>
      </c>
      <c r="AD6295" s="3" t="s">
        <v>1489</v>
      </c>
      <c r="AE6295" t="s">
        <v>1488</v>
      </c>
    </row>
    <row r="6296" spans="1:31" ht="14.4" x14ac:dyDescent="0.3">
      <c r="A6296">
        <v>54</v>
      </c>
      <c r="B6296" t="s">
        <v>24</v>
      </c>
      <c r="C6296" t="s">
        <v>471</v>
      </c>
      <c r="D6296" t="s">
        <v>123</v>
      </c>
      <c r="E6296">
        <v>2003</v>
      </c>
      <c r="F6296" t="s">
        <v>873</v>
      </c>
      <c r="G6296" t="s">
        <v>880</v>
      </c>
      <c r="H6296" s="3" t="s">
        <v>881</v>
      </c>
      <c r="I6296" s="8">
        <v>3.766667</v>
      </c>
      <c r="J6296" s="8">
        <v>-76.95</v>
      </c>
      <c r="K6296" t="s">
        <v>109</v>
      </c>
      <c r="L6296" t="s">
        <v>110</v>
      </c>
      <c r="M6296" t="s">
        <v>68</v>
      </c>
      <c r="N6296" s="25" t="s">
        <v>879</v>
      </c>
      <c r="O6296" s="12">
        <v>1995</v>
      </c>
      <c r="P6296" s="12">
        <v>6</v>
      </c>
      <c r="Q6296" s="12">
        <v>1997</v>
      </c>
      <c r="R6296" s="12">
        <v>7</v>
      </c>
      <c r="S6296">
        <v>26</v>
      </c>
      <c r="T6296" s="7">
        <v>22</v>
      </c>
      <c r="U6296">
        <v>3</v>
      </c>
      <c r="V6296" t="s">
        <v>53</v>
      </c>
      <c r="W6296">
        <f t="shared" si="77"/>
        <v>240</v>
      </c>
      <c r="X6296" s="5">
        <v>4</v>
      </c>
      <c r="Y6296" s="15" t="s">
        <v>48</v>
      </c>
      <c r="Z6296" t="s">
        <v>55</v>
      </c>
      <c r="AA6296" t="s">
        <v>1150</v>
      </c>
      <c r="AB6296">
        <v>16</v>
      </c>
      <c r="AC6296" s="3" t="s">
        <v>1489</v>
      </c>
      <c r="AD6296" s="3" t="s">
        <v>1489</v>
      </c>
      <c r="AE6296" t="s">
        <v>1488</v>
      </c>
    </row>
    <row r="6297" spans="1:31" ht="14.4" x14ac:dyDescent="0.3">
      <c r="A6297">
        <v>54</v>
      </c>
      <c r="B6297" t="s">
        <v>24</v>
      </c>
      <c r="C6297" t="s">
        <v>471</v>
      </c>
      <c r="D6297" t="s">
        <v>123</v>
      </c>
      <c r="E6297">
        <v>2003</v>
      </c>
      <c r="F6297" t="s">
        <v>873</v>
      </c>
      <c r="G6297" t="s">
        <v>880</v>
      </c>
      <c r="H6297" s="3" t="s">
        <v>881</v>
      </c>
      <c r="I6297" s="8">
        <v>3.766667</v>
      </c>
      <c r="J6297" s="8">
        <v>-76.95</v>
      </c>
      <c r="K6297" t="s">
        <v>109</v>
      </c>
      <c r="L6297" t="s">
        <v>110</v>
      </c>
      <c r="M6297" t="s">
        <v>68</v>
      </c>
      <c r="N6297" s="25" t="s">
        <v>879</v>
      </c>
      <c r="O6297" s="12">
        <v>1995</v>
      </c>
      <c r="P6297" s="12">
        <v>6</v>
      </c>
      <c r="Q6297" s="12">
        <v>1997</v>
      </c>
      <c r="R6297" s="12">
        <v>7</v>
      </c>
      <c r="S6297">
        <v>26</v>
      </c>
      <c r="T6297" s="7">
        <v>22</v>
      </c>
      <c r="U6297">
        <v>3</v>
      </c>
      <c r="V6297" t="s">
        <v>53</v>
      </c>
      <c r="W6297">
        <f t="shared" si="77"/>
        <v>240</v>
      </c>
      <c r="X6297" s="5">
        <v>4</v>
      </c>
      <c r="Y6297" s="15" t="s">
        <v>48</v>
      </c>
      <c r="Z6297" t="s">
        <v>55</v>
      </c>
      <c r="AA6297" t="s">
        <v>1156</v>
      </c>
      <c r="AB6297">
        <v>1</v>
      </c>
      <c r="AC6297" s="3" t="s">
        <v>1489</v>
      </c>
      <c r="AD6297" s="3" t="s">
        <v>1489</v>
      </c>
      <c r="AE6297" t="s">
        <v>1488</v>
      </c>
    </row>
    <row r="6298" spans="1:31" ht="14.4" x14ac:dyDescent="0.3">
      <c r="A6298">
        <v>54</v>
      </c>
      <c r="B6298" t="s">
        <v>24</v>
      </c>
      <c r="C6298" t="s">
        <v>471</v>
      </c>
      <c r="D6298" t="s">
        <v>123</v>
      </c>
      <c r="E6298">
        <v>2003</v>
      </c>
      <c r="F6298" t="s">
        <v>873</v>
      </c>
      <c r="G6298" t="s">
        <v>880</v>
      </c>
      <c r="H6298" s="3" t="s">
        <v>881</v>
      </c>
      <c r="I6298" s="8">
        <v>3.766667</v>
      </c>
      <c r="J6298" s="8">
        <v>-76.95</v>
      </c>
      <c r="K6298" t="s">
        <v>109</v>
      </c>
      <c r="L6298" t="s">
        <v>110</v>
      </c>
      <c r="M6298" t="s">
        <v>68</v>
      </c>
      <c r="N6298" s="25" t="s">
        <v>879</v>
      </c>
      <c r="O6298" s="12">
        <v>1995</v>
      </c>
      <c r="P6298" s="12">
        <v>6</v>
      </c>
      <c r="Q6298" s="12">
        <v>1997</v>
      </c>
      <c r="R6298" s="12">
        <v>7</v>
      </c>
      <c r="S6298">
        <v>26</v>
      </c>
      <c r="T6298" s="7">
        <v>22</v>
      </c>
      <c r="U6298">
        <v>3</v>
      </c>
      <c r="V6298" t="s">
        <v>53</v>
      </c>
      <c r="W6298">
        <f t="shared" si="77"/>
        <v>240</v>
      </c>
      <c r="X6298" s="5">
        <v>4</v>
      </c>
      <c r="Y6298" s="15" t="s">
        <v>48</v>
      </c>
      <c r="Z6298" t="s">
        <v>55</v>
      </c>
      <c r="AA6298" t="s">
        <v>1136</v>
      </c>
      <c r="AB6298">
        <v>1</v>
      </c>
      <c r="AC6298" s="3" t="s">
        <v>1489</v>
      </c>
      <c r="AD6298" s="3" t="s">
        <v>1489</v>
      </c>
      <c r="AE6298" t="s">
        <v>1488</v>
      </c>
    </row>
    <row r="6299" spans="1:31" ht="14.4" x14ac:dyDescent="0.3">
      <c r="A6299">
        <v>54</v>
      </c>
      <c r="B6299" t="s">
        <v>24</v>
      </c>
      <c r="C6299" t="s">
        <v>471</v>
      </c>
      <c r="D6299" t="s">
        <v>123</v>
      </c>
      <c r="E6299">
        <v>2003</v>
      </c>
      <c r="F6299" t="s">
        <v>873</v>
      </c>
      <c r="G6299" t="s">
        <v>880</v>
      </c>
      <c r="H6299" s="3" t="s">
        <v>881</v>
      </c>
      <c r="I6299" s="8">
        <v>3.766667</v>
      </c>
      <c r="J6299" s="8">
        <v>-76.95</v>
      </c>
      <c r="K6299" t="s">
        <v>109</v>
      </c>
      <c r="L6299" t="s">
        <v>110</v>
      </c>
      <c r="M6299" t="s">
        <v>68</v>
      </c>
      <c r="N6299" s="25" t="s">
        <v>879</v>
      </c>
      <c r="O6299" s="12">
        <v>1995</v>
      </c>
      <c r="P6299" s="12">
        <v>6</v>
      </c>
      <c r="Q6299" s="12">
        <v>1997</v>
      </c>
      <c r="R6299" s="12">
        <v>7</v>
      </c>
      <c r="S6299">
        <v>26</v>
      </c>
      <c r="T6299" s="7">
        <v>22</v>
      </c>
      <c r="U6299">
        <v>3</v>
      </c>
      <c r="V6299" t="s">
        <v>53</v>
      </c>
      <c r="W6299">
        <f t="shared" si="77"/>
        <v>240</v>
      </c>
      <c r="X6299" s="5">
        <v>4</v>
      </c>
      <c r="Y6299" s="15" t="s">
        <v>48</v>
      </c>
      <c r="Z6299" t="s">
        <v>55</v>
      </c>
      <c r="AA6299" t="s">
        <v>1159</v>
      </c>
      <c r="AB6299">
        <v>4</v>
      </c>
      <c r="AC6299" s="3" t="s">
        <v>1489</v>
      </c>
      <c r="AD6299" s="3" t="s">
        <v>1489</v>
      </c>
      <c r="AE6299" t="s">
        <v>1488</v>
      </c>
    </row>
    <row r="6300" spans="1:31" ht="14.4" x14ac:dyDescent="0.3">
      <c r="A6300">
        <v>54</v>
      </c>
      <c r="B6300" t="s">
        <v>24</v>
      </c>
      <c r="C6300" t="s">
        <v>471</v>
      </c>
      <c r="D6300" t="s">
        <v>123</v>
      </c>
      <c r="E6300">
        <v>2003</v>
      </c>
      <c r="F6300" t="s">
        <v>873</v>
      </c>
      <c r="G6300" t="s">
        <v>880</v>
      </c>
      <c r="H6300" s="3" t="s">
        <v>881</v>
      </c>
      <c r="I6300" s="8">
        <v>3.766667</v>
      </c>
      <c r="J6300" s="8">
        <v>-76.95</v>
      </c>
      <c r="K6300" t="s">
        <v>109</v>
      </c>
      <c r="L6300" t="s">
        <v>110</v>
      </c>
      <c r="M6300" t="s">
        <v>68</v>
      </c>
      <c r="N6300" s="25" t="s">
        <v>879</v>
      </c>
      <c r="O6300" s="12">
        <v>1995</v>
      </c>
      <c r="P6300" s="12">
        <v>6</v>
      </c>
      <c r="Q6300" s="12">
        <v>1997</v>
      </c>
      <c r="R6300" s="12">
        <v>7</v>
      </c>
      <c r="S6300">
        <v>26</v>
      </c>
      <c r="T6300" s="7">
        <v>22</v>
      </c>
      <c r="U6300">
        <v>3</v>
      </c>
      <c r="V6300" t="s">
        <v>53</v>
      </c>
      <c r="W6300">
        <f t="shared" si="77"/>
        <v>240</v>
      </c>
      <c r="X6300" s="5">
        <v>4</v>
      </c>
      <c r="Y6300" s="15" t="s">
        <v>48</v>
      </c>
      <c r="Z6300" t="s">
        <v>55</v>
      </c>
      <c r="AA6300" t="s">
        <v>1160</v>
      </c>
      <c r="AB6300">
        <v>0</v>
      </c>
      <c r="AC6300" s="3" t="s">
        <v>1489</v>
      </c>
      <c r="AD6300" s="3" t="s">
        <v>1489</v>
      </c>
      <c r="AE6300" t="s">
        <v>1488</v>
      </c>
    </row>
    <row r="6301" spans="1:31" ht="14.4" x14ac:dyDescent="0.3">
      <c r="A6301">
        <v>54</v>
      </c>
      <c r="B6301" t="s">
        <v>24</v>
      </c>
      <c r="C6301" t="s">
        <v>471</v>
      </c>
      <c r="D6301" t="s">
        <v>123</v>
      </c>
      <c r="E6301">
        <v>2003</v>
      </c>
      <c r="F6301" t="s">
        <v>873</v>
      </c>
      <c r="G6301" t="s">
        <v>880</v>
      </c>
      <c r="H6301" s="3" t="s">
        <v>881</v>
      </c>
      <c r="I6301" s="8">
        <v>3.766667</v>
      </c>
      <c r="J6301" s="8">
        <v>-76.95</v>
      </c>
      <c r="K6301" t="s">
        <v>109</v>
      </c>
      <c r="L6301" t="s">
        <v>110</v>
      </c>
      <c r="M6301" t="s">
        <v>68</v>
      </c>
      <c r="N6301" s="25" t="s">
        <v>879</v>
      </c>
      <c r="O6301" s="12">
        <v>1995</v>
      </c>
      <c r="P6301" s="12">
        <v>6</v>
      </c>
      <c r="Q6301" s="12">
        <v>1997</v>
      </c>
      <c r="R6301" s="12">
        <v>7</v>
      </c>
      <c r="S6301">
        <v>26</v>
      </c>
      <c r="T6301" s="7">
        <v>22</v>
      </c>
      <c r="U6301">
        <v>3</v>
      </c>
      <c r="V6301" t="s">
        <v>53</v>
      </c>
      <c r="W6301">
        <f t="shared" si="77"/>
        <v>240</v>
      </c>
      <c r="X6301" s="5">
        <v>4</v>
      </c>
      <c r="Y6301" s="15" t="s">
        <v>48</v>
      </c>
      <c r="Z6301" t="s">
        <v>55</v>
      </c>
      <c r="AA6301" t="s">
        <v>1161</v>
      </c>
      <c r="AB6301">
        <v>164</v>
      </c>
      <c r="AC6301" s="3" t="s">
        <v>1489</v>
      </c>
      <c r="AD6301" s="3" t="s">
        <v>1489</v>
      </c>
      <c r="AE6301" t="s">
        <v>1488</v>
      </c>
    </row>
    <row r="6302" spans="1:31" ht="14.4" x14ac:dyDescent="0.3">
      <c r="A6302">
        <v>54</v>
      </c>
      <c r="B6302" t="s">
        <v>24</v>
      </c>
      <c r="C6302" t="s">
        <v>471</v>
      </c>
      <c r="D6302" t="s">
        <v>123</v>
      </c>
      <c r="E6302">
        <v>2003</v>
      </c>
      <c r="F6302" t="s">
        <v>873</v>
      </c>
      <c r="G6302" t="s">
        <v>880</v>
      </c>
      <c r="H6302" s="3" t="s">
        <v>881</v>
      </c>
      <c r="I6302" s="8">
        <v>3.766667</v>
      </c>
      <c r="J6302" s="8">
        <v>-76.95</v>
      </c>
      <c r="K6302" t="s">
        <v>109</v>
      </c>
      <c r="L6302" t="s">
        <v>110</v>
      </c>
      <c r="M6302" t="s">
        <v>68</v>
      </c>
      <c r="N6302" s="25" t="s">
        <v>879</v>
      </c>
      <c r="O6302" s="12">
        <v>1995</v>
      </c>
      <c r="P6302" s="12">
        <v>6</v>
      </c>
      <c r="Q6302" s="12">
        <v>1997</v>
      </c>
      <c r="R6302" s="12">
        <v>7</v>
      </c>
      <c r="S6302">
        <v>26</v>
      </c>
      <c r="T6302" s="7">
        <v>22</v>
      </c>
      <c r="U6302">
        <v>3</v>
      </c>
      <c r="V6302" t="s">
        <v>53</v>
      </c>
      <c r="W6302">
        <f t="shared" si="77"/>
        <v>240</v>
      </c>
      <c r="X6302" s="5">
        <v>4</v>
      </c>
      <c r="Y6302" s="15" t="s">
        <v>48</v>
      </c>
      <c r="Z6302" t="s">
        <v>55</v>
      </c>
      <c r="AA6302" t="s">
        <v>655</v>
      </c>
      <c r="AB6302">
        <v>76</v>
      </c>
      <c r="AC6302" s="3" t="s">
        <v>1489</v>
      </c>
      <c r="AD6302" s="3" t="s">
        <v>1489</v>
      </c>
      <c r="AE6302" t="s">
        <v>1488</v>
      </c>
    </row>
    <row r="6303" spans="1:31" ht="14.4" x14ac:dyDescent="0.3">
      <c r="A6303">
        <v>54</v>
      </c>
      <c r="B6303" t="s">
        <v>24</v>
      </c>
      <c r="C6303" t="s">
        <v>471</v>
      </c>
      <c r="D6303" t="s">
        <v>123</v>
      </c>
      <c r="E6303">
        <v>2003</v>
      </c>
      <c r="F6303" t="s">
        <v>873</v>
      </c>
      <c r="G6303" t="s">
        <v>880</v>
      </c>
      <c r="H6303" s="3" t="s">
        <v>881</v>
      </c>
      <c r="I6303" s="8">
        <v>3.766667</v>
      </c>
      <c r="J6303" s="8">
        <v>-76.95</v>
      </c>
      <c r="K6303" t="s">
        <v>109</v>
      </c>
      <c r="L6303" t="s">
        <v>110</v>
      </c>
      <c r="M6303" t="s">
        <v>68</v>
      </c>
      <c r="N6303" s="25" t="s">
        <v>879</v>
      </c>
      <c r="O6303" s="12">
        <v>1995</v>
      </c>
      <c r="P6303" s="12">
        <v>6</v>
      </c>
      <c r="Q6303" s="12">
        <v>1997</v>
      </c>
      <c r="R6303" s="12">
        <v>7</v>
      </c>
      <c r="S6303">
        <v>26</v>
      </c>
      <c r="T6303" s="7">
        <v>22</v>
      </c>
      <c r="U6303">
        <v>3</v>
      </c>
      <c r="V6303" t="s">
        <v>53</v>
      </c>
      <c r="W6303">
        <f t="shared" si="77"/>
        <v>240</v>
      </c>
      <c r="X6303" s="5">
        <v>4</v>
      </c>
      <c r="Y6303" s="15" t="s">
        <v>48</v>
      </c>
      <c r="Z6303" t="s">
        <v>55</v>
      </c>
      <c r="AA6303" t="s">
        <v>379</v>
      </c>
      <c r="AB6303">
        <v>107</v>
      </c>
      <c r="AC6303" s="3" t="s">
        <v>1489</v>
      </c>
      <c r="AD6303" s="3" t="s">
        <v>1489</v>
      </c>
      <c r="AE6303" t="s">
        <v>1488</v>
      </c>
    </row>
    <row r="6304" spans="1:31" ht="14.4" x14ac:dyDescent="0.3">
      <c r="A6304">
        <v>54</v>
      </c>
      <c r="B6304" t="s">
        <v>24</v>
      </c>
      <c r="C6304" t="s">
        <v>471</v>
      </c>
      <c r="D6304" t="s">
        <v>123</v>
      </c>
      <c r="E6304">
        <v>2003</v>
      </c>
      <c r="F6304" t="s">
        <v>873</v>
      </c>
      <c r="G6304" t="s">
        <v>880</v>
      </c>
      <c r="H6304" s="3" t="s">
        <v>881</v>
      </c>
      <c r="I6304" s="8">
        <v>3.766667</v>
      </c>
      <c r="J6304" s="8">
        <v>-76.95</v>
      </c>
      <c r="K6304" t="s">
        <v>109</v>
      </c>
      <c r="L6304" t="s">
        <v>110</v>
      </c>
      <c r="M6304" t="s">
        <v>68</v>
      </c>
      <c r="N6304" s="25" t="s">
        <v>879</v>
      </c>
      <c r="O6304" s="12">
        <v>1995</v>
      </c>
      <c r="P6304" s="12">
        <v>6</v>
      </c>
      <c r="Q6304" s="12">
        <v>1997</v>
      </c>
      <c r="R6304" s="12">
        <v>7</v>
      </c>
      <c r="S6304">
        <v>26</v>
      </c>
      <c r="T6304" s="7">
        <v>22</v>
      </c>
      <c r="U6304">
        <v>3</v>
      </c>
      <c r="V6304" t="s">
        <v>53</v>
      </c>
      <c r="W6304">
        <f t="shared" si="77"/>
        <v>240</v>
      </c>
      <c r="X6304" s="5">
        <v>4</v>
      </c>
      <c r="Y6304" s="15" t="s">
        <v>48</v>
      </c>
      <c r="Z6304" t="s">
        <v>55</v>
      </c>
      <c r="AA6304" t="s">
        <v>1205</v>
      </c>
      <c r="AB6304">
        <v>1</v>
      </c>
      <c r="AC6304" s="3" t="s">
        <v>1489</v>
      </c>
      <c r="AD6304" s="3" t="s">
        <v>1489</v>
      </c>
      <c r="AE6304" t="s">
        <v>1488</v>
      </c>
    </row>
    <row r="6305" spans="1:31" ht="14.4" x14ac:dyDescent="0.3">
      <c r="A6305">
        <v>54</v>
      </c>
      <c r="B6305" t="s">
        <v>24</v>
      </c>
      <c r="C6305" t="s">
        <v>471</v>
      </c>
      <c r="D6305" t="s">
        <v>123</v>
      </c>
      <c r="E6305">
        <v>2003</v>
      </c>
      <c r="F6305" t="s">
        <v>873</v>
      </c>
      <c r="G6305" t="s">
        <v>880</v>
      </c>
      <c r="H6305" s="3" t="s">
        <v>881</v>
      </c>
      <c r="I6305" s="8">
        <v>3.766667</v>
      </c>
      <c r="J6305" s="8">
        <v>-76.95</v>
      </c>
      <c r="K6305" t="s">
        <v>109</v>
      </c>
      <c r="L6305" t="s">
        <v>110</v>
      </c>
      <c r="M6305" t="s">
        <v>68</v>
      </c>
      <c r="N6305" s="25" t="s">
        <v>879</v>
      </c>
      <c r="O6305" s="12">
        <v>1995</v>
      </c>
      <c r="P6305" s="12">
        <v>6</v>
      </c>
      <c r="Q6305" s="12">
        <v>1997</v>
      </c>
      <c r="R6305" s="12">
        <v>7</v>
      </c>
      <c r="S6305">
        <v>26</v>
      </c>
      <c r="T6305" s="7">
        <v>22</v>
      </c>
      <c r="U6305">
        <v>3</v>
      </c>
      <c r="V6305" t="s">
        <v>53</v>
      </c>
      <c r="W6305">
        <f t="shared" si="77"/>
        <v>240</v>
      </c>
      <c r="X6305" s="5">
        <v>4</v>
      </c>
      <c r="Y6305" s="15" t="s">
        <v>48</v>
      </c>
      <c r="Z6305" t="s">
        <v>55</v>
      </c>
      <c r="AA6305" t="s">
        <v>1083</v>
      </c>
      <c r="AB6305">
        <v>1</v>
      </c>
      <c r="AC6305" s="3" t="s">
        <v>1489</v>
      </c>
      <c r="AD6305" s="3" t="s">
        <v>1489</v>
      </c>
      <c r="AE6305" t="s">
        <v>1488</v>
      </c>
    </row>
    <row r="6306" spans="1:31" ht="14.4" x14ac:dyDescent="0.3">
      <c r="A6306">
        <v>54</v>
      </c>
      <c r="B6306" t="s">
        <v>24</v>
      </c>
      <c r="C6306" t="s">
        <v>471</v>
      </c>
      <c r="D6306" t="s">
        <v>123</v>
      </c>
      <c r="E6306">
        <v>2003</v>
      </c>
      <c r="F6306" t="s">
        <v>873</v>
      </c>
      <c r="G6306" t="s">
        <v>880</v>
      </c>
      <c r="H6306" s="3" t="s">
        <v>881</v>
      </c>
      <c r="I6306" s="8">
        <v>3.766667</v>
      </c>
      <c r="J6306" s="8">
        <v>-76.95</v>
      </c>
      <c r="K6306" t="s">
        <v>109</v>
      </c>
      <c r="L6306" t="s">
        <v>110</v>
      </c>
      <c r="M6306" t="s">
        <v>68</v>
      </c>
      <c r="N6306" s="25" t="s">
        <v>879</v>
      </c>
      <c r="O6306" s="12">
        <v>1995</v>
      </c>
      <c r="P6306" s="12">
        <v>6</v>
      </c>
      <c r="Q6306" s="12">
        <v>1997</v>
      </c>
      <c r="R6306" s="12">
        <v>7</v>
      </c>
      <c r="S6306">
        <v>26</v>
      </c>
      <c r="T6306" s="7">
        <v>22</v>
      </c>
      <c r="U6306">
        <v>3</v>
      </c>
      <c r="V6306" t="s">
        <v>53</v>
      </c>
      <c r="W6306">
        <f t="shared" si="77"/>
        <v>240</v>
      </c>
      <c r="X6306" s="5">
        <v>4</v>
      </c>
      <c r="Y6306" s="15" t="s">
        <v>48</v>
      </c>
      <c r="Z6306" t="s">
        <v>55</v>
      </c>
      <c r="AA6306" t="s">
        <v>876</v>
      </c>
      <c r="AB6306">
        <v>10</v>
      </c>
      <c r="AC6306" s="3" t="s">
        <v>1489</v>
      </c>
      <c r="AD6306" s="3" t="s">
        <v>1489</v>
      </c>
      <c r="AE6306" t="s">
        <v>1488</v>
      </c>
    </row>
    <row r="6307" spans="1:31" ht="14.4" x14ac:dyDescent="0.3">
      <c r="A6307">
        <v>54</v>
      </c>
      <c r="B6307" t="s">
        <v>24</v>
      </c>
      <c r="C6307" t="s">
        <v>471</v>
      </c>
      <c r="D6307" t="s">
        <v>123</v>
      </c>
      <c r="E6307">
        <v>2003</v>
      </c>
      <c r="F6307" t="s">
        <v>873</v>
      </c>
      <c r="G6307" t="s">
        <v>880</v>
      </c>
      <c r="H6307" s="3" t="s">
        <v>881</v>
      </c>
      <c r="I6307" s="8">
        <v>3.766667</v>
      </c>
      <c r="J6307" s="8">
        <v>-76.95</v>
      </c>
      <c r="K6307" t="s">
        <v>109</v>
      </c>
      <c r="L6307" t="s">
        <v>110</v>
      </c>
      <c r="M6307" t="s">
        <v>68</v>
      </c>
      <c r="N6307" s="25" t="s">
        <v>879</v>
      </c>
      <c r="O6307" s="12">
        <v>1995</v>
      </c>
      <c r="P6307" s="12">
        <v>6</v>
      </c>
      <c r="Q6307" s="12">
        <v>1997</v>
      </c>
      <c r="R6307" s="12">
        <v>7</v>
      </c>
      <c r="S6307">
        <v>26</v>
      </c>
      <c r="T6307" s="7">
        <v>22</v>
      </c>
      <c r="U6307">
        <v>3</v>
      </c>
      <c r="V6307" t="s">
        <v>53</v>
      </c>
      <c r="W6307">
        <f t="shared" si="77"/>
        <v>240</v>
      </c>
      <c r="X6307" s="5">
        <v>4</v>
      </c>
      <c r="Y6307" s="15" t="s">
        <v>48</v>
      </c>
      <c r="Z6307" t="s">
        <v>55</v>
      </c>
      <c r="AA6307" t="s">
        <v>1167</v>
      </c>
      <c r="AB6307">
        <v>0</v>
      </c>
      <c r="AC6307" s="3" t="s">
        <v>1489</v>
      </c>
      <c r="AD6307" s="3" t="s">
        <v>1489</v>
      </c>
      <c r="AE6307" t="s">
        <v>1488</v>
      </c>
    </row>
    <row r="6308" spans="1:31" ht="14.4" x14ac:dyDescent="0.3">
      <c r="A6308">
        <v>54</v>
      </c>
      <c r="B6308" t="s">
        <v>24</v>
      </c>
      <c r="C6308" t="s">
        <v>471</v>
      </c>
      <c r="D6308" t="s">
        <v>123</v>
      </c>
      <c r="E6308">
        <v>2003</v>
      </c>
      <c r="F6308" t="s">
        <v>873</v>
      </c>
      <c r="G6308" t="s">
        <v>880</v>
      </c>
      <c r="H6308" s="3" t="s">
        <v>881</v>
      </c>
      <c r="I6308" s="8">
        <v>3.766667</v>
      </c>
      <c r="J6308" s="8">
        <v>-76.95</v>
      </c>
      <c r="K6308" t="s">
        <v>109</v>
      </c>
      <c r="L6308" t="s">
        <v>110</v>
      </c>
      <c r="M6308" t="s">
        <v>68</v>
      </c>
      <c r="N6308" s="25" t="s">
        <v>879</v>
      </c>
      <c r="O6308" s="12">
        <v>1995</v>
      </c>
      <c r="P6308" s="12">
        <v>6</v>
      </c>
      <c r="Q6308" s="12">
        <v>1997</v>
      </c>
      <c r="R6308" s="12">
        <v>7</v>
      </c>
      <c r="S6308">
        <v>26</v>
      </c>
      <c r="T6308" s="7">
        <v>22</v>
      </c>
      <c r="U6308">
        <v>3</v>
      </c>
      <c r="V6308" t="s">
        <v>53</v>
      </c>
      <c r="W6308">
        <f t="shared" si="77"/>
        <v>240</v>
      </c>
      <c r="X6308" s="5">
        <v>4</v>
      </c>
      <c r="Y6308" s="15" t="s">
        <v>48</v>
      </c>
      <c r="Z6308" t="s">
        <v>55</v>
      </c>
      <c r="AA6308" t="s">
        <v>1206</v>
      </c>
      <c r="AB6308">
        <v>2</v>
      </c>
      <c r="AC6308" s="3" t="s">
        <v>1489</v>
      </c>
      <c r="AD6308" s="3" t="s">
        <v>1489</v>
      </c>
      <c r="AE6308" t="s">
        <v>1488</v>
      </c>
    </row>
    <row r="6309" spans="1:31" ht="14.4" x14ac:dyDescent="0.3">
      <c r="A6309">
        <v>54</v>
      </c>
      <c r="B6309" t="s">
        <v>24</v>
      </c>
      <c r="C6309" t="s">
        <v>471</v>
      </c>
      <c r="D6309" t="s">
        <v>123</v>
      </c>
      <c r="E6309">
        <v>2003</v>
      </c>
      <c r="F6309" t="s">
        <v>873</v>
      </c>
      <c r="G6309" t="s">
        <v>880</v>
      </c>
      <c r="H6309" s="3" t="s">
        <v>881</v>
      </c>
      <c r="I6309" s="8">
        <v>3.766667</v>
      </c>
      <c r="J6309" s="8">
        <v>-76.95</v>
      </c>
      <c r="K6309" t="s">
        <v>109</v>
      </c>
      <c r="L6309" t="s">
        <v>110</v>
      </c>
      <c r="M6309" t="s">
        <v>68</v>
      </c>
      <c r="N6309" s="25" t="s">
        <v>879</v>
      </c>
      <c r="O6309" s="12">
        <v>1995</v>
      </c>
      <c r="P6309" s="12">
        <v>6</v>
      </c>
      <c r="Q6309" s="12">
        <v>1997</v>
      </c>
      <c r="R6309" s="12">
        <v>7</v>
      </c>
      <c r="S6309">
        <v>26</v>
      </c>
      <c r="T6309" s="7">
        <v>22</v>
      </c>
      <c r="U6309">
        <v>3</v>
      </c>
      <c r="V6309" t="s">
        <v>53</v>
      </c>
      <c r="W6309">
        <f t="shared" si="77"/>
        <v>240</v>
      </c>
      <c r="X6309" s="5">
        <v>4</v>
      </c>
      <c r="Y6309" s="15" t="s">
        <v>48</v>
      </c>
      <c r="Z6309" t="s">
        <v>55</v>
      </c>
      <c r="AA6309" t="s">
        <v>1207</v>
      </c>
      <c r="AB6309">
        <v>1</v>
      </c>
      <c r="AC6309" s="3" t="s">
        <v>1489</v>
      </c>
      <c r="AD6309" s="3" t="s">
        <v>1489</v>
      </c>
      <c r="AE6309" t="s">
        <v>1488</v>
      </c>
    </row>
    <row r="6310" spans="1:31" ht="14.4" x14ac:dyDescent="0.3">
      <c r="A6310">
        <v>54</v>
      </c>
      <c r="B6310" t="s">
        <v>24</v>
      </c>
      <c r="C6310" t="s">
        <v>471</v>
      </c>
      <c r="D6310" t="s">
        <v>123</v>
      </c>
      <c r="E6310">
        <v>2003</v>
      </c>
      <c r="F6310" t="s">
        <v>873</v>
      </c>
      <c r="G6310" t="s">
        <v>880</v>
      </c>
      <c r="H6310" s="3" t="s">
        <v>881</v>
      </c>
      <c r="I6310" s="8">
        <v>3.766667</v>
      </c>
      <c r="J6310" s="8">
        <v>-76.95</v>
      </c>
      <c r="K6310" t="s">
        <v>109</v>
      </c>
      <c r="L6310" t="s">
        <v>110</v>
      </c>
      <c r="M6310" t="s">
        <v>68</v>
      </c>
      <c r="N6310" s="25" t="s">
        <v>879</v>
      </c>
      <c r="O6310" s="12">
        <v>1995</v>
      </c>
      <c r="P6310" s="12">
        <v>6</v>
      </c>
      <c r="Q6310" s="12">
        <v>1997</v>
      </c>
      <c r="R6310" s="12">
        <v>7</v>
      </c>
      <c r="S6310">
        <v>26</v>
      </c>
      <c r="T6310" s="7">
        <v>22</v>
      </c>
      <c r="U6310">
        <v>3</v>
      </c>
      <c r="V6310" t="s">
        <v>53</v>
      </c>
      <c r="W6310">
        <f t="shared" si="77"/>
        <v>240</v>
      </c>
      <c r="X6310" s="5">
        <v>4</v>
      </c>
      <c r="Y6310" s="15" t="s">
        <v>48</v>
      </c>
      <c r="Z6310" t="s">
        <v>55</v>
      </c>
      <c r="AA6310" t="s">
        <v>1208</v>
      </c>
      <c r="AB6310">
        <v>5</v>
      </c>
      <c r="AC6310" s="3" t="s">
        <v>1489</v>
      </c>
      <c r="AD6310" s="3" t="s">
        <v>1489</v>
      </c>
      <c r="AE6310" t="s">
        <v>1488</v>
      </c>
    </row>
    <row r="6311" spans="1:31" ht="14.4" x14ac:dyDescent="0.3">
      <c r="A6311">
        <v>54</v>
      </c>
      <c r="B6311" t="s">
        <v>24</v>
      </c>
      <c r="C6311" t="s">
        <v>471</v>
      </c>
      <c r="D6311" t="s">
        <v>123</v>
      </c>
      <c r="E6311">
        <v>2003</v>
      </c>
      <c r="F6311" t="s">
        <v>873</v>
      </c>
      <c r="G6311" t="s">
        <v>880</v>
      </c>
      <c r="H6311" s="3" t="s">
        <v>881</v>
      </c>
      <c r="I6311" s="8">
        <v>3.766667</v>
      </c>
      <c r="J6311" s="8">
        <v>-76.95</v>
      </c>
      <c r="K6311" t="s">
        <v>109</v>
      </c>
      <c r="L6311" t="s">
        <v>110</v>
      </c>
      <c r="M6311" t="s">
        <v>68</v>
      </c>
      <c r="N6311" s="25" t="s">
        <v>879</v>
      </c>
      <c r="O6311" s="12">
        <v>1995</v>
      </c>
      <c r="P6311" s="12">
        <v>6</v>
      </c>
      <c r="Q6311" s="12">
        <v>1997</v>
      </c>
      <c r="R6311" s="12">
        <v>7</v>
      </c>
      <c r="S6311">
        <v>26</v>
      </c>
      <c r="T6311" s="7">
        <v>22</v>
      </c>
      <c r="U6311">
        <v>3</v>
      </c>
      <c r="V6311" t="s">
        <v>53</v>
      </c>
      <c r="W6311">
        <f t="shared" si="77"/>
        <v>240</v>
      </c>
      <c r="X6311" s="5">
        <v>4</v>
      </c>
      <c r="Y6311" s="15" t="s">
        <v>48</v>
      </c>
      <c r="Z6311" t="s">
        <v>55</v>
      </c>
      <c r="AA6311" t="s">
        <v>1209</v>
      </c>
      <c r="AB6311">
        <v>1</v>
      </c>
      <c r="AC6311" s="3" t="s">
        <v>1489</v>
      </c>
      <c r="AD6311" s="3" t="s">
        <v>1489</v>
      </c>
      <c r="AE6311" t="s">
        <v>1488</v>
      </c>
    </row>
    <row r="6312" spans="1:31" ht="14.4" x14ac:dyDescent="0.3">
      <c r="A6312">
        <v>54</v>
      </c>
      <c r="B6312" t="s">
        <v>24</v>
      </c>
      <c r="C6312" t="s">
        <v>471</v>
      </c>
      <c r="D6312" t="s">
        <v>123</v>
      </c>
      <c r="E6312">
        <v>2003</v>
      </c>
      <c r="F6312" t="s">
        <v>873</v>
      </c>
      <c r="G6312" t="s">
        <v>880</v>
      </c>
      <c r="H6312" s="3" t="s">
        <v>881</v>
      </c>
      <c r="I6312" s="8">
        <v>3.766667</v>
      </c>
      <c r="J6312" s="8">
        <v>-76.95</v>
      </c>
      <c r="K6312" t="s">
        <v>109</v>
      </c>
      <c r="L6312" t="s">
        <v>110</v>
      </c>
      <c r="M6312" t="s">
        <v>68</v>
      </c>
      <c r="N6312" s="25" t="s">
        <v>879</v>
      </c>
      <c r="O6312" s="12">
        <v>1995</v>
      </c>
      <c r="P6312" s="12">
        <v>6</v>
      </c>
      <c r="Q6312" s="12">
        <v>1997</v>
      </c>
      <c r="R6312" s="12">
        <v>7</v>
      </c>
      <c r="S6312">
        <v>26</v>
      </c>
      <c r="T6312" s="7">
        <v>22</v>
      </c>
      <c r="U6312">
        <v>3</v>
      </c>
      <c r="V6312" t="s">
        <v>53</v>
      </c>
      <c r="W6312">
        <f t="shared" si="77"/>
        <v>240</v>
      </c>
      <c r="X6312" s="5">
        <v>4</v>
      </c>
      <c r="Y6312" s="15" t="s">
        <v>48</v>
      </c>
      <c r="Z6312" t="s">
        <v>55</v>
      </c>
      <c r="AA6312" t="s">
        <v>1210</v>
      </c>
      <c r="AB6312">
        <v>1</v>
      </c>
      <c r="AC6312" s="3" t="s">
        <v>1489</v>
      </c>
      <c r="AD6312" s="3" t="s">
        <v>1489</v>
      </c>
      <c r="AE6312" t="s">
        <v>1488</v>
      </c>
    </row>
    <row r="6313" spans="1:31" ht="14.4" x14ac:dyDescent="0.3">
      <c r="A6313">
        <v>54</v>
      </c>
      <c r="B6313" t="s">
        <v>24</v>
      </c>
      <c r="C6313" t="s">
        <v>471</v>
      </c>
      <c r="D6313" t="s">
        <v>123</v>
      </c>
      <c r="E6313">
        <v>2003</v>
      </c>
      <c r="F6313" t="s">
        <v>873</v>
      </c>
      <c r="G6313" t="s">
        <v>880</v>
      </c>
      <c r="H6313" s="3" t="s">
        <v>881</v>
      </c>
      <c r="I6313" s="8">
        <v>3.766667</v>
      </c>
      <c r="J6313" s="8">
        <v>-76.95</v>
      </c>
      <c r="K6313" t="s">
        <v>109</v>
      </c>
      <c r="L6313" t="s">
        <v>110</v>
      </c>
      <c r="M6313" t="s">
        <v>68</v>
      </c>
      <c r="N6313" s="25" t="s">
        <v>879</v>
      </c>
      <c r="O6313" s="12">
        <v>1995</v>
      </c>
      <c r="P6313" s="12">
        <v>6</v>
      </c>
      <c r="Q6313" s="12">
        <v>1997</v>
      </c>
      <c r="R6313" s="12">
        <v>7</v>
      </c>
      <c r="S6313">
        <v>26</v>
      </c>
      <c r="T6313" s="7">
        <v>22</v>
      </c>
      <c r="U6313">
        <v>3</v>
      </c>
      <c r="V6313" t="s">
        <v>53</v>
      </c>
      <c r="W6313">
        <f t="shared" si="77"/>
        <v>240</v>
      </c>
      <c r="X6313" s="5">
        <v>4</v>
      </c>
      <c r="Y6313" s="15" t="s">
        <v>48</v>
      </c>
      <c r="Z6313" t="s">
        <v>55</v>
      </c>
      <c r="AA6313" t="s">
        <v>1211</v>
      </c>
      <c r="AB6313">
        <v>0</v>
      </c>
      <c r="AC6313" s="3" t="s">
        <v>1489</v>
      </c>
      <c r="AD6313" s="3" t="s">
        <v>1489</v>
      </c>
      <c r="AE6313" t="s">
        <v>1488</v>
      </c>
    </row>
    <row r="6314" spans="1:31" ht="14.4" x14ac:dyDescent="0.3">
      <c r="A6314">
        <v>54</v>
      </c>
      <c r="B6314" t="s">
        <v>24</v>
      </c>
      <c r="C6314" t="s">
        <v>471</v>
      </c>
      <c r="D6314" t="s">
        <v>123</v>
      </c>
      <c r="E6314">
        <v>2003</v>
      </c>
      <c r="F6314" t="s">
        <v>873</v>
      </c>
      <c r="G6314" t="s">
        <v>880</v>
      </c>
      <c r="H6314" s="3" t="s">
        <v>881</v>
      </c>
      <c r="I6314" s="8">
        <v>3.766667</v>
      </c>
      <c r="J6314" s="8">
        <v>-76.95</v>
      </c>
      <c r="K6314" t="s">
        <v>109</v>
      </c>
      <c r="L6314" t="s">
        <v>110</v>
      </c>
      <c r="M6314" t="s">
        <v>68</v>
      </c>
      <c r="N6314" s="25" t="s">
        <v>879</v>
      </c>
      <c r="O6314" s="12">
        <v>1995</v>
      </c>
      <c r="P6314" s="12">
        <v>6</v>
      </c>
      <c r="Q6314" s="12">
        <v>1997</v>
      </c>
      <c r="R6314" s="12">
        <v>7</v>
      </c>
      <c r="S6314">
        <v>26</v>
      </c>
      <c r="T6314" s="7">
        <v>22</v>
      </c>
      <c r="U6314">
        <v>3</v>
      </c>
      <c r="V6314" t="s">
        <v>53</v>
      </c>
      <c r="W6314">
        <f t="shared" si="77"/>
        <v>240</v>
      </c>
      <c r="X6314" s="5">
        <v>4</v>
      </c>
      <c r="Y6314" s="15" t="s">
        <v>48</v>
      </c>
      <c r="Z6314" t="s">
        <v>90</v>
      </c>
      <c r="AA6314" t="s">
        <v>666</v>
      </c>
      <c r="AB6314">
        <v>0</v>
      </c>
      <c r="AC6314" s="3" t="s">
        <v>1489</v>
      </c>
      <c r="AD6314" s="3" t="s">
        <v>1489</v>
      </c>
      <c r="AE6314" t="s">
        <v>1488</v>
      </c>
    </row>
    <row r="6315" spans="1:31" ht="14.4" x14ac:dyDescent="0.3">
      <c r="A6315">
        <v>54</v>
      </c>
      <c r="B6315" t="s">
        <v>24</v>
      </c>
      <c r="C6315" t="s">
        <v>471</v>
      </c>
      <c r="D6315" t="s">
        <v>123</v>
      </c>
      <c r="E6315">
        <v>2003</v>
      </c>
      <c r="F6315" t="s">
        <v>873</v>
      </c>
      <c r="G6315" t="s">
        <v>880</v>
      </c>
      <c r="H6315" s="3" t="s">
        <v>881</v>
      </c>
      <c r="I6315" s="8">
        <v>3.766667</v>
      </c>
      <c r="J6315" s="8">
        <v>-76.95</v>
      </c>
      <c r="K6315" t="s">
        <v>109</v>
      </c>
      <c r="L6315" t="s">
        <v>110</v>
      </c>
      <c r="M6315" t="s">
        <v>68</v>
      </c>
      <c r="N6315" s="25" t="s">
        <v>879</v>
      </c>
      <c r="O6315" s="12">
        <v>1995</v>
      </c>
      <c r="P6315" s="12">
        <v>6</v>
      </c>
      <c r="Q6315" s="12">
        <v>1997</v>
      </c>
      <c r="R6315" s="12">
        <v>7</v>
      </c>
      <c r="S6315">
        <v>26</v>
      </c>
      <c r="T6315" s="7">
        <v>22</v>
      </c>
      <c r="U6315">
        <v>3</v>
      </c>
      <c r="V6315" t="s">
        <v>53</v>
      </c>
      <c r="W6315">
        <f t="shared" si="77"/>
        <v>240</v>
      </c>
      <c r="X6315" s="5">
        <v>4</v>
      </c>
      <c r="Y6315" s="15" t="s">
        <v>48</v>
      </c>
      <c r="Z6315" t="s">
        <v>90</v>
      </c>
      <c r="AA6315" t="s">
        <v>91</v>
      </c>
      <c r="AB6315">
        <v>3</v>
      </c>
      <c r="AC6315" s="3" t="s">
        <v>1489</v>
      </c>
      <c r="AD6315" s="3" t="s">
        <v>1489</v>
      </c>
      <c r="AE6315" t="s">
        <v>1488</v>
      </c>
    </row>
    <row r="6316" spans="1:31" ht="14.4" x14ac:dyDescent="0.3">
      <c r="A6316">
        <v>54</v>
      </c>
      <c r="B6316" t="s">
        <v>24</v>
      </c>
      <c r="C6316" t="s">
        <v>471</v>
      </c>
      <c r="D6316" t="s">
        <v>123</v>
      </c>
      <c r="E6316">
        <v>2003</v>
      </c>
      <c r="F6316" t="s">
        <v>873</v>
      </c>
      <c r="G6316" t="s">
        <v>880</v>
      </c>
      <c r="H6316" s="3" t="s">
        <v>881</v>
      </c>
      <c r="I6316" s="8">
        <v>3.766667</v>
      </c>
      <c r="J6316" s="8">
        <v>-76.95</v>
      </c>
      <c r="K6316" t="s">
        <v>109</v>
      </c>
      <c r="L6316" t="s">
        <v>110</v>
      </c>
      <c r="M6316" t="s">
        <v>68</v>
      </c>
      <c r="N6316" s="25" t="s">
        <v>879</v>
      </c>
      <c r="O6316" s="12">
        <v>1995</v>
      </c>
      <c r="P6316" s="12">
        <v>6</v>
      </c>
      <c r="Q6316" s="12">
        <v>1997</v>
      </c>
      <c r="R6316" s="12">
        <v>7</v>
      </c>
      <c r="S6316">
        <v>26</v>
      </c>
      <c r="T6316" s="7">
        <v>22</v>
      </c>
      <c r="U6316">
        <v>3</v>
      </c>
      <c r="V6316" t="s">
        <v>53</v>
      </c>
      <c r="W6316">
        <f t="shared" si="77"/>
        <v>240</v>
      </c>
      <c r="X6316" s="5">
        <v>4</v>
      </c>
      <c r="Y6316" s="15" t="s">
        <v>48</v>
      </c>
      <c r="Z6316" t="s">
        <v>49</v>
      </c>
      <c r="AA6316" t="s">
        <v>490</v>
      </c>
      <c r="AB6316">
        <v>1</v>
      </c>
      <c r="AC6316" s="3" t="s">
        <v>1489</v>
      </c>
      <c r="AD6316" s="3" t="s">
        <v>1489</v>
      </c>
      <c r="AE6316" t="s">
        <v>1488</v>
      </c>
    </row>
    <row r="6317" spans="1:31" ht="14.4" x14ac:dyDescent="0.3">
      <c r="A6317">
        <v>54</v>
      </c>
      <c r="B6317" t="s">
        <v>24</v>
      </c>
      <c r="C6317" t="s">
        <v>471</v>
      </c>
      <c r="D6317" t="s">
        <v>123</v>
      </c>
      <c r="E6317">
        <v>2003</v>
      </c>
      <c r="F6317" t="s">
        <v>873</v>
      </c>
      <c r="G6317" t="s">
        <v>880</v>
      </c>
      <c r="H6317" s="3" t="s">
        <v>881</v>
      </c>
      <c r="I6317" s="8">
        <v>3.766667</v>
      </c>
      <c r="J6317" s="8">
        <v>-76.95</v>
      </c>
      <c r="K6317" t="s">
        <v>109</v>
      </c>
      <c r="L6317" t="s">
        <v>110</v>
      </c>
      <c r="M6317" t="s">
        <v>68</v>
      </c>
      <c r="N6317" s="25" t="s">
        <v>879</v>
      </c>
      <c r="O6317" s="12">
        <v>1995</v>
      </c>
      <c r="P6317" s="12">
        <v>6</v>
      </c>
      <c r="Q6317" s="12">
        <v>1997</v>
      </c>
      <c r="R6317" s="12">
        <v>7</v>
      </c>
      <c r="S6317">
        <v>26</v>
      </c>
      <c r="T6317" s="7">
        <v>22</v>
      </c>
      <c r="U6317">
        <v>3</v>
      </c>
      <c r="V6317" t="s">
        <v>53</v>
      </c>
      <c r="W6317">
        <f t="shared" si="77"/>
        <v>240</v>
      </c>
      <c r="X6317" s="5">
        <v>4</v>
      </c>
      <c r="Y6317" s="15" t="s">
        <v>48</v>
      </c>
      <c r="Z6317" t="s">
        <v>49</v>
      </c>
      <c r="AA6317" t="s">
        <v>872</v>
      </c>
      <c r="AB6317">
        <v>1</v>
      </c>
      <c r="AC6317" s="3" t="s">
        <v>1489</v>
      </c>
      <c r="AD6317" s="3" t="s">
        <v>1489</v>
      </c>
      <c r="AE6317" t="s">
        <v>1488</v>
      </c>
    </row>
    <row r="6318" spans="1:31" ht="14.4" x14ac:dyDescent="0.3">
      <c r="A6318">
        <v>54</v>
      </c>
      <c r="B6318" t="s">
        <v>24</v>
      </c>
      <c r="C6318" t="s">
        <v>471</v>
      </c>
      <c r="D6318" t="s">
        <v>123</v>
      </c>
      <c r="E6318">
        <v>2003</v>
      </c>
      <c r="F6318" t="s">
        <v>873</v>
      </c>
      <c r="G6318" t="s">
        <v>880</v>
      </c>
      <c r="H6318" s="3" t="s">
        <v>881</v>
      </c>
      <c r="I6318" s="8">
        <v>3.766667</v>
      </c>
      <c r="J6318" s="8">
        <v>-76.95</v>
      </c>
      <c r="K6318" t="s">
        <v>109</v>
      </c>
      <c r="L6318" t="s">
        <v>110</v>
      </c>
      <c r="M6318" t="s">
        <v>68</v>
      </c>
      <c r="N6318" s="25" t="s">
        <v>879</v>
      </c>
      <c r="O6318" s="12">
        <v>1995</v>
      </c>
      <c r="P6318" s="12">
        <v>6</v>
      </c>
      <c r="Q6318" s="12">
        <v>1997</v>
      </c>
      <c r="R6318" s="12">
        <v>7</v>
      </c>
      <c r="S6318">
        <v>26</v>
      </c>
      <c r="T6318" s="7">
        <v>22</v>
      </c>
      <c r="U6318">
        <v>3</v>
      </c>
      <c r="V6318" t="s">
        <v>53</v>
      </c>
      <c r="W6318">
        <f t="shared" si="77"/>
        <v>240</v>
      </c>
      <c r="X6318" s="5">
        <v>4</v>
      </c>
      <c r="Y6318" s="15" t="s">
        <v>48</v>
      </c>
      <c r="Z6318" t="s">
        <v>1131</v>
      </c>
      <c r="AA6318" t="s">
        <v>1132</v>
      </c>
      <c r="AB6318">
        <v>1</v>
      </c>
      <c r="AC6318" s="3" t="s">
        <v>1489</v>
      </c>
      <c r="AD6318" s="3" t="s">
        <v>1489</v>
      </c>
      <c r="AE6318" t="s">
        <v>1488</v>
      </c>
    </row>
    <row r="6319" spans="1:31" ht="14.4" x14ac:dyDescent="0.3">
      <c r="A6319">
        <v>54</v>
      </c>
      <c r="B6319" t="s">
        <v>24</v>
      </c>
      <c r="C6319" t="s">
        <v>471</v>
      </c>
      <c r="D6319" t="s">
        <v>123</v>
      </c>
      <c r="E6319">
        <v>2003</v>
      </c>
      <c r="F6319" t="s">
        <v>873</v>
      </c>
      <c r="G6319" t="s">
        <v>882</v>
      </c>
      <c r="H6319" s="3" t="s">
        <v>883</v>
      </c>
      <c r="I6319" s="8">
        <v>3.766667</v>
      </c>
      <c r="J6319" s="8">
        <v>-76.95</v>
      </c>
      <c r="K6319" t="s">
        <v>109</v>
      </c>
      <c r="L6319" t="s">
        <v>110</v>
      </c>
      <c r="M6319" t="s">
        <v>884</v>
      </c>
      <c r="N6319" s="25" t="s">
        <v>879</v>
      </c>
      <c r="O6319" s="12">
        <v>1995</v>
      </c>
      <c r="P6319" s="12">
        <v>6</v>
      </c>
      <c r="Q6319" s="12">
        <v>1997</v>
      </c>
      <c r="R6319" s="12">
        <v>7</v>
      </c>
      <c r="S6319">
        <v>26</v>
      </c>
      <c r="T6319" s="7">
        <v>22</v>
      </c>
      <c r="U6319">
        <v>3</v>
      </c>
      <c r="V6319" t="s">
        <v>53</v>
      </c>
      <c r="W6319">
        <f t="shared" si="77"/>
        <v>240</v>
      </c>
      <c r="X6319" s="5">
        <v>4</v>
      </c>
      <c r="Y6319" s="15" t="s">
        <v>48</v>
      </c>
      <c r="Z6319" t="s">
        <v>83</v>
      </c>
      <c r="AA6319" t="s">
        <v>1202</v>
      </c>
      <c r="AB6319">
        <v>2</v>
      </c>
      <c r="AC6319" s="3" t="s">
        <v>1489</v>
      </c>
      <c r="AD6319" s="3" t="s">
        <v>1489</v>
      </c>
      <c r="AE6319" t="s">
        <v>1488</v>
      </c>
    </row>
    <row r="6320" spans="1:31" ht="14.4" x14ac:dyDescent="0.3">
      <c r="A6320">
        <v>54</v>
      </c>
      <c r="B6320" t="s">
        <v>24</v>
      </c>
      <c r="C6320" t="s">
        <v>471</v>
      </c>
      <c r="D6320" t="s">
        <v>123</v>
      </c>
      <c r="E6320">
        <v>2003</v>
      </c>
      <c r="F6320" t="s">
        <v>873</v>
      </c>
      <c r="G6320" t="s">
        <v>882</v>
      </c>
      <c r="H6320" s="3" t="s">
        <v>883</v>
      </c>
      <c r="I6320" s="8">
        <v>3.766667</v>
      </c>
      <c r="J6320" s="8">
        <v>-76.95</v>
      </c>
      <c r="K6320" t="s">
        <v>109</v>
      </c>
      <c r="L6320" t="s">
        <v>110</v>
      </c>
      <c r="M6320" t="s">
        <v>884</v>
      </c>
      <c r="N6320" s="25" t="s">
        <v>879</v>
      </c>
      <c r="O6320" s="12">
        <v>1995</v>
      </c>
      <c r="P6320" s="12">
        <v>6</v>
      </c>
      <c r="Q6320" s="12">
        <v>1997</v>
      </c>
      <c r="R6320" s="12">
        <v>7</v>
      </c>
      <c r="S6320">
        <v>26</v>
      </c>
      <c r="T6320" s="7">
        <v>22</v>
      </c>
      <c r="U6320">
        <v>3</v>
      </c>
      <c r="V6320" t="s">
        <v>53</v>
      </c>
      <c r="W6320">
        <f t="shared" si="77"/>
        <v>240</v>
      </c>
      <c r="X6320" s="5">
        <v>4</v>
      </c>
      <c r="Y6320" s="15" t="s">
        <v>48</v>
      </c>
      <c r="Z6320" t="s">
        <v>83</v>
      </c>
      <c r="AA6320" t="s">
        <v>1203</v>
      </c>
      <c r="AB6320">
        <v>3</v>
      </c>
      <c r="AC6320" s="3" t="s">
        <v>1489</v>
      </c>
      <c r="AD6320" s="3" t="s">
        <v>1489</v>
      </c>
      <c r="AE6320" t="s">
        <v>1488</v>
      </c>
    </row>
    <row r="6321" spans="1:31" ht="14.4" x14ac:dyDescent="0.3">
      <c r="A6321">
        <v>54</v>
      </c>
      <c r="B6321" t="s">
        <v>24</v>
      </c>
      <c r="C6321" t="s">
        <v>471</v>
      </c>
      <c r="D6321" t="s">
        <v>123</v>
      </c>
      <c r="E6321">
        <v>2003</v>
      </c>
      <c r="F6321" t="s">
        <v>873</v>
      </c>
      <c r="G6321" t="s">
        <v>882</v>
      </c>
      <c r="H6321" s="3" t="s">
        <v>883</v>
      </c>
      <c r="I6321" s="8">
        <v>3.766667</v>
      </c>
      <c r="J6321" s="8">
        <v>-76.95</v>
      </c>
      <c r="K6321" t="s">
        <v>109</v>
      </c>
      <c r="L6321" t="s">
        <v>110</v>
      </c>
      <c r="M6321" t="s">
        <v>884</v>
      </c>
      <c r="N6321" s="25" t="s">
        <v>879</v>
      </c>
      <c r="O6321" s="12">
        <v>1995</v>
      </c>
      <c r="P6321" s="12">
        <v>6</v>
      </c>
      <c r="Q6321" s="12">
        <v>1997</v>
      </c>
      <c r="R6321" s="12">
        <v>7</v>
      </c>
      <c r="S6321">
        <v>26</v>
      </c>
      <c r="T6321" s="7">
        <v>22</v>
      </c>
      <c r="U6321">
        <v>3</v>
      </c>
      <c r="V6321" t="s">
        <v>53</v>
      </c>
      <c r="W6321">
        <f t="shared" si="77"/>
        <v>240</v>
      </c>
      <c r="X6321" s="5">
        <v>4</v>
      </c>
      <c r="Y6321" s="15" t="s">
        <v>48</v>
      </c>
      <c r="Z6321" t="s">
        <v>83</v>
      </c>
      <c r="AA6321" t="s">
        <v>84</v>
      </c>
      <c r="AB6321">
        <v>50</v>
      </c>
      <c r="AC6321" s="3" t="s">
        <v>1489</v>
      </c>
      <c r="AD6321" s="3" t="s">
        <v>1489</v>
      </c>
      <c r="AE6321" t="s">
        <v>1488</v>
      </c>
    </row>
    <row r="6322" spans="1:31" ht="14.4" x14ac:dyDescent="0.3">
      <c r="A6322">
        <v>54</v>
      </c>
      <c r="B6322" t="s">
        <v>24</v>
      </c>
      <c r="C6322" t="s">
        <v>471</v>
      </c>
      <c r="D6322" t="s">
        <v>123</v>
      </c>
      <c r="E6322">
        <v>2003</v>
      </c>
      <c r="F6322" t="s">
        <v>873</v>
      </c>
      <c r="G6322" t="s">
        <v>882</v>
      </c>
      <c r="H6322" s="3" t="s">
        <v>883</v>
      </c>
      <c r="I6322" s="8">
        <v>3.766667</v>
      </c>
      <c r="J6322" s="8">
        <v>-76.95</v>
      </c>
      <c r="K6322" t="s">
        <v>109</v>
      </c>
      <c r="L6322" t="s">
        <v>110</v>
      </c>
      <c r="M6322" t="s">
        <v>884</v>
      </c>
      <c r="N6322" s="25" t="s">
        <v>879</v>
      </c>
      <c r="O6322" s="12">
        <v>1995</v>
      </c>
      <c r="P6322" s="12">
        <v>6</v>
      </c>
      <c r="Q6322" s="12">
        <v>1997</v>
      </c>
      <c r="R6322" s="12">
        <v>7</v>
      </c>
      <c r="S6322">
        <v>26</v>
      </c>
      <c r="T6322" s="7">
        <v>22</v>
      </c>
      <c r="U6322">
        <v>3</v>
      </c>
      <c r="V6322" t="s">
        <v>53</v>
      </c>
      <c r="W6322">
        <f t="shared" si="77"/>
        <v>240</v>
      </c>
      <c r="X6322" s="5">
        <v>4</v>
      </c>
      <c r="Y6322" s="15" t="s">
        <v>48</v>
      </c>
      <c r="Z6322" t="s">
        <v>83</v>
      </c>
      <c r="AA6322" t="s">
        <v>1204</v>
      </c>
      <c r="AB6322">
        <v>2</v>
      </c>
      <c r="AC6322" s="3" t="s">
        <v>1489</v>
      </c>
      <c r="AD6322" s="3" t="s">
        <v>1489</v>
      </c>
      <c r="AE6322" t="s">
        <v>1488</v>
      </c>
    </row>
    <row r="6323" spans="1:31" ht="14.4" x14ac:dyDescent="0.3">
      <c r="A6323">
        <v>54</v>
      </c>
      <c r="B6323" t="s">
        <v>24</v>
      </c>
      <c r="C6323" t="s">
        <v>471</v>
      </c>
      <c r="D6323" t="s">
        <v>123</v>
      </c>
      <c r="E6323">
        <v>2003</v>
      </c>
      <c r="F6323" t="s">
        <v>873</v>
      </c>
      <c r="G6323" t="s">
        <v>882</v>
      </c>
      <c r="H6323" s="3" t="s">
        <v>883</v>
      </c>
      <c r="I6323" s="8">
        <v>3.766667</v>
      </c>
      <c r="J6323" s="8">
        <v>-76.95</v>
      </c>
      <c r="K6323" t="s">
        <v>109</v>
      </c>
      <c r="L6323" t="s">
        <v>110</v>
      </c>
      <c r="M6323" t="s">
        <v>884</v>
      </c>
      <c r="N6323" s="25" t="s">
        <v>879</v>
      </c>
      <c r="O6323" s="12">
        <v>1995</v>
      </c>
      <c r="P6323" s="12">
        <v>6</v>
      </c>
      <c r="Q6323" s="12">
        <v>1997</v>
      </c>
      <c r="R6323" s="12">
        <v>7</v>
      </c>
      <c r="S6323">
        <v>26</v>
      </c>
      <c r="T6323" s="7">
        <v>22</v>
      </c>
      <c r="U6323">
        <v>3</v>
      </c>
      <c r="V6323" t="s">
        <v>53</v>
      </c>
      <c r="W6323">
        <f t="shared" si="77"/>
        <v>240</v>
      </c>
      <c r="X6323" s="5">
        <v>4</v>
      </c>
      <c r="Y6323" s="15" t="s">
        <v>48</v>
      </c>
      <c r="Z6323" t="s">
        <v>55</v>
      </c>
      <c r="AA6323" t="s">
        <v>1080</v>
      </c>
      <c r="AB6323">
        <v>6</v>
      </c>
      <c r="AC6323" s="3" t="s">
        <v>1489</v>
      </c>
      <c r="AD6323" s="3" t="s">
        <v>1489</v>
      </c>
      <c r="AE6323" t="s">
        <v>1488</v>
      </c>
    </row>
    <row r="6324" spans="1:31" ht="14.4" x14ac:dyDescent="0.3">
      <c r="A6324">
        <v>54</v>
      </c>
      <c r="B6324" t="s">
        <v>24</v>
      </c>
      <c r="C6324" t="s">
        <v>471</v>
      </c>
      <c r="D6324" t="s">
        <v>123</v>
      </c>
      <c r="E6324">
        <v>2003</v>
      </c>
      <c r="F6324" t="s">
        <v>873</v>
      </c>
      <c r="G6324" t="s">
        <v>882</v>
      </c>
      <c r="H6324" s="3" t="s">
        <v>883</v>
      </c>
      <c r="I6324" s="8">
        <v>3.766667</v>
      </c>
      <c r="J6324" s="8">
        <v>-76.95</v>
      </c>
      <c r="K6324" t="s">
        <v>109</v>
      </c>
      <c r="L6324" t="s">
        <v>110</v>
      </c>
      <c r="M6324" t="s">
        <v>884</v>
      </c>
      <c r="N6324" s="25" t="s">
        <v>879</v>
      </c>
      <c r="O6324" s="12">
        <v>1995</v>
      </c>
      <c r="P6324" s="12">
        <v>6</v>
      </c>
      <c r="Q6324" s="12">
        <v>1997</v>
      </c>
      <c r="R6324" s="12">
        <v>7</v>
      </c>
      <c r="S6324">
        <v>26</v>
      </c>
      <c r="T6324" s="7">
        <v>22</v>
      </c>
      <c r="U6324">
        <v>3</v>
      </c>
      <c r="V6324" t="s">
        <v>53</v>
      </c>
      <c r="W6324">
        <f t="shared" si="77"/>
        <v>240</v>
      </c>
      <c r="X6324" s="5">
        <v>4</v>
      </c>
      <c r="Y6324" s="15" t="s">
        <v>48</v>
      </c>
      <c r="Z6324" t="s">
        <v>55</v>
      </c>
      <c r="AA6324" t="s">
        <v>1184</v>
      </c>
      <c r="AB6324">
        <v>8</v>
      </c>
      <c r="AC6324" s="3" t="s">
        <v>1489</v>
      </c>
      <c r="AD6324" s="3" t="s">
        <v>1489</v>
      </c>
      <c r="AE6324" t="s">
        <v>1488</v>
      </c>
    </row>
    <row r="6325" spans="1:31" ht="14.4" x14ac:dyDescent="0.3">
      <c r="A6325">
        <v>54</v>
      </c>
      <c r="B6325" t="s">
        <v>24</v>
      </c>
      <c r="C6325" t="s">
        <v>471</v>
      </c>
      <c r="D6325" t="s">
        <v>123</v>
      </c>
      <c r="E6325">
        <v>2003</v>
      </c>
      <c r="F6325" t="s">
        <v>873</v>
      </c>
      <c r="G6325" t="s">
        <v>882</v>
      </c>
      <c r="H6325" s="3" t="s">
        <v>883</v>
      </c>
      <c r="I6325" s="8">
        <v>3.766667</v>
      </c>
      <c r="J6325" s="8">
        <v>-76.95</v>
      </c>
      <c r="K6325" t="s">
        <v>109</v>
      </c>
      <c r="L6325" t="s">
        <v>110</v>
      </c>
      <c r="M6325" t="s">
        <v>884</v>
      </c>
      <c r="N6325" s="25" t="s">
        <v>879</v>
      </c>
      <c r="O6325" s="12">
        <v>1995</v>
      </c>
      <c r="P6325" s="12">
        <v>6</v>
      </c>
      <c r="Q6325" s="12">
        <v>1997</v>
      </c>
      <c r="R6325" s="12">
        <v>7</v>
      </c>
      <c r="S6325">
        <v>26</v>
      </c>
      <c r="T6325" s="7">
        <v>22</v>
      </c>
      <c r="U6325">
        <v>3</v>
      </c>
      <c r="V6325" t="s">
        <v>53</v>
      </c>
      <c r="W6325">
        <f t="shared" si="77"/>
        <v>240</v>
      </c>
      <c r="X6325" s="5">
        <v>4</v>
      </c>
      <c r="Y6325" s="15" t="s">
        <v>48</v>
      </c>
      <c r="Z6325" t="s">
        <v>55</v>
      </c>
      <c r="AA6325" t="s">
        <v>1146</v>
      </c>
      <c r="AB6325">
        <v>2</v>
      </c>
      <c r="AC6325" s="3" t="s">
        <v>1489</v>
      </c>
      <c r="AD6325" s="3" t="s">
        <v>1489</v>
      </c>
      <c r="AE6325" t="s">
        <v>1488</v>
      </c>
    </row>
    <row r="6326" spans="1:31" ht="14.4" x14ac:dyDescent="0.3">
      <c r="A6326">
        <v>54</v>
      </c>
      <c r="B6326" t="s">
        <v>24</v>
      </c>
      <c r="C6326" t="s">
        <v>471</v>
      </c>
      <c r="D6326" t="s">
        <v>123</v>
      </c>
      <c r="E6326">
        <v>2003</v>
      </c>
      <c r="F6326" t="s">
        <v>873</v>
      </c>
      <c r="G6326" t="s">
        <v>882</v>
      </c>
      <c r="H6326" s="3" t="s">
        <v>883</v>
      </c>
      <c r="I6326" s="8">
        <v>3.766667</v>
      </c>
      <c r="J6326" s="8">
        <v>-76.95</v>
      </c>
      <c r="K6326" t="s">
        <v>109</v>
      </c>
      <c r="L6326" t="s">
        <v>110</v>
      </c>
      <c r="M6326" t="s">
        <v>884</v>
      </c>
      <c r="N6326" s="25" t="s">
        <v>879</v>
      </c>
      <c r="O6326" s="12">
        <v>1995</v>
      </c>
      <c r="P6326" s="12">
        <v>6</v>
      </c>
      <c r="Q6326" s="12">
        <v>1997</v>
      </c>
      <c r="R6326" s="12">
        <v>7</v>
      </c>
      <c r="S6326">
        <v>26</v>
      </c>
      <c r="T6326" s="7">
        <v>22</v>
      </c>
      <c r="U6326">
        <v>3</v>
      </c>
      <c r="V6326" t="s">
        <v>53</v>
      </c>
      <c r="W6326">
        <f t="shared" si="77"/>
        <v>240</v>
      </c>
      <c r="X6326" s="5">
        <v>4</v>
      </c>
      <c r="Y6326" s="15" t="s">
        <v>48</v>
      </c>
      <c r="Z6326" t="s">
        <v>55</v>
      </c>
      <c r="AA6326" t="s">
        <v>503</v>
      </c>
      <c r="AB6326">
        <v>8</v>
      </c>
      <c r="AC6326" s="3" t="s">
        <v>1489</v>
      </c>
      <c r="AD6326" s="3" t="s">
        <v>1489</v>
      </c>
      <c r="AE6326" t="s">
        <v>1488</v>
      </c>
    </row>
    <row r="6327" spans="1:31" ht="14.4" x14ac:dyDescent="0.3">
      <c r="A6327">
        <v>54</v>
      </c>
      <c r="B6327" t="s">
        <v>24</v>
      </c>
      <c r="C6327" t="s">
        <v>471</v>
      </c>
      <c r="D6327" t="s">
        <v>123</v>
      </c>
      <c r="E6327">
        <v>2003</v>
      </c>
      <c r="F6327" t="s">
        <v>873</v>
      </c>
      <c r="G6327" t="s">
        <v>882</v>
      </c>
      <c r="H6327" s="3" t="s">
        <v>883</v>
      </c>
      <c r="I6327" s="8">
        <v>3.766667</v>
      </c>
      <c r="J6327" s="8">
        <v>-76.95</v>
      </c>
      <c r="K6327" t="s">
        <v>109</v>
      </c>
      <c r="L6327" t="s">
        <v>110</v>
      </c>
      <c r="M6327" t="s">
        <v>884</v>
      </c>
      <c r="N6327" s="25" t="s">
        <v>879</v>
      </c>
      <c r="O6327" s="12">
        <v>1995</v>
      </c>
      <c r="P6327" s="12">
        <v>6</v>
      </c>
      <c r="Q6327" s="12">
        <v>1997</v>
      </c>
      <c r="R6327" s="12">
        <v>7</v>
      </c>
      <c r="S6327">
        <v>26</v>
      </c>
      <c r="T6327" s="7">
        <v>22</v>
      </c>
      <c r="U6327">
        <v>3</v>
      </c>
      <c r="V6327" t="s">
        <v>53</v>
      </c>
      <c r="W6327">
        <f t="shared" si="77"/>
        <v>240</v>
      </c>
      <c r="X6327" s="5">
        <v>4</v>
      </c>
      <c r="Y6327" s="15" t="s">
        <v>48</v>
      </c>
      <c r="Z6327" t="s">
        <v>55</v>
      </c>
      <c r="AA6327" t="s">
        <v>1150</v>
      </c>
      <c r="AB6327">
        <v>18</v>
      </c>
      <c r="AC6327" s="3" t="s">
        <v>1489</v>
      </c>
      <c r="AD6327" s="3" t="s">
        <v>1489</v>
      </c>
      <c r="AE6327" t="s">
        <v>1488</v>
      </c>
    </row>
    <row r="6328" spans="1:31" ht="14.4" x14ac:dyDescent="0.3">
      <c r="A6328">
        <v>54</v>
      </c>
      <c r="B6328" t="s">
        <v>24</v>
      </c>
      <c r="C6328" t="s">
        <v>471</v>
      </c>
      <c r="D6328" t="s">
        <v>123</v>
      </c>
      <c r="E6328">
        <v>2003</v>
      </c>
      <c r="F6328" t="s">
        <v>873</v>
      </c>
      <c r="G6328" t="s">
        <v>882</v>
      </c>
      <c r="H6328" s="3" t="s">
        <v>883</v>
      </c>
      <c r="I6328" s="8">
        <v>3.766667</v>
      </c>
      <c r="J6328" s="8">
        <v>-76.95</v>
      </c>
      <c r="K6328" t="s">
        <v>109</v>
      </c>
      <c r="L6328" t="s">
        <v>110</v>
      </c>
      <c r="M6328" t="s">
        <v>884</v>
      </c>
      <c r="N6328" s="25" t="s">
        <v>879</v>
      </c>
      <c r="O6328" s="12">
        <v>1995</v>
      </c>
      <c r="P6328" s="12">
        <v>6</v>
      </c>
      <c r="Q6328" s="12">
        <v>1997</v>
      </c>
      <c r="R6328" s="12">
        <v>7</v>
      </c>
      <c r="S6328">
        <v>26</v>
      </c>
      <c r="T6328" s="7">
        <v>22</v>
      </c>
      <c r="U6328">
        <v>3</v>
      </c>
      <c r="V6328" t="s">
        <v>53</v>
      </c>
      <c r="W6328">
        <f t="shared" si="77"/>
        <v>240</v>
      </c>
      <c r="X6328" s="5">
        <v>4</v>
      </c>
      <c r="Y6328" s="15" t="s">
        <v>48</v>
      </c>
      <c r="Z6328" t="s">
        <v>55</v>
      </c>
      <c r="AA6328" t="s">
        <v>1156</v>
      </c>
      <c r="AB6328">
        <v>0</v>
      </c>
      <c r="AC6328" s="3" t="s">
        <v>1489</v>
      </c>
      <c r="AD6328" s="3" t="s">
        <v>1489</v>
      </c>
      <c r="AE6328" t="s">
        <v>1488</v>
      </c>
    </row>
    <row r="6329" spans="1:31" ht="14.4" x14ac:dyDescent="0.3">
      <c r="A6329">
        <v>54</v>
      </c>
      <c r="B6329" t="s">
        <v>24</v>
      </c>
      <c r="C6329" t="s">
        <v>471</v>
      </c>
      <c r="D6329" t="s">
        <v>123</v>
      </c>
      <c r="E6329">
        <v>2003</v>
      </c>
      <c r="F6329" t="s">
        <v>873</v>
      </c>
      <c r="G6329" t="s">
        <v>882</v>
      </c>
      <c r="H6329" s="3" t="s">
        <v>883</v>
      </c>
      <c r="I6329" s="8">
        <v>3.766667</v>
      </c>
      <c r="J6329" s="8">
        <v>-76.95</v>
      </c>
      <c r="K6329" t="s">
        <v>109</v>
      </c>
      <c r="L6329" t="s">
        <v>110</v>
      </c>
      <c r="M6329" t="s">
        <v>884</v>
      </c>
      <c r="N6329" s="25" t="s">
        <v>879</v>
      </c>
      <c r="O6329" s="12">
        <v>1995</v>
      </c>
      <c r="P6329" s="12">
        <v>6</v>
      </c>
      <c r="Q6329" s="12">
        <v>1997</v>
      </c>
      <c r="R6329" s="12">
        <v>7</v>
      </c>
      <c r="S6329">
        <v>26</v>
      </c>
      <c r="T6329" s="7">
        <v>22</v>
      </c>
      <c r="U6329">
        <v>3</v>
      </c>
      <c r="V6329" t="s">
        <v>53</v>
      </c>
      <c r="W6329">
        <f t="shared" si="77"/>
        <v>240</v>
      </c>
      <c r="X6329" s="5">
        <v>4</v>
      </c>
      <c r="Y6329" s="15" t="s">
        <v>48</v>
      </c>
      <c r="Z6329" t="s">
        <v>55</v>
      </c>
      <c r="AA6329" t="s">
        <v>1136</v>
      </c>
      <c r="AB6329">
        <v>7</v>
      </c>
      <c r="AC6329" s="3" t="s">
        <v>1489</v>
      </c>
      <c r="AD6329" s="3" t="s">
        <v>1489</v>
      </c>
      <c r="AE6329" t="s">
        <v>1488</v>
      </c>
    </row>
    <row r="6330" spans="1:31" ht="14.4" x14ac:dyDescent="0.3">
      <c r="A6330">
        <v>54</v>
      </c>
      <c r="B6330" t="s">
        <v>24</v>
      </c>
      <c r="C6330" t="s">
        <v>471</v>
      </c>
      <c r="D6330" t="s">
        <v>123</v>
      </c>
      <c r="E6330">
        <v>2003</v>
      </c>
      <c r="F6330" t="s">
        <v>873</v>
      </c>
      <c r="G6330" t="s">
        <v>882</v>
      </c>
      <c r="H6330" s="3" t="s">
        <v>883</v>
      </c>
      <c r="I6330" s="8">
        <v>3.766667</v>
      </c>
      <c r="J6330" s="8">
        <v>-76.95</v>
      </c>
      <c r="K6330" t="s">
        <v>109</v>
      </c>
      <c r="L6330" t="s">
        <v>110</v>
      </c>
      <c r="M6330" t="s">
        <v>884</v>
      </c>
      <c r="N6330" s="25" t="s">
        <v>879</v>
      </c>
      <c r="O6330" s="12">
        <v>1995</v>
      </c>
      <c r="P6330" s="12">
        <v>6</v>
      </c>
      <c r="Q6330" s="12">
        <v>1997</v>
      </c>
      <c r="R6330" s="12">
        <v>7</v>
      </c>
      <c r="S6330">
        <v>26</v>
      </c>
      <c r="T6330" s="7">
        <v>22</v>
      </c>
      <c r="U6330">
        <v>3</v>
      </c>
      <c r="V6330" t="s">
        <v>53</v>
      </c>
      <c r="W6330">
        <f t="shared" si="77"/>
        <v>240</v>
      </c>
      <c r="X6330" s="5">
        <v>4</v>
      </c>
      <c r="Y6330" s="15" t="s">
        <v>48</v>
      </c>
      <c r="Z6330" t="s">
        <v>55</v>
      </c>
      <c r="AA6330" t="s">
        <v>1159</v>
      </c>
      <c r="AB6330">
        <v>10</v>
      </c>
      <c r="AC6330" s="3" t="s">
        <v>1489</v>
      </c>
      <c r="AD6330" s="3" t="s">
        <v>1489</v>
      </c>
      <c r="AE6330" t="s">
        <v>1488</v>
      </c>
    </row>
    <row r="6331" spans="1:31" ht="14.4" x14ac:dyDescent="0.3">
      <c r="A6331">
        <v>54</v>
      </c>
      <c r="B6331" t="s">
        <v>24</v>
      </c>
      <c r="C6331" t="s">
        <v>471</v>
      </c>
      <c r="D6331" t="s">
        <v>123</v>
      </c>
      <c r="E6331">
        <v>2003</v>
      </c>
      <c r="F6331" t="s">
        <v>873</v>
      </c>
      <c r="G6331" t="s">
        <v>882</v>
      </c>
      <c r="H6331" s="3" t="s">
        <v>883</v>
      </c>
      <c r="I6331" s="8">
        <v>3.766667</v>
      </c>
      <c r="J6331" s="8">
        <v>-76.95</v>
      </c>
      <c r="K6331" t="s">
        <v>109</v>
      </c>
      <c r="L6331" t="s">
        <v>110</v>
      </c>
      <c r="M6331" t="s">
        <v>884</v>
      </c>
      <c r="N6331" s="25" t="s">
        <v>879</v>
      </c>
      <c r="O6331" s="12">
        <v>1995</v>
      </c>
      <c r="P6331" s="12">
        <v>6</v>
      </c>
      <c r="Q6331" s="12">
        <v>1997</v>
      </c>
      <c r="R6331" s="12">
        <v>7</v>
      </c>
      <c r="S6331">
        <v>26</v>
      </c>
      <c r="T6331" s="7">
        <v>22</v>
      </c>
      <c r="U6331">
        <v>3</v>
      </c>
      <c r="V6331" t="s">
        <v>53</v>
      </c>
      <c r="W6331">
        <f t="shared" si="77"/>
        <v>240</v>
      </c>
      <c r="X6331" s="5">
        <v>4</v>
      </c>
      <c r="Y6331" s="15" t="s">
        <v>48</v>
      </c>
      <c r="Z6331" t="s">
        <v>55</v>
      </c>
      <c r="AA6331" t="s">
        <v>1160</v>
      </c>
      <c r="AB6331">
        <v>4</v>
      </c>
      <c r="AC6331" s="3" t="s">
        <v>1489</v>
      </c>
      <c r="AD6331" s="3" t="s">
        <v>1489</v>
      </c>
      <c r="AE6331" t="s">
        <v>1488</v>
      </c>
    </row>
    <row r="6332" spans="1:31" ht="14.4" x14ac:dyDescent="0.3">
      <c r="A6332">
        <v>54</v>
      </c>
      <c r="B6332" t="s">
        <v>24</v>
      </c>
      <c r="C6332" t="s">
        <v>471</v>
      </c>
      <c r="D6332" t="s">
        <v>123</v>
      </c>
      <c r="E6332">
        <v>2003</v>
      </c>
      <c r="F6332" t="s">
        <v>873</v>
      </c>
      <c r="G6332" t="s">
        <v>882</v>
      </c>
      <c r="H6332" s="3" t="s">
        <v>883</v>
      </c>
      <c r="I6332" s="8">
        <v>3.766667</v>
      </c>
      <c r="J6332" s="8">
        <v>-76.95</v>
      </c>
      <c r="K6332" t="s">
        <v>109</v>
      </c>
      <c r="L6332" t="s">
        <v>110</v>
      </c>
      <c r="M6332" t="s">
        <v>884</v>
      </c>
      <c r="N6332" s="25" t="s">
        <v>879</v>
      </c>
      <c r="O6332" s="12">
        <v>1995</v>
      </c>
      <c r="P6332" s="12">
        <v>6</v>
      </c>
      <c r="Q6332" s="12">
        <v>1997</v>
      </c>
      <c r="R6332" s="12">
        <v>7</v>
      </c>
      <c r="S6332">
        <v>26</v>
      </c>
      <c r="T6332" s="7">
        <v>22</v>
      </c>
      <c r="U6332">
        <v>3</v>
      </c>
      <c r="V6332" t="s">
        <v>53</v>
      </c>
      <c r="W6332">
        <f t="shared" si="77"/>
        <v>240</v>
      </c>
      <c r="X6332" s="5">
        <v>4</v>
      </c>
      <c r="Y6332" s="15" t="s">
        <v>48</v>
      </c>
      <c r="Z6332" t="s">
        <v>55</v>
      </c>
      <c r="AA6332" t="s">
        <v>1161</v>
      </c>
      <c r="AB6332">
        <v>103</v>
      </c>
      <c r="AC6332" s="3" t="s">
        <v>1489</v>
      </c>
      <c r="AD6332" s="3" t="s">
        <v>1489</v>
      </c>
      <c r="AE6332" t="s">
        <v>1488</v>
      </c>
    </row>
    <row r="6333" spans="1:31" ht="14.4" x14ac:dyDescent="0.3">
      <c r="A6333">
        <v>54</v>
      </c>
      <c r="B6333" t="s">
        <v>24</v>
      </c>
      <c r="C6333" t="s">
        <v>471</v>
      </c>
      <c r="D6333" t="s">
        <v>123</v>
      </c>
      <c r="E6333">
        <v>2003</v>
      </c>
      <c r="F6333" t="s">
        <v>873</v>
      </c>
      <c r="G6333" t="s">
        <v>882</v>
      </c>
      <c r="H6333" s="3" t="s">
        <v>883</v>
      </c>
      <c r="I6333" s="8">
        <v>3.766667</v>
      </c>
      <c r="J6333" s="8">
        <v>-76.95</v>
      </c>
      <c r="K6333" t="s">
        <v>109</v>
      </c>
      <c r="L6333" t="s">
        <v>110</v>
      </c>
      <c r="M6333" t="s">
        <v>884</v>
      </c>
      <c r="N6333" s="25" t="s">
        <v>879</v>
      </c>
      <c r="O6333" s="12">
        <v>1995</v>
      </c>
      <c r="P6333" s="12">
        <v>6</v>
      </c>
      <c r="Q6333" s="12">
        <v>1997</v>
      </c>
      <c r="R6333" s="12">
        <v>7</v>
      </c>
      <c r="S6333">
        <v>26</v>
      </c>
      <c r="T6333" s="7">
        <v>22</v>
      </c>
      <c r="U6333">
        <v>3</v>
      </c>
      <c r="V6333" t="s">
        <v>53</v>
      </c>
      <c r="W6333">
        <f t="shared" si="77"/>
        <v>240</v>
      </c>
      <c r="X6333" s="5">
        <v>4</v>
      </c>
      <c r="Y6333" s="15" t="s">
        <v>48</v>
      </c>
      <c r="Z6333" t="s">
        <v>55</v>
      </c>
      <c r="AA6333" t="s">
        <v>655</v>
      </c>
      <c r="AB6333">
        <v>85</v>
      </c>
      <c r="AC6333" s="3" t="s">
        <v>1489</v>
      </c>
      <c r="AD6333" s="3" t="s">
        <v>1489</v>
      </c>
      <c r="AE6333" t="s">
        <v>1488</v>
      </c>
    </row>
    <row r="6334" spans="1:31" ht="14.4" x14ac:dyDescent="0.3">
      <c r="A6334">
        <v>54</v>
      </c>
      <c r="B6334" t="s">
        <v>24</v>
      </c>
      <c r="C6334" t="s">
        <v>471</v>
      </c>
      <c r="D6334" t="s">
        <v>123</v>
      </c>
      <c r="E6334">
        <v>2003</v>
      </c>
      <c r="F6334" t="s">
        <v>873</v>
      </c>
      <c r="G6334" t="s">
        <v>882</v>
      </c>
      <c r="H6334" s="3" t="s">
        <v>883</v>
      </c>
      <c r="I6334" s="8">
        <v>3.766667</v>
      </c>
      <c r="J6334" s="8">
        <v>-76.95</v>
      </c>
      <c r="K6334" t="s">
        <v>109</v>
      </c>
      <c r="L6334" t="s">
        <v>110</v>
      </c>
      <c r="M6334" t="s">
        <v>884</v>
      </c>
      <c r="N6334" s="25" t="s">
        <v>879</v>
      </c>
      <c r="O6334" s="12">
        <v>1995</v>
      </c>
      <c r="P6334" s="12">
        <v>6</v>
      </c>
      <c r="Q6334" s="12">
        <v>1997</v>
      </c>
      <c r="R6334" s="12">
        <v>7</v>
      </c>
      <c r="S6334">
        <v>26</v>
      </c>
      <c r="T6334" s="7">
        <v>22</v>
      </c>
      <c r="U6334">
        <v>3</v>
      </c>
      <c r="V6334" t="s">
        <v>53</v>
      </c>
      <c r="W6334">
        <f t="shared" si="77"/>
        <v>240</v>
      </c>
      <c r="X6334" s="5">
        <v>4</v>
      </c>
      <c r="Y6334" s="15" t="s">
        <v>48</v>
      </c>
      <c r="Z6334" t="s">
        <v>55</v>
      </c>
      <c r="AA6334" t="s">
        <v>379</v>
      </c>
      <c r="AB6334">
        <v>21</v>
      </c>
      <c r="AC6334" s="3" t="s">
        <v>1489</v>
      </c>
      <c r="AD6334" s="3" t="s">
        <v>1489</v>
      </c>
      <c r="AE6334" t="s">
        <v>1488</v>
      </c>
    </row>
    <row r="6335" spans="1:31" ht="14.4" x14ac:dyDescent="0.3">
      <c r="A6335">
        <v>54</v>
      </c>
      <c r="B6335" t="s">
        <v>24</v>
      </c>
      <c r="C6335" t="s">
        <v>471</v>
      </c>
      <c r="D6335" t="s">
        <v>123</v>
      </c>
      <c r="E6335">
        <v>2003</v>
      </c>
      <c r="F6335" t="s">
        <v>873</v>
      </c>
      <c r="G6335" t="s">
        <v>882</v>
      </c>
      <c r="H6335" s="3" t="s">
        <v>883</v>
      </c>
      <c r="I6335" s="8">
        <v>3.766667</v>
      </c>
      <c r="J6335" s="8">
        <v>-76.95</v>
      </c>
      <c r="K6335" t="s">
        <v>109</v>
      </c>
      <c r="L6335" t="s">
        <v>110</v>
      </c>
      <c r="M6335" t="s">
        <v>884</v>
      </c>
      <c r="N6335" s="25" t="s">
        <v>879</v>
      </c>
      <c r="O6335" s="12">
        <v>1995</v>
      </c>
      <c r="P6335" s="12">
        <v>6</v>
      </c>
      <c r="Q6335" s="12">
        <v>1997</v>
      </c>
      <c r="R6335" s="12">
        <v>7</v>
      </c>
      <c r="S6335">
        <v>26</v>
      </c>
      <c r="T6335" s="7">
        <v>22</v>
      </c>
      <c r="U6335">
        <v>3</v>
      </c>
      <c r="V6335" t="s">
        <v>53</v>
      </c>
      <c r="W6335">
        <f t="shared" si="77"/>
        <v>240</v>
      </c>
      <c r="X6335" s="5">
        <v>4</v>
      </c>
      <c r="Y6335" s="15" t="s">
        <v>48</v>
      </c>
      <c r="Z6335" t="s">
        <v>55</v>
      </c>
      <c r="AA6335" t="s">
        <v>1205</v>
      </c>
      <c r="AB6335">
        <v>0</v>
      </c>
      <c r="AC6335" s="3" t="s">
        <v>1489</v>
      </c>
      <c r="AD6335" s="3" t="s">
        <v>1489</v>
      </c>
      <c r="AE6335" t="s">
        <v>1488</v>
      </c>
    </row>
    <row r="6336" spans="1:31" ht="14.4" x14ac:dyDescent="0.3">
      <c r="A6336">
        <v>54</v>
      </c>
      <c r="B6336" t="s">
        <v>24</v>
      </c>
      <c r="C6336" t="s">
        <v>471</v>
      </c>
      <c r="D6336" t="s">
        <v>123</v>
      </c>
      <c r="E6336">
        <v>2003</v>
      </c>
      <c r="F6336" t="s">
        <v>873</v>
      </c>
      <c r="G6336" t="s">
        <v>882</v>
      </c>
      <c r="H6336" s="3" t="s">
        <v>883</v>
      </c>
      <c r="I6336" s="8">
        <v>3.766667</v>
      </c>
      <c r="J6336" s="8">
        <v>-76.95</v>
      </c>
      <c r="K6336" t="s">
        <v>109</v>
      </c>
      <c r="L6336" t="s">
        <v>110</v>
      </c>
      <c r="M6336" t="s">
        <v>884</v>
      </c>
      <c r="N6336" s="25" t="s">
        <v>879</v>
      </c>
      <c r="O6336" s="12">
        <v>1995</v>
      </c>
      <c r="P6336" s="12">
        <v>6</v>
      </c>
      <c r="Q6336" s="12">
        <v>1997</v>
      </c>
      <c r="R6336" s="12">
        <v>7</v>
      </c>
      <c r="S6336">
        <v>26</v>
      </c>
      <c r="T6336" s="7">
        <v>22</v>
      </c>
      <c r="U6336">
        <v>3</v>
      </c>
      <c r="V6336" t="s">
        <v>53</v>
      </c>
      <c r="W6336">
        <f t="shared" si="77"/>
        <v>240</v>
      </c>
      <c r="X6336" s="5">
        <v>4</v>
      </c>
      <c r="Y6336" s="15" t="s">
        <v>48</v>
      </c>
      <c r="Z6336" t="s">
        <v>55</v>
      </c>
      <c r="AA6336" t="s">
        <v>1083</v>
      </c>
      <c r="AB6336">
        <v>0</v>
      </c>
      <c r="AC6336" s="3" t="s">
        <v>1489</v>
      </c>
      <c r="AD6336" s="3" t="s">
        <v>1489</v>
      </c>
      <c r="AE6336" t="s">
        <v>1488</v>
      </c>
    </row>
    <row r="6337" spans="1:31" ht="14.4" x14ac:dyDescent="0.3">
      <c r="A6337">
        <v>54</v>
      </c>
      <c r="B6337" t="s">
        <v>24</v>
      </c>
      <c r="C6337" t="s">
        <v>471</v>
      </c>
      <c r="D6337" t="s">
        <v>123</v>
      </c>
      <c r="E6337">
        <v>2003</v>
      </c>
      <c r="F6337" t="s">
        <v>873</v>
      </c>
      <c r="G6337" t="s">
        <v>882</v>
      </c>
      <c r="H6337" s="3" t="s">
        <v>883</v>
      </c>
      <c r="I6337" s="8">
        <v>3.766667</v>
      </c>
      <c r="J6337" s="8">
        <v>-76.95</v>
      </c>
      <c r="K6337" t="s">
        <v>109</v>
      </c>
      <c r="L6337" t="s">
        <v>110</v>
      </c>
      <c r="M6337" t="s">
        <v>884</v>
      </c>
      <c r="N6337" s="25" t="s">
        <v>879</v>
      </c>
      <c r="O6337" s="12">
        <v>1995</v>
      </c>
      <c r="P6337" s="12">
        <v>6</v>
      </c>
      <c r="Q6337" s="12">
        <v>1997</v>
      </c>
      <c r="R6337" s="12">
        <v>7</v>
      </c>
      <c r="S6337">
        <v>26</v>
      </c>
      <c r="T6337" s="7">
        <v>22</v>
      </c>
      <c r="U6337">
        <v>3</v>
      </c>
      <c r="V6337" t="s">
        <v>53</v>
      </c>
      <c r="W6337">
        <f t="shared" si="77"/>
        <v>240</v>
      </c>
      <c r="X6337" s="5">
        <v>4</v>
      </c>
      <c r="Y6337" s="15" t="s">
        <v>48</v>
      </c>
      <c r="Z6337" t="s">
        <v>55</v>
      </c>
      <c r="AA6337" t="s">
        <v>876</v>
      </c>
      <c r="AB6337">
        <v>9</v>
      </c>
      <c r="AC6337" s="3" t="s">
        <v>1489</v>
      </c>
      <c r="AD6337" s="3" t="s">
        <v>1489</v>
      </c>
      <c r="AE6337" t="s">
        <v>1488</v>
      </c>
    </row>
    <row r="6338" spans="1:31" ht="14.4" x14ac:dyDescent="0.3">
      <c r="A6338">
        <v>54</v>
      </c>
      <c r="B6338" t="s">
        <v>24</v>
      </c>
      <c r="C6338" t="s">
        <v>471</v>
      </c>
      <c r="D6338" t="s">
        <v>123</v>
      </c>
      <c r="E6338">
        <v>2003</v>
      </c>
      <c r="F6338" t="s">
        <v>873</v>
      </c>
      <c r="G6338" t="s">
        <v>882</v>
      </c>
      <c r="H6338" s="3" t="s">
        <v>883</v>
      </c>
      <c r="I6338" s="8">
        <v>3.766667</v>
      </c>
      <c r="J6338" s="8">
        <v>-76.95</v>
      </c>
      <c r="K6338" t="s">
        <v>109</v>
      </c>
      <c r="L6338" t="s">
        <v>110</v>
      </c>
      <c r="M6338" t="s">
        <v>884</v>
      </c>
      <c r="N6338" s="25" t="s">
        <v>879</v>
      </c>
      <c r="O6338" s="12">
        <v>1995</v>
      </c>
      <c r="P6338" s="12">
        <v>6</v>
      </c>
      <c r="Q6338" s="12">
        <v>1997</v>
      </c>
      <c r="R6338" s="12">
        <v>7</v>
      </c>
      <c r="S6338">
        <v>26</v>
      </c>
      <c r="T6338" s="7">
        <v>22</v>
      </c>
      <c r="U6338">
        <v>3</v>
      </c>
      <c r="V6338" t="s">
        <v>53</v>
      </c>
      <c r="W6338">
        <f t="shared" si="77"/>
        <v>240</v>
      </c>
      <c r="X6338" s="5">
        <v>4</v>
      </c>
      <c r="Y6338" s="15" t="s">
        <v>48</v>
      </c>
      <c r="Z6338" t="s">
        <v>55</v>
      </c>
      <c r="AA6338" t="s">
        <v>1167</v>
      </c>
      <c r="AB6338">
        <v>2</v>
      </c>
      <c r="AC6338" s="3" t="s">
        <v>1489</v>
      </c>
      <c r="AD6338" s="3" t="s">
        <v>1489</v>
      </c>
      <c r="AE6338" t="s">
        <v>1488</v>
      </c>
    </row>
    <row r="6339" spans="1:31" ht="14.4" x14ac:dyDescent="0.3">
      <c r="A6339">
        <v>54</v>
      </c>
      <c r="B6339" t="s">
        <v>24</v>
      </c>
      <c r="C6339" t="s">
        <v>471</v>
      </c>
      <c r="D6339" t="s">
        <v>123</v>
      </c>
      <c r="E6339">
        <v>2003</v>
      </c>
      <c r="F6339" t="s">
        <v>873</v>
      </c>
      <c r="G6339" t="s">
        <v>882</v>
      </c>
      <c r="H6339" s="3" t="s">
        <v>883</v>
      </c>
      <c r="I6339" s="8">
        <v>3.766667</v>
      </c>
      <c r="J6339" s="8">
        <v>-76.95</v>
      </c>
      <c r="K6339" t="s">
        <v>109</v>
      </c>
      <c r="L6339" t="s">
        <v>110</v>
      </c>
      <c r="M6339" t="s">
        <v>884</v>
      </c>
      <c r="N6339" s="25" t="s">
        <v>879</v>
      </c>
      <c r="O6339" s="12">
        <v>1995</v>
      </c>
      <c r="P6339" s="12">
        <v>6</v>
      </c>
      <c r="Q6339" s="12">
        <v>1997</v>
      </c>
      <c r="R6339" s="12">
        <v>7</v>
      </c>
      <c r="S6339">
        <v>26</v>
      </c>
      <c r="T6339" s="7">
        <v>22</v>
      </c>
      <c r="U6339">
        <v>3</v>
      </c>
      <c r="V6339" t="s">
        <v>53</v>
      </c>
      <c r="W6339">
        <f t="shared" si="77"/>
        <v>240</v>
      </c>
      <c r="X6339" s="5">
        <v>4</v>
      </c>
      <c r="Y6339" s="15" t="s">
        <v>48</v>
      </c>
      <c r="Z6339" t="s">
        <v>55</v>
      </c>
      <c r="AA6339" t="s">
        <v>1206</v>
      </c>
      <c r="AB6339">
        <v>0</v>
      </c>
      <c r="AC6339" s="3" t="s">
        <v>1489</v>
      </c>
      <c r="AD6339" s="3" t="s">
        <v>1489</v>
      </c>
      <c r="AE6339" t="s">
        <v>1488</v>
      </c>
    </row>
    <row r="6340" spans="1:31" ht="14.4" x14ac:dyDescent="0.3">
      <c r="A6340">
        <v>54</v>
      </c>
      <c r="B6340" t="s">
        <v>24</v>
      </c>
      <c r="C6340" t="s">
        <v>471</v>
      </c>
      <c r="D6340" t="s">
        <v>123</v>
      </c>
      <c r="E6340">
        <v>2003</v>
      </c>
      <c r="F6340" t="s">
        <v>873</v>
      </c>
      <c r="G6340" t="s">
        <v>882</v>
      </c>
      <c r="H6340" s="3" t="s">
        <v>883</v>
      </c>
      <c r="I6340" s="8">
        <v>3.766667</v>
      </c>
      <c r="J6340" s="8">
        <v>-76.95</v>
      </c>
      <c r="K6340" t="s">
        <v>109</v>
      </c>
      <c r="L6340" t="s">
        <v>110</v>
      </c>
      <c r="M6340" t="s">
        <v>884</v>
      </c>
      <c r="N6340" s="25" t="s">
        <v>879</v>
      </c>
      <c r="O6340" s="12">
        <v>1995</v>
      </c>
      <c r="P6340" s="12">
        <v>6</v>
      </c>
      <c r="Q6340" s="12">
        <v>1997</v>
      </c>
      <c r="R6340" s="12">
        <v>7</v>
      </c>
      <c r="S6340">
        <v>26</v>
      </c>
      <c r="T6340" s="7">
        <v>22</v>
      </c>
      <c r="U6340">
        <v>3</v>
      </c>
      <c r="V6340" t="s">
        <v>53</v>
      </c>
      <c r="W6340">
        <f t="shared" si="77"/>
        <v>240</v>
      </c>
      <c r="X6340" s="5">
        <v>4</v>
      </c>
      <c r="Y6340" s="15" t="s">
        <v>48</v>
      </c>
      <c r="Z6340" t="s">
        <v>55</v>
      </c>
      <c r="AA6340" t="s">
        <v>1207</v>
      </c>
      <c r="AB6340">
        <v>2</v>
      </c>
      <c r="AC6340" s="3" t="s">
        <v>1489</v>
      </c>
      <c r="AD6340" s="3" t="s">
        <v>1489</v>
      </c>
      <c r="AE6340" t="s">
        <v>1488</v>
      </c>
    </row>
    <row r="6341" spans="1:31" ht="14.4" x14ac:dyDescent="0.3">
      <c r="A6341">
        <v>54</v>
      </c>
      <c r="B6341" t="s">
        <v>24</v>
      </c>
      <c r="C6341" t="s">
        <v>471</v>
      </c>
      <c r="D6341" t="s">
        <v>123</v>
      </c>
      <c r="E6341">
        <v>2003</v>
      </c>
      <c r="F6341" t="s">
        <v>873</v>
      </c>
      <c r="G6341" t="s">
        <v>882</v>
      </c>
      <c r="H6341" s="3" t="s">
        <v>883</v>
      </c>
      <c r="I6341" s="8">
        <v>3.766667</v>
      </c>
      <c r="J6341" s="8">
        <v>-76.95</v>
      </c>
      <c r="K6341" t="s">
        <v>109</v>
      </c>
      <c r="L6341" t="s">
        <v>110</v>
      </c>
      <c r="M6341" t="s">
        <v>884</v>
      </c>
      <c r="N6341" s="25" t="s">
        <v>879</v>
      </c>
      <c r="O6341" s="12">
        <v>1995</v>
      </c>
      <c r="P6341" s="12">
        <v>6</v>
      </c>
      <c r="Q6341" s="12">
        <v>1997</v>
      </c>
      <c r="R6341" s="12">
        <v>7</v>
      </c>
      <c r="S6341">
        <v>26</v>
      </c>
      <c r="T6341" s="7">
        <v>22</v>
      </c>
      <c r="U6341">
        <v>3</v>
      </c>
      <c r="V6341" t="s">
        <v>53</v>
      </c>
      <c r="W6341">
        <f t="shared" si="77"/>
        <v>240</v>
      </c>
      <c r="X6341" s="5">
        <v>4</v>
      </c>
      <c r="Y6341" s="15" t="s">
        <v>48</v>
      </c>
      <c r="Z6341" t="s">
        <v>55</v>
      </c>
      <c r="AA6341" t="s">
        <v>1208</v>
      </c>
      <c r="AB6341">
        <v>0</v>
      </c>
      <c r="AC6341" s="3" t="s">
        <v>1489</v>
      </c>
      <c r="AD6341" s="3" t="s">
        <v>1489</v>
      </c>
      <c r="AE6341" t="s">
        <v>1488</v>
      </c>
    </row>
    <row r="6342" spans="1:31" ht="14.4" x14ac:dyDescent="0.3">
      <c r="A6342">
        <v>54</v>
      </c>
      <c r="B6342" t="s">
        <v>24</v>
      </c>
      <c r="C6342" t="s">
        <v>471</v>
      </c>
      <c r="D6342" t="s">
        <v>123</v>
      </c>
      <c r="E6342">
        <v>2003</v>
      </c>
      <c r="F6342" t="s">
        <v>873</v>
      </c>
      <c r="G6342" t="s">
        <v>882</v>
      </c>
      <c r="H6342" s="3" t="s">
        <v>883</v>
      </c>
      <c r="I6342" s="8">
        <v>3.766667</v>
      </c>
      <c r="J6342" s="8">
        <v>-76.95</v>
      </c>
      <c r="K6342" t="s">
        <v>109</v>
      </c>
      <c r="L6342" t="s">
        <v>110</v>
      </c>
      <c r="M6342" t="s">
        <v>884</v>
      </c>
      <c r="N6342" s="25" t="s">
        <v>879</v>
      </c>
      <c r="O6342" s="12">
        <v>1995</v>
      </c>
      <c r="P6342" s="12">
        <v>6</v>
      </c>
      <c r="Q6342" s="12">
        <v>1997</v>
      </c>
      <c r="R6342" s="12">
        <v>7</v>
      </c>
      <c r="S6342">
        <v>26</v>
      </c>
      <c r="T6342" s="7">
        <v>22</v>
      </c>
      <c r="U6342">
        <v>3</v>
      </c>
      <c r="V6342" t="s">
        <v>53</v>
      </c>
      <c r="W6342">
        <f t="shared" si="77"/>
        <v>240</v>
      </c>
      <c r="X6342" s="5">
        <v>4</v>
      </c>
      <c r="Y6342" s="15" t="s">
        <v>48</v>
      </c>
      <c r="Z6342" t="s">
        <v>55</v>
      </c>
      <c r="AA6342" t="s">
        <v>1209</v>
      </c>
      <c r="AB6342">
        <v>0</v>
      </c>
      <c r="AC6342" s="3" t="s">
        <v>1489</v>
      </c>
      <c r="AD6342" s="3" t="s">
        <v>1489</v>
      </c>
      <c r="AE6342" t="s">
        <v>1488</v>
      </c>
    </row>
    <row r="6343" spans="1:31" ht="14.4" x14ac:dyDescent="0.3">
      <c r="A6343">
        <v>54</v>
      </c>
      <c r="B6343" t="s">
        <v>24</v>
      </c>
      <c r="C6343" t="s">
        <v>471</v>
      </c>
      <c r="D6343" t="s">
        <v>123</v>
      </c>
      <c r="E6343">
        <v>2003</v>
      </c>
      <c r="F6343" t="s">
        <v>873</v>
      </c>
      <c r="G6343" t="s">
        <v>882</v>
      </c>
      <c r="H6343" s="3" t="s">
        <v>883</v>
      </c>
      <c r="I6343" s="8">
        <v>3.766667</v>
      </c>
      <c r="J6343" s="8">
        <v>-76.95</v>
      </c>
      <c r="K6343" t="s">
        <v>109</v>
      </c>
      <c r="L6343" t="s">
        <v>110</v>
      </c>
      <c r="M6343" t="s">
        <v>884</v>
      </c>
      <c r="N6343" s="25" t="s">
        <v>879</v>
      </c>
      <c r="O6343" s="12">
        <v>1995</v>
      </c>
      <c r="P6343" s="12">
        <v>6</v>
      </c>
      <c r="Q6343" s="12">
        <v>1997</v>
      </c>
      <c r="R6343" s="12">
        <v>7</v>
      </c>
      <c r="S6343">
        <v>26</v>
      </c>
      <c r="T6343" s="7">
        <v>22</v>
      </c>
      <c r="U6343">
        <v>3</v>
      </c>
      <c r="V6343" t="s">
        <v>53</v>
      </c>
      <c r="W6343">
        <f t="shared" si="77"/>
        <v>240</v>
      </c>
      <c r="X6343" s="5">
        <v>4</v>
      </c>
      <c r="Y6343" s="15" t="s">
        <v>48</v>
      </c>
      <c r="Z6343" t="s">
        <v>55</v>
      </c>
      <c r="AA6343" t="s">
        <v>1210</v>
      </c>
      <c r="AB6343">
        <v>0</v>
      </c>
      <c r="AC6343" s="3" t="s">
        <v>1489</v>
      </c>
      <c r="AD6343" s="3" t="s">
        <v>1489</v>
      </c>
      <c r="AE6343" t="s">
        <v>1488</v>
      </c>
    </row>
    <row r="6344" spans="1:31" ht="14.4" x14ac:dyDescent="0.3">
      <c r="A6344">
        <v>54</v>
      </c>
      <c r="B6344" t="s">
        <v>24</v>
      </c>
      <c r="C6344" t="s">
        <v>471</v>
      </c>
      <c r="D6344" t="s">
        <v>123</v>
      </c>
      <c r="E6344">
        <v>2003</v>
      </c>
      <c r="F6344" t="s">
        <v>873</v>
      </c>
      <c r="G6344" t="s">
        <v>882</v>
      </c>
      <c r="H6344" s="3" t="s">
        <v>883</v>
      </c>
      <c r="I6344" s="8">
        <v>3.766667</v>
      </c>
      <c r="J6344" s="8">
        <v>-76.95</v>
      </c>
      <c r="K6344" t="s">
        <v>109</v>
      </c>
      <c r="L6344" t="s">
        <v>110</v>
      </c>
      <c r="M6344" t="s">
        <v>884</v>
      </c>
      <c r="N6344" s="25" t="s">
        <v>879</v>
      </c>
      <c r="O6344" s="12">
        <v>1995</v>
      </c>
      <c r="P6344" s="12">
        <v>6</v>
      </c>
      <c r="Q6344" s="12">
        <v>1997</v>
      </c>
      <c r="R6344" s="12">
        <v>7</v>
      </c>
      <c r="S6344">
        <v>26</v>
      </c>
      <c r="T6344" s="7">
        <v>22</v>
      </c>
      <c r="U6344">
        <v>3</v>
      </c>
      <c r="V6344" t="s">
        <v>53</v>
      </c>
      <c r="W6344">
        <f t="shared" si="77"/>
        <v>240</v>
      </c>
      <c r="X6344" s="5">
        <v>4</v>
      </c>
      <c r="Y6344" s="15" t="s">
        <v>48</v>
      </c>
      <c r="Z6344" t="s">
        <v>55</v>
      </c>
      <c r="AA6344" t="s">
        <v>1211</v>
      </c>
      <c r="AB6344">
        <v>1</v>
      </c>
      <c r="AC6344" s="3" t="s">
        <v>1489</v>
      </c>
      <c r="AD6344" s="3" t="s">
        <v>1489</v>
      </c>
      <c r="AE6344" t="s">
        <v>1488</v>
      </c>
    </row>
    <row r="6345" spans="1:31" ht="14.4" x14ac:dyDescent="0.3">
      <c r="A6345">
        <v>54</v>
      </c>
      <c r="B6345" t="s">
        <v>24</v>
      </c>
      <c r="C6345" t="s">
        <v>471</v>
      </c>
      <c r="D6345" t="s">
        <v>123</v>
      </c>
      <c r="E6345">
        <v>2003</v>
      </c>
      <c r="F6345" t="s">
        <v>873</v>
      </c>
      <c r="G6345" t="s">
        <v>882</v>
      </c>
      <c r="H6345" s="3" t="s">
        <v>883</v>
      </c>
      <c r="I6345" s="8">
        <v>3.766667</v>
      </c>
      <c r="J6345" s="8">
        <v>-76.95</v>
      </c>
      <c r="K6345" t="s">
        <v>109</v>
      </c>
      <c r="L6345" t="s">
        <v>110</v>
      </c>
      <c r="M6345" t="s">
        <v>884</v>
      </c>
      <c r="N6345" s="25" t="s">
        <v>879</v>
      </c>
      <c r="O6345" s="12">
        <v>1995</v>
      </c>
      <c r="P6345" s="12">
        <v>6</v>
      </c>
      <c r="Q6345" s="12">
        <v>1997</v>
      </c>
      <c r="R6345" s="12">
        <v>7</v>
      </c>
      <c r="S6345">
        <v>26</v>
      </c>
      <c r="T6345" s="7">
        <v>22</v>
      </c>
      <c r="U6345">
        <v>3</v>
      </c>
      <c r="V6345" t="s">
        <v>53</v>
      </c>
      <c r="W6345">
        <f t="shared" si="77"/>
        <v>240</v>
      </c>
      <c r="X6345" s="5">
        <v>4</v>
      </c>
      <c r="Y6345" s="15" t="s">
        <v>48</v>
      </c>
      <c r="Z6345" t="s">
        <v>90</v>
      </c>
      <c r="AA6345" t="s">
        <v>666</v>
      </c>
      <c r="AB6345">
        <v>0</v>
      </c>
      <c r="AC6345" s="3" t="s">
        <v>1489</v>
      </c>
      <c r="AD6345" s="3" t="s">
        <v>1489</v>
      </c>
      <c r="AE6345" t="s">
        <v>1488</v>
      </c>
    </row>
    <row r="6346" spans="1:31" ht="14.4" x14ac:dyDescent="0.3">
      <c r="A6346">
        <v>54</v>
      </c>
      <c r="B6346" t="s">
        <v>24</v>
      </c>
      <c r="C6346" t="s">
        <v>471</v>
      </c>
      <c r="D6346" t="s">
        <v>123</v>
      </c>
      <c r="E6346">
        <v>2003</v>
      </c>
      <c r="F6346" t="s">
        <v>873</v>
      </c>
      <c r="G6346" t="s">
        <v>882</v>
      </c>
      <c r="H6346" s="3" t="s">
        <v>883</v>
      </c>
      <c r="I6346" s="8">
        <v>3.766667</v>
      </c>
      <c r="J6346" s="8">
        <v>-76.95</v>
      </c>
      <c r="K6346" t="s">
        <v>109</v>
      </c>
      <c r="L6346" t="s">
        <v>110</v>
      </c>
      <c r="M6346" t="s">
        <v>884</v>
      </c>
      <c r="N6346" s="25" t="s">
        <v>879</v>
      </c>
      <c r="O6346" s="12">
        <v>1995</v>
      </c>
      <c r="P6346" s="12">
        <v>6</v>
      </c>
      <c r="Q6346" s="12">
        <v>1997</v>
      </c>
      <c r="R6346" s="12">
        <v>7</v>
      </c>
      <c r="S6346">
        <v>26</v>
      </c>
      <c r="T6346" s="7">
        <v>22</v>
      </c>
      <c r="U6346">
        <v>3</v>
      </c>
      <c r="V6346" t="s">
        <v>53</v>
      </c>
      <c r="W6346">
        <f t="shared" si="77"/>
        <v>240</v>
      </c>
      <c r="X6346" s="5">
        <v>4</v>
      </c>
      <c r="Y6346" s="15" t="s">
        <v>48</v>
      </c>
      <c r="Z6346" t="s">
        <v>90</v>
      </c>
      <c r="AA6346" t="s">
        <v>91</v>
      </c>
      <c r="AB6346">
        <v>3</v>
      </c>
      <c r="AC6346" s="3" t="s">
        <v>1489</v>
      </c>
      <c r="AD6346" s="3" t="s">
        <v>1489</v>
      </c>
      <c r="AE6346" t="s">
        <v>1488</v>
      </c>
    </row>
    <row r="6347" spans="1:31" ht="14.4" x14ac:dyDescent="0.3">
      <c r="A6347">
        <v>54</v>
      </c>
      <c r="B6347" t="s">
        <v>24</v>
      </c>
      <c r="C6347" t="s">
        <v>471</v>
      </c>
      <c r="D6347" t="s">
        <v>123</v>
      </c>
      <c r="E6347">
        <v>2003</v>
      </c>
      <c r="F6347" t="s">
        <v>873</v>
      </c>
      <c r="G6347" t="s">
        <v>882</v>
      </c>
      <c r="H6347" s="3" t="s">
        <v>883</v>
      </c>
      <c r="I6347" s="8">
        <v>3.766667</v>
      </c>
      <c r="J6347" s="8">
        <v>-76.95</v>
      </c>
      <c r="K6347" t="s">
        <v>109</v>
      </c>
      <c r="L6347" t="s">
        <v>110</v>
      </c>
      <c r="M6347" t="s">
        <v>884</v>
      </c>
      <c r="N6347" s="25" t="s">
        <v>879</v>
      </c>
      <c r="O6347" s="12">
        <v>1995</v>
      </c>
      <c r="P6347" s="12">
        <v>6</v>
      </c>
      <c r="Q6347" s="12">
        <v>1997</v>
      </c>
      <c r="R6347" s="12">
        <v>7</v>
      </c>
      <c r="S6347">
        <v>26</v>
      </c>
      <c r="T6347" s="7">
        <v>22</v>
      </c>
      <c r="U6347">
        <v>3</v>
      </c>
      <c r="V6347" t="s">
        <v>53</v>
      </c>
      <c r="W6347">
        <f t="shared" si="77"/>
        <v>240</v>
      </c>
      <c r="X6347" s="5">
        <v>4</v>
      </c>
      <c r="Y6347" s="15" t="s">
        <v>48</v>
      </c>
      <c r="Z6347" t="s">
        <v>49</v>
      </c>
      <c r="AA6347" t="s">
        <v>490</v>
      </c>
      <c r="AB6347">
        <v>1</v>
      </c>
      <c r="AC6347" s="3" t="s">
        <v>1489</v>
      </c>
      <c r="AD6347" s="3" t="s">
        <v>1489</v>
      </c>
      <c r="AE6347" t="s">
        <v>1488</v>
      </c>
    </row>
    <row r="6348" spans="1:31" ht="14.4" x14ac:dyDescent="0.3">
      <c r="A6348">
        <v>54</v>
      </c>
      <c r="B6348" t="s">
        <v>24</v>
      </c>
      <c r="C6348" t="s">
        <v>471</v>
      </c>
      <c r="D6348" t="s">
        <v>123</v>
      </c>
      <c r="E6348">
        <v>2003</v>
      </c>
      <c r="F6348" t="s">
        <v>873</v>
      </c>
      <c r="G6348" t="s">
        <v>882</v>
      </c>
      <c r="H6348" s="3" t="s">
        <v>883</v>
      </c>
      <c r="I6348" s="8">
        <v>3.766667</v>
      </c>
      <c r="J6348" s="8">
        <v>-76.95</v>
      </c>
      <c r="K6348" t="s">
        <v>109</v>
      </c>
      <c r="L6348" t="s">
        <v>110</v>
      </c>
      <c r="M6348" t="s">
        <v>884</v>
      </c>
      <c r="N6348" s="25" t="s">
        <v>879</v>
      </c>
      <c r="O6348" s="12">
        <v>1995</v>
      </c>
      <c r="P6348" s="12">
        <v>6</v>
      </c>
      <c r="Q6348" s="12">
        <v>1997</v>
      </c>
      <c r="R6348" s="12">
        <v>7</v>
      </c>
      <c r="S6348">
        <v>26</v>
      </c>
      <c r="T6348" s="7">
        <v>22</v>
      </c>
      <c r="U6348">
        <v>3</v>
      </c>
      <c r="V6348" t="s">
        <v>53</v>
      </c>
      <c r="W6348">
        <f t="shared" si="77"/>
        <v>240</v>
      </c>
      <c r="X6348" s="5">
        <v>4</v>
      </c>
      <c r="Y6348" s="15" t="s">
        <v>48</v>
      </c>
      <c r="Z6348" t="s">
        <v>49</v>
      </c>
      <c r="AA6348" t="s">
        <v>872</v>
      </c>
      <c r="AB6348">
        <v>0</v>
      </c>
      <c r="AC6348" s="3" t="s">
        <v>1489</v>
      </c>
      <c r="AD6348" s="3" t="s">
        <v>1489</v>
      </c>
      <c r="AE6348" t="s">
        <v>1488</v>
      </c>
    </row>
    <row r="6349" spans="1:31" ht="14.4" x14ac:dyDescent="0.3">
      <c r="A6349">
        <v>54</v>
      </c>
      <c r="B6349" t="s">
        <v>24</v>
      </c>
      <c r="C6349" t="s">
        <v>471</v>
      </c>
      <c r="D6349" t="s">
        <v>123</v>
      </c>
      <c r="E6349">
        <v>2003</v>
      </c>
      <c r="F6349" t="s">
        <v>873</v>
      </c>
      <c r="G6349" t="s">
        <v>882</v>
      </c>
      <c r="H6349" s="3" t="s">
        <v>883</v>
      </c>
      <c r="I6349" s="8">
        <v>3.766667</v>
      </c>
      <c r="J6349" s="8">
        <v>-76.95</v>
      </c>
      <c r="K6349" t="s">
        <v>109</v>
      </c>
      <c r="L6349" t="s">
        <v>110</v>
      </c>
      <c r="M6349" t="s">
        <v>884</v>
      </c>
      <c r="N6349" s="25" t="s">
        <v>879</v>
      </c>
      <c r="O6349" s="12">
        <v>1995</v>
      </c>
      <c r="P6349" s="12">
        <v>6</v>
      </c>
      <c r="Q6349" s="12">
        <v>1997</v>
      </c>
      <c r="R6349" s="12">
        <v>7</v>
      </c>
      <c r="S6349">
        <v>26</v>
      </c>
      <c r="T6349" s="7">
        <v>22</v>
      </c>
      <c r="U6349">
        <v>3</v>
      </c>
      <c r="V6349" t="s">
        <v>53</v>
      </c>
      <c r="W6349">
        <f t="shared" si="77"/>
        <v>240</v>
      </c>
      <c r="X6349" s="5">
        <v>4</v>
      </c>
      <c r="Y6349" s="15" t="s">
        <v>48</v>
      </c>
      <c r="Z6349" t="s">
        <v>1131</v>
      </c>
      <c r="AA6349" t="s">
        <v>1132</v>
      </c>
      <c r="AB6349">
        <v>0</v>
      </c>
      <c r="AC6349" s="3" t="s">
        <v>1489</v>
      </c>
      <c r="AD6349" s="3" t="s">
        <v>1489</v>
      </c>
      <c r="AE6349" t="s">
        <v>1488</v>
      </c>
    </row>
    <row r="6350" spans="1:31" ht="14.4" x14ac:dyDescent="0.3">
      <c r="A6350">
        <v>55</v>
      </c>
      <c r="B6350" t="s">
        <v>24</v>
      </c>
      <c r="C6350" t="s">
        <v>413</v>
      </c>
      <c r="D6350" t="s">
        <v>37</v>
      </c>
      <c r="E6350">
        <v>2018</v>
      </c>
      <c r="F6350" t="s">
        <v>382</v>
      </c>
      <c r="G6350" t="s">
        <v>885</v>
      </c>
      <c r="H6350" s="3" t="s">
        <v>886</v>
      </c>
      <c r="I6350" s="8">
        <v>-19.151499999999999</v>
      </c>
      <c r="J6350" s="8">
        <v>-40.064889000000001</v>
      </c>
      <c r="K6350">
        <v>227000000</v>
      </c>
      <c r="L6350" t="s">
        <v>67</v>
      </c>
      <c r="M6350" t="s">
        <v>887</v>
      </c>
      <c r="N6350" t="s">
        <v>888</v>
      </c>
      <c r="O6350" s="12">
        <v>2012</v>
      </c>
      <c r="P6350" s="12">
        <v>12</v>
      </c>
      <c r="Q6350" s="12">
        <v>2013</v>
      </c>
      <c r="R6350" s="12">
        <v>8</v>
      </c>
      <c r="S6350">
        <v>9</v>
      </c>
      <c r="T6350" s="7">
        <v>6</v>
      </c>
      <c r="U6350">
        <v>7</v>
      </c>
      <c r="V6350" t="s">
        <v>53</v>
      </c>
      <c r="W6350">
        <f t="shared" ref="W6350:W6474" si="78">24*60</f>
        <v>1440</v>
      </c>
      <c r="X6350" s="5">
        <v>5</v>
      </c>
      <c r="Y6350" s="15" t="s">
        <v>48</v>
      </c>
      <c r="Z6350" t="s">
        <v>83</v>
      </c>
      <c r="AA6350" t="s">
        <v>84</v>
      </c>
      <c r="AB6350">
        <v>421</v>
      </c>
      <c r="AC6350" s="68" t="s">
        <v>1491</v>
      </c>
      <c r="AD6350" s="68" t="s">
        <v>1688</v>
      </c>
      <c r="AE6350" t="s">
        <v>1490</v>
      </c>
    </row>
    <row r="6351" spans="1:31" ht="14.4" x14ac:dyDescent="0.3">
      <c r="A6351">
        <v>55</v>
      </c>
      <c r="B6351" t="s">
        <v>24</v>
      </c>
      <c r="C6351" t="s">
        <v>413</v>
      </c>
      <c r="D6351" t="s">
        <v>37</v>
      </c>
      <c r="E6351">
        <v>2018</v>
      </c>
      <c r="F6351" t="s">
        <v>382</v>
      </c>
      <c r="G6351" t="s">
        <v>885</v>
      </c>
      <c r="H6351" s="3" t="s">
        <v>886</v>
      </c>
      <c r="I6351" s="8">
        <v>-19.151499999999999</v>
      </c>
      <c r="J6351" s="8">
        <v>-40.064889000000001</v>
      </c>
      <c r="K6351">
        <v>227000000</v>
      </c>
      <c r="L6351" t="s">
        <v>67</v>
      </c>
      <c r="M6351" t="s">
        <v>887</v>
      </c>
      <c r="N6351" t="s">
        <v>888</v>
      </c>
      <c r="O6351" s="12">
        <v>2012</v>
      </c>
      <c r="P6351" s="12">
        <v>12</v>
      </c>
      <c r="Q6351" s="12">
        <v>2013</v>
      </c>
      <c r="R6351" s="12">
        <v>8</v>
      </c>
      <c r="S6351">
        <v>9</v>
      </c>
      <c r="T6351" s="7">
        <v>6</v>
      </c>
      <c r="U6351">
        <v>7</v>
      </c>
      <c r="V6351" t="s">
        <v>53</v>
      </c>
      <c r="W6351">
        <f t="shared" si="78"/>
        <v>1440</v>
      </c>
      <c r="X6351" s="5">
        <v>5</v>
      </c>
      <c r="Y6351" s="15" t="s">
        <v>48</v>
      </c>
      <c r="Z6351" t="s">
        <v>55</v>
      </c>
      <c r="AA6351" t="s">
        <v>56</v>
      </c>
      <c r="AB6351">
        <v>119</v>
      </c>
      <c r="AC6351" s="68" t="s">
        <v>1491</v>
      </c>
      <c r="AD6351" s="68" t="s">
        <v>1688</v>
      </c>
      <c r="AE6351" t="s">
        <v>1490</v>
      </c>
    </row>
    <row r="6352" spans="1:31" ht="14.4" x14ac:dyDescent="0.3">
      <c r="A6352">
        <v>55</v>
      </c>
      <c r="B6352" t="s">
        <v>24</v>
      </c>
      <c r="C6352" t="s">
        <v>413</v>
      </c>
      <c r="D6352" t="s">
        <v>37</v>
      </c>
      <c r="E6352">
        <v>2018</v>
      </c>
      <c r="F6352" t="s">
        <v>382</v>
      </c>
      <c r="G6352" t="s">
        <v>885</v>
      </c>
      <c r="H6352" s="3" t="s">
        <v>886</v>
      </c>
      <c r="I6352" s="8">
        <v>-19.151499999999999</v>
      </c>
      <c r="J6352" s="8">
        <v>-40.064889000000001</v>
      </c>
      <c r="K6352">
        <v>227000000</v>
      </c>
      <c r="L6352" t="s">
        <v>67</v>
      </c>
      <c r="M6352" t="s">
        <v>887</v>
      </c>
      <c r="N6352" t="s">
        <v>888</v>
      </c>
      <c r="O6352" s="12">
        <v>2012</v>
      </c>
      <c r="P6352" s="12">
        <v>12</v>
      </c>
      <c r="Q6352" s="12">
        <v>2013</v>
      </c>
      <c r="R6352" s="12">
        <v>8</v>
      </c>
      <c r="S6352">
        <v>9</v>
      </c>
      <c r="T6352" s="7">
        <v>6</v>
      </c>
      <c r="U6352">
        <v>7</v>
      </c>
      <c r="V6352" t="s">
        <v>53</v>
      </c>
      <c r="W6352">
        <f t="shared" si="78"/>
        <v>1440</v>
      </c>
      <c r="X6352" s="5">
        <v>5</v>
      </c>
      <c r="Y6352" s="15" t="s">
        <v>48</v>
      </c>
      <c r="Z6352" t="s">
        <v>83</v>
      </c>
      <c r="AA6352" t="s">
        <v>87</v>
      </c>
      <c r="AB6352">
        <v>101</v>
      </c>
      <c r="AC6352" s="68" t="s">
        <v>1491</v>
      </c>
      <c r="AD6352" s="68" t="s">
        <v>1688</v>
      </c>
      <c r="AE6352" t="s">
        <v>1490</v>
      </c>
    </row>
    <row r="6353" spans="1:31" ht="14.4" x14ac:dyDescent="0.3">
      <c r="A6353">
        <v>55</v>
      </c>
      <c r="B6353" t="s">
        <v>24</v>
      </c>
      <c r="C6353" t="s">
        <v>413</v>
      </c>
      <c r="D6353" t="s">
        <v>37</v>
      </c>
      <c r="E6353">
        <v>2018</v>
      </c>
      <c r="F6353" t="s">
        <v>382</v>
      </c>
      <c r="G6353" t="s">
        <v>885</v>
      </c>
      <c r="H6353" s="3" t="s">
        <v>886</v>
      </c>
      <c r="I6353" s="8">
        <v>-19.151499999999999</v>
      </c>
      <c r="J6353" s="8">
        <v>-40.064889000000001</v>
      </c>
      <c r="K6353">
        <v>227000000</v>
      </c>
      <c r="L6353" t="s">
        <v>67</v>
      </c>
      <c r="M6353" t="s">
        <v>887</v>
      </c>
      <c r="N6353" t="s">
        <v>888</v>
      </c>
      <c r="O6353" s="12">
        <v>2012</v>
      </c>
      <c r="P6353" s="12">
        <v>12</v>
      </c>
      <c r="Q6353" s="12">
        <v>2013</v>
      </c>
      <c r="R6353" s="12">
        <v>8</v>
      </c>
      <c r="S6353">
        <v>9</v>
      </c>
      <c r="T6353" s="7">
        <v>6</v>
      </c>
      <c r="U6353">
        <v>7</v>
      </c>
      <c r="V6353" t="s">
        <v>53</v>
      </c>
      <c r="W6353">
        <f t="shared" si="78"/>
        <v>1440</v>
      </c>
      <c r="X6353" s="5">
        <v>5</v>
      </c>
      <c r="Y6353" s="15" t="s">
        <v>48</v>
      </c>
      <c r="Z6353" t="s">
        <v>55</v>
      </c>
      <c r="AA6353" t="s">
        <v>1066</v>
      </c>
      <c r="AB6353">
        <v>4</v>
      </c>
      <c r="AC6353" s="68" t="s">
        <v>1491</v>
      </c>
      <c r="AD6353" s="68" t="s">
        <v>1688</v>
      </c>
      <c r="AE6353" t="s">
        <v>1490</v>
      </c>
    </row>
    <row r="6354" spans="1:31" ht="14.4" x14ac:dyDescent="0.3">
      <c r="A6354">
        <v>55</v>
      </c>
      <c r="B6354" t="s">
        <v>24</v>
      </c>
      <c r="C6354" t="s">
        <v>413</v>
      </c>
      <c r="D6354" t="s">
        <v>37</v>
      </c>
      <c r="E6354">
        <v>2018</v>
      </c>
      <c r="F6354" t="s">
        <v>382</v>
      </c>
      <c r="G6354" t="s">
        <v>885</v>
      </c>
      <c r="H6354" s="3" t="s">
        <v>886</v>
      </c>
      <c r="I6354" s="8">
        <v>-19.151499999999999</v>
      </c>
      <c r="J6354" s="8">
        <v>-40.064889000000001</v>
      </c>
      <c r="K6354">
        <v>227000000</v>
      </c>
      <c r="L6354" t="s">
        <v>67</v>
      </c>
      <c r="M6354" t="s">
        <v>887</v>
      </c>
      <c r="N6354" t="s">
        <v>888</v>
      </c>
      <c r="O6354" s="12">
        <v>2012</v>
      </c>
      <c r="P6354" s="12">
        <v>12</v>
      </c>
      <c r="Q6354" s="12">
        <v>2013</v>
      </c>
      <c r="R6354" s="12">
        <v>8</v>
      </c>
      <c r="S6354">
        <v>9</v>
      </c>
      <c r="T6354" s="7">
        <v>6</v>
      </c>
      <c r="U6354">
        <v>7</v>
      </c>
      <c r="V6354" t="s">
        <v>53</v>
      </c>
      <c r="W6354">
        <f t="shared" si="78"/>
        <v>1440</v>
      </c>
      <c r="X6354" s="5">
        <v>5</v>
      </c>
      <c r="Y6354" s="15" t="s">
        <v>48</v>
      </c>
      <c r="Z6354" t="s">
        <v>55</v>
      </c>
      <c r="AA6354" t="s">
        <v>655</v>
      </c>
      <c r="AB6354">
        <v>10</v>
      </c>
      <c r="AC6354" s="68" t="s">
        <v>1491</v>
      </c>
      <c r="AD6354" s="68" t="s">
        <v>1688</v>
      </c>
      <c r="AE6354" t="s">
        <v>1490</v>
      </c>
    </row>
    <row r="6355" spans="1:31" ht="14.4" x14ac:dyDescent="0.3">
      <c r="A6355">
        <v>55</v>
      </c>
      <c r="B6355" t="s">
        <v>24</v>
      </c>
      <c r="C6355" t="s">
        <v>413</v>
      </c>
      <c r="D6355" t="s">
        <v>37</v>
      </c>
      <c r="E6355">
        <v>2018</v>
      </c>
      <c r="F6355" t="s">
        <v>382</v>
      </c>
      <c r="G6355" t="s">
        <v>885</v>
      </c>
      <c r="H6355" s="3" t="s">
        <v>886</v>
      </c>
      <c r="I6355" s="8">
        <v>-19.151499999999999</v>
      </c>
      <c r="J6355" s="8">
        <v>-40.064889000000001</v>
      </c>
      <c r="K6355">
        <v>227000000</v>
      </c>
      <c r="L6355" t="s">
        <v>67</v>
      </c>
      <c r="M6355" t="s">
        <v>887</v>
      </c>
      <c r="N6355" t="s">
        <v>888</v>
      </c>
      <c r="O6355" s="12">
        <v>2012</v>
      </c>
      <c r="P6355" s="12">
        <v>12</v>
      </c>
      <c r="Q6355" s="12">
        <v>2013</v>
      </c>
      <c r="R6355" s="12">
        <v>8</v>
      </c>
      <c r="S6355">
        <v>9</v>
      </c>
      <c r="T6355" s="7">
        <v>6</v>
      </c>
      <c r="U6355">
        <v>7</v>
      </c>
      <c r="V6355" t="s">
        <v>53</v>
      </c>
      <c r="W6355">
        <f t="shared" si="78"/>
        <v>1440</v>
      </c>
      <c r="X6355" s="5">
        <v>5</v>
      </c>
      <c r="Y6355" s="15" t="s">
        <v>48</v>
      </c>
      <c r="Z6355" t="s">
        <v>55</v>
      </c>
      <c r="AA6355" t="s">
        <v>379</v>
      </c>
      <c r="AB6355">
        <v>4</v>
      </c>
      <c r="AC6355" s="68" t="s">
        <v>1491</v>
      </c>
      <c r="AD6355" s="68" t="s">
        <v>1688</v>
      </c>
      <c r="AE6355" t="s">
        <v>1490</v>
      </c>
    </row>
    <row r="6356" spans="1:31" ht="14.4" x14ac:dyDescent="0.3">
      <c r="A6356">
        <v>55</v>
      </c>
      <c r="B6356" t="s">
        <v>24</v>
      </c>
      <c r="C6356" t="s">
        <v>413</v>
      </c>
      <c r="D6356" t="s">
        <v>37</v>
      </c>
      <c r="E6356">
        <v>2018</v>
      </c>
      <c r="F6356" t="s">
        <v>382</v>
      </c>
      <c r="G6356" t="s">
        <v>885</v>
      </c>
      <c r="H6356" s="3" t="s">
        <v>886</v>
      </c>
      <c r="I6356" s="8">
        <v>-19.151499999999999</v>
      </c>
      <c r="J6356" s="8">
        <v>-40.064889000000001</v>
      </c>
      <c r="K6356">
        <v>227000000</v>
      </c>
      <c r="L6356" t="s">
        <v>67</v>
      </c>
      <c r="M6356" t="s">
        <v>887</v>
      </c>
      <c r="N6356" t="s">
        <v>888</v>
      </c>
      <c r="O6356" s="12">
        <v>2012</v>
      </c>
      <c r="P6356" s="12">
        <v>12</v>
      </c>
      <c r="Q6356" s="12">
        <v>2013</v>
      </c>
      <c r="R6356" s="12">
        <v>8</v>
      </c>
      <c r="S6356">
        <v>9</v>
      </c>
      <c r="T6356" s="7">
        <v>6</v>
      </c>
      <c r="U6356">
        <v>7</v>
      </c>
      <c r="V6356" t="s">
        <v>53</v>
      </c>
      <c r="W6356">
        <f t="shared" si="78"/>
        <v>1440</v>
      </c>
      <c r="X6356" s="5">
        <v>5</v>
      </c>
      <c r="Y6356" s="15" t="s">
        <v>48</v>
      </c>
      <c r="Z6356" t="s">
        <v>55</v>
      </c>
      <c r="AA6356" t="s">
        <v>73</v>
      </c>
      <c r="AB6356">
        <v>20</v>
      </c>
      <c r="AC6356" s="68" t="s">
        <v>1491</v>
      </c>
      <c r="AD6356" s="68" t="s">
        <v>1688</v>
      </c>
      <c r="AE6356" t="s">
        <v>1490</v>
      </c>
    </row>
    <row r="6357" spans="1:31" ht="14.4" x14ac:dyDescent="0.3">
      <c r="A6357">
        <v>55</v>
      </c>
      <c r="B6357" t="s">
        <v>24</v>
      </c>
      <c r="C6357" t="s">
        <v>413</v>
      </c>
      <c r="D6357" t="s">
        <v>37</v>
      </c>
      <c r="E6357">
        <v>2018</v>
      </c>
      <c r="F6357" t="s">
        <v>382</v>
      </c>
      <c r="G6357" t="s">
        <v>885</v>
      </c>
      <c r="H6357" s="3" t="s">
        <v>886</v>
      </c>
      <c r="I6357" s="8">
        <v>-19.151499999999999</v>
      </c>
      <c r="J6357" s="8">
        <v>-40.064889000000001</v>
      </c>
      <c r="K6357">
        <v>227000000</v>
      </c>
      <c r="L6357" t="s">
        <v>67</v>
      </c>
      <c r="M6357" t="s">
        <v>887</v>
      </c>
      <c r="N6357" t="s">
        <v>888</v>
      </c>
      <c r="O6357" s="12">
        <v>2012</v>
      </c>
      <c r="P6357" s="12">
        <v>12</v>
      </c>
      <c r="Q6357" s="12">
        <v>2013</v>
      </c>
      <c r="R6357" s="12">
        <v>8</v>
      </c>
      <c r="S6357">
        <v>9</v>
      </c>
      <c r="T6357" s="7">
        <v>6</v>
      </c>
      <c r="U6357">
        <v>7</v>
      </c>
      <c r="V6357" t="s">
        <v>53</v>
      </c>
      <c r="W6357">
        <f t="shared" si="78"/>
        <v>1440</v>
      </c>
      <c r="X6357" s="5">
        <v>5</v>
      </c>
      <c r="Y6357" s="15" t="s">
        <v>48</v>
      </c>
      <c r="Z6357" t="s">
        <v>55</v>
      </c>
      <c r="AA6357" t="s">
        <v>113</v>
      </c>
      <c r="AB6357">
        <v>8</v>
      </c>
      <c r="AC6357" s="68" t="s">
        <v>1491</v>
      </c>
      <c r="AD6357" s="68" t="s">
        <v>1688</v>
      </c>
      <c r="AE6357" t="s">
        <v>1490</v>
      </c>
    </row>
    <row r="6358" spans="1:31" ht="14.4" x14ac:dyDescent="0.3">
      <c r="A6358">
        <v>55</v>
      </c>
      <c r="B6358" t="s">
        <v>24</v>
      </c>
      <c r="C6358" t="s">
        <v>413</v>
      </c>
      <c r="D6358" t="s">
        <v>37</v>
      </c>
      <c r="E6358">
        <v>2018</v>
      </c>
      <c r="F6358" t="s">
        <v>382</v>
      </c>
      <c r="G6358" t="s">
        <v>885</v>
      </c>
      <c r="H6358" s="3" t="s">
        <v>886</v>
      </c>
      <c r="I6358" s="8">
        <v>-19.151499999999999</v>
      </c>
      <c r="J6358" s="8">
        <v>-40.064889000000001</v>
      </c>
      <c r="K6358">
        <v>227000000</v>
      </c>
      <c r="L6358" t="s">
        <v>67</v>
      </c>
      <c r="M6358" t="s">
        <v>887</v>
      </c>
      <c r="N6358" t="s">
        <v>888</v>
      </c>
      <c r="O6358" s="12">
        <v>2012</v>
      </c>
      <c r="P6358" s="12">
        <v>12</v>
      </c>
      <c r="Q6358" s="12">
        <v>2013</v>
      </c>
      <c r="R6358" s="12">
        <v>8</v>
      </c>
      <c r="S6358">
        <v>9</v>
      </c>
      <c r="T6358" s="7">
        <v>6</v>
      </c>
      <c r="U6358">
        <v>7</v>
      </c>
      <c r="V6358" t="s">
        <v>53</v>
      </c>
      <c r="W6358">
        <f t="shared" si="78"/>
        <v>1440</v>
      </c>
      <c r="X6358" s="5">
        <v>5</v>
      </c>
      <c r="Y6358" s="15" t="s">
        <v>48</v>
      </c>
      <c r="Z6358" t="s">
        <v>55</v>
      </c>
      <c r="AA6358" t="s">
        <v>62</v>
      </c>
      <c r="AB6358">
        <v>7</v>
      </c>
      <c r="AC6358" s="68" t="s">
        <v>1491</v>
      </c>
      <c r="AD6358" s="68" t="s">
        <v>1688</v>
      </c>
      <c r="AE6358" t="s">
        <v>1490</v>
      </c>
    </row>
    <row r="6359" spans="1:31" ht="14.4" x14ac:dyDescent="0.3">
      <c r="A6359">
        <v>55</v>
      </c>
      <c r="B6359" t="s">
        <v>24</v>
      </c>
      <c r="C6359" t="s">
        <v>413</v>
      </c>
      <c r="D6359" t="s">
        <v>37</v>
      </c>
      <c r="E6359">
        <v>2018</v>
      </c>
      <c r="F6359" t="s">
        <v>382</v>
      </c>
      <c r="G6359" t="s">
        <v>885</v>
      </c>
      <c r="H6359" s="3" t="s">
        <v>886</v>
      </c>
      <c r="I6359" s="8">
        <v>-19.151499999999999</v>
      </c>
      <c r="J6359" s="8">
        <v>-40.064889000000001</v>
      </c>
      <c r="K6359">
        <v>227000000</v>
      </c>
      <c r="L6359" t="s">
        <v>67</v>
      </c>
      <c r="M6359" t="s">
        <v>887</v>
      </c>
      <c r="N6359" t="s">
        <v>888</v>
      </c>
      <c r="O6359" s="12">
        <v>2012</v>
      </c>
      <c r="P6359" s="12">
        <v>12</v>
      </c>
      <c r="Q6359" s="12">
        <v>2013</v>
      </c>
      <c r="R6359" s="12">
        <v>8</v>
      </c>
      <c r="S6359">
        <v>9</v>
      </c>
      <c r="T6359" s="7">
        <v>6</v>
      </c>
      <c r="U6359">
        <v>7</v>
      </c>
      <c r="V6359" t="s">
        <v>53</v>
      </c>
      <c r="W6359">
        <f t="shared" si="78"/>
        <v>1440</v>
      </c>
      <c r="X6359" s="5">
        <v>5</v>
      </c>
      <c r="Y6359" s="15" t="s">
        <v>48</v>
      </c>
      <c r="Z6359" t="s">
        <v>55</v>
      </c>
      <c r="AA6359" t="s">
        <v>1064</v>
      </c>
      <c r="AB6359">
        <v>2</v>
      </c>
      <c r="AC6359" s="68" t="s">
        <v>1491</v>
      </c>
      <c r="AD6359" s="68" t="s">
        <v>1688</v>
      </c>
      <c r="AE6359" t="s">
        <v>1490</v>
      </c>
    </row>
    <row r="6360" spans="1:31" ht="14.4" x14ac:dyDescent="0.3">
      <c r="A6360">
        <v>55</v>
      </c>
      <c r="B6360" t="s">
        <v>24</v>
      </c>
      <c r="C6360" t="s">
        <v>413</v>
      </c>
      <c r="D6360" t="s">
        <v>37</v>
      </c>
      <c r="E6360">
        <v>2018</v>
      </c>
      <c r="F6360" t="s">
        <v>382</v>
      </c>
      <c r="G6360" t="s">
        <v>885</v>
      </c>
      <c r="H6360" s="3" t="s">
        <v>886</v>
      </c>
      <c r="I6360" s="8">
        <v>-19.151499999999999</v>
      </c>
      <c r="J6360" s="8">
        <v>-40.064889000000001</v>
      </c>
      <c r="K6360">
        <v>227000000</v>
      </c>
      <c r="L6360" t="s">
        <v>67</v>
      </c>
      <c r="M6360" t="s">
        <v>887</v>
      </c>
      <c r="N6360" t="s">
        <v>888</v>
      </c>
      <c r="O6360" s="12">
        <v>2012</v>
      </c>
      <c r="P6360" s="12">
        <v>12</v>
      </c>
      <c r="Q6360" s="12">
        <v>2013</v>
      </c>
      <c r="R6360" s="12">
        <v>8</v>
      </c>
      <c r="S6360">
        <v>9</v>
      </c>
      <c r="T6360" s="7">
        <v>6</v>
      </c>
      <c r="U6360">
        <v>7</v>
      </c>
      <c r="V6360" t="s">
        <v>53</v>
      </c>
      <c r="W6360">
        <f t="shared" si="78"/>
        <v>1440</v>
      </c>
      <c r="X6360" s="5">
        <v>5</v>
      </c>
      <c r="Y6360" s="15" t="s">
        <v>48</v>
      </c>
      <c r="Z6360" t="s">
        <v>83</v>
      </c>
      <c r="AA6360" t="s">
        <v>1088</v>
      </c>
      <c r="AB6360">
        <v>10</v>
      </c>
      <c r="AC6360" s="68" t="s">
        <v>1491</v>
      </c>
      <c r="AD6360" s="68" t="s">
        <v>1688</v>
      </c>
      <c r="AE6360" t="s">
        <v>1490</v>
      </c>
    </row>
    <row r="6361" spans="1:31" ht="14.4" x14ac:dyDescent="0.3">
      <c r="A6361">
        <v>55</v>
      </c>
      <c r="B6361" t="s">
        <v>24</v>
      </c>
      <c r="C6361" t="s">
        <v>413</v>
      </c>
      <c r="D6361" t="s">
        <v>37</v>
      </c>
      <c r="E6361">
        <v>2018</v>
      </c>
      <c r="F6361" t="s">
        <v>382</v>
      </c>
      <c r="G6361" t="s">
        <v>885</v>
      </c>
      <c r="H6361" s="3" t="s">
        <v>886</v>
      </c>
      <c r="I6361" s="8">
        <v>-19.151499999999999</v>
      </c>
      <c r="J6361" s="8">
        <v>-40.064889000000001</v>
      </c>
      <c r="K6361">
        <v>227000000</v>
      </c>
      <c r="L6361" t="s">
        <v>67</v>
      </c>
      <c r="M6361" t="s">
        <v>887</v>
      </c>
      <c r="N6361" t="s">
        <v>888</v>
      </c>
      <c r="O6361" s="12">
        <v>2012</v>
      </c>
      <c r="P6361" s="12">
        <v>12</v>
      </c>
      <c r="Q6361" s="12">
        <v>2013</v>
      </c>
      <c r="R6361" s="12">
        <v>8</v>
      </c>
      <c r="S6361">
        <v>9</v>
      </c>
      <c r="T6361" s="7">
        <v>6</v>
      </c>
      <c r="U6361">
        <v>7</v>
      </c>
      <c r="V6361" t="s">
        <v>53</v>
      </c>
      <c r="W6361">
        <f t="shared" si="78"/>
        <v>1440</v>
      </c>
      <c r="X6361" s="5">
        <v>5</v>
      </c>
      <c r="Y6361" s="15" t="s">
        <v>48</v>
      </c>
      <c r="Z6361" t="s">
        <v>90</v>
      </c>
      <c r="AA6361" t="s">
        <v>91</v>
      </c>
      <c r="AB6361">
        <v>4</v>
      </c>
      <c r="AC6361" s="68" t="s">
        <v>1491</v>
      </c>
      <c r="AD6361" s="68" t="s">
        <v>1688</v>
      </c>
      <c r="AE6361" t="s">
        <v>1490</v>
      </c>
    </row>
    <row r="6362" spans="1:31" ht="14.4" x14ac:dyDescent="0.3">
      <c r="A6362">
        <v>55</v>
      </c>
      <c r="B6362" t="s">
        <v>24</v>
      </c>
      <c r="C6362" t="s">
        <v>413</v>
      </c>
      <c r="D6362" t="s">
        <v>37</v>
      </c>
      <c r="E6362">
        <v>2018</v>
      </c>
      <c r="F6362" t="s">
        <v>382</v>
      </c>
      <c r="G6362" t="s">
        <v>885</v>
      </c>
      <c r="H6362" s="3" t="s">
        <v>886</v>
      </c>
      <c r="I6362" s="8">
        <v>-19.151499999999999</v>
      </c>
      <c r="J6362" s="8">
        <v>-40.064889000000001</v>
      </c>
      <c r="K6362">
        <v>227000000</v>
      </c>
      <c r="L6362" t="s">
        <v>67</v>
      </c>
      <c r="M6362" t="s">
        <v>887</v>
      </c>
      <c r="N6362" t="s">
        <v>888</v>
      </c>
      <c r="O6362" s="12">
        <v>2012</v>
      </c>
      <c r="P6362" s="12">
        <v>12</v>
      </c>
      <c r="Q6362" s="12">
        <v>2013</v>
      </c>
      <c r="R6362" s="12">
        <v>8</v>
      </c>
      <c r="S6362">
        <v>9</v>
      </c>
      <c r="T6362" s="7">
        <v>6</v>
      </c>
      <c r="U6362">
        <v>7</v>
      </c>
      <c r="V6362" t="s">
        <v>53</v>
      </c>
      <c r="W6362">
        <f t="shared" si="78"/>
        <v>1440</v>
      </c>
      <c r="X6362" s="5">
        <v>5</v>
      </c>
      <c r="Y6362" s="15" t="s">
        <v>48</v>
      </c>
      <c r="Z6362" t="s">
        <v>83</v>
      </c>
      <c r="AA6362" t="s">
        <v>1087</v>
      </c>
      <c r="AB6362">
        <v>6</v>
      </c>
      <c r="AC6362" s="68" t="s">
        <v>1491</v>
      </c>
      <c r="AD6362" s="68" t="s">
        <v>1688</v>
      </c>
      <c r="AE6362" t="s">
        <v>1490</v>
      </c>
    </row>
    <row r="6363" spans="1:31" ht="14.4" x14ac:dyDescent="0.3">
      <c r="A6363">
        <v>55</v>
      </c>
      <c r="B6363" t="s">
        <v>24</v>
      </c>
      <c r="C6363" t="s">
        <v>413</v>
      </c>
      <c r="D6363" t="s">
        <v>37</v>
      </c>
      <c r="E6363">
        <v>2018</v>
      </c>
      <c r="F6363" t="s">
        <v>382</v>
      </c>
      <c r="G6363" t="s">
        <v>885</v>
      </c>
      <c r="H6363" s="3" t="s">
        <v>886</v>
      </c>
      <c r="I6363" s="8">
        <v>-19.151499999999999</v>
      </c>
      <c r="J6363" s="8">
        <v>-40.064889000000001</v>
      </c>
      <c r="K6363">
        <v>227000000</v>
      </c>
      <c r="L6363" t="s">
        <v>67</v>
      </c>
      <c r="M6363" t="s">
        <v>887</v>
      </c>
      <c r="N6363" t="s">
        <v>888</v>
      </c>
      <c r="O6363" s="12">
        <v>2012</v>
      </c>
      <c r="P6363" s="12">
        <v>12</v>
      </c>
      <c r="Q6363" s="12">
        <v>2013</v>
      </c>
      <c r="R6363" s="12">
        <v>8</v>
      </c>
      <c r="S6363">
        <v>9</v>
      </c>
      <c r="T6363" s="7">
        <v>6</v>
      </c>
      <c r="U6363">
        <v>7</v>
      </c>
      <c r="V6363" t="s">
        <v>53</v>
      </c>
      <c r="W6363">
        <f t="shared" si="78"/>
        <v>1440</v>
      </c>
      <c r="X6363" s="5">
        <v>5</v>
      </c>
      <c r="Y6363" s="15" t="s">
        <v>48</v>
      </c>
      <c r="Z6363" t="s">
        <v>55</v>
      </c>
      <c r="AA6363" t="s">
        <v>861</v>
      </c>
      <c r="AB6363">
        <v>4</v>
      </c>
      <c r="AC6363" s="68" t="s">
        <v>1491</v>
      </c>
      <c r="AD6363" s="68" t="s">
        <v>1688</v>
      </c>
      <c r="AE6363" t="s">
        <v>1490</v>
      </c>
    </row>
    <row r="6364" spans="1:31" ht="14.4" x14ac:dyDescent="0.3">
      <c r="A6364">
        <v>55</v>
      </c>
      <c r="B6364" t="s">
        <v>24</v>
      </c>
      <c r="C6364" t="s">
        <v>413</v>
      </c>
      <c r="D6364" t="s">
        <v>37</v>
      </c>
      <c r="E6364">
        <v>2018</v>
      </c>
      <c r="F6364" t="s">
        <v>382</v>
      </c>
      <c r="G6364" t="s">
        <v>885</v>
      </c>
      <c r="H6364" s="3" t="s">
        <v>886</v>
      </c>
      <c r="I6364" s="8">
        <v>-19.151499999999999</v>
      </c>
      <c r="J6364" s="8">
        <v>-40.064889000000001</v>
      </c>
      <c r="K6364">
        <v>227000000</v>
      </c>
      <c r="L6364" t="s">
        <v>67</v>
      </c>
      <c r="M6364" t="s">
        <v>887</v>
      </c>
      <c r="N6364" t="s">
        <v>888</v>
      </c>
      <c r="O6364" s="12">
        <v>2012</v>
      </c>
      <c r="P6364" s="12">
        <v>12</v>
      </c>
      <c r="Q6364" s="12">
        <v>2013</v>
      </c>
      <c r="R6364" s="12">
        <v>8</v>
      </c>
      <c r="S6364">
        <v>9</v>
      </c>
      <c r="T6364" s="7">
        <v>6</v>
      </c>
      <c r="U6364">
        <v>7</v>
      </c>
      <c r="V6364" t="s">
        <v>53</v>
      </c>
      <c r="W6364">
        <f t="shared" si="78"/>
        <v>1440</v>
      </c>
      <c r="X6364" s="5">
        <v>5</v>
      </c>
      <c r="Y6364" s="15" t="s">
        <v>48</v>
      </c>
      <c r="Z6364" t="s">
        <v>55</v>
      </c>
      <c r="AA6364" t="s">
        <v>1212</v>
      </c>
      <c r="AB6364">
        <v>2</v>
      </c>
      <c r="AC6364" s="68" t="s">
        <v>1491</v>
      </c>
      <c r="AD6364" s="68" t="s">
        <v>1688</v>
      </c>
      <c r="AE6364" t="s">
        <v>1490</v>
      </c>
    </row>
    <row r="6365" spans="1:31" ht="14.4" x14ac:dyDescent="0.3">
      <c r="A6365">
        <v>55</v>
      </c>
      <c r="B6365" t="s">
        <v>24</v>
      </c>
      <c r="C6365" t="s">
        <v>413</v>
      </c>
      <c r="D6365" t="s">
        <v>37</v>
      </c>
      <c r="E6365">
        <v>2018</v>
      </c>
      <c r="F6365" t="s">
        <v>382</v>
      </c>
      <c r="G6365" t="s">
        <v>885</v>
      </c>
      <c r="H6365" s="3" t="s">
        <v>886</v>
      </c>
      <c r="I6365" s="8">
        <v>-19.151499999999999</v>
      </c>
      <c r="J6365" s="8">
        <v>-40.064889000000001</v>
      </c>
      <c r="K6365">
        <v>227000000</v>
      </c>
      <c r="L6365" t="s">
        <v>67</v>
      </c>
      <c r="M6365" t="s">
        <v>887</v>
      </c>
      <c r="N6365" t="s">
        <v>888</v>
      </c>
      <c r="O6365" s="12">
        <v>2012</v>
      </c>
      <c r="P6365" s="12">
        <v>12</v>
      </c>
      <c r="Q6365" s="12">
        <v>2013</v>
      </c>
      <c r="R6365" s="12">
        <v>8</v>
      </c>
      <c r="S6365">
        <v>9</v>
      </c>
      <c r="T6365" s="7">
        <v>6</v>
      </c>
      <c r="U6365">
        <v>7</v>
      </c>
      <c r="V6365" t="s">
        <v>53</v>
      </c>
      <c r="W6365">
        <f t="shared" si="78"/>
        <v>1440</v>
      </c>
      <c r="X6365" s="5">
        <v>5</v>
      </c>
      <c r="Y6365" s="15" t="s">
        <v>48</v>
      </c>
      <c r="Z6365" t="s">
        <v>55</v>
      </c>
      <c r="AA6365" t="s">
        <v>1095</v>
      </c>
      <c r="AB6365">
        <v>2</v>
      </c>
      <c r="AC6365" s="68" t="s">
        <v>1491</v>
      </c>
      <c r="AD6365" s="68" t="s">
        <v>1688</v>
      </c>
      <c r="AE6365" t="s">
        <v>1490</v>
      </c>
    </row>
    <row r="6366" spans="1:31" ht="14.4" x14ac:dyDescent="0.3">
      <c r="A6366">
        <v>55</v>
      </c>
      <c r="B6366" t="s">
        <v>24</v>
      </c>
      <c r="C6366" t="s">
        <v>413</v>
      </c>
      <c r="D6366" t="s">
        <v>37</v>
      </c>
      <c r="E6366">
        <v>2018</v>
      </c>
      <c r="F6366" t="s">
        <v>382</v>
      </c>
      <c r="G6366" t="s">
        <v>885</v>
      </c>
      <c r="H6366" s="3" t="s">
        <v>886</v>
      </c>
      <c r="I6366" s="8">
        <v>-19.151499999999999</v>
      </c>
      <c r="J6366" s="8">
        <v>-40.064889000000001</v>
      </c>
      <c r="K6366">
        <v>227000000</v>
      </c>
      <c r="L6366" t="s">
        <v>67</v>
      </c>
      <c r="M6366" t="s">
        <v>887</v>
      </c>
      <c r="N6366" t="s">
        <v>888</v>
      </c>
      <c r="O6366" s="12">
        <v>2012</v>
      </c>
      <c r="P6366" s="12">
        <v>12</v>
      </c>
      <c r="Q6366" s="12">
        <v>2013</v>
      </c>
      <c r="R6366" s="12">
        <v>8</v>
      </c>
      <c r="S6366">
        <v>9</v>
      </c>
      <c r="T6366" s="7">
        <v>6</v>
      </c>
      <c r="U6366">
        <v>7</v>
      </c>
      <c r="V6366" t="s">
        <v>53</v>
      </c>
      <c r="W6366">
        <f t="shared" si="78"/>
        <v>1440</v>
      </c>
      <c r="X6366" s="5">
        <v>5</v>
      </c>
      <c r="Y6366" s="15" t="s">
        <v>48</v>
      </c>
      <c r="Z6366" t="s">
        <v>55</v>
      </c>
      <c r="AA6366" t="s">
        <v>70</v>
      </c>
      <c r="AB6366">
        <v>1</v>
      </c>
      <c r="AC6366" s="68" t="s">
        <v>1491</v>
      </c>
      <c r="AD6366" s="68" t="s">
        <v>1688</v>
      </c>
      <c r="AE6366" t="s">
        <v>1490</v>
      </c>
    </row>
    <row r="6367" spans="1:31" ht="14.4" x14ac:dyDescent="0.3">
      <c r="A6367">
        <v>55</v>
      </c>
      <c r="B6367" t="s">
        <v>24</v>
      </c>
      <c r="C6367" t="s">
        <v>413</v>
      </c>
      <c r="D6367" t="s">
        <v>37</v>
      </c>
      <c r="E6367">
        <v>2018</v>
      </c>
      <c r="F6367" t="s">
        <v>382</v>
      </c>
      <c r="G6367" t="s">
        <v>885</v>
      </c>
      <c r="H6367" s="3" t="s">
        <v>886</v>
      </c>
      <c r="I6367" s="8">
        <v>-19.151499999999999</v>
      </c>
      <c r="J6367" s="8">
        <v>-40.064889000000001</v>
      </c>
      <c r="K6367">
        <v>227000000</v>
      </c>
      <c r="L6367" t="s">
        <v>67</v>
      </c>
      <c r="M6367" t="s">
        <v>887</v>
      </c>
      <c r="N6367" t="s">
        <v>888</v>
      </c>
      <c r="O6367" s="12">
        <v>2012</v>
      </c>
      <c r="P6367" s="12">
        <v>12</v>
      </c>
      <c r="Q6367" s="12">
        <v>2013</v>
      </c>
      <c r="R6367" s="12">
        <v>8</v>
      </c>
      <c r="S6367">
        <v>9</v>
      </c>
      <c r="T6367" s="7">
        <v>6</v>
      </c>
      <c r="U6367">
        <v>7</v>
      </c>
      <c r="V6367" t="s">
        <v>53</v>
      </c>
      <c r="W6367">
        <f t="shared" si="78"/>
        <v>1440</v>
      </c>
      <c r="X6367" s="5">
        <v>5</v>
      </c>
      <c r="Y6367" s="15" t="s">
        <v>48</v>
      </c>
      <c r="Z6367" t="s">
        <v>49</v>
      </c>
      <c r="AA6367" t="s">
        <v>1081</v>
      </c>
      <c r="AB6367">
        <v>1</v>
      </c>
      <c r="AC6367" s="68" t="s">
        <v>1491</v>
      </c>
      <c r="AD6367" s="68" t="s">
        <v>1688</v>
      </c>
      <c r="AE6367" t="s">
        <v>1490</v>
      </c>
    </row>
    <row r="6368" spans="1:31" ht="14.4" x14ac:dyDescent="0.3">
      <c r="A6368">
        <v>55</v>
      </c>
      <c r="B6368" t="s">
        <v>24</v>
      </c>
      <c r="C6368" t="s">
        <v>413</v>
      </c>
      <c r="D6368" t="s">
        <v>37</v>
      </c>
      <c r="E6368">
        <v>2018</v>
      </c>
      <c r="F6368" t="s">
        <v>382</v>
      </c>
      <c r="G6368" t="s">
        <v>885</v>
      </c>
      <c r="H6368" s="3" t="s">
        <v>886</v>
      </c>
      <c r="I6368" s="8">
        <v>-19.151499999999999</v>
      </c>
      <c r="J6368" s="8">
        <v>-40.064889000000001</v>
      </c>
      <c r="K6368">
        <v>227000000</v>
      </c>
      <c r="L6368" t="s">
        <v>67</v>
      </c>
      <c r="M6368" t="s">
        <v>887</v>
      </c>
      <c r="N6368" t="s">
        <v>888</v>
      </c>
      <c r="O6368" s="12">
        <v>2012</v>
      </c>
      <c r="P6368" s="12">
        <v>12</v>
      </c>
      <c r="Q6368" s="12">
        <v>2013</v>
      </c>
      <c r="R6368" s="12">
        <v>8</v>
      </c>
      <c r="S6368">
        <v>9</v>
      </c>
      <c r="T6368" s="7">
        <v>6</v>
      </c>
      <c r="U6368">
        <v>7</v>
      </c>
      <c r="V6368" t="s">
        <v>53</v>
      </c>
      <c r="W6368">
        <f t="shared" si="78"/>
        <v>1440</v>
      </c>
      <c r="X6368" s="5">
        <v>5</v>
      </c>
      <c r="Y6368" s="15" t="s">
        <v>48</v>
      </c>
      <c r="Z6368" t="s">
        <v>55</v>
      </c>
      <c r="AA6368" t="s">
        <v>496</v>
      </c>
      <c r="AB6368">
        <v>1</v>
      </c>
      <c r="AC6368" s="68" t="s">
        <v>1491</v>
      </c>
      <c r="AD6368" s="68" t="s">
        <v>1688</v>
      </c>
      <c r="AE6368" t="s">
        <v>1490</v>
      </c>
    </row>
    <row r="6369" spans="1:31" ht="14.4" x14ac:dyDescent="0.3">
      <c r="A6369">
        <v>55</v>
      </c>
      <c r="B6369" t="s">
        <v>24</v>
      </c>
      <c r="C6369" t="s">
        <v>413</v>
      </c>
      <c r="D6369" t="s">
        <v>37</v>
      </c>
      <c r="E6369">
        <v>2018</v>
      </c>
      <c r="F6369" t="s">
        <v>382</v>
      </c>
      <c r="G6369" t="s">
        <v>885</v>
      </c>
      <c r="H6369" s="3" t="s">
        <v>886</v>
      </c>
      <c r="I6369" s="8">
        <v>-19.151499999999999</v>
      </c>
      <c r="J6369" s="8">
        <v>-40.064889000000001</v>
      </c>
      <c r="K6369">
        <v>227000000</v>
      </c>
      <c r="L6369" t="s">
        <v>67</v>
      </c>
      <c r="M6369" t="s">
        <v>887</v>
      </c>
      <c r="N6369" t="s">
        <v>888</v>
      </c>
      <c r="O6369" s="12">
        <v>2012</v>
      </c>
      <c r="P6369" s="12">
        <v>12</v>
      </c>
      <c r="Q6369" s="12">
        <v>2013</v>
      </c>
      <c r="R6369" s="12">
        <v>8</v>
      </c>
      <c r="S6369">
        <v>9</v>
      </c>
      <c r="T6369" s="7">
        <v>6</v>
      </c>
      <c r="U6369">
        <v>7</v>
      </c>
      <c r="V6369" t="s">
        <v>53</v>
      </c>
      <c r="W6369">
        <f t="shared" si="78"/>
        <v>1440</v>
      </c>
      <c r="X6369" s="5">
        <v>5</v>
      </c>
      <c r="Y6369" s="15" t="s">
        <v>48</v>
      </c>
      <c r="Z6369" t="s">
        <v>90</v>
      </c>
      <c r="AA6369" t="s">
        <v>666</v>
      </c>
      <c r="AB6369">
        <v>0</v>
      </c>
      <c r="AC6369" s="68" t="s">
        <v>1491</v>
      </c>
      <c r="AD6369" s="68" t="s">
        <v>1688</v>
      </c>
      <c r="AE6369" t="s">
        <v>1490</v>
      </c>
    </row>
    <row r="6370" spans="1:31" ht="14.4" x14ac:dyDescent="0.3">
      <c r="A6370">
        <v>55</v>
      </c>
      <c r="B6370" t="s">
        <v>24</v>
      </c>
      <c r="C6370" t="s">
        <v>413</v>
      </c>
      <c r="D6370" t="s">
        <v>37</v>
      </c>
      <c r="E6370">
        <v>2018</v>
      </c>
      <c r="F6370" t="s">
        <v>382</v>
      </c>
      <c r="G6370" t="s">
        <v>885</v>
      </c>
      <c r="H6370" s="3" t="s">
        <v>886</v>
      </c>
      <c r="I6370" s="8">
        <v>-19.151499999999999</v>
      </c>
      <c r="J6370" s="8">
        <v>-40.064889000000001</v>
      </c>
      <c r="K6370">
        <v>227000000</v>
      </c>
      <c r="L6370" t="s">
        <v>67</v>
      </c>
      <c r="M6370" t="s">
        <v>887</v>
      </c>
      <c r="N6370" t="s">
        <v>888</v>
      </c>
      <c r="O6370" s="12">
        <v>2012</v>
      </c>
      <c r="P6370" s="12">
        <v>12</v>
      </c>
      <c r="Q6370" s="12">
        <v>2013</v>
      </c>
      <c r="R6370" s="12">
        <v>8</v>
      </c>
      <c r="S6370">
        <v>9</v>
      </c>
      <c r="T6370" s="7">
        <v>6</v>
      </c>
      <c r="U6370">
        <v>7</v>
      </c>
      <c r="V6370" t="s">
        <v>53</v>
      </c>
      <c r="W6370">
        <f t="shared" si="78"/>
        <v>1440</v>
      </c>
      <c r="X6370" s="5">
        <v>5</v>
      </c>
      <c r="Y6370" s="15" t="s">
        <v>48</v>
      </c>
      <c r="Z6370" t="s">
        <v>55</v>
      </c>
      <c r="AA6370" t="s">
        <v>114</v>
      </c>
      <c r="AB6370">
        <v>0</v>
      </c>
      <c r="AC6370" s="68" t="s">
        <v>1491</v>
      </c>
      <c r="AD6370" s="68" t="s">
        <v>1688</v>
      </c>
      <c r="AE6370" t="s">
        <v>1490</v>
      </c>
    </row>
    <row r="6371" spans="1:31" ht="14.4" x14ac:dyDescent="0.3">
      <c r="A6371">
        <v>55</v>
      </c>
      <c r="B6371" t="s">
        <v>24</v>
      </c>
      <c r="C6371" t="s">
        <v>413</v>
      </c>
      <c r="D6371" t="s">
        <v>37</v>
      </c>
      <c r="E6371">
        <v>2018</v>
      </c>
      <c r="F6371" t="s">
        <v>382</v>
      </c>
      <c r="G6371" t="s">
        <v>885</v>
      </c>
      <c r="H6371" s="3" t="s">
        <v>886</v>
      </c>
      <c r="I6371" s="8">
        <v>-19.151499999999999</v>
      </c>
      <c r="J6371" s="8">
        <v>-40.064889000000001</v>
      </c>
      <c r="K6371">
        <v>227000000</v>
      </c>
      <c r="L6371" t="s">
        <v>67</v>
      </c>
      <c r="M6371" t="s">
        <v>887</v>
      </c>
      <c r="N6371" t="s">
        <v>888</v>
      </c>
      <c r="O6371" s="12">
        <v>2012</v>
      </c>
      <c r="P6371" s="12">
        <v>12</v>
      </c>
      <c r="Q6371" s="12">
        <v>2013</v>
      </c>
      <c r="R6371" s="12">
        <v>8</v>
      </c>
      <c r="S6371">
        <v>9</v>
      </c>
      <c r="T6371" s="7">
        <v>6</v>
      </c>
      <c r="U6371">
        <v>7</v>
      </c>
      <c r="V6371" t="s">
        <v>53</v>
      </c>
      <c r="W6371">
        <f t="shared" si="78"/>
        <v>1440</v>
      </c>
      <c r="X6371" s="5">
        <v>5</v>
      </c>
      <c r="Y6371" s="15" t="s">
        <v>48</v>
      </c>
      <c r="Z6371" t="s">
        <v>90</v>
      </c>
      <c r="AA6371" t="s">
        <v>1089</v>
      </c>
      <c r="AB6371">
        <v>0</v>
      </c>
      <c r="AC6371" s="68" t="s">
        <v>1491</v>
      </c>
      <c r="AD6371" s="68" t="s">
        <v>1688</v>
      </c>
      <c r="AE6371" t="s">
        <v>1490</v>
      </c>
    </row>
    <row r="6372" spans="1:31" ht="14.4" x14ac:dyDescent="0.3">
      <c r="A6372">
        <v>55</v>
      </c>
      <c r="B6372" t="s">
        <v>24</v>
      </c>
      <c r="C6372" t="s">
        <v>413</v>
      </c>
      <c r="D6372" t="s">
        <v>37</v>
      </c>
      <c r="E6372">
        <v>2018</v>
      </c>
      <c r="F6372" t="s">
        <v>382</v>
      </c>
      <c r="G6372" t="s">
        <v>885</v>
      </c>
      <c r="H6372" s="3" t="s">
        <v>886</v>
      </c>
      <c r="I6372" s="8">
        <v>-19.151499999999999</v>
      </c>
      <c r="J6372" s="8">
        <v>-40.064889000000001</v>
      </c>
      <c r="K6372">
        <v>227000000</v>
      </c>
      <c r="L6372" t="s">
        <v>67</v>
      </c>
      <c r="M6372" t="s">
        <v>887</v>
      </c>
      <c r="N6372" t="s">
        <v>888</v>
      </c>
      <c r="O6372" s="12">
        <v>2012</v>
      </c>
      <c r="P6372" s="12">
        <v>12</v>
      </c>
      <c r="Q6372" s="12">
        <v>2013</v>
      </c>
      <c r="R6372" s="12">
        <v>8</v>
      </c>
      <c r="S6372">
        <v>9</v>
      </c>
      <c r="T6372" s="7">
        <v>6</v>
      </c>
      <c r="U6372">
        <v>7</v>
      </c>
      <c r="V6372" t="s">
        <v>53</v>
      </c>
      <c r="W6372">
        <f t="shared" si="78"/>
        <v>1440</v>
      </c>
      <c r="X6372" s="5">
        <v>5</v>
      </c>
      <c r="Y6372" s="15" t="s">
        <v>48</v>
      </c>
      <c r="Z6372" t="s">
        <v>49</v>
      </c>
      <c r="AA6372" t="s">
        <v>1084</v>
      </c>
      <c r="AB6372">
        <v>0</v>
      </c>
      <c r="AC6372" s="68" t="s">
        <v>1491</v>
      </c>
      <c r="AD6372" s="68" t="s">
        <v>1688</v>
      </c>
      <c r="AE6372" t="s">
        <v>1490</v>
      </c>
    </row>
    <row r="6373" spans="1:31" ht="14.4" x14ac:dyDescent="0.3">
      <c r="A6373">
        <v>55</v>
      </c>
      <c r="B6373" t="s">
        <v>24</v>
      </c>
      <c r="C6373" t="s">
        <v>413</v>
      </c>
      <c r="D6373" t="s">
        <v>37</v>
      </c>
      <c r="E6373">
        <v>2018</v>
      </c>
      <c r="F6373" t="s">
        <v>382</v>
      </c>
      <c r="G6373" t="s">
        <v>885</v>
      </c>
      <c r="H6373" s="3" t="s">
        <v>886</v>
      </c>
      <c r="I6373" s="8">
        <v>-19.151499999999999</v>
      </c>
      <c r="J6373" s="8">
        <v>-40.064889000000001</v>
      </c>
      <c r="K6373">
        <v>227000000</v>
      </c>
      <c r="L6373" t="s">
        <v>67</v>
      </c>
      <c r="M6373" t="s">
        <v>887</v>
      </c>
      <c r="N6373" t="s">
        <v>888</v>
      </c>
      <c r="O6373" s="12">
        <v>2012</v>
      </c>
      <c r="P6373" s="12">
        <v>12</v>
      </c>
      <c r="Q6373" s="12">
        <v>2013</v>
      </c>
      <c r="R6373" s="12">
        <v>8</v>
      </c>
      <c r="S6373">
        <v>9</v>
      </c>
      <c r="T6373" s="7">
        <v>6</v>
      </c>
      <c r="U6373">
        <v>7</v>
      </c>
      <c r="V6373" t="s">
        <v>53</v>
      </c>
      <c r="W6373">
        <f t="shared" si="78"/>
        <v>1440</v>
      </c>
      <c r="X6373" s="5">
        <v>5</v>
      </c>
      <c r="Y6373" s="15" t="s">
        <v>48</v>
      </c>
      <c r="Z6373" t="s">
        <v>55</v>
      </c>
      <c r="AA6373" t="s">
        <v>1091</v>
      </c>
      <c r="AB6373">
        <v>0</v>
      </c>
      <c r="AC6373" s="68" t="s">
        <v>1491</v>
      </c>
      <c r="AD6373" s="68" t="s">
        <v>1688</v>
      </c>
      <c r="AE6373" t="s">
        <v>1490</v>
      </c>
    </row>
    <row r="6374" spans="1:31" ht="14.4" x14ac:dyDescent="0.3">
      <c r="A6374">
        <v>55</v>
      </c>
      <c r="B6374" t="s">
        <v>24</v>
      </c>
      <c r="C6374" t="s">
        <v>413</v>
      </c>
      <c r="D6374" t="s">
        <v>37</v>
      </c>
      <c r="E6374">
        <v>2018</v>
      </c>
      <c r="F6374" t="s">
        <v>382</v>
      </c>
      <c r="G6374" t="s">
        <v>885</v>
      </c>
      <c r="H6374" s="3" t="s">
        <v>886</v>
      </c>
      <c r="I6374" s="8">
        <v>-19.151499999999999</v>
      </c>
      <c r="J6374" s="8">
        <v>-40.064889000000001</v>
      </c>
      <c r="K6374">
        <v>227000000</v>
      </c>
      <c r="L6374" t="s">
        <v>67</v>
      </c>
      <c r="M6374" t="s">
        <v>887</v>
      </c>
      <c r="N6374" t="s">
        <v>888</v>
      </c>
      <c r="O6374" s="12">
        <v>2012</v>
      </c>
      <c r="P6374" s="12">
        <v>12</v>
      </c>
      <c r="Q6374" s="12">
        <v>2013</v>
      </c>
      <c r="R6374" s="12">
        <v>8</v>
      </c>
      <c r="S6374">
        <v>9</v>
      </c>
      <c r="T6374" s="7">
        <v>6</v>
      </c>
      <c r="U6374">
        <v>7</v>
      </c>
      <c r="V6374" t="s">
        <v>53</v>
      </c>
      <c r="W6374">
        <f t="shared" si="78"/>
        <v>1440</v>
      </c>
      <c r="X6374" s="5">
        <v>5</v>
      </c>
      <c r="Y6374" s="15" t="s">
        <v>48</v>
      </c>
      <c r="Z6374" t="s">
        <v>55</v>
      </c>
      <c r="AA6374" t="s">
        <v>1093</v>
      </c>
      <c r="AB6374">
        <v>0</v>
      </c>
      <c r="AC6374" s="68" t="s">
        <v>1491</v>
      </c>
      <c r="AD6374" s="68" t="s">
        <v>1688</v>
      </c>
      <c r="AE6374" t="s">
        <v>1490</v>
      </c>
    </row>
    <row r="6375" spans="1:31" ht="14.4" x14ac:dyDescent="0.3">
      <c r="A6375">
        <v>55</v>
      </c>
      <c r="B6375" t="s">
        <v>24</v>
      </c>
      <c r="C6375" t="s">
        <v>413</v>
      </c>
      <c r="D6375" t="s">
        <v>37</v>
      </c>
      <c r="E6375">
        <v>2018</v>
      </c>
      <c r="F6375" t="s">
        <v>382</v>
      </c>
      <c r="G6375" t="s">
        <v>891</v>
      </c>
      <c r="H6375" s="3" t="s">
        <v>892</v>
      </c>
      <c r="I6375" s="8">
        <v>-19.151499999999999</v>
      </c>
      <c r="J6375" s="8">
        <v>-40.064889000000001</v>
      </c>
      <c r="K6375">
        <v>227000000</v>
      </c>
      <c r="L6375" t="s">
        <v>67</v>
      </c>
      <c r="M6375" t="s">
        <v>887</v>
      </c>
      <c r="N6375" t="s">
        <v>888</v>
      </c>
      <c r="O6375" s="12">
        <v>2012</v>
      </c>
      <c r="P6375" s="12">
        <v>12</v>
      </c>
      <c r="Q6375" s="12">
        <v>2013</v>
      </c>
      <c r="R6375" s="12">
        <v>8</v>
      </c>
      <c r="S6375">
        <v>9</v>
      </c>
      <c r="T6375" s="7">
        <v>6</v>
      </c>
      <c r="U6375">
        <v>7</v>
      </c>
      <c r="V6375" t="s">
        <v>53</v>
      </c>
      <c r="W6375">
        <f t="shared" si="78"/>
        <v>1440</v>
      </c>
      <c r="X6375" s="5">
        <v>5</v>
      </c>
      <c r="Y6375" s="15" t="s">
        <v>48</v>
      </c>
      <c r="Z6375" t="s">
        <v>83</v>
      </c>
      <c r="AA6375" t="s">
        <v>84</v>
      </c>
      <c r="AB6375">
        <v>161</v>
      </c>
      <c r="AC6375" s="68" t="s">
        <v>1491</v>
      </c>
      <c r="AD6375" s="68" t="s">
        <v>1688</v>
      </c>
      <c r="AE6375" t="s">
        <v>1490</v>
      </c>
    </row>
    <row r="6376" spans="1:31" ht="14.4" x14ac:dyDescent="0.3">
      <c r="A6376">
        <v>55</v>
      </c>
      <c r="B6376" t="s">
        <v>24</v>
      </c>
      <c r="C6376" t="s">
        <v>413</v>
      </c>
      <c r="D6376" t="s">
        <v>37</v>
      </c>
      <c r="E6376">
        <v>2018</v>
      </c>
      <c r="F6376" t="s">
        <v>382</v>
      </c>
      <c r="G6376" t="s">
        <v>891</v>
      </c>
      <c r="H6376" s="3" t="s">
        <v>892</v>
      </c>
      <c r="I6376" s="8">
        <v>-19.151499999999999</v>
      </c>
      <c r="J6376" s="8">
        <v>-40.064889000000001</v>
      </c>
      <c r="K6376">
        <v>227000000</v>
      </c>
      <c r="L6376" t="s">
        <v>67</v>
      </c>
      <c r="M6376" t="s">
        <v>887</v>
      </c>
      <c r="N6376" t="s">
        <v>888</v>
      </c>
      <c r="O6376" s="12">
        <v>2012</v>
      </c>
      <c r="P6376" s="12">
        <v>12</v>
      </c>
      <c r="Q6376" s="12">
        <v>2013</v>
      </c>
      <c r="R6376" s="12">
        <v>8</v>
      </c>
      <c r="S6376">
        <v>9</v>
      </c>
      <c r="T6376" s="7">
        <v>6</v>
      </c>
      <c r="U6376">
        <v>7</v>
      </c>
      <c r="V6376" t="s">
        <v>53</v>
      </c>
      <c r="W6376">
        <f t="shared" si="78"/>
        <v>1440</v>
      </c>
      <c r="X6376" s="5">
        <v>5</v>
      </c>
      <c r="Y6376" s="15" t="s">
        <v>48</v>
      </c>
      <c r="Z6376" t="s">
        <v>55</v>
      </c>
      <c r="AA6376" t="s">
        <v>56</v>
      </c>
      <c r="AB6376">
        <v>102</v>
      </c>
      <c r="AC6376" s="68" t="s">
        <v>1491</v>
      </c>
      <c r="AD6376" s="68" t="s">
        <v>1688</v>
      </c>
      <c r="AE6376" t="s">
        <v>1490</v>
      </c>
    </row>
    <row r="6377" spans="1:31" ht="14.4" x14ac:dyDescent="0.3">
      <c r="A6377">
        <v>55</v>
      </c>
      <c r="B6377" t="s">
        <v>24</v>
      </c>
      <c r="C6377" t="s">
        <v>413</v>
      </c>
      <c r="D6377" t="s">
        <v>37</v>
      </c>
      <c r="E6377">
        <v>2018</v>
      </c>
      <c r="F6377" t="s">
        <v>382</v>
      </c>
      <c r="G6377" t="s">
        <v>891</v>
      </c>
      <c r="H6377" s="3" t="s">
        <v>892</v>
      </c>
      <c r="I6377" s="8">
        <v>-19.151499999999999</v>
      </c>
      <c r="J6377" s="8">
        <v>-40.064889000000001</v>
      </c>
      <c r="K6377">
        <v>227000000</v>
      </c>
      <c r="L6377" t="s">
        <v>67</v>
      </c>
      <c r="M6377" t="s">
        <v>887</v>
      </c>
      <c r="N6377" t="s">
        <v>888</v>
      </c>
      <c r="O6377" s="12">
        <v>2012</v>
      </c>
      <c r="P6377" s="12">
        <v>12</v>
      </c>
      <c r="Q6377" s="12">
        <v>2013</v>
      </c>
      <c r="R6377" s="12">
        <v>8</v>
      </c>
      <c r="S6377">
        <v>9</v>
      </c>
      <c r="T6377" s="7">
        <v>6</v>
      </c>
      <c r="U6377">
        <v>7</v>
      </c>
      <c r="V6377" t="s">
        <v>53</v>
      </c>
      <c r="W6377">
        <f t="shared" si="78"/>
        <v>1440</v>
      </c>
      <c r="X6377" s="5">
        <v>5</v>
      </c>
      <c r="Y6377" s="15" t="s">
        <v>48</v>
      </c>
      <c r="Z6377" t="s">
        <v>83</v>
      </c>
      <c r="AA6377" t="s">
        <v>87</v>
      </c>
      <c r="AB6377">
        <v>28</v>
      </c>
      <c r="AC6377" s="68" t="s">
        <v>1491</v>
      </c>
      <c r="AD6377" s="68" t="s">
        <v>1688</v>
      </c>
      <c r="AE6377" t="s">
        <v>1490</v>
      </c>
    </row>
    <row r="6378" spans="1:31" ht="14.4" x14ac:dyDescent="0.3">
      <c r="A6378">
        <v>55</v>
      </c>
      <c r="B6378" t="s">
        <v>24</v>
      </c>
      <c r="C6378" t="s">
        <v>413</v>
      </c>
      <c r="D6378" t="s">
        <v>37</v>
      </c>
      <c r="E6378">
        <v>2018</v>
      </c>
      <c r="F6378" t="s">
        <v>382</v>
      </c>
      <c r="G6378" t="s">
        <v>891</v>
      </c>
      <c r="H6378" s="3" t="s">
        <v>892</v>
      </c>
      <c r="I6378" s="8">
        <v>-19.151499999999999</v>
      </c>
      <c r="J6378" s="8">
        <v>-40.064889000000001</v>
      </c>
      <c r="K6378">
        <v>227000000</v>
      </c>
      <c r="L6378" t="s">
        <v>67</v>
      </c>
      <c r="M6378" t="s">
        <v>887</v>
      </c>
      <c r="N6378" t="s">
        <v>888</v>
      </c>
      <c r="O6378" s="12">
        <v>2012</v>
      </c>
      <c r="P6378" s="12">
        <v>12</v>
      </c>
      <c r="Q6378" s="12">
        <v>2013</v>
      </c>
      <c r="R6378" s="12">
        <v>8</v>
      </c>
      <c r="S6378">
        <v>9</v>
      </c>
      <c r="T6378" s="7">
        <v>6</v>
      </c>
      <c r="U6378">
        <v>7</v>
      </c>
      <c r="V6378" t="s">
        <v>53</v>
      </c>
      <c r="W6378">
        <f t="shared" si="78"/>
        <v>1440</v>
      </c>
      <c r="X6378" s="5">
        <v>5</v>
      </c>
      <c r="Y6378" s="15" t="s">
        <v>48</v>
      </c>
      <c r="Z6378" t="s">
        <v>55</v>
      </c>
      <c r="AA6378" t="s">
        <v>1066</v>
      </c>
      <c r="AB6378">
        <v>23</v>
      </c>
      <c r="AC6378" s="68" t="s">
        <v>1491</v>
      </c>
      <c r="AD6378" s="68" t="s">
        <v>1688</v>
      </c>
      <c r="AE6378" t="s">
        <v>1490</v>
      </c>
    </row>
    <row r="6379" spans="1:31" ht="14.4" x14ac:dyDescent="0.3">
      <c r="A6379">
        <v>55</v>
      </c>
      <c r="B6379" t="s">
        <v>24</v>
      </c>
      <c r="C6379" t="s">
        <v>413</v>
      </c>
      <c r="D6379" t="s">
        <v>37</v>
      </c>
      <c r="E6379">
        <v>2018</v>
      </c>
      <c r="F6379" t="s">
        <v>382</v>
      </c>
      <c r="G6379" t="s">
        <v>891</v>
      </c>
      <c r="H6379" s="3" t="s">
        <v>892</v>
      </c>
      <c r="I6379" s="8">
        <v>-19.151499999999999</v>
      </c>
      <c r="J6379" s="8">
        <v>-40.064889000000001</v>
      </c>
      <c r="K6379">
        <v>227000000</v>
      </c>
      <c r="L6379" t="s">
        <v>67</v>
      </c>
      <c r="M6379" t="s">
        <v>887</v>
      </c>
      <c r="N6379" t="s">
        <v>888</v>
      </c>
      <c r="O6379" s="12">
        <v>2012</v>
      </c>
      <c r="P6379" s="12">
        <v>12</v>
      </c>
      <c r="Q6379" s="12">
        <v>2013</v>
      </c>
      <c r="R6379" s="12">
        <v>8</v>
      </c>
      <c r="S6379">
        <v>9</v>
      </c>
      <c r="T6379" s="7">
        <v>6</v>
      </c>
      <c r="U6379">
        <v>7</v>
      </c>
      <c r="V6379" t="s">
        <v>53</v>
      </c>
      <c r="W6379">
        <f t="shared" si="78"/>
        <v>1440</v>
      </c>
      <c r="X6379" s="5">
        <v>5</v>
      </c>
      <c r="Y6379" s="15" t="s">
        <v>48</v>
      </c>
      <c r="Z6379" t="s">
        <v>55</v>
      </c>
      <c r="AA6379" t="s">
        <v>655</v>
      </c>
      <c r="AB6379">
        <v>19</v>
      </c>
      <c r="AC6379" s="68" t="s">
        <v>1491</v>
      </c>
      <c r="AD6379" s="68" t="s">
        <v>1688</v>
      </c>
      <c r="AE6379" t="s">
        <v>1490</v>
      </c>
    </row>
    <row r="6380" spans="1:31" ht="14.4" x14ac:dyDescent="0.3">
      <c r="A6380">
        <v>55</v>
      </c>
      <c r="B6380" t="s">
        <v>24</v>
      </c>
      <c r="C6380" t="s">
        <v>413</v>
      </c>
      <c r="D6380" t="s">
        <v>37</v>
      </c>
      <c r="E6380">
        <v>2018</v>
      </c>
      <c r="F6380" t="s">
        <v>382</v>
      </c>
      <c r="G6380" t="s">
        <v>891</v>
      </c>
      <c r="H6380" s="3" t="s">
        <v>892</v>
      </c>
      <c r="I6380" s="8">
        <v>-19.151499999999999</v>
      </c>
      <c r="J6380" s="8">
        <v>-40.064889000000001</v>
      </c>
      <c r="K6380">
        <v>227000000</v>
      </c>
      <c r="L6380" t="s">
        <v>67</v>
      </c>
      <c r="M6380" t="s">
        <v>887</v>
      </c>
      <c r="N6380" t="s">
        <v>888</v>
      </c>
      <c r="O6380" s="12">
        <v>2012</v>
      </c>
      <c r="P6380" s="12">
        <v>12</v>
      </c>
      <c r="Q6380" s="12">
        <v>2013</v>
      </c>
      <c r="R6380" s="12">
        <v>8</v>
      </c>
      <c r="S6380">
        <v>9</v>
      </c>
      <c r="T6380" s="7">
        <v>6</v>
      </c>
      <c r="U6380">
        <v>7</v>
      </c>
      <c r="V6380" t="s">
        <v>53</v>
      </c>
      <c r="W6380">
        <f t="shared" si="78"/>
        <v>1440</v>
      </c>
      <c r="X6380" s="5">
        <v>5</v>
      </c>
      <c r="Y6380" s="15" t="s">
        <v>48</v>
      </c>
      <c r="Z6380" t="s">
        <v>55</v>
      </c>
      <c r="AA6380" t="s">
        <v>379</v>
      </c>
      <c r="AB6380">
        <v>15</v>
      </c>
      <c r="AC6380" s="68" t="s">
        <v>1491</v>
      </c>
      <c r="AD6380" s="68" t="s">
        <v>1688</v>
      </c>
      <c r="AE6380" t="s">
        <v>1490</v>
      </c>
    </row>
    <row r="6381" spans="1:31" ht="14.4" x14ac:dyDescent="0.3">
      <c r="A6381">
        <v>55</v>
      </c>
      <c r="B6381" t="s">
        <v>24</v>
      </c>
      <c r="C6381" t="s">
        <v>413</v>
      </c>
      <c r="D6381" t="s">
        <v>37</v>
      </c>
      <c r="E6381">
        <v>2018</v>
      </c>
      <c r="F6381" t="s">
        <v>382</v>
      </c>
      <c r="G6381" t="s">
        <v>891</v>
      </c>
      <c r="H6381" s="3" t="s">
        <v>892</v>
      </c>
      <c r="I6381" s="8">
        <v>-19.151499999999999</v>
      </c>
      <c r="J6381" s="8">
        <v>-40.064889000000001</v>
      </c>
      <c r="K6381">
        <v>227000000</v>
      </c>
      <c r="L6381" t="s">
        <v>67</v>
      </c>
      <c r="M6381" t="s">
        <v>887</v>
      </c>
      <c r="N6381" t="s">
        <v>888</v>
      </c>
      <c r="O6381" s="12">
        <v>2012</v>
      </c>
      <c r="P6381" s="12">
        <v>12</v>
      </c>
      <c r="Q6381" s="12">
        <v>2013</v>
      </c>
      <c r="R6381" s="12">
        <v>8</v>
      </c>
      <c r="S6381">
        <v>9</v>
      </c>
      <c r="T6381" s="7">
        <v>6</v>
      </c>
      <c r="U6381">
        <v>7</v>
      </c>
      <c r="V6381" t="s">
        <v>53</v>
      </c>
      <c r="W6381">
        <f t="shared" si="78"/>
        <v>1440</v>
      </c>
      <c r="X6381" s="5">
        <v>5</v>
      </c>
      <c r="Y6381" s="15" t="s">
        <v>48</v>
      </c>
      <c r="Z6381" t="s">
        <v>55</v>
      </c>
      <c r="AA6381" t="s">
        <v>73</v>
      </c>
      <c r="AB6381">
        <v>17</v>
      </c>
      <c r="AC6381" s="68" t="s">
        <v>1491</v>
      </c>
      <c r="AD6381" s="68" t="s">
        <v>1688</v>
      </c>
      <c r="AE6381" t="s">
        <v>1490</v>
      </c>
    </row>
    <row r="6382" spans="1:31" ht="14.4" x14ac:dyDescent="0.3">
      <c r="A6382">
        <v>55</v>
      </c>
      <c r="B6382" t="s">
        <v>24</v>
      </c>
      <c r="C6382" t="s">
        <v>413</v>
      </c>
      <c r="D6382" t="s">
        <v>37</v>
      </c>
      <c r="E6382">
        <v>2018</v>
      </c>
      <c r="F6382" t="s">
        <v>382</v>
      </c>
      <c r="G6382" t="s">
        <v>891</v>
      </c>
      <c r="H6382" s="3" t="s">
        <v>892</v>
      </c>
      <c r="I6382" s="8">
        <v>-19.151499999999999</v>
      </c>
      <c r="J6382" s="8">
        <v>-40.064889000000001</v>
      </c>
      <c r="K6382">
        <v>227000000</v>
      </c>
      <c r="L6382" t="s">
        <v>67</v>
      </c>
      <c r="M6382" t="s">
        <v>887</v>
      </c>
      <c r="N6382" t="s">
        <v>888</v>
      </c>
      <c r="O6382" s="12">
        <v>2012</v>
      </c>
      <c r="P6382" s="12">
        <v>12</v>
      </c>
      <c r="Q6382" s="12">
        <v>2013</v>
      </c>
      <c r="R6382" s="12">
        <v>8</v>
      </c>
      <c r="S6382">
        <v>9</v>
      </c>
      <c r="T6382" s="7">
        <v>6</v>
      </c>
      <c r="U6382">
        <v>7</v>
      </c>
      <c r="V6382" t="s">
        <v>53</v>
      </c>
      <c r="W6382">
        <f t="shared" si="78"/>
        <v>1440</v>
      </c>
      <c r="X6382" s="5">
        <v>5</v>
      </c>
      <c r="Y6382" s="15" t="s">
        <v>48</v>
      </c>
      <c r="Z6382" t="s">
        <v>55</v>
      </c>
      <c r="AA6382" t="s">
        <v>113</v>
      </c>
      <c r="AB6382">
        <v>5</v>
      </c>
      <c r="AC6382" s="68" t="s">
        <v>1491</v>
      </c>
      <c r="AD6382" s="68" t="s">
        <v>1688</v>
      </c>
      <c r="AE6382" t="s">
        <v>1490</v>
      </c>
    </row>
    <row r="6383" spans="1:31" ht="14.4" x14ac:dyDescent="0.3">
      <c r="A6383">
        <v>55</v>
      </c>
      <c r="B6383" t="s">
        <v>24</v>
      </c>
      <c r="C6383" t="s">
        <v>413</v>
      </c>
      <c r="D6383" t="s">
        <v>37</v>
      </c>
      <c r="E6383">
        <v>2018</v>
      </c>
      <c r="F6383" t="s">
        <v>382</v>
      </c>
      <c r="G6383" t="s">
        <v>891</v>
      </c>
      <c r="H6383" s="3" t="s">
        <v>892</v>
      </c>
      <c r="I6383" s="8">
        <v>-19.151499999999999</v>
      </c>
      <c r="J6383" s="8">
        <v>-40.064889000000001</v>
      </c>
      <c r="K6383">
        <v>227000000</v>
      </c>
      <c r="L6383" t="s">
        <v>67</v>
      </c>
      <c r="M6383" t="s">
        <v>887</v>
      </c>
      <c r="N6383" t="s">
        <v>888</v>
      </c>
      <c r="O6383" s="12">
        <v>2012</v>
      </c>
      <c r="P6383" s="12">
        <v>12</v>
      </c>
      <c r="Q6383" s="12">
        <v>2013</v>
      </c>
      <c r="R6383" s="12">
        <v>8</v>
      </c>
      <c r="S6383">
        <v>9</v>
      </c>
      <c r="T6383" s="7">
        <v>6</v>
      </c>
      <c r="U6383">
        <v>7</v>
      </c>
      <c r="V6383" t="s">
        <v>53</v>
      </c>
      <c r="W6383">
        <f t="shared" si="78"/>
        <v>1440</v>
      </c>
      <c r="X6383" s="5">
        <v>5</v>
      </c>
      <c r="Y6383" s="15" t="s">
        <v>48</v>
      </c>
      <c r="Z6383" t="s">
        <v>55</v>
      </c>
      <c r="AA6383" t="s">
        <v>62</v>
      </c>
      <c r="AB6383">
        <v>12</v>
      </c>
      <c r="AC6383" s="68" t="s">
        <v>1491</v>
      </c>
      <c r="AD6383" s="68" t="s">
        <v>1688</v>
      </c>
      <c r="AE6383" t="s">
        <v>1490</v>
      </c>
    </row>
    <row r="6384" spans="1:31" ht="14.4" x14ac:dyDescent="0.3">
      <c r="A6384">
        <v>55</v>
      </c>
      <c r="B6384" t="s">
        <v>24</v>
      </c>
      <c r="C6384" t="s">
        <v>413</v>
      </c>
      <c r="D6384" t="s">
        <v>37</v>
      </c>
      <c r="E6384">
        <v>2018</v>
      </c>
      <c r="F6384" t="s">
        <v>382</v>
      </c>
      <c r="G6384" t="s">
        <v>891</v>
      </c>
      <c r="H6384" s="3" t="s">
        <v>892</v>
      </c>
      <c r="I6384" s="8">
        <v>-19.151499999999999</v>
      </c>
      <c r="J6384" s="8">
        <v>-40.064889000000001</v>
      </c>
      <c r="K6384">
        <v>227000000</v>
      </c>
      <c r="L6384" t="s">
        <v>67</v>
      </c>
      <c r="M6384" t="s">
        <v>887</v>
      </c>
      <c r="N6384" t="s">
        <v>888</v>
      </c>
      <c r="O6384" s="12">
        <v>2012</v>
      </c>
      <c r="P6384" s="12">
        <v>12</v>
      </c>
      <c r="Q6384" s="12">
        <v>2013</v>
      </c>
      <c r="R6384" s="12">
        <v>8</v>
      </c>
      <c r="S6384">
        <v>9</v>
      </c>
      <c r="T6384" s="7">
        <v>6</v>
      </c>
      <c r="U6384">
        <v>7</v>
      </c>
      <c r="V6384" t="s">
        <v>53</v>
      </c>
      <c r="W6384">
        <f t="shared" si="78"/>
        <v>1440</v>
      </c>
      <c r="X6384" s="5">
        <v>5</v>
      </c>
      <c r="Y6384" s="15" t="s">
        <v>48</v>
      </c>
      <c r="Z6384" t="s">
        <v>55</v>
      </c>
      <c r="AA6384" t="s">
        <v>1064</v>
      </c>
      <c r="AB6384">
        <v>2</v>
      </c>
      <c r="AC6384" s="68" t="s">
        <v>1491</v>
      </c>
      <c r="AD6384" s="68" t="s">
        <v>1688</v>
      </c>
      <c r="AE6384" t="s">
        <v>1490</v>
      </c>
    </row>
    <row r="6385" spans="1:31" ht="14.4" x14ac:dyDescent="0.3">
      <c r="A6385">
        <v>55</v>
      </c>
      <c r="B6385" t="s">
        <v>24</v>
      </c>
      <c r="C6385" t="s">
        <v>413</v>
      </c>
      <c r="D6385" t="s">
        <v>37</v>
      </c>
      <c r="E6385">
        <v>2018</v>
      </c>
      <c r="F6385" t="s">
        <v>382</v>
      </c>
      <c r="G6385" t="s">
        <v>891</v>
      </c>
      <c r="H6385" s="3" t="s">
        <v>892</v>
      </c>
      <c r="I6385" s="8">
        <v>-19.151499999999999</v>
      </c>
      <c r="J6385" s="8">
        <v>-40.064889000000001</v>
      </c>
      <c r="K6385">
        <v>227000000</v>
      </c>
      <c r="L6385" t="s">
        <v>67</v>
      </c>
      <c r="M6385" t="s">
        <v>887</v>
      </c>
      <c r="N6385" t="s">
        <v>888</v>
      </c>
      <c r="O6385" s="12">
        <v>2012</v>
      </c>
      <c r="P6385" s="12">
        <v>12</v>
      </c>
      <c r="Q6385" s="12">
        <v>2013</v>
      </c>
      <c r="R6385" s="12">
        <v>8</v>
      </c>
      <c r="S6385">
        <v>9</v>
      </c>
      <c r="T6385" s="7">
        <v>6</v>
      </c>
      <c r="U6385">
        <v>7</v>
      </c>
      <c r="V6385" t="s">
        <v>53</v>
      </c>
      <c r="W6385">
        <f t="shared" si="78"/>
        <v>1440</v>
      </c>
      <c r="X6385" s="5">
        <v>5</v>
      </c>
      <c r="Y6385" s="15" t="s">
        <v>48</v>
      </c>
      <c r="Z6385" t="s">
        <v>83</v>
      </c>
      <c r="AA6385" t="s">
        <v>1088</v>
      </c>
      <c r="AB6385">
        <v>8</v>
      </c>
      <c r="AC6385" s="68" t="s">
        <v>1491</v>
      </c>
      <c r="AD6385" s="68" t="s">
        <v>1688</v>
      </c>
      <c r="AE6385" t="s">
        <v>1490</v>
      </c>
    </row>
    <row r="6386" spans="1:31" ht="14.4" x14ac:dyDescent="0.3">
      <c r="A6386">
        <v>55</v>
      </c>
      <c r="B6386" t="s">
        <v>24</v>
      </c>
      <c r="C6386" t="s">
        <v>413</v>
      </c>
      <c r="D6386" t="s">
        <v>37</v>
      </c>
      <c r="E6386">
        <v>2018</v>
      </c>
      <c r="F6386" t="s">
        <v>382</v>
      </c>
      <c r="G6386" t="s">
        <v>891</v>
      </c>
      <c r="H6386" s="3" t="s">
        <v>892</v>
      </c>
      <c r="I6386" s="8">
        <v>-19.151499999999999</v>
      </c>
      <c r="J6386" s="8">
        <v>-40.064889000000001</v>
      </c>
      <c r="K6386">
        <v>227000000</v>
      </c>
      <c r="L6386" t="s">
        <v>67</v>
      </c>
      <c r="M6386" t="s">
        <v>887</v>
      </c>
      <c r="N6386" t="s">
        <v>888</v>
      </c>
      <c r="O6386" s="12">
        <v>2012</v>
      </c>
      <c r="P6386" s="12">
        <v>12</v>
      </c>
      <c r="Q6386" s="12">
        <v>2013</v>
      </c>
      <c r="R6386" s="12">
        <v>8</v>
      </c>
      <c r="S6386">
        <v>9</v>
      </c>
      <c r="T6386" s="7">
        <v>6</v>
      </c>
      <c r="U6386">
        <v>7</v>
      </c>
      <c r="V6386" t="s">
        <v>53</v>
      </c>
      <c r="W6386">
        <f t="shared" si="78"/>
        <v>1440</v>
      </c>
      <c r="X6386" s="5">
        <v>5</v>
      </c>
      <c r="Y6386" s="15" t="s">
        <v>48</v>
      </c>
      <c r="Z6386" t="s">
        <v>90</v>
      </c>
      <c r="AA6386" t="s">
        <v>91</v>
      </c>
      <c r="AB6386">
        <v>2</v>
      </c>
      <c r="AC6386" s="68" t="s">
        <v>1491</v>
      </c>
      <c r="AD6386" s="68" t="s">
        <v>1688</v>
      </c>
      <c r="AE6386" t="s">
        <v>1490</v>
      </c>
    </row>
    <row r="6387" spans="1:31" ht="14.4" x14ac:dyDescent="0.3">
      <c r="A6387">
        <v>55</v>
      </c>
      <c r="B6387" t="s">
        <v>24</v>
      </c>
      <c r="C6387" t="s">
        <v>413</v>
      </c>
      <c r="D6387" t="s">
        <v>37</v>
      </c>
      <c r="E6387">
        <v>2018</v>
      </c>
      <c r="F6387" t="s">
        <v>382</v>
      </c>
      <c r="G6387" t="s">
        <v>891</v>
      </c>
      <c r="H6387" s="3" t="s">
        <v>892</v>
      </c>
      <c r="I6387" s="8">
        <v>-19.151499999999999</v>
      </c>
      <c r="J6387" s="8">
        <v>-40.064889000000001</v>
      </c>
      <c r="K6387">
        <v>227000000</v>
      </c>
      <c r="L6387" t="s">
        <v>67</v>
      </c>
      <c r="M6387" t="s">
        <v>887</v>
      </c>
      <c r="N6387" t="s">
        <v>888</v>
      </c>
      <c r="O6387" s="12">
        <v>2012</v>
      </c>
      <c r="P6387" s="12">
        <v>12</v>
      </c>
      <c r="Q6387" s="12">
        <v>2013</v>
      </c>
      <c r="R6387" s="12">
        <v>8</v>
      </c>
      <c r="S6387">
        <v>9</v>
      </c>
      <c r="T6387" s="7">
        <v>6</v>
      </c>
      <c r="U6387">
        <v>7</v>
      </c>
      <c r="V6387" t="s">
        <v>53</v>
      </c>
      <c r="W6387">
        <f t="shared" si="78"/>
        <v>1440</v>
      </c>
      <c r="X6387" s="5">
        <v>5</v>
      </c>
      <c r="Y6387" s="15" t="s">
        <v>48</v>
      </c>
      <c r="Z6387" t="s">
        <v>83</v>
      </c>
      <c r="AA6387" t="s">
        <v>1087</v>
      </c>
      <c r="AB6387">
        <v>3</v>
      </c>
      <c r="AC6387" s="68" t="s">
        <v>1491</v>
      </c>
      <c r="AD6387" s="68" t="s">
        <v>1688</v>
      </c>
      <c r="AE6387" t="s">
        <v>1490</v>
      </c>
    </row>
    <row r="6388" spans="1:31" ht="14.4" x14ac:dyDescent="0.3">
      <c r="A6388">
        <v>55</v>
      </c>
      <c r="B6388" t="s">
        <v>24</v>
      </c>
      <c r="C6388" t="s">
        <v>413</v>
      </c>
      <c r="D6388" t="s">
        <v>37</v>
      </c>
      <c r="E6388">
        <v>2018</v>
      </c>
      <c r="F6388" t="s">
        <v>382</v>
      </c>
      <c r="G6388" t="s">
        <v>891</v>
      </c>
      <c r="H6388" s="3" t="s">
        <v>892</v>
      </c>
      <c r="I6388" s="8">
        <v>-19.151499999999999</v>
      </c>
      <c r="J6388" s="8">
        <v>-40.064889000000001</v>
      </c>
      <c r="K6388">
        <v>227000000</v>
      </c>
      <c r="L6388" t="s">
        <v>67</v>
      </c>
      <c r="M6388" t="s">
        <v>887</v>
      </c>
      <c r="N6388" t="s">
        <v>888</v>
      </c>
      <c r="O6388" s="12">
        <v>2012</v>
      </c>
      <c r="P6388" s="12">
        <v>12</v>
      </c>
      <c r="Q6388" s="12">
        <v>2013</v>
      </c>
      <c r="R6388" s="12">
        <v>8</v>
      </c>
      <c r="S6388">
        <v>9</v>
      </c>
      <c r="T6388" s="7">
        <v>6</v>
      </c>
      <c r="U6388">
        <v>7</v>
      </c>
      <c r="V6388" t="s">
        <v>53</v>
      </c>
      <c r="W6388">
        <f t="shared" si="78"/>
        <v>1440</v>
      </c>
      <c r="X6388" s="5">
        <v>5</v>
      </c>
      <c r="Y6388" s="15" t="s">
        <v>48</v>
      </c>
      <c r="Z6388" t="s">
        <v>55</v>
      </c>
      <c r="AA6388" t="s">
        <v>861</v>
      </c>
      <c r="AB6388">
        <v>1</v>
      </c>
      <c r="AC6388" s="68" t="s">
        <v>1491</v>
      </c>
      <c r="AD6388" s="68" t="s">
        <v>1688</v>
      </c>
      <c r="AE6388" t="s">
        <v>1490</v>
      </c>
    </row>
    <row r="6389" spans="1:31" ht="14.4" x14ac:dyDescent="0.3">
      <c r="A6389">
        <v>55</v>
      </c>
      <c r="B6389" t="s">
        <v>24</v>
      </c>
      <c r="C6389" t="s">
        <v>413</v>
      </c>
      <c r="D6389" t="s">
        <v>37</v>
      </c>
      <c r="E6389">
        <v>2018</v>
      </c>
      <c r="F6389" t="s">
        <v>382</v>
      </c>
      <c r="G6389" t="s">
        <v>891</v>
      </c>
      <c r="H6389" s="3" t="s">
        <v>892</v>
      </c>
      <c r="I6389" s="8">
        <v>-19.151499999999999</v>
      </c>
      <c r="J6389" s="8">
        <v>-40.064889000000001</v>
      </c>
      <c r="K6389">
        <v>227000000</v>
      </c>
      <c r="L6389" t="s">
        <v>67</v>
      </c>
      <c r="M6389" t="s">
        <v>887</v>
      </c>
      <c r="N6389" t="s">
        <v>888</v>
      </c>
      <c r="O6389" s="12">
        <v>2012</v>
      </c>
      <c r="P6389" s="12">
        <v>12</v>
      </c>
      <c r="Q6389" s="12">
        <v>2013</v>
      </c>
      <c r="R6389" s="12">
        <v>8</v>
      </c>
      <c r="S6389">
        <v>9</v>
      </c>
      <c r="T6389" s="7">
        <v>6</v>
      </c>
      <c r="U6389">
        <v>7</v>
      </c>
      <c r="V6389" t="s">
        <v>53</v>
      </c>
      <c r="W6389">
        <f t="shared" si="78"/>
        <v>1440</v>
      </c>
      <c r="X6389" s="5">
        <v>5</v>
      </c>
      <c r="Y6389" s="15" t="s">
        <v>48</v>
      </c>
      <c r="Z6389" t="s">
        <v>55</v>
      </c>
      <c r="AA6389" t="s">
        <v>1212</v>
      </c>
      <c r="AB6389">
        <v>0</v>
      </c>
      <c r="AC6389" s="68" t="s">
        <v>1491</v>
      </c>
      <c r="AD6389" s="68" t="s">
        <v>1688</v>
      </c>
      <c r="AE6389" t="s">
        <v>1490</v>
      </c>
    </row>
    <row r="6390" spans="1:31" ht="14.4" x14ac:dyDescent="0.3">
      <c r="A6390">
        <v>55</v>
      </c>
      <c r="B6390" t="s">
        <v>24</v>
      </c>
      <c r="C6390" t="s">
        <v>413</v>
      </c>
      <c r="D6390" t="s">
        <v>37</v>
      </c>
      <c r="E6390">
        <v>2018</v>
      </c>
      <c r="F6390" t="s">
        <v>382</v>
      </c>
      <c r="G6390" t="s">
        <v>891</v>
      </c>
      <c r="H6390" s="3" t="s">
        <v>892</v>
      </c>
      <c r="I6390" s="8">
        <v>-19.151499999999999</v>
      </c>
      <c r="J6390" s="8">
        <v>-40.064889000000001</v>
      </c>
      <c r="K6390">
        <v>227000000</v>
      </c>
      <c r="L6390" t="s">
        <v>67</v>
      </c>
      <c r="M6390" t="s">
        <v>887</v>
      </c>
      <c r="N6390" t="s">
        <v>888</v>
      </c>
      <c r="O6390" s="12">
        <v>2012</v>
      </c>
      <c r="P6390" s="12">
        <v>12</v>
      </c>
      <c r="Q6390" s="12">
        <v>2013</v>
      </c>
      <c r="R6390" s="12">
        <v>8</v>
      </c>
      <c r="S6390">
        <v>9</v>
      </c>
      <c r="T6390" s="7">
        <v>6</v>
      </c>
      <c r="U6390">
        <v>7</v>
      </c>
      <c r="V6390" t="s">
        <v>53</v>
      </c>
      <c r="W6390">
        <f t="shared" si="78"/>
        <v>1440</v>
      </c>
      <c r="X6390" s="5">
        <v>5</v>
      </c>
      <c r="Y6390" s="15" t="s">
        <v>48</v>
      </c>
      <c r="Z6390" t="s">
        <v>55</v>
      </c>
      <c r="AA6390" t="s">
        <v>1095</v>
      </c>
      <c r="AB6390">
        <v>3</v>
      </c>
      <c r="AC6390" s="68" t="s">
        <v>1491</v>
      </c>
      <c r="AD6390" s="68" t="s">
        <v>1688</v>
      </c>
      <c r="AE6390" t="s">
        <v>1490</v>
      </c>
    </row>
    <row r="6391" spans="1:31" ht="14.4" x14ac:dyDescent="0.3">
      <c r="A6391">
        <v>55</v>
      </c>
      <c r="B6391" t="s">
        <v>24</v>
      </c>
      <c r="C6391" t="s">
        <v>413</v>
      </c>
      <c r="D6391" t="s">
        <v>37</v>
      </c>
      <c r="E6391">
        <v>2018</v>
      </c>
      <c r="F6391" t="s">
        <v>382</v>
      </c>
      <c r="G6391" t="s">
        <v>891</v>
      </c>
      <c r="H6391" s="3" t="s">
        <v>892</v>
      </c>
      <c r="I6391" s="8">
        <v>-19.151499999999999</v>
      </c>
      <c r="J6391" s="8">
        <v>-40.064889000000001</v>
      </c>
      <c r="K6391">
        <v>227000000</v>
      </c>
      <c r="L6391" t="s">
        <v>67</v>
      </c>
      <c r="M6391" t="s">
        <v>887</v>
      </c>
      <c r="N6391" t="s">
        <v>888</v>
      </c>
      <c r="O6391" s="12">
        <v>2012</v>
      </c>
      <c r="P6391" s="12">
        <v>12</v>
      </c>
      <c r="Q6391" s="12">
        <v>2013</v>
      </c>
      <c r="R6391" s="12">
        <v>8</v>
      </c>
      <c r="S6391">
        <v>9</v>
      </c>
      <c r="T6391" s="7">
        <v>6</v>
      </c>
      <c r="U6391">
        <v>7</v>
      </c>
      <c r="V6391" t="s">
        <v>53</v>
      </c>
      <c r="W6391">
        <f t="shared" si="78"/>
        <v>1440</v>
      </c>
      <c r="X6391" s="5">
        <v>5</v>
      </c>
      <c r="Y6391" s="15" t="s">
        <v>48</v>
      </c>
      <c r="Z6391" t="s">
        <v>55</v>
      </c>
      <c r="AA6391" t="s">
        <v>70</v>
      </c>
      <c r="AB6391">
        <v>1</v>
      </c>
      <c r="AC6391" s="68" t="s">
        <v>1491</v>
      </c>
      <c r="AD6391" s="68" t="s">
        <v>1688</v>
      </c>
      <c r="AE6391" t="s">
        <v>1490</v>
      </c>
    </row>
    <row r="6392" spans="1:31" ht="14.4" x14ac:dyDescent="0.3">
      <c r="A6392">
        <v>55</v>
      </c>
      <c r="B6392" t="s">
        <v>24</v>
      </c>
      <c r="C6392" t="s">
        <v>413</v>
      </c>
      <c r="D6392" t="s">
        <v>37</v>
      </c>
      <c r="E6392">
        <v>2018</v>
      </c>
      <c r="F6392" t="s">
        <v>382</v>
      </c>
      <c r="G6392" t="s">
        <v>891</v>
      </c>
      <c r="H6392" s="3" t="s">
        <v>892</v>
      </c>
      <c r="I6392" s="8">
        <v>-19.151499999999999</v>
      </c>
      <c r="J6392" s="8">
        <v>-40.064889000000001</v>
      </c>
      <c r="K6392">
        <v>227000000</v>
      </c>
      <c r="L6392" t="s">
        <v>67</v>
      </c>
      <c r="M6392" t="s">
        <v>887</v>
      </c>
      <c r="N6392" t="s">
        <v>888</v>
      </c>
      <c r="O6392" s="12">
        <v>2012</v>
      </c>
      <c r="P6392" s="12">
        <v>12</v>
      </c>
      <c r="Q6392" s="12">
        <v>2013</v>
      </c>
      <c r="R6392" s="12">
        <v>8</v>
      </c>
      <c r="S6392">
        <v>9</v>
      </c>
      <c r="T6392" s="7">
        <v>6</v>
      </c>
      <c r="U6392">
        <v>7</v>
      </c>
      <c r="V6392" t="s">
        <v>53</v>
      </c>
      <c r="W6392">
        <f t="shared" si="78"/>
        <v>1440</v>
      </c>
      <c r="X6392" s="5">
        <v>5</v>
      </c>
      <c r="Y6392" s="15" t="s">
        <v>48</v>
      </c>
      <c r="Z6392" t="s">
        <v>49</v>
      </c>
      <c r="AA6392" t="s">
        <v>1081</v>
      </c>
      <c r="AB6392">
        <v>0</v>
      </c>
      <c r="AC6392" s="68" t="s">
        <v>1491</v>
      </c>
      <c r="AD6392" s="68" t="s">
        <v>1688</v>
      </c>
      <c r="AE6392" t="s">
        <v>1490</v>
      </c>
    </row>
    <row r="6393" spans="1:31" ht="14.4" x14ac:dyDescent="0.3">
      <c r="A6393">
        <v>55</v>
      </c>
      <c r="B6393" t="s">
        <v>24</v>
      </c>
      <c r="C6393" t="s">
        <v>413</v>
      </c>
      <c r="D6393" t="s">
        <v>37</v>
      </c>
      <c r="E6393">
        <v>2018</v>
      </c>
      <c r="F6393" t="s">
        <v>382</v>
      </c>
      <c r="G6393" t="s">
        <v>891</v>
      </c>
      <c r="H6393" s="3" t="s">
        <v>892</v>
      </c>
      <c r="I6393" s="8">
        <v>-19.151499999999999</v>
      </c>
      <c r="J6393" s="8">
        <v>-40.064889000000001</v>
      </c>
      <c r="K6393">
        <v>227000000</v>
      </c>
      <c r="L6393" t="s">
        <v>67</v>
      </c>
      <c r="M6393" t="s">
        <v>887</v>
      </c>
      <c r="N6393" t="s">
        <v>888</v>
      </c>
      <c r="O6393" s="12">
        <v>2012</v>
      </c>
      <c r="P6393" s="12">
        <v>12</v>
      </c>
      <c r="Q6393" s="12">
        <v>2013</v>
      </c>
      <c r="R6393" s="12">
        <v>8</v>
      </c>
      <c r="S6393">
        <v>9</v>
      </c>
      <c r="T6393" s="7">
        <v>6</v>
      </c>
      <c r="U6393">
        <v>7</v>
      </c>
      <c r="V6393" t="s">
        <v>53</v>
      </c>
      <c r="W6393">
        <f t="shared" si="78"/>
        <v>1440</v>
      </c>
      <c r="X6393" s="5">
        <v>5</v>
      </c>
      <c r="Y6393" s="15" t="s">
        <v>48</v>
      </c>
      <c r="Z6393" t="s">
        <v>55</v>
      </c>
      <c r="AA6393" t="s">
        <v>496</v>
      </c>
      <c r="AB6393">
        <v>1</v>
      </c>
      <c r="AC6393" s="68" t="s">
        <v>1491</v>
      </c>
      <c r="AD6393" s="68" t="s">
        <v>1688</v>
      </c>
      <c r="AE6393" t="s">
        <v>1490</v>
      </c>
    </row>
    <row r="6394" spans="1:31" ht="14.4" x14ac:dyDescent="0.3">
      <c r="A6394">
        <v>55</v>
      </c>
      <c r="B6394" t="s">
        <v>24</v>
      </c>
      <c r="C6394" t="s">
        <v>413</v>
      </c>
      <c r="D6394" t="s">
        <v>37</v>
      </c>
      <c r="E6394">
        <v>2018</v>
      </c>
      <c r="F6394" t="s">
        <v>382</v>
      </c>
      <c r="G6394" t="s">
        <v>891</v>
      </c>
      <c r="H6394" s="3" t="s">
        <v>892</v>
      </c>
      <c r="I6394" s="8">
        <v>-19.151499999999999</v>
      </c>
      <c r="J6394" s="8">
        <v>-40.064889000000001</v>
      </c>
      <c r="K6394">
        <v>227000000</v>
      </c>
      <c r="L6394" t="s">
        <v>67</v>
      </c>
      <c r="M6394" t="s">
        <v>887</v>
      </c>
      <c r="N6394" t="s">
        <v>888</v>
      </c>
      <c r="O6394" s="12">
        <v>2012</v>
      </c>
      <c r="P6394" s="12">
        <v>12</v>
      </c>
      <c r="Q6394" s="12">
        <v>2013</v>
      </c>
      <c r="R6394" s="12">
        <v>8</v>
      </c>
      <c r="S6394">
        <v>9</v>
      </c>
      <c r="T6394" s="7">
        <v>6</v>
      </c>
      <c r="U6394">
        <v>7</v>
      </c>
      <c r="V6394" t="s">
        <v>53</v>
      </c>
      <c r="W6394">
        <f t="shared" si="78"/>
        <v>1440</v>
      </c>
      <c r="X6394" s="5">
        <v>5</v>
      </c>
      <c r="Y6394" s="15" t="s">
        <v>48</v>
      </c>
      <c r="Z6394" t="s">
        <v>90</v>
      </c>
      <c r="AA6394" t="s">
        <v>666</v>
      </c>
      <c r="AB6394">
        <v>0</v>
      </c>
      <c r="AC6394" s="68" t="s">
        <v>1491</v>
      </c>
      <c r="AD6394" s="68" t="s">
        <v>1688</v>
      </c>
      <c r="AE6394" t="s">
        <v>1490</v>
      </c>
    </row>
    <row r="6395" spans="1:31" ht="14.4" x14ac:dyDescent="0.3">
      <c r="A6395">
        <v>55</v>
      </c>
      <c r="B6395" t="s">
        <v>24</v>
      </c>
      <c r="C6395" t="s">
        <v>413</v>
      </c>
      <c r="D6395" t="s">
        <v>37</v>
      </c>
      <c r="E6395">
        <v>2018</v>
      </c>
      <c r="F6395" t="s">
        <v>382</v>
      </c>
      <c r="G6395" t="s">
        <v>891</v>
      </c>
      <c r="H6395" s="3" t="s">
        <v>892</v>
      </c>
      <c r="I6395" s="8">
        <v>-19.151499999999999</v>
      </c>
      <c r="J6395" s="8">
        <v>-40.064889000000001</v>
      </c>
      <c r="K6395">
        <v>227000000</v>
      </c>
      <c r="L6395" t="s">
        <v>67</v>
      </c>
      <c r="M6395" t="s">
        <v>887</v>
      </c>
      <c r="N6395" t="s">
        <v>888</v>
      </c>
      <c r="O6395" s="12">
        <v>2012</v>
      </c>
      <c r="P6395" s="12">
        <v>12</v>
      </c>
      <c r="Q6395" s="12">
        <v>2013</v>
      </c>
      <c r="R6395" s="12">
        <v>8</v>
      </c>
      <c r="S6395">
        <v>9</v>
      </c>
      <c r="T6395" s="7">
        <v>6</v>
      </c>
      <c r="U6395">
        <v>7</v>
      </c>
      <c r="V6395" t="s">
        <v>53</v>
      </c>
      <c r="W6395">
        <f t="shared" si="78"/>
        <v>1440</v>
      </c>
      <c r="X6395" s="5">
        <v>5</v>
      </c>
      <c r="Y6395" s="15" t="s">
        <v>48</v>
      </c>
      <c r="Z6395" t="s">
        <v>55</v>
      </c>
      <c r="AA6395" t="s">
        <v>114</v>
      </c>
      <c r="AB6395">
        <v>0</v>
      </c>
      <c r="AC6395" s="68" t="s">
        <v>1491</v>
      </c>
      <c r="AD6395" s="68" t="s">
        <v>1688</v>
      </c>
      <c r="AE6395" t="s">
        <v>1490</v>
      </c>
    </row>
    <row r="6396" spans="1:31" ht="14.4" x14ac:dyDescent="0.3">
      <c r="A6396">
        <v>55</v>
      </c>
      <c r="B6396" t="s">
        <v>24</v>
      </c>
      <c r="C6396" t="s">
        <v>413</v>
      </c>
      <c r="D6396" t="s">
        <v>37</v>
      </c>
      <c r="E6396">
        <v>2018</v>
      </c>
      <c r="F6396" t="s">
        <v>382</v>
      </c>
      <c r="G6396" t="s">
        <v>891</v>
      </c>
      <c r="H6396" s="3" t="s">
        <v>892</v>
      </c>
      <c r="I6396" s="8">
        <v>-19.151499999999999</v>
      </c>
      <c r="J6396" s="8">
        <v>-40.064889000000001</v>
      </c>
      <c r="K6396">
        <v>227000000</v>
      </c>
      <c r="L6396" t="s">
        <v>67</v>
      </c>
      <c r="M6396" t="s">
        <v>887</v>
      </c>
      <c r="N6396" t="s">
        <v>888</v>
      </c>
      <c r="O6396" s="12">
        <v>2012</v>
      </c>
      <c r="P6396" s="12">
        <v>12</v>
      </c>
      <c r="Q6396" s="12">
        <v>2013</v>
      </c>
      <c r="R6396" s="12">
        <v>8</v>
      </c>
      <c r="S6396">
        <v>9</v>
      </c>
      <c r="T6396" s="7">
        <v>6</v>
      </c>
      <c r="U6396">
        <v>7</v>
      </c>
      <c r="V6396" t="s">
        <v>53</v>
      </c>
      <c r="W6396">
        <f t="shared" si="78"/>
        <v>1440</v>
      </c>
      <c r="X6396" s="5">
        <v>5</v>
      </c>
      <c r="Y6396" s="15" t="s">
        <v>48</v>
      </c>
      <c r="Z6396" t="s">
        <v>90</v>
      </c>
      <c r="AA6396" t="s">
        <v>1089</v>
      </c>
      <c r="AB6396">
        <v>0</v>
      </c>
      <c r="AC6396" s="68" t="s">
        <v>1491</v>
      </c>
      <c r="AD6396" s="68" t="s">
        <v>1688</v>
      </c>
      <c r="AE6396" t="s">
        <v>1490</v>
      </c>
    </row>
    <row r="6397" spans="1:31" ht="14.4" x14ac:dyDescent="0.3">
      <c r="A6397">
        <v>55</v>
      </c>
      <c r="B6397" t="s">
        <v>24</v>
      </c>
      <c r="C6397" t="s">
        <v>413</v>
      </c>
      <c r="D6397" t="s">
        <v>37</v>
      </c>
      <c r="E6397">
        <v>2018</v>
      </c>
      <c r="F6397" t="s">
        <v>382</v>
      </c>
      <c r="G6397" t="s">
        <v>891</v>
      </c>
      <c r="H6397" s="3" t="s">
        <v>892</v>
      </c>
      <c r="I6397" s="8">
        <v>-19.151499999999999</v>
      </c>
      <c r="J6397" s="8">
        <v>-40.064889000000001</v>
      </c>
      <c r="K6397">
        <v>227000000</v>
      </c>
      <c r="L6397" t="s">
        <v>67</v>
      </c>
      <c r="M6397" t="s">
        <v>887</v>
      </c>
      <c r="N6397" t="s">
        <v>888</v>
      </c>
      <c r="O6397" s="12">
        <v>2012</v>
      </c>
      <c r="P6397" s="12">
        <v>12</v>
      </c>
      <c r="Q6397" s="12">
        <v>2013</v>
      </c>
      <c r="R6397" s="12">
        <v>8</v>
      </c>
      <c r="S6397">
        <v>9</v>
      </c>
      <c r="T6397" s="7">
        <v>6</v>
      </c>
      <c r="U6397">
        <v>7</v>
      </c>
      <c r="V6397" t="s">
        <v>53</v>
      </c>
      <c r="W6397">
        <f t="shared" si="78"/>
        <v>1440</v>
      </c>
      <c r="X6397" s="5">
        <v>5</v>
      </c>
      <c r="Y6397" s="15" t="s">
        <v>48</v>
      </c>
      <c r="Z6397" t="s">
        <v>49</v>
      </c>
      <c r="AA6397" t="s">
        <v>1084</v>
      </c>
      <c r="AB6397">
        <v>1</v>
      </c>
      <c r="AC6397" s="68" t="s">
        <v>1491</v>
      </c>
      <c r="AD6397" s="68" t="s">
        <v>1688</v>
      </c>
      <c r="AE6397" t="s">
        <v>1490</v>
      </c>
    </row>
    <row r="6398" spans="1:31" ht="14.4" x14ac:dyDescent="0.3">
      <c r="A6398">
        <v>55</v>
      </c>
      <c r="B6398" t="s">
        <v>24</v>
      </c>
      <c r="C6398" t="s">
        <v>413</v>
      </c>
      <c r="D6398" t="s">
        <v>37</v>
      </c>
      <c r="E6398">
        <v>2018</v>
      </c>
      <c r="F6398" t="s">
        <v>382</v>
      </c>
      <c r="G6398" t="s">
        <v>891</v>
      </c>
      <c r="H6398" s="3" t="s">
        <v>892</v>
      </c>
      <c r="I6398" s="8">
        <v>-19.151499999999999</v>
      </c>
      <c r="J6398" s="8">
        <v>-40.064889000000001</v>
      </c>
      <c r="K6398">
        <v>227000000</v>
      </c>
      <c r="L6398" t="s">
        <v>67</v>
      </c>
      <c r="M6398" t="s">
        <v>887</v>
      </c>
      <c r="N6398" t="s">
        <v>888</v>
      </c>
      <c r="O6398" s="12">
        <v>2012</v>
      </c>
      <c r="P6398" s="12">
        <v>12</v>
      </c>
      <c r="Q6398" s="12">
        <v>2013</v>
      </c>
      <c r="R6398" s="12">
        <v>8</v>
      </c>
      <c r="S6398">
        <v>9</v>
      </c>
      <c r="T6398" s="7">
        <v>6</v>
      </c>
      <c r="U6398">
        <v>7</v>
      </c>
      <c r="V6398" t="s">
        <v>53</v>
      </c>
      <c r="W6398">
        <f t="shared" si="78"/>
        <v>1440</v>
      </c>
      <c r="X6398" s="5">
        <v>5</v>
      </c>
      <c r="Y6398" s="15" t="s">
        <v>48</v>
      </c>
      <c r="Z6398" t="s">
        <v>55</v>
      </c>
      <c r="AA6398" t="s">
        <v>1091</v>
      </c>
      <c r="AB6398">
        <v>0</v>
      </c>
      <c r="AC6398" s="68" t="s">
        <v>1491</v>
      </c>
      <c r="AD6398" s="68" t="s">
        <v>1688</v>
      </c>
      <c r="AE6398" t="s">
        <v>1490</v>
      </c>
    </row>
    <row r="6399" spans="1:31" ht="14.4" x14ac:dyDescent="0.3">
      <c r="A6399">
        <v>55</v>
      </c>
      <c r="B6399" t="s">
        <v>24</v>
      </c>
      <c r="C6399" t="s">
        <v>413</v>
      </c>
      <c r="D6399" t="s">
        <v>37</v>
      </c>
      <c r="E6399">
        <v>2018</v>
      </c>
      <c r="F6399" t="s">
        <v>382</v>
      </c>
      <c r="G6399" t="s">
        <v>891</v>
      </c>
      <c r="H6399" s="3" t="s">
        <v>892</v>
      </c>
      <c r="I6399" s="8">
        <v>-19.151499999999999</v>
      </c>
      <c r="J6399" s="8">
        <v>-40.064889000000001</v>
      </c>
      <c r="K6399">
        <v>227000000</v>
      </c>
      <c r="L6399" t="s">
        <v>67</v>
      </c>
      <c r="M6399" t="s">
        <v>887</v>
      </c>
      <c r="N6399" t="s">
        <v>888</v>
      </c>
      <c r="O6399" s="12">
        <v>2012</v>
      </c>
      <c r="P6399" s="12">
        <v>12</v>
      </c>
      <c r="Q6399" s="12">
        <v>2013</v>
      </c>
      <c r="R6399" s="12">
        <v>8</v>
      </c>
      <c r="S6399">
        <v>9</v>
      </c>
      <c r="T6399" s="7">
        <v>6</v>
      </c>
      <c r="U6399">
        <v>7</v>
      </c>
      <c r="V6399" t="s">
        <v>53</v>
      </c>
      <c r="W6399">
        <f t="shared" si="78"/>
        <v>1440</v>
      </c>
      <c r="X6399" s="5">
        <v>5</v>
      </c>
      <c r="Y6399" s="15" t="s">
        <v>48</v>
      </c>
      <c r="Z6399" t="s">
        <v>55</v>
      </c>
      <c r="AA6399" t="s">
        <v>1093</v>
      </c>
      <c r="AB6399">
        <v>0</v>
      </c>
      <c r="AC6399" s="68" t="s">
        <v>1491</v>
      </c>
      <c r="AD6399" s="68" t="s">
        <v>1688</v>
      </c>
      <c r="AE6399" t="s">
        <v>1490</v>
      </c>
    </row>
    <row r="6400" spans="1:31" ht="14.4" x14ac:dyDescent="0.3">
      <c r="A6400">
        <v>55</v>
      </c>
      <c r="B6400" t="s">
        <v>24</v>
      </c>
      <c r="C6400" t="s">
        <v>413</v>
      </c>
      <c r="D6400" t="s">
        <v>37</v>
      </c>
      <c r="E6400">
        <v>2018</v>
      </c>
      <c r="F6400" t="s">
        <v>382</v>
      </c>
      <c r="G6400" t="s">
        <v>893</v>
      </c>
      <c r="H6400" s="3" t="s">
        <v>894</v>
      </c>
      <c r="I6400" s="8">
        <v>-19.151499999999999</v>
      </c>
      <c r="J6400" s="8">
        <v>-40.064889000000001</v>
      </c>
      <c r="K6400">
        <v>227000000</v>
      </c>
      <c r="L6400" t="s">
        <v>67</v>
      </c>
      <c r="M6400" t="s">
        <v>887</v>
      </c>
      <c r="N6400" t="s">
        <v>888</v>
      </c>
      <c r="O6400" s="12">
        <v>2012</v>
      </c>
      <c r="P6400" s="12">
        <v>12</v>
      </c>
      <c r="Q6400" s="12">
        <v>2013</v>
      </c>
      <c r="R6400" s="12">
        <v>8</v>
      </c>
      <c r="S6400">
        <v>9</v>
      </c>
      <c r="T6400" s="7">
        <v>6</v>
      </c>
      <c r="U6400">
        <v>7</v>
      </c>
      <c r="V6400" t="s">
        <v>53</v>
      </c>
      <c r="W6400">
        <f t="shared" si="78"/>
        <v>1440</v>
      </c>
      <c r="X6400" s="5">
        <v>5</v>
      </c>
      <c r="Y6400" s="15" t="s">
        <v>48</v>
      </c>
      <c r="Z6400" t="s">
        <v>83</v>
      </c>
      <c r="AA6400" t="s">
        <v>84</v>
      </c>
      <c r="AB6400">
        <v>153</v>
      </c>
      <c r="AC6400" s="68" t="s">
        <v>1491</v>
      </c>
      <c r="AD6400" s="68" t="s">
        <v>1688</v>
      </c>
      <c r="AE6400" t="s">
        <v>1490</v>
      </c>
    </row>
    <row r="6401" spans="1:31" ht="14.4" x14ac:dyDescent="0.3">
      <c r="A6401">
        <v>55</v>
      </c>
      <c r="B6401" t="s">
        <v>24</v>
      </c>
      <c r="C6401" t="s">
        <v>413</v>
      </c>
      <c r="D6401" t="s">
        <v>37</v>
      </c>
      <c r="E6401">
        <v>2018</v>
      </c>
      <c r="F6401" t="s">
        <v>382</v>
      </c>
      <c r="G6401" t="s">
        <v>893</v>
      </c>
      <c r="H6401" s="3" t="s">
        <v>894</v>
      </c>
      <c r="I6401" s="8">
        <v>-19.151499999999999</v>
      </c>
      <c r="J6401" s="8">
        <v>-40.064889000000001</v>
      </c>
      <c r="K6401">
        <v>227000000</v>
      </c>
      <c r="L6401" t="s">
        <v>67</v>
      </c>
      <c r="M6401" t="s">
        <v>887</v>
      </c>
      <c r="N6401" t="s">
        <v>888</v>
      </c>
      <c r="O6401" s="12">
        <v>2012</v>
      </c>
      <c r="P6401" s="12">
        <v>12</v>
      </c>
      <c r="Q6401" s="12">
        <v>2013</v>
      </c>
      <c r="R6401" s="12">
        <v>8</v>
      </c>
      <c r="S6401">
        <v>9</v>
      </c>
      <c r="T6401" s="7">
        <v>6</v>
      </c>
      <c r="U6401">
        <v>7</v>
      </c>
      <c r="V6401" t="s">
        <v>53</v>
      </c>
      <c r="W6401">
        <f t="shared" si="78"/>
        <v>1440</v>
      </c>
      <c r="X6401" s="5">
        <v>5</v>
      </c>
      <c r="Y6401" s="15" t="s">
        <v>48</v>
      </c>
      <c r="Z6401" t="s">
        <v>55</v>
      </c>
      <c r="AA6401" t="s">
        <v>56</v>
      </c>
      <c r="AB6401">
        <v>80</v>
      </c>
      <c r="AC6401" s="68" t="s">
        <v>1491</v>
      </c>
      <c r="AD6401" s="68" t="s">
        <v>1688</v>
      </c>
      <c r="AE6401" t="s">
        <v>1490</v>
      </c>
    </row>
    <row r="6402" spans="1:31" ht="14.4" x14ac:dyDescent="0.3">
      <c r="A6402">
        <v>55</v>
      </c>
      <c r="B6402" t="s">
        <v>24</v>
      </c>
      <c r="C6402" t="s">
        <v>413</v>
      </c>
      <c r="D6402" t="s">
        <v>37</v>
      </c>
      <c r="E6402">
        <v>2018</v>
      </c>
      <c r="F6402" t="s">
        <v>382</v>
      </c>
      <c r="G6402" t="s">
        <v>893</v>
      </c>
      <c r="H6402" s="3" t="s">
        <v>894</v>
      </c>
      <c r="I6402" s="8">
        <v>-19.151499999999999</v>
      </c>
      <c r="J6402" s="8">
        <v>-40.064889000000001</v>
      </c>
      <c r="K6402">
        <v>227000000</v>
      </c>
      <c r="L6402" t="s">
        <v>67</v>
      </c>
      <c r="M6402" t="s">
        <v>887</v>
      </c>
      <c r="N6402" t="s">
        <v>888</v>
      </c>
      <c r="O6402" s="12">
        <v>2012</v>
      </c>
      <c r="P6402" s="12">
        <v>12</v>
      </c>
      <c r="Q6402" s="12">
        <v>2013</v>
      </c>
      <c r="R6402" s="12">
        <v>8</v>
      </c>
      <c r="S6402">
        <v>9</v>
      </c>
      <c r="T6402" s="7">
        <v>6</v>
      </c>
      <c r="U6402">
        <v>7</v>
      </c>
      <c r="V6402" t="s">
        <v>53</v>
      </c>
      <c r="W6402">
        <f t="shared" si="78"/>
        <v>1440</v>
      </c>
      <c r="X6402" s="5">
        <v>5</v>
      </c>
      <c r="Y6402" s="15" t="s">
        <v>48</v>
      </c>
      <c r="Z6402" t="s">
        <v>83</v>
      </c>
      <c r="AA6402" t="s">
        <v>87</v>
      </c>
      <c r="AB6402">
        <v>22</v>
      </c>
      <c r="AC6402" s="68" t="s">
        <v>1491</v>
      </c>
      <c r="AD6402" s="68" t="s">
        <v>1688</v>
      </c>
      <c r="AE6402" t="s">
        <v>1490</v>
      </c>
    </row>
    <row r="6403" spans="1:31" ht="14.4" x14ac:dyDescent="0.3">
      <c r="A6403">
        <v>55</v>
      </c>
      <c r="B6403" t="s">
        <v>24</v>
      </c>
      <c r="C6403" t="s">
        <v>413</v>
      </c>
      <c r="D6403" t="s">
        <v>37</v>
      </c>
      <c r="E6403">
        <v>2018</v>
      </c>
      <c r="F6403" t="s">
        <v>382</v>
      </c>
      <c r="G6403" t="s">
        <v>893</v>
      </c>
      <c r="H6403" s="3" t="s">
        <v>894</v>
      </c>
      <c r="I6403" s="8">
        <v>-19.151499999999999</v>
      </c>
      <c r="J6403" s="8">
        <v>-40.064889000000001</v>
      </c>
      <c r="K6403">
        <v>227000000</v>
      </c>
      <c r="L6403" t="s">
        <v>67</v>
      </c>
      <c r="M6403" t="s">
        <v>887</v>
      </c>
      <c r="N6403" t="s">
        <v>888</v>
      </c>
      <c r="O6403" s="12">
        <v>2012</v>
      </c>
      <c r="P6403" s="12">
        <v>12</v>
      </c>
      <c r="Q6403" s="12">
        <v>2013</v>
      </c>
      <c r="R6403" s="12">
        <v>8</v>
      </c>
      <c r="S6403">
        <v>9</v>
      </c>
      <c r="T6403" s="7">
        <v>6</v>
      </c>
      <c r="U6403">
        <v>7</v>
      </c>
      <c r="V6403" t="s">
        <v>53</v>
      </c>
      <c r="W6403">
        <f t="shared" si="78"/>
        <v>1440</v>
      </c>
      <c r="X6403" s="5">
        <v>5</v>
      </c>
      <c r="Y6403" s="15" t="s">
        <v>48</v>
      </c>
      <c r="Z6403" t="s">
        <v>55</v>
      </c>
      <c r="AA6403" t="s">
        <v>1066</v>
      </c>
      <c r="AB6403">
        <v>8</v>
      </c>
      <c r="AC6403" s="68" t="s">
        <v>1491</v>
      </c>
      <c r="AD6403" s="68" t="s">
        <v>1688</v>
      </c>
      <c r="AE6403" t="s">
        <v>1490</v>
      </c>
    </row>
    <row r="6404" spans="1:31" ht="14.4" x14ac:dyDescent="0.3">
      <c r="A6404">
        <v>55</v>
      </c>
      <c r="B6404" t="s">
        <v>24</v>
      </c>
      <c r="C6404" t="s">
        <v>413</v>
      </c>
      <c r="D6404" t="s">
        <v>37</v>
      </c>
      <c r="E6404">
        <v>2018</v>
      </c>
      <c r="F6404" t="s">
        <v>382</v>
      </c>
      <c r="G6404" t="s">
        <v>893</v>
      </c>
      <c r="H6404" s="3" t="s">
        <v>894</v>
      </c>
      <c r="I6404" s="8">
        <v>-19.151499999999999</v>
      </c>
      <c r="J6404" s="8">
        <v>-40.064889000000001</v>
      </c>
      <c r="K6404">
        <v>227000000</v>
      </c>
      <c r="L6404" t="s">
        <v>67</v>
      </c>
      <c r="M6404" t="s">
        <v>887</v>
      </c>
      <c r="N6404" t="s">
        <v>888</v>
      </c>
      <c r="O6404" s="12">
        <v>2012</v>
      </c>
      <c r="P6404" s="12">
        <v>12</v>
      </c>
      <c r="Q6404" s="12">
        <v>2013</v>
      </c>
      <c r="R6404" s="12">
        <v>8</v>
      </c>
      <c r="S6404">
        <v>9</v>
      </c>
      <c r="T6404" s="7">
        <v>6</v>
      </c>
      <c r="U6404">
        <v>7</v>
      </c>
      <c r="V6404" t="s">
        <v>53</v>
      </c>
      <c r="W6404">
        <f t="shared" si="78"/>
        <v>1440</v>
      </c>
      <c r="X6404" s="5">
        <v>5</v>
      </c>
      <c r="Y6404" s="15" t="s">
        <v>48</v>
      </c>
      <c r="Z6404" t="s">
        <v>55</v>
      </c>
      <c r="AA6404" t="s">
        <v>655</v>
      </c>
      <c r="AB6404">
        <v>14</v>
      </c>
      <c r="AC6404" s="68" t="s">
        <v>1491</v>
      </c>
      <c r="AD6404" s="68" t="s">
        <v>1688</v>
      </c>
      <c r="AE6404" t="s">
        <v>1490</v>
      </c>
    </row>
    <row r="6405" spans="1:31" ht="14.4" x14ac:dyDescent="0.3">
      <c r="A6405">
        <v>55</v>
      </c>
      <c r="B6405" t="s">
        <v>24</v>
      </c>
      <c r="C6405" t="s">
        <v>413</v>
      </c>
      <c r="D6405" t="s">
        <v>37</v>
      </c>
      <c r="E6405">
        <v>2018</v>
      </c>
      <c r="F6405" t="s">
        <v>382</v>
      </c>
      <c r="G6405" t="s">
        <v>893</v>
      </c>
      <c r="H6405" s="3" t="s">
        <v>894</v>
      </c>
      <c r="I6405" s="8">
        <v>-19.151499999999999</v>
      </c>
      <c r="J6405" s="8">
        <v>-40.064889000000001</v>
      </c>
      <c r="K6405">
        <v>227000000</v>
      </c>
      <c r="L6405" t="s">
        <v>67</v>
      </c>
      <c r="M6405" t="s">
        <v>887</v>
      </c>
      <c r="N6405" t="s">
        <v>888</v>
      </c>
      <c r="O6405" s="12">
        <v>2012</v>
      </c>
      <c r="P6405" s="12">
        <v>12</v>
      </c>
      <c r="Q6405" s="12">
        <v>2013</v>
      </c>
      <c r="R6405" s="12">
        <v>8</v>
      </c>
      <c r="S6405">
        <v>9</v>
      </c>
      <c r="T6405" s="7">
        <v>6</v>
      </c>
      <c r="U6405">
        <v>7</v>
      </c>
      <c r="V6405" t="s">
        <v>53</v>
      </c>
      <c r="W6405">
        <f t="shared" si="78"/>
        <v>1440</v>
      </c>
      <c r="X6405" s="5">
        <v>5</v>
      </c>
      <c r="Y6405" s="15" t="s">
        <v>48</v>
      </c>
      <c r="Z6405" t="s">
        <v>55</v>
      </c>
      <c r="AA6405" t="s">
        <v>379</v>
      </c>
      <c r="AB6405">
        <v>13</v>
      </c>
      <c r="AC6405" s="68" t="s">
        <v>1491</v>
      </c>
      <c r="AD6405" s="68" t="s">
        <v>1688</v>
      </c>
      <c r="AE6405" t="s">
        <v>1490</v>
      </c>
    </row>
    <row r="6406" spans="1:31" ht="14.4" x14ac:dyDescent="0.3">
      <c r="A6406">
        <v>55</v>
      </c>
      <c r="B6406" t="s">
        <v>24</v>
      </c>
      <c r="C6406" t="s">
        <v>413</v>
      </c>
      <c r="D6406" t="s">
        <v>37</v>
      </c>
      <c r="E6406">
        <v>2018</v>
      </c>
      <c r="F6406" t="s">
        <v>382</v>
      </c>
      <c r="G6406" t="s">
        <v>893</v>
      </c>
      <c r="H6406" s="3" t="s">
        <v>894</v>
      </c>
      <c r="I6406" s="8">
        <v>-19.151499999999999</v>
      </c>
      <c r="J6406" s="8">
        <v>-40.064889000000001</v>
      </c>
      <c r="K6406">
        <v>227000000</v>
      </c>
      <c r="L6406" t="s">
        <v>67</v>
      </c>
      <c r="M6406" t="s">
        <v>887</v>
      </c>
      <c r="N6406" t="s">
        <v>888</v>
      </c>
      <c r="O6406" s="12">
        <v>2012</v>
      </c>
      <c r="P6406" s="12">
        <v>12</v>
      </c>
      <c r="Q6406" s="12">
        <v>2013</v>
      </c>
      <c r="R6406" s="12">
        <v>8</v>
      </c>
      <c r="S6406">
        <v>9</v>
      </c>
      <c r="T6406" s="7">
        <v>6</v>
      </c>
      <c r="U6406">
        <v>7</v>
      </c>
      <c r="V6406" t="s">
        <v>53</v>
      </c>
      <c r="W6406">
        <f t="shared" si="78"/>
        <v>1440</v>
      </c>
      <c r="X6406" s="5">
        <v>5</v>
      </c>
      <c r="Y6406" s="15" t="s">
        <v>48</v>
      </c>
      <c r="Z6406" t="s">
        <v>55</v>
      </c>
      <c r="AA6406" t="s">
        <v>73</v>
      </c>
      <c r="AB6406">
        <v>3</v>
      </c>
      <c r="AC6406" s="68" t="s">
        <v>1491</v>
      </c>
      <c r="AD6406" s="68" t="s">
        <v>1688</v>
      </c>
      <c r="AE6406" t="s">
        <v>1490</v>
      </c>
    </row>
    <row r="6407" spans="1:31" ht="14.4" x14ac:dyDescent="0.3">
      <c r="A6407">
        <v>55</v>
      </c>
      <c r="B6407" t="s">
        <v>24</v>
      </c>
      <c r="C6407" t="s">
        <v>413</v>
      </c>
      <c r="D6407" t="s">
        <v>37</v>
      </c>
      <c r="E6407">
        <v>2018</v>
      </c>
      <c r="F6407" t="s">
        <v>382</v>
      </c>
      <c r="G6407" t="s">
        <v>893</v>
      </c>
      <c r="H6407" s="3" t="s">
        <v>894</v>
      </c>
      <c r="I6407" s="8">
        <v>-19.151499999999999</v>
      </c>
      <c r="J6407" s="8">
        <v>-40.064889000000001</v>
      </c>
      <c r="K6407">
        <v>227000000</v>
      </c>
      <c r="L6407" t="s">
        <v>67</v>
      </c>
      <c r="M6407" t="s">
        <v>887</v>
      </c>
      <c r="N6407" t="s">
        <v>888</v>
      </c>
      <c r="O6407" s="12">
        <v>2012</v>
      </c>
      <c r="P6407" s="12">
        <v>12</v>
      </c>
      <c r="Q6407" s="12">
        <v>2013</v>
      </c>
      <c r="R6407" s="12">
        <v>8</v>
      </c>
      <c r="S6407">
        <v>9</v>
      </c>
      <c r="T6407" s="7">
        <v>6</v>
      </c>
      <c r="U6407">
        <v>7</v>
      </c>
      <c r="V6407" t="s">
        <v>53</v>
      </c>
      <c r="W6407">
        <f t="shared" si="78"/>
        <v>1440</v>
      </c>
      <c r="X6407" s="5">
        <v>5</v>
      </c>
      <c r="Y6407" s="15" t="s">
        <v>48</v>
      </c>
      <c r="Z6407" t="s">
        <v>55</v>
      </c>
      <c r="AA6407" t="s">
        <v>113</v>
      </c>
      <c r="AB6407">
        <v>7</v>
      </c>
      <c r="AC6407" s="68" t="s">
        <v>1491</v>
      </c>
      <c r="AD6407" s="68" t="s">
        <v>1688</v>
      </c>
      <c r="AE6407" t="s">
        <v>1490</v>
      </c>
    </row>
    <row r="6408" spans="1:31" ht="14.4" x14ac:dyDescent="0.3">
      <c r="A6408">
        <v>55</v>
      </c>
      <c r="B6408" t="s">
        <v>24</v>
      </c>
      <c r="C6408" t="s">
        <v>413</v>
      </c>
      <c r="D6408" t="s">
        <v>37</v>
      </c>
      <c r="E6408">
        <v>2018</v>
      </c>
      <c r="F6408" t="s">
        <v>382</v>
      </c>
      <c r="G6408" t="s">
        <v>893</v>
      </c>
      <c r="H6408" s="3" t="s">
        <v>894</v>
      </c>
      <c r="I6408" s="8">
        <v>-19.151499999999999</v>
      </c>
      <c r="J6408" s="8">
        <v>-40.064889000000001</v>
      </c>
      <c r="K6408">
        <v>227000000</v>
      </c>
      <c r="L6408" t="s">
        <v>67</v>
      </c>
      <c r="M6408" t="s">
        <v>887</v>
      </c>
      <c r="N6408" t="s">
        <v>888</v>
      </c>
      <c r="O6408" s="12">
        <v>2012</v>
      </c>
      <c r="P6408" s="12">
        <v>12</v>
      </c>
      <c r="Q6408" s="12">
        <v>2013</v>
      </c>
      <c r="R6408" s="12">
        <v>8</v>
      </c>
      <c r="S6408">
        <v>9</v>
      </c>
      <c r="T6408" s="7">
        <v>6</v>
      </c>
      <c r="U6408">
        <v>7</v>
      </c>
      <c r="V6408" t="s">
        <v>53</v>
      </c>
      <c r="W6408">
        <f t="shared" si="78"/>
        <v>1440</v>
      </c>
      <c r="X6408" s="5">
        <v>5</v>
      </c>
      <c r="Y6408" s="15" t="s">
        <v>48</v>
      </c>
      <c r="Z6408" t="s">
        <v>55</v>
      </c>
      <c r="AA6408" t="s">
        <v>62</v>
      </c>
      <c r="AB6408">
        <v>8</v>
      </c>
      <c r="AC6408" s="68" t="s">
        <v>1491</v>
      </c>
      <c r="AD6408" s="68" t="s">
        <v>1688</v>
      </c>
      <c r="AE6408" t="s">
        <v>1490</v>
      </c>
    </row>
    <row r="6409" spans="1:31" ht="14.4" x14ac:dyDescent="0.3">
      <c r="A6409">
        <v>55</v>
      </c>
      <c r="B6409" t="s">
        <v>24</v>
      </c>
      <c r="C6409" t="s">
        <v>413</v>
      </c>
      <c r="D6409" t="s">
        <v>37</v>
      </c>
      <c r="E6409">
        <v>2018</v>
      </c>
      <c r="F6409" t="s">
        <v>382</v>
      </c>
      <c r="G6409" t="s">
        <v>893</v>
      </c>
      <c r="H6409" s="3" t="s">
        <v>894</v>
      </c>
      <c r="I6409" s="8">
        <v>-19.151499999999999</v>
      </c>
      <c r="J6409" s="8">
        <v>-40.064889000000001</v>
      </c>
      <c r="K6409">
        <v>227000000</v>
      </c>
      <c r="L6409" t="s">
        <v>67</v>
      </c>
      <c r="M6409" t="s">
        <v>887</v>
      </c>
      <c r="N6409" t="s">
        <v>888</v>
      </c>
      <c r="O6409" s="12">
        <v>2012</v>
      </c>
      <c r="P6409" s="12">
        <v>12</v>
      </c>
      <c r="Q6409" s="12">
        <v>2013</v>
      </c>
      <c r="R6409" s="12">
        <v>8</v>
      </c>
      <c r="S6409">
        <v>9</v>
      </c>
      <c r="T6409" s="7">
        <v>6</v>
      </c>
      <c r="U6409">
        <v>7</v>
      </c>
      <c r="V6409" t="s">
        <v>53</v>
      </c>
      <c r="W6409">
        <f t="shared" si="78"/>
        <v>1440</v>
      </c>
      <c r="X6409" s="5">
        <v>5</v>
      </c>
      <c r="Y6409" s="15" t="s">
        <v>48</v>
      </c>
      <c r="Z6409" t="s">
        <v>55</v>
      </c>
      <c r="AA6409" t="s">
        <v>1064</v>
      </c>
      <c r="AB6409">
        <v>11</v>
      </c>
      <c r="AC6409" s="68" t="s">
        <v>1491</v>
      </c>
      <c r="AD6409" s="68" t="s">
        <v>1688</v>
      </c>
      <c r="AE6409" t="s">
        <v>1490</v>
      </c>
    </row>
    <row r="6410" spans="1:31" ht="14.4" x14ac:dyDescent="0.3">
      <c r="A6410">
        <v>55</v>
      </c>
      <c r="B6410" t="s">
        <v>24</v>
      </c>
      <c r="C6410" t="s">
        <v>413</v>
      </c>
      <c r="D6410" t="s">
        <v>37</v>
      </c>
      <c r="E6410">
        <v>2018</v>
      </c>
      <c r="F6410" t="s">
        <v>382</v>
      </c>
      <c r="G6410" t="s">
        <v>893</v>
      </c>
      <c r="H6410" s="3" t="s">
        <v>894</v>
      </c>
      <c r="I6410" s="8">
        <v>-19.151499999999999</v>
      </c>
      <c r="J6410" s="8">
        <v>-40.064889000000001</v>
      </c>
      <c r="K6410">
        <v>227000000</v>
      </c>
      <c r="L6410" t="s">
        <v>67</v>
      </c>
      <c r="M6410" t="s">
        <v>887</v>
      </c>
      <c r="N6410" t="s">
        <v>888</v>
      </c>
      <c r="O6410" s="12">
        <v>2012</v>
      </c>
      <c r="P6410" s="12">
        <v>12</v>
      </c>
      <c r="Q6410" s="12">
        <v>2013</v>
      </c>
      <c r="R6410" s="12">
        <v>8</v>
      </c>
      <c r="S6410">
        <v>9</v>
      </c>
      <c r="T6410" s="7">
        <v>6</v>
      </c>
      <c r="U6410">
        <v>7</v>
      </c>
      <c r="V6410" t="s">
        <v>53</v>
      </c>
      <c r="W6410">
        <f t="shared" si="78"/>
        <v>1440</v>
      </c>
      <c r="X6410" s="5">
        <v>5</v>
      </c>
      <c r="Y6410" s="15" t="s">
        <v>48</v>
      </c>
      <c r="Z6410" t="s">
        <v>83</v>
      </c>
      <c r="AA6410" t="s">
        <v>1088</v>
      </c>
      <c r="AB6410">
        <v>4</v>
      </c>
      <c r="AC6410" s="68" t="s">
        <v>1491</v>
      </c>
      <c r="AD6410" s="68" t="s">
        <v>1688</v>
      </c>
      <c r="AE6410" t="s">
        <v>1490</v>
      </c>
    </row>
    <row r="6411" spans="1:31" ht="14.4" x14ac:dyDescent="0.3">
      <c r="A6411">
        <v>55</v>
      </c>
      <c r="B6411" t="s">
        <v>24</v>
      </c>
      <c r="C6411" t="s">
        <v>413</v>
      </c>
      <c r="D6411" t="s">
        <v>37</v>
      </c>
      <c r="E6411">
        <v>2018</v>
      </c>
      <c r="F6411" t="s">
        <v>382</v>
      </c>
      <c r="G6411" t="s">
        <v>893</v>
      </c>
      <c r="H6411" s="3" t="s">
        <v>894</v>
      </c>
      <c r="I6411" s="8">
        <v>-19.151499999999999</v>
      </c>
      <c r="J6411" s="8">
        <v>-40.064889000000001</v>
      </c>
      <c r="K6411">
        <v>227000000</v>
      </c>
      <c r="L6411" t="s">
        <v>67</v>
      </c>
      <c r="M6411" t="s">
        <v>887</v>
      </c>
      <c r="N6411" t="s">
        <v>888</v>
      </c>
      <c r="O6411" s="12">
        <v>2012</v>
      </c>
      <c r="P6411" s="12">
        <v>12</v>
      </c>
      <c r="Q6411" s="12">
        <v>2013</v>
      </c>
      <c r="R6411" s="12">
        <v>8</v>
      </c>
      <c r="S6411">
        <v>9</v>
      </c>
      <c r="T6411" s="7">
        <v>6</v>
      </c>
      <c r="U6411">
        <v>7</v>
      </c>
      <c r="V6411" t="s">
        <v>53</v>
      </c>
      <c r="W6411">
        <f t="shared" si="78"/>
        <v>1440</v>
      </c>
      <c r="X6411" s="5">
        <v>5</v>
      </c>
      <c r="Y6411" s="15" t="s">
        <v>48</v>
      </c>
      <c r="Z6411" t="s">
        <v>90</v>
      </c>
      <c r="AA6411" t="s">
        <v>91</v>
      </c>
      <c r="AB6411">
        <v>5</v>
      </c>
      <c r="AC6411" s="68" t="s">
        <v>1491</v>
      </c>
      <c r="AD6411" s="68" t="s">
        <v>1688</v>
      </c>
      <c r="AE6411" t="s">
        <v>1490</v>
      </c>
    </row>
    <row r="6412" spans="1:31" ht="14.4" x14ac:dyDescent="0.3">
      <c r="A6412">
        <v>55</v>
      </c>
      <c r="B6412" t="s">
        <v>24</v>
      </c>
      <c r="C6412" t="s">
        <v>413</v>
      </c>
      <c r="D6412" t="s">
        <v>37</v>
      </c>
      <c r="E6412">
        <v>2018</v>
      </c>
      <c r="F6412" t="s">
        <v>382</v>
      </c>
      <c r="G6412" t="s">
        <v>893</v>
      </c>
      <c r="H6412" s="3" t="s">
        <v>894</v>
      </c>
      <c r="I6412" s="8">
        <v>-19.151499999999999</v>
      </c>
      <c r="J6412" s="8">
        <v>-40.064889000000001</v>
      </c>
      <c r="K6412">
        <v>227000000</v>
      </c>
      <c r="L6412" t="s">
        <v>67</v>
      </c>
      <c r="M6412" t="s">
        <v>887</v>
      </c>
      <c r="N6412" t="s">
        <v>888</v>
      </c>
      <c r="O6412" s="12">
        <v>2012</v>
      </c>
      <c r="P6412" s="12">
        <v>12</v>
      </c>
      <c r="Q6412" s="12">
        <v>2013</v>
      </c>
      <c r="R6412" s="12">
        <v>8</v>
      </c>
      <c r="S6412">
        <v>9</v>
      </c>
      <c r="T6412" s="7">
        <v>6</v>
      </c>
      <c r="U6412">
        <v>7</v>
      </c>
      <c r="V6412" t="s">
        <v>53</v>
      </c>
      <c r="W6412">
        <f t="shared" si="78"/>
        <v>1440</v>
      </c>
      <c r="X6412" s="5">
        <v>5</v>
      </c>
      <c r="Y6412" s="15" t="s">
        <v>48</v>
      </c>
      <c r="Z6412" t="s">
        <v>83</v>
      </c>
      <c r="AA6412" t="s">
        <v>1087</v>
      </c>
      <c r="AB6412">
        <v>5</v>
      </c>
      <c r="AC6412" s="68" t="s">
        <v>1491</v>
      </c>
      <c r="AD6412" s="68" t="s">
        <v>1688</v>
      </c>
      <c r="AE6412" t="s">
        <v>1490</v>
      </c>
    </row>
    <row r="6413" spans="1:31" ht="14.4" x14ac:dyDescent="0.3">
      <c r="A6413">
        <v>55</v>
      </c>
      <c r="B6413" t="s">
        <v>24</v>
      </c>
      <c r="C6413" t="s">
        <v>413</v>
      </c>
      <c r="D6413" t="s">
        <v>37</v>
      </c>
      <c r="E6413">
        <v>2018</v>
      </c>
      <c r="F6413" t="s">
        <v>382</v>
      </c>
      <c r="G6413" t="s">
        <v>893</v>
      </c>
      <c r="H6413" s="3" t="s">
        <v>894</v>
      </c>
      <c r="I6413" s="8">
        <v>-19.151499999999999</v>
      </c>
      <c r="J6413" s="8">
        <v>-40.064889000000001</v>
      </c>
      <c r="K6413">
        <v>227000000</v>
      </c>
      <c r="L6413" t="s">
        <v>67</v>
      </c>
      <c r="M6413" t="s">
        <v>887</v>
      </c>
      <c r="N6413" t="s">
        <v>888</v>
      </c>
      <c r="O6413" s="12">
        <v>2012</v>
      </c>
      <c r="P6413" s="12">
        <v>12</v>
      </c>
      <c r="Q6413" s="12">
        <v>2013</v>
      </c>
      <c r="R6413" s="12">
        <v>8</v>
      </c>
      <c r="S6413">
        <v>9</v>
      </c>
      <c r="T6413" s="7">
        <v>6</v>
      </c>
      <c r="U6413">
        <v>7</v>
      </c>
      <c r="V6413" t="s">
        <v>53</v>
      </c>
      <c r="W6413">
        <f t="shared" si="78"/>
        <v>1440</v>
      </c>
      <c r="X6413" s="5">
        <v>5</v>
      </c>
      <c r="Y6413" s="15" t="s">
        <v>48</v>
      </c>
      <c r="Z6413" t="s">
        <v>55</v>
      </c>
      <c r="AA6413" t="s">
        <v>861</v>
      </c>
      <c r="AB6413">
        <v>0</v>
      </c>
      <c r="AC6413" s="68" t="s">
        <v>1491</v>
      </c>
      <c r="AD6413" s="68" t="s">
        <v>1688</v>
      </c>
      <c r="AE6413" t="s">
        <v>1490</v>
      </c>
    </row>
    <row r="6414" spans="1:31" ht="14.4" x14ac:dyDescent="0.3">
      <c r="A6414">
        <v>55</v>
      </c>
      <c r="B6414" t="s">
        <v>24</v>
      </c>
      <c r="C6414" t="s">
        <v>413</v>
      </c>
      <c r="D6414" t="s">
        <v>37</v>
      </c>
      <c r="E6414">
        <v>2018</v>
      </c>
      <c r="F6414" t="s">
        <v>382</v>
      </c>
      <c r="G6414" t="s">
        <v>893</v>
      </c>
      <c r="H6414" s="3" t="s">
        <v>894</v>
      </c>
      <c r="I6414" s="8">
        <v>-19.151499999999999</v>
      </c>
      <c r="J6414" s="8">
        <v>-40.064889000000001</v>
      </c>
      <c r="K6414">
        <v>227000000</v>
      </c>
      <c r="L6414" t="s">
        <v>67</v>
      </c>
      <c r="M6414" t="s">
        <v>887</v>
      </c>
      <c r="N6414" t="s">
        <v>888</v>
      </c>
      <c r="O6414" s="12">
        <v>2012</v>
      </c>
      <c r="P6414" s="12">
        <v>12</v>
      </c>
      <c r="Q6414" s="12">
        <v>2013</v>
      </c>
      <c r="R6414" s="12">
        <v>8</v>
      </c>
      <c r="S6414">
        <v>9</v>
      </c>
      <c r="T6414" s="7">
        <v>6</v>
      </c>
      <c r="U6414">
        <v>7</v>
      </c>
      <c r="V6414" t="s">
        <v>53</v>
      </c>
      <c r="W6414">
        <f t="shared" si="78"/>
        <v>1440</v>
      </c>
      <c r="X6414" s="5">
        <v>5</v>
      </c>
      <c r="Y6414" s="15" t="s">
        <v>48</v>
      </c>
      <c r="Z6414" t="s">
        <v>55</v>
      </c>
      <c r="AA6414" t="s">
        <v>1212</v>
      </c>
      <c r="AB6414">
        <v>0</v>
      </c>
      <c r="AC6414" s="68" t="s">
        <v>1491</v>
      </c>
      <c r="AD6414" s="68" t="s">
        <v>1688</v>
      </c>
      <c r="AE6414" t="s">
        <v>1490</v>
      </c>
    </row>
    <row r="6415" spans="1:31" ht="14.4" x14ac:dyDescent="0.3">
      <c r="A6415">
        <v>55</v>
      </c>
      <c r="B6415" t="s">
        <v>24</v>
      </c>
      <c r="C6415" t="s">
        <v>413</v>
      </c>
      <c r="D6415" t="s">
        <v>37</v>
      </c>
      <c r="E6415">
        <v>2018</v>
      </c>
      <c r="F6415" t="s">
        <v>382</v>
      </c>
      <c r="G6415" t="s">
        <v>893</v>
      </c>
      <c r="H6415" s="3" t="s">
        <v>894</v>
      </c>
      <c r="I6415" s="8">
        <v>-19.151499999999999</v>
      </c>
      <c r="J6415" s="8">
        <v>-40.064889000000001</v>
      </c>
      <c r="K6415">
        <v>227000000</v>
      </c>
      <c r="L6415" t="s">
        <v>67</v>
      </c>
      <c r="M6415" t="s">
        <v>887</v>
      </c>
      <c r="N6415" t="s">
        <v>888</v>
      </c>
      <c r="O6415" s="12">
        <v>2012</v>
      </c>
      <c r="P6415" s="12">
        <v>12</v>
      </c>
      <c r="Q6415" s="12">
        <v>2013</v>
      </c>
      <c r="R6415" s="12">
        <v>8</v>
      </c>
      <c r="S6415">
        <v>9</v>
      </c>
      <c r="T6415" s="7">
        <v>6</v>
      </c>
      <c r="U6415">
        <v>7</v>
      </c>
      <c r="V6415" t="s">
        <v>53</v>
      </c>
      <c r="W6415">
        <f t="shared" si="78"/>
        <v>1440</v>
      </c>
      <c r="X6415" s="5">
        <v>5</v>
      </c>
      <c r="Y6415" s="15" t="s">
        <v>48</v>
      </c>
      <c r="Z6415" t="s">
        <v>55</v>
      </c>
      <c r="AA6415" t="s">
        <v>1095</v>
      </c>
      <c r="AB6415">
        <v>0</v>
      </c>
      <c r="AC6415" s="68" t="s">
        <v>1491</v>
      </c>
      <c r="AD6415" s="68" t="s">
        <v>1688</v>
      </c>
      <c r="AE6415" t="s">
        <v>1490</v>
      </c>
    </row>
    <row r="6416" spans="1:31" ht="14.4" x14ac:dyDescent="0.3">
      <c r="A6416">
        <v>55</v>
      </c>
      <c r="B6416" t="s">
        <v>24</v>
      </c>
      <c r="C6416" t="s">
        <v>413</v>
      </c>
      <c r="D6416" t="s">
        <v>37</v>
      </c>
      <c r="E6416">
        <v>2018</v>
      </c>
      <c r="F6416" t="s">
        <v>382</v>
      </c>
      <c r="G6416" t="s">
        <v>893</v>
      </c>
      <c r="H6416" s="3" t="s">
        <v>894</v>
      </c>
      <c r="I6416" s="8">
        <v>-19.151499999999999</v>
      </c>
      <c r="J6416" s="8">
        <v>-40.064889000000001</v>
      </c>
      <c r="K6416">
        <v>227000000</v>
      </c>
      <c r="L6416" t="s">
        <v>67</v>
      </c>
      <c r="M6416" t="s">
        <v>887</v>
      </c>
      <c r="N6416" t="s">
        <v>888</v>
      </c>
      <c r="O6416" s="12">
        <v>2012</v>
      </c>
      <c r="P6416" s="12">
        <v>12</v>
      </c>
      <c r="Q6416" s="12">
        <v>2013</v>
      </c>
      <c r="R6416" s="12">
        <v>8</v>
      </c>
      <c r="S6416">
        <v>9</v>
      </c>
      <c r="T6416" s="7">
        <v>6</v>
      </c>
      <c r="U6416">
        <v>7</v>
      </c>
      <c r="V6416" t="s">
        <v>53</v>
      </c>
      <c r="W6416">
        <f t="shared" si="78"/>
        <v>1440</v>
      </c>
      <c r="X6416" s="5">
        <v>5</v>
      </c>
      <c r="Y6416" s="15" t="s">
        <v>48</v>
      </c>
      <c r="Z6416" t="s">
        <v>55</v>
      </c>
      <c r="AA6416" t="s">
        <v>70</v>
      </c>
      <c r="AB6416">
        <v>0</v>
      </c>
      <c r="AC6416" s="68" t="s">
        <v>1491</v>
      </c>
      <c r="AD6416" s="68" t="s">
        <v>1688</v>
      </c>
      <c r="AE6416" t="s">
        <v>1490</v>
      </c>
    </row>
    <row r="6417" spans="1:31" ht="14.4" x14ac:dyDescent="0.3">
      <c r="A6417">
        <v>55</v>
      </c>
      <c r="B6417" t="s">
        <v>24</v>
      </c>
      <c r="C6417" t="s">
        <v>413</v>
      </c>
      <c r="D6417" t="s">
        <v>37</v>
      </c>
      <c r="E6417">
        <v>2018</v>
      </c>
      <c r="F6417" t="s">
        <v>382</v>
      </c>
      <c r="G6417" t="s">
        <v>893</v>
      </c>
      <c r="H6417" s="3" t="s">
        <v>894</v>
      </c>
      <c r="I6417" s="8">
        <v>-19.151499999999999</v>
      </c>
      <c r="J6417" s="8">
        <v>-40.064889000000001</v>
      </c>
      <c r="K6417">
        <v>227000000</v>
      </c>
      <c r="L6417" t="s">
        <v>67</v>
      </c>
      <c r="M6417" t="s">
        <v>887</v>
      </c>
      <c r="N6417" t="s">
        <v>888</v>
      </c>
      <c r="O6417" s="12">
        <v>2012</v>
      </c>
      <c r="P6417" s="12">
        <v>12</v>
      </c>
      <c r="Q6417" s="12">
        <v>2013</v>
      </c>
      <c r="R6417" s="12">
        <v>8</v>
      </c>
      <c r="S6417">
        <v>9</v>
      </c>
      <c r="T6417" s="7">
        <v>6</v>
      </c>
      <c r="U6417">
        <v>7</v>
      </c>
      <c r="V6417" t="s">
        <v>53</v>
      </c>
      <c r="W6417">
        <f t="shared" si="78"/>
        <v>1440</v>
      </c>
      <c r="X6417" s="5">
        <v>5</v>
      </c>
      <c r="Y6417" s="15" t="s">
        <v>48</v>
      </c>
      <c r="Z6417" t="s">
        <v>49</v>
      </c>
      <c r="AA6417" t="s">
        <v>1081</v>
      </c>
      <c r="AB6417">
        <v>1</v>
      </c>
      <c r="AC6417" s="68" t="s">
        <v>1491</v>
      </c>
      <c r="AD6417" s="68" t="s">
        <v>1688</v>
      </c>
      <c r="AE6417" t="s">
        <v>1490</v>
      </c>
    </row>
    <row r="6418" spans="1:31" ht="14.4" x14ac:dyDescent="0.3">
      <c r="A6418">
        <v>55</v>
      </c>
      <c r="B6418" t="s">
        <v>24</v>
      </c>
      <c r="C6418" t="s">
        <v>413</v>
      </c>
      <c r="D6418" t="s">
        <v>37</v>
      </c>
      <c r="E6418">
        <v>2018</v>
      </c>
      <c r="F6418" t="s">
        <v>382</v>
      </c>
      <c r="G6418" t="s">
        <v>893</v>
      </c>
      <c r="H6418" s="3" t="s">
        <v>894</v>
      </c>
      <c r="I6418" s="8">
        <v>-19.151499999999999</v>
      </c>
      <c r="J6418" s="8">
        <v>-40.064889000000001</v>
      </c>
      <c r="K6418">
        <v>227000000</v>
      </c>
      <c r="L6418" t="s">
        <v>67</v>
      </c>
      <c r="M6418" t="s">
        <v>887</v>
      </c>
      <c r="N6418" t="s">
        <v>888</v>
      </c>
      <c r="O6418" s="12">
        <v>2012</v>
      </c>
      <c r="P6418" s="12">
        <v>12</v>
      </c>
      <c r="Q6418" s="12">
        <v>2013</v>
      </c>
      <c r="R6418" s="12">
        <v>8</v>
      </c>
      <c r="S6418">
        <v>9</v>
      </c>
      <c r="T6418" s="7">
        <v>6</v>
      </c>
      <c r="U6418">
        <v>7</v>
      </c>
      <c r="V6418" t="s">
        <v>53</v>
      </c>
      <c r="W6418">
        <f t="shared" si="78"/>
        <v>1440</v>
      </c>
      <c r="X6418" s="5">
        <v>5</v>
      </c>
      <c r="Y6418" s="15" t="s">
        <v>48</v>
      </c>
      <c r="Z6418" t="s">
        <v>55</v>
      </c>
      <c r="AA6418" t="s">
        <v>496</v>
      </c>
      <c r="AB6418">
        <v>0</v>
      </c>
      <c r="AC6418" s="68" t="s">
        <v>1491</v>
      </c>
      <c r="AD6418" s="68" t="s">
        <v>1688</v>
      </c>
      <c r="AE6418" t="s">
        <v>1490</v>
      </c>
    </row>
    <row r="6419" spans="1:31" ht="14.4" x14ac:dyDescent="0.3">
      <c r="A6419">
        <v>55</v>
      </c>
      <c r="B6419" t="s">
        <v>24</v>
      </c>
      <c r="C6419" t="s">
        <v>413</v>
      </c>
      <c r="D6419" t="s">
        <v>37</v>
      </c>
      <c r="E6419">
        <v>2018</v>
      </c>
      <c r="F6419" t="s">
        <v>382</v>
      </c>
      <c r="G6419" t="s">
        <v>893</v>
      </c>
      <c r="H6419" s="3" t="s">
        <v>894</v>
      </c>
      <c r="I6419" s="8">
        <v>-19.151499999999999</v>
      </c>
      <c r="J6419" s="8">
        <v>-40.064889000000001</v>
      </c>
      <c r="K6419">
        <v>227000000</v>
      </c>
      <c r="L6419" t="s">
        <v>67</v>
      </c>
      <c r="M6419" t="s">
        <v>887</v>
      </c>
      <c r="N6419" t="s">
        <v>888</v>
      </c>
      <c r="O6419" s="12">
        <v>2012</v>
      </c>
      <c r="P6419" s="12">
        <v>12</v>
      </c>
      <c r="Q6419" s="12">
        <v>2013</v>
      </c>
      <c r="R6419" s="12">
        <v>8</v>
      </c>
      <c r="S6419">
        <v>9</v>
      </c>
      <c r="T6419" s="7">
        <v>6</v>
      </c>
      <c r="U6419">
        <v>7</v>
      </c>
      <c r="V6419" t="s">
        <v>53</v>
      </c>
      <c r="W6419">
        <f t="shared" si="78"/>
        <v>1440</v>
      </c>
      <c r="X6419" s="5">
        <v>5</v>
      </c>
      <c r="Y6419" s="15" t="s">
        <v>48</v>
      </c>
      <c r="Z6419" t="s">
        <v>90</v>
      </c>
      <c r="AA6419" t="s">
        <v>666</v>
      </c>
      <c r="AB6419">
        <v>2</v>
      </c>
      <c r="AC6419" s="68" t="s">
        <v>1491</v>
      </c>
      <c r="AD6419" s="68" t="s">
        <v>1688</v>
      </c>
      <c r="AE6419" t="s">
        <v>1490</v>
      </c>
    </row>
    <row r="6420" spans="1:31" ht="14.4" x14ac:dyDescent="0.3">
      <c r="A6420">
        <v>55</v>
      </c>
      <c r="B6420" t="s">
        <v>24</v>
      </c>
      <c r="C6420" t="s">
        <v>413</v>
      </c>
      <c r="D6420" t="s">
        <v>37</v>
      </c>
      <c r="E6420">
        <v>2018</v>
      </c>
      <c r="F6420" t="s">
        <v>382</v>
      </c>
      <c r="G6420" t="s">
        <v>893</v>
      </c>
      <c r="H6420" s="3" t="s">
        <v>894</v>
      </c>
      <c r="I6420" s="8">
        <v>-19.151499999999999</v>
      </c>
      <c r="J6420" s="8">
        <v>-40.064889000000001</v>
      </c>
      <c r="K6420">
        <v>227000000</v>
      </c>
      <c r="L6420" t="s">
        <v>67</v>
      </c>
      <c r="M6420" t="s">
        <v>887</v>
      </c>
      <c r="N6420" t="s">
        <v>888</v>
      </c>
      <c r="O6420" s="12">
        <v>2012</v>
      </c>
      <c r="P6420" s="12">
        <v>12</v>
      </c>
      <c r="Q6420" s="12">
        <v>2013</v>
      </c>
      <c r="R6420" s="12">
        <v>8</v>
      </c>
      <c r="S6420">
        <v>9</v>
      </c>
      <c r="T6420" s="7">
        <v>6</v>
      </c>
      <c r="U6420">
        <v>7</v>
      </c>
      <c r="V6420" t="s">
        <v>53</v>
      </c>
      <c r="W6420">
        <f t="shared" si="78"/>
        <v>1440</v>
      </c>
      <c r="X6420" s="5">
        <v>5</v>
      </c>
      <c r="Y6420" s="15" t="s">
        <v>48</v>
      </c>
      <c r="Z6420" t="s">
        <v>55</v>
      </c>
      <c r="AA6420" t="s">
        <v>114</v>
      </c>
      <c r="AB6420">
        <v>0</v>
      </c>
      <c r="AC6420" s="68" t="s">
        <v>1491</v>
      </c>
      <c r="AD6420" s="68" t="s">
        <v>1688</v>
      </c>
      <c r="AE6420" t="s">
        <v>1490</v>
      </c>
    </row>
    <row r="6421" spans="1:31" ht="14.4" x14ac:dyDescent="0.3">
      <c r="A6421">
        <v>55</v>
      </c>
      <c r="B6421" t="s">
        <v>24</v>
      </c>
      <c r="C6421" t="s">
        <v>413</v>
      </c>
      <c r="D6421" t="s">
        <v>37</v>
      </c>
      <c r="E6421">
        <v>2018</v>
      </c>
      <c r="F6421" t="s">
        <v>382</v>
      </c>
      <c r="G6421" t="s">
        <v>893</v>
      </c>
      <c r="H6421" s="3" t="s">
        <v>894</v>
      </c>
      <c r="I6421" s="8">
        <v>-19.151499999999999</v>
      </c>
      <c r="J6421" s="8">
        <v>-40.064889000000001</v>
      </c>
      <c r="K6421">
        <v>227000000</v>
      </c>
      <c r="L6421" t="s">
        <v>67</v>
      </c>
      <c r="M6421" t="s">
        <v>887</v>
      </c>
      <c r="N6421" t="s">
        <v>888</v>
      </c>
      <c r="O6421" s="12">
        <v>2012</v>
      </c>
      <c r="P6421" s="12">
        <v>12</v>
      </c>
      <c r="Q6421" s="12">
        <v>2013</v>
      </c>
      <c r="R6421" s="12">
        <v>8</v>
      </c>
      <c r="S6421">
        <v>9</v>
      </c>
      <c r="T6421" s="7">
        <v>6</v>
      </c>
      <c r="U6421">
        <v>7</v>
      </c>
      <c r="V6421" t="s">
        <v>53</v>
      </c>
      <c r="W6421">
        <f t="shared" si="78"/>
        <v>1440</v>
      </c>
      <c r="X6421" s="5">
        <v>5</v>
      </c>
      <c r="Y6421" s="15" t="s">
        <v>48</v>
      </c>
      <c r="Z6421" t="s">
        <v>90</v>
      </c>
      <c r="AA6421" t="s">
        <v>1089</v>
      </c>
      <c r="AB6421">
        <v>2</v>
      </c>
      <c r="AC6421" s="68" t="s">
        <v>1491</v>
      </c>
      <c r="AD6421" s="68" t="s">
        <v>1688</v>
      </c>
      <c r="AE6421" t="s">
        <v>1490</v>
      </c>
    </row>
    <row r="6422" spans="1:31" ht="14.4" x14ac:dyDescent="0.3">
      <c r="A6422">
        <v>55</v>
      </c>
      <c r="B6422" t="s">
        <v>24</v>
      </c>
      <c r="C6422" t="s">
        <v>413</v>
      </c>
      <c r="D6422" t="s">
        <v>37</v>
      </c>
      <c r="E6422">
        <v>2018</v>
      </c>
      <c r="F6422" t="s">
        <v>382</v>
      </c>
      <c r="G6422" t="s">
        <v>893</v>
      </c>
      <c r="H6422" s="3" t="s">
        <v>894</v>
      </c>
      <c r="I6422" s="8">
        <v>-19.151499999999999</v>
      </c>
      <c r="J6422" s="8">
        <v>-40.064889000000001</v>
      </c>
      <c r="K6422">
        <v>227000000</v>
      </c>
      <c r="L6422" t="s">
        <v>67</v>
      </c>
      <c r="M6422" t="s">
        <v>887</v>
      </c>
      <c r="N6422" t="s">
        <v>888</v>
      </c>
      <c r="O6422" s="12">
        <v>2012</v>
      </c>
      <c r="P6422" s="12">
        <v>12</v>
      </c>
      <c r="Q6422" s="12">
        <v>2013</v>
      </c>
      <c r="R6422" s="12">
        <v>8</v>
      </c>
      <c r="S6422">
        <v>9</v>
      </c>
      <c r="T6422" s="7">
        <v>6</v>
      </c>
      <c r="U6422">
        <v>7</v>
      </c>
      <c r="V6422" t="s">
        <v>53</v>
      </c>
      <c r="W6422">
        <f t="shared" si="78"/>
        <v>1440</v>
      </c>
      <c r="X6422" s="5">
        <v>5</v>
      </c>
      <c r="Y6422" s="15" t="s">
        <v>48</v>
      </c>
      <c r="Z6422" t="s">
        <v>49</v>
      </c>
      <c r="AA6422" t="s">
        <v>1084</v>
      </c>
      <c r="AB6422">
        <v>0</v>
      </c>
      <c r="AC6422" s="68" t="s">
        <v>1491</v>
      </c>
      <c r="AD6422" s="68" t="s">
        <v>1688</v>
      </c>
      <c r="AE6422" t="s">
        <v>1490</v>
      </c>
    </row>
    <row r="6423" spans="1:31" ht="14.4" x14ac:dyDescent="0.3">
      <c r="A6423">
        <v>55</v>
      </c>
      <c r="B6423" t="s">
        <v>24</v>
      </c>
      <c r="C6423" t="s">
        <v>413</v>
      </c>
      <c r="D6423" t="s">
        <v>37</v>
      </c>
      <c r="E6423">
        <v>2018</v>
      </c>
      <c r="F6423" t="s">
        <v>382</v>
      </c>
      <c r="G6423" t="s">
        <v>893</v>
      </c>
      <c r="H6423" s="3" t="s">
        <v>894</v>
      </c>
      <c r="I6423" s="8">
        <v>-19.151499999999999</v>
      </c>
      <c r="J6423" s="8">
        <v>-40.064889000000001</v>
      </c>
      <c r="K6423">
        <v>227000000</v>
      </c>
      <c r="L6423" t="s">
        <v>67</v>
      </c>
      <c r="M6423" t="s">
        <v>887</v>
      </c>
      <c r="N6423" t="s">
        <v>888</v>
      </c>
      <c r="O6423" s="12">
        <v>2012</v>
      </c>
      <c r="P6423" s="12">
        <v>12</v>
      </c>
      <c r="Q6423" s="12">
        <v>2013</v>
      </c>
      <c r="R6423" s="12">
        <v>8</v>
      </c>
      <c r="S6423">
        <v>9</v>
      </c>
      <c r="T6423" s="7">
        <v>6</v>
      </c>
      <c r="U6423">
        <v>7</v>
      </c>
      <c r="V6423" t="s">
        <v>53</v>
      </c>
      <c r="W6423">
        <f t="shared" si="78"/>
        <v>1440</v>
      </c>
      <c r="X6423" s="5">
        <v>5</v>
      </c>
      <c r="Y6423" s="15" t="s">
        <v>48</v>
      </c>
      <c r="Z6423" t="s">
        <v>55</v>
      </c>
      <c r="AA6423" t="s">
        <v>1091</v>
      </c>
      <c r="AB6423">
        <v>0</v>
      </c>
      <c r="AC6423" s="68" t="s">
        <v>1491</v>
      </c>
      <c r="AD6423" s="68" t="s">
        <v>1688</v>
      </c>
      <c r="AE6423" t="s">
        <v>1490</v>
      </c>
    </row>
    <row r="6424" spans="1:31" ht="14.4" x14ac:dyDescent="0.3">
      <c r="A6424">
        <v>55</v>
      </c>
      <c r="B6424" t="s">
        <v>24</v>
      </c>
      <c r="C6424" t="s">
        <v>413</v>
      </c>
      <c r="D6424" t="s">
        <v>37</v>
      </c>
      <c r="E6424">
        <v>2018</v>
      </c>
      <c r="F6424" t="s">
        <v>382</v>
      </c>
      <c r="G6424" t="s">
        <v>893</v>
      </c>
      <c r="H6424" s="3" t="s">
        <v>894</v>
      </c>
      <c r="I6424" s="8">
        <v>-19.151499999999999</v>
      </c>
      <c r="J6424" s="8">
        <v>-40.064889000000001</v>
      </c>
      <c r="K6424">
        <v>227000000</v>
      </c>
      <c r="L6424" t="s">
        <v>67</v>
      </c>
      <c r="M6424" t="s">
        <v>887</v>
      </c>
      <c r="N6424" t="s">
        <v>888</v>
      </c>
      <c r="O6424" s="12">
        <v>2012</v>
      </c>
      <c r="P6424" s="12">
        <v>12</v>
      </c>
      <c r="Q6424" s="12">
        <v>2013</v>
      </c>
      <c r="R6424" s="12">
        <v>8</v>
      </c>
      <c r="S6424">
        <v>9</v>
      </c>
      <c r="T6424" s="7">
        <v>6</v>
      </c>
      <c r="U6424">
        <v>7</v>
      </c>
      <c r="V6424" t="s">
        <v>53</v>
      </c>
      <c r="W6424">
        <f t="shared" si="78"/>
        <v>1440</v>
      </c>
      <c r="X6424" s="5">
        <v>5</v>
      </c>
      <c r="Y6424" s="15" t="s">
        <v>48</v>
      </c>
      <c r="Z6424" t="s">
        <v>55</v>
      </c>
      <c r="AA6424" t="s">
        <v>1093</v>
      </c>
      <c r="AB6424">
        <v>1</v>
      </c>
      <c r="AC6424" s="68" t="s">
        <v>1491</v>
      </c>
      <c r="AD6424" s="68" t="s">
        <v>1688</v>
      </c>
      <c r="AE6424" t="s">
        <v>1490</v>
      </c>
    </row>
    <row r="6425" spans="1:31" ht="14.4" x14ac:dyDescent="0.3">
      <c r="A6425">
        <v>55</v>
      </c>
      <c r="B6425" t="s">
        <v>24</v>
      </c>
      <c r="C6425" t="s">
        <v>413</v>
      </c>
      <c r="D6425" t="s">
        <v>37</v>
      </c>
      <c r="E6425">
        <v>2018</v>
      </c>
      <c r="F6425" t="s">
        <v>382</v>
      </c>
      <c r="G6425" t="s">
        <v>897</v>
      </c>
      <c r="H6425" s="3" t="s">
        <v>898</v>
      </c>
      <c r="I6425" s="8">
        <v>-19.151499999999999</v>
      </c>
      <c r="J6425" s="8">
        <v>-40.064889000000001</v>
      </c>
      <c r="K6425">
        <v>227000000</v>
      </c>
      <c r="L6425" t="s">
        <v>67</v>
      </c>
      <c r="M6425" t="s">
        <v>887</v>
      </c>
      <c r="N6425" t="s">
        <v>888</v>
      </c>
      <c r="O6425" s="12">
        <v>2012</v>
      </c>
      <c r="P6425" s="12">
        <v>12</v>
      </c>
      <c r="Q6425" s="12">
        <v>2013</v>
      </c>
      <c r="R6425" s="12">
        <v>8</v>
      </c>
      <c r="S6425">
        <v>9</v>
      </c>
      <c r="T6425" s="7">
        <v>6</v>
      </c>
      <c r="U6425">
        <v>7</v>
      </c>
      <c r="V6425" t="s">
        <v>53</v>
      </c>
      <c r="W6425">
        <f t="shared" si="78"/>
        <v>1440</v>
      </c>
      <c r="X6425" s="5">
        <v>5</v>
      </c>
      <c r="Y6425" s="15" t="s">
        <v>48</v>
      </c>
      <c r="Z6425" t="s">
        <v>83</v>
      </c>
      <c r="AA6425" t="s">
        <v>84</v>
      </c>
      <c r="AB6425">
        <v>198</v>
      </c>
      <c r="AC6425" s="68" t="s">
        <v>1491</v>
      </c>
      <c r="AD6425" s="68" t="s">
        <v>1688</v>
      </c>
      <c r="AE6425" t="s">
        <v>1490</v>
      </c>
    </row>
    <row r="6426" spans="1:31" ht="14.4" x14ac:dyDescent="0.3">
      <c r="A6426">
        <v>55</v>
      </c>
      <c r="B6426" t="s">
        <v>24</v>
      </c>
      <c r="C6426" t="s">
        <v>413</v>
      </c>
      <c r="D6426" t="s">
        <v>37</v>
      </c>
      <c r="E6426">
        <v>2018</v>
      </c>
      <c r="F6426" t="s">
        <v>382</v>
      </c>
      <c r="G6426" t="s">
        <v>897</v>
      </c>
      <c r="H6426" s="3" t="s">
        <v>898</v>
      </c>
      <c r="I6426" s="8">
        <v>-19.151499999999999</v>
      </c>
      <c r="J6426" s="8">
        <v>-40.064889000000001</v>
      </c>
      <c r="K6426">
        <v>227000000</v>
      </c>
      <c r="L6426" t="s">
        <v>67</v>
      </c>
      <c r="M6426" t="s">
        <v>887</v>
      </c>
      <c r="N6426" t="s">
        <v>888</v>
      </c>
      <c r="O6426" s="12">
        <v>2012</v>
      </c>
      <c r="P6426" s="12">
        <v>12</v>
      </c>
      <c r="Q6426" s="12">
        <v>2013</v>
      </c>
      <c r="R6426" s="12">
        <v>8</v>
      </c>
      <c r="S6426">
        <v>9</v>
      </c>
      <c r="T6426" s="7">
        <v>6</v>
      </c>
      <c r="U6426">
        <v>7</v>
      </c>
      <c r="V6426" t="s">
        <v>53</v>
      </c>
      <c r="W6426">
        <f t="shared" si="78"/>
        <v>1440</v>
      </c>
      <c r="X6426" s="5">
        <v>5</v>
      </c>
      <c r="Y6426" s="15" t="s">
        <v>48</v>
      </c>
      <c r="Z6426" t="s">
        <v>55</v>
      </c>
      <c r="AA6426" t="s">
        <v>56</v>
      </c>
      <c r="AB6426">
        <v>113</v>
      </c>
      <c r="AC6426" s="68" t="s">
        <v>1491</v>
      </c>
      <c r="AD6426" s="68" t="s">
        <v>1688</v>
      </c>
      <c r="AE6426" t="s">
        <v>1490</v>
      </c>
    </row>
    <row r="6427" spans="1:31" ht="14.4" x14ac:dyDescent="0.3">
      <c r="A6427">
        <v>55</v>
      </c>
      <c r="B6427" t="s">
        <v>24</v>
      </c>
      <c r="C6427" t="s">
        <v>413</v>
      </c>
      <c r="D6427" t="s">
        <v>37</v>
      </c>
      <c r="E6427">
        <v>2018</v>
      </c>
      <c r="F6427" t="s">
        <v>382</v>
      </c>
      <c r="G6427" t="s">
        <v>897</v>
      </c>
      <c r="H6427" s="3" t="s">
        <v>898</v>
      </c>
      <c r="I6427" s="8">
        <v>-19.151499999999999</v>
      </c>
      <c r="J6427" s="8">
        <v>-40.064889000000001</v>
      </c>
      <c r="K6427">
        <v>227000000</v>
      </c>
      <c r="L6427" t="s">
        <v>67</v>
      </c>
      <c r="M6427" t="s">
        <v>887</v>
      </c>
      <c r="N6427" t="s">
        <v>888</v>
      </c>
      <c r="O6427" s="12">
        <v>2012</v>
      </c>
      <c r="P6427" s="12">
        <v>12</v>
      </c>
      <c r="Q6427" s="12">
        <v>2013</v>
      </c>
      <c r="R6427" s="12">
        <v>8</v>
      </c>
      <c r="S6427">
        <v>9</v>
      </c>
      <c r="T6427" s="7">
        <v>6</v>
      </c>
      <c r="U6427">
        <v>7</v>
      </c>
      <c r="V6427" t="s">
        <v>53</v>
      </c>
      <c r="W6427">
        <f t="shared" si="78"/>
        <v>1440</v>
      </c>
      <c r="X6427" s="5">
        <v>5</v>
      </c>
      <c r="Y6427" s="15" t="s">
        <v>48</v>
      </c>
      <c r="Z6427" t="s">
        <v>83</v>
      </c>
      <c r="AA6427" t="s">
        <v>87</v>
      </c>
      <c r="AB6427">
        <v>30</v>
      </c>
      <c r="AC6427" s="68" t="s">
        <v>1491</v>
      </c>
      <c r="AD6427" s="68" t="s">
        <v>1688</v>
      </c>
      <c r="AE6427" t="s">
        <v>1490</v>
      </c>
    </row>
    <row r="6428" spans="1:31" ht="14.4" x14ac:dyDescent="0.3">
      <c r="A6428">
        <v>55</v>
      </c>
      <c r="B6428" t="s">
        <v>24</v>
      </c>
      <c r="C6428" t="s">
        <v>413</v>
      </c>
      <c r="D6428" t="s">
        <v>37</v>
      </c>
      <c r="E6428">
        <v>2018</v>
      </c>
      <c r="F6428" t="s">
        <v>382</v>
      </c>
      <c r="G6428" t="s">
        <v>897</v>
      </c>
      <c r="H6428" s="3" t="s">
        <v>898</v>
      </c>
      <c r="I6428" s="8">
        <v>-19.151499999999999</v>
      </c>
      <c r="J6428" s="8">
        <v>-40.064889000000001</v>
      </c>
      <c r="K6428">
        <v>227000000</v>
      </c>
      <c r="L6428" t="s">
        <v>67</v>
      </c>
      <c r="M6428" t="s">
        <v>887</v>
      </c>
      <c r="N6428" t="s">
        <v>888</v>
      </c>
      <c r="O6428" s="12">
        <v>2012</v>
      </c>
      <c r="P6428" s="12">
        <v>12</v>
      </c>
      <c r="Q6428" s="12">
        <v>2013</v>
      </c>
      <c r="R6428" s="12">
        <v>8</v>
      </c>
      <c r="S6428">
        <v>9</v>
      </c>
      <c r="T6428" s="7">
        <v>6</v>
      </c>
      <c r="U6428">
        <v>7</v>
      </c>
      <c r="V6428" t="s">
        <v>53</v>
      </c>
      <c r="W6428">
        <f t="shared" si="78"/>
        <v>1440</v>
      </c>
      <c r="X6428" s="5">
        <v>5</v>
      </c>
      <c r="Y6428" s="15" t="s">
        <v>48</v>
      </c>
      <c r="Z6428" t="s">
        <v>55</v>
      </c>
      <c r="AA6428" t="s">
        <v>1066</v>
      </c>
      <c r="AB6428">
        <v>19</v>
      </c>
      <c r="AC6428" s="68" t="s">
        <v>1491</v>
      </c>
      <c r="AD6428" s="68" t="s">
        <v>1688</v>
      </c>
      <c r="AE6428" t="s">
        <v>1490</v>
      </c>
    </row>
    <row r="6429" spans="1:31" ht="14.4" x14ac:dyDescent="0.3">
      <c r="A6429">
        <v>55</v>
      </c>
      <c r="B6429" t="s">
        <v>24</v>
      </c>
      <c r="C6429" t="s">
        <v>413</v>
      </c>
      <c r="D6429" t="s">
        <v>37</v>
      </c>
      <c r="E6429">
        <v>2018</v>
      </c>
      <c r="F6429" t="s">
        <v>382</v>
      </c>
      <c r="G6429" t="s">
        <v>897</v>
      </c>
      <c r="H6429" s="3" t="s">
        <v>898</v>
      </c>
      <c r="I6429" s="8">
        <v>-19.151499999999999</v>
      </c>
      <c r="J6429" s="8">
        <v>-40.064889000000001</v>
      </c>
      <c r="K6429">
        <v>227000000</v>
      </c>
      <c r="L6429" t="s">
        <v>67</v>
      </c>
      <c r="M6429" t="s">
        <v>887</v>
      </c>
      <c r="N6429" t="s">
        <v>888</v>
      </c>
      <c r="O6429" s="12">
        <v>2012</v>
      </c>
      <c r="P6429" s="12">
        <v>12</v>
      </c>
      <c r="Q6429" s="12">
        <v>2013</v>
      </c>
      <c r="R6429" s="12">
        <v>8</v>
      </c>
      <c r="S6429">
        <v>9</v>
      </c>
      <c r="T6429" s="7">
        <v>6</v>
      </c>
      <c r="U6429">
        <v>7</v>
      </c>
      <c r="V6429" t="s">
        <v>53</v>
      </c>
      <c r="W6429">
        <f t="shared" si="78"/>
        <v>1440</v>
      </c>
      <c r="X6429" s="5">
        <v>5</v>
      </c>
      <c r="Y6429" s="15" t="s">
        <v>48</v>
      </c>
      <c r="Z6429" t="s">
        <v>55</v>
      </c>
      <c r="AA6429" t="s">
        <v>655</v>
      </c>
      <c r="AB6429">
        <v>20</v>
      </c>
      <c r="AC6429" s="68" t="s">
        <v>1491</v>
      </c>
      <c r="AD6429" s="68" t="s">
        <v>1688</v>
      </c>
      <c r="AE6429" t="s">
        <v>1490</v>
      </c>
    </row>
    <row r="6430" spans="1:31" ht="14.4" x14ac:dyDescent="0.3">
      <c r="A6430">
        <v>55</v>
      </c>
      <c r="B6430" t="s">
        <v>24</v>
      </c>
      <c r="C6430" t="s">
        <v>413</v>
      </c>
      <c r="D6430" t="s">
        <v>37</v>
      </c>
      <c r="E6430">
        <v>2018</v>
      </c>
      <c r="F6430" t="s">
        <v>382</v>
      </c>
      <c r="G6430" t="s">
        <v>897</v>
      </c>
      <c r="H6430" s="3" t="s">
        <v>898</v>
      </c>
      <c r="I6430" s="8">
        <v>-19.151499999999999</v>
      </c>
      <c r="J6430" s="8">
        <v>-40.064889000000001</v>
      </c>
      <c r="K6430">
        <v>227000000</v>
      </c>
      <c r="L6430" t="s">
        <v>67</v>
      </c>
      <c r="M6430" t="s">
        <v>887</v>
      </c>
      <c r="N6430" t="s">
        <v>888</v>
      </c>
      <c r="O6430" s="12">
        <v>2012</v>
      </c>
      <c r="P6430" s="12">
        <v>12</v>
      </c>
      <c r="Q6430" s="12">
        <v>2013</v>
      </c>
      <c r="R6430" s="12">
        <v>8</v>
      </c>
      <c r="S6430">
        <v>9</v>
      </c>
      <c r="T6430" s="7">
        <v>6</v>
      </c>
      <c r="U6430">
        <v>7</v>
      </c>
      <c r="V6430" t="s">
        <v>53</v>
      </c>
      <c r="W6430">
        <f t="shared" si="78"/>
        <v>1440</v>
      </c>
      <c r="X6430" s="5">
        <v>5</v>
      </c>
      <c r="Y6430" s="15" t="s">
        <v>48</v>
      </c>
      <c r="Z6430" t="s">
        <v>55</v>
      </c>
      <c r="AA6430" t="s">
        <v>379</v>
      </c>
      <c r="AB6430">
        <v>13</v>
      </c>
      <c r="AC6430" s="68" t="s">
        <v>1491</v>
      </c>
      <c r="AD6430" s="68" t="s">
        <v>1688</v>
      </c>
      <c r="AE6430" t="s">
        <v>1490</v>
      </c>
    </row>
    <row r="6431" spans="1:31" ht="14.4" x14ac:dyDescent="0.3">
      <c r="A6431">
        <v>55</v>
      </c>
      <c r="B6431" t="s">
        <v>24</v>
      </c>
      <c r="C6431" t="s">
        <v>413</v>
      </c>
      <c r="D6431" t="s">
        <v>37</v>
      </c>
      <c r="E6431">
        <v>2018</v>
      </c>
      <c r="F6431" t="s">
        <v>382</v>
      </c>
      <c r="G6431" t="s">
        <v>897</v>
      </c>
      <c r="H6431" s="3" t="s">
        <v>898</v>
      </c>
      <c r="I6431" s="8">
        <v>-19.151499999999999</v>
      </c>
      <c r="J6431" s="8">
        <v>-40.064889000000001</v>
      </c>
      <c r="K6431">
        <v>227000000</v>
      </c>
      <c r="L6431" t="s">
        <v>67</v>
      </c>
      <c r="M6431" t="s">
        <v>887</v>
      </c>
      <c r="N6431" t="s">
        <v>888</v>
      </c>
      <c r="O6431" s="12">
        <v>2012</v>
      </c>
      <c r="P6431" s="12">
        <v>12</v>
      </c>
      <c r="Q6431" s="12">
        <v>2013</v>
      </c>
      <c r="R6431" s="12">
        <v>8</v>
      </c>
      <c r="S6431">
        <v>9</v>
      </c>
      <c r="T6431" s="7">
        <v>6</v>
      </c>
      <c r="U6431">
        <v>7</v>
      </c>
      <c r="V6431" t="s">
        <v>53</v>
      </c>
      <c r="W6431">
        <f t="shared" si="78"/>
        <v>1440</v>
      </c>
      <c r="X6431" s="5">
        <v>5</v>
      </c>
      <c r="Y6431" s="15" t="s">
        <v>48</v>
      </c>
      <c r="Z6431" t="s">
        <v>55</v>
      </c>
      <c r="AA6431" t="s">
        <v>73</v>
      </c>
      <c r="AB6431">
        <v>11</v>
      </c>
      <c r="AC6431" s="68" t="s">
        <v>1491</v>
      </c>
      <c r="AD6431" s="68" t="s">
        <v>1688</v>
      </c>
      <c r="AE6431" t="s">
        <v>1490</v>
      </c>
    </row>
    <row r="6432" spans="1:31" ht="14.4" x14ac:dyDescent="0.3">
      <c r="A6432">
        <v>55</v>
      </c>
      <c r="B6432" t="s">
        <v>24</v>
      </c>
      <c r="C6432" t="s">
        <v>413</v>
      </c>
      <c r="D6432" t="s">
        <v>37</v>
      </c>
      <c r="E6432">
        <v>2018</v>
      </c>
      <c r="F6432" t="s">
        <v>382</v>
      </c>
      <c r="G6432" t="s">
        <v>897</v>
      </c>
      <c r="H6432" s="3" t="s">
        <v>898</v>
      </c>
      <c r="I6432" s="8">
        <v>-19.151499999999999</v>
      </c>
      <c r="J6432" s="8">
        <v>-40.064889000000001</v>
      </c>
      <c r="K6432">
        <v>227000000</v>
      </c>
      <c r="L6432" t="s">
        <v>67</v>
      </c>
      <c r="M6432" t="s">
        <v>887</v>
      </c>
      <c r="N6432" t="s">
        <v>888</v>
      </c>
      <c r="O6432" s="12">
        <v>2012</v>
      </c>
      <c r="P6432" s="12">
        <v>12</v>
      </c>
      <c r="Q6432" s="12">
        <v>2013</v>
      </c>
      <c r="R6432" s="12">
        <v>8</v>
      </c>
      <c r="S6432">
        <v>9</v>
      </c>
      <c r="T6432" s="7">
        <v>6</v>
      </c>
      <c r="U6432">
        <v>7</v>
      </c>
      <c r="V6432" t="s">
        <v>53</v>
      </c>
      <c r="W6432">
        <f t="shared" si="78"/>
        <v>1440</v>
      </c>
      <c r="X6432" s="5">
        <v>5</v>
      </c>
      <c r="Y6432" s="15" t="s">
        <v>48</v>
      </c>
      <c r="Z6432" t="s">
        <v>55</v>
      </c>
      <c r="AA6432" t="s">
        <v>113</v>
      </c>
      <c r="AB6432">
        <v>13</v>
      </c>
      <c r="AC6432" s="68" t="s">
        <v>1491</v>
      </c>
      <c r="AD6432" s="68" t="s">
        <v>1688</v>
      </c>
      <c r="AE6432" t="s">
        <v>1490</v>
      </c>
    </row>
    <row r="6433" spans="1:31" ht="14.4" x14ac:dyDescent="0.3">
      <c r="A6433">
        <v>55</v>
      </c>
      <c r="B6433" t="s">
        <v>24</v>
      </c>
      <c r="C6433" t="s">
        <v>413</v>
      </c>
      <c r="D6433" t="s">
        <v>37</v>
      </c>
      <c r="E6433">
        <v>2018</v>
      </c>
      <c r="F6433" t="s">
        <v>382</v>
      </c>
      <c r="G6433" t="s">
        <v>897</v>
      </c>
      <c r="H6433" s="3" t="s">
        <v>898</v>
      </c>
      <c r="I6433" s="8">
        <v>-19.151499999999999</v>
      </c>
      <c r="J6433" s="8">
        <v>-40.064889000000001</v>
      </c>
      <c r="K6433">
        <v>227000000</v>
      </c>
      <c r="L6433" t="s">
        <v>67</v>
      </c>
      <c r="M6433" t="s">
        <v>887</v>
      </c>
      <c r="N6433" t="s">
        <v>888</v>
      </c>
      <c r="O6433" s="12">
        <v>2012</v>
      </c>
      <c r="P6433" s="12">
        <v>12</v>
      </c>
      <c r="Q6433" s="12">
        <v>2013</v>
      </c>
      <c r="R6433" s="12">
        <v>8</v>
      </c>
      <c r="S6433">
        <v>9</v>
      </c>
      <c r="T6433" s="7">
        <v>6</v>
      </c>
      <c r="U6433">
        <v>7</v>
      </c>
      <c r="V6433" t="s">
        <v>53</v>
      </c>
      <c r="W6433">
        <f t="shared" si="78"/>
        <v>1440</v>
      </c>
      <c r="X6433" s="5">
        <v>5</v>
      </c>
      <c r="Y6433" s="15" t="s">
        <v>48</v>
      </c>
      <c r="Z6433" t="s">
        <v>55</v>
      </c>
      <c r="AA6433" t="s">
        <v>62</v>
      </c>
      <c r="AB6433">
        <v>11</v>
      </c>
      <c r="AC6433" s="68" t="s">
        <v>1491</v>
      </c>
      <c r="AD6433" s="68" t="s">
        <v>1688</v>
      </c>
      <c r="AE6433" t="s">
        <v>1490</v>
      </c>
    </row>
    <row r="6434" spans="1:31" ht="14.4" x14ac:dyDescent="0.3">
      <c r="A6434">
        <v>55</v>
      </c>
      <c r="B6434" t="s">
        <v>24</v>
      </c>
      <c r="C6434" t="s">
        <v>413</v>
      </c>
      <c r="D6434" t="s">
        <v>37</v>
      </c>
      <c r="E6434">
        <v>2018</v>
      </c>
      <c r="F6434" t="s">
        <v>382</v>
      </c>
      <c r="G6434" t="s">
        <v>897</v>
      </c>
      <c r="H6434" s="3" t="s">
        <v>898</v>
      </c>
      <c r="I6434" s="8">
        <v>-19.151499999999999</v>
      </c>
      <c r="J6434" s="8">
        <v>-40.064889000000001</v>
      </c>
      <c r="K6434">
        <v>227000000</v>
      </c>
      <c r="L6434" t="s">
        <v>67</v>
      </c>
      <c r="M6434" t="s">
        <v>887</v>
      </c>
      <c r="N6434" t="s">
        <v>888</v>
      </c>
      <c r="O6434" s="12">
        <v>2012</v>
      </c>
      <c r="P6434" s="12">
        <v>12</v>
      </c>
      <c r="Q6434" s="12">
        <v>2013</v>
      </c>
      <c r="R6434" s="12">
        <v>8</v>
      </c>
      <c r="S6434">
        <v>9</v>
      </c>
      <c r="T6434" s="7">
        <v>6</v>
      </c>
      <c r="U6434">
        <v>7</v>
      </c>
      <c r="V6434" t="s">
        <v>53</v>
      </c>
      <c r="W6434">
        <f t="shared" si="78"/>
        <v>1440</v>
      </c>
      <c r="X6434" s="5">
        <v>5</v>
      </c>
      <c r="Y6434" s="15" t="s">
        <v>48</v>
      </c>
      <c r="Z6434" t="s">
        <v>55</v>
      </c>
      <c r="AA6434" t="s">
        <v>1064</v>
      </c>
      <c r="AB6434">
        <v>5</v>
      </c>
      <c r="AC6434" s="68" t="s">
        <v>1491</v>
      </c>
      <c r="AD6434" s="68" t="s">
        <v>1688</v>
      </c>
      <c r="AE6434" t="s">
        <v>1490</v>
      </c>
    </row>
    <row r="6435" spans="1:31" ht="14.4" x14ac:dyDescent="0.3">
      <c r="A6435">
        <v>55</v>
      </c>
      <c r="B6435" t="s">
        <v>24</v>
      </c>
      <c r="C6435" t="s">
        <v>413</v>
      </c>
      <c r="D6435" t="s">
        <v>37</v>
      </c>
      <c r="E6435">
        <v>2018</v>
      </c>
      <c r="F6435" t="s">
        <v>382</v>
      </c>
      <c r="G6435" t="s">
        <v>897</v>
      </c>
      <c r="H6435" s="3" t="s">
        <v>898</v>
      </c>
      <c r="I6435" s="8">
        <v>-19.151499999999999</v>
      </c>
      <c r="J6435" s="8">
        <v>-40.064889000000001</v>
      </c>
      <c r="K6435">
        <v>227000000</v>
      </c>
      <c r="L6435" t="s">
        <v>67</v>
      </c>
      <c r="M6435" t="s">
        <v>887</v>
      </c>
      <c r="N6435" t="s">
        <v>888</v>
      </c>
      <c r="O6435" s="12">
        <v>2012</v>
      </c>
      <c r="P6435" s="12">
        <v>12</v>
      </c>
      <c r="Q6435" s="12">
        <v>2013</v>
      </c>
      <c r="R6435" s="12">
        <v>8</v>
      </c>
      <c r="S6435">
        <v>9</v>
      </c>
      <c r="T6435" s="7">
        <v>6</v>
      </c>
      <c r="U6435">
        <v>7</v>
      </c>
      <c r="V6435" t="s">
        <v>53</v>
      </c>
      <c r="W6435">
        <f t="shared" si="78"/>
        <v>1440</v>
      </c>
      <c r="X6435" s="5">
        <v>5</v>
      </c>
      <c r="Y6435" s="15" t="s">
        <v>48</v>
      </c>
      <c r="Z6435" t="s">
        <v>83</v>
      </c>
      <c r="AA6435" t="s">
        <v>1088</v>
      </c>
      <c r="AB6435">
        <v>4</v>
      </c>
      <c r="AC6435" s="68" t="s">
        <v>1491</v>
      </c>
      <c r="AD6435" s="68" t="s">
        <v>1688</v>
      </c>
      <c r="AE6435" t="s">
        <v>1490</v>
      </c>
    </row>
    <row r="6436" spans="1:31" ht="14.4" x14ac:dyDescent="0.3">
      <c r="A6436">
        <v>55</v>
      </c>
      <c r="B6436" t="s">
        <v>24</v>
      </c>
      <c r="C6436" t="s">
        <v>413</v>
      </c>
      <c r="D6436" t="s">
        <v>37</v>
      </c>
      <c r="E6436">
        <v>2018</v>
      </c>
      <c r="F6436" t="s">
        <v>382</v>
      </c>
      <c r="G6436" t="s">
        <v>897</v>
      </c>
      <c r="H6436" s="3" t="s">
        <v>898</v>
      </c>
      <c r="I6436" s="8">
        <v>-19.151499999999999</v>
      </c>
      <c r="J6436" s="8">
        <v>-40.064889000000001</v>
      </c>
      <c r="K6436">
        <v>227000000</v>
      </c>
      <c r="L6436" t="s">
        <v>67</v>
      </c>
      <c r="M6436" t="s">
        <v>887</v>
      </c>
      <c r="N6436" t="s">
        <v>888</v>
      </c>
      <c r="O6436" s="12">
        <v>2012</v>
      </c>
      <c r="P6436" s="12">
        <v>12</v>
      </c>
      <c r="Q6436" s="12">
        <v>2013</v>
      </c>
      <c r="R6436" s="12">
        <v>8</v>
      </c>
      <c r="S6436">
        <v>9</v>
      </c>
      <c r="T6436" s="7">
        <v>6</v>
      </c>
      <c r="U6436">
        <v>7</v>
      </c>
      <c r="V6436" t="s">
        <v>53</v>
      </c>
      <c r="W6436">
        <f t="shared" si="78"/>
        <v>1440</v>
      </c>
      <c r="X6436" s="5">
        <v>5</v>
      </c>
      <c r="Y6436" s="15" t="s">
        <v>48</v>
      </c>
      <c r="Z6436" t="s">
        <v>90</v>
      </c>
      <c r="AA6436" t="s">
        <v>91</v>
      </c>
      <c r="AB6436">
        <v>3</v>
      </c>
      <c r="AC6436" s="68" t="s">
        <v>1491</v>
      </c>
      <c r="AD6436" s="68" t="s">
        <v>1688</v>
      </c>
      <c r="AE6436" t="s">
        <v>1490</v>
      </c>
    </row>
    <row r="6437" spans="1:31" ht="14.4" x14ac:dyDescent="0.3">
      <c r="A6437">
        <v>55</v>
      </c>
      <c r="B6437" t="s">
        <v>24</v>
      </c>
      <c r="C6437" t="s">
        <v>413</v>
      </c>
      <c r="D6437" t="s">
        <v>37</v>
      </c>
      <c r="E6437">
        <v>2018</v>
      </c>
      <c r="F6437" t="s">
        <v>382</v>
      </c>
      <c r="G6437" t="s">
        <v>897</v>
      </c>
      <c r="H6437" s="3" t="s">
        <v>898</v>
      </c>
      <c r="I6437" s="8">
        <v>-19.151499999999999</v>
      </c>
      <c r="J6437" s="8">
        <v>-40.064889000000001</v>
      </c>
      <c r="K6437">
        <v>227000000</v>
      </c>
      <c r="L6437" t="s">
        <v>67</v>
      </c>
      <c r="M6437" t="s">
        <v>887</v>
      </c>
      <c r="N6437" t="s">
        <v>888</v>
      </c>
      <c r="O6437" s="12">
        <v>2012</v>
      </c>
      <c r="P6437" s="12">
        <v>12</v>
      </c>
      <c r="Q6437" s="12">
        <v>2013</v>
      </c>
      <c r="R6437" s="12">
        <v>8</v>
      </c>
      <c r="S6437">
        <v>9</v>
      </c>
      <c r="T6437" s="7">
        <v>6</v>
      </c>
      <c r="U6437">
        <v>7</v>
      </c>
      <c r="V6437" t="s">
        <v>53</v>
      </c>
      <c r="W6437">
        <f t="shared" si="78"/>
        <v>1440</v>
      </c>
      <c r="X6437" s="5">
        <v>5</v>
      </c>
      <c r="Y6437" s="15" t="s">
        <v>48</v>
      </c>
      <c r="Z6437" t="s">
        <v>83</v>
      </c>
      <c r="AA6437" t="s">
        <v>1087</v>
      </c>
      <c r="AB6437">
        <v>2</v>
      </c>
      <c r="AC6437" s="68" t="s">
        <v>1491</v>
      </c>
      <c r="AD6437" s="68" t="s">
        <v>1688</v>
      </c>
      <c r="AE6437" t="s">
        <v>1490</v>
      </c>
    </row>
    <row r="6438" spans="1:31" ht="14.4" x14ac:dyDescent="0.3">
      <c r="A6438">
        <v>55</v>
      </c>
      <c r="B6438" t="s">
        <v>24</v>
      </c>
      <c r="C6438" t="s">
        <v>413</v>
      </c>
      <c r="D6438" t="s">
        <v>37</v>
      </c>
      <c r="E6438">
        <v>2018</v>
      </c>
      <c r="F6438" t="s">
        <v>382</v>
      </c>
      <c r="G6438" t="s">
        <v>897</v>
      </c>
      <c r="H6438" s="3" t="s">
        <v>898</v>
      </c>
      <c r="I6438" s="8">
        <v>-19.151499999999999</v>
      </c>
      <c r="J6438" s="8">
        <v>-40.064889000000001</v>
      </c>
      <c r="K6438">
        <v>227000000</v>
      </c>
      <c r="L6438" t="s">
        <v>67</v>
      </c>
      <c r="M6438" t="s">
        <v>887</v>
      </c>
      <c r="N6438" t="s">
        <v>888</v>
      </c>
      <c r="O6438" s="12">
        <v>2012</v>
      </c>
      <c r="P6438" s="12">
        <v>12</v>
      </c>
      <c r="Q6438" s="12">
        <v>2013</v>
      </c>
      <c r="R6438" s="12">
        <v>8</v>
      </c>
      <c r="S6438">
        <v>9</v>
      </c>
      <c r="T6438" s="7">
        <v>6</v>
      </c>
      <c r="U6438">
        <v>7</v>
      </c>
      <c r="V6438" t="s">
        <v>53</v>
      </c>
      <c r="W6438">
        <f t="shared" si="78"/>
        <v>1440</v>
      </c>
      <c r="X6438" s="5">
        <v>5</v>
      </c>
      <c r="Y6438" s="15" t="s">
        <v>48</v>
      </c>
      <c r="Z6438" t="s">
        <v>55</v>
      </c>
      <c r="AA6438" t="s">
        <v>861</v>
      </c>
      <c r="AB6438">
        <v>6</v>
      </c>
      <c r="AC6438" s="68" t="s">
        <v>1491</v>
      </c>
      <c r="AD6438" s="68" t="s">
        <v>1688</v>
      </c>
      <c r="AE6438" t="s">
        <v>1490</v>
      </c>
    </row>
    <row r="6439" spans="1:31" ht="14.4" x14ac:dyDescent="0.3">
      <c r="A6439">
        <v>55</v>
      </c>
      <c r="B6439" t="s">
        <v>24</v>
      </c>
      <c r="C6439" t="s">
        <v>413</v>
      </c>
      <c r="D6439" t="s">
        <v>37</v>
      </c>
      <c r="E6439">
        <v>2018</v>
      </c>
      <c r="F6439" t="s">
        <v>382</v>
      </c>
      <c r="G6439" t="s">
        <v>897</v>
      </c>
      <c r="H6439" s="3" t="s">
        <v>898</v>
      </c>
      <c r="I6439" s="8">
        <v>-19.151499999999999</v>
      </c>
      <c r="J6439" s="8">
        <v>-40.064889000000001</v>
      </c>
      <c r="K6439">
        <v>227000000</v>
      </c>
      <c r="L6439" t="s">
        <v>67</v>
      </c>
      <c r="M6439" t="s">
        <v>887</v>
      </c>
      <c r="N6439" t="s">
        <v>888</v>
      </c>
      <c r="O6439" s="12">
        <v>2012</v>
      </c>
      <c r="P6439" s="12">
        <v>12</v>
      </c>
      <c r="Q6439" s="12">
        <v>2013</v>
      </c>
      <c r="R6439" s="12">
        <v>8</v>
      </c>
      <c r="S6439">
        <v>9</v>
      </c>
      <c r="T6439" s="7">
        <v>6</v>
      </c>
      <c r="U6439">
        <v>7</v>
      </c>
      <c r="V6439" t="s">
        <v>53</v>
      </c>
      <c r="W6439">
        <f t="shared" si="78"/>
        <v>1440</v>
      </c>
      <c r="X6439" s="5">
        <v>5</v>
      </c>
      <c r="Y6439" s="15" t="s">
        <v>48</v>
      </c>
      <c r="Z6439" t="s">
        <v>55</v>
      </c>
      <c r="AA6439" t="s">
        <v>1212</v>
      </c>
      <c r="AB6439">
        <v>9</v>
      </c>
      <c r="AC6439" s="68" t="s">
        <v>1491</v>
      </c>
      <c r="AD6439" s="68" t="s">
        <v>1688</v>
      </c>
      <c r="AE6439" t="s">
        <v>1490</v>
      </c>
    </row>
    <row r="6440" spans="1:31" ht="14.4" x14ac:dyDescent="0.3">
      <c r="A6440">
        <v>55</v>
      </c>
      <c r="B6440" t="s">
        <v>24</v>
      </c>
      <c r="C6440" t="s">
        <v>413</v>
      </c>
      <c r="D6440" t="s">
        <v>37</v>
      </c>
      <c r="E6440">
        <v>2018</v>
      </c>
      <c r="F6440" t="s">
        <v>382</v>
      </c>
      <c r="G6440" t="s">
        <v>897</v>
      </c>
      <c r="H6440" s="3" t="s">
        <v>898</v>
      </c>
      <c r="I6440" s="8">
        <v>-19.151499999999999</v>
      </c>
      <c r="J6440" s="8">
        <v>-40.064889000000001</v>
      </c>
      <c r="K6440">
        <v>227000000</v>
      </c>
      <c r="L6440" t="s">
        <v>67</v>
      </c>
      <c r="M6440" t="s">
        <v>887</v>
      </c>
      <c r="N6440" t="s">
        <v>888</v>
      </c>
      <c r="O6440" s="12">
        <v>2012</v>
      </c>
      <c r="P6440" s="12">
        <v>12</v>
      </c>
      <c r="Q6440" s="12">
        <v>2013</v>
      </c>
      <c r="R6440" s="12">
        <v>8</v>
      </c>
      <c r="S6440">
        <v>9</v>
      </c>
      <c r="T6440" s="7">
        <v>6</v>
      </c>
      <c r="U6440">
        <v>7</v>
      </c>
      <c r="V6440" t="s">
        <v>53</v>
      </c>
      <c r="W6440">
        <f t="shared" si="78"/>
        <v>1440</v>
      </c>
      <c r="X6440" s="5">
        <v>5</v>
      </c>
      <c r="Y6440" s="15" t="s">
        <v>48</v>
      </c>
      <c r="Z6440" t="s">
        <v>55</v>
      </c>
      <c r="AA6440" t="s">
        <v>1095</v>
      </c>
      <c r="AB6440">
        <v>4</v>
      </c>
      <c r="AC6440" s="68" t="s">
        <v>1491</v>
      </c>
      <c r="AD6440" s="68" t="s">
        <v>1688</v>
      </c>
      <c r="AE6440" t="s">
        <v>1490</v>
      </c>
    </row>
    <row r="6441" spans="1:31" ht="14.4" x14ac:dyDescent="0.3">
      <c r="A6441">
        <v>55</v>
      </c>
      <c r="B6441" t="s">
        <v>24</v>
      </c>
      <c r="C6441" t="s">
        <v>413</v>
      </c>
      <c r="D6441" t="s">
        <v>37</v>
      </c>
      <c r="E6441">
        <v>2018</v>
      </c>
      <c r="F6441" t="s">
        <v>382</v>
      </c>
      <c r="G6441" t="s">
        <v>897</v>
      </c>
      <c r="H6441" s="3" t="s">
        <v>898</v>
      </c>
      <c r="I6441" s="8">
        <v>-19.151499999999999</v>
      </c>
      <c r="J6441" s="8">
        <v>-40.064889000000001</v>
      </c>
      <c r="K6441">
        <v>227000000</v>
      </c>
      <c r="L6441" t="s">
        <v>67</v>
      </c>
      <c r="M6441" t="s">
        <v>887</v>
      </c>
      <c r="N6441" t="s">
        <v>888</v>
      </c>
      <c r="O6441" s="12">
        <v>2012</v>
      </c>
      <c r="P6441" s="12">
        <v>12</v>
      </c>
      <c r="Q6441" s="12">
        <v>2013</v>
      </c>
      <c r="R6441" s="12">
        <v>8</v>
      </c>
      <c r="S6441">
        <v>9</v>
      </c>
      <c r="T6441" s="7">
        <v>6</v>
      </c>
      <c r="U6441">
        <v>7</v>
      </c>
      <c r="V6441" t="s">
        <v>53</v>
      </c>
      <c r="W6441">
        <f t="shared" si="78"/>
        <v>1440</v>
      </c>
      <c r="X6441" s="5">
        <v>5</v>
      </c>
      <c r="Y6441" s="15" t="s">
        <v>48</v>
      </c>
      <c r="Z6441" t="s">
        <v>55</v>
      </c>
      <c r="AA6441" t="s">
        <v>70</v>
      </c>
      <c r="AB6441">
        <v>4</v>
      </c>
      <c r="AC6441" s="68" t="s">
        <v>1491</v>
      </c>
      <c r="AD6441" s="68" t="s">
        <v>1688</v>
      </c>
      <c r="AE6441" t="s">
        <v>1490</v>
      </c>
    </row>
    <row r="6442" spans="1:31" ht="14.4" x14ac:dyDescent="0.3">
      <c r="A6442">
        <v>55</v>
      </c>
      <c r="B6442" t="s">
        <v>24</v>
      </c>
      <c r="C6442" t="s">
        <v>413</v>
      </c>
      <c r="D6442" t="s">
        <v>37</v>
      </c>
      <c r="E6442">
        <v>2018</v>
      </c>
      <c r="F6442" t="s">
        <v>382</v>
      </c>
      <c r="G6442" t="s">
        <v>897</v>
      </c>
      <c r="H6442" s="3" t="s">
        <v>898</v>
      </c>
      <c r="I6442" s="8">
        <v>-19.151499999999999</v>
      </c>
      <c r="J6442" s="8">
        <v>-40.064889000000001</v>
      </c>
      <c r="K6442">
        <v>227000000</v>
      </c>
      <c r="L6442" t="s">
        <v>67</v>
      </c>
      <c r="M6442" t="s">
        <v>887</v>
      </c>
      <c r="N6442" t="s">
        <v>888</v>
      </c>
      <c r="O6442" s="12">
        <v>2012</v>
      </c>
      <c r="P6442" s="12">
        <v>12</v>
      </c>
      <c r="Q6442" s="12">
        <v>2013</v>
      </c>
      <c r="R6442" s="12">
        <v>8</v>
      </c>
      <c r="S6442">
        <v>9</v>
      </c>
      <c r="T6442" s="7">
        <v>6</v>
      </c>
      <c r="U6442">
        <v>7</v>
      </c>
      <c r="V6442" t="s">
        <v>53</v>
      </c>
      <c r="W6442">
        <f t="shared" si="78"/>
        <v>1440</v>
      </c>
      <c r="X6442" s="5">
        <v>5</v>
      </c>
      <c r="Y6442" s="15" t="s">
        <v>48</v>
      </c>
      <c r="Z6442" t="s">
        <v>49</v>
      </c>
      <c r="AA6442" t="s">
        <v>1081</v>
      </c>
      <c r="AB6442">
        <v>0</v>
      </c>
      <c r="AC6442" s="68" t="s">
        <v>1491</v>
      </c>
      <c r="AD6442" s="68" t="s">
        <v>1688</v>
      </c>
      <c r="AE6442" t="s">
        <v>1490</v>
      </c>
    </row>
    <row r="6443" spans="1:31" ht="14.4" x14ac:dyDescent="0.3">
      <c r="A6443">
        <v>55</v>
      </c>
      <c r="B6443" t="s">
        <v>24</v>
      </c>
      <c r="C6443" t="s">
        <v>413</v>
      </c>
      <c r="D6443" t="s">
        <v>37</v>
      </c>
      <c r="E6443">
        <v>2018</v>
      </c>
      <c r="F6443" t="s">
        <v>382</v>
      </c>
      <c r="G6443" t="s">
        <v>897</v>
      </c>
      <c r="H6443" s="3" t="s">
        <v>898</v>
      </c>
      <c r="I6443" s="8">
        <v>-19.151499999999999</v>
      </c>
      <c r="J6443" s="8">
        <v>-40.064889000000001</v>
      </c>
      <c r="K6443">
        <v>227000000</v>
      </c>
      <c r="L6443" t="s">
        <v>67</v>
      </c>
      <c r="M6443" t="s">
        <v>887</v>
      </c>
      <c r="N6443" t="s">
        <v>888</v>
      </c>
      <c r="O6443" s="12">
        <v>2012</v>
      </c>
      <c r="P6443" s="12">
        <v>12</v>
      </c>
      <c r="Q6443" s="12">
        <v>2013</v>
      </c>
      <c r="R6443" s="12">
        <v>8</v>
      </c>
      <c r="S6443">
        <v>9</v>
      </c>
      <c r="T6443" s="7">
        <v>6</v>
      </c>
      <c r="U6443">
        <v>7</v>
      </c>
      <c r="V6443" t="s">
        <v>53</v>
      </c>
      <c r="W6443">
        <f t="shared" si="78"/>
        <v>1440</v>
      </c>
      <c r="X6443" s="5">
        <v>5</v>
      </c>
      <c r="Y6443" s="15" t="s">
        <v>48</v>
      </c>
      <c r="Z6443" t="s">
        <v>55</v>
      </c>
      <c r="AA6443" t="s">
        <v>496</v>
      </c>
      <c r="AB6443">
        <v>1</v>
      </c>
      <c r="AC6443" s="68" t="s">
        <v>1491</v>
      </c>
      <c r="AD6443" s="68" t="s">
        <v>1688</v>
      </c>
      <c r="AE6443" t="s">
        <v>1490</v>
      </c>
    </row>
    <row r="6444" spans="1:31" ht="14.4" x14ac:dyDescent="0.3">
      <c r="A6444">
        <v>55</v>
      </c>
      <c r="B6444" t="s">
        <v>24</v>
      </c>
      <c r="C6444" t="s">
        <v>413</v>
      </c>
      <c r="D6444" t="s">
        <v>37</v>
      </c>
      <c r="E6444">
        <v>2018</v>
      </c>
      <c r="F6444" t="s">
        <v>382</v>
      </c>
      <c r="G6444" t="s">
        <v>897</v>
      </c>
      <c r="H6444" s="3" t="s">
        <v>898</v>
      </c>
      <c r="I6444" s="8">
        <v>-19.151499999999999</v>
      </c>
      <c r="J6444" s="8">
        <v>-40.064889000000001</v>
      </c>
      <c r="K6444">
        <v>227000000</v>
      </c>
      <c r="L6444" t="s">
        <v>67</v>
      </c>
      <c r="M6444" t="s">
        <v>887</v>
      </c>
      <c r="N6444" t="s">
        <v>888</v>
      </c>
      <c r="O6444" s="12">
        <v>2012</v>
      </c>
      <c r="P6444" s="12">
        <v>12</v>
      </c>
      <c r="Q6444" s="12">
        <v>2013</v>
      </c>
      <c r="R6444" s="12">
        <v>8</v>
      </c>
      <c r="S6444">
        <v>9</v>
      </c>
      <c r="T6444" s="7">
        <v>6</v>
      </c>
      <c r="U6444">
        <v>7</v>
      </c>
      <c r="V6444" t="s">
        <v>53</v>
      </c>
      <c r="W6444">
        <f t="shared" si="78"/>
        <v>1440</v>
      </c>
      <c r="X6444" s="5">
        <v>5</v>
      </c>
      <c r="Y6444" s="15" t="s">
        <v>48</v>
      </c>
      <c r="Z6444" t="s">
        <v>90</v>
      </c>
      <c r="AA6444" t="s">
        <v>666</v>
      </c>
      <c r="AB6444">
        <v>1</v>
      </c>
      <c r="AC6444" s="68" t="s">
        <v>1491</v>
      </c>
      <c r="AD6444" s="68" t="s">
        <v>1688</v>
      </c>
      <c r="AE6444" t="s">
        <v>1490</v>
      </c>
    </row>
    <row r="6445" spans="1:31" ht="14.4" x14ac:dyDescent="0.3">
      <c r="A6445">
        <v>55</v>
      </c>
      <c r="B6445" t="s">
        <v>24</v>
      </c>
      <c r="C6445" t="s">
        <v>413</v>
      </c>
      <c r="D6445" t="s">
        <v>37</v>
      </c>
      <c r="E6445">
        <v>2018</v>
      </c>
      <c r="F6445" t="s">
        <v>382</v>
      </c>
      <c r="G6445" t="s">
        <v>897</v>
      </c>
      <c r="H6445" s="3" t="s">
        <v>898</v>
      </c>
      <c r="I6445" s="8">
        <v>-19.151499999999999</v>
      </c>
      <c r="J6445" s="8">
        <v>-40.064889000000001</v>
      </c>
      <c r="K6445">
        <v>227000000</v>
      </c>
      <c r="L6445" t="s">
        <v>67</v>
      </c>
      <c r="M6445" t="s">
        <v>887</v>
      </c>
      <c r="N6445" t="s">
        <v>888</v>
      </c>
      <c r="O6445" s="12">
        <v>2012</v>
      </c>
      <c r="P6445" s="12">
        <v>12</v>
      </c>
      <c r="Q6445" s="12">
        <v>2013</v>
      </c>
      <c r="R6445" s="12">
        <v>8</v>
      </c>
      <c r="S6445">
        <v>9</v>
      </c>
      <c r="T6445" s="7">
        <v>6</v>
      </c>
      <c r="U6445">
        <v>7</v>
      </c>
      <c r="V6445" t="s">
        <v>53</v>
      </c>
      <c r="W6445">
        <f t="shared" si="78"/>
        <v>1440</v>
      </c>
      <c r="X6445" s="5">
        <v>5</v>
      </c>
      <c r="Y6445" s="15" t="s">
        <v>48</v>
      </c>
      <c r="Z6445" t="s">
        <v>55</v>
      </c>
      <c r="AA6445" t="s">
        <v>114</v>
      </c>
      <c r="AB6445">
        <v>0</v>
      </c>
      <c r="AC6445" s="68" t="s">
        <v>1491</v>
      </c>
      <c r="AD6445" s="68" t="s">
        <v>1688</v>
      </c>
      <c r="AE6445" t="s">
        <v>1490</v>
      </c>
    </row>
    <row r="6446" spans="1:31" ht="14.4" x14ac:dyDescent="0.3">
      <c r="A6446">
        <v>55</v>
      </c>
      <c r="B6446" t="s">
        <v>24</v>
      </c>
      <c r="C6446" t="s">
        <v>413</v>
      </c>
      <c r="D6446" t="s">
        <v>37</v>
      </c>
      <c r="E6446">
        <v>2018</v>
      </c>
      <c r="F6446" t="s">
        <v>382</v>
      </c>
      <c r="G6446" t="s">
        <v>897</v>
      </c>
      <c r="H6446" s="3" t="s">
        <v>898</v>
      </c>
      <c r="I6446" s="8">
        <v>-19.151499999999999</v>
      </c>
      <c r="J6446" s="8">
        <v>-40.064889000000001</v>
      </c>
      <c r="K6446">
        <v>227000000</v>
      </c>
      <c r="L6446" t="s">
        <v>67</v>
      </c>
      <c r="M6446" t="s">
        <v>887</v>
      </c>
      <c r="N6446" t="s">
        <v>888</v>
      </c>
      <c r="O6446" s="12">
        <v>2012</v>
      </c>
      <c r="P6446" s="12">
        <v>12</v>
      </c>
      <c r="Q6446" s="12">
        <v>2013</v>
      </c>
      <c r="R6446" s="12">
        <v>8</v>
      </c>
      <c r="S6446">
        <v>9</v>
      </c>
      <c r="T6446" s="7">
        <v>6</v>
      </c>
      <c r="U6446">
        <v>7</v>
      </c>
      <c r="V6446" t="s">
        <v>53</v>
      </c>
      <c r="W6446">
        <f t="shared" si="78"/>
        <v>1440</v>
      </c>
      <c r="X6446" s="5">
        <v>5</v>
      </c>
      <c r="Y6446" s="15" t="s">
        <v>48</v>
      </c>
      <c r="Z6446" t="s">
        <v>90</v>
      </c>
      <c r="AA6446" t="s">
        <v>1089</v>
      </c>
      <c r="AB6446">
        <v>0</v>
      </c>
      <c r="AC6446" s="68" t="s">
        <v>1491</v>
      </c>
      <c r="AD6446" s="68" t="s">
        <v>1688</v>
      </c>
      <c r="AE6446" t="s">
        <v>1490</v>
      </c>
    </row>
    <row r="6447" spans="1:31" ht="14.4" x14ac:dyDescent="0.3">
      <c r="A6447">
        <v>55</v>
      </c>
      <c r="B6447" t="s">
        <v>24</v>
      </c>
      <c r="C6447" t="s">
        <v>413</v>
      </c>
      <c r="D6447" t="s">
        <v>37</v>
      </c>
      <c r="E6447">
        <v>2018</v>
      </c>
      <c r="F6447" t="s">
        <v>382</v>
      </c>
      <c r="G6447" t="s">
        <v>897</v>
      </c>
      <c r="H6447" s="3" t="s">
        <v>898</v>
      </c>
      <c r="I6447" s="8">
        <v>-19.151499999999999</v>
      </c>
      <c r="J6447" s="8">
        <v>-40.064889000000001</v>
      </c>
      <c r="K6447">
        <v>227000000</v>
      </c>
      <c r="L6447" t="s">
        <v>67</v>
      </c>
      <c r="M6447" t="s">
        <v>887</v>
      </c>
      <c r="N6447" t="s">
        <v>888</v>
      </c>
      <c r="O6447" s="12">
        <v>2012</v>
      </c>
      <c r="P6447" s="12">
        <v>12</v>
      </c>
      <c r="Q6447" s="12">
        <v>2013</v>
      </c>
      <c r="R6447" s="12">
        <v>8</v>
      </c>
      <c r="S6447">
        <v>9</v>
      </c>
      <c r="T6447" s="7">
        <v>6</v>
      </c>
      <c r="U6447">
        <v>7</v>
      </c>
      <c r="V6447" t="s">
        <v>53</v>
      </c>
      <c r="W6447">
        <f t="shared" si="78"/>
        <v>1440</v>
      </c>
      <c r="X6447" s="5">
        <v>5</v>
      </c>
      <c r="Y6447" s="15" t="s">
        <v>48</v>
      </c>
      <c r="Z6447" t="s">
        <v>49</v>
      </c>
      <c r="AA6447" t="s">
        <v>1084</v>
      </c>
      <c r="AB6447">
        <v>0</v>
      </c>
      <c r="AC6447" s="68" t="s">
        <v>1491</v>
      </c>
      <c r="AD6447" s="68" t="s">
        <v>1688</v>
      </c>
      <c r="AE6447" t="s">
        <v>1490</v>
      </c>
    </row>
    <row r="6448" spans="1:31" ht="14.4" x14ac:dyDescent="0.3">
      <c r="A6448">
        <v>55</v>
      </c>
      <c r="B6448" t="s">
        <v>24</v>
      </c>
      <c r="C6448" t="s">
        <v>413</v>
      </c>
      <c r="D6448" t="s">
        <v>37</v>
      </c>
      <c r="E6448">
        <v>2018</v>
      </c>
      <c r="F6448" t="s">
        <v>382</v>
      </c>
      <c r="G6448" t="s">
        <v>897</v>
      </c>
      <c r="H6448" s="3" t="s">
        <v>898</v>
      </c>
      <c r="I6448" s="8">
        <v>-19.151499999999999</v>
      </c>
      <c r="J6448" s="8">
        <v>-40.064889000000001</v>
      </c>
      <c r="K6448">
        <v>227000000</v>
      </c>
      <c r="L6448" t="s">
        <v>67</v>
      </c>
      <c r="M6448" t="s">
        <v>887</v>
      </c>
      <c r="N6448" t="s">
        <v>888</v>
      </c>
      <c r="O6448" s="12">
        <v>2012</v>
      </c>
      <c r="P6448" s="12">
        <v>12</v>
      </c>
      <c r="Q6448" s="12">
        <v>2013</v>
      </c>
      <c r="R6448" s="12">
        <v>8</v>
      </c>
      <c r="S6448">
        <v>9</v>
      </c>
      <c r="T6448" s="7">
        <v>6</v>
      </c>
      <c r="U6448">
        <v>7</v>
      </c>
      <c r="V6448" t="s">
        <v>53</v>
      </c>
      <c r="W6448">
        <f t="shared" si="78"/>
        <v>1440</v>
      </c>
      <c r="X6448" s="5">
        <v>5</v>
      </c>
      <c r="Y6448" s="15" t="s">
        <v>48</v>
      </c>
      <c r="Z6448" t="s">
        <v>55</v>
      </c>
      <c r="AA6448" t="s">
        <v>1091</v>
      </c>
      <c r="AB6448">
        <v>0</v>
      </c>
      <c r="AC6448" s="68" t="s">
        <v>1491</v>
      </c>
      <c r="AD6448" s="68" t="s">
        <v>1688</v>
      </c>
      <c r="AE6448" t="s">
        <v>1490</v>
      </c>
    </row>
    <row r="6449" spans="1:31" ht="14.4" x14ac:dyDescent="0.3">
      <c r="A6449">
        <v>55</v>
      </c>
      <c r="B6449" t="s">
        <v>24</v>
      </c>
      <c r="C6449" t="s">
        <v>413</v>
      </c>
      <c r="D6449" t="s">
        <v>37</v>
      </c>
      <c r="E6449">
        <v>2018</v>
      </c>
      <c r="F6449" t="s">
        <v>382</v>
      </c>
      <c r="G6449" t="s">
        <v>897</v>
      </c>
      <c r="H6449" s="3" t="s">
        <v>898</v>
      </c>
      <c r="I6449" s="8">
        <v>-19.151499999999999</v>
      </c>
      <c r="J6449" s="8">
        <v>-40.064889000000001</v>
      </c>
      <c r="K6449">
        <v>227000000</v>
      </c>
      <c r="L6449" t="s">
        <v>67</v>
      </c>
      <c r="M6449" t="s">
        <v>887</v>
      </c>
      <c r="N6449" t="s">
        <v>888</v>
      </c>
      <c r="O6449" s="12">
        <v>2012</v>
      </c>
      <c r="P6449" s="12">
        <v>12</v>
      </c>
      <c r="Q6449" s="12">
        <v>2013</v>
      </c>
      <c r="R6449" s="12">
        <v>8</v>
      </c>
      <c r="S6449">
        <v>9</v>
      </c>
      <c r="T6449" s="7">
        <v>6</v>
      </c>
      <c r="U6449">
        <v>7</v>
      </c>
      <c r="V6449" t="s">
        <v>53</v>
      </c>
      <c r="W6449">
        <f t="shared" si="78"/>
        <v>1440</v>
      </c>
      <c r="X6449" s="5">
        <v>5</v>
      </c>
      <c r="Y6449" s="15" t="s">
        <v>48</v>
      </c>
      <c r="Z6449" t="s">
        <v>55</v>
      </c>
      <c r="AA6449" t="s">
        <v>1093</v>
      </c>
      <c r="AB6449">
        <v>0</v>
      </c>
      <c r="AC6449" s="68" t="s">
        <v>1491</v>
      </c>
      <c r="AD6449" s="68" t="s">
        <v>1688</v>
      </c>
      <c r="AE6449" t="s">
        <v>1490</v>
      </c>
    </row>
    <row r="6450" spans="1:31" ht="14.4" x14ac:dyDescent="0.3">
      <c r="A6450">
        <v>55</v>
      </c>
      <c r="B6450" t="s">
        <v>24</v>
      </c>
      <c r="C6450" t="s">
        <v>413</v>
      </c>
      <c r="D6450" t="s">
        <v>37</v>
      </c>
      <c r="E6450">
        <v>2018</v>
      </c>
      <c r="F6450" t="s">
        <v>382</v>
      </c>
      <c r="G6450" t="s">
        <v>900</v>
      </c>
      <c r="H6450" s="3" t="s">
        <v>901</v>
      </c>
      <c r="I6450" s="8">
        <v>-19.151499999999999</v>
      </c>
      <c r="J6450" s="8">
        <v>-40.064889000000001</v>
      </c>
      <c r="K6450">
        <v>227000000</v>
      </c>
      <c r="L6450" t="s">
        <v>67</v>
      </c>
      <c r="M6450" t="s">
        <v>887</v>
      </c>
      <c r="N6450" t="s">
        <v>888</v>
      </c>
      <c r="O6450" s="12">
        <v>2012</v>
      </c>
      <c r="P6450" s="12">
        <v>12</v>
      </c>
      <c r="Q6450" s="12">
        <v>2013</v>
      </c>
      <c r="R6450" s="12">
        <v>8</v>
      </c>
      <c r="S6450">
        <v>9</v>
      </c>
      <c r="T6450" s="7">
        <v>6</v>
      </c>
      <c r="U6450">
        <v>7</v>
      </c>
      <c r="V6450" t="s">
        <v>53</v>
      </c>
      <c r="W6450">
        <f t="shared" si="78"/>
        <v>1440</v>
      </c>
      <c r="X6450" s="5">
        <v>5</v>
      </c>
      <c r="Y6450" s="15" t="s">
        <v>48</v>
      </c>
      <c r="Z6450" t="s">
        <v>83</v>
      </c>
      <c r="AA6450" t="s">
        <v>84</v>
      </c>
      <c r="AB6450">
        <v>92</v>
      </c>
      <c r="AC6450" s="68" t="s">
        <v>1491</v>
      </c>
      <c r="AD6450" s="68" t="s">
        <v>1688</v>
      </c>
      <c r="AE6450" t="s">
        <v>1490</v>
      </c>
    </row>
    <row r="6451" spans="1:31" ht="14.4" x14ac:dyDescent="0.3">
      <c r="A6451">
        <v>55</v>
      </c>
      <c r="B6451" t="s">
        <v>24</v>
      </c>
      <c r="C6451" t="s">
        <v>413</v>
      </c>
      <c r="D6451" t="s">
        <v>37</v>
      </c>
      <c r="E6451">
        <v>2018</v>
      </c>
      <c r="F6451" t="s">
        <v>382</v>
      </c>
      <c r="G6451" t="s">
        <v>900</v>
      </c>
      <c r="H6451" s="3" t="s">
        <v>901</v>
      </c>
      <c r="I6451" s="8">
        <v>-19.151499999999999</v>
      </c>
      <c r="J6451" s="8">
        <v>-40.064889000000001</v>
      </c>
      <c r="K6451">
        <v>227000000</v>
      </c>
      <c r="L6451" t="s">
        <v>67</v>
      </c>
      <c r="M6451" t="s">
        <v>887</v>
      </c>
      <c r="N6451" t="s">
        <v>888</v>
      </c>
      <c r="O6451" s="12">
        <v>2012</v>
      </c>
      <c r="P6451" s="12">
        <v>12</v>
      </c>
      <c r="Q6451" s="12">
        <v>2013</v>
      </c>
      <c r="R6451" s="12">
        <v>8</v>
      </c>
      <c r="S6451">
        <v>9</v>
      </c>
      <c r="T6451" s="7">
        <v>6</v>
      </c>
      <c r="U6451">
        <v>7</v>
      </c>
      <c r="V6451" t="s">
        <v>53</v>
      </c>
      <c r="W6451">
        <f t="shared" si="78"/>
        <v>1440</v>
      </c>
      <c r="X6451" s="5">
        <v>5</v>
      </c>
      <c r="Y6451" s="15" t="s">
        <v>48</v>
      </c>
      <c r="Z6451" t="s">
        <v>55</v>
      </c>
      <c r="AA6451" t="s">
        <v>56</v>
      </c>
      <c r="AB6451">
        <v>105</v>
      </c>
      <c r="AC6451" s="68" t="s">
        <v>1491</v>
      </c>
      <c r="AD6451" s="68" t="s">
        <v>1688</v>
      </c>
      <c r="AE6451" t="s">
        <v>1490</v>
      </c>
    </row>
    <row r="6452" spans="1:31" ht="14.4" x14ac:dyDescent="0.3">
      <c r="A6452">
        <v>55</v>
      </c>
      <c r="B6452" t="s">
        <v>24</v>
      </c>
      <c r="C6452" t="s">
        <v>413</v>
      </c>
      <c r="D6452" t="s">
        <v>37</v>
      </c>
      <c r="E6452">
        <v>2018</v>
      </c>
      <c r="F6452" t="s">
        <v>382</v>
      </c>
      <c r="G6452" t="s">
        <v>900</v>
      </c>
      <c r="H6452" s="3" t="s">
        <v>901</v>
      </c>
      <c r="I6452" s="8">
        <v>-19.151499999999999</v>
      </c>
      <c r="J6452" s="8">
        <v>-40.064889000000001</v>
      </c>
      <c r="K6452">
        <v>227000000</v>
      </c>
      <c r="L6452" t="s">
        <v>67</v>
      </c>
      <c r="M6452" t="s">
        <v>887</v>
      </c>
      <c r="N6452" t="s">
        <v>888</v>
      </c>
      <c r="O6452" s="12">
        <v>2012</v>
      </c>
      <c r="P6452" s="12">
        <v>12</v>
      </c>
      <c r="Q6452" s="12">
        <v>2013</v>
      </c>
      <c r="R6452" s="12">
        <v>8</v>
      </c>
      <c r="S6452">
        <v>9</v>
      </c>
      <c r="T6452" s="7">
        <v>6</v>
      </c>
      <c r="U6452">
        <v>7</v>
      </c>
      <c r="V6452" t="s">
        <v>53</v>
      </c>
      <c r="W6452">
        <f t="shared" si="78"/>
        <v>1440</v>
      </c>
      <c r="X6452" s="5">
        <v>5</v>
      </c>
      <c r="Y6452" s="15" t="s">
        <v>48</v>
      </c>
      <c r="Z6452" t="s">
        <v>83</v>
      </c>
      <c r="AA6452" t="s">
        <v>87</v>
      </c>
      <c r="AB6452">
        <v>12</v>
      </c>
      <c r="AC6452" s="68" t="s">
        <v>1491</v>
      </c>
      <c r="AD6452" s="68" t="s">
        <v>1688</v>
      </c>
      <c r="AE6452" t="s">
        <v>1490</v>
      </c>
    </row>
    <row r="6453" spans="1:31" ht="14.4" x14ac:dyDescent="0.3">
      <c r="A6453">
        <v>55</v>
      </c>
      <c r="B6453" t="s">
        <v>24</v>
      </c>
      <c r="C6453" t="s">
        <v>413</v>
      </c>
      <c r="D6453" t="s">
        <v>37</v>
      </c>
      <c r="E6453">
        <v>2018</v>
      </c>
      <c r="F6453" t="s">
        <v>382</v>
      </c>
      <c r="G6453" t="s">
        <v>900</v>
      </c>
      <c r="H6453" s="3" t="s">
        <v>901</v>
      </c>
      <c r="I6453" s="8">
        <v>-19.151499999999999</v>
      </c>
      <c r="J6453" s="8">
        <v>-40.064889000000001</v>
      </c>
      <c r="K6453">
        <v>227000000</v>
      </c>
      <c r="L6453" t="s">
        <v>67</v>
      </c>
      <c r="M6453" t="s">
        <v>887</v>
      </c>
      <c r="N6453" t="s">
        <v>888</v>
      </c>
      <c r="O6453" s="12">
        <v>2012</v>
      </c>
      <c r="P6453" s="12">
        <v>12</v>
      </c>
      <c r="Q6453" s="12">
        <v>2013</v>
      </c>
      <c r="R6453" s="12">
        <v>8</v>
      </c>
      <c r="S6453">
        <v>9</v>
      </c>
      <c r="T6453" s="7">
        <v>6</v>
      </c>
      <c r="U6453">
        <v>7</v>
      </c>
      <c r="V6453" t="s">
        <v>53</v>
      </c>
      <c r="W6453">
        <f t="shared" si="78"/>
        <v>1440</v>
      </c>
      <c r="X6453" s="5">
        <v>5</v>
      </c>
      <c r="Y6453" s="15" t="s">
        <v>48</v>
      </c>
      <c r="Z6453" t="s">
        <v>55</v>
      </c>
      <c r="AA6453" t="s">
        <v>1066</v>
      </c>
      <c r="AB6453">
        <v>27</v>
      </c>
      <c r="AC6453" s="68" t="s">
        <v>1491</v>
      </c>
      <c r="AD6453" s="68" t="s">
        <v>1688</v>
      </c>
      <c r="AE6453" t="s">
        <v>1490</v>
      </c>
    </row>
    <row r="6454" spans="1:31" ht="14.4" x14ac:dyDescent="0.3">
      <c r="A6454">
        <v>55</v>
      </c>
      <c r="B6454" t="s">
        <v>24</v>
      </c>
      <c r="C6454" t="s">
        <v>413</v>
      </c>
      <c r="D6454" t="s">
        <v>37</v>
      </c>
      <c r="E6454">
        <v>2018</v>
      </c>
      <c r="F6454" t="s">
        <v>382</v>
      </c>
      <c r="G6454" t="s">
        <v>900</v>
      </c>
      <c r="H6454" s="3" t="s">
        <v>901</v>
      </c>
      <c r="I6454" s="8">
        <v>-19.151499999999999</v>
      </c>
      <c r="J6454" s="8">
        <v>-40.064889000000001</v>
      </c>
      <c r="K6454">
        <v>227000000</v>
      </c>
      <c r="L6454" t="s">
        <v>67</v>
      </c>
      <c r="M6454" t="s">
        <v>887</v>
      </c>
      <c r="N6454" t="s">
        <v>888</v>
      </c>
      <c r="O6454" s="12">
        <v>2012</v>
      </c>
      <c r="P6454" s="12">
        <v>12</v>
      </c>
      <c r="Q6454" s="12">
        <v>2013</v>
      </c>
      <c r="R6454" s="12">
        <v>8</v>
      </c>
      <c r="S6454">
        <v>9</v>
      </c>
      <c r="T6454" s="7">
        <v>6</v>
      </c>
      <c r="U6454">
        <v>7</v>
      </c>
      <c r="V6454" t="s">
        <v>53</v>
      </c>
      <c r="W6454">
        <f t="shared" si="78"/>
        <v>1440</v>
      </c>
      <c r="X6454" s="5">
        <v>5</v>
      </c>
      <c r="Y6454" s="15" t="s">
        <v>48</v>
      </c>
      <c r="Z6454" t="s">
        <v>55</v>
      </c>
      <c r="AA6454" t="s">
        <v>655</v>
      </c>
      <c r="AB6454">
        <v>6</v>
      </c>
      <c r="AC6454" s="68" t="s">
        <v>1491</v>
      </c>
      <c r="AD6454" s="68" t="s">
        <v>1688</v>
      </c>
      <c r="AE6454" t="s">
        <v>1490</v>
      </c>
    </row>
    <row r="6455" spans="1:31" ht="14.4" x14ac:dyDescent="0.3">
      <c r="A6455">
        <v>55</v>
      </c>
      <c r="B6455" t="s">
        <v>24</v>
      </c>
      <c r="C6455" t="s">
        <v>413</v>
      </c>
      <c r="D6455" t="s">
        <v>37</v>
      </c>
      <c r="E6455">
        <v>2018</v>
      </c>
      <c r="F6455" t="s">
        <v>382</v>
      </c>
      <c r="G6455" t="s">
        <v>900</v>
      </c>
      <c r="H6455" s="3" t="s">
        <v>901</v>
      </c>
      <c r="I6455" s="8">
        <v>-19.151499999999999</v>
      </c>
      <c r="J6455" s="8">
        <v>-40.064889000000001</v>
      </c>
      <c r="K6455">
        <v>227000000</v>
      </c>
      <c r="L6455" t="s">
        <v>67</v>
      </c>
      <c r="M6455" t="s">
        <v>887</v>
      </c>
      <c r="N6455" t="s">
        <v>888</v>
      </c>
      <c r="O6455" s="12">
        <v>2012</v>
      </c>
      <c r="P6455" s="12">
        <v>12</v>
      </c>
      <c r="Q6455" s="12">
        <v>2013</v>
      </c>
      <c r="R6455" s="12">
        <v>8</v>
      </c>
      <c r="S6455">
        <v>9</v>
      </c>
      <c r="T6455" s="7">
        <v>6</v>
      </c>
      <c r="U6455">
        <v>7</v>
      </c>
      <c r="V6455" t="s">
        <v>53</v>
      </c>
      <c r="W6455">
        <f t="shared" si="78"/>
        <v>1440</v>
      </c>
      <c r="X6455" s="5">
        <v>5</v>
      </c>
      <c r="Y6455" s="15" t="s">
        <v>48</v>
      </c>
      <c r="Z6455" t="s">
        <v>55</v>
      </c>
      <c r="AA6455" t="s">
        <v>379</v>
      </c>
      <c r="AB6455">
        <v>13</v>
      </c>
      <c r="AC6455" s="68" t="s">
        <v>1491</v>
      </c>
      <c r="AD6455" s="68" t="s">
        <v>1688</v>
      </c>
      <c r="AE6455" t="s">
        <v>1490</v>
      </c>
    </row>
    <row r="6456" spans="1:31" ht="14.4" x14ac:dyDescent="0.3">
      <c r="A6456">
        <v>55</v>
      </c>
      <c r="B6456" t="s">
        <v>24</v>
      </c>
      <c r="C6456" t="s">
        <v>413</v>
      </c>
      <c r="D6456" t="s">
        <v>37</v>
      </c>
      <c r="E6456">
        <v>2018</v>
      </c>
      <c r="F6456" t="s">
        <v>382</v>
      </c>
      <c r="G6456" t="s">
        <v>900</v>
      </c>
      <c r="H6456" s="3" t="s">
        <v>901</v>
      </c>
      <c r="I6456" s="8">
        <v>-19.151499999999999</v>
      </c>
      <c r="J6456" s="8">
        <v>-40.064889000000001</v>
      </c>
      <c r="K6456">
        <v>227000000</v>
      </c>
      <c r="L6456" t="s">
        <v>67</v>
      </c>
      <c r="M6456" t="s">
        <v>887</v>
      </c>
      <c r="N6456" t="s">
        <v>888</v>
      </c>
      <c r="O6456" s="12">
        <v>2012</v>
      </c>
      <c r="P6456" s="12">
        <v>12</v>
      </c>
      <c r="Q6456" s="12">
        <v>2013</v>
      </c>
      <c r="R6456" s="12">
        <v>8</v>
      </c>
      <c r="S6456">
        <v>9</v>
      </c>
      <c r="T6456" s="7">
        <v>6</v>
      </c>
      <c r="U6456">
        <v>7</v>
      </c>
      <c r="V6456" t="s">
        <v>53</v>
      </c>
      <c r="W6456">
        <f t="shared" si="78"/>
        <v>1440</v>
      </c>
      <c r="X6456" s="5">
        <v>5</v>
      </c>
      <c r="Y6456" s="15" t="s">
        <v>48</v>
      </c>
      <c r="Z6456" t="s">
        <v>55</v>
      </c>
      <c r="AA6456" t="s">
        <v>73</v>
      </c>
      <c r="AB6456">
        <v>5</v>
      </c>
      <c r="AC6456" s="68" t="s">
        <v>1491</v>
      </c>
      <c r="AD6456" s="68" t="s">
        <v>1688</v>
      </c>
      <c r="AE6456" t="s">
        <v>1490</v>
      </c>
    </row>
    <row r="6457" spans="1:31" ht="14.4" x14ac:dyDescent="0.3">
      <c r="A6457">
        <v>55</v>
      </c>
      <c r="B6457" t="s">
        <v>24</v>
      </c>
      <c r="C6457" t="s">
        <v>413</v>
      </c>
      <c r="D6457" t="s">
        <v>37</v>
      </c>
      <c r="E6457">
        <v>2018</v>
      </c>
      <c r="F6457" t="s">
        <v>382</v>
      </c>
      <c r="G6457" t="s">
        <v>900</v>
      </c>
      <c r="H6457" s="3" t="s">
        <v>901</v>
      </c>
      <c r="I6457" s="8">
        <v>-19.151499999999999</v>
      </c>
      <c r="J6457" s="8">
        <v>-40.064889000000001</v>
      </c>
      <c r="K6457">
        <v>227000000</v>
      </c>
      <c r="L6457" t="s">
        <v>67</v>
      </c>
      <c r="M6457" t="s">
        <v>887</v>
      </c>
      <c r="N6457" t="s">
        <v>888</v>
      </c>
      <c r="O6457" s="12">
        <v>2012</v>
      </c>
      <c r="P6457" s="12">
        <v>12</v>
      </c>
      <c r="Q6457" s="12">
        <v>2013</v>
      </c>
      <c r="R6457" s="12">
        <v>8</v>
      </c>
      <c r="S6457">
        <v>9</v>
      </c>
      <c r="T6457" s="7">
        <v>6</v>
      </c>
      <c r="U6457">
        <v>7</v>
      </c>
      <c r="V6457" t="s">
        <v>53</v>
      </c>
      <c r="W6457">
        <f t="shared" si="78"/>
        <v>1440</v>
      </c>
      <c r="X6457" s="5">
        <v>5</v>
      </c>
      <c r="Y6457" s="15" t="s">
        <v>48</v>
      </c>
      <c r="Z6457" t="s">
        <v>55</v>
      </c>
      <c r="AA6457" t="s">
        <v>113</v>
      </c>
      <c r="AB6457">
        <v>10</v>
      </c>
      <c r="AC6457" s="68" t="s">
        <v>1491</v>
      </c>
      <c r="AD6457" s="68" t="s">
        <v>1688</v>
      </c>
      <c r="AE6457" t="s">
        <v>1490</v>
      </c>
    </row>
    <row r="6458" spans="1:31" ht="14.4" x14ac:dyDescent="0.3">
      <c r="A6458">
        <v>55</v>
      </c>
      <c r="B6458" t="s">
        <v>24</v>
      </c>
      <c r="C6458" t="s">
        <v>413</v>
      </c>
      <c r="D6458" t="s">
        <v>37</v>
      </c>
      <c r="E6458">
        <v>2018</v>
      </c>
      <c r="F6458" t="s">
        <v>382</v>
      </c>
      <c r="G6458" t="s">
        <v>900</v>
      </c>
      <c r="H6458" s="3" t="s">
        <v>901</v>
      </c>
      <c r="I6458" s="8">
        <v>-19.151499999999999</v>
      </c>
      <c r="J6458" s="8">
        <v>-40.064889000000001</v>
      </c>
      <c r="K6458">
        <v>227000000</v>
      </c>
      <c r="L6458" t="s">
        <v>67</v>
      </c>
      <c r="M6458" t="s">
        <v>887</v>
      </c>
      <c r="N6458" t="s">
        <v>888</v>
      </c>
      <c r="O6458" s="12">
        <v>2012</v>
      </c>
      <c r="P6458" s="12">
        <v>12</v>
      </c>
      <c r="Q6458" s="12">
        <v>2013</v>
      </c>
      <c r="R6458" s="12">
        <v>8</v>
      </c>
      <c r="S6458">
        <v>9</v>
      </c>
      <c r="T6458" s="7">
        <v>6</v>
      </c>
      <c r="U6458">
        <v>7</v>
      </c>
      <c r="V6458" t="s">
        <v>53</v>
      </c>
      <c r="W6458">
        <f t="shared" si="78"/>
        <v>1440</v>
      </c>
      <c r="X6458" s="5">
        <v>5</v>
      </c>
      <c r="Y6458" s="15" t="s">
        <v>48</v>
      </c>
      <c r="Z6458" t="s">
        <v>55</v>
      </c>
      <c r="AA6458" t="s">
        <v>62</v>
      </c>
      <c r="AB6458">
        <v>16</v>
      </c>
      <c r="AC6458" s="68" t="s">
        <v>1491</v>
      </c>
      <c r="AD6458" s="68" t="s">
        <v>1688</v>
      </c>
      <c r="AE6458" t="s">
        <v>1490</v>
      </c>
    </row>
    <row r="6459" spans="1:31" ht="14.4" x14ac:dyDescent="0.3">
      <c r="A6459">
        <v>55</v>
      </c>
      <c r="B6459" t="s">
        <v>24</v>
      </c>
      <c r="C6459" t="s">
        <v>413</v>
      </c>
      <c r="D6459" t="s">
        <v>37</v>
      </c>
      <c r="E6459">
        <v>2018</v>
      </c>
      <c r="F6459" t="s">
        <v>382</v>
      </c>
      <c r="G6459" t="s">
        <v>900</v>
      </c>
      <c r="H6459" s="3" t="s">
        <v>901</v>
      </c>
      <c r="I6459" s="8">
        <v>-19.151499999999999</v>
      </c>
      <c r="J6459" s="8">
        <v>-40.064889000000001</v>
      </c>
      <c r="K6459">
        <v>227000000</v>
      </c>
      <c r="L6459" t="s">
        <v>67</v>
      </c>
      <c r="M6459" t="s">
        <v>887</v>
      </c>
      <c r="N6459" t="s">
        <v>888</v>
      </c>
      <c r="O6459" s="12">
        <v>2012</v>
      </c>
      <c r="P6459" s="12">
        <v>12</v>
      </c>
      <c r="Q6459" s="12">
        <v>2013</v>
      </c>
      <c r="R6459" s="12">
        <v>8</v>
      </c>
      <c r="S6459">
        <v>9</v>
      </c>
      <c r="T6459" s="7">
        <v>6</v>
      </c>
      <c r="U6459">
        <v>7</v>
      </c>
      <c r="V6459" t="s">
        <v>53</v>
      </c>
      <c r="W6459">
        <f t="shared" si="78"/>
        <v>1440</v>
      </c>
      <c r="X6459" s="5">
        <v>5</v>
      </c>
      <c r="Y6459" s="15" t="s">
        <v>48</v>
      </c>
      <c r="Z6459" t="s">
        <v>55</v>
      </c>
      <c r="AA6459" t="s">
        <v>1064</v>
      </c>
      <c r="AB6459">
        <v>12</v>
      </c>
      <c r="AC6459" s="68" t="s">
        <v>1491</v>
      </c>
      <c r="AD6459" s="68" t="s">
        <v>1688</v>
      </c>
      <c r="AE6459" t="s">
        <v>1490</v>
      </c>
    </row>
    <row r="6460" spans="1:31" ht="14.4" x14ac:dyDescent="0.3">
      <c r="A6460">
        <v>55</v>
      </c>
      <c r="B6460" t="s">
        <v>24</v>
      </c>
      <c r="C6460" t="s">
        <v>413</v>
      </c>
      <c r="D6460" t="s">
        <v>37</v>
      </c>
      <c r="E6460">
        <v>2018</v>
      </c>
      <c r="F6460" t="s">
        <v>382</v>
      </c>
      <c r="G6460" t="s">
        <v>900</v>
      </c>
      <c r="H6460" s="3" t="s">
        <v>901</v>
      </c>
      <c r="I6460" s="8">
        <v>-19.151499999999999</v>
      </c>
      <c r="J6460" s="8">
        <v>-40.064889000000001</v>
      </c>
      <c r="K6460">
        <v>227000000</v>
      </c>
      <c r="L6460" t="s">
        <v>67</v>
      </c>
      <c r="M6460" t="s">
        <v>887</v>
      </c>
      <c r="N6460" t="s">
        <v>888</v>
      </c>
      <c r="O6460" s="12">
        <v>2012</v>
      </c>
      <c r="P6460" s="12">
        <v>12</v>
      </c>
      <c r="Q6460" s="12">
        <v>2013</v>
      </c>
      <c r="R6460" s="12">
        <v>8</v>
      </c>
      <c r="S6460">
        <v>9</v>
      </c>
      <c r="T6460" s="7">
        <v>6</v>
      </c>
      <c r="U6460">
        <v>7</v>
      </c>
      <c r="V6460" t="s">
        <v>53</v>
      </c>
      <c r="W6460">
        <f t="shared" si="78"/>
        <v>1440</v>
      </c>
      <c r="X6460" s="5">
        <v>5</v>
      </c>
      <c r="Y6460" s="15" t="s">
        <v>48</v>
      </c>
      <c r="Z6460" t="s">
        <v>83</v>
      </c>
      <c r="AA6460" t="s">
        <v>1088</v>
      </c>
      <c r="AB6460">
        <v>5</v>
      </c>
      <c r="AC6460" s="68" t="s">
        <v>1491</v>
      </c>
      <c r="AD6460" s="68" t="s">
        <v>1688</v>
      </c>
      <c r="AE6460" t="s">
        <v>1490</v>
      </c>
    </row>
    <row r="6461" spans="1:31" ht="14.4" x14ac:dyDescent="0.3">
      <c r="A6461">
        <v>55</v>
      </c>
      <c r="B6461" t="s">
        <v>24</v>
      </c>
      <c r="C6461" t="s">
        <v>413</v>
      </c>
      <c r="D6461" t="s">
        <v>37</v>
      </c>
      <c r="E6461">
        <v>2018</v>
      </c>
      <c r="F6461" t="s">
        <v>382</v>
      </c>
      <c r="G6461" t="s">
        <v>900</v>
      </c>
      <c r="H6461" s="3" t="s">
        <v>901</v>
      </c>
      <c r="I6461" s="8">
        <v>-19.151499999999999</v>
      </c>
      <c r="J6461" s="8">
        <v>-40.064889000000001</v>
      </c>
      <c r="K6461">
        <v>227000000</v>
      </c>
      <c r="L6461" t="s">
        <v>67</v>
      </c>
      <c r="M6461" t="s">
        <v>887</v>
      </c>
      <c r="N6461" t="s">
        <v>888</v>
      </c>
      <c r="O6461" s="12">
        <v>2012</v>
      </c>
      <c r="P6461" s="12">
        <v>12</v>
      </c>
      <c r="Q6461" s="12">
        <v>2013</v>
      </c>
      <c r="R6461" s="12">
        <v>8</v>
      </c>
      <c r="S6461">
        <v>9</v>
      </c>
      <c r="T6461" s="7">
        <v>6</v>
      </c>
      <c r="U6461">
        <v>7</v>
      </c>
      <c r="V6461" t="s">
        <v>53</v>
      </c>
      <c r="W6461">
        <f t="shared" si="78"/>
        <v>1440</v>
      </c>
      <c r="X6461" s="5">
        <v>5</v>
      </c>
      <c r="Y6461" s="15" t="s">
        <v>48</v>
      </c>
      <c r="Z6461" t="s">
        <v>90</v>
      </c>
      <c r="AA6461" t="s">
        <v>91</v>
      </c>
      <c r="AB6461">
        <v>8</v>
      </c>
      <c r="AC6461" s="68" t="s">
        <v>1491</v>
      </c>
      <c r="AD6461" s="68" t="s">
        <v>1688</v>
      </c>
      <c r="AE6461" t="s">
        <v>1490</v>
      </c>
    </row>
    <row r="6462" spans="1:31" ht="14.4" x14ac:dyDescent="0.3">
      <c r="A6462">
        <v>55</v>
      </c>
      <c r="B6462" t="s">
        <v>24</v>
      </c>
      <c r="C6462" t="s">
        <v>413</v>
      </c>
      <c r="D6462" t="s">
        <v>37</v>
      </c>
      <c r="E6462">
        <v>2018</v>
      </c>
      <c r="F6462" t="s">
        <v>382</v>
      </c>
      <c r="G6462" t="s">
        <v>900</v>
      </c>
      <c r="H6462" s="3" t="s">
        <v>901</v>
      </c>
      <c r="I6462" s="8">
        <v>-19.151499999999999</v>
      </c>
      <c r="J6462" s="8">
        <v>-40.064889000000001</v>
      </c>
      <c r="K6462">
        <v>227000000</v>
      </c>
      <c r="L6462" t="s">
        <v>67</v>
      </c>
      <c r="M6462" t="s">
        <v>887</v>
      </c>
      <c r="N6462" t="s">
        <v>888</v>
      </c>
      <c r="O6462" s="12">
        <v>2012</v>
      </c>
      <c r="P6462" s="12">
        <v>12</v>
      </c>
      <c r="Q6462" s="12">
        <v>2013</v>
      </c>
      <c r="R6462" s="12">
        <v>8</v>
      </c>
      <c r="S6462">
        <v>9</v>
      </c>
      <c r="T6462" s="7">
        <v>6</v>
      </c>
      <c r="U6462">
        <v>7</v>
      </c>
      <c r="V6462" t="s">
        <v>53</v>
      </c>
      <c r="W6462">
        <f t="shared" si="78"/>
        <v>1440</v>
      </c>
      <c r="X6462" s="5">
        <v>5</v>
      </c>
      <c r="Y6462" s="15" t="s">
        <v>48</v>
      </c>
      <c r="Z6462" t="s">
        <v>83</v>
      </c>
      <c r="AA6462" t="s">
        <v>1087</v>
      </c>
      <c r="AB6462">
        <v>2</v>
      </c>
      <c r="AC6462" s="68" t="s">
        <v>1491</v>
      </c>
      <c r="AD6462" s="68" t="s">
        <v>1688</v>
      </c>
      <c r="AE6462" t="s">
        <v>1490</v>
      </c>
    </row>
    <row r="6463" spans="1:31" ht="14.4" x14ac:dyDescent="0.3">
      <c r="A6463">
        <v>55</v>
      </c>
      <c r="B6463" t="s">
        <v>24</v>
      </c>
      <c r="C6463" t="s">
        <v>413</v>
      </c>
      <c r="D6463" t="s">
        <v>37</v>
      </c>
      <c r="E6463">
        <v>2018</v>
      </c>
      <c r="F6463" t="s">
        <v>382</v>
      </c>
      <c r="G6463" t="s">
        <v>900</v>
      </c>
      <c r="H6463" s="3" t="s">
        <v>901</v>
      </c>
      <c r="I6463" s="8">
        <v>-19.151499999999999</v>
      </c>
      <c r="J6463" s="8">
        <v>-40.064889000000001</v>
      </c>
      <c r="K6463">
        <v>227000000</v>
      </c>
      <c r="L6463" t="s">
        <v>67</v>
      </c>
      <c r="M6463" t="s">
        <v>887</v>
      </c>
      <c r="N6463" t="s">
        <v>888</v>
      </c>
      <c r="O6463" s="12">
        <v>2012</v>
      </c>
      <c r="P6463" s="12">
        <v>12</v>
      </c>
      <c r="Q6463" s="12">
        <v>2013</v>
      </c>
      <c r="R6463" s="12">
        <v>8</v>
      </c>
      <c r="S6463">
        <v>9</v>
      </c>
      <c r="T6463" s="7">
        <v>6</v>
      </c>
      <c r="U6463">
        <v>7</v>
      </c>
      <c r="V6463" t="s">
        <v>53</v>
      </c>
      <c r="W6463">
        <f t="shared" si="78"/>
        <v>1440</v>
      </c>
      <c r="X6463" s="5">
        <v>5</v>
      </c>
      <c r="Y6463" s="15" t="s">
        <v>48</v>
      </c>
      <c r="Z6463" t="s">
        <v>55</v>
      </c>
      <c r="AA6463" t="s">
        <v>861</v>
      </c>
      <c r="AB6463">
        <v>6</v>
      </c>
      <c r="AC6463" s="68" t="s">
        <v>1491</v>
      </c>
      <c r="AD6463" s="68" t="s">
        <v>1688</v>
      </c>
      <c r="AE6463" t="s">
        <v>1490</v>
      </c>
    </row>
    <row r="6464" spans="1:31" ht="14.4" x14ac:dyDescent="0.3">
      <c r="A6464">
        <v>55</v>
      </c>
      <c r="B6464" t="s">
        <v>24</v>
      </c>
      <c r="C6464" t="s">
        <v>413</v>
      </c>
      <c r="D6464" t="s">
        <v>37</v>
      </c>
      <c r="E6464">
        <v>2018</v>
      </c>
      <c r="F6464" t="s">
        <v>382</v>
      </c>
      <c r="G6464" t="s">
        <v>900</v>
      </c>
      <c r="H6464" s="3" t="s">
        <v>901</v>
      </c>
      <c r="I6464" s="8">
        <v>-19.151499999999999</v>
      </c>
      <c r="J6464" s="8">
        <v>-40.064889000000001</v>
      </c>
      <c r="K6464">
        <v>227000000</v>
      </c>
      <c r="L6464" t="s">
        <v>67</v>
      </c>
      <c r="M6464" t="s">
        <v>887</v>
      </c>
      <c r="N6464" t="s">
        <v>888</v>
      </c>
      <c r="O6464" s="12">
        <v>2012</v>
      </c>
      <c r="P6464" s="12">
        <v>12</v>
      </c>
      <c r="Q6464" s="12">
        <v>2013</v>
      </c>
      <c r="R6464" s="12">
        <v>8</v>
      </c>
      <c r="S6464">
        <v>9</v>
      </c>
      <c r="T6464" s="7">
        <v>6</v>
      </c>
      <c r="U6464">
        <v>7</v>
      </c>
      <c r="V6464" t="s">
        <v>53</v>
      </c>
      <c r="W6464">
        <f t="shared" si="78"/>
        <v>1440</v>
      </c>
      <c r="X6464" s="5">
        <v>5</v>
      </c>
      <c r="Y6464" s="15" t="s">
        <v>48</v>
      </c>
      <c r="Z6464" t="s">
        <v>55</v>
      </c>
      <c r="AA6464" t="s">
        <v>1212</v>
      </c>
      <c r="AB6464">
        <v>1</v>
      </c>
      <c r="AC6464" s="68" t="s">
        <v>1491</v>
      </c>
      <c r="AD6464" s="68" t="s">
        <v>1688</v>
      </c>
      <c r="AE6464" t="s">
        <v>1490</v>
      </c>
    </row>
    <row r="6465" spans="1:31" ht="14.4" x14ac:dyDescent="0.3">
      <c r="A6465">
        <v>55</v>
      </c>
      <c r="B6465" t="s">
        <v>24</v>
      </c>
      <c r="C6465" t="s">
        <v>413</v>
      </c>
      <c r="D6465" t="s">
        <v>37</v>
      </c>
      <c r="E6465">
        <v>2018</v>
      </c>
      <c r="F6465" t="s">
        <v>382</v>
      </c>
      <c r="G6465" t="s">
        <v>900</v>
      </c>
      <c r="H6465" s="3" t="s">
        <v>901</v>
      </c>
      <c r="I6465" s="8">
        <v>-19.151499999999999</v>
      </c>
      <c r="J6465" s="8">
        <v>-40.064889000000001</v>
      </c>
      <c r="K6465">
        <v>227000000</v>
      </c>
      <c r="L6465" t="s">
        <v>67</v>
      </c>
      <c r="M6465" t="s">
        <v>887</v>
      </c>
      <c r="N6465" t="s">
        <v>888</v>
      </c>
      <c r="O6465" s="12">
        <v>2012</v>
      </c>
      <c r="P6465" s="12">
        <v>12</v>
      </c>
      <c r="Q6465" s="12">
        <v>2013</v>
      </c>
      <c r="R6465" s="12">
        <v>8</v>
      </c>
      <c r="S6465">
        <v>9</v>
      </c>
      <c r="T6465" s="7">
        <v>6</v>
      </c>
      <c r="U6465">
        <v>7</v>
      </c>
      <c r="V6465" t="s">
        <v>53</v>
      </c>
      <c r="W6465">
        <f t="shared" si="78"/>
        <v>1440</v>
      </c>
      <c r="X6465" s="5">
        <v>5</v>
      </c>
      <c r="Y6465" s="15" t="s">
        <v>48</v>
      </c>
      <c r="Z6465" t="s">
        <v>55</v>
      </c>
      <c r="AA6465" t="s">
        <v>1095</v>
      </c>
      <c r="AB6465">
        <v>0</v>
      </c>
      <c r="AC6465" s="68" t="s">
        <v>1491</v>
      </c>
      <c r="AD6465" s="68" t="s">
        <v>1688</v>
      </c>
      <c r="AE6465" t="s">
        <v>1490</v>
      </c>
    </row>
    <row r="6466" spans="1:31" ht="14.4" x14ac:dyDescent="0.3">
      <c r="A6466">
        <v>55</v>
      </c>
      <c r="B6466" t="s">
        <v>24</v>
      </c>
      <c r="C6466" t="s">
        <v>413</v>
      </c>
      <c r="D6466" t="s">
        <v>37</v>
      </c>
      <c r="E6466">
        <v>2018</v>
      </c>
      <c r="F6466" t="s">
        <v>382</v>
      </c>
      <c r="G6466" t="s">
        <v>900</v>
      </c>
      <c r="H6466" s="3" t="s">
        <v>901</v>
      </c>
      <c r="I6466" s="8">
        <v>-19.151499999999999</v>
      </c>
      <c r="J6466" s="8">
        <v>-40.064889000000001</v>
      </c>
      <c r="K6466">
        <v>227000000</v>
      </c>
      <c r="L6466" t="s">
        <v>67</v>
      </c>
      <c r="M6466" t="s">
        <v>887</v>
      </c>
      <c r="N6466" t="s">
        <v>888</v>
      </c>
      <c r="O6466" s="12">
        <v>2012</v>
      </c>
      <c r="P6466" s="12">
        <v>12</v>
      </c>
      <c r="Q6466" s="12">
        <v>2013</v>
      </c>
      <c r="R6466" s="12">
        <v>8</v>
      </c>
      <c r="S6466">
        <v>9</v>
      </c>
      <c r="T6466" s="7">
        <v>6</v>
      </c>
      <c r="U6466">
        <v>7</v>
      </c>
      <c r="V6466" t="s">
        <v>53</v>
      </c>
      <c r="W6466">
        <f t="shared" si="78"/>
        <v>1440</v>
      </c>
      <c r="X6466" s="5">
        <v>5</v>
      </c>
      <c r="Y6466" s="15" t="s">
        <v>48</v>
      </c>
      <c r="Z6466" t="s">
        <v>55</v>
      </c>
      <c r="AA6466" t="s">
        <v>70</v>
      </c>
      <c r="AB6466">
        <v>3</v>
      </c>
      <c r="AC6466" s="68" t="s">
        <v>1491</v>
      </c>
      <c r="AD6466" s="68" t="s">
        <v>1688</v>
      </c>
      <c r="AE6466" t="s">
        <v>1490</v>
      </c>
    </row>
    <row r="6467" spans="1:31" ht="14.4" x14ac:dyDescent="0.3">
      <c r="A6467">
        <v>55</v>
      </c>
      <c r="B6467" t="s">
        <v>24</v>
      </c>
      <c r="C6467" t="s">
        <v>413</v>
      </c>
      <c r="D6467" t="s">
        <v>37</v>
      </c>
      <c r="E6467">
        <v>2018</v>
      </c>
      <c r="F6467" t="s">
        <v>382</v>
      </c>
      <c r="G6467" t="s">
        <v>900</v>
      </c>
      <c r="H6467" s="3" t="s">
        <v>901</v>
      </c>
      <c r="I6467" s="8">
        <v>-19.151499999999999</v>
      </c>
      <c r="J6467" s="8">
        <v>-40.064889000000001</v>
      </c>
      <c r="K6467">
        <v>227000000</v>
      </c>
      <c r="L6467" t="s">
        <v>67</v>
      </c>
      <c r="M6467" t="s">
        <v>887</v>
      </c>
      <c r="N6467" t="s">
        <v>888</v>
      </c>
      <c r="O6467" s="12">
        <v>2012</v>
      </c>
      <c r="P6467" s="12">
        <v>12</v>
      </c>
      <c r="Q6467" s="12">
        <v>2013</v>
      </c>
      <c r="R6467" s="12">
        <v>8</v>
      </c>
      <c r="S6467">
        <v>9</v>
      </c>
      <c r="T6467" s="7">
        <v>6</v>
      </c>
      <c r="U6467">
        <v>7</v>
      </c>
      <c r="V6467" t="s">
        <v>53</v>
      </c>
      <c r="W6467">
        <f t="shared" si="78"/>
        <v>1440</v>
      </c>
      <c r="X6467" s="5">
        <v>5</v>
      </c>
      <c r="Y6467" s="15" t="s">
        <v>48</v>
      </c>
      <c r="Z6467" t="s">
        <v>49</v>
      </c>
      <c r="AA6467" t="s">
        <v>1081</v>
      </c>
      <c r="AB6467">
        <v>1</v>
      </c>
      <c r="AC6467" s="68" t="s">
        <v>1491</v>
      </c>
      <c r="AD6467" s="68" t="s">
        <v>1688</v>
      </c>
      <c r="AE6467" t="s">
        <v>1490</v>
      </c>
    </row>
    <row r="6468" spans="1:31" ht="14.4" x14ac:dyDescent="0.3">
      <c r="A6468">
        <v>55</v>
      </c>
      <c r="B6468" t="s">
        <v>24</v>
      </c>
      <c r="C6468" t="s">
        <v>413</v>
      </c>
      <c r="D6468" t="s">
        <v>37</v>
      </c>
      <c r="E6468">
        <v>2018</v>
      </c>
      <c r="F6468" t="s">
        <v>382</v>
      </c>
      <c r="G6468" t="s">
        <v>900</v>
      </c>
      <c r="H6468" s="3" t="s">
        <v>901</v>
      </c>
      <c r="I6468" s="8">
        <v>-19.151499999999999</v>
      </c>
      <c r="J6468" s="8">
        <v>-40.064889000000001</v>
      </c>
      <c r="K6468">
        <v>227000000</v>
      </c>
      <c r="L6468" t="s">
        <v>67</v>
      </c>
      <c r="M6468" t="s">
        <v>887</v>
      </c>
      <c r="N6468" t="s">
        <v>888</v>
      </c>
      <c r="O6468" s="12">
        <v>2012</v>
      </c>
      <c r="P6468" s="12">
        <v>12</v>
      </c>
      <c r="Q6468" s="12">
        <v>2013</v>
      </c>
      <c r="R6468" s="12">
        <v>8</v>
      </c>
      <c r="S6468">
        <v>9</v>
      </c>
      <c r="T6468" s="7">
        <v>6</v>
      </c>
      <c r="U6468">
        <v>7</v>
      </c>
      <c r="V6468" t="s">
        <v>53</v>
      </c>
      <c r="W6468">
        <f t="shared" si="78"/>
        <v>1440</v>
      </c>
      <c r="X6468" s="5">
        <v>5</v>
      </c>
      <c r="Y6468" s="15" t="s">
        <v>48</v>
      </c>
      <c r="Z6468" t="s">
        <v>55</v>
      </c>
      <c r="AA6468" t="s">
        <v>496</v>
      </c>
      <c r="AB6468">
        <v>0</v>
      </c>
      <c r="AC6468" s="68" t="s">
        <v>1491</v>
      </c>
      <c r="AD6468" s="68" t="s">
        <v>1688</v>
      </c>
      <c r="AE6468" t="s">
        <v>1490</v>
      </c>
    </row>
    <row r="6469" spans="1:31" ht="14.4" x14ac:dyDescent="0.3">
      <c r="A6469">
        <v>55</v>
      </c>
      <c r="B6469" t="s">
        <v>24</v>
      </c>
      <c r="C6469" t="s">
        <v>413</v>
      </c>
      <c r="D6469" t="s">
        <v>37</v>
      </c>
      <c r="E6469">
        <v>2018</v>
      </c>
      <c r="F6469" t="s">
        <v>382</v>
      </c>
      <c r="G6469" t="s">
        <v>900</v>
      </c>
      <c r="H6469" s="3" t="s">
        <v>901</v>
      </c>
      <c r="I6469" s="8">
        <v>-19.151499999999999</v>
      </c>
      <c r="J6469" s="8">
        <v>-40.064889000000001</v>
      </c>
      <c r="K6469">
        <v>227000000</v>
      </c>
      <c r="L6469" t="s">
        <v>67</v>
      </c>
      <c r="M6469" t="s">
        <v>887</v>
      </c>
      <c r="N6469" t="s">
        <v>888</v>
      </c>
      <c r="O6469" s="12">
        <v>2012</v>
      </c>
      <c r="P6469" s="12">
        <v>12</v>
      </c>
      <c r="Q6469" s="12">
        <v>2013</v>
      </c>
      <c r="R6469" s="12">
        <v>8</v>
      </c>
      <c r="S6469">
        <v>9</v>
      </c>
      <c r="T6469" s="7">
        <v>6</v>
      </c>
      <c r="U6469">
        <v>7</v>
      </c>
      <c r="V6469" t="s">
        <v>53</v>
      </c>
      <c r="W6469">
        <f t="shared" si="78"/>
        <v>1440</v>
      </c>
      <c r="X6469" s="5">
        <v>5</v>
      </c>
      <c r="Y6469" s="15" t="s">
        <v>48</v>
      </c>
      <c r="Z6469" t="s">
        <v>90</v>
      </c>
      <c r="AA6469" t="s">
        <v>666</v>
      </c>
      <c r="AB6469">
        <v>0</v>
      </c>
      <c r="AC6469" s="68" t="s">
        <v>1491</v>
      </c>
      <c r="AD6469" s="68" t="s">
        <v>1688</v>
      </c>
      <c r="AE6469" t="s">
        <v>1490</v>
      </c>
    </row>
    <row r="6470" spans="1:31" ht="14.4" x14ac:dyDescent="0.3">
      <c r="A6470">
        <v>55</v>
      </c>
      <c r="B6470" t="s">
        <v>24</v>
      </c>
      <c r="C6470" t="s">
        <v>413</v>
      </c>
      <c r="D6470" t="s">
        <v>37</v>
      </c>
      <c r="E6470">
        <v>2018</v>
      </c>
      <c r="F6470" t="s">
        <v>382</v>
      </c>
      <c r="G6470" t="s">
        <v>900</v>
      </c>
      <c r="H6470" s="3" t="s">
        <v>901</v>
      </c>
      <c r="I6470" s="8">
        <v>-19.151499999999999</v>
      </c>
      <c r="J6470" s="8">
        <v>-40.064889000000001</v>
      </c>
      <c r="K6470">
        <v>227000000</v>
      </c>
      <c r="L6470" t="s">
        <v>67</v>
      </c>
      <c r="M6470" t="s">
        <v>887</v>
      </c>
      <c r="N6470" t="s">
        <v>888</v>
      </c>
      <c r="O6470" s="12">
        <v>2012</v>
      </c>
      <c r="P6470" s="12">
        <v>12</v>
      </c>
      <c r="Q6470" s="12">
        <v>2013</v>
      </c>
      <c r="R6470" s="12">
        <v>8</v>
      </c>
      <c r="S6470">
        <v>9</v>
      </c>
      <c r="T6470" s="7">
        <v>6</v>
      </c>
      <c r="U6470">
        <v>7</v>
      </c>
      <c r="V6470" t="s">
        <v>53</v>
      </c>
      <c r="W6470">
        <f t="shared" si="78"/>
        <v>1440</v>
      </c>
      <c r="X6470" s="5">
        <v>5</v>
      </c>
      <c r="Y6470" s="15" t="s">
        <v>48</v>
      </c>
      <c r="Z6470" t="s">
        <v>55</v>
      </c>
      <c r="AA6470" t="s">
        <v>114</v>
      </c>
      <c r="AB6470">
        <v>2</v>
      </c>
      <c r="AC6470" s="68" t="s">
        <v>1491</v>
      </c>
      <c r="AD6470" s="68" t="s">
        <v>1688</v>
      </c>
      <c r="AE6470" t="s">
        <v>1490</v>
      </c>
    </row>
    <row r="6471" spans="1:31" ht="14.4" x14ac:dyDescent="0.3">
      <c r="A6471">
        <v>55</v>
      </c>
      <c r="B6471" t="s">
        <v>24</v>
      </c>
      <c r="C6471" t="s">
        <v>413</v>
      </c>
      <c r="D6471" t="s">
        <v>37</v>
      </c>
      <c r="E6471">
        <v>2018</v>
      </c>
      <c r="F6471" t="s">
        <v>382</v>
      </c>
      <c r="G6471" t="s">
        <v>900</v>
      </c>
      <c r="H6471" s="3" t="s">
        <v>901</v>
      </c>
      <c r="I6471" s="8">
        <v>-19.151499999999999</v>
      </c>
      <c r="J6471" s="8">
        <v>-40.064889000000001</v>
      </c>
      <c r="K6471">
        <v>227000000</v>
      </c>
      <c r="L6471" t="s">
        <v>67</v>
      </c>
      <c r="M6471" t="s">
        <v>887</v>
      </c>
      <c r="N6471" t="s">
        <v>888</v>
      </c>
      <c r="O6471" s="12">
        <v>2012</v>
      </c>
      <c r="P6471" s="12">
        <v>12</v>
      </c>
      <c r="Q6471" s="12">
        <v>2013</v>
      </c>
      <c r="R6471" s="12">
        <v>8</v>
      </c>
      <c r="S6471">
        <v>9</v>
      </c>
      <c r="T6471" s="7">
        <v>6</v>
      </c>
      <c r="U6471">
        <v>7</v>
      </c>
      <c r="V6471" t="s">
        <v>53</v>
      </c>
      <c r="W6471">
        <f t="shared" si="78"/>
        <v>1440</v>
      </c>
      <c r="X6471" s="5">
        <v>5</v>
      </c>
      <c r="Y6471" s="15" t="s">
        <v>48</v>
      </c>
      <c r="Z6471" t="s">
        <v>90</v>
      </c>
      <c r="AA6471" t="s">
        <v>1089</v>
      </c>
      <c r="AB6471">
        <v>0</v>
      </c>
      <c r="AC6471" s="68" t="s">
        <v>1491</v>
      </c>
      <c r="AD6471" s="68" t="s">
        <v>1688</v>
      </c>
      <c r="AE6471" t="s">
        <v>1490</v>
      </c>
    </row>
    <row r="6472" spans="1:31" ht="14.4" x14ac:dyDescent="0.3">
      <c r="A6472">
        <v>55</v>
      </c>
      <c r="B6472" t="s">
        <v>24</v>
      </c>
      <c r="C6472" t="s">
        <v>413</v>
      </c>
      <c r="D6472" t="s">
        <v>37</v>
      </c>
      <c r="E6472">
        <v>2018</v>
      </c>
      <c r="F6472" t="s">
        <v>382</v>
      </c>
      <c r="G6472" t="s">
        <v>900</v>
      </c>
      <c r="H6472" s="3" t="s">
        <v>901</v>
      </c>
      <c r="I6472" s="8">
        <v>-19.151499999999999</v>
      </c>
      <c r="J6472" s="8">
        <v>-40.064889000000001</v>
      </c>
      <c r="K6472">
        <v>227000000</v>
      </c>
      <c r="L6472" t="s">
        <v>67</v>
      </c>
      <c r="M6472" t="s">
        <v>887</v>
      </c>
      <c r="N6472" t="s">
        <v>888</v>
      </c>
      <c r="O6472" s="12">
        <v>2012</v>
      </c>
      <c r="P6472" s="12">
        <v>12</v>
      </c>
      <c r="Q6472" s="12">
        <v>2013</v>
      </c>
      <c r="R6472" s="12">
        <v>8</v>
      </c>
      <c r="S6472">
        <v>9</v>
      </c>
      <c r="T6472" s="7">
        <v>6</v>
      </c>
      <c r="U6472">
        <v>7</v>
      </c>
      <c r="V6472" t="s">
        <v>53</v>
      </c>
      <c r="W6472">
        <f t="shared" si="78"/>
        <v>1440</v>
      </c>
      <c r="X6472" s="5">
        <v>5</v>
      </c>
      <c r="Y6472" s="15" t="s">
        <v>48</v>
      </c>
      <c r="Z6472" t="s">
        <v>49</v>
      </c>
      <c r="AA6472" t="s">
        <v>1084</v>
      </c>
      <c r="AB6472">
        <v>0</v>
      </c>
      <c r="AC6472" s="68" t="s">
        <v>1491</v>
      </c>
      <c r="AD6472" s="68" t="s">
        <v>1688</v>
      </c>
      <c r="AE6472" t="s">
        <v>1490</v>
      </c>
    </row>
    <row r="6473" spans="1:31" ht="14.4" x14ac:dyDescent="0.3">
      <c r="A6473">
        <v>55</v>
      </c>
      <c r="B6473" t="s">
        <v>24</v>
      </c>
      <c r="C6473" t="s">
        <v>413</v>
      </c>
      <c r="D6473" t="s">
        <v>37</v>
      </c>
      <c r="E6473">
        <v>2018</v>
      </c>
      <c r="F6473" t="s">
        <v>382</v>
      </c>
      <c r="G6473" t="s">
        <v>900</v>
      </c>
      <c r="H6473" s="3" t="s">
        <v>901</v>
      </c>
      <c r="I6473" s="8">
        <v>-19.151499999999999</v>
      </c>
      <c r="J6473" s="8">
        <v>-40.064889000000001</v>
      </c>
      <c r="K6473">
        <v>227000000</v>
      </c>
      <c r="L6473" t="s">
        <v>67</v>
      </c>
      <c r="M6473" t="s">
        <v>887</v>
      </c>
      <c r="N6473" t="s">
        <v>888</v>
      </c>
      <c r="O6473" s="12">
        <v>2012</v>
      </c>
      <c r="P6473" s="12">
        <v>12</v>
      </c>
      <c r="Q6473" s="12">
        <v>2013</v>
      </c>
      <c r="R6473" s="12">
        <v>8</v>
      </c>
      <c r="S6473">
        <v>9</v>
      </c>
      <c r="T6473" s="7">
        <v>6</v>
      </c>
      <c r="U6473">
        <v>7</v>
      </c>
      <c r="V6473" t="s">
        <v>53</v>
      </c>
      <c r="W6473">
        <f t="shared" si="78"/>
        <v>1440</v>
      </c>
      <c r="X6473" s="5">
        <v>5</v>
      </c>
      <c r="Y6473" s="15" t="s">
        <v>48</v>
      </c>
      <c r="Z6473" t="s">
        <v>55</v>
      </c>
      <c r="AA6473" t="s">
        <v>1091</v>
      </c>
      <c r="AB6473">
        <v>1</v>
      </c>
      <c r="AC6473" s="68" t="s">
        <v>1491</v>
      </c>
      <c r="AD6473" s="68" t="s">
        <v>1688</v>
      </c>
      <c r="AE6473" t="s">
        <v>1490</v>
      </c>
    </row>
    <row r="6474" spans="1:31" ht="14.4" x14ac:dyDescent="0.3">
      <c r="A6474">
        <v>55</v>
      </c>
      <c r="B6474" t="s">
        <v>24</v>
      </c>
      <c r="C6474" t="s">
        <v>413</v>
      </c>
      <c r="D6474" t="s">
        <v>37</v>
      </c>
      <c r="E6474">
        <v>2018</v>
      </c>
      <c r="F6474" t="s">
        <v>382</v>
      </c>
      <c r="G6474" t="s">
        <v>900</v>
      </c>
      <c r="H6474" s="3" t="s">
        <v>901</v>
      </c>
      <c r="I6474" s="8">
        <v>-19.151499999999999</v>
      </c>
      <c r="J6474" s="8">
        <v>-40.064889000000001</v>
      </c>
      <c r="K6474">
        <v>227000000</v>
      </c>
      <c r="L6474" t="s">
        <v>67</v>
      </c>
      <c r="M6474" t="s">
        <v>887</v>
      </c>
      <c r="N6474" t="s">
        <v>888</v>
      </c>
      <c r="O6474" s="12">
        <v>2012</v>
      </c>
      <c r="P6474" s="12">
        <v>12</v>
      </c>
      <c r="Q6474" s="12">
        <v>2013</v>
      </c>
      <c r="R6474" s="12">
        <v>8</v>
      </c>
      <c r="S6474">
        <v>9</v>
      </c>
      <c r="T6474" s="7">
        <v>6</v>
      </c>
      <c r="U6474">
        <v>7</v>
      </c>
      <c r="V6474" t="s">
        <v>53</v>
      </c>
      <c r="W6474">
        <f t="shared" si="78"/>
        <v>1440</v>
      </c>
      <c r="X6474" s="5">
        <v>5</v>
      </c>
      <c r="Y6474" s="15" t="s">
        <v>48</v>
      </c>
      <c r="Z6474" t="s">
        <v>55</v>
      </c>
      <c r="AA6474" t="s">
        <v>1093</v>
      </c>
      <c r="AB6474">
        <v>0</v>
      </c>
      <c r="AC6474" s="68" t="s">
        <v>1491</v>
      </c>
      <c r="AD6474" s="68" t="s">
        <v>1688</v>
      </c>
      <c r="AE6474" t="s">
        <v>1490</v>
      </c>
    </row>
    <row r="6475" spans="1:31" ht="14.4" x14ac:dyDescent="0.3">
      <c r="A6475">
        <v>56</v>
      </c>
      <c r="B6475" t="s">
        <v>24</v>
      </c>
      <c r="C6475" t="s">
        <v>513</v>
      </c>
      <c r="D6475" t="s">
        <v>514</v>
      </c>
      <c r="E6475">
        <v>2013</v>
      </c>
      <c r="F6475" t="s">
        <v>722</v>
      </c>
      <c r="G6475" t="s">
        <v>903</v>
      </c>
      <c r="H6475" s="3" t="s">
        <v>904</v>
      </c>
      <c r="I6475" s="8">
        <v>-9.7547219999999992</v>
      </c>
      <c r="J6475" s="8">
        <v>-67.670833000000002</v>
      </c>
      <c r="K6475">
        <v>36650000</v>
      </c>
      <c r="L6475" t="s">
        <v>67</v>
      </c>
      <c r="M6475" t="s">
        <v>905</v>
      </c>
      <c r="N6475" t="s">
        <v>577</v>
      </c>
      <c r="O6475" s="12">
        <v>2005</v>
      </c>
      <c r="P6475" s="12">
        <v>12</v>
      </c>
      <c r="Q6475" s="12">
        <v>2006</v>
      </c>
      <c r="R6475" s="12">
        <v>9</v>
      </c>
      <c r="S6475">
        <v>10</v>
      </c>
      <c r="T6475" s="7">
        <v>6</v>
      </c>
      <c r="U6475">
        <v>6</v>
      </c>
      <c r="V6475" t="s">
        <v>1060</v>
      </c>
      <c r="W6475">
        <f t="shared" ref="W6475:W7005" si="79">6*60</f>
        <v>360</v>
      </c>
      <c r="X6475" s="5">
        <v>3</v>
      </c>
      <c r="Y6475" s="15" t="s">
        <v>48</v>
      </c>
      <c r="Z6475" t="s">
        <v>49</v>
      </c>
      <c r="AA6475" t="s">
        <v>1105</v>
      </c>
      <c r="AB6475">
        <v>0</v>
      </c>
      <c r="AC6475" s="68" t="s">
        <v>1493</v>
      </c>
      <c r="AD6475" s="68" t="s">
        <v>1650</v>
      </c>
      <c r="AE6475" t="s">
        <v>1492</v>
      </c>
    </row>
    <row r="6476" spans="1:31" ht="14.4" x14ac:dyDescent="0.3">
      <c r="A6476">
        <v>56</v>
      </c>
      <c r="B6476" t="s">
        <v>24</v>
      </c>
      <c r="C6476" t="s">
        <v>513</v>
      </c>
      <c r="D6476" t="s">
        <v>514</v>
      </c>
      <c r="E6476">
        <v>2013</v>
      </c>
      <c r="F6476" t="s">
        <v>722</v>
      </c>
      <c r="G6476" t="s">
        <v>903</v>
      </c>
      <c r="H6476" s="3" t="s">
        <v>904</v>
      </c>
      <c r="I6476" s="8">
        <v>-9.7547219999999992</v>
      </c>
      <c r="J6476" s="8">
        <v>-67.670833000000002</v>
      </c>
      <c r="K6476">
        <v>36650000</v>
      </c>
      <c r="L6476" t="s">
        <v>67</v>
      </c>
      <c r="M6476" t="s">
        <v>905</v>
      </c>
      <c r="N6476" t="s">
        <v>577</v>
      </c>
      <c r="O6476" s="12">
        <v>2005</v>
      </c>
      <c r="P6476" s="12">
        <v>12</v>
      </c>
      <c r="Q6476" s="12">
        <v>2006</v>
      </c>
      <c r="R6476" s="12">
        <v>9</v>
      </c>
      <c r="S6476">
        <v>10</v>
      </c>
      <c r="T6476" s="7">
        <v>6</v>
      </c>
      <c r="U6476">
        <v>6</v>
      </c>
      <c r="V6476" t="s">
        <v>1060</v>
      </c>
      <c r="W6476">
        <f t="shared" si="79"/>
        <v>360</v>
      </c>
      <c r="X6476" s="5">
        <v>3</v>
      </c>
      <c r="Y6476" s="15" t="s">
        <v>48</v>
      </c>
      <c r="Z6476" t="s">
        <v>49</v>
      </c>
      <c r="AA6476" t="s">
        <v>483</v>
      </c>
      <c r="AB6476">
        <v>1</v>
      </c>
      <c r="AC6476" s="68" t="s">
        <v>1493</v>
      </c>
      <c r="AD6476" s="68" t="s">
        <v>1650</v>
      </c>
      <c r="AE6476" t="s">
        <v>1492</v>
      </c>
    </row>
    <row r="6477" spans="1:31" ht="14.4" x14ac:dyDescent="0.3">
      <c r="A6477">
        <v>56</v>
      </c>
      <c r="B6477" t="s">
        <v>24</v>
      </c>
      <c r="C6477" t="s">
        <v>513</v>
      </c>
      <c r="D6477" t="s">
        <v>514</v>
      </c>
      <c r="E6477">
        <v>2013</v>
      </c>
      <c r="F6477" t="s">
        <v>722</v>
      </c>
      <c r="G6477" t="s">
        <v>903</v>
      </c>
      <c r="H6477" s="3" t="s">
        <v>904</v>
      </c>
      <c r="I6477" s="8">
        <v>-9.7547219999999992</v>
      </c>
      <c r="J6477" s="8">
        <v>-67.670833000000002</v>
      </c>
      <c r="K6477">
        <v>36650000</v>
      </c>
      <c r="L6477" t="s">
        <v>67</v>
      </c>
      <c r="M6477" t="s">
        <v>905</v>
      </c>
      <c r="N6477" t="s">
        <v>577</v>
      </c>
      <c r="O6477" s="12">
        <v>2005</v>
      </c>
      <c r="P6477" s="12">
        <v>12</v>
      </c>
      <c r="Q6477" s="12">
        <v>2006</v>
      </c>
      <c r="R6477" s="12">
        <v>9</v>
      </c>
      <c r="S6477">
        <v>10</v>
      </c>
      <c r="T6477" s="7">
        <v>6</v>
      </c>
      <c r="U6477">
        <v>6</v>
      </c>
      <c r="V6477" t="s">
        <v>1060</v>
      </c>
      <c r="W6477">
        <f t="shared" si="79"/>
        <v>360</v>
      </c>
      <c r="X6477" s="5">
        <v>3</v>
      </c>
      <c r="Y6477" s="15" t="s">
        <v>48</v>
      </c>
      <c r="Z6477" t="s">
        <v>49</v>
      </c>
      <c r="AA6477" t="s">
        <v>490</v>
      </c>
      <c r="AB6477">
        <v>1</v>
      </c>
      <c r="AC6477" s="68" t="s">
        <v>1493</v>
      </c>
      <c r="AD6477" s="68" t="s">
        <v>1650</v>
      </c>
      <c r="AE6477" t="s">
        <v>1492</v>
      </c>
    </row>
    <row r="6478" spans="1:31" ht="14.4" x14ac:dyDescent="0.3">
      <c r="A6478">
        <v>56</v>
      </c>
      <c r="B6478" t="s">
        <v>24</v>
      </c>
      <c r="C6478" t="s">
        <v>513</v>
      </c>
      <c r="D6478" t="s">
        <v>514</v>
      </c>
      <c r="E6478">
        <v>2013</v>
      </c>
      <c r="F6478" t="s">
        <v>722</v>
      </c>
      <c r="G6478" t="s">
        <v>903</v>
      </c>
      <c r="H6478" s="3" t="s">
        <v>904</v>
      </c>
      <c r="I6478" s="8">
        <v>-9.7547219999999992</v>
      </c>
      <c r="J6478" s="8">
        <v>-67.670833000000002</v>
      </c>
      <c r="K6478">
        <v>36650000</v>
      </c>
      <c r="L6478" t="s">
        <v>67</v>
      </c>
      <c r="M6478" t="s">
        <v>905</v>
      </c>
      <c r="N6478" t="s">
        <v>577</v>
      </c>
      <c r="O6478" s="12">
        <v>2005</v>
      </c>
      <c r="P6478" s="12">
        <v>12</v>
      </c>
      <c r="Q6478" s="12">
        <v>2006</v>
      </c>
      <c r="R6478" s="12">
        <v>9</v>
      </c>
      <c r="S6478">
        <v>10</v>
      </c>
      <c r="T6478" s="7">
        <v>6</v>
      </c>
      <c r="U6478">
        <v>6</v>
      </c>
      <c r="V6478" t="s">
        <v>1060</v>
      </c>
      <c r="W6478">
        <f t="shared" si="79"/>
        <v>360</v>
      </c>
      <c r="X6478" s="5">
        <v>3</v>
      </c>
      <c r="Y6478" s="15" t="s">
        <v>48</v>
      </c>
      <c r="Z6478" t="s">
        <v>49</v>
      </c>
      <c r="AA6478" t="s">
        <v>1079</v>
      </c>
      <c r="AB6478">
        <v>0</v>
      </c>
      <c r="AC6478" s="68" t="s">
        <v>1493</v>
      </c>
      <c r="AD6478" s="68" t="s">
        <v>1650</v>
      </c>
      <c r="AE6478" t="s">
        <v>1492</v>
      </c>
    </row>
    <row r="6479" spans="1:31" ht="14.4" x14ac:dyDescent="0.3">
      <c r="A6479">
        <v>56</v>
      </c>
      <c r="B6479" t="s">
        <v>24</v>
      </c>
      <c r="C6479" t="s">
        <v>513</v>
      </c>
      <c r="D6479" t="s">
        <v>514</v>
      </c>
      <c r="E6479">
        <v>2013</v>
      </c>
      <c r="F6479" t="s">
        <v>722</v>
      </c>
      <c r="G6479" t="s">
        <v>903</v>
      </c>
      <c r="H6479" s="3" t="s">
        <v>904</v>
      </c>
      <c r="I6479" s="8">
        <v>-9.7547219999999992</v>
      </c>
      <c r="J6479" s="8">
        <v>-67.670833000000002</v>
      </c>
      <c r="K6479">
        <v>36650000</v>
      </c>
      <c r="L6479" t="s">
        <v>67</v>
      </c>
      <c r="M6479" t="s">
        <v>905</v>
      </c>
      <c r="N6479" t="s">
        <v>577</v>
      </c>
      <c r="O6479" s="12">
        <v>2005</v>
      </c>
      <c r="P6479" s="12">
        <v>12</v>
      </c>
      <c r="Q6479" s="12">
        <v>2006</v>
      </c>
      <c r="R6479" s="12">
        <v>9</v>
      </c>
      <c r="S6479">
        <v>10</v>
      </c>
      <c r="T6479" s="7">
        <v>6</v>
      </c>
      <c r="U6479">
        <v>6</v>
      </c>
      <c r="V6479" t="s">
        <v>1060</v>
      </c>
      <c r="W6479">
        <f t="shared" si="79"/>
        <v>360</v>
      </c>
      <c r="X6479" s="5">
        <v>3</v>
      </c>
      <c r="Y6479" s="15" t="s">
        <v>48</v>
      </c>
      <c r="Z6479" t="s">
        <v>49</v>
      </c>
      <c r="AA6479" t="s">
        <v>50</v>
      </c>
      <c r="AB6479">
        <v>0</v>
      </c>
      <c r="AC6479" s="68" t="s">
        <v>1493</v>
      </c>
      <c r="AD6479" s="68" t="s">
        <v>1650</v>
      </c>
      <c r="AE6479" t="s">
        <v>1492</v>
      </c>
    </row>
    <row r="6480" spans="1:31" ht="14.4" x14ac:dyDescent="0.3">
      <c r="A6480">
        <v>56</v>
      </c>
      <c r="B6480" t="s">
        <v>24</v>
      </c>
      <c r="C6480" t="s">
        <v>513</v>
      </c>
      <c r="D6480" t="s">
        <v>514</v>
      </c>
      <c r="E6480">
        <v>2013</v>
      </c>
      <c r="F6480" t="s">
        <v>722</v>
      </c>
      <c r="G6480" t="s">
        <v>903</v>
      </c>
      <c r="H6480" s="3" t="s">
        <v>904</v>
      </c>
      <c r="I6480" s="8">
        <v>-9.7547219999999992</v>
      </c>
      <c r="J6480" s="8">
        <v>-67.670833000000002</v>
      </c>
      <c r="K6480">
        <v>36650000</v>
      </c>
      <c r="L6480" t="s">
        <v>67</v>
      </c>
      <c r="M6480" t="s">
        <v>905</v>
      </c>
      <c r="N6480" t="s">
        <v>577</v>
      </c>
      <c r="O6480" s="12">
        <v>2005</v>
      </c>
      <c r="P6480" s="12">
        <v>12</v>
      </c>
      <c r="Q6480" s="12">
        <v>2006</v>
      </c>
      <c r="R6480" s="12">
        <v>9</v>
      </c>
      <c r="S6480">
        <v>10</v>
      </c>
      <c r="T6480" s="7">
        <v>6</v>
      </c>
      <c r="U6480">
        <v>6</v>
      </c>
      <c r="V6480" t="s">
        <v>1060</v>
      </c>
      <c r="W6480">
        <f t="shared" si="79"/>
        <v>360</v>
      </c>
      <c r="X6480" s="5">
        <v>3</v>
      </c>
      <c r="Y6480" s="15" t="s">
        <v>48</v>
      </c>
      <c r="Z6480" t="s">
        <v>55</v>
      </c>
      <c r="AA6480" t="s">
        <v>1080</v>
      </c>
      <c r="AB6480">
        <v>1</v>
      </c>
      <c r="AC6480" s="68" t="s">
        <v>1493</v>
      </c>
      <c r="AD6480" s="68" t="s">
        <v>1650</v>
      </c>
      <c r="AE6480" t="s">
        <v>1492</v>
      </c>
    </row>
    <row r="6481" spans="1:31" ht="14.4" x14ac:dyDescent="0.3">
      <c r="A6481">
        <v>56</v>
      </c>
      <c r="B6481" t="s">
        <v>24</v>
      </c>
      <c r="C6481" t="s">
        <v>513</v>
      </c>
      <c r="D6481" t="s">
        <v>514</v>
      </c>
      <c r="E6481">
        <v>2013</v>
      </c>
      <c r="F6481" t="s">
        <v>722</v>
      </c>
      <c r="G6481" t="s">
        <v>903</v>
      </c>
      <c r="H6481" s="3" t="s">
        <v>904</v>
      </c>
      <c r="I6481" s="8">
        <v>-9.7547219999999992</v>
      </c>
      <c r="J6481" s="8">
        <v>-67.670833000000002</v>
      </c>
      <c r="K6481">
        <v>36650000</v>
      </c>
      <c r="L6481" t="s">
        <v>67</v>
      </c>
      <c r="M6481" t="s">
        <v>905</v>
      </c>
      <c r="N6481" t="s">
        <v>577</v>
      </c>
      <c r="O6481" s="12">
        <v>2005</v>
      </c>
      <c r="P6481" s="12">
        <v>12</v>
      </c>
      <c r="Q6481" s="12">
        <v>2006</v>
      </c>
      <c r="R6481" s="12">
        <v>9</v>
      </c>
      <c r="S6481">
        <v>10</v>
      </c>
      <c r="T6481" s="7">
        <v>6</v>
      </c>
      <c r="U6481">
        <v>6</v>
      </c>
      <c r="V6481" t="s">
        <v>1060</v>
      </c>
      <c r="W6481">
        <f t="shared" si="79"/>
        <v>360</v>
      </c>
      <c r="X6481" s="5">
        <v>3</v>
      </c>
      <c r="Y6481" s="15" t="s">
        <v>48</v>
      </c>
      <c r="Z6481" t="s">
        <v>55</v>
      </c>
      <c r="AA6481" t="s">
        <v>859</v>
      </c>
      <c r="AB6481">
        <v>12</v>
      </c>
      <c r="AC6481" s="68" t="s">
        <v>1493</v>
      </c>
      <c r="AD6481" s="68" t="s">
        <v>1650</v>
      </c>
      <c r="AE6481" t="s">
        <v>1492</v>
      </c>
    </row>
    <row r="6482" spans="1:31" ht="14.4" x14ac:dyDescent="0.3">
      <c r="A6482">
        <v>56</v>
      </c>
      <c r="B6482" t="s">
        <v>24</v>
      </c>
      <c r="C6482" t="s">
        <v>513</v>
      </c>
      <c r="D6482" t="s">
        <v>514</v>
      </c>
      <c r="E6482">
        <v>2013</v>
      </c>
      <c r="F6482" t="s">
        <v>722</v>
      </c>
      <c r="G6482" t="s">
        <v>903</v>
      </c>
      <c r="H6482" s="3" t="s">
        <v>904</v>
      </c>
      <c r="I6482" s="8">
        <v>-9.7547219999999992</v>
      </c>
      <c r="J6482" s="8">
        <v>-67.670833000000002</v>
      </c>
      <c r="K6482">
        <v>36650000</v>
      </c>
      <c r="L6482" t="s">
        <v>67</v>
      </c>
      <c r="M6482" t="s">
        <v>905</v>
      </c>
      <c r="N6482" t="s">
        <v>577</v>
      </c>
      <c r="O6482" s="12">
        <v>2005</v>
      </c>
      <c r="P6482" s="12">
        <v>12</v>
      </c>
      <c r="Q6482" s="12">
        <v>2006</v>
      </c>
      <c r="R6482" s="12">
        <v>9</v>
      </c>
      <c r="S6482">
        <v>10</v>
      </c>
      <c r="T6482" s="7">
        <v>6</v>
      </c>
      <c r="U6482">
        <v>6</v>
      </c>
      <c r="V6482" t="s">
        <v>1060</v>
      </c>
      <c r="W6482">
        <f t="shared" si="79"/>
        <v>360</v>
      </c>
      <c r="X6482" s="5">
        <v>3</v>
      </c>
      <c r="Y6482" s="15" t="s">
        <v>48</v>
      </c>
      <c r="Z6482" t="s">
        <v>55</v>
      </c>
      <c r="AA6482" t="s">
        <v>1054</v>
      </c>
      <c r="AB6482">
        <v>0</v>
      </c>
      <c r="AC6482" s="68" t="s">
        <v>1493</v>
      </c>
      <c r="AD6482" s="68" t="s">
        <v>1650</v>
      </c>
      <c r="AE6482" t="s">
        <v>1492</v>
      </c>
    </row>
    <row r="6483" spans="1:31" ht="14.4" x14ac:dyDescent="0.3">
      <c r="A6483">
        <v>56</v>
      </c>
      <c r="B6483" t="s">
        <v>24</v>
      </c>
      <c r="C6483" t="s">
        <v>513</v>
      </c>
      <c r="D6483" t="s">
        <v>514</v>
      </c>
      <c r="E6483">
        <v>2013</v>
      </c>
      <c r="F6483" t="s">
        <v>722</v>
      </c>
      <c r="G6483" t="s">
        <v>903</v>
      </c>
      <c r="H6483" s="3" t="s">
        <v>904</v>
      </c>
      <c r="I6483" s="8">
        <v>-9.7547219999999992</v>
      </c>
      <c r="J6483" s="8">
        <v>-67.670833000000002</v>
      </c>
      <c r="K6483">
        <v>36650000</v>
      </c>
      <c r="L6483" t="s">
        <v>67</v>
      </c>
      <c r="M6483" t="s">
        <v>905</v>
      </c>
      <c r="N6483" t="s">
        <v>577</v>
      </c>
      <c r="O6483" s="12">
        <v>2005</v>
      </c>
      <c r="P6483" s="12">
        <v>12</v>
      </c>
      <c r="Q6483" s="12">
        <v>2006</v>
      </c>
      <c r="R6483" s="12">
        <v>9</v>
      </c>
      <c r="S6483">
        <v>10</v>
      </c>
      <c r="T6483" s="7">
        <v>6</v>
      </c>
      <c r="U6483">
        <v>6</v>
      </c>
      <c r="V6483" t="s">
        <v>1060</v>
      </c>
      <c r="W6483">
        <f t="shared" si="79"/>
        <v>360</v>
      </c>
      <c r="X6483" s="5">
        <v>3</v>
      </c>
      <c r="Y6483" s="15" t="s">
        <v>48</v>
      </c>
      <c r="Z6483" t="s">
        <v>55</v>
      </c>
      <c r="AA6483" t="s">
        <v>890</v>
      </c>
      <c r="AB6483">
        <v>6</v>
      </c>
      <c r="AC6483" s="68" t="s">
        <v>1493</v>
      </c>
      <c r="AD6483" s="68" t="s">
        <v>1650</v>
      </c>
      <c r="AE6483" t="s">
        <v>1492</v>
      </c>
    </row>
    <row r="6484" spans="1:31" ht="14.4" x14ac:dyDescent="0.3">
      <c r="A6484">
        <v>56</v>
      </c>
      <c r="B6484" t="s">
        <v>24</v>
      </c>
      <c r="C6484" t="s">
        <v>513</v>
      </c>
      <c r="D6484" t="s">
        <v>514</v>
      </c>
      <c r="E6484">
        <v>2013</v>
      </c>
      <c r="F6484" t="s">
        <v>722</v>
      </c>
      <c r="G6484" t="s">
        <v>903</v>
      </c>
      <c r="H6484" s="3" t="s">
        <v>904</v>
      </c>
      <c r="I6484" s="8">
        <v>-9.7547219999999992</v>
      </c>
      <c r="J6484" s="8">
        <v>-67.670833000000002</v>
      </c>
      <c r="K6484">
        <v>36650000</v>
      </c>
      <c r="L6484" t="s">
        <v>67</v>
      </c>
      <c r="M6484" t="s">
        <v>905</v>
      </c>
      <c r="N6484" t="s">
        <v>577</v>
      </c>
      <c r="O6484" s="12">
        <v>2005</v>
      </c>
      <c r="P6484" s="12">
        <v>12</v>
      </c>
      <c r="Q6484" s="12">
        <v>2006</v>
      </c>
      <c r="R6484" s="12">
        <v>9</v>
      </c>
      <c r="S6484">
        <v>10</v>
      </c>
      <c r="T6484" s="7">
        <v>6</v>
      </c>
      <c r="U6484">
        <v>6</v>
      </c>
      <c r="V6484" t="s">
        <v>1060</v>
      </c>
      <c r="W6484">
        <f t="shared" si="79"/>
        <v>360</v>
      </c>
      <c r="X6484" s="5">
        <v>3</v>
      </c>
      <c r="Y6484" s="15" t="s">
        <v>48</v>
      </c>
      <c r="Z6484" t="s">
        <v>55</v>
      </c>
      <c r="AA6484" t="s">
        <v>496</v>
      </c>
      <c r="AB6484">
        <v>0</v>
      </c>
      <c r="AC6484" s="68" t="s">
        <v>1493</v>
      </c>
      <c r="AD6484" s="68" t="s">
        <v>1650</v>
      </c>
      <c r="AE6484" t="s">
        <v>1492</v>
      </c>
    </row>
    <row r="6485" spans="1:31" ht="14.4" x14ac:dyDescent="0.3">
      <c r="A6485">
        <v>56</v>
      </c>
      <c r="B6485" t="s">
        <v>24</v>
      </c>
      <c r="C6485" t="s">
        <v>513</v>
      </c>
      <c r="D6485" t="s">
        <v>514</v>
      </c>
      <c r="E6485">
        <v>2013</v>
      </c>
      <c r="F6485" t="s">
        <v>722</v>
      </c>
      <c r="G6485" t="s">
        <v>903</v>
      </c>
      <c r="H6485" s="3" t="s">
        <v>904</v>
      </c>
      <c r="I6485" s="8">
        <v>-9.7547219999999992</v>
      </c>
      <c r="J6485" s="8">
        <v>-67.670833000000002</v>
      </c>
      <c r="K6485">
        <v>36650000</v>
      </c>
      <c r="L6485" t="s">
        <v>67</v>
      </c>
      <c r="M6485" t="s">
        <v>905</v>
      </c>
      <c r="N6485" t="s">
        <v>577</v>
      </c>
      <c r="O6485" s="12">
        <v>2005</v>
      </c>
      <c r="P6485" s="12">
        <v>12</v>
      </c>
      <c r="Q6485" s="12">
        <v>2006</v>
      </c>
      <c r="R6485" s="12">
        <v>9</v>
      </c>
      <c r="S6485">
        <v>10</v>
      </c>
      <c r="T6485" s="7">
        <v>6</v>
      </c>
      <c r="U6485">
        <v>6</v>
      </c>
      <c r="V6485" t="s">
        <v>1060</v>
      </c>
      <c r="W6485">
        <f t="shared" si="79"/>
        <v>360</v>
      </c>
      <c r="X6485" s="5">
        <v>3</v>
      </c>
      <c r="Y6485" s="15" t="s">
        <v>48</v>
      </c>
      <c r="Z6485" t="s">
        <v>55</v>
      </c>
      <c r="AA6485" t="s">
        <v>860</v>
      </c>
      <c r="AB6485">
        <v>5</v>
      </c>
      <c r="AC6485" s="68" t="s">
        <v>1493</v>
      </c>
      <c r="AD6485" s="68" t="s">
        <v>1650</v>
      </c>
      <c r="AE6485" t="s">
        <v>1492</v>
      </c>
    </row>
    <row r="6486" spans="1:31" ht="14.4" x14ac:dyDescent="0.3">
      <c r="A6486">
        <v>56</v>
      </c>
      <c r="B6486" t="s">
        <v>24</v>
      </c>
      <c r="C6486" t="s">
        <v>513</v>
      </c>
      <c r="D6486" t="s">
        <v>514</v>
      </c>
      <c r="E6486">
        <v>2013</v>
      </c>
      <c r="F6486" t="s">
        <v>722</v>
      </c>
      <c r="G6486" t="s">
        <v>903</v>
      </c>
      <c r="H6486" s="3" t="s">
        <v>904</v>
      </c>
      <c r="I6486" s="8">
        <v>-9.7547219999999992</v>
      </c>
      <c r="J6486" s="8">
        <v>-67.670833000000002</v>
      </c>
      <c r="K6486">
        <v>36650000</v>
      </c>
      <c r="L6486" t="s">
        <v>67</v>
      </c>
      <c r="M6486" t="s">
        <v>905</v>
      </c>
      <c r="N6486" t="s">
        <v>577</v>
      </c>
      <c r="O6486" s="12">
        <v>2005</v>
      </c>
      <c r="P6486" s="12">
        <v>12</v>
      </c>
      <c r="Q6486" s="12">
        <v>2006</v>
      </c>
      <c r="R6486" s="12">
        <v>9</v>
      </c>
      <c r="S6486">
        <v>10</v>
      </c>
      <c r="T6486" s="7">
        <v>6</v>
      </c>
      <c r="U6486">
        <v>6</v>
      </c>
      <c r="V6486" t="s">
        <v>1060</v>
      </c>
      <c r="W6486">
        <f t="shared" si="79"/>
        <v>360</v>
      </c>
      <c r="X6486" s="5">
        <v>3</v>
      </c>
      <c r="Y6486" s="15" t="s">
        <v>48</v>
      </c>
      <c r="Z6486" t="s">
        <v>55</v>
      </c>
      <c r="AA6486" t="s">
        <v>861</v>
      </c>
      <c r="AB6486">
        <v>9</v>
      </c>
      <c r="AC6486" s="68" t="s">
        <v>1493</v>
      </c>
      <c r="AD6486" s="68" t="s">
        <v>1650</v>
      </c>
      <c r="AE6486" t="s">
        <v>1492</v>
      </c>
    </row>
    <row r="6487" spans="1:31" ht="14.4" x14ac:dyDescent="0.3">
      <c r="A6487">
        <v>56</v>
      </c>
      <c r="B6487" t="s">
        <v>24</v>
      </c>
      <c r="C6487" t="s">
        <v>513</v>
      </c>
      <c r="D6487" t="s">
        <v>514</v>
      </c>
      <c r="E6487">
        <v>2013</v>
      </c>
      <c r="F6487" t="s">
        <v>722</v>
      </c>
      <c r="G6487" t="s">
        <v>903</v>
      </c>
      <c r="H6487" s="3" t="s">
        <v>904</v>
      </c>
      <c r="I6487" s="8">
        <v>-9.7547219999999992</v>
      </c>
      <c r="J6487" s="8">
        <v>-67.670833000000002</v>
      </c>
      <c r="K6487">
        <v>36650000</v>
      </c>
      <c r="L6487" t="s">
        <v>67</v>
      </c>
      <c r="M6487" t="s">
        <v>905</v>
      </c>
      <c r="N6487" t="s">
        <v>577</v>
      </c>
      <c r="O6487" s="12">
        <v>2005</v>
      </c>
      <c r="P6487" s="12">
        <v>12</v>
      </c>
      <c r="Q6487" s="12">
        <v>2006</v>
      </c>
      <c r="R6487" s="12">
        <v>9</v>
      </c>
      <c r="S6487">
        <v>10</v>
      </c>
      <c r="T6487" s="7">
        <v>6</v>
      </c>
      <c r="U6487">
        <v>6</v>
      </c>
      <c r="V6487" t="s">
        <v>1060</v>
      </c>
      <c r="W6487">
        <f t="shared" si="79"/>
        <v>360</v>
      </c>
      <c r="X6487" s="5">
        <v>3</v>
      </c>
      <c r="Y6487" s="15" t="s">
        <v>48</v>
      </c>
      <c r="Z6487" t="s">
        <v>55</v>
      </c>
      <c r="AA6487" t="s">
        <v>895</v>
      </c>
      <c r="AB6487">
        <v>1</v>
      </c>
      <c r="AC6487" s="68" t="s">
        <v>1493</v>
      </c>
      <c r="AD6487" s="68" t="s">
        <v>1650</v>
      </c>
      <c r="AE6487" t="s">
        <v>1492</v>
      </c>
    </row>
    <row r="6488" spans="1:31" ht="14.4" x14ac:dyDescent="0.3">
      <c r="A6488">
        <v>56</v>
      </c>
      <c r="B6488" t="s">
        <v>24</v>
      </c>
      <c r="C6488" t="s">
        <v>513</v>
      </c>
      <c r="D6488" t="s">
        <v>514</v>
      </c>
      <c r="E6488">
        <v>2013</v>
      </c>
      <c r="F6488" t="s">
        <v>722</v>
      </c>
      <c r="G6488" t="s">
        <v>903</v>
      </c>
      <c r="H6488" s="3" t="s">
        <v>904</v>
      </c>
      <c r="I6488" s="8">
        <v>-9.7547219999999992</v>
      </c>
      <c r="J6488" s="8">
        <v>-67.670833000000002</v>
      </c>
      <c r="K6488">
        <v>36650000</v>
      </c>
      <c r="L6488" t="s">
        <v>67</v>
      </c>
      <c r="M6488" t="s">
        <v>905</v>
      </c>
      <c r="N6488" t="s">
        <v>577</v>
      </c>
      <c r="O6488" s="12">
        <v>2005</v>
      </c>
      <c r="P6488" s="12">
        <v>12</v>
      </c>
      <c r="Q6488" s="12">
        <v>2006</v>
      </c>
      <c r="R6488" s="12">
        <v>9</v>
      </c>
      <c r="S6488">
        <v>10</v>
      </c>
      <c r="T6488" s="7">
        <v>6</v>
      </c>
      <c r="U6488">
        <v>6</v>
      </c>
      <c r="V6488" t="s">
        <v>1060</v>
      </c>
      <c r="W6488">
        <f t="shared" si="79"/>
        <v>360</v>
      </c>
      <c r="X6488" s="5">
        <v>3</v>
      </c>
      <c r="Y6488" s="15" t="s">
        <v>48</v>
      </c>
      <c r="Z6488" t="s">
        <v>55</v>
      </c>
      <c r="AA6488" t="s">
        <v>59</v>
      </c>
      <c r="AB6488">
        <v>9</v>
      </c>
      <c r="AC6488" s="68" t="s">
        <v>1493</v>
      </c>
      <c r="AD6488" s="68" t="s">
        <v>1650</v>
      </c>
      <c r="AE6488" t="s">
        <v>1492</v>
      </c>
    </row>
    <row r="6489" spans="1:31" ht="14.4" x14ac:dyDescent="0.3">
      <c r="A6489">
        <v>56</v>
      </c>
      <c r="B6489" t="s">
        <v>24</v>
      </c>
      <c r="C6489" t="s">
        <v>513</v>
      </c>
      <c r="D6489" t="s">
        <v>514</v>
      </c>
      <c r="E6489">
        <v>2013</v>
      </c>
      <c r="F6489" t="s">
        <v>722</v>
      </c>
      <c r="G6489" t="s">
        <v>903</v>
      </c>
      <c r="H6489" s="3" t="s">
        <v>904</v>
      </c>
      <c r="I6489" s="8">
        <v>-9.7547219999999992</v>
      </c>
      <c r="J6489" s="8">
        <v>-67.670833000000002</v>
      </c>
      <c r="K6489">
        <v>36650000</v>
      </c>
      <c r="L6489" t="s">
        <v>67</v>
      </c>
      <c r="M6489" t="s">
        <v>905</v>
      </c>
      <c r="N6489" t="s">
        <v>577</v>
      </c>
      <c r="O6489" s="12">
        <v>2005</v>
      </c>
      <c r="P6489" s="12">
        <v>12</v>
      </c>
      <c r="Q6489" s="12">
        <v>2006</v>
      </c>
      <c r="R6489" s="12">
        <v>9</v>
      </c>
      <c r="S6489">
        <v>10</v>
      </c>
      <c r="T6489" s="7">
        <v>6</v>
      </c>
      <c r="U6489">
        <v>6</v>
      </c>
      <c r="V6489" t="s">
        <v>1060</v>
      </c>
      <c r="W6489">
        <f t="shared" si="79"/>
        <v>360</v>
      </c>
      <c r="X6489" s="5">
        <v>3</v>
      </c>
      <c r="Y6489" s="15" t="s">
        <v>48</v>
      </c>
      <c r="Z6489" t="s">
        <v>55</v>
      </c>
      <c r="AA6489" t="s">
        <v>113</v>
      </c>
      <c r="AB6489">
        <v>0</v>
      </c>
      <c r="AC6489" s="68" t="s">
        <v>1493</v>
      </c>
      <c r="AD6489" s="68" t="s">
        <v>1650</v>
      </c>
      <c r="AE6489" t="s">
        <v>1492</v>
      </c>
    </row>
    <row r="6490" spans="1:31" ht="14.4" x14ac:dyDescent="0.3">
      <c r="A6490">
        <v>56</v>
      </c>
      <c r="B6490" t="s">
        <v>24</v>
      </c>
      <c r="C6490" t="s">
        <v>513</v>
      </c>
      <c r="D6490" t="s">
        <v>514</v>
      </c>
      <c r="E6490">
        <v>2013</v>
      </c>
      <c r="F6490" t="s">
        <v>722</v>
      </c>
      <c r="G6490" t="s">
        <v>903</v>
      </c>
      <c r="H6490" s="3" t="s">
        <v>904</v>
      </c>
      <c r="I6490" s="8">
        <v>-9.7547219999999992</v>
      </c>
      <c r="J6490" s="8">
        <v>-67.670833000000002</v>
      </c>
      <c r="K6490">
        <v>36650000</v>
      </c>
      <c r="L6490" t="s">
        <v>67</v>
      </c>
      <c r="M6490" t="s">
        <v>905</v>
      </c>
      <c r="N6490" t="s">
        <v>577</v>
      </c>
      <c r="O6490" s="12">
        <v>2005</v>
      </c>
      <c r="P6490" s="12">
        <v>12</v>
      </c>
      <c r="Q6490" s="12">
        <v>2006</v>
      </c>
      <c r="R6490" s="12">
        <v>9</v>
      </c>
      <c r="S6490">
        <v>10</v>
      </c>
      <c r="T6490" s="7">
        <v>6</v>
      </c>
      <c r="U6490">
        <v>6</v>
      </c>
      <c r="V6490" t="s">
        <v>1060</v>
      </c>
      <c r="W6490">
        <f t="shared" si="79"/>
        <v>360</v>
      </c>
      <c r="X6490" s="5">
        <v>3</v>
      </c>
      <c r="Y6490" s="15" t="s">
        <v>48</v>
      </c>
      <c r="Z6490" t="s">
        <v>55</v>
      </c>
      <c r="AA6490" t="s">
        <v>655</v>
      </c>
      <c r="AB6490">
        <v>4</v>
      </c>
      <c r="AC6490" s="68" t="s">
        <v>1493</v>
      </c>
      <c r="AD6490" s="68" t="s">
        <v>1650</v>
      </c>
      <c r="AE6490" t="s">
        <v>1492</v>
      </c>
    </row>
    <row r="6491" spans="1:31" ht="14.4" x14ac:dyDescent="0.3">
      <c r="A6491">
        <v>56</v>
      </c>
      <c r="B6491" t="s">
        <v>24</v>
      </c>
      <c r="C6491" t="s">
        <v>513</v>
      </c>
      <c r="D6491" t="s">
        <v>514</v>
      </c>
      <c r="E6491">
        <v>2013</v>
      </c>
      <c r="F6491" t="s">
        <v>722</v>
      </c>
      <c r="G6491" t="s">
        <v>903</v>
      </c>
      <c r="H6491" s="3" t="s">
        <v>904</v>
      </c>
      <c r="I6491" s="8">
        <v>-9.7547219999999992</v>
      </c>
      <c r="J6491" s="8">
        <v>-67.670833000000002</v>
      </c>
      <c r="K6491">
        <v>36650000</v>
      </c>
      <c r="L6491" t="s">
        <v>67</v>
      </c>
      <c r="M6491" t="s">
        <v>905</v>
      </c>
      <c r="N6491" t="s">
        <v>577</v>
      </c>
      <c r="O6491" s="12">
        <v>2005</v>
      </c>
      <c r="P6491" s="12">
        <v>12</v>
      </c>
      <c r="Q6491" s="12">
        <v>2006</v>
      </c>
      <c r="R6491" s="12">
        <v>9</v>
      </c>
      <c r="S6491">
        <v>10</v>
      </c>
      <c r="T6491" s="7">
        <v>6</v>
      </c>
      <c r="U6491">
        <v>6</v>
      </c>
      <c r="V6491" t="s">
        <v>1060</v>
      </c>
      <c r="W6491">
        <f t="shared" si="79"/>
        <v>360</v>
      </c>
      <c r="X6491" s="5">
        <v>3</v>
      </c>
      <c r="Y6491" s="15" t="s">
        <v>48</v>
      </c>
      <c r="Z6491" t="s">
        <v>55</v>
      </c>
      <c r="AA6491" t="s">
        <v>379</v>
      </c>
      <c r="AB6491">
        <v>1</v>
      </c>
      <c r="AC6491" s="68" t="s">
        <v>1493</v>
      </c>
      <c r="AD6491" s="68" t="s">
        <v>1650</v>
      </c>
      <c r="AE6491" t="s">
        <v>1492</v>
      </c>
    </row>
    <row r="6492" spans="1:31" ht="14.4" x14ac:dyDescent="0.3">
      <c r="A6492">
        <v>56</v>
      </c>
      <c r="B6492" t="s">
        <v>24</v>
      </c>
      <c r="C6492" t="s">
        <v>513</v>
      </c>
      <c r="D6492" t="s">
        <v>514</v>
      </c>
      <c r="E6492">
        <v>2013</v>
      </c>
      <c r="F6492" t="s">
        <v>722</v>
      </c>
      <c r="G6492" t="s">
        <v>903</v>
      </c>
      <c r="H6492" s="3" t="s">
        <v>904</v>
      </c>
      <c r="I6492" s="8">
        <v>-9.7547219999999992</v>
      </c>
      <c r="J6492" s="8">
        <v>-67.670833000000002</v>
      </c>
      <c r="K6492">
        <v>36650000</v>
      </c>
      <c r="L6492" t="s">
        <v>67</v>
      </c>
      <c r="M6492" t="s">
        <v>905</v>
      </c>
      <c r="N6492" t="s">
        <v>577</v>
      </c>
      <c r="O6492" s="12">
        <v>2005</v>
      </c>
      <c r="P6492" s="12">
        <v>12</v>
      </c>
      <c r="Q6492" s="12">
        <v>2006</v>
      </c>
      <c r="R6492" s="12">
        <v>9</v>
      </c>
      <c r="S6492">
        <v>10</v>
      </c>
      <c r="T6492" s="7">
        <v>6</v>
      </c>
      <c r="U6492">
        <v>6</v>
      </c>
      <c r="V6492" t="s">
        <v>1060</v>
      </c>
      <c r="W6492">
        <f t="shared" si="79"/>
        <v>360</v>
      </c>
      <c r="X6492" s="5">
        <v>3</v>
      </c>
      <c r="Y6492" s="15" t="s">
        <v>48</v>
      </c>
      <c r="Z6492" t="s">
        <v>55</v>
      </c>
      <c r="AA6492" t="s">
        <v>899</v>
      </c>
      <c r="AB6492">
        <v>0</v>
      </c>
      <c r="AC6492" s="68" t="s">
        <v>1493</v>
      </c>
      <c r="AD6492" s="68" t="s">
        <v>1650</v>
      </c>
      <c r="AE6492" t="s">
        <v>1492</v>
      </c>
    </row>
    <row r="6493" spans="1:31" ht="14.4" x14ac:dyDescent="0.3">
      <c r="A6493">
        <v>56</v>
      </c>
      <c r="B6493" t="s">
        <v>24</v>
      </c>
      <c r="C6493" t="s">
        <v>513</v>
      </c>
      <c r="D6493" t="s">
        <v>514</v>
      </c>
      <c r="E6493">
        <v>2013</v>
      </c>
      <c r="F6493" t="s">
        <v>722</v>
      </c>
      <c r="G6493" t="s">
        <v>903</v>
      </c>
      <c r="H6493" s="3" t="s">
        <v>904</v>
      </c>
      <c r="I6493" s="8">
        <v>-9.7547219999999992</v>
      </c>
      <c r="J6493" s="8">
        <v>-67.670833000000002</v>
      </c>
      <c r="K6493">
        <v>36650000</v>
      </c>
      <c r="L6493" t="s">
        <v>67</v>
      </c>
      <c r="M6493" t="s">
        <v>905</v>
      </c>
      <c r="N6493" t="s">
        <v>577</v>
      </c>
      <c r="O6493" s="12">
        <v>2005</v>
      </c>
      <c r="P6493" s="12">
        <v>12</v>
      </c>
      <c r="Q6493" s="12">
        <v>2006</v>
      </c>
      <c r="R6493" s="12">
        <v>9</v>
      </c>
      <c r="S6493">
        <v>10</v>
      </c>
      <c r="T6493" s="7">
        <v>6</v>
      </c>
      <c r="U6493">
        <v>6</v>
      </c>
      <c r="V6493" t="s">
        <v>1060</v>
      </c>
      <c r="W6493">
        <f t="shared" si="79"/>
        <v>360</v>
      </c>
      <c r="X6493" s="5">
        <v>3</v>
      </c>
      <c r="Y6493" s="15" t="s">
        <v>48</v>
      </c>
      <c r="Z6493" t="s">
        <v>55</v>
      </c>
      <c r="AA6493" t="s">
        <v>1072</v>
      </c>
      <c r="AB6493">
        <v>1</v>
      </c>
      <c r="AC6493" s="68" t="s">
        <v>1493</v>
      </c>
      <c r="AD6493" s="68" t="s">
        <v>1650</v>
      </c>
      <c r="AE6493" t="s">
        <v>1492</v>
      </c>
    </row>
    <row r="6494" spans="1:31" ht="14.4" x14ac:dyDescent="0.3">
      <c r="A6494">
        <v>56</v>
      </c>
      <c r="B6494" t="s">
        <v>24</v>
      </c>
      <c r="C6494" t="s">
        <v>513</v>
      </c>
      <c r="D6494" t="s">
        <v>514</v>
      </c>
      <c r="E6494">
        <v>2013</v>
      </c>
      <c r="F6494" t="s">
        <v>722</v>
      </c>
      <c r="G6494" t="s">
        <v>903</v>
      </c>
      <c r="H6494" s="3" t="s">
        <v>904</v>
      </c>
      <c r="I6494" s="8">
        <v>-9.7547219999999992</v>
      </c>
      <c r="J6494" s="8">
        <v>-67.670833000000002</v>
      </c>
      <c r="K6494">
        <v>36650000</v>
      </c>
      <c r="L6494" t="s">
        <v>67</v>
      </c>
      <c r="M6494" t="s">
        <v>905</v>
      </c>
      <c r="N6494" t="s">
        <v>577</v>
      </c>
      <c r="O6494" s="12">
        <v>2005</v>
      </c>
      <c r="P6494" s="12">
        <v>12</v>
      </c>
      <c r="Q6494" s="12">
        <v>2006</v>
      </c>
      <c r="R6494" s="12">
        <v>9</v>
      </c>
      <c r="S6494">
        <v>10</v>
      </c>
      <c r="T6494" s="7">
        <v>6</v>
      </c>
      <c r="U6494">
        <v>6</v>
      </c>
      <c r="V6494" t="s">
        <v>1060</v>
      </c>
      <c r="W6494">
        <f t="shared" si="79"/>
        <v>360</v>
      </c>
      <c r="X6494" s="5">
        <v>3</v>
      </c>
      <c r="Y6494" s="15" t="s">
        <v>48</v>
      </c>
      <c r="Z6494" t="s">
        <v>55</v>
      </c>
      <c r="AA6494" t="s">
        <v>867</v>
      </c>
      <c r="AB6494">
        <v>0</v>
      </c>
      <c r="AC6494" s="68" t="s">
        <v>1493</v>
      </c>
      <c r="AD6494" s="68" t="s">
        <v>1650</v>
      </c>
      <c r="AE6494" t="s">
        <v>1492</v>
      </c>
    </row>
    <row r="6495" spans="1:31" ht="14.4" x14ac:dyDescent="0.3">
      <c r="A6495">
        <v>56</v>
      </c>
      <c r="B6495" t="s">
        <v>24</v>
      </c>
      <c r="C6495" t="s">
        <v>513</v>
      </c>
      <c r="D6495" t="s">
        <v>514</v>
      </c>
      <c r="E6495">
        <v>2013</v>
      </c>
      <c r="F6495" t="s">
        <v>722</v>
      </c>
      <c r="G6495" t="s">
        <v>903</v>
      </c>
      <c r="H6495" s="3" t="s">
        <v>904</v>
      </c>
      <c r="I6495" s="8">
        <v>-9.7547219999999992</v>
      </c>
      <c r="J6495" s="8">
        <v>-67.670833000000002</v>
      </c>
      <c r="K6495">
        <v>36650000</v>
      </c>
      <c r="L6495" t="s">
        <v>67</v>
      </c>
      <c r="M6495" t="s">
        <v>905</v>
      </c>
      <c r="N6495" t="s">
        <v>577</v>
      </c>
      <c r="O6495" s="12">
        <v>2005</v>
      </c>
      <c r="P6495" s="12">
        <v>12</v>
      </c>
      <c r="Q6495" s="12">
        <v>2006</v>
      </c>
      <c r="R6495" s="12">
        <v>9</v>
      </c>
      <c r="S6495">
        <v>10</v>
      </c>
      <c r="T6495" s="7">
        <v>6</v>
      </c>
      <c r="U6495">
        <v>6</v>
      </c>
      <c r="V6495" t="s">
        <v>1060</v>
      </c>
      <c r="W6495">
        <f t="shared" si="79"/>
        <v>360</v>
      </c>
      <c r="X6495" s="5">
        <v>3</v>
      </c>
      <c r="Y6495" s="15" t="s">
        <v>48</v>
      </c>
      <c r="Z6495" t="s">
        <v>55</v>
      </c>
      <c r="AA6495" t="s">
        <v>1083</v>
      </c>
      <c r="AB6495">
        <v>3</v>
      </c>
      <c r="AC6495" s="68" t="s">
        <v>1493</v>
      </c>
      <c r="AD6495" s="68" t="s">
        <v>1650</v>
      </c>
      <c r="AE6495" t="s">
        <v>1492</v>
      </c>
    </row>
    <row r="6496" spans="1:31" ht="14.4" x14ac:dyDescent="0.3">
      <c r="A6496">
        <v>56</v>
      </c>
      <c r="B6496" t="s">
        <v>24</v>
      </c>
      <c r="C6496" t="s">
        <v>513</v>
      </c>
      <c r="D6496" t="s">
        <v>514</v>
      </c>
      <c r="E6496">
        <v>2013</v>
      </c>
      <c r="F6496" t="s">
        <v>722</v>
      </c>
      <c r="G6496" t="s">
        <v>903</v>
      </c>
      <c r="H6496" s="3" t="s">
        <v>904</v>
      </c>
      <c r="I6496" s="8">
        <v>-9.7547219999999992</v>
      </c>
      <c r="J6496" s="8">
        <v>-67.670833000000002</v>
      </c>
      <c r="K6496">
        <v>36650000</v>
      </c>
      <c r="L6496" t="s">
        <v>67</v>
      </c>
      <c r="M6496" t="s">
        <v>905</v>
      </c>
      <c r="N6496" t="s">
        <v>577</v>
      </c>
      <c r="O6496" s="12">
        <v>2005</v>
      </c>
      <c r="P6496" s="12">
        <v>12</v>
      </c>
      <c r="Q6496" s="12">
        <v>2006</v>
      </c>
      <c r="R6496" s="12">
        <v>9</v>
      </c>
      <c r="S6496">
        <v>10</v>
      </c>
      <c r="T6496" s="7">
        <v>6</v>
      </c>
      <c r="U6496">
        <v>6</v>
      </c>
      <c r="V6496" t="s">
        <v>1060</v>
      </c>
      <c r="W6496">
        <f t="shared" si="79"/>
        <v>360</v>
      </c>
      <c r="X6496" s="5">
        <v>3</v>
      </c>
      <c r="Y6496" s="15" t="s">
        <v>48</v>
      </c>
      <c r="Z6496" t="s">
        <v>55</v>
      </c>
      <c r="AA6496" t="s">
        <v>524</v>
      </c>
      <c r="AB6496">
        <v>13</v>
      </c>
      <c r="AC6496" s="68" t="s">
        <v>1493</v>
      </c>
      <c r="AD6496" s="68" t="s">
        <v>1650</v>
      </c>
      <c r="AE6496" t="s">
        <v>1492</v>
      </c>
    </row>
    <row r="6497" spans="1:31" ht="14.4" x14ac:dyDescent="0.3">
      <c r="A6497">
        <v>56</v>
      </c>
      <c r="B6497" t="s">
        <v>24</v>
      </c>
      <c r="C6497" t="s">
        <v>513</v>
      </c>
      <c r="D6497" t="s">
        <v>514</v>
      </c>
      <c r="E6497">
        <v>2013</v>
      </c>
      <c r="F6497" t="s">
        <v>722</v>
      </c>
      <c r="G6497" t="s">
        <v>903</v>
      </c>
      <c r="H6497" s="3" t="s">
        <v>904</v>
      </c>
      <c r="I6497" s="8">
        <v>-9.7547219999999992</v>
      </c>
      <c r="J6497" s="8">
        <v>-67.670833000000002</v>
      </c>
      <c r="K6497">
        <v>36650000</v>
      </c>
      <c r="L6497" t="s">
        <v>67</v>
      </c>
      <c r="M6497" t="s">
        <v>905</v>
      </c>
      <c r="N6497" t="s">
        <v>577</v>
      </c>
      <c r="O6497" s="12">
        <v>2005</v>
      </c>
      <c r="P6497" s="12">
        <v>12</v>
      </c>
      <c r="Q6497" s="12">
        <v>2006</v>
      </c>
      <c r="R6497" s="12">
        <v>9</v>
      </c>
      <c r="S6497">
        <v>10</v>
      </c>
      <c r="T6497" s="7">
        <v>6</v>
      </c>
      <c r="U6497">
        <v>6</v>
      </c>
      <c r="V6497" t="s">
        <v>1060</v>
      </c>
      <c r="W6497">
        <f t="shared" si="79"/>
        <v>360</v>
      </c>
      <c r="X6497" s="5">
        <v>3</v>
      </c>
      <c r="Y6497" s="15" t="s">
        <v>48</v>
      </c>
      <c r="Z6497" t="s">
        <v>55</v>
      </c>
      <c r="AA6497" t="s">
        <v>1107</v>
      </c>
      <c r="AB6497">
        <v>9</v>
      </c>
      <c r="AC6497" s="68" t="s">
        <v>1493</v>
      </c>
      <c r="AD6497" s="68" t="s">
        <v>1650</v>
      </c>
      <c r="AE6497" t="s">
        <v>1492</v>
      </c>
    </row>
    <row r="6498" spans="1:31" ht="14.4" x14ac:dyDescent="0.3">
      <c r="A6498">
        <v>56</v>
      </c>
      <c r="B6498" t="s">
        <v>24</v>
      </c>
      <c r="C6498" t="s">
        <v>513</v>
      </c>
      <c r="D6498" t="s">
        <v>514</v>
      </c>
      <c r="E6498">
        <v>2013</v>
      </c>
      <c r="F6498" t="s">
        <v>722</v>
      </c>
      <c r="G6498" t="s">
        <v>903</v>
      </c>
      <c r="H6498" s="3" t="s">
        <v>904</v>
      </c>
      <c r="I6498" s="8">
        <v>-9.7547219999999992</v>
      </c>
      <c r="J6498" s="8">
        <v>-67.670833000000002</v>
      </c>
      <c r="K6498">
        <v>36650000</v>
      </c>
      <c r="L6498" t="s">
        <v>67</v>
      </c>
      <c r="M6498" t="s">
        <v>905</v>
      </c>
      <c r="N6498" t="s">
        <v>577</v>
      </c>
      <c r="O6498" s="12">
        <v>2005</v>
      </c>
      <c r="P6498" s="12">
        <v>12</v>
      </c>
      <c r="Q6498" s="12">
        <v>2006</v>
      </c>
      <c r="R6498" s="12">
        <v>9</v>
      </c>
      <c r="S6498">
        <v>10</v>
      </c>
      <c r="T6498" s="7">
        <v>6</v>
      </c>
      <c r="U6498">
        <v>6</v>
      </c>
      <c r="V6498" t="s">
        <v>1060</v>
      </c>
      <c r="W6498">
        <f t="shared" si="79"/>
        <v>360</v>
      </c>
      <c r="X6498" s="5">
        <v>3</v>
      </c>
      <c r="Y6498" s="15" t="s">
        <v>48</v>
      </c>
      <c r="Z6498" t="s">
        <v>55</v>
      </c>
      <c r="AA6498" t="s">
        <v>889</v>
      </c>
      <c r="AB6498">
        <v>0</v>
      </c>
      <c r="AC6498" s="68" t="s">
        <v>1493</v>
      </c>
      <c r="AD6498" s="68" t="s">
        <v>1650</v>
      </c>
      <c r="AE6498" t="s">
        <v>1492</v>
      </c>
    </row>
    <row r="6499" spans="1:31" ht="14.4" x14ac:dyDescent="0.3">
      <c r="A6499">
        <v>56</v>
      </c>
      <c r="B6499" t="s">
        <v>24</v>
      </c>
      <c r="C6499" t="s">
        <v>513</v>
      </c>
      <c r="D6499" t="s">
        <v>514</v>
      </c>
      <c r="E6499">
        <v>2013</v>
      </c>
      <c r="F6499" t="s">
        <v>722</v>
      </c>
      <c r="G6499" t="s">
        <v>903</v>
      </c>
      <c r="H6499" s="3" t="s">
        <v>904</v>
      </c>
      <c r="I6499" s="8">
        <v>-9.7547219999999992</v>
      </c>
      <c r="J6499" s="8">
        <v>-67.670833000000002</v>
      </c>
      <c r="K6499">
        <v>36650000</v>
      </c>
      <c r="L6499" t="s">
        <v>67</v>
      </c>
      <c r="M6499" t="s">
        <v>905</v>
      </c>
      <c r="N6499" t="s">
        <v>577</v>
      </c>
      <c r="O6499" s="12">
        <v>2005</v>
      </c>
      <c r="P6499" s="12">
        <v>12</v>
      </c>
      <c r="Q6499" s="12">
        <v>2006</v>
      </c>
      <c r="R6499" s="12">
        <v>9</v>
      </c>
      <c r="S6499">
        <v>10</v>
      </c>
      <c r="T6499" s="7">
        <v>6</v>
      </c>
      <c r="U6499">
        <v>6</v>
      </c>
      <c r="V6499" t="s">
        <v>1060</v>
      </c>
      <c r="W6499">
        <f t="shared" si="79"/>
        <v>360</v>
      </c>
      <c r="X6499" s="5">
        <v>3</v>
      </c>
      <c r="Y6499" s="15" t="s">
        <v>48</v>
      </c>
      <c r="Z6499" t="s">
        <v>55</v>
      </c>
      <c r="AA6499" t="s">
        <v>1108</v>
      </c>
      <c r="AB6499">
        <v>0</v>
      </c>
      <c r="AC6499" s="68" t="s">
        <v>1493</v>
      </c>
      <c r="AD6499" s="68" t="s">
        <v>1650</v>
      </c>
      <c r="AE6499" t="s">
        <v>1492</v>
      </c>
    </row>
    <row r="6500" spans="1:31" ht="14.4" x14ac:dyDescent="0.3">
      <c r="A6500">
        <v>56</v>
      </c>
      <c r="B6500" t="s">
        <v>24</v>
      </c>
      <c r="C6500" t="s">
        <v>513</v>
      </c>
      <c r="D6500" t="s">
        <v>514</v>
      </c>
      <c r="E6500">
        <v>2013</v>
      </c>
      <c r="F6500" t="s">
        <v>722</v>
      </c>
      <c r="G6500" t="s">
        <v>903</v>
      </c>
      <c r="H6500" s="3" t="s">
        <v>904</v>
      </c>
      <c r="I6500" s="8">
        <v>-9.7547219999999992</v>
      </c>
      <c r="J6500" s="8">
        <v>-67.670833000000002</v>
      </c>
      <c r="K6500">
        <v>36650000</v>
      </c>
      <c r="L6500" t="s">
        <v>67</v>
      </c>
      <c r="M6500" t="s">
        <v>905</v>
      </c>
      <c r="N6500" t="s">
        <v>577</v>
      </c>
      <c r="O6500" s="12">
        <v>2005</v>
      </c>
      <c r="P6500" s="12">
        <v>12</v>
      </c>
      <c r="Q6500" s="12">
        <v>2006</v>
      </c>
      <c r="R6500" s="12">
        <v>9</v>
      </c>
      <c r="S6500">
        <v>10</v>
      </c>
      <c r="T6500" s="7">
        <v>6</v>
      </c>
      <c r="U6500">
        <v>6</v>
      </c>
      <c r="V6500" t="s">
        <v>1060</v>
      </c>
      <c r="W6500">
        <f t="shared" si="79"/>
        <v>360</v>
      </c>
      <c r="X6500" s="5">
        <v>3</v>
      </c>
      <c r="Y6500" s="15" t="s">
        <v>48</v>
      </c>
      <c r="Z6500" t="s">
        <v>55</v>
      </c>
      <c r="AA6500" t="s">
        <v>73</v>
      </c>
      <c r="AB6500">
        <v>1</v>
      </c>
      <c r="AC6500" s="68" t="s">
        <v>1493</v>
      </c>
      <c r="AD6500" s="68" t="s">
        <v>1650</v>
      </c>
      <c r="AE6500" t="s">
        <v>1492</v>
      </c>
    </row>
    <row r="6501" spans="1:31" ht="14.4" x14ac:dyDescent="0.3">
      <c r="A6501">
        <v>56</v>
      </c>
      <c r="B6501" t="s">
        <v>24</v>
      </c>
      <c r="C6501" t="s">
        <v>513</v>
      </c>
      <c r="D6501" t="s">
        <v>514</v>
      </c>
      <c r="E6501">
        <v>2013</v>
      </c>
      <c r="F6501" t="s">
        <v>722</v>
      </c>
      <c r="G6501" t="s">
        <v>903</v>
      </c>
      <c r="H6501" s="3" t="s">
        <v>904</v>
      </c>
      <c r="I6501" s="8">
        <v>-9.7547219999999992</v>
      </c>
      <c r="J6501" s="8">
        <v>-67.670833000000002</v>
      </c>
      <c r="K6501">
        <v>36650000</v>
      </c>
      <c r="L6501" t="s">
        <v>67</v>
      </c>
      <c r="M6501" t="s">
        <v>905</v>
      </c>
      <c r="N6501" t="s">
        <v>577</v>
      </c>
      <c r="O6501" s="12">
        <v>2005</v>
      </c>
      <c r="P6501" s="12">
        <v>12</v>
      </c>
      <c r="Q6501" s="12">
        <v>2006</v>
      </c>
      <c r="R6501" s="12">
        <v>9</v>
      </c>
      <c r="S6501">
        <v>10</v>
      </c>
      <c r="T6501" s="7">
        <v>6</v>
      </c>
      <c r="U6501">
        <v>6</v>
      </c>
      <c r="V6501" t="s">
        <v>1060</v>
      </c>
      <c r="W6501">
        <f t="shared" si="79"/>
        <v>360</v>
      </c>
      <c r="X6501" s="5">
        <v>3</v>
      </c>
      <c r="Y6501" s="15" t="s">
        <v>48</v>
      </c>
      <c r="Z6501" t="s">
        <v>83</v>
      </c>
      <c r="AA6501" t="s">
        <v>128</v>
      </c>
      <c r="AB6501">
        <v>0</v>
      </c>
      <c r="AC6501" s="68" t="s">
        <v>1493</v>
      </c>
      <c r="AD6501" s="68" t="s">
        <v>1650</v>
      </c>
      <c r="AE6501" t="s">
        <v>1492</v>
      </c>
    </row>
    <row r="6502" spans="1:31" ht="14.4" x14ac:dyDescent="0.3">
      <c r="A6502">
        <v>56</v>
      </c>
      <c r="B6502" t="s">
        <v>24</v>
      </c>
      <c r="C6502" t="s">
        <v>513</v>
      </c>
      <c r="D6502" t="s">
        <v>514</v>
      </c>
      <c r="E6502">
        <v>2013</v>
      </c>
      <c r="F6502" t="s">
        <v>722</v>
      </c>
      <c r="G6502" t="s">
        <v>903</v>
      </c>
      <c r="H6502" s="3" t="s">
        <v>904</v>
      </c>
      <c r="I6502" s="8">
        <v>-9.7547219999999992</v>
      </c>
      <c r="J6502" s="8">
        <v>-67.670833000000002</v>
      </c>
      <c r="K6502">
        <v>36650000</v>
      </c>
      <c r="L6502" t="s">
        <v>67</v>
      </c>
      <c r="M6502" t="s">
        <v>905</v>
      </c>
      <c r="N6502" t="s">
        <v>577</v>
      </c>
      <c r="O6502" s="12">
        <v>2005</v>
      </c>
      <c r="P6502" s="12">
        <v>12</v>
      </c>
      <c r="Q6502" s="12">
        <v>2006</v>
      </c>
      <c r="R6502" s="12">
        <v>9</v>
      </c>
      <c r="S6502">
        <v>10</v>
      </c>
      <c r="T6502" s="7">
        <v>6</v>
      </c>
      <c r="U6502">
        <v>6</v>
      </c>
      <c r="V6502" t="s">
        <v>1060</v>
      </c>
      <c r="W6502">
        <f t="shared" si="79"/>
        <v>360</v>
      </c>
      <c r="X6502" s="5">
        <v>3</v>
      </c>
      <c r="Y6502" s="15" t="s">
        <v>48</v>
      </c>
      <c r="Z6502" t="s">
        <v>83</v>
      </c>
      <c r="AA6502" t="s">
        <v>84</v>
      </c>
      <c r="AB6502">
        <v>84</v>
      </c>
      <c r="AC6502" s="68" t="s">
        <v>1493</v>
      </c>
      <c r="AD6502" s="68" t="s">
        <v>1650</v>
      </c>
      <c r="AE6502" t="s">
        <v>1492</v>
      </c>
    </row>
    <row r="6503" spans="1:31" ht="14.4" x14ac:dyDescent="0.3">
      <c r="A6503">
        <v>56</v>
      </c>
      <c r="B6503" t="s">
        <v>24</v>
      </c>
      <c r="C6503" t="s">
        <v>513</v>
      </c>
      <c r="D6503" t="s">
        <v>514</v>
      </c>
      <c r="E6503">
        <v>2013</v>
      </c>
      <c r="F6503" t="s">
        <v>722</v>
      </c>
      <c r="G6503" t="s">
        <v>903</v>
      </c>
      <c r="H6503" s="3" t="s">
        <v>904</v>
      </c>
      <c r="I6503" s="8">
        <v>-9.7547219999999992</v>
      </c>
      <c r="J6503" s="8">
        <v>-67.670833000000002</v>
      </c>
      <c r="K6503">
        <v>36650000</v>
      </c>
      <c r="L6503" t="s">
        <v>67</v>
      </c>
      <c r="M6503" t="s">
        <v>905</v>
      </c>
      <c r="N6503" t="s">
        <v>577</v>
      </c>
      <c r="O6503" s="12">
        <v>2005</v>
      </c>
      <c r="P6503" s="12">
        <v>12</v>
      </c>
      <c r="Q6503" s="12">
        <v>2006</v>
      </c>
      <c r="R6503" s="12">
        <v>9</v>
      </c>
      <c r="S6503">
        <v>10</v>
      </c>
      <c r="T6503" s="7">
        <v>6</v>
      </c>
      <c r="U6503">
        <v>6</v>
      </c>
      <c r="V6503" t="s">
        <v>1060</v>
      </c>
      <c r="W6503">
        <f t="shared" si="79"/>
        <v>360</v>
      </c>
      <c r="X6503" s="5">
        <v>3</v>
      </c>
      <c r="Y6503" s="15" t="s">
        <v>48</v>
      </c>
      <c r="Z6503" t="s">
        <v>83</v>
      </c>
      <c r="AA6503" t="s">
        <v>911</v>
      </c>
      <c r="AB6503">
        <v>27</v>
      </c>
      <c r="AC6503" s="68" t="s">
        <v>1493</v>
      </c>
      <c r="AD6503" s="68" t="s">
        <v>1650</v>
      </c>
      <c r="AE6503" t="s">
        <v>1492</v>
      </c>
    </row>
    <row r="6504" spans="1:31" ht="14.4" x14ac:dyDescent="0.3">
      <c r="A6504">
        <v>56</v>
      </c>
      <c r="B6504" t="s">
        <v>24</v>
      </c>
      <c r="C6504" t="s">
        <v>513</v>
      </c>
      <c r="D6504" t="s">
        <v>514</v>
      </c>
      <c r="E6504">
        <v>2013</v>
      </c>
      <c r="F6504" t="s">
        <v>722</v>
      </c>
      <c r="G6504" t="s">
        <v>903</v>
      </c>
      <c r="H6504" s="3" t="s">
        <v>904</v>
      </c>
      <c r="I6504" s="8">
        <v>-9.7547219999999992</v>
      </c>
      <c r="J6504" s="8">
        <v>-67.670833000000002</v>
      </c>
      <c r="K6504">
        <v>36650000</v>
      </c>
      <c r="L6504" t="s">
        <v>67</v>
      </c>
      <c r="M6504" t="s">
        <v>905</v>
      </c>
      <c r="N6504" t="s">
        <v>577</v>
      </c>
      <c r="O6504" s="12">
        <v>2005</v>
      </c>
      <c r="P6504" s="12">
        <v>12</v>
      </c>
      <c r="Q6504" s="12">
        <v>2006</v>
      </c>
      <c r="R6504" s="12">
        <v>9</v>
      </c>
      <c r="S6504">
        <v>10</v>
      </c>
      <c r="T6504" s="7">
        <v>6</v>
      </c>
      <c r="U6504">
        <v>6</v>
      </c>
      <c r="V6504" t="s">
        <v>1060</v>
      </c>
      <c r="W6504">
        <f t="shared" si="79"/>
        <v>360</v>
      </c>
      <c r="X6504" s="5">
        <v>3</v>
      </c>
      <c r="Y6504" s="15" t="s">
        <v>48</v>
      </c>
      <c r="Z6504" t="s">
        <v>83</v>
      </c>
      <c r="AA6504" t="s">
        <v>902</v>
      </c>
      <c r="AB6504">
        <v>13</v>
      </c>
      <c r="AC6504" s="68" t="s">
        <v>1493</v>
      </c>
      <c r="AD6504" s="68" t="s">
        <v>1650</v>
      </c>
      <c r="AE6504" t="s">
        <v>1492</v>
      </c>
    </row>
    <row r="6505" spans="1:31" ht="14.4" x14ac:dyDescent="0.3">
      <c r="A6505">
        <v>56</v>
      </c>
      <c r="B6505" t="s">
        <v>24</v>
      </c>
      <c r="C6505" t="s">
        <v>513</v>
      </c>
      <c r="D6505" t="s">
        <v>514</v>
      </c>
      <c r="E6505">
        <v>2013</v>
      </c>
      <c r="F6505" t="s">
        <v>722</v>
      </c>
      <c r="G6505" t="s">
        <v>903</v>
      </c>
      <c r="H6505" s="3" t="s">
        <v>904</v>
      </c>
      <c r="I6505" s="8">
        <v>-9.7547219999999992</v>
      </c>
      <c r="J6505" s="8">
        <v>-67.670833000000002</v>
      </c>
      <c r="K6505">
        <v>36650000</v>
      </c>
      <c r="L6505" t="s">
        <v>67</v>
      </c>
      <c r="M6505" t="s">
        <v>905</v>
      </c>
      <c r="N6505" t="s">
        <v>577</v>
      </c>
      <c r="O6505" s="12">
        <v>2005</v>
      </c>
      <c r="P6505" s="12">
        <v>12</v>
      </c>
      <c r="Q6505" s="12">
        <v>2006</v>
      </c>
      <c r="R6505" s="12">
        <v>9</v>
      </c>
      <c r="S6505">
        <v>10</v>
      </c>
      <c r="T6505" s="7">
        <v>6</v>
      </c>
      <c r="U6505">
        <v>6</v>
      </c>
      <c r="V6505" t="s">
        <v>1060</v>
      </c>
      <c r="W6505">
        <f t="shared" si="79"/>
        <v>360</v>
      </c>
      <c r="X6505" s="5">
        <v>3</v>
      </c>
      <c r="Y6505" s="15" t="s">
        <v>48</v>
      </c>
      <c r="Z6505" t="s">
        <v>83</v>
      </c>
      <c r="AA6505" t="s">
        <v>87</v>
      </c>
      <c r="AB6505">
        <v>4</v>
      </c>
      <c r="AC6505" s="68" t="s">
        <v>1493</v>
      </c>
      <c r="AD6505" s="68" t="s">
        <v>1650</v>
      </c>
      <c r="AE6505" t="s">
        <v>1492</v>
      </c>
    </row>
    <row r="6506" spans="1:31" ht="14.4" x14ac:dyDescent="0.3">
      <c r="A6506">
        <v>56</v>
      </c>
      <c r="B6506" t="s">
        <v>24</v>
      </c>
      <c r="C6506" t="s">
        <v>513</v>
      </c>
      <c r="D6506" t="s">
        <v>514</v>
      </c>
      <c r="E6506">
        <v>2013</v>
      </c>
      <c r="F6506" t="s">
        <v>722</v>
      </c>
      <c r="G6506" t="s">
        <v>903</v>
      </c>
      <c r="H6506" s="3" t="s">
        <v>904</v>
      </c>
      <c r="I6506" s="8">
        <v>-9.7547219999999992</v>
      </c>
      <c r="J6506" s="8">
        <v>-67.670833000000002</v>
      </c>
      <c r="K6506">
        <v>36650000</v>
      </c>
      <c r="L6506" t="s">
        <v>67</v>
      </c>
      <c r="M6506" t="s">
        <v>905</v>
      </c>
      <c r="N6506" t="s">
        <v>577</v>
      </c>
      <c r="O6506" s="12">
        <v>2005</v>
      </c>
      <c r="P6506" s="12">
        <v>12</v>
      </c>
      <c r="Q6506" s="12">
        <v>2006</v>
      </c>
      <c r="R6506" s="12">
        <v>9</v>
      </c>
      <c r="S6506">
        <v>10</v>
      </c>
      <c r="T6506" s="7">
        <v>6</v>
      </c>
      <c r="U6506">
        <v>6</v>
      </c>
      <c r="V6506" t="s">
        <v>1060</v>
      </c>
      <c r="W6506">
        <f t="shared" si="79"/>
        <v>360</v>
      </c>
      <c r="X6506" s="5">
        <v>3</v>
      </c>
      <c r="Y6506" s="15" t="s">
        <v>48</v>
      </c>
      <c r="Z6506" t="s">
        <v>83</v>
      </c>
      <c r="AA6506" t="s">
        <v>906</v>
      </c>
      <c r="AB6506">
        <v>3</v>
      </c>
      <c r="AC6506" s="68" t="s">
        <v>1493</v>
      </c>
      <c r="AD6506" s="68" t="s">
        <v>1650</v>
      </c>
      <c r="AE6506" t="s">
        <v>1492</v>
      </c>
    </row>
    <row r="6507" spans="1:31" ht="14.4" x14ac:dyDescent="0.3">
      <c r="A6507">
        <v>56</v>
      </c>
      <c r="B6507" t="s">
        <v>24</v>
      </c>
      <c r="C6507" t="s">
        <v>513</v>
      </c>
      <c r="D6507" t="s">
        <v>514</v>
      </c>
      <c r="E6507">
        <v>2013</v>
      </c>
      <c r="F6507" t="s">
        <v>722</v>
      </c>
      <c r="G6507" t="s">
        <v>903</v>
      </c>
      <c r="H6507" s="3" t="s">
        <v>904</v>
      </c>
      <c r="I6507" s="8">
        <v>-9.7547219999999992</v>
      </c>
      <c r="J6507" s="8">
        <v>-67.670833000000002</v>
      </c>
      <c r="K6507">
        <v>36650000</v>
      </c>
      <c r="L6507" t="s">
        <v>67</v>
      </c>
      <c r="M6507" t="s">
        <v>905</v>
      </c>
      <c r="N6507" t="s">
        <v>577</v>
      </c>
      <c r="O6507" s="12">
        <v>2005</v>
      </c>
      <c r="P6507" s="12">
        <v>12</v>
      </c>
      <c r="Q6507" s="12">
        <v>2006</v>
      </c>
      <c r="R6507" s="12">
        <v>9</v>
      </c>
      <c r="S6507">
        <v>10</v>
      </c>
      <c r="T6507" s="7">
        <v>6</v>
      </c>
      <c r="U6507">
        <v>6</v>
      </c>
      <c r="V6507" t="s">
        <v>1060</v>
      </c>
      <c r="W6507">
        <f t="shared" si="79"/>
        <v>360</v>
      </c>
      <c r="X6507" s="5">
        <v>3</v>
      </c>
      <c r="Y6507" s="15" t="s">
        <v>48</v>
      </c>
      <c r="Z6507" t="s">
        <v>90</v>
      </c>
      <c r="AA6507" t="s">
        <v>279</v>
      </c>
      <c r="AB6507">
        <v>0</v>
      </c>
      <c r="AC6507" s="68" t="s">
        <v>1493</v>
      </c>
      <c r="AD6507" s="68" t="s">
        <v>1650</v>
      </c>
      <c r="AE6507" t="s">
        <v>1492</v>
      </c>
    </row>
    <row r="6508" spans="1:31" ht="14.4" x14ac:dyDescent="0.3">
      <c r="A6508">
        <v>56</v>
      </c>
      <c r="B6508" t="s">
        <v>24</v>
      </c>
      <c r="C6508" t="s">
        <v>513</v>
      </c>
      <c r="D6508" t="s">
        <v>514</v>
      </c>
      <c r="E6508">
        <v>2013</v>
      </c>
      <c r="F6508" t="s">
        <v>722</v>
      </c>
      <c r="G6508" t="s">
        <v>903</v>
      </c>
      <c r="H6508" s="3" t="s">
        <v>904</v>
      </c>
      <c r="I6508" s="8">
        <v>-9.7547219999999992</v>
      </c>
      <c r="J6508" s="8">
        <v>-67.670833000000002</v>
      </c>
      <c r="K6508">
        <v>36650000</v>
      </c>
      <c r="L6508" t="s">
        <v>67</v>
      </c>
      <c r="M6508" t="s">
        <v>905</v>
      </c>
      <c r="N6508" t="s">
        <v>577</v>
      </c>
      <c r="O6508" s="12">
        <v>2005</v>
      </c>
      <c r="P6508" s="12">
        <v>12</v>
      </c>
      <c r="Q6508" s="12">
        <v>2006</v>
      </c>
      <c r="R6508" s="12">
        <v>9</v>
      </c>
      <c r="S6508">
        <v>10</v>
      </c>
      <c r="T6508" s="7">
        <v>6</v>
      </c>
      <c r="U6508">
        <v>6</v>
      </c>
      <c r="V6508" t="s">
        <v>1060</v>
      </c>
      <c r="W6508">
        <f t="shared" si="79"/>
        <v>360</v>
      </c>
      <c r="X6508" s="5">
        <v>3</v>
      </c>
      <c r="Y6508" s="15" t="s">
        <v>48</v>
      </c>
      <c r="Z6508" t="s">
        <v>90</v>
      </c>
      <c r="AA6508" t="s">
        <v>666</v>
      </c>
      <c r="AB6508">
        <v>9</v>
      </c>
      <c r="AC6508" s="68" t="s">
        <v>1493</v>
      </c>
      <c r="AD6508" s="68" t="s">
        <v>1650</v>
      </c>
      <c r="AE6508" t="s">
        <v>1492</v>
      </c>
    </row>
    <row r="6509" spans="1:31" ht="14.4" x14ac:dyDescent="0.3">
      <c r="A6509">
        <v>56</v>
      </c>
      <c r="B6509" t="s">
        <v>24</v>
      </c>
      <c r="C6509" t="s">
        <v>513</v>
      </c>
      <c r="D6509" t="s">
        <v>514</v>
      </c>
      <c r="E6509">
        <v>2013</v>
      </c>
      <c r="F6509" t="s">
        <v>722</v>
      </c>
      <c r="G6509" t="s">
        <v>903</v>
      </c>
      <c r="H6509" s="3" t="s">
        <v>904</v>
      </c>
      <c r="I6509" s="8">
        <v>-9.7547219999999992</v>
      </c>
      <c r="J6509" s="8">
        <v>-67.670833000000002</v>
      </c>
      <c r="K6509">
        <v>36650000</v>
      </c>
      <c r="L6509" t="s">
        <v>67</v>
      </c>
      <c r="M6509" t="s">
        <v>905</v>
      </c>
      <c r="N6509" t="s">
        <v>577</v>
      </c>
      <c r="O6509" s="12">
        <v>2005</v>
      </c>
      <c r="P6509" s="12">
        <v>12</v>
      </c>
      <c r="Q6509" s="12">
        <v>2006</v>
      </c>
      <c r="R6509" s="12">
        <v>9</v>
      </c>
      <c r="S6509">
        <v>10</v>
      </c>
      <c r="T6509" s="7">
        <v>6</v>
      </c>
      <c r="U6509">
        <v>6</v>
      </c>
      <c r="V6509" t="s">
        <v>1060</v>
      </c>
      <c r="W6509">
        <f t="shared" si="79"/>
        <v>360</v>
      </c>
      <c r="X6509" s="5">
        <v>3</v>
      </c>
      <c r="Y6509" s="15" t="s">
        <v>48</v>
      </c>
      <c r="Z6509" t="s">
        <v>90</v>
      </c>
      <c r="AA6509" t="s">
        <v>917</v>
      </c>
      <c r="AB6509">
        <v>1</v>
      </c>
      <c r="AC6509" s="68" t="s">
        <v>1493</v>
      </c>
      <c r="AD6509" s="68" t="s">
        <v>1650</v>
      </c>
      <c r="AE6509" t="s">
        <v>1492</v>
      </c>
    </row>
    <row r="6510" spans="1:31" ht="14.4" x14ac:dyDescent="0.3">
      <c r="A6510">
        <v>56</v>
      </c>
      <c r="B6510" t="s">
        <v>24</v>
      </c>
      <c r="C6510" t="s">
        <v>513</v>
      </c>
      <c r="D6510" t="s">
        <v>514</v>
      </c>
      <c r="E6510">
        <v>2013</v>
      </c>
      <c r="F6510" t="s">
        <v>722</v>
      </c>
      <c r="G6510" t="s">
        <v>903</v>
      </c>
      <c r="H6510" s="3" t="s">
        <v>904</v>
      </c>
      <c r="I6510" s="8">
        <v>-9.7547219999999992</v>
      </c>
      <c r="J6510" s="8">
        <v>-67.670833000000002</v>
      </c>
      <c r="K6510">
        <v>36650000</v>
      </c>
      <c r="L6510" t="s">
        <v>67</v>
      </c>
      <c r="M6510" t="s">
        <v>905</v>
      </c>
      <c r="N6510" t="s">
        <v>577</v>
      </c>
      <c r="O6510" s="12">
        <v>2005</v>
      </c>
      <c r="P6510" s="12">
        <v>12</v>
      </c>
      <c r="Q6510" s="12">
        <v>2006</v>
      </c>
      <c r="R6510" s="12">
        <v>9</v>
      </c>
      <c r="S6510">
        <v>10</v>
      </c>
      <c r="T6510" s="7">
        <v>6</v>
      </c>
      <c r="U6510">
        <v>6</v>
      </c>
      <c r="V6510" t="s">
        <v>1060</v>
      </c>
      <c r="W6510">
        <f t="shared" si="79"/>
        <v>360</v>
      </c>
      <c r="X6510" s="5">
        <v>3</v>
      </c>
      <c r="Y6510" s="15" t="s">
        <v>48</v>
      </c>
      <c r="Z6510" t="s">
        <v>90</v>
      </c>
      <c r="AA6510" t="s">
        <v>91</v>
      </c>
      <c r="AB6510">
        <v>5</v>
      </c>
      <c r="AC6510" s="68" t="s">
        <v>1493</v>
      </c>
      <c r="AD6510" s="68" t="s">
        <v>1650</v>
      </c>
      <c r="AE6510" t="s">
        <v>1492</v>
      </c>
    </row>
    <row r="6511" spans="1:31" ht="14.4" x14ac:dyDescent="0.3">
      <c r="A6511">
        <v>56</v>
      </c>
      <c r="B6511" t="s">
        <v>24</v>
      </c>
      <c r="C6511" t="s">
        <v>513</v>
      </c>
      <c r="D6511" t="s">
        <v>514</v>
      </c>
      <c r="E6511">
        <v>2013</v>
      </c>
      <c r="F6511" t="s">
        <v>722</v>
      </c>
      <c r="G6511" t="s">
        <v>907</v>
      </c>
      <c r="H6511" s="3" t="s">
        <v>908</v>
      </c>
      <c r="I6511" s="8">
        <v>-10.077778</v>
      </c>
      <c r="J6511" s="8">
        <v>-67.626389000000003</v>
      </c>
      <c r="K6511">
        <v>12810000</v>
      </c>
      <c r="L6511" t="s">
        <v>67</v>
      </c>
      <c r="M6511" t="s">
        <v>905</v>
      </c>
      <c r="N6511" t="s">
        <v>577</v>
      </c>
      <c r="O6511" s="12">
        <v>2005</v>
      </c>
      <c r="P6511" s="12">
        <v>12</v>
      </c>
      <c r="Q6511" s="12">
        <v>2006</v>
      </c>
      <c r="R6511" s="12">
        <v>9</v>
      </c>
      <c r="S6511">
        <v>10</v>
      </c>
      <c r="T6511" s="7">
        <v>6</v>
      </c>
      <c r="U6511">
        <v>6</v>
      </c>
      <c r="V6511" t="s">
        <v>1060</v>
      </c>
      <c r="W6511">
        <f t="shared" si="79"/>
        <v>360</v>
      </c>
      <c r="X6511" s="5">
        <v>3</v>
      </c>
      <c r="Y6511" s="15" t="s">
        <v>48</v>
      </c>
      <c r="Z6511" t="s">
        <v>49</v>
      </c>
      <c r="AA6511" t="s">
        <v>1105</v>
      </c>
      <c r="AB6511">
        <v>0</v>
      </c>
      <c r="AC6511" s="68" t="s">
        <v>1493</v>
      </c>
      <c r="AD6511" s="68" t="s">
        <v>1650</v>
      </c>
      <c r="AE6511" t="s">
        <v>1492</v>
      </c>
    </row>
    <row r="6512" spans="1:31" ht="14.4" x14ac:dyDescent="0.3">
      <c r="A6512">
        <v>56</v>
      </c>
      <c r="B6512" t="s">
        <v>24</v>
      </c>
      <c r="C6512" t="s">
        <v>513</v>
      </c>
      <c r="D6512" t="s">
        <v>514</v>
      </c>
      <c r="E6512">
        <v>2013</v>
      </c>
      <c r="F6512" t="s">
        <v>722</v>
      </c>
      <c r="G6512" t="s">
        <v>907</v>
      </c>
      <c r="H6512" s="3" t="s">
        <v>908</v>
      </c>
      <c r="I6512" s="8">
        <v>-10.077778</v>
      </c>
      <c r="J6512" s="8">
        <v>-67.626389000000003</v>
      </c>
      <c r="K6512">
        <v>12810000</v>
      </c>
      <c r="L6512" t="s">
        <v>67</v>
      </c>
      <c r="M6512" t="s">
        <v>905</v>
      </c>
      <c r="N6512" t="s">
        <v>577</v>
      </c>
      <c r="O6512" s="12">
        <v>2005</v>
      </c>
      <c r="P6512" s="12">
        <v>12</v>
      </c>
      <c r="Q6512" s="12">
        <v>2006</v>
      </c>
      <c r="R6512" s="12">
        <v>9</v>
      </c>
      <c r="S6512">
        <v>10</v>
      </c>
      <c r="T6512" s="7">
        <v>6</v>
      </c>
      <c r="U6512">
        <v>6</v>
      </c>
      <c r="V6512" t="s">
        <v>1060</v>
      </c>
      <c r="W6512">
        <f t="shared" si="79"/>
        <v>360</v>
      </c>
      <c r="X6512" s="5">
        <v>3</v>
      </c>
      <c r="Y6512" s="15" t="s">
        <v>48</v>
      </c>
      <c r="Z6512" t="s">
        <v>49</v>
      </c>
      <c r="AA6512" t="s">
        <v>483</v>
      </c>
      <c r="AB6512">
        <v>1</v>
      </c>
      <c r="AC6512" s="68" t="s">
        <v>1493</v>
      </c>
      <c r="AD6512" s="68" t="s">
        <v>1650</v>
      </c>
      <c r="AE6512" t="s">
        <v>1492</v>
      </c>
    </row>
    <row r="6513" spans="1:31" ht="14.4" x14ac:dyDescent="0.3">
      <c r="A6513">
        <v>56</v>
      </c>
      <c r="B6513" t="s">
        <v>24</v>
      </c>
      <c r="C6513" t="s">
        <v>513</v>
      </c>
      <c r="D6513" t="s">
        <v>514</v>
      </c>
      <c r="E6513">
        <v>2013</v>
      </c>
      <c r="F6513" t="s">
        <v>722</v>
      </c>
      <c r="G6513" t="s">
        <v>907</v>
      </c>
      <c r="H6513" s="3" t="s">
        <v>908</v>
      </c>
      <c r="I6513" s="8">
        <v>-10.077778</v>
      </c>
      <c r="J6513" s="8">
        <v>-67.626389000000003</v>
      </c>
      <c r="K6513">
        <v>12810000</v>
      </c>
      <c r="L6513" t="s">
        <v>67</v>
      </c>
      <c r="M6513" t="s">
        <v>905</v>
      </c>
      <c r="N6513" t="s">
        <v>577</v>
      </c>
      <c r="O6513" s="12">
        <v>2005</v>
      </c>
      <c r="P6513" s="12">
        <v>12</v>
      </c>
      <c r="Q6513" s="12">
        <v>2006</v>
      </c>
      <c r="R6513" s="12">
        <v>9</v>
      </c>
      <c r="S6513">
        <v>10</v>
      </c>
      <c r="T6513" s="7">
        <v>6</v>
      </c>
      <c r="U6513">
        <v>6</v>
      </c>
      <c r="V6513" t="s">
        <v>1060</v>
      </c>
      <c r="W6513">
        <f t="shared" si="79"/>
        <v>360</v>
      </c>
      <c r="X6513" s="5">
        <v>3</v>
      </c>
      <c r="Y6513" s="15" t="s">
        <v>48</v>
      </c>
      <c r="Z6513" t="s">
        <v>49</v>
      </c>
      <c r="AA6513" t="s">
        <v>490</v>
      </c>
      <c r="AB6513">
        <v>2</v>
      </c>
      <c r="AC6513" s="68" t="s">
        <v>1493</v>
      </c>
      <c r="AD6513" s="68" t="s">
        <v>1650</v>
      </c>
      <c r="AE6513" t="s">
        <v>1492</v>
      </c>
    </row>
    <row r="6514" spans="1:31" ht="14.4" x14ac:dyDescent="0.3">
      <c r="A6514">
        <v>56</v>
      </c>
      <c r="B6514" t="s">
        <v>24</v>
      </c>
      <c r="C6514" t="s">
        <v>513</v>
      </c>
      <c r="D6514" t="s">
        <v>514</v>
      </c>
      <c r="E6514">
        <v>2013</v>
      </c>
      <c r="F6514" t="s">
        <v>722</v>
      </c>
      <c r="G6514" t="s">
        <v>907</v>
      </c>
      <c r="H6514" s="3" t="s">
        <v>908</v>
      </c>
      <c r="I6514" s="8">
        <v>-10.077778</v>
      </c>
      <c r="J6514" s="8">
        <v>-67.626389000000003</v>
      </c>
      <c r="K6514">
        <v>12810000</v>
      </c>
      <c r="L6514" t="s">
        <v>67</v>
      </c>
      <c r="M6514" t="s">
        <v>905</v>
      </c>
      <c r="N6514" t="s">
        <v>577</v>
      </c>
      <c r="O6514" s="12">
        <v>2005</v>
      </c>
      <c r="P6514" s="12">
        <v>12</v>
      </c>
      <c r="Q6514" s="12">
        <v>2006</v>
      </c>
      <c r="R6514" s="12">
        <v>9</v>
      </c>
      <c r="S6514">
        <v>10</v>
      </c>
      <c r="T6514" s="7">
        <v>6</v>
      </c>
      <c r="U6514">
        <v>6</v>
      </c>
      <c r="V6514" t="s">
        <v>1060</v>
      </c>
      <c r="W6514">
        <f t="shared" si="79"/>
        <v>360</v>
      </c>
      <c r="X6514" s="5">
        <v>3</v>
      </c>
      <c r="Y6514" s="15" t="s">
        <v>48</v>
      </c>
      <c r="Z6514" t="s">
        <v>49</v>
      </c>
      <c r="AA6514" t="s">
        <v>1079</v>
      </c>
      <c r="AB6514">
        <v>5</v>
      </c>
      <c r="AC6514" s="68" t="s">
        <v>1493</v>
      </c>
      <c r="AD6514" s="68" t="s">
        <v>1650</v>
      </c>
      <c r="AE6514" t="s">
        <v>1492</v>
      </c>
    </row>
    <row r="6515" spans="1:31" ht="14.4" x14ac:dyDescent="0.3">
      <c r="A6515">
        <v>56</v>
      </c>
      <c r="B6515" t="s">
        <v>24</v>
      </c>
      <c r="C6515" t="s">
        <v>513</v>
      </c>
      <c r="D6515" t="s">
        <v>514</v>
      </c>
      <c r="E6515">
        <v>2013</v>
      </c>
      <c r="F6515" t="s">
        <v>722</v>
      </c>
      <c r="G6515" t="s">
        <v>907</v>
      </c>
      <c r="H6515" s="3" t="s">
        <v>908</v>
      </c>
      <c r="I6515" s="8">
        <v>-10.077778</v>
      </c>
      <c r="J6515" s="8">
        <v>-67.626389000000003</v>
      </c>
      <c r="K6515">
        <v>12810000</v>
      </c>
      <c r="L6515" t="s">
        <v>67</v>
      </c>
      <c r="M6515" t="s">
        <v>905</v>
      </c>
      <c r="N6515" t="s">
        <v>577</v>
      </c>
      <c r="O6515" s="12">
        <v>2005</v>
      </c>
      <c r="P6515" s="12">
        <v>12</v>
      </c>
      <c r="Q6515" s="12">
        <v>2006</v>
      </c>
      <c r="R6515" s="12">
        <v>9</v>
      </c>
      <c r="S6515">
        <v>10</v>
      </c>
      <c r="T6515" s="7">
        <v>6</v>
      </c>
      <c r="U6515">
        <v>6</v>
      </c>
      <c r="V6515" t="s">
        <v>1060</v>
      </c>
      <c r="W6515">
        <f t="shared" si="79"/>
        <v>360</v>
      </c>
      <c r="X6515" s="5">
        <v>3</v>
      </c>
      <c r="Y6515" s="15" t="s">
        <v>48</v>
      </c>
      <c r="Z6515" t="s">
        <v>49</v>
      </c>
      <c r="AA6515" t="s">
        <v>50</v>
      </c>
      <c r="AB6515">
        <v>0</v>
      </c>
      <c r="AC6515" s="68" t="s">
        <v>1493</v>
      </c>
      <c r="AD6515" s="68" t="s">
        <v>1650</v>
      </c>
      <c r="AE6515" t="s">
        <v>1492</v>
      </c>
    </row>
    <row r="6516" spans="1:31" ht="14.4" x14ac:dyDescent="0.3">
      <c r="A6516">
        <v>56</v>
      </c>
      <c r="B6516" t="s">
        <v>24</v>
      </c>
      <c r="C6516" t="s">
        <v>513</v>
      </c>
      <c r="D6516" t="s">
        <v>514</v>
      </c>
      <c r="E6516">
        <v>2013</v>
      </c>
      <c r="F6516" t="s">
        <v>722</v>
      </c>
      <c r="G6516" t="s">
        <v>907</v>
      </c>
      <c r="H6516" s="3" t="s">
        <v>908</v>
      </c>
      <c r="I6516" s="8">
        <v>-10.077778</v>
      </c>
      <c r="J6516" s="8">
        <v>-67.626389000000003</v>
      </c>
      <c r="K6516">
        <v>12810000</v>
      </c>
      <c r="L6516" t="s">
        <v>67</v>
      </c>
      <c r="M6516" t="s">
        <v>905</v>
      </c>
      <c r="N6516" t="s">
        <v>577</v>
      </c>
      <c r="O6516" s="12">
        <v>2005</v>
      </c>
      <c r="P6516" s="12">
        <v>12</v>
      </c>
      <c r="Q6516" s="12">
        <v>2006</v>
      </c>
      <c r="R6516" s="12">
        <v>9</v>
      </c>
      <c r="S6516">
        <v>10</v>
      </c>
      <c r="T6516" s="7">
        <v>6</v>
      </c>
      <c r="U6516">
        <v>6</v>
      </c>
      <c r="V6516" t="s">
        <v>1060</v>
      </c>
      <c r="W6516">
        <f t="shared" si="79"/>
        <v>360</v>
      </c>
      <c r="X6516" s="5">
        <v>3</v>
      </c>
      <c r="Y6516" s="15" t="s">
        <v>48</v>
      </c>
      <c r="Z6516" t="s">
        <v>55</v>
      </c>
      <c r="AA6516" t="s">
        <v>1080</v>
      </c>
      <c r="AB6516">
        <v>1</v>
      </c>
      <c r="AC6516" s="68" t="s">
        <v>1493</v>
      </c>
      <c r="AD6516" s="68" t="s">
        <v>1650</v>
      </c>
      <c r="AE6516" t="s">
        <v>1492</v>
      </c>
    </row>
    <row r="6517" spans="1:31" ht="14.4" x14ac:dyDescent="0.3">
      <c r="A6517">
        <v>56</v>
      </c>
      <c r="B6517" t="s">
        <v>24</v>
      </c>
      <c r="C6517" t="s">
        <v>513</v>
      </c>
      <c r="D6517" t="s">
        <v>514</v>
      </c>
      <c r="E6517">
        <v>2013</v>
      </c>
      <c r="F6517" t="s">
        <v>722</v>
      </c>
      <c r="G6517" t="s">
        <v>907</v>
      </c>
      <c r="H6517" s="3" t="s">
        <v>908</v>
      </c>
      <c r="I6517" s="8">
        <v>-10.077778</v>
      </c>
      <c r="J6517" s="8">
        <v>-67.626389000000003</v>
      </c>
      <c r="K6517">
        <v>12810000</v>
      </c>
      <c r="L6517" t="s">
        <v>67</v>
      </c>
      <c r="M6517" t="s">
        <v>905</v>
      </c>
      <c r="N6517" t="s">
        <v>577</v>
      </c>
      <c r="O6517" s="12">
        <v>2005</v>
      </c>
      <c r="P6517" s="12">
        <v>12</v>
      </c>
      <c r="Q6517" s="12">
        <v>2006</v>
      </c>
      <c r="R6517" s="12">
        <v>9</v>
      </c>
      <c r="S6517">
        <v>10</v>
      </c>
      <c r="T6517" s="7">
        <v>6</v>
      </c>
      <c r="U6517">
        <v>6</v>
      </c>
      <c r="V6517" t="s">
        <v>1060</v>
      </c>
      <c r="W6517">
        <f t="shared" si="79"/>
        <v>360</v>
      </c>
      <c r="X6517" s="5">
        <v>3</v>
      </c>
      <c r="Y6517" s="15" t="s">
        <v>48</v>
      </c>
      <c r="Z6517" t="s">
        <v>55</v>
      </c>
      <c r="AA6517" t="s">
        <v>859</v>
      </c>
      <c r="AB6517">
        <v>34</v>
      </c>
      <c r="AC6517" s="68" t="s">
        <v>1493</v>
      </c>
      <c r="AD6517" s="68" t="s">
        <v>1650</v>
      </c>
      <c r="AE6517" t="s">
        <v>1492</v>
      </c>
    </row>
    <row r="6518" spans="1:31" ht="14.4" x14ac:dyDescent="0.3">
      <c r="A6518">
        <v>56</v>
      </c>
      <c r="B6518" t="s">
        <v>24</v>
      </c>
      <c r="C6518" t="s">
        <v>513</v>
      </c>
      <c r="D6518" t="s">
        <v>514</v>
      </c>
      <c r="E6518">
        <v>2013</v>
      </c>
      <c r="F6518" t="s">
        <v>722</v>
      </c>
      <c r="G6518" t="s">
        <v>907</v>
      </c>
      <c r="H6518" s="3" t="s">
        <v>908</v>
      </c>
      <c r="I6518" s="8">
        <v>-10.077778</v>
      </c>
      <c r="J6518" s="8">
        <v>-67.626389000000003</v>
      </c>
      <c r="K6518">
        <v>12810000</v>
      </c>
      <c r="L6518" t="s">
        <v>67</v>
      </c>
      <c r="M6518" t="s">
        <v>905</v>
      </c>
      <c r="N6518" t="s">
        <v>577</v>
      </c>
      <c r="O6518" s="12">
        <v>2005</v>
      </c>
      <c r="P6518" s="12">
        <v>12</v>
      </c>
      <c r="Q6518" s="12">
        <v>2006</v>
      </c>
      <c r="R6518" s="12">
        <v>9</v>
      </c>
      <c r="S6518">
        <v>10</v>
      </c>
      <c r="T6518" s="7">
        <v>6</v>
      </c>
      <c r="U6518">
        <v>6</v>
      </c>
      <c r="V6518" t="s">
        <v>1060</v>
      </c>
      <c r="W6518">
        <f t="shared" si="79"/>
        <v>360</v>
      </c>
      <c r="X6518" s="5">
        <v>3</v>
      </c>
      <c r="Y6518" s="15" t="s">
        <v>48</v>
      </c>
      <c r="Z6518" t="s">
        <v>55</v>
      </c>
      <c r="AA6518" t="s">
        <v>1054</v>
      </c>
      <c r="AB6518">
        <v>0</v>
      </c>
      <c r="AC6518" s="68" t="s">
        <v>1493</v>
      </c>
      <c r="AD6518" s="68" t="s">
        <v>1650</v>
      </c>
      <c r="AE6518" t="s">
        <v>1492</v>
      </c>
    </row>
    <row r="6519" spans="1:31" ht="14.4" x14ac:dyDescent="0.3">
      <c r="A6519">
        <v>56</v>
      </c>
      <c r="B6519" t="s">
        <v>24</v>
      </c>
      <c r="C6519" t="s">
        <v>513</v>
      </c>
      <c r="D6519" t="s">
        <v>514</v>
      </c>
      <c r="E6519">
        <v>2013</v>
      </c>
      <c r="F6519" t="s">
        <v>722</v>
      </c>
      <c r="G6519" t="s">
        <v>907</v>
      </c>
      <c r="H6519" s="3" t="s">
        <v>908</v>
      </c>
      <c r="I6519" s="8">
        <v>-10.077778</v>
      </c>
      <c r="J6519" s="8">
        <v>-67.626389000000003</v>
      </c>
      <c r="K6519">
        <v>12810000</v>
      </c>
      <c r="L6519" t="s">
        <v>67</v>
      </c>
      <c r="M6519" t="s">
        <v>905</v>
      </c>
      <c r="N6519" t="s">
        <v>577</v>
      </c>
      <c r="O6519" s="12">
        <v>2005</v>
      </c>
      <c r="P6519" s="12">
        <v>12</v>
      </c>
      <c r="Q6519" s="12">
        <v>2006</v>
      </c>
      <c r="R6519" s="12">
        <v>9</v>
      </c>
      <c r="S6519">
        <v>10</v>
      </c>
      <c r="T6519" s="7">
        <v>6</v>
      </c>
      <c r="U6519">
        <v>6</v>
      </c>
      <c r="V6519" t="s">
        <v>1060</v>
      </c>
      <c r="W6519">
        <f t="shared" si="79"/>
        <v>360</v>
      </c>
      <c r="X6519" s="5">
        <v>3</v>
      </c>
      <c r="Y6519" s="15" t="s">
        <v>48</v>
      </c>
      <c r="Z6519" t="s">
        <v>55</v>
      </c>
      <c r="AA6519" t="s">
        <v>890</v>
      </c>
      <c r="AB6519">
        <v>6</v>
      </c>
      <c r="AC6519" s="68" t="s">
        <v>1493</v>
      </c>
      <c r="AD6519" s="68" t="s">
        <v>1650</v>
      </c>
      <c r="AE6519" t="s">
        <v>1492</v>
      </c>
    </row>
    <row r="6520" spans="1:31" ht="14.4" x14ac:dyDescent="0.3">
      <c r="A6520">
        <v>56</v>
      </c>
      <c r="B6520" t="s">
        <v>24</v>
      </c>
      <c r="C6520" t="s">
        <v>513</v>
      </c>
      <c r="D6520" t="s">
        <v>514</v>
      </c>
      <c r="E6520">
        <v>2013</v>
      </c>
      <c r="F6520" t="s">
        <v>722</v>
      </c>
      <c r="G6520" t="s">
        <v>907</v>
      </c>
      <c r="H6520" s="3" t="s">
        <v>908</v>
      </c>
      <c r="I6520" s="8">
        <v>-10.077778</v>
      </c>
      <c r="J6520" s="8">
        <v>-67.626389000000003</v>
      </c>
      <c r="K6520">
        <v>12810000</v>
      </c>
      <c r="L6520" t="s">
        <v>67</v>
      </c>
      <c r="M6520" t="s">
        <v>905</v>
      </c>
      <c r="N6520" t="s">
        <v>577</v>
      </c>
      <c r="O6520" s="12">
        <v>2005</v>
      </c>
      <c r="P6520" s="12">
        <v>12</v>
      </c>
      <c r="Q6520" s="12">
        <v>2006</v>
      </c>
      <c r="R6520" s="12">
        <v>9</v>
      </c>
      <c r="S6520">
        <v>10</v>
      </c>
      <c r="T6520" s="7">
        <v>6</v>
      </c>
      <c r="U6520">
        <v>6</v>
      </c>
      <c r="V6520" t="s">
        <v>1060</v>
      </c>
      <c r="W6520">
        <f t="shared" si="79"/>
        <v>360</v>
      </c>
      <c r="X6520" s="5">
        <v>3</v>
      </c>
      <c r="Y6520" s="15" t="s">
        <v>48</v>
      </c>
      <c r="Z6520" t="s">
        <v>55</v>
      </c>
      <c r="AA6520" t="s">
        <v>496</v>
      </c>
      <c r="AB6520">
        <v>2</v>
      </c>
      <c r="AC6520" s="68" t="s">
        <v>1493</v>
      </c>
      <c r="AD6520" s="68" t="s">
        <v>1650</v>
      </c>
      <c r="AE6520" t="s">
        <v>1492</v>
      </c>
    </row>
    <row r="6521" spans="1:31" ht="14.4" x14ac:dyDescent="0.3">
      <c r="A6521">
        <v>56</v>
      </c>
      <c r="B6521" t="s">
        <v>24</v>
      </c>
      <c r="C6521" t="s">
        <v>513</v>
      </c>
      <c r="D6521" t="s">
        <v>514</v>
      </c>
      <c r="E6521">
        <v>2013</v>
      </c>
      <c r="F6521" t="s">
        <v>722</v>
      </c>
      <c r="G6521" t="s">
        <v>907</v>
      </c>
      <c r="H6521" s="3" t="s">
        <v>908</v>
      </c>
      <c r="I6521" s="8">
        <v>-10.077778</v>
      </c>
      <c r="J6521" s="8">
        <v>-67.626389000000003</v>
      </c>
      <c r="K6521">
        <v>12810000</v>
      </c>
      <c r="L6521" t="s">
        <v>67</v>
      </c>
      <c r="M6521" t="s">
        <v>905</v>
      </c>
      <c r="N6521" t="s">
        <v>577</v>
      </c>
      <c r="O6521" s="12">
        <v>2005</v>
      </c>
      <c r="P6521" s="12">
        <v>12</v>
      </c>
      <c r="Q6521" s="12">
        <v>2006</v>
      </c>
      <c r="R6521" s="12">
        <v>9</v>
      </c>
      <c r="S6521">
        <v>10</v>
      </c>
      <c r="T6521" s="7">
        <v>6</v>
      </c>
      <c r="U6521">
        <v>6</v>
      </c>
      <c r="V6521" t="s">
        <v>1060</v>
      </c>
      <c r="W6521">
        <f t="shared" si="79"/>
        <v>360</v>
      </c>
      <c r="X6521" s="5">
        <v>3</v>
      </c>
      <c r="Y6521" s="15" t="s">
        <v>48</v>
      </c>
      <c r="Z6521" t="s">
        <v>55</v>
      </c>
      <c r="AA6521" t="s">
        <v>860</v>
      </c>
      <c r="AB6521">
        <v>18</v>
      </c>
      <c r="AC6521" s="68" t="s">
        <v>1493</v>
      </c>
      <c r="AD6521" s="68" t="s">
        <v>1650</v>
      </c>
      <c r="AE6521" t="s">
        <v>1492</v>
      </c>
    </row>
    <row r="6522" spans="1:31" ht="14.4" x14ac:dyDescent="0.3">
      <c r="A6522">
        <v>56</v>
      </c>
      <c r="B6522" t="s">
        <v>24</v>
      </c>
      <c r="C6522" t="s">
        <v>513</v>
      </c>
      <c r="D6522" t="s">
        <v>514</v>
      </c>
      <c r="E6522">
        <v>2013</v>
      </c>
      <c r="F6522" t="s">
        <v>722</v>
      </c>
      <c r="G6522" t="s">
        <v>907</v>
      </c>
      <c r="H6522" s="3" t="s">
        <v>908</v>
      </c>
      <c r="I6522" s="8">
        <v>-10.077778</v>
      </c>
      <c r="J6522" s="8">
        <v>-67.626389000000003</v>
      </c>
      <c r="K6522">
        <v>12810000</v>
      </c>
      <c r="L6522" t="s">
        <v>67</v>
      </c>
      <c r="M6522" t="s">
        <v>905</v>
      </c>
      <c r="N6522" t="s">
        <v>577</v>
      </c>
      <c r="O6522" s="12">
        <v>2005</v>
      </c>
      <c r="P6522" s="12">
        <v>12</v>
      </c>
      <c r="Q6522" s="12">
        <v>2006</v>
      </c>
      <c r="R6522" s="12">
        <v>9</v>
      </c>
      <c r="S6522">
        <v>10</v>
      </c>
      <c r="T6522" s="7">
        <v>6</v>
      </c>
      <c r="U6522">
        <v>6</v>
      </c>
      <c r="V6522" t="s">
        <v>1060</v>
      </c>
      <c r="W6522">
        <f t="shared" si="79"/>
        <v>360</v>
      </c>
      <c r="X6522" s="5">
        <v>3</v>
      </c>
      <c r="Y6522" s="15" t="s">
        <v>48</v>
      </c>
      <c r="Z6522" t="s">
        <v>55</v>
      </c>
      <c r="AA6522" t="s">
        <v>861</v>
      </c>
      <c r="AB6522">
        <v>4</v>
      </c>
      <c r="AC6522" s="68" t="s">
        <v>1493</v>
      </c>
      <c r="AD6522" s="68" t="s">
        <v>1650</v>
      </c>
      <c r="AE6522" t="s">
        <v>1492</v>
      </c>
    </row>
    <row r="6523" spans="1:31" ht="14.4" x14ac:dyDescent="0.3">
      <c r="A6523">
        <v>56</v>
      </c>
      <c r="B6523" t="s">
        <v>24</v>
      </c>
      <c r="C6523" t="s">
        <v>513</v>
      </c>
      <c r="D6523" t="s">
        <v>514</v>
      </c>
      <c r="E6523">
        <v>2013</v>
      </c>
      <c r="F6523" t="s">
        <v>722</v>
      </c>
      <c r="G6523" t="s">
        <v>907</v>
      </c>
      <c r="H6523" s="3" t="s">
        <v>908</v>
      </c>
      <c r="I6523" s="8">
        <v>-10.077778</v>
      </c>
      <c r="J6523" s="8">
        <v>-67.626389000000003</v>
      </c>
      <c r="K6523">
        <v>12810000</v>
      </c>
      <c r="L6523" t="s">
        <v>67</v>
      </c>
      <c r="M6523" t="s">
        <v>905</v>
      </c>
      <c r="N6523" t="s">
        <v>577</v>
      </c>
      <c r="O6523" s="12">
        <v>2005</v>
      </c>
      <c r="P6523" s="12">
        <v>12</v>
      </c>
      <c r="Q6523" s="12">
        <v>2006</v>
      </c>
      <c r="R6523" s="12">
        <v>9</v>
      </c>
      <c r="S6523">
        <v>10</v>
      </c>
      <c r="T6523" s="7">
        <v>6</v>
      </c>
      <c r="U6523">
        <v>6</v>
      </c>
      <c r="V6523" t="s">
        <v>1060</v>
      </c>
      <c r="W6523">
        <f t="shared" si="79"/>
        <v>360</v>
      </c>
      <c r="X6523" s="5">
        <v>3</v>
      </c>
      <c r="Y6523" s="15" t="s">
        <v>48</v>
      </c>
      <c r="Z6523" t="s">
        <v>55</v>
      </c>
      <c r="AA6523" t="s">
        <v>895</v>
      </c>
      <c r="AB6523">
        <v>0</v>
      </c>
      <c r="AC6523" s="68" t="s">
        <v>1493</v>
      </c>
      <c r="AD6523" s="68" t="s">
        <v>1650</v>
      </c>
      <c r="AE6523" t="s">
        <v>1492</v>
      </c>
    </row>
    <row r="6524" spans="1:31" ht="14.4" x14ac:dyDescent="0.3">
      <c r="A6524">
        <v>56</v>
      </c>
      <c r="B6524" t="s">
        <v>24</v>
      </c>
      <c r="C6524" t="s">
        <v>513</v>
      </c>
      <c r="D6524" t="s">
        <v>514</v>
      </c>
      <c r="E6524">
        <v>2013</v>
      </c>
      <c r="F6524" t="s">
        <v>722</v>
      </c>
      <c r="G6524" t="s">
        <v>907</v>
      </c>
      <c r="H6524" s="3" t="s">
        <v>908</v>
      </c>
      <c r="I6524" s="8">
        <v>-10.077778</v>
      </c>
      <c r="J6524" s="8">
        <v>-67.626389000000003</v>
      </c>
      <c r="K6524">
        <v>12810000</v>
      </c>
      <c r="L6524" t="s">
        <v>67</v>
      </c>
      <c r="M6524" t="s">
        <v>905</v>
      </c>
      <c r="N6524" t="s">
        <v>577</v>
      </c>
      <c r="O6524" s="12">
        <v>2005</v>
      </c>
      <c r="P6524" s="12">
        <v>12</v>
      </c>
      <c r="Q6524" s="12">
        <v>2006</v>
      </c>
      <c r="R6524" s="12">
        <v>9</v>
      </c>
      <c r="S6524">
        <v>10</v>
      </c>
      <c r="T6524" s="7">
        <v>6</v>
      </c>
      <c r="U6524">
        <v>6</v>
      </c>
      <c r="V6524" t="s">
        <v>1060</v>
      </c>
      <c r="W6524">
        <f t="shared" si="79"/>
        <v>360</v>
      </c>
      <c r="X6524" s="5">
        <v>3</v>
      </c>
      <c r="Y6524" s="15" t="s">
        <v>48</v>
      </c>
      <c r="Z6524" t="s">
        <v>55</v>
      </c>
      <c r="AA6524" t="s">
        <v>59</v>
      </c>
      <c r="AB6524">
        <v>1</v>
      </c>
      <c r="AC6524" s="68" t="s">
        <v>1493</v>
      </c>
      <c r="AD6524" s="68" t="s">
        <v>1650</v>
      </c>
      <c r="AE6524" t="s">
        <v>1492</v>
      </c>
    </row>
    <row r="6525" spans="1:31" ht="14.4" x14ac:dyDescent="0.3">
      <c r="A6525">
        <v>56</v>
      </c>
      <c r="B6525" t="s">
        <v>24</v>
      </c>
      <c r="C6525" t="s">
        <v>513</v>
      </c>
      <c r="D6525" t="s">
        <v>514</v>
      </c>
      <c r="E6525">
        <v>2013</v>
      </c>
      <c r="F6525" t="s">
        <v>722</v>
      </c>
      <c r="G6525" t="s">
        <v>907</v>
      </c>
      <c r="H6525" s="3" t="s">
        <v>908</v>
      </c>
      <c r="I6525" s="8">
        <v>-10.077778</v>
      </c>
      <c r="J6525" s="8">
        <v>-67.626389000000003</v>
      </c>
      <c r="K6525">
        <v>12810000</v>
      </c>
      <c r="L6525" t="s">
        <v>67</v>
      </c>
      <c r="M6525" t="s">
        <v>905</v>
      </c>
      <c r="N6525" t="s">
        <v>577</v>
      </c>
      <c r="O6525" s="12">
        <v>2005</v>
      </c>
      <c r="P6525" s="12">
        <v>12</v>
      </c>
      <c r="Q6525" s="12">
        <v>2006</v>
      </c>
      <c r="R6525" s="12">
        <v>9</v>
      </c>
      <c r="S6525">
        <v>10</v>
      </c>
      <c r="T6525" s="7">
        <v>6</v>
      </c>
      <c r="U6525">
        <v>6</v>
      </c>
      <c r="V6525" t="s">
        <v>1060</v>
      </c>
      <c r="W6525">
        <f t="shared" si="79"/>
        <v>360</v>
      </c>
      <c r="X6525" s="5">
        <v>3</v>
      </c>
      <c r="Y6525" s="15" t="s">
        <v>48</v>
      </c>
      <c r="Z6525" t="s">
        <v>55</v>
      </c>
      <c r="AA6525" t="s">
        <v>113</v>
      </c>
      <c r="AB6525">
        <v>0</v>
      </c>
      <c r="AC6525" s="68" t="s">
        <v>1493</v>
      </c>
      <c r="AD6525" s="68" t="s">
        <v>1650</v>
      </c>
      <c r="AE6525" t="s">
        <v>1492</v>
      </c>
    </row>
    <row r="6526" spans="1:31" ht="14.4" x14ac:dyDescent="0.3">
      <c r="A6526">
        <v>56</v>
      </c>
      <c r="B6526" t="s">
        <v>24</v>
      </c>
      <c r="C6526" t="s">
        <v>513</v>
      </c>
      <c r="D6526" t="s">
        <v>514</v>
      </c>
      <c r="E6526">
        <v>2013</v>
      </c>
      <c r="F6526" t="s">
        <v>722</v>
      </c>
      <c r="G6526" t="s">
        <v>907</v>
      </c>
      <c r="H6526" s="3" t="s">
        <v>908</v>
      </c>
      <c r="I6526" s="8">
        <v>-10.077778</v>
      </c>
      <c r="J6526" s="8">
        <v>-67.626389000000003</v>
      </c>
      <c r="K6526">
        <v>12810000</v>
      </c>
      <c r="L6526" t="s">
        <v>67</v>
      </c>
      <c r="M6526" t="s">
        <v>905</v>
      </c>
      <c r="N6526" t="s">
        <v>577</v>
      </c>
      <c r="O6526" s="12">
        <v>2005</v>
      </c>
      <c r="P6526" s="12">
        <v>12</v>
      </c>
      <c r="Q6526" s="12">
        <v>2006</v>
      </c>
      <c r="R6526" s="12">
        <v>9</v>
      </c>
      <c r="S6526">
        <v>10</v>
      </c>
      <c r="T6526" s="7">
        <v>6</v>
      </c>
      <c r="U6526">
        <v>6</v>
      </c>
      <c r="V6526" t="s">
        <v>1060</v>
      </c>
      <c r="W6526">
        <f t="shared" si="79"/>
        <v>360</v>
      </c>
      <c r="X6526" s="5">
        <v>3</v>
      </c>
      <c r="Y6526" s="15" t="s">
        <v>48</v>
      </c>
      <c r="Z6526" t="s">
        <v>55</v>
      </c>
      <c r="AA6526" t="s">
        <v>655</v>
      </c>
      <c r="AB6526">
        <v>11</v>
      </c>
      <c r="AC6526" s="68" t="s">
        <v>1493</v>
      </c>
      <c r="AD6526" s="68" t="s">
        <v>1650</v>
      </c>
      <c r="AE6526" t="s">
        <v>1492</v>
      </c>
    </row>
    <row r="6527" spans="1:31" ht="14.4" x14ac:dyDescent="0.3">
      <c r="A6527">
        <v>56</v>
      </c>
      <c r="B6527" t="s">
        <v>24</v>
      </c>
      <c r="C6527" t="s">
        <v>513</v>
      </c>
      <c r="D6527" t="s">
        <v>514</v>
      </c>
      <c r="E6527">
        <v>2013</v>
      </c>
      <c r="F6527" t="s">
        <v>722</v>
      </c>
      <c r="G6527" t="s">
        <v>907</v>
      </c>
      <c r="H6527" s="3" t="s">
        <v>908</v>
      </c>
      <c r="I6527" s="8">
        <v>-10.077778</v>
      </c>
      <c r="J6527" s="8">
        <v>-67.626389000000003</v>
      </c>
      <c r="K6527">
        <v>12810000</v>
      </c>
      <c r="L6527" t="s">
        <v>67</v>
      </c>
      <c r="M6527" t="s">
        <v>905</v>
      </c>
      <c r="N6527" t="s">
        <v>577</v>
      </c>
      <c r="O6527" s="12">
        <v>2005</v>
      </c>
      <c r="P6527" s="12">
        <v>12</v>
      </c>
      <c r="Q6527" s="12">
        <v>2006</v>
      </c>
      <c r="R6527" s="12">
        <v>9</v>
      </c>
      <c r="S6527">
        <v>10</v>
      </c>
      <c r="T6527" s="7">
        <v>6</v>
      </c>
      <c r="U6527">
        <v>6</v>
      </c>
      <c r="V6527" t="s">
        <v>1060</v>
      </c>
      <c r="W6527">
        <f t="shared" si="79"/>
        <v>360</v>
      </c>
      <c r="X6527" s="5">
        <v>3</v>
      </c>
      <c r="Y6527" s="15" t="s">
        <v>48</v>
      </c>
      <c r="Z6527" t="s">
        <v>55</v>
      </c>
      <c r="AA6527" t="s">
        <v>379</v>
      </c>
      <c r="AB6527">
        <v>25</v>
      </c>
      <c r="AC6527" s="68" t="s">
        <v>1493</v>
      </c>
      <c r="AD6527" s="68" t="s">
        <v>1650</v>
      </c>
      <c r="AE6527" t="s">
        <v>1492</v>
      </c>
    </row>
    <row r="6528" spans="1:31" ht="14.4" x14ac:dyDescent="0.3">
      <c r="A6528">
        <v>56</v>
      </c>
      <c r="B6528" t="s">
        <v>24</v>
      </c>
      <c r="C6528" t="s">
        <v>513</v>
      </c>
      <c r="D6528" t="s">
        <v>514</v>
      </c>
      <c r="E6528">
        <v>2013</v>
      </c>
      <c r="F6528" t="s">
        <v>722</v>
      </c>
      <c r="G6528" t="s">
        <v>907</v>
      </c>
      <c r="H6528" s="3" t="s">
        <v>908</v>
      </c>
      <c r="I6528" s="8">
        <v>-10.077778</v>
      </c>
      <c r="J6528" s="8">
        <v>-67.626389000000003</v>
      </c>
      <c r="K6528">
        <v>12810000</v>
      </c>
      <c r="L6528" t="s">
        <v>67</v>
      </c>
      <c r="M6528" t="s">
        <v>905</v>
      </c>
      <c r="N6528" t="s">
        <v>577</v>
      </c>
      <c r="O6528" s="12">
        <v>2005</v>
      </c>
      <c r="P6528" s="12">
        <v>12</v>
      </c>
      <c r="Q6528" s="12">
        <v>2006</v>
      </c>
      <c r="R6528" s="12">
        <v>9</v>
      </c>
      <c r="S6528">
        <v>10</v>
      </c>
      <c r="T6528" s="7">
        <v>6</v>
      </c>
      <c r="U6528">
        <v>6</v>
      </c>
      <c r="V6528" t="s">
        <v>1060</v>
      </c>
      <c r="W6528">
        <f t="shared" si="79"/>
        <v>360</v>
      </c>
      <c r="X6528" s="5">
        <v>3</v>
      </c>
      <c r="Y6528" s="15" t="s">
        <v>48</v>
      </c>
      <c r="Z6528" t="s">
        <v>55</v>
      </c>
      <c r="AA6528" t="s">
        <v>899</v>
      </c>
      <c r="AB6528">
        <v>2</v>
      </c>
      <c r="AC6528" s="68" t="s">
        <v>1493</v>
      </c>
      <c r="AD6528" s="68" t="s">
        <v>1650</v>
      </c>
      <c r="AE6528" t="s">
        <v>1492</v>
      </c>
    </row>
    <row r="6529" spans="1:31" ht="14.4" x14ac:dyDescent="0.3">
      <c r="A6529">
        <v>56</v>
      </c>
      <c r="B6529" t="s">
        <v>24</v>
      </c>
      <c r="C6529" t="s">
        <v>513</v>
      </c>
      <c r="D6529" t="s">
        <v>514</v>
      </c>
      <c r="E6529">
        <v>2013</v>
      </c>
      <c r="F6529" t="s">
        <v>722</v>
      </c>
      <c r="G6529" t="s">
        <v>907</v>
      </c>
      <c r="H6529" s="3" t="s">
        <v>908</v>
      </c>
      <c r="I6529" s="8">
        <v>-10.077778</v>
      </c>
      <c r="J6529" s="8">
        <v>-67.626389000000003</v>
      </c>
      <c r="K6529">
        <v>12810000</v>
      </c>
      <c r="L6529" t="s">
        <v>67</v>
      </c>
      <c r="M6529" t="s">
        <v>905</v>
      </c>
      <c r="N6529" t="s">
        <v>577</v>
      </c>
      <c r="O6529" s="12">
        <v>2005</v>
      </c>
      <c r="P6529" s="12">
        <v>12</v>
      </c>
      <c r="Q6529" s="12">
        <v>2006</v>
      </c>
      <c r="R6529" s="12">
        <v>9</v>
      </c>
      <c r="S6529">
        <v>10</v>
      </c>
      <c r="T6529" s="7">
        <v>6</v>
      </c>
      <c r="U6529">
        <v>6</v>
      </c>
      <c r="V6529" t="s">
        <v>1060</v>
      </c>
      <c r="W6529">
        <f t="shared" si="79"/>
        <v>360</v>
      </c>
      <c r="X6529" s="5">
        <v>3</v>
      </c>
      <c r="Y6529" s="15" t="s">
        <v>48</v>
      </c>
      <c r="Z6529" t="s">
        <v>55</v>
      </c>
      <c r="AA6529" t="s">
        <v>1072</v>
      </c>
      <c r="AB6529">
        <v>0</v>
      </c>
      <c r="AC6529" s="68" t="s">
        <v>1493</v>
      </c>
      <c r="AD6529" s="68" t="s">
        <v>1650</v>
      </c>
      <c r="AE6529" t="s">
        <v>1492</v>
      </c>
    </row>
    <row r="6530" spans="1:31" ht="14.4" x14ac:dyDescent="0.3">
      <c r="A6530">
        <v>56</v>
      </c>
      <c r="B6530" t="s">
        <v>24</v>
      </c>
      <c r="C6530" t="s">
        <v>513</v>
      </c>
      <c r="D6530" t="s">
        <v>514</v>
      </c>
      <c r="E6530">
        <v>2013</v>
      </c>
      <c r="F6530" t="s">
        <v>722</v>
      </c>
      <c r="G6530" t="s">
        <v>907</v>
      </c>
      <c r="H6530" s="3" t="s">
        <v>908</v>
      </c>
      <c r="I6530" s="8">
        <v>-10.077778</v>
      </c>
      <c r="J6530" s="8">
        <v>-67.626389000000003</v>
      </c>
      <c r="K6530">
        <v>12810000</v>
      </c>
      <c r="L6530" t="s">
        <v>67</v>
      </c>
      <c r="M6530" t="s">
        <v>905</v>
      </c>
      <c r="N6530" t="s">
        <v>577</v>
      </c>
      <c r="O6530" s="12">
        <v>2005</v>
      </c>
      <c r="P6530" s="12">
        <v>12</v>
      </c>
      <c r="Q6530" s="12">
        <v>2006</v>
      </c>
      <c r="R6530" s="12">
        <v>9</v>
      </c>
      <c r="S6530">
        <v>10</v>
      </c>
      <c r="T6530" s="7">
        <v>6</v>
      </c>
      <c r="U6530">
        <v>6</v>
      </c>
      <c r="V6530" t="s">
        <v>1060</v>
      </c>
      <c r="W6530">
        <f t="shared" si="79"/>
        <v>360</v>
      </c>
      <c r="X6530" s="5">
        <v>3</v>
      </c>
      <c r="Y6530" s="15" t="s">
        <v>48</v>
      </c>
      <c r="Z6530" t="s">
        <v>55</v>
      </c>
      <c r="AA6530" t="s">
        <v>867</v>
      </c>
      <c r="AB6530">
        <v>1</v>
      </c>
      <c r="AC6530" s="68" t="s">
        <v>1493</v>
      </c>
      <c r="AD6530" s="68" t="s">
        <v>1650</v>
      </c>
      <c r="AE6530" t="s">
        <v>1492</v>
      </c>
    </row>
    <row r="6531" spans="1:31" ht="14.4" x14ac:dyDescent="0.3">
      <c r="A6531">
        <v>56</v>
      </c>
      <c r="B6531" t="s">
        <v>24</v>
      </c>
      <c r="C6531" t="s">
        <v>513</v>
      </c>
      <c r="D6531" t="s">
        <v>514</v>
      </c>
      <c r="E6531">
        <v>2013</v>
      </c>
      <c r="F6531" t="s">
        <v>722</v>
      </c>
      <c r="G6531" t="s">
        <v>907</v>
      </c>
      <c r="H6531" s="3" t="s">
        <v>908</v>
      </c>
      <c r="I6531" s="8">
        <v>-10.077778</v>
      </c>
      <c r="J6531" s="8">
        <v>-67.626389000000003</v>
      </c>
      <c r="K6531">
        <v>12810000</v>
      </c>
      <c r="L6531" t="s">
        <v>67</v>
      </c>
      <c r="M6531" t="s">
        <v>905</v>
      </c>
      <c r="N6531" t="s">
        <v>577</v>
      </c>
      <c r="O6531" s="12">
        <v>2005</v>
      </c>
      <c r="P6531" s="12">
        <v>12</v>
      </c>
      <c r="Q6531" s="12">
        <v>2006</v>
      </c>
      <c r="R6531" s="12">
        <v>9</v>
      </c>
      <c r="S6531">
        <v>10</v>
      </c>
      <c r="T6531" s="7">
        <v>6</v>
      </c>
      <c r="U6531">
        <v>6</v>
      </c>
      <c r="V6531" t="s">
        <v>1060</v>
      </c>
      <c r="W6531">
        <f t="shared" si="79"/>
        <v>360</v>
      </c>
      <c r="X6531" s="5">
        <v>3</v>
      </c>
      <c r="Y6531" s="15" t="s">
        <v>48</v>
      </c>
      <c r="Z6531" t="s">
        <v>55</v>
      </c>
      <c r="AA6531" t="s">
        <v>1083</v>
      </c>
      <c r="AB6531">
        <v>20</v>
      </c>
      <c r="AC6531" s="68" t="s">
        <v>1493</v>
      </c>
      <c r="AD6531" s="68" t="s">
        <v>1650</v>
      </c>
      <c r="AE6531" t="s">
        <v>1492</v>
      </c>
    </row>
    <row r="6532" spans="1:31" ht="14.4" x14ac:dyDescent="0.3">
      <c r="A6532">
        <v>56</v>
      </c>
      <c r="B6532" t="s">
        <v>24</v>
      </c>
      <c r="C6532" t="s">
        <v>513</v>
      </c>
      <c r="D6532" t="s">
        <v>514</v>
      </c>
      <c r="E6532">
        <v>2013</v>
      </c>
      <c r="F6532" t="s">
        <v>722</v>
      </c>
      <c r="G6532" t="s">
        <v>907</v>
      </c>
      <c r="H6532" s="3" t="s">
        <v>908</v>
      </c>
      <c r="I6532" s="8">
        <v>-10.077778</v>
      </c>
      <c r="J6532" s="8">
        <v>-67.626389000000003</v>
      </c>
      <c r="K6532">
        <v>12810000</v>
      </c>
      <c r="L6532" t="s">
        <v>67</v>
      </c>
      <c r="M6532" t="s">
        <v>905</v>
      </c>
      <c r="N6532" t="s">
        <v>577</v>
      </c>
      <c r="O6532" s="12">
        <v>2005</v>
      </c>
      <c r="P6532" s="12">
        <v>12</v>
      </c>
      <c r="Q6532" s="12">
        <v>2006</v>
      </c>
      <c r="R6532" s="12">
        <v>9</v>
      </c>
      <c r="S6532">
        <v>10</v>
      </c>
      <c r="T6532" s="7">
        <v>6</v>
      </c>
      <c r="U6532">
        <v>6</v>
      </c>
      <c r="V6532" t="s">
        <v>1060</v>
      </c>
      <c r="W6532">
        <f t="shared" si="79"/>
        <v>360</v>
      </c>
      <c r="X6532" s="5">
        <v>3</v>
      </c>
      <c r="Y6532" s="15" t="s">
        <v>48</v>
      </c>
      <c r="Z6532" t="s">
        <v>55</v>
      </c>
      <c r="AA6532" t="s">
        <v>524</v>
      </c>
      <c r="AB6532">
        <v>5</v>
      </c>
      <c r="AC6532" s="68" t="s">
        <v>1493</v>
      </c>
      <c r="AD6532" s="68" t="s">
        <v>1650</v>
      </c>
      <c r="AE6532" t="s">
        <v>1492</v>
      </c>
    </row>
    <row r="6533" spans="1:31" ht="14.4" x14ac:dyDescent="0.3">
      <c r="A6533">
        <v>56</v>
      </c>
      <c r="B6533" t="s">
        <v>24</v>
      </c>
      <c r="C6533" t="s">
        <v>513</v>
      </c>
      <c r="D6533" t="s">
        <v>514</v>
      </c>
      <c r="E6533">
        <v>2013</v>
      </c>
      <c r="F6533" t="s">
        <v>722</v>
      </c>
      <c r="G6533" t="s">
        <v>907</v>
      </c>
      <c r="H6533" s="3" t="s">
        <v>908</v>
      </c>
      <c r="I6533" s="8">
        <v>-10.077778</v>
      </c>
      <c r="J6533" s="8">
        <v>-67.626389000000003</v>
      </c>
      <c r="K6533">
        <v>12810000</v>
      </c>
      <c r="L6533" t="s">
        <v>67</v>
      </c>
      <c r="M6533" t="s">
        <v>905</v>
      </c>
      <c r="N6533" t="s">
        <v>577</v>
      </c>
      <c r="O6533" s="12">
        <v>2005</v>
      </c>
      <c r="P6533" s="12">
        <v>12</v>
      </c>
      <c r="Q6533" s="12">
        <v>2006</v>
      </c>
      <c r="R6533" s="12">
        <v>9</v>
      </c>
      <c r="S6533">
        <v>10</v>
      </c>
      <c r="T6533" s="7">
        <v>6</v>
      </c>
      <c r="U6533">
        <v>6</v>
      </c>
      <c r="V6533" t="s">
        <v>1060</v>
      </c>
      <c r="W6533">
        <f t="shared" si="79"/>
        <v>360</v>
      </c>
      <c r="X6533" s="5">
        <v>3</v>
      </c>
      <c r="Y6533" s="15" t="s">
        <v>48</v>
      </c>
      <c r="Z6533" t="s">
        <v>55</v>
      </c>
      <c r="AA6533" t="s">
        <v>1107</v>
      </c>
      <c r="AB6533">
        <v>17</v>
      </c>
      <c r="AC6533" s="68" t="s">
        <v>1493</v>
      </c>
      <c r="AD6533" s="68" t="s">
        <v>1650</v>
      </c>
      <c r="AE6533" t="s">
        <v>1492</v>
      </c>
    </row>
    <row r="6534" spans="1:31" ht="14.4" x14ac:dyDescent="0.3">
      <c r="A6534">
        <v>56</v>
      </c>
      <c r="B6534" t="s">
        <v>24</v>
      </c>
      <c r="C6534" t="s">
        <v>513</v>
      </c>
      <c r="D6534" t="s">
        <v>514</v>
      </c>
      <c r="E6534">
        <v>2013</v>
      </c>
      <c r="F6534" t="s">
        <v>722</v>
      </c>
      <c r="G6534" t="s">
        <v>907</v>
      </c>
      <c r="H6534" s="3" t="s">
        <v>908</v>
      </c>
      <c r="I6534" s="8">
        <v>-10.077778</v>
      </c>
      <c r="J6534" s="8">
        <v>-67.626389000000003</v>
      </c>
      <c r="K6534">
        <v>12810000</v>
      </c>
      <c r="L6534" t="s">
        <v>67</v>
      </c>
      <c r="M6534" t="s">
        <v>905</v>
      </c>
      <c r="N6534" t="s">
        <v>577</v>
      </c>
      <c r="O6534" s="12">
        <v>2005</v>
      </c>
      <c r="P6534" s="12">
        <v>12</v>
      </c>
      <c r="Q6534" s="12">
        <v>2006</v>
      </c>
      <c r="R6534" s="12">
        <v>9</v>
      </c>
      <c r="S6534">
        <v>10</v>
      </c>
      <c r="T6534" s="7">
        <v>6</v>
      </c>
      <c r="U6534">
        <v>6</v>
      </c>
      <c r="V6534" t="s">
        <v>1060</v>
      </c>
      <c r="W6534">
        <f t="shared" si="79"/>
        <v>360</v>
      </c>
      <c r="X6534" s="5">
        <v>3</v>
      </c>
      <c r="Y6534" s="15" t="s">
        <v>48</v>
      </c>
      <c r="Z6534" t="s">
        <v>55</v>
      </c>
      <c r="AA6534" t="s">
        <v>889</v>
      </c>
      <c r="AB6534">
        <v>6</v>
      </c>
      <c r="AC6534" s="68" t="s">
        <v>1493</v>
      </c>
      <c r="AD6534" s="68" t="s">
        <v>1650</v>
      </c>
      <c r="AE6534" t="s">
        <v>1492</v>
      </c>
    </row>
    <row r="6535" spans="1:31" ht="14.4" x14ac:dyDescent="0.3">
      <c r="A6535">
        <v>56</v>
      </c>
      <c r="B6535" t="s">
        <v>24</v>
      </c>
      <c r="C6535" t="s">
        <v>513</v>
      </c>
      <c r="D6535" t="s">
        <v>514</v>
      </c>
      <c r="E6535">
        <v>2013</v>
      </c>
      <c r="F6535" t="s">
        <v>722</v>
      </c>
      <c r="G6535" t="s">
        <v>907</v>
      </c>
      <c r="H6535" s="3" t="s">
        <v>908</v>
      </c>
      <c r="I6535" s="8">
        <v>-10.077778</v>
      </c>
      <c r="J6535" s="8">
        <v>-67.626389000000003</v>
      </c>
      <c r="K6535">
        <v>12810000</v>
      </c>
      <c r="L6535" t="s">
        <v>67</v>
      </c>
      <c r="M6535" t="s">
        <v>905</v>
      </c>
      <c r="N6535" t="s">
        <v>577</v>
      </c>
      <c r="O6535" s="12">
        <v>2005</v>
      </c>
      <c r="P6535" s="12">
        <v>12</v>
      </c>
      <c r="Q6535" s="12">
        <v>2006</v>
      </c>
      <c r="R6535" s="12">
        <v>9</v>
      </c>
      <c r="S6535">
        <v>10</v>
      </c>
      <c r="T6535" s="7">
        <v>6</v>
      </c>
      <c r="U6535">
        <v>6</v>
      </c>
      <c r="V6535" t="s">
        <v>1060</v>
      </c>
      <c r="W6535">
        <f t="shared" si="79"/>
        <v>360</v>
      </c>
      <c r="X6535" s="5">
        <v>3</v>
      </c>
      <c r="Y6535" s="15" t="s">
        <v>48</v>
      </c>
      <c r="Z6535" t="s">
        <v>55</v>
      </c>
      <c r="AA6535" t="s">
        <v>1108</v>
      </c>
      <c r="AB6535">
        <v>0</v>
      </c>
      <c r="AC6535" s="68" t="s">
        <v>1493</v>
      </c>
      <c r="AD6535" s="68" t="s">
        <v>1650</v>
      </c>
      <c r="AE6535" t="s">
        <v>1492</v>
      </c>
    </row>
    <row r="6536" spans="1:31" ht="14.4" x14ac:dyDescent="0.3">
      <c r="A6536">
        <v>56</v>
      </c>
      <c r="B6536" t="s">
        <v>24</v>
      </c>
      <c r="C6536" t="s">
        <v>513</v>
      </c>
      <c r="D6536" t="s">
        <v>514</v>
      </c>
      <c r="E6536">
        <v>2013</v>
      </c>
      <c r="F6536" t="s">
        <v>722</v>
      </c>
      <c r="G6536" t="s">
        <v>907</v>
      </c>
      <c r="H6536" s="3" t="s">
        <v>908</v>
      </c>
      <c r="I6536" s="8">
        <v>-10.077778</v>
      </c>
      <c r="J6536" s="8">
        <v>-67.626389000000003</v>
      </c>
      <c r="K6536">
        <v>12810000</v>
      </c>
      <c r="L6536" t="s">
        <v>67</v>
      </c>
      <c r="M6536" t="s">
        <v>905</v>
      </c>
      <c r="N6536" t="s">
        <v>577</v>
      </c>
      <c r="O6536" s="12">
        <v>2005</v>
      </c>
      <c r="P6536" s="12">
        <v>12</v>
      </c>
      <c r="Q6536" s="12">
        <v>2006</v>
      </c>
      <c r="R6536" s="12">
        <v>9</v>
      </c>
      <c r="S6536">
        <v>10</v>
      </c>
      <c r="T6536" s="7">
        <v>6</v>
      </c>
      <c r="U6536">
        <v>6</v>
      </c>
      <c r="V6536" t="s">
        <v>1060</v>
      </c>
      <c r="W6536">
        <f t="shared" si="79"/>
        <v>360</v>
      </c>
      <c r="X6536" s="5">
        <v>3</v>
      </c>
      <c r="Y6536" s="15" t="s">
        <v>48</v>
      </c>
      <c r="Z6536" t="s">
        <v>55</v>
      </c>
      <c r="AA6536" t="s">
        <v>73</v>
      </c>
      <c r="AB6536">
        <v>0</v>
      </c>
      <c r="AC6536" s="68" t="s">
        <v>1493</v>
      </c>
      <c r="AD6536" s="68" t="s">
        <v>1650</v>
      </c>
      <c r="AE6536" t="s">
        <v>1492</v>
      </c>
    </row>
    <row r="6537" spans="1:31" ht="14.4" x14ac:dyDescent="0.3">
      <c r="A6537">
        <v>56</v>
      </c>
      <c r="B6537" t="s">
        <v>24</v>
      </c>
      <c r="C6537" t="s">
        <v>513</v>
      </c>
      <c r="D6537" t="s">
        <v>514</v>
      </c>
      <c r="E6537">
        <v>2013</v>
      </c>
      <c r="F6537" t="s">
        <v>722</v>
      </c>
      <c r="G6537" t="s">
        <v>907</v>
      </c>
      <c r="H6537" s="3" t="s">
        <v>908</v>
      </c>
      <c r="I6537" s="8">
        <v>-10.077778</v>
      </c>
      <c r="J6537" s="8">
        <v>-67.626389000000003</v>
      </c>
      <c r="K6537">
        <v>12810000</v>
      </c>
      <c r="L6537" t="s">
        <v>67</v>
      </c>
      <c r="M6537" t="s">
        <v>905</v>
      </c>
      <c r="N6537" t="s">
        <v>577</v>
      </c>
      <c r="O6537" s="12">
        <v>2005</v>
      </c>
      <c r="P6537" s="12">
        <v>12</v>
      </c>
      <c r="Q6537" s="12">
        <v>2006</v>
      </c>
      <c r="R6537" s="12">
        <v>9</v>
      </c>
      <c r="S6537">
        <v>10</v>
      </c>
      <c r="T6537" s="7">
        <v>6</v>
      </c>
      <c r="U6537">
        <v>6</v>
      </c>
      <c r="V6537" t="s">
        <v>1060</v>
      </c>
      <c r="W6537">
        <f t="shared" si="79"/>
        <v>360</v>
      </c>
      <c r="X6537" s="5">
        <v>3</v>
      </c>
      <c r="Y6537" s="15" t="s">
        <v>48</v>
      </c>
      <c r="Z6537" t="s">
        <v>83</v>
      </c>
      <c r="AA6537" t="s">
        <v>128</v>
      </c>
      <c r="AB6537">
        <v>4</v>
      </c>
      <c r="AC6537" s="68" t="s">
        <v>1493</v>
      </c>
      <c r="AD6537" s="68" t="s">
        <v>1650</v>
      </c>
      <c r="AE6537" t="s">
        <v>1492</v>
      </c>
    </row>
    <row r="6538" spans="1:31" ht="14.4" x14ac:dyDescent="0.3">
      <c r="A6538">
        <v>56</v>
      </c>
      <c r="B6538" t="s">
        <v>24</v>
      </c>
      <c r="C6538" t="s">
        <v>513</v>
      </c>
      <c r="D6538" t="s">
        <v>514</v>
      </c>
      <c r="E6538">
        <v>2013</v>
      </c>
      <c r="F6538" t="s">
        <v>722</v>
      </c>
      <c r="G6538" t="s">
        <v>907</v>
      </c>
      <c r="H6538" s="3" t="s">
        <v>908</v>
      </c>
      <c r="I6538" s="8">
        <v>-10.077778</v>
      </c>
      <c r="J6538" s="8">
        <v>-67.626389000000003</v>
      </c>
      <c r="K6538">
        <v>12810000</v>
      </c>
      <c r="L6538" t="s">
        <v>67</v>
      </c>
      <c r="M6538" t="s">
        <v>905</v>
      </c>
      <c r="N6538" t="s">
        <v>577</v>
      </c>
      <c r="O6538" s="12">
        <v>2005</v>
      </c>
      <c r="P6538" s="12">
        <v>12</v>
      </c>
      <c r="Q6538" s="12">
        <v>2006</v>
      </c>
      <c r="R6538" s="12">
        <v>9</v>
      </c>
      <c r="S6538">
        <v>10</v>
      </c>
      <c r="T6538" s="7">
        <v>6</v>
      </c>
      <c r="U6538">
        <v>6</v>
      </c>
      <c r="V6538" t="s">
        <v>1060</v>
      </c>
      <c r="W6538">
        <f t="shared" si="79"/>
        <v>360</v>
      </c>
      <c r="X6538" s="5">
        <v>3</v>
      </c>
      <c r="Y6538" s="15" t="s">
        <v>48</v>
      </c>
      <c r="Z6538" t="s">
        <v>83</v>
      </c>
      <c r="AA6538" t="s">
        <v>84</v>
      </c>
      <c r="AB6538">
        <v>303</v>
      </c>
      <c r="AC6538" s="68" t="s">
        <v>1493</v>
      </c>
      <c r="AD6538" s="68" t="s">
        <v>1650</v>
      </c>
      <c r="AE6538" t="s">
        <v>1492</v>
      </c>
    </row>
    <row r="6539" spans="1:31" ht="14.4" x14ac:dyDescent="0.3">
      <c r="A6539">
        <v>56</v>
      </c>
      <c r="B6539" t="s">
        <v>24</v>
      </c>
      <c r="C6539" t="s">
        <v>513</v>
      </c>
      <c r="D6539" t="s">
        <v>514</v>
      </c>
      <c r="E6539">
        <v>2013</v>
      </c>
      <c r="F6539" t="s">
        <v>722</v>
      </c>
      <c r="G6539" t="s">
        <v>907</v>
      </c>
      <c r="H6539" s="3" t="s">
        <v>908</v>
      </c>
      <c r="I6539" s="8">
        <v>-10.077778</v>
      </c>
      <c r="J6539" s="8">
        <v>-67.626389000000003</v>
      </c>
      <c r="K6539">
        <v>12810000</v>
      </c>
      <c r="L6539" t="s">
        <v>67</v>
      </c>
      <c r="M6539" t="s">
        <v>905</v>
      </c>
      <c r="N6539" t="s">
        <v>577</v>
      </c>
      <c r="O6539" s="12">
        <v>2005</v>
      </c>
      <c r="P6539" s="12">
        <v>12</v>
      </c>
      <c r="Q6539" s="12">
        <v>2006</v>
      </c>
      <c r="R6539" s="12">
        <v>9</v>
      </c>
      <c r="S6539">
        <v>10</v>
      </c>
      <c r="T6539" s="7">
        <v>6</v>
      </c>
      <c r="U6539">
        <v>6</v>
      </c>
      <c r="V6539" t="s">
        <v>1060</v>
      </c>
      <c r="W6539">
        <f t="shared" si="79"/>
        <v>360</v>
      </c>
      <c r="X6539" s="5">
        <v>3</v>
      </c>
      <c r="Y6539" s="15" t="s">
        <v>48</v>
      </c>
      <c r="Z6539" t="s">
        <v>83</v>
      </c>
      <c r="AA6539" t="s">
        <v>911</v>
      </c>
      <c r="AB6539">
        <v>71</v>
      </c>
      <c r="AC6539" s="68" t="s">
        <v>1493</v>
      </c>
      <c r="AD6539" s="68" t="s">
        <v>1650</v>
      </c>
      <c r="AE6539" t="s">
        <v>1492</v>
      </c>
    </row>
    <row r="6540" spans="1:31" ht="14.4" x14ac:dyDescent="0.3">
      <c r="A6540">
        <v>56</v>
      </c>
      <c r="B6540" t="s">
        <v>24</v>
      </c>
      <c r="C6540" t="s">
        <v>513</v>
      </c>
      <c r="D6540" t="s">
        <v>514</v>
      </c>
      <c r="E6540">
        <v>2013</v>
      </c>
      <c r="F6540" t="s">
        <v>722</v>
      </c>
      <c r="G6540" t="s">
        <v>907</v>
      </c>
      <c r="H6540" s="3" t="s">
        <v>908</v>
      </c>
      <c r="I6540" s="8">
        <v>-10.077778</v>
      </c>
      <c r="J6540" s="8">
        <v>-67.626389000000003</v>
      </c>
      <c r="K6540">
        <v>12810000</v>
      </c>
      <c r="L6540" t="s">
        <v>67</v>
      </c>
      <c r="M6540" t="s">
        <v>905</v>
      </c>
      <c r="N6540" t="s">
        <v>577</v>
      </c>
      <c r="O6540" s="12">
        <v>2005</v>
      </c>
      <c r="P6540" s="12">
        <v>12</v>
      </c>
      <c r="Q6540" s="12">
        <v>2006</v>
      </c>
      <c r="R6540" s="12">
        <v>9</v>
      </c>
      <c r="S6540">
        <v>10</v>
      </c>
      <c r="T6540" s="7">
        <v>6</v>
      </c>
      <c r="U6540">
        <v>6</v>
      </c>
      <c r="V6540" t="s">
        <v>1060</v>
      </c>
      <c r="W6540">
        <f t="shared" si="79"/>
        <v>360</v>
      </c>
      <c r="X6540" s="5">
        <v>3</v>
      </c>
      <c r="Y6540" s="15" t="s">
        <v>48</v>
      </c>
      <c r="Z6540" t="s">
        <v>83</v>
      </c>
      <c r="AA6540" t="s">
        <v>902</v>
      </c>
      <c r="AB6540">
        <v>15</v>
      </c>
      <c r="AC6540" s="68" t="s">
        <v>1493</v>
      </c>
      <c r="AD6540" s="68" t="s">
        <v>1650</v>
      </c>
      <c r="AE6540" t="s">
        <v>1492</v>
      </c>
    </row>
    <row r="6541" spans="1:31" ht="14.4" x14ac:dyDescent="0.3">
      <c r="A6541">
        <v>56</v>
      </c>
      <c r="B6541" t="s">
        <v>24</v>
      </c>
      <c r="C6541" t="s">
        <v>513</v>
      </c>
      <c r="D6541" t="s">
        <v>514</v>
      </c>
      <c r="E6541">
        <v>2013</v>
      </c>
      <c r="F6541" t="s">
        <v>722</v>
      </c>
      <c r="G6541" t="s">
        <v>907</v>
      </c>
      <c r="H6541" s="3" t="s">
        <v>908</v>
      </c>
      <c r="I6541" s="8">
        <v>-10.077778</v>
      </c>
      <c r="J6541" s="8">
        <v>-67.626389000000003</v>
      </c>
      <c r="K6541">
        <v>12810000</v>
      </c>
      <c r="L6541" t="s">
        <v>67</v>
      </c>
      <c r="M6541" t="s">
        <v>905</v>
      </c>
      <c r="N6541" t="s">
        <v>577</v>
      </c>
      <c r="O6541" s="12">
        <v>2005</v>
      </c>
      <c r="P6541" s="12">
        <v>12</v>
      </c>
      <c r="Q6541" s="12">
        <v>2006</v>
      </c>
      <c r="R6541" s="12">
        <v>9</v>
      </c>
      <c r="S6541">
        <v>10</v>
      </c>
      <c r="T6541" s="7">
        <v>6</v>
      </c>
      <c r="U6541">
        <v>6</v>
      </c>
      <c r="V6541" t="s">
        <v>1060</v>
      </c>
      <c r="W6541">
        <f t="shared" si="79"/>
        <v>360</v>
      </c>
      <c r="X6541" s="5">
        <v>3</v>
      </c>
      <c r="Y6541" s="15" t="s">
        <v>48</v>
      </c>
      <c r="Z6541" t="s">
        <v>83</v>
      </c>
      <c r="AA6541" t="s">
        <v>87</v>
      </c>
      <c r="AB6541">
        <v>29</v>
      </c>
      <c r="AC6541" s="68" t="s">
        <v>1493</v>
      </c>
      <c r="AD6541" s="68" t="s">
        <v>1650</v>
      </c>
      <c r="AE6541" t="s">
        <v>1492</v>
      </c>
    </row>
    <row r="6542" spans="1:31" ht="14.4" x14ac:dyDescent="0.3">
      <c r="A6542">
        <v>56</v>
      </c>
      <c r="B6542" t="s">
        <v>24</v>
      </c>
      <c r="C6542" t="s">
        <v>513</v>
      </c>
      <c r="D6542" t="s">
        <v>514</v>
      </c>
      <c r="E6542">
        <v>2013</v>
      </c>
      <c r="F6542" t="s">
        <v>722</v>
      </c>
      <c r="G6542" t="s">
        <v>907</v>
      </c>
      <c r="H6542" s="3" t="s">
        <v>908</v>
      </c>
      <c r="I6542" s="8">
        <v>-10.077778</v>
      </c>
      <c r="J6542" s="8">
        <v>-67.626389000000003</v>
      </c>
      <c r="K6542">
        <v>12810000</v>
      </c>
      <c r="L6542" t="s">
        <v>67</v>
      </c>
      <c r="M6542" t="s">
        <v>905</v>
      </c>
      <c r="N6542" t="s">
        <v>577</v>
      </c>
      <c r="O6542" s="12">
        <v>2005</v>
      </c>
      <c r="P6542" s="12">
        <v>12</v>
      </c>
      <c r="Q6542" s="12">
        <v>2006</v>
      </c>
      <c r="R6542" s="12">
        <v>9</v>
      </c>
      <c r="S6542">
        <v>10</v>
      </c>
      <c r="T6542" s="7">
        <v>6</v>
      </c>
      <c r="U6542">
        <v>6</v>
      </c>
      <c r="V6542" t="s">
        <v>1060</v>
      </c>
      <c r="W6542">
        <f t="shared" si="79"/>
        <v>360</v>
      </c>
      <c r="X6542" s="5">
        <v>3</v>
      </c>
      <c r="Y6542" s="15" t="s">
        <v>48</v>
      </c>
      <c r="Z6542" t="s">
        <v>83</v>
      </c>
      <c r="AA6542" t="s">
        <v>906</v>
      </c>
      <c r="AB6542">
        <v>13</v>
      </c>
      <c r="AC6542" s="68" t="s">
        <v>1493</v>
      </c>
      <c r="AD6542" s="68" t="s">
        <v>1650</v>
      </c>
      <c r="AE6542" t="s">
        <v>1492</v>
      </c>
    </row>
    <row r="6543" spans="1:31" ht="14.4" x14ac:dyDescent="0.3">
      <c r="A6543">
        <v>56</v>
      </c>
      <c r="B6543" t="s">
        <v>24</v>
      </c>
      <c r="C6543" t="s">
        <v>513</v>
      </c>
      <c r="D6543" t="s">
        <v>514</v>
      </c>
      <c r="E6543">
        <v>2013</v>
      </c>
      <c r="F6543" t="s">
        <v>722</v>
      </c>
      <c r="G6543" t="s">
        <v>907</v>
      </c>
      <c r="H6543" s="3" t="s">
        <v>908</v>
      </c>
      <c r="I6543" s="8">
        <v>-10.077778</v>
      </c>
      <c r="J6543" s="8">
        <v>-67.626389000000003</v>
      </c>
      <c r="K6543">
        <v>12810000</v>
      </c>
      <c r="L6543" t="s">
        <v>67</v>
      </c>
      <c r="M6543" t="s">
        <v>905</v>
      </c>
      <c r="N6543" t="s">
        <v>577</v>
      </c>
      <c r="O6543" s="12">
        <v>2005</v>
      </c>
      <c r="P6543" s="12">
        <v>12</v>
      </c>
      <c r="Q6543" s="12">
        <v>2006</v>
      </c>
      <c r="R6543" s="12">
        <v>9</v>
      </c>
      <c r="S6543">
        <v>10</v>
      </c>
      <c r="T6543" s="7">
        <v>6</v>
      </c>
      <c r="U6543">
        <v>6</v>
      </c>
      <c r="V6543" t="s">
        <v>1060</v>
      </c>
      <c r="W6543">
        <f t="shared" si="79"/>
        <v>360</v>
      </c>
      <c r="X6543" s="5">
        <v>3</v>
      </c>
      <c r="Y6543" s="15" t="s">
        <v>48</v>
      </c>
      <c r="Z6543" t="s">
        <v>90</v>
      </c>
      <c r="AA6543" t="s">
        <v>279</v>
      </c>
      <c r="AB6543">
        <v>0</v>
      </c>
      <c r="AC6543" s="68" t="s">
        <v>1493</v>
      </c>
      <c r="AD6543" s="68" t="s">
        <v>1650</v>
      </c>
      <c r="AE6543" t="s">
        <v>1492</v>
      </c>
    </row>
    <row r="6544" spans="1:31" ht="14.4" x14ac:dyDescent="0.3">
      <c r="A6544">
        <v>56</v>
      </c>
      <c r="B6544" t="s">
        <v>24</v>
      </c>
      <c r="C6544" t="s">
        <v>513</v>
      </c>
      <c r="D6544" t="s">
        <v>514</v>
      </c>
      <c r="E6544">
        <v>2013</v>
      </c>
      <c r="F6544" t="s">
        <v>722</v>
      </c>
      <c r="G6544" t="s">
        <v>907</v>
      </c>
      <c r="H6544" s="3" t="s">
        <v>908</v>
      </c>
      <c r="I6544" s="8">
        <v>-10.077778</v>
      </c>
      <c r="J6544" s="8">
        <v>-67.626389000000003</v>
      </c>
      <c r="K6544">
        <v>12810000</v>
      </c>
      <c r="L6544" t="s">
        <v>67</v>
      </c>
      <c r="M6544" t="s">
        <v>905</v>
      </c>
      <c r="N6544" t="s">
        <v>577</v>
      </c>
      <c r="O6544" s="12">
        <v>2005</v>
      </c>
      <c r="P6544" s="12">
        <v>12</v>
      </c>
      <c r="Q6544" s="12">
        <v>2006</v>
      </c>
      <c r="R6544" s="12">
        <v>9</v>
      </c>
      <c r="S6544">
        <v>10</v>
      </c>
      <c r="T6544" s="7">
        <v>6</v>
      </c>
      <c r="U6544">
        <v>6</v>
      </c>
      <c r="V6544" t="s">
        <v>1060</v>
      </c>
      <c r="W6544">
        <f t="shared" si="79"/>
        <v>360</v>
      </c>
      <c r="X6544" s="5">
        <v>3</v>
      </c>
      <c r="Y6544" s="15" t="s">
        <v>48</v>
      </c>
      <c r="Z6544" t="s">
        <v>90</v>
      </c>
      <c r="AA6544" t="s">
        <v>666</v>
      </c>
      <c r="AB6544">
        <v>7</v>
      </c>
      <c r="AC6544" s="68" t="s">
        <v>1493</v>
      </c>
      <c r="AD6544" s="68" t="s">
        <v>1650</v>
      </c>
      <c r="AE6544" t="s">
        <v>1492</v>
      </c>
    </row>
    <row r="6545" spans="1:31" ht="14.4" x14ac:dyDescent="0.3">
      <c r="A6545">
        <v>56</v>
      </c>
      <c r="B6545" t="s">
        <v>24</v>
      </c>
      <c r="C6545" t="s">
        <v>513</v>
      </c>
      <c r="D6545" t="s">
        <v>514</v>
      </c>
      <c r="E6545">
        <v>2013</v>
      </c>
      <c r="F6545" t="s">
        <v>722</v>
      </c>
      <c r="G6545" t="s">
        <v>907</v>
      </c>
      <c r="H6545" s="3" t="s">
        <v>908</v>
      </c>
      <c r="I6545" s="8">
        <v>-10.077778</v>
      </c>
      <c r="J6545" s="8">
        <v>-67.626389000000003</v>
      </c>
      <c r="K6545">
        <v>12810000</v>
      </c>
      <c r="L6545" t="s">
        <v>67</v>
      </c>
      <c r="M6545" t="s">
        <v>905</v>
      </c>
      <c r="N6545" t="s">
        <v>577</v>
      </c>
      <c r="O6545" s="12">
        <v>2005</v>
      </c>
      <c r="P6545" s="12">
        <v>12</v>
      </c>
      <c r="Q6545" s="12">
        <v>2006</v>
      </c>
      <c r="R6545" s="12">
        <v>9</v>
      </c>
      <c r="S6545">
        <v>10</v>
      </c>
      <c r="T6545" s="7">
        <v>6</v>
      </c>
      <c r="U6545">
        <v>6</v>
      </c>
      <c r="V6545" t="s">
        <v>1060</v>
      </c>
      <c r="W6545">
        <f t="shared" si="79"/>
        <v>360</v>
      </c>
      <c r="X6545" s="5">
        <v>3</v>
      </c>
      <c r="Y6545" s="15" t="s">
        <v>48</v>
      </c>
      <c r="Z6545" t="s">
        <v>90</v>
      </c>
      <c r="AA6545" t="s">
        <v>917</v>
      </c>
      <c r="AB6545">
        <v>7</v>
      </c>
      <c r="AC6545" s="68" t="s">
        <v>1493</v>
      </c>
      <c r="AD6545" s="68" t="s">
        <v>1650</v>
      </c>
      <c r="AE6545" t="s">
        <v>1492</v>
      </c>
    </row>
    <row r="6546" spans="1:31" ht="14.4" x14ac:dyDescent="0.3">
      <c r="A6546">
        <v>56</v>
      </c>
      <c r="B6546" t="s">
        <v>24</v>
      </c>
      <c r="C6546" t="s">
        <v>513</v>
      </c>
      <c r="D6546" t="s">
        <v>514</v>
      </c>
      <c r="E6546">
        <v>2013</v>
      </c>
      <c r="F6546" t="s">
        <v>722</v>
      </c>
      <c r="G6546" t="s">
        <v>907</v>
      </c>
      <c r="H6546" s="3" t="s">
        <v>908</v>
      </c>
      <c r="I6546" s="8">
        <v>-10.077778</v>
      </c>
      <c r="J6546" s="8">
        <v>-67.626389000000003</v>
      </c>
      <c r="K6546">
        <v>12810000</v>
      </c>
      <c r="L6546" t="s">
        <v>67</v>
      </c>
      <c r="M6546" t="s">
        <v>905</v>
      </c>
      <c r="N6546" t="s">
        <v>577</v>
      </c>
      <c r="O6546" s="12">
        <v>2005</v>
      </c>
      <c r="P6546" s="12">
        <v>12</v>
      </c>
      <c r="Q6546" s="12">
        <v>2006</v>
      </c>
      <c r="R6546" s="12">
        <v>9</v>
      </c>
      <c r="S6546">
        <v>10</v>
      </c>
      <c r="T6546" s="7">
        <v>6</v>
      </c>
      <c r="U6546">
        <v>6</v>
      </c>
      <c r="V6546" t="s">
        <v>1060</v>
      </c>
      <c r="W6546">
        <f t="shared" si="79"/>
        <v>360</v>
      </c>
      <c r="X6546" s="5">
        <v>3</v>
      </c>
      <c r="Y6546" s="15" t="s">
        <v>48</v>
      </c>
      <c r="Z6546" t="s">
        <v>90</v>
      </c>
      <c r="AA6546" t="s">
        <v>91</v>
      </c>
      <c r="AB6546">
        <v>55</v>
      </c>
      <c r="AC6546" s="68" t="s">
        <v>1493</v>
      </c>
      <c r="AD6546" s="68" t="s">
        <v>1650</v>
      </c>
      <c r="AE6546" t="s">
        <v>1492</v>
      </c>
    </row>
    <row r="6547" spans="1:31" ht="14.4" x14ac:dyDescent="0.3">
      <c r="A6547">
        <v>56</v>
      </c>
      <c r="B6547" t="s">
        <v>24</v>
      </c>
      <c r="C6547" t="s">
        <v>513</v>
      </c>
      <c r="D6547" t="s">
        <v>514</v>
      </c>
      <c r="E6547">
        <v>2013</v>
      </c>
      <c r="F6547" t="s">
        <v>722</v>
      </c>
      <c r="G6547" t="s">
        <v>909</v>
      </c>
      <c r="H6547" s="3" t="s">
        <v>910</v>
      </c>
      <c r="I6547" s="8">
        <v>-9.9994440000000004</v>
      </c>
      <c r="J6547" s="8">
        <v>-67.987222000000003</v>
      </c>
      <c r="K6547">
        <v>6980000</v>
      </c>
      <c r="L6547" t="s">
        <v>67</v>
      </c>
      <c r="M6547" t="s">
        <v>905</v>
      </c>
      <c r="N6547" t="s">
        <v>577</v>
      </c>
      <c r="O6547" s="12">
        <v>2005</v>
      </c>
      <c r="P6547" s="12">
        <v>12</v>
      </c>
      <c r="Q6547" s="12">
        <v>2006</v>
      </c>
      <c r="R6547" s="12">
        <v>9</v>
      </c>
      <c r="S6547">
        <v>10</v>
      </c>
      <c r="T6547" s="7">
        <v>6</v>
      </c>
      <c r="U6547">
        <v>6</v>
      </c>
      <c r="V6547" t="s">
        <v>1060</v>
      </c>
      <c r="W6547">
        <f t="shared" si="79"/>
        <v>360</v>
      </c>
      <c r="X6547" s="5">
        <v>3</v>
      </c>
      <c r="Y6547" s="15" t="s">
        <v>48</v>
      </c>
      <c r="Z6547" t="s">
        <v>49</v>
      </c>
      <c r="AA6547" t="s">
        <v>1105</v>
      </c>
      <c r="AB6547">
        <v>0</v>
      </c>
      <c r="AC6547" s="68" t="s">
        <v>1493</v>
      </c>
      <c r="AD6547" s="68" t="s">
        <v>1650</v>
      </c>
      <c r="AE6547" t="s">
        <v>1492</v>
      </c>
    </row>
    <row r="6548" spans="1:31" ht="14.4" x14ac:dyDescent="0.3">
      <c r="A6548">
        <v>56</v>
      </c>
      <c r="B6548" t="s">
        <v>24</v>
      </c>
      <c r="C6548" t="s">
        <v>513</v>
      </c>
      <c r="D6548" t="s">
        <v>514</v>
      </c>
      <c r="E6548">
        <v>2013</v>
      </c>
      <c r="F6548" t="s">
        <v>722</v>
      </c>
      <c r="G6548" t="s">
        <v>909</v>
      </c>
      <c r="H6548" s="3" t="s">
        <v>910</v>
      </c>
      <c r="I6548" s="8">
        <v>-9.9994440000000004</v>
      </c>
      <c r="J6548" s="8">
        <v>-67.987222000000003</v>
      </c>
      <c r="K6548">
        <v>6980000</v>
      </c>
      <c r="L6548" t="s">
        <v>67</v>
      </c>
      <c r="M6548" t="s">
        <v>905</v>
      </c>
      <c r="N6548" t="s">
        <v>577</v>
      </c>
      <c r="O6548" s="12">
        <v>2005</v>
      </c>
      <c r="P6548" s="12">
        <v>12</v>
      </c>
      <c r="Q6548" s="12">
        <v>2006</v>
      </c>
      <c r="R6548" s="12">
        <v>9</v>
      </c>
      <c r="S6548">
        <v>10</v>
      </c>
      <c r="T6548" s="7">
        <v>6</v>
      </c>
      <c r="U6548">
        <v>6</v>
      </c>
      <c r="V6548" t="s">
        <v>1060</v>
      </c>
      <c r="W6548">
        <f t="shared" si="79"/>
        <v>360</v>
      </c>
      <c r="X6548" s="5">
        <v>3</v>
      </c>
      <c r="Y6548" s="15" t="s">
        <v>48</v>
      </c>
      <c r="Z6548" t="s">
        <v>49</v>
      </c>
      <c r="AA6548" t="s">
        <v>483</v>
      </c>
      <c r="AB6548">
        <v>0</v>
      </c>
      <c r="AC6548" s="68" t="s">
        <v>1493</v>
      </c>
      <c r="AD6548" s="68" t="s">
        <v>1650</v>
      </c>
      <c r="AE6548" t="s">
        <v>1492</v>
      </c>
    </row>
    <row r="6549" spans="1:31" ht="14.4" x14ac:dyDescent="0.3">
      <c r="A6549">
        <v>56</v>
      </c>
      <c r="B6549" t="s">
        <v>24</v>
      </c>
      <c r="C6549" t="s">
        <v>513</v>
      </c>
      <c r="D6549" t="s">
        <v>514</v>
      </c>
      <c r="E6549">
        <v>2013</v>
      </c>
      <c r="F6549" t="s">
        <v>722</v>
      </c>
      <c r="G6549" t="s">
        <v>909</v>
      </c>
      <c r="H6549" s="3" t="s">
        <v>910</v>
      </c>
      <c r="I6549" s="8">
        <v>-9.9994440000000004</v>
      </c>
      <c r="J6549" s="8">
        <v>-67.987222000000003</v>
      </c>
      <c r="K6549">
        <v>6980000</v>
      </c>
      <c r="L6549" t="s">
        <v>67</v>
      </c>
      <c r="M6549" t="s">
        <v>905</v>
      </c>
      <c r="N6549" t="s">
        <v>577</v>
      </c>
      <c r="O6549" s="12">
        <v>2005</v>
      </c>
      <c r="P6549" s="12">
        <v>12</v>
      </c>
      <c r="Q6549" s="12">
        <v>2006</v>
      </c>
      <c r="R6549" s="12">
        <v>9</v>
      </c>
      <c r="S6549">
        <v>10</v>
      </c>
      <c r="T6549" s="7">
        <v>6</v>
      </c>
      <c r="U6549">
        <v>6</v>
      </c>
      <c r="V6549" t="s">
        <v>1060</v>
      </c>
      <c r="W6549">
        <f t="shared" si="79"/>
        <v>360</v>
      </c>
      <c r="X6549" s="5">
        <v>3</v>
      </c>
      <c r="Y6549" s="15" t="s">
        <v>48</v>
      </c>
      <c r="Z6549" t="s">
        <v>49</v>
      </c>
      <c r="AA6549" t="s">
        <v>490</v>
      </c>
      <c r="AB6549">
        <v>2</v>
      </c>
      <c r="AC6549" s="68" t="s">
        <v>1493</v>
      </c>
      <c r="AD6549" s="68" t="s">
        <v>1650</v>
      </c>
      <c r="AE6549" t="s">
        <v>1492</v>
      </c>
    </row>
    <row r="6550" spans="1:31" ht="14.4" x14ac:dyDescent="0.3">
      <c r="A6550">
        <v>56</v>
      </c>
      <c r="B6550" t="s">
        <v>24</v>
      </c>
      <c r="C6550" t="s">
        <v>513</v>
      </c>
      <c r="D6550" t="s">
        <v>514</v>
      </c>
      <c r="E6550">
        <v>2013</v>
      </c>
      <c r="F6550" t="s">
        <v>722</v>
      </c>
      <c r="G6550" t="s">
        <v>909</v>
      </c>
      <c r="H6550" s="3" t="s">
        <v>910</v>
      </c>
      <c r="I6550" s="8">
        <v>-9.9994440000000004</v>
      </c>
      <c r="J6550" s="8">
        <v>-67.987222000000003</v>
      </c>
      <c r="K6550">
        <v>6980000</v>
      </c>
      <c r="L6550" t="s">
        <v>67</v>
      </c>
      <c r="M6550" t="s">
        <v>905</v>
      </c>
      <c r="N6550" t="s">
        <v>577</v>
      </c>
      <c r="O6550" s="12">
        <v>2005</v>
      </c>
      <c r="P6550" s="12">
        <v>12</v>
      </c>
      <c r="Q6550" s="12">
        <v>2006</v>
      </c>
      <c r="R6550" s="12">
        <v>9</v>
      </c>
      <c r="S6550">
        <v>10</v>
      </c>
      <c r="T6550" s="7">
        <v>6</v>
      </c>
      <c r="U6550">
        <v>6</v>
      </c>
      <c r="V6550" t="s">
        <v>1060</v>
      </c>
      <c r="W6550">
        <f t="shared" si="79"/>
        <v>360</v>
      </c>
      <c r="X6550" s="5">
        <v>3</v>
      </c>
      <c r="Y6550" s="15" t="s">
        <v>48</v>
      </c>
      <c r="Z6550" t="s">
        <v>49</v>
      </c>
      <c r="AA6550" t="s">
        <v>1079</v>
      </c>
      <c r="AB6550">
        <v>0</v>
      </c>
      <c r="AC6550" s="68" t="s">
        <v>1493</v>
      </c>
      <c r="AD6550" s="68" t="s">
        <v>1650</v>
      </c>
      <c r="AE6550" t="s">
        <v>1492</v>
      </c>
    </row>
    <row r="6551" spans="1:31" ht="14.4" x14ac:dyDescent="0.3">
      <c r="A6551">
        <v>56</v>
      </c>
      <c r="B6551" t="s">
        <v>24</v>
      </c>
      <c r="C6551" t="s">
        <v>513</v>
      </c>
      <c r="D6551" t="s">
        <v>514</v>
      </c>
      <c r="E6551">
        <v>2013</v>
      </c>
      <c r="F6551" t="s">
        <v>722</v>
      </c>
      <c r="G6551" t="s">
        <v>909</v>
      </c>
      <c r="H6551" s="3" t="s">
        <v>910</v>
      </c>
      <c r="I6551" s="8">
        <v>-9.9994440000000004</v>
      </c>
      <c r="J6551" s="8">
        <v>-67.987222000000003</v>
      </c>
      <c r="K6551">
        <v>6980000</v>
      </c>
      <c r="L6551" t="s">
        <v>67</v>
      </c>
      <c r="M6551" t="s">
        <v>905</v>
      </c>
      <c r="N6551" t="s">
        <v>577</v>
      </c>
      <c r="O6551" s="12">
        <v>2005</v>
      </c>
      <c r="P6551" s="12">
        <v>12</v>
      </c>
      <c r="Q6551" s="12">
        <v>2006</v>
      </c>
      <c r="R6551" s="12">
        <v>9</v>
      </c>
      <c r="S6551">
        <v>10</v>
      </c>
      <c r="T6551" s="7">
        <v>6</v>
      </c>
      <c r="U6551">
        <v>6</v>
      </c>
      <c r="V6551" t="s">
        <v>1060</v>
      </c>
      <c r="W6551">
        <f t="shared" si="79"/>
        <v>360</v>
      </c>
      <c r="X6551" s="5">
        <v>3</v>
      </c>
      <c r="Y6551" s="15" t="s">
        <v>48</v>
      </c>
      <c r="Z6551" t="s">
        <v>49</v>
      </c>
      <c r="AA6551" t="s">
        <v>50</v>
      </c>
      <c r="AB6551">
        <v>0</v>
      </c>
      <c r="AC6551" s="68" t="s">
        <v>1493</v>
      </c>
      <c r="AD6551" s="68" t="s">
        <v>1650</v>
      </c>
      <c r="AE6551" t="s">
        <v>1492</v>
      </c>
    </row>
    <row r="6552" spans="1:31" ht="14.4" x14ac:dyDescent="0.3">
      <c r="A6552">
        <v>56</v>
      </c>
      <c r="B6552" t="s">
        <v>24</v>
      </c>
      <c r="C6552" t="s">
        <v>513</v>
      </c>
      <c r="D6552" t="s">
        <v>514</v>
      </c>
      <c r="E6552">
        <v>2013</v>
      </c>
      <c r="F6552" t="s">
        <v>722</v>
      </c>
      <c r="G6552" t="s">
        <v>909</v>
      </c>
      <c r="H6552" s="3" t="s">
        <v>910</v>
      </c>
      <c r="I6552" s="8">
        <v>-9.9994440000000004</v>
      </c>
      <c r="J6552" s="8">
        <v>-67.987222000000003</v>
      </c>
      <c r="K6552">
        <v>6980000</v>
      </c>
      <c r="L6552" t="s">
        <v>67</v>
      </c>
      <c r="M6552" t="s">
        <v>905</v>
      </c>
      <c r="N6552" t="s">
        <v>577</v>
      </c>
      <c r="O6552" s="12">
        <v>2005</v>
      </c>
      <c r="P6552" s="12">
        <v>12</v>
      </c>
      <c r="Q6552" s="12">
        <v>2006</v>
      </c>
      <c r="R6552" s="12">
        <v>9</v>
      </c>
      <c r="S6552">
        <v>10</v>
      </c>
      <c r="T6552" s="7">
        <v>6</v>
      </c>
      <c r="U6552">
        <v>6</v>
      </c>
      <c r="V6552" t="s">
        <v>1060</v>
      </c>
      <c r="W6552">
        <f t="shared" si="79"/>
        <v>360</v>
      </c>
      <c r="X6552" s="5">
        <v>3</v>
      </c>
      <c r="Y6552" s="15" t="s">
        <v>48</v>
      </c>
      <c r="Z6552" t="s">
        <v>55</v>
      </c>
      <c r="AA6552" t="s">
        <v>1080</v>
      </c>
      <c r="AB6552">
        <v>10</v>
      </c>
      <c r="AC6552" s="68" t="s">
        <v>1493</v>
      </c>
      <c r="AD6552" s="68" t="s">
        <v>1650</v>
      </c>
      <c r="AE6552" t="s">
        <v>1492</v>
      </c>
    </row>
    <row r="6553" spans="1:31" ht="14.4" x14ac:dyDescent="0.3">
      <c r="A6553">
        <v>56</v>
      </c>
      <c r="B6553" t="s">
        <v>24</v>
      </c>
      <c r="C6553" t="s">
        <v>513</v>
      </c>
      <c r="D6553" t="s">
        <v>514</v>
      </c>
      <c r="E6553">
        <v>2013</v>
      </c>
      <c r="F6553" t="s">
        <v>722</v>
      </c>
      <c r="G6553" t="s">
        <v>909</v>
      </c>
      <c r="H6553" s="3" t="s">
        <v>910</v>
      </c>
      <c r="I6553" s="8">
        <v>-9.9994440000000004</v>
      </c>
      <c r="J6553" s="8">
        <v>-67.987222000000003</v>
      </c>
      <c r="K6553">
        <v>6980000</v>
      </c>
      <c r="L6553" t="s">
        <v>67</v>
      </c>
      <c r="M6553" t="s">
        <v>905</v>
      </c>
      <c r="N6553" t="s">
        <v>577</v>
      </c>
      <c r="O6553" s="12">
        <v>2005</v>
      </c>
      <c r="P6553" s="12">
        <v>12</v>
      </c>
      <c r="Q6553" s="12">
        <v>2006</v>
      </c>
      <c r="R6553" s="12">
        <v>9</v>
      </c>
      <c r="S6553">
        <v>10</v>
      </c>
      <c r="T6553" s="7">
        <v>6</v>
      </c>
      <c r="U6553">
        <v>6</v>
      </c>
      <c r="V6553" t="s">
        <v>1060</v>
      </c>
      <c r="W6553">
        <f t="shared" si="79"/>
        <v>360</v>
      </c>
      <c r="X6553" s="5">
        <v>3</v>
      </c>
      <c r="Y6553" s="15" t="s">
        <v>48</v>
      </c>
      <c r="Z6553" t="s">
        <v>55</v>
      </c>
      <c r="AA6553" t="s">
        <v>859</v>
      </c>
      <c r="AB6553">
        <v>38</v>
      </c>
      <c r="AC6553" s="68" t="s">
        <v>1493</v>
      </c>
      <c r="AD6553" s="68" t="s">
        <v>1650</v>
      </c>
      <c r="AE6553" t="s">
        <v>1492</v>
      </c>
    </row>
    <row r="6554" spans="1:31" ht="14.4" x14ac:dyDescent="0.3">
      <c r="A6554">
        <v>56</v>
      </c>
      <c r="B6554" t="s">
        <v>24</v>
      </c>
      <c r="C6554" t="s">
        <v>513</v>
      </c>
      <c r="D6554" t="s">
        <v>514</v>
      </c>
      <c r="E6554">
        <v>2013</v>
      </c>
      <c r="F6554" t="s">
        <v>722</v>
      </c>
      <c r="G6554" t="s">
        <v>909</v>
      </c>
      <c r="H6554" s="3" t="s">
        <v>910</v>
      </c>
      <c r="I6554" s="8">
        <v>-9.9994440000000004</v>
      </c>
      <c r="J6554" s="8">
        <v>-67.987222000000003</v>
      </c>
      <c r="K6554">
        <v>6980000</v>
      </c>
      <c r="L6554" t="s">
        <v>67</v>
      </c>
      <c r="M6554" t="s">
        <v>905</v>
      </c>
      <c r="N6554" t="s">
        <v>577</v>
      </c>
      <c r="O6554" s="12">
        <v>2005</v>
      </c>
      <c r="P6554" s="12">
        <v>12</v>
      </c>
      <c r="Q6554" s="12">
        <v>2006</v>
      </c>
      <c r="R6554" s="12">
        <v>9</v>
      </c>
      <c r="S6554">
        <v>10</v>
      </c>
      <c r="T6554" s="7">
        <v>6</v>
      </c>
      <c r="U6554">
        <v>6</v>
      </c>
      <c r="V6554" t="s">
        <v>1060</v>
      </c>
      <c r="W6554">
        <f t="shared" si="79"/>
        <v>360</v>
      </c>
      <c r="X6554" s="5">
        <v>3</v>
      </c>
      <c r="Y6554" s="15" t="s">
        <v>48</v>
      </c>
      <c r="Z6554" t="s">
        <v>55</v>
      </c>
      <c r="AA6554" t="s">
        <v>1054</v>
      </c>
      <c r="AB6554">
        <v>0</v>
      </c>
      <c r="AC6554" s="68" t="s">
        <v>1493</v>
      </c>
      <c r="AD6554" s="68" t="s">
        <v>1650</v>
      </c>
      <c r="AE6554" t="s">
        <v>1492</v>
      </c>
    </row>
    <row r="6555" spans="1:31" ht="14.4" x14ac:dyDescent="0.3">
      <c r="A6555">
        <v>56</v>
      </c>
      <c r="B6555" t="s">
        <v>24</v>
      </c>
      <c r="C6555" t="s">
        <v>513</v>
      </c>
      <c r="D6555" t="s">
        <v>514</v>
      </c>
      <c r="E6555">
        <v>2013</v>
      </c>
      <c r="F6555" t="s">
        <v>722</v>
      </c>
      <c r="G6555" t="s">
        <v>909</v>
      </c>
      <c r="H6555" s="3" t="s">
        <v>910</v>
      </c>
      <c r="I6555" s="8">
        <v>-9.9994440000000004</v>
      </c>
      <c r="J6555" s="8">
        <v>-67.987222000000003</v>
      </c>
      <c r="K6555">
        <v>6980000</v>
      </c>
      <c r="L6555" t="s">
        <v>67</v>
      </c>
      <c r="M6555" t="s">
        <v>905</v>
      </c>
      <c r="N6555" t="s">
        <v>577</v>
      </c>
      <c r="O6555" s="12">
        <v>2005</v>
      </c>
      <c r="P6555" s="12">
        <v>12</v>
      </c>
      <c r="Q6555" s="12">
        <v>2006</v>
      </c>
      <c r="R6555" s="12">
        <v>9</v>
      </c>
      <c r="S6555">
        <v>10</v>
      </c>
      <c r="T6555" s="7">
        <v>6</v>
      </c>
      <c r="U6555">
        <v>6</v>
      </c>
      <c r="V6555" t="s">
        <v>1060</v>
      </c>
      <c r="W6555">
        <f t="shared" si="79"/>
        <v>360</v>
      </c>
      <c r="X6555" s="5">
        <v>3</v>
      </c>
      <c r="Y6555" s="15" t="s">
        <v>48</v>
      </c>
      <c r="Z6555" t="s">
        <v>55</v>
      </c>
      <c r="AA6555" t="s">
        <v>890</v>
      </c>
      <c r="AB6555">
        <v>2</v>
      </c>
      <c r="AC6555" s="68" t="s">
        <v>1493</v>
      </c>
      <c r="AD6555" s="68" t="s">
        <v>1650</v>
      </c>
      <c r="AE6555" t="s">
        <v>1492</v>
      </c>
    </row>
    <row r="6556" spans="1:31" ht="14.4" x14ac:dyDescent="0.3">
      <c r="A6556">
        <v>56</v>
      </c>
      <c r="B6556" t="s">
        <v>24</v>
      </c>
      <c r="C6556" t="s">
        <v>513</v>
      </c>
      <c r="D6556" t="s">
        <v>514</v>
      </c>
      <c r="E6556">
        <v>2013</v>
      </c>
      <c r="F6556" t="s">
        <v>722</v>
      </c>
      <c r="G6556" t="s">
        <v>909</v>
      </c>
      <c r="H6556" s="3" t="s">
        <v>910</v>
      </c>
      <c r="I6556" s="8">
        <v>-9.9994440000000004</v>
      </c>
      <c r="J6556" s="8">
        <v>-67.987222000000003</v>
      </c>
      <c r="K6556">
        <v>6980000</v>
      </c>
      <c r="L6556" t="s">
        <v>67</v>
      </c>
      <c r="M6556" t="s">
        <v>905</v>
      </c>
      <c r="N6556" t="s">
        <v>577</v>
      </c>
      <c r="O6556" s="12">
        <v>2005</v>
      </c>
      <c r="P6556" s="12">
        <v>12</v>
      </c>
      <c r="Q6556" s="12">
        <v>2006</v>
      </c>
      <c r="R6556" s="12">
        <v>9</v>
      </c>
      <c r="S6556">
        <v>10</v>
      </c>
      <c r="T6556" s="7">
        <v>6</v>
      </c>
      <c r="U6556">
        <v>6</v>
      </c>
      <c r="V6556" t="s">
        <v>1060</v>
      </c>
      <c r="W6556">
        <f t="shared" si="79"/>
        <v>360</v>
      </c>
      <c r="X6556" s="5">
        <v>3</v>
      </c>
      <c r="Y6556" s="15" t="s">
        <v>48</v>
      </c>
      <c r="Z6556" t="s">
        <v>55</v>
      </c>
      <c r="AA6556" t="s">
        <v>496</v>
      </c>
      <c r="AB6556">
        <v>0</v>
      </c>
      <c r="AC6556" s="68" t="s">
        <v>1493</v>
      </c>
      <c r="AD6556" s="68" t="s">
        <v>1650</v>
      </c>
      <c r="AE6556" t="s">
        <v>1492</v>
      </c>
    </row>
    <row r="6557" spans="1:31" ht="14.4" x14ac:dyDescent="0.3">
      <c r="A6557">
        <v>56</v>
      </c>
      <c r="B6557" t="s">
        <v>24</v>
      </c>
      <c r="C6557" t="s">
        <v>513</v>
      </c>
      <c r="D6557" t="s">
        <v>514</v>
      </c>
      <c r="E6557">
        <v>2013</v>
      </c>
      <c r="F6557" t="s">
        <v>722</v>
      </c>
      <c r="G6557" t="s">
        <v>909</v>
      </c>
      <c r="H6557" s="3" t="s">
        <v>910</v>
      </c>
      <c r="I6557" s="8">
        <v>-9.9994440000000004</v>
      </c>
      <c r="J6557" s="8">
        <v>-67.987222000000003</v>
      </c>
      <c r="K6557">
        <v>6980000</v>
      </c>
      <c r="L6557" t="s">
        <v>67</v>
      </c>
      <c r="M6557" t="s">
        <v>905</v>
      </c>
      <c r="N6557" t="s">
        <v>577</v>
      </c>
      <c r="O6557" s="12">
        <v>2005</v>
      </c>
      <c r="P6557" s="12">
        <v>12</v>
      </c>
      <c r="Q6557" s="12">
        <v>2006</v>
      </c>
      <c r="R6557" s="12">
        <v>9</v>
      </c>
      <c r="S6557">
        <v>10</v>
      </c>
      <c r="T6557" s="7">
        <v>6</v>
      </c>
      <c r="U6557">
        <v>6</v>
      </c>
      <c r="V6557" t="s">
        <v>1060</v>
      </c>
      <c r="W6557">
        <f t="shared" si="79"/>
        <v>360</v>
      </c>
      <c r="X6557" s="5">
        <v>3</v>
      </c>
      <c r="Y6557" s="15" t="s">
        <v>48</v>
      </c>
      <c r="Z6557" t="s">
        <v>55</v>
      </c>
      <c r="AA6557" t="s">
        <v>860</v>
      </c>
      <c r="AB6557">
        <v>3</v>
      </c>
      <c r="AC6557" s="68" t="s">
        <v>1493</v>
      </c>
      <c r="AD6557" s="68" t="s">
        <v>1650</v>
      </c>
      <c r="AE6557" t="s">
        <v>1492</v>
      </c>
    </row>
    <row r="6558" spans="1:31" ht="14.4" x14ac:dyDescent="0.3">
      <c r="A6558">
        <v>56</v>
      </c>
      <c r="B6558" t="s">
        <v>24</v>
      </c>
      <c r="C6558" t="s">
        <v>513</v>
      </c>
      <c r="D6558" t="s">
        <v>514</v>
      </c>
      <c r="E6558">
        <v>2013</v>
      </c>
      <c r="F6558" t="s">
        <v>722</v>
      </c>
      <c r="G6558" t="s">
        <v>909</v>
      </c>
      <c r="H6558" s="3" t="s">
        <v>910</v>
      </c>
      <c r="I6558" s="8">
        <v>-9.9994440000000004</v>
      </c>
      <c r="J6558" s="8">
        <v>-67.987222000000003</v>
      </c>
      <c r="K6558">
        <v>6980000</v>
      </c>
      <c r="L6558" t="s">
        <v>67</v>
      </c>
      <c r="M6558" t="s">
        <v>905</v>
      </c>
      <c r="N6558" t="s">
        <v>577</v>
      </c>
      <c r="O6558" s="12">
        <v>2005</v>
      </c>
      <c r="P6558" s="12">
        <v>12</v>
      </c>
      <c r="Q6558" s="12">
        <v>2006</v>
      </c>
      <c r="R6558" s="12">
        <v>9</v>
      </c>
      <c r="S6558">
        <v>10</v>
      </c>
      <c r="T6558" s="7">
        <v>6</v>
      </c>
      <c r="U6558">
        <v>6</v>
      </c>
      <c r="V6558" t="s">
        <v>1060</v>
      </c>
      <c r="W6558">
        <f t="shared" si="79"/>
        <v>360</v>
      </c>
      <c r="X6558" s="5">
        <v>3</v>
      </c>
      <c r="Y6558" s="15" t="s">
        <v>48</v>
      </c>
      <c r="Z6558" t="s">
        <v>55</v>
      </c>
      <c r="AA6558" t="s">
        <v>861</v>
      </c>
      <c r="AB6558">
        <v>6</v>
      </c>
      <c r="AC6558" s="68" t="s">
        <v>1493</v>
      </c>
      <c r="AD6558" s="68" t="s">
        <v>1650</v>
      </c>
      <c r="AE6558" t="s">
        <v>1492</v>
      </c>
    </row>
    <row r="6559" spans="1:31" ht="14.4" x14ac:dyDescent="0.3">
      <c r="A6559">
        <v>56</v>
      </c>
      <c r="B6559" t="s">
        <v>24</v>
      </c>
      <c r="C6559" t="s">
        <v>513</v>
      </c>
      <c r="D6559" t="s">
        <v>514</v>
      </c>
      <c r="E6559">
        <v>2013</v>
      </c>
      <c r="F6559" t="s">
        <v>722</v>
      </c>
      <c r="G6559" t="s">
        <v>909</v>
      </c>
      <c r="H6559" s="3" t="s">
        <v>910</v>
      </c>
      <c r="I6559" s="8">
        <v>-9.9994440000000004</v>
      </c>
      <c r="J6559" s="8">
        <v>-67.987222000000003</v>
      </c>
      <c r="K6559">
        <v>6980000</v>
      </c>
      <c r="L6559" t="s">
        <v>67</v>
      </c>
      <c r="M6559" t="s">
        <v>905</v>
      </c>
      <c r="N6559" t="s">
        <v>577</v>
      </c>
      <c r="O6559" s="12">
        <v>2005</v>
      </c>
      <c r="P6559" s="12">
        <v>12</v>
      </c>
      <c r="Q6559" s="12">
        <v>2006</v>
      </c>
      <c r="R6559" s="12">
        <v>9</v>
      </c>
      <c r="S6559">
        <v>10</v>
      </c>
      <c r="T6559" s="7">
        <v>6</v>
      </c>
      <c r="U6559">
        <v>6</v>
      </c>
      <c r="V6559" t="s">
        <v>1060</v>
      </c>
      <c r="W6559">
        <f t="shared" si="79"/>
        <v>360</v>
      </c>
      <c r="X6559" s="5">
        <v>3</v>
      </c>
      <c r="Y6559" s="15" t="s">
        <v>48</v>
      </c>
      <c r="Z6559" t="s">
        <v>55</v>
      </c>
      <c r="AA6559" t="s">
        <v>895</v>
      </c>
      <c r="AB6559">
        <v>0</v>
      </c>
      <c r="AC6559" s="68" t="s">
        <v>1493</v>
      </c>
      <c r="AD6559" s="68" t="s">
        <v>1650</v>
      </c>
      <c r="AE6559" t="s">
        <v>1492</v>
      </c>
    </row>
    <row r="6560" spans="1:31" ht="14.4" x14ac:dyDescent="0.3">
      <c r="A6560">
        <v>56</v>
      </c>
      <c r="B6560" t="s">
        <v>24</v>
      </c>
      <c r="C6560" t="s">
        <v>513</v>
      </c>
      <c r="D6560" t="s">
        <v>514</v>
      </c>
      <c r="E6560">
        <v>2013</v>
      </c>
      <c r="F6560" t="s">
        <v>722</v>
      </c>
      <c r="G6560" t="s">
        <v>909</v>
      </c>
      <c r="H6560" s="3" t="s">
        <v>910</v>
      </c>
      <c r="I6560" s="8">
        <v>-9.9994440000000004</v>
      </c>
      <c r="J6560" s="8">
        <v>-67.987222000000003</v>
      </c>
      <c r="K6560">
        <v>6980000</v>
      </c>
      <c r="L6560" t="s">
        <v>67</v>
      </c>
      <c r="M6560" t="s">
        <v>905</v>
      </c>
      <c r="N6560" t="s">
        <v>577</v>
      </c>
      <c r="O6560" s="12">
        <v>2005</v>
      </c>
      <c r="P6560" s="12">
        <v>12</v>
      </c>
      <c r="Q6560" s="12">
        <v>2006</v>
      </c>
      <c r="R6560" s="12">
        <v>9</v>
      </c>
      <c r="S6560">
        <v>10</v>
      </c>
      <c r="T6560" s="7">
        <v>6</v>
      </c>
      <c r="U6560">
        <v>6</v>
      </c>
      <c r="V6560" t="s">
        <v>1060</v>
      </c>
      <c r="W6560">
        <f t="shared" si="79"/>
        <v>360</v>
      </c>
      <c r="X6560" s="5">
        <v>3</v>
      </c>
      <c r="Y6560" s="15" t="s">
        <v>48</v>
      </c>
      <c r="Z6560" t="s">
        <v>55</v>
      </c>
      <c r="AA6560" t="s">
        <v>59</v>
      </c>
      <c r="AB6560">
        <v>0</v>
      </c>
      <c r="AC6560" s="68" t="s">
        <v>1493</v>
      </c>
      <c r="AD6560" s="68" t="s">
        <v>1650</v>
      </c>
      <c r="AE6560" t="s">
        <v>1492</v>
      </c>
    </row>
    <row r="6561" spans="1:31" ht="14.4" x14ac:dyDescent="0.3">
      <c r="A6561">
        <v>56</v>
      </c>
      <c r="B6561" t="s">
        <v>24</v>
      </c>
      <c r="C6561" t="s">
        <v>513</v>
      </c>
      <c r="D6561" t="s">
        <v>514</v>
      </c>
      <c r="E6561">
        <v>2013</v>
      </c>
      <c r="F6561" t="s">
        <v>722</v>
      </c>
      <c r="G6561" t="s">
        <v>909</v>
      </c>
      <c r="H6561" s="3" t="s">
        <v>910</v>
      </c>
      <c r="I6561" s="8">
        <v>-9.9994440000000004</v>
      </c>
      <c r="J6561" s="8">
        <v>-67.987222000000003</v>
      </c>
      <c r="K6561">
        <v>6980000</v>
      </c>
      <c r="L6561" t="s">
        <v>67</v>
      </c>
      <c r="M6561" t="s">
        <v>905</v>
      </c>
      <c r="N6561" t="s">
        <v>577</v>
      </c>
      <c r="O6561" s="12">
        <v>2005</v>
      </c>
      <c r="P6561" s="12">
        <v>12</v>
      </c>
      <c r="Q6561" s="12">
        <v>2006</v>
      </c>
      <c r="R6561" s="12">
        <v>9</v>
      </c>
      <c r="S6561">
        <v>10</v>
      </c>
      <c r="T6561" s="7">
        <v>6</v>
      </c>
      <c r="U6561">
        <v>6</v>
      </c>
      <c r="V6561" t="s">
        <v>1060</v>
      </c>
      <c r="W6561">
        <f t="shared" si="79"/>
        <v>360</v>
      </c>
      <c r="X6561" s="5">
        <v>3</v>
      </c>
      <c r="Y6561" s="15" t="s">
        <v>48</v>
      </c>
      <c r="Z6561" t="s">
        <v>55</v>
      </c>
      <c r="AA6561" t="s">
        <v>113</v>
      </c>
      <c r="AB6561">
        <v>0</v>
      </c>
      <c r="AC6561" s="68" t="s">
        <v>1493</v>
      </c>
      <c r="AD6561" s="68" t="s">
        <v>1650</v>
      </c>
      <c r="AE6561" t="s">
        <v>1492</v>
      </c>
    </row>
    <row r="6562" spans="1:31" ht="14.4" x14ac:dyDescent="0.3">
      <c r="A6562">
        <v>56</v>
      </c>
      <c r="B6562" t="s">
        <v>24</v>
      </c>
      <c r="C6562" t="s">
        <v>513</v>
      </c>
      <c r="D6562" t="s">
        <v>514</v>
      </c>
      <c r="E6562">
        <v>2013</v>
      </c>
      <c r="F6562" t="s">
        <v>722</v>
      </c>
      <c r="G6562" t="s">
        <v>909</v>
      </c>
      <c r="H6562" s="3" t="s">
        <v>910</v>
      </c>
      <c r="I6562" s="8">
        <v>-9.9994440000000004</v>
      </c>
      <c r="J6562" s="8">
        <v>-67.987222000000003</v>
      </c>
      <c r="K6562">
        <v>6980000</v>
      </c>
      <c r="L6562" t="s">
        <v>67</v>
      </c>
      <c r="M6562" t="s">
        <v>905</v>
      </c>
      <c r="N6562" t="s">
        <v>577</v>
      </c>
      <c r="O6562" s="12">
        <v>2005</v>
      </c>
      <c r="P6562" s="12">
        <v>12</v>
      </c>
      <c r="Q6562" s="12">
        <v>2006</v>
      </c>
      <c r="R6562" s="12">
        <v>9</v>
      </c>
      <c r="S6562">
        <v>10</v>
      </c>
      <c r="T6562" s="7">
        <v>6</v>
      </c>
      <c r="U6562">
        <v>6</v>
      </c>
      <c r="V6562" t="s">
        <v>1060</v>
      </c>
      <c r="W6562">
        <f t="shared" si="79"/>
        <v>360</v>
      </c>
      <c r="X6562" s="5">
        <v>3</v>
      </c>
      <c r="Y6562" s="15" t="s">
        <v>48</v>
      </c>
      <c r="Z6562" t="s">
        <v>55</v>
      </c>
      <c r="AA6562" t="s">
        <v>655</v>
      </c>
      <c r="AB6562">
        <v>7</v>
      </c>
      <c r="AC6562" s="68" t="s">
        <v>1493</v>
      </c>
      <c r="AD6562" s="68" t="s">
        <v>1650</v>
      </c>
      <c r="AE6562" t="s">
        <v>1492</v>
      </c>
    </row>
    <row r="6563" spans="1:31" ht="14.4" x14ac:dyDescent="0.3">
      <c r="A6563">
        <v>56</v>
      </c>
      <c r="B6563" t="s">
        <v>24</v>
      </c>
      <c r="C6563" t="s">
        <v>513</v>
      </c>
      <c r="D6563" t="s">
        <v>514</v>
      </c>
      <c r="E6563">
        <v>2013</v>
      </c>
      <c r="F6563" t="s">
        <v>722</v>
      </c>
      <c r="G6563" t="s">
        <v>909</v>
      </c>
      <c r="H6563" s="3" t="s">
        <v>910</v>
      </c>
      <c r="I6563" s="8">
        <v>-9.9994440000000004</v>
      </c>
      <c r="J6563" s="8">
        <v>-67.987222000000003</v>
      </c>
      <c r="K6563">
        <v>6980000</v>
      </c>
      <c r="L6563" t="s">
        <v>67</v>
      </c>
      <c r="M6563" t="s">
        <v>905</v>
      </c>
      <c r="N6563" t="s">
        <v>577</v>
      </c>
      <c r="O6563" s="12">
        <v>2005</v>
      </c>
      <c r="P6563" s="12">
        <v>12</v>
      </c>
      <c r="Q6563" s="12">
        <v>2006</v>
      </c>
      <c r="R6563" s="12">
        <v>9</v>
      </c>
      <c r="S6563">
        <v>10</v>
      </c>
      <c r="T6563" s="7">
        <v>6</v>
      </c>
      <c r="U6563">
        <v>6</v>
      </c>
      <c r="V6563" t="s">
        <v>1060</v>
      </c>
      <c r="W6563">
        <f t="shared" si="79"/>
        <v>360</v>
      </c>
      <c r="X6563" s="5">
        <v>3</v>
      </c>
      <c r="Y6563" s="15" t="s">
        <v>48</v>
      </c>
      <c r="Z6563" t="s">
        <v>55</v>
      </c>
      <c r="AA6563" t="s">
        <v>379</v>
      </c>
      <c r="AB6563">
        <v>1</v>
      </c>
      <c r="AC6563" s="68" t="s">
        <v>1493</v>
      </c>
      <c r="AD6563" s="68" t="s">
        <v>1650</v>
      </c>
      <c r="AE6563" t="s">
        <v>1492</v>
      </c>
    </row>
    <row r="6564" spans="1:31" ht="14.4" x14ac:dyDescent="0.3">
      <c r="A6564">
        <v>56</v>
      </c>
      <c r="B6564" t="s">
        <v>24</v>
      </c>
      <c r="C6564" t="s">
        <v>513</v>
      </c>
      <c r="D6564" t="s">
        <v>514</v>
      </c>
      <c r="E6564">
        <v>2013</v>
      </c>
      <c r="F6564" t="s">
        <v>722</v>
      </c>
      <c r="G6564" t="s">
        <v>909</v>
      </c>
      <c r="H6564" s="3" t="s">
        <v>910</v>
      </c>
      <c r="I6564" s="8">
        <v>-9.9994440000000004</v>
      </c>
      <c r="J6564" s="8">
        <v>-67.987222000000003</v>
      </c>
      <c r="K6564">
        <v>6980000</v>
      </c>
      <c r="L6564" t="s">
        <v>67</v>
      </c>
      <c r="M6564" t="s">
        <v>905</v>
      </c>
      <c r="N6564" t="s">
        <v>577</v>
      </c>
      <c r="O6564" s="12">
        <v>2005</v>
      </c>
      <c r="P6564" s="12">
        <v>12</v>
      </c>
      <c r="Q6564" s="12">
        <v>2006</v>
      </c>
      <c r="R6564" s="12">
        <v>9</v>
      </c>
      <c r="S6564">
        <v>10</v>
      </c>
      <c r="T6564" s="7">
        <v>6</v>
      </c>
      <c r="U6564">
        <v>6</v>
      </c>
      <c r="V6564" t="s">
        <v>1060</v>
      </c>
      <c r="W6564">
        <f t="shared" si="79"/>
        <v>360</v>
      </c>
      <c r="X6564" s="5">
        <v>3</v>
      </c>
      <c r="Y6564" s="15" t="s">
        <v>48</v>
      </c>
      <c r="Z6564" t="s">
        <v>55</v>
      </c>
      <c r="AA6564" t="s">
        <v>899</v>
      </c>
      <c r="AB6564">
        <v>1</v>
      </c>
      <c r="AC6564" s="68" t="s">
        <v>1493</v>
      </c>
      <c r="AD6564" s="68" t="s">
        <v>1650</v>
      </c>
      <c r="AE6564" t="s">
        <v>1492</v>
      </c>
    </row>
    <row r="6565" spans="1:31" ht="14.4" x14ac:dyDescent="0.3">
      <c r="A6565">
        <v>56</v>
      </c>
      <c r="B6565" t="s">
        <v>24</v>
      </c>
      <c r="C6565" t="s">
        <v>513</v>
      </c>
      <c r="D6565" t="s">
        <v>514</v>
      </c>
      <c r="E6565">
        <v>2013</v>
      </c>
      <c r="F6565" t="s">
        <v>722</v>
      </c>
      <c r="G6565" t="s">
        <v>909</v>
      </c>
      <c r="H6565" s="3" t="s">
        <v>910</v>
      </c>
      <c r="I6565" s="8">
        <v>-9.9994440000000004</v>
      </c>
      <c r="J6565" s="8">
        <v>-67.987222000000003</v>
      </c>
      <c r="K6565">
        <v>6980000</v>
      </c>
      <c r="L6565" t="s">
        <v>67</v>
      </c>
      <c r="M6565" t="s">
        <v>905</v>
      </c>
      <c r="N6565" t="s">
        <v>577</v>
      </c>
      <c r="O6565" s="12">
        <v>2005</v>
      </c>
      <c r="P6565" s="12">
        <v>12</v>
      </c>
      <c r="Q6565" s="12">
        <v>2006</v>
      </c>
      <c r="R6565" s="12">
        <v>9</v>
      </c>
      <c r="S6565">
        <v>10</v>
      </c>
      <c r="T6565" s="7">
        <v>6</v>
      </c>
      <c r="U6565">
        <v>6</v>
      </c>
      <c r="V6565" t="s">
        <v>1060</v>
      </c>
      <c r="W6565">
        <f t="shared" si="79"/>
        <v>360</v>
      </c>
      <c r="X6565" s="5">
        <v>3</v>
      </c>
      <c r="Y6565" s="15" t="s">
        <v>48</v>
      </c>
      <c r="Z6565" t="s">
        <v>55</v>
      </c>
      <c r="AA6565" t="s">
        <v>1072</v>
      </c>
      <c r="AB6565">
        <v>0</v>
      </c>
      <c r="AC6565" s="68" t="s">
        <v>1493</v>
      </c>
      <c r="AD6565" s="68" t="s">
        <v>1650</v>
      </c>
      <c r="AE6565" t="s">
        <v>1492</v>
      </c>
    </row>
    <row r="6566" spans="1:31" ht="14.4" x14ac:dyDescent="0.3">
      <c r="A6566">
        <v>56</v>
      </c>
      <c r="B6566" t="s">
        <v>24</v>
      </c>
      <c r="C6566" t="s">
        <v>513</v>
      </c>
      <c r="D6566" t="s">
        <v>514</v>
      </c>
      <c r="E6566">
        <v>2013</v>
      </c>
      <c r="F6566" t="s">
        <v>722</v>
      </c>
      <c r="G6566" t="s">
        <v>909</v>
      </c>
      <c r="H6566" s="3" t="s">
        <v>910</v>
      </c>
      <c r="I6566" s="8">
        <v>-9.9994440000000004</v>
      </c>
      <c r="J6566" s="8">
        <v>-67.987222000000003</v>
      </c>
      <c r="K6566">
        <v>6980000</v>
      </c>
      <c r="L6566" t="s">
        <v>67</v>
      </c>
      <c r="M6566" t="s">
        <v>905</v>
      </c>
      <c r="N6566" t="s">
        <v>577</v>
      </c>
      <c r="O6566" s="12">
        <v>2005</v>
      </c>
      <c r="P6566" s="12">
        <v>12</v>
      </c>
      <c r="Q6566" s="12">
        <v>2006</v>
      </c>
      <c r="R6566" s="12">
        <v>9</v>
      </c>
      <c r="S6566">
        <v>10</v>
      </c>
      <c r="T6566" s="7">
        <v>6</v>
      </c>
      <c r="U6566">
        <v>6</v>
      </c>
      <c r="V6566" t="s">
        <v>1060</v>
      </c>
      <c r="W6566">
        <f t="shared" si="79"/>
        <v>360</v>
      </c>
      <c r="X6566" s="5">
        <v>3</v>
      </c>
      <c r="Y6566" s="15" t="s">
        <v>48</v>
      </c>
      <c r="Z6566" t="s">
        <v>55</v>
      </c>
      <c r="AA6566" t="s">
        <v>867</v>
      </c>
      <c r="AB6566">
        <v>0</v>
      </c>
      <c r="AC6566" s="68" t="s">
        <v>1493</v>
      </c>
      <c r="AD6566" s="68" t="s">
        <v>1650</v>
      </c>
      <c r="AE6566" t="s">
        <v>1492</v>
      </c>
    </row>
    <row r="6567" spans="1:31" ht="14.4" x14ac:dyDescent="0.3">
      <c r="A6567">
        <v>56</v>
      </c>
      <c r="B6567" t="s">
        <v>24</v>
      </c>
      <c r="C6567" t="s">
        <v>513</v>
      </c>
      <c r="D6567" t="s">
        <v>514</v>
      </c>
      <c r="E6567">
        <v>2013</v>
      </c>
      <c r="F6567" t="s">
        <v>722</v>
      </c>
      <c r="G6567" t="s">
        <v>909</v>
      </c>
      <c r="H6567" s="3" t="s">
        <v>910</v>
      </c>
      <c r="I6567" s="8">
        <v>-9.9994440000000004</v>
      </c>
      <c r="J6567" s="8">
        <v>-67.987222000000003</v>
      </c>
      <c r="K6567">
        <v>6980000</v>
      </c>
      <c r="L6567" t="s">
        <v>67</v>
      </c>
      <c r="M6567" t="s">
        <v>905</v>
      </c>
      <c r="N6567" t="s">
        <v>577</v>
      </c>
      <c r="O6567" s="12">
        <v>2005</v>
      </c>
      <c r="P6567" s="12">
        <v>12</v>
      </c>
      <c r="Q6567" s="12">
        <v>2006</v>
      </c>
      <c r="R6567" s="12">
        <v>9</v>
      </c>
      <c r="S6567">
        <v>10</v>
      </c>
      <c r="T6567" s="7">
        <v>6</v>
      </c>
      <c r="U6567">
        <v>6</v>
      </c>
      <c r="V6567" t="s">
        <v>1060</v>
      </c>
      <c r="W6567">
        <f t="shared" si="79"/>
        <v>360</v>
      </c>
      <c r="X6567" s="5">
        <v>3</v>
      </c>
      <c r="Y6567" s="15" t="s">
        <v>48</v>
      </c>
      <c r="Z6567" t="s">
        <v>55</v>
      </c>
      <c r="AA6567" t="s">
        <v>1083</v>
      </c>
      <c r="AB6567">
        <v>7</v>
      </c>
      <c r="AC6567" s="68" t="s">
        <v>1493</v>
      </c>
      <c r="AD6567" s="68" t="s">
        <v>1650</v>
      </c>
      <c r="AE6567" t="s">
        <v>1492</v>
      </c>
    </row>
    <row r="6568" spans="1:31" ht="14.4" x14ac:dyDescent="0.3">
      <c r="A6568">
        <v>56</v>
      </c>
      <c r="B6568" t="s">
        <v>24</v>
      </c>
      <c r="C6568" t="s">
        <v>513</v>
      </c>
      <c r="D6568" t="s">
        <v>514</v>
      </c>
      <c r="E6568">
        <v>2013</v>
      </c>
      <c r="F6568" t="s">
        <v>722</v>
      </c>
      <c r="G6568" t="s">
        <v>909</v>
      </c>
      <c r="H6568" s="3" t="s">
        <v>910</v>
      </c>
      <c r="I6568" s="8">
        <v>-9.9994440000000004</v>
      </c>
      <c r="J6568" s="8">
        <v>-67.987222000000003</v>
      </c>
      <c r="K6568">
        <v>6980000</v>
      </c>
      <c r="L6568" t="s">
        <v>67</v>
      </c>
      <c r="M6568" t="s">
        <v>905</v>
      </c>
      <c r="N6568" t="s">
        <v>577</v>
      </c>
      <c r="O6568" s="12">
        <v>2005</v>
      </c>
      <c r="P6568" s="12">
        <v>12</v>
      </c>
      <c r="Q6568" s="12">
        <v>2006</v>
      </c>
      <c r="R6568" s="12">
        <v>9</v>
      </c>
      <c r="S6568">
        <v>10</v>
      </c>
      <c r="T6568" s="7">
        <v>6</v>
      </c>
      <c r="U6568">
        <v>6</v>
      </c>
      <c r="V6568" t="s">
        <v>1060</v>
      </c>
      <c r="W6568">
        <f t="shared" si="79"/>
        <v>360</v>
      </c>
      <c r="X6568" s="5">
        <v>3</v>
      </c>
      <c r="Y6568" s="15" t="s">
        <v>48</v>
      </c>
      <c r="Z6568" t="s">
        <v>55</v>
      </c>
      <c r="AA6568" t="s">
        <v>524</v>
      </c>
      <c r="AB6568">
        <v>4</v>
      </c>
      <c r="AC6568" s="68" t="s">
        <v>1493</v>
      </c>
      <c r="AD6568" s="68" t="s">
        <v>1650</v>
      </c>
      <c r="AE6568" t="s">
        <v>1492</v>
      </c>
    </row>
    <row r="6569" spans="1:31" ht="14.4" x14ac:dyDescent="0.3">
      <c r="A6569">
        <v>56</v>
      </c>
      <c r="B6569" t="s">
        <v>24</v>
      </c>
      <c r="C6569" t="s">
        <v>513</v>
      </c>
      <c r="D6569" t="s">
        <v>514</v>
      </c>
      <c r="E6569">
        <v>2013</v>
      </c>
      <c r="F6569" t="s">
        <v>722</v>
      </c>
      <c r="G6569" t="s">
        <v>909</v>
      </c>
      <c r="H6569" s="3" t="s">
        <v>910</v>
      </c>
      <c r="I6569" s="8">
        <v>-9.9994440000000004</v>
      </c>
      <c r="J6569" s="8">
        <v>-67.987222000000003</v>
      </c>
      <c r="K6569">
        <v>6980000</v>
      </c>
      <c r="L6569" t="s">
        <v>67</v>
      </c>
      <c r="M6569" t="s">
        <v>905</v>
      </c>
      <c r="N6569" t="s">
        <v>577</v>
      </c>
      <c r="O6569" s="12">
        <v>2005</v>
      </c>
      <c r="P6569" s="12">
        <v>12</v>
      </c>
      <c r="Q6569" s="12">
        <v>2006</v>
      </c>
      <c r="R6569" s="12">
        <v>9</v>
      </c>
      <c r="S6569">
        <v>10</v>
      </c>
      <c r="T6569" s="7">
        <v>6</v>
      </c>
      <c r="U6569">
        <v>6</v>
      </c>
      <c r="V6569" t="s">
        <v>1060</v>
      </c>
      <c r="W6569">
        <f t="shared" si="79"/>
        <v>360</v>
      </c>
      <c r="X6569" s="5">
        <v>3</v>
      </c>
      <c r="Y6569" s="15" t="s">
        <v>48</v>
      </c>
      <c r="Z6569" t="s">
        <v>55</v>
      </c>
      <c r="AA6569" t="s">
        <v>1107</v>
      </c>
      <c r="AB6569">
        <v>14</v>
      </c>
      <c r="AC6569" s="68" t="s">
        <v>1493</v>
      </c>
      <c r="AD6569" s="68" t="s">
        <v>1650</v>
      </c>
      <c r="AE6569" t="s">
        <v>1492</v>
      </c>
    </row>
    <row r="6570" spans="1:31" ht="14.4" x14ac:dyDescent="0.3">
      <c r="A6570">
        <v>56</v>
      </c>
      <c r="B6570" t="s">
        <v>24</v>
      </c>
      <c r="C6570" t="s">
        <v>513</v>
      </c>
      <c r="D6570" t="s">
        <v>514</v>
      </c>
      <c r="E6570">
        <v>2013</v>
      </c>
      <c r="F6570" t="s">
        <v>722</v>
      </c>
      <c r="G6570" t="s">
        <v>909</v>
      </c>
      <c r="H6570" s="3" t="s">
        <v>910</v>
      </c>
      <c r="I6570" s="8">
        <v>-9.9994440000000004</v>
      </c>
      <c r="J6570" s="8">
        <v>-67.987222000000003</v>
      </c>
      <c r="K6570">
        <v>6980000</v>
      </c>
      <c r="L6570" t="s">
        <v>67</v>
      </c>
      <c r="M6570" t="s">
        <v>905</v>
      </c>
      <c r="N6570" t="s">
        <v>577</v>
      </c>
      <c r="O6570" s="12">
        <v>2005</v>
      </c>
      <c r="P6570" s="12">
        <v>12</v>
      </c>
      <c r="Q6570" s="12">
        <v>2006</v>
      </c>
      <c r="R6570" s="12">
        <v>9</v>
      </c>
      <c r="S6570">
        <v>10</v>
      </c>
      <c r="T6570" s="7">
        <v>6</v>
      </c>
      <c r="U6570">
        <v>6</v>
      </c>
      <c r="V6570" t="s">
        <v>1060</v>
      </c>
      <c r="W6570">
        <f t="shared" si="79"/>
        <v>360</v>
      </c>
      <c r="X6570" s="5">
        <v>3</v>
      </c>
      <c r="Y6570" s="15" t="s">
        <v>48</v>
      </c>
      <c r="Z6570" t="s">
        <v>55</v>
      </c>
      <c r="AA6570" t="s">
        <v>889</v>
      </c>
      <c r="AB6570">
        <v>0</v>
      </c>
      <c r="AC6570" s="68" t="s">
        <v>1493</v>
      </c>
      <c r="AD6570" s="68" t="s">
        <v>1650</v>
      </c>
      <c r="AE6570" t="s">
        <v>1492</v>
      </c>
    </row>
    <row r="6571" spans="1:31" ht="14.4" x14ac:dyDescent="0.3">
      <c r="A6571">
        <v>56</v>
      </c>
      <c r="B6571" t="s">
        <v>24</v>
      </c>
      <c r="C6571" t="s">
        <v>513</v>
      </c>
      <c r="D6571" t="s">
        <v>514</v>
      </c>
      <c r="E6571">
        <v>2013</v>
      </c>
      <c r="F6571" t="s">
        <v>722</v>
      </c>
      <c r="G6571" t="s">
        <v>909</v>
      </c>
      <c r="H6571" s="3" t="s">
        <v>910</v>
      </c>
      <c r="I6571" s="8">
        <v>-9.9994440000000004</v>
      </c>
      <c r="J6571" s="8">
        <v>-67.987222000000003</v>
      </c>
      <c r="K6571">
        <v>6980000</v>
      </c>
      <c r="L6571" t="s">
        <v>67</v>
      </c>
      <c r="M6571" t="s">
        <v>905</v>
      </c>
      <c r="N6571" t="s">
        <v>577</v>
      </c>
      <c r="O6571" s="12">
        <v>2005</v>
      </c>
      <c r="P6571" s="12">
        <v>12</v>
      </c>
      <c r="Q6571" s="12">
        <v>2006</v>
      </c>
      <c r="R6571" s="12">
        <v>9</v>
      </c>
      <c r="S6571">
        <v>10</v>
      </c>
      <c r="T6571" s="7">
        <v>6</v>
      </c>
      <c r="U6571">
        <v>6</v>
      </c>
      <c r="V6571" t="s">
        <v>1060</v>
      </c>
      <c r="W6571">
        <f t="shared" si="79"/>
        <v>360</v>
      </c>
      <c r="X6571" s="5">
        <v>3</v>
      </c>
      <c r="Y6571" s="15" t="s">
        <v>48</v>
      </c>
      <c r="Z6571" t="s">
        <v>55</v>
      </c>
      <c r="AA6571" t="s">
        <v>1108</v>
      </c>
      <c r="AB6571">
        <v>0</v>
      </c>
      <c r="AC6571" s="68" t="s">
        <v>1493</v>
      </c>
      <c r="AD6571" s="68" t="s">
        <v>1650</v>
      </c>
      <c r="AE6571" t="s">
        <v>1492</v>
      </c>
    </row>
    <row r="6572" spans="1:31" ht="14.4" x14ac:dyDescent="0.3">
      <c r="A6572">
        <v>56</v>
      </c>
      <c r="B6572" t="s">
        <v>24</v>
      </c>
      <c r="C6572" t="s">
        <v>513</v>
      </c>
      <c r="D6572" t="s">
        <v>514</v>
      </c>
      <c r="E6572">
        <v>2013</v>
      </c>
      <c r="F6572" t="s">
        <v>722</v>
      </c>
      <c r="G6572" t="s">
        <v>909</v>
      </c>
      <c r="H6572" s="3" t="s">
        <v>910</v>
      </c>
      <c r="I6572" s="8">
        <v>-9.9994440000000004</v>
      </c>
      <c r="J6572" s="8">
        <v>-67.987222000000003</v>
      </c>
      <c r="K6572">
        <v>6980000</v>
      </c>
      <c r="L6572" t="s">
        <v>67</v>
      </c>
      <c r="M6572" t="s">
        <v>905</v>
      </c>
      <c r="N6572" t="s">
        <v>577</v>
      </c>
      <c r="O6572" s="12">
        <v>2005</v>
      </c>
      <c r="P6572" s="12">
        <v>12</v>
      </c>
      <c r="Q6572" s="12">
        <v>2006</v>
      </c>
      <c r="R6572" s="12">
        <v>9</v>
      </c>
      <c r="S6572">
        <v>10</v>
      </c>
      <c r="T6572" s="7">
        <v>6</v>
      </c>
      <c r="U6572">
        <v>6</v>
      </c>
      <c r="V6572" t="s">
        <v>1060</v>
      </c>
      <c r="W6572">
        <f t="shared" si="79"/>
        <v>360</v>
      </c>
      <c r="X6572" s="5">
        <v>3</v>
      </c>
      <c r="Y6572" s="15" t="s">
        <v>48</v>
      </c>
      <c r="Z6572" t="s">
        <v>55</v>
      </c>
      <c r="AA6572" t="s">
        <v>73</v>
      </c>
      <c r="AB6572">
        <v>0</v>
      </c>
      <c r="AC6572" s="68" t="s">
        <v>1493</v>
      </c>
      <c r="AD6572" s="68" t="s">
        <v>1650</v>
      </c>
      <c r="AE6572" t="s">
        <v>1492</v>
      </c>
    </row>
    <row r="6573" spans="1:31" ht="14.4" x14ac:dyDescent="0.3">
      <c r="A6573">
        <v>56</v>
      </c>
      <c r="B6573" t="s">
        <v>24</v>
      </c>
      <c r="C6573" t="s">
        <v>513</v>
      </c>
      <c r="D6573" t="s">
        <v>514</v>
      </c>
      <c r="E6573">
        <v>2013</v>
      </c>
      <c r="F6573" t="s">
        <v>722</v>
      </c>
      <c r="G6573" t="s">
        <v>909</v>
      </c>
      <c r="H6573" s="3" t="s">
        <v>910</v>
      </c>
      <c r="I6573" s="8">
        <v>-9.9994440000000004</v>
      </c>
      <c r="J6573" s="8">
        <v>-67.987222000000003</v>
      </c>
      <c r="K6573">
        <v>6980000</v>
      </c>
      <c r="L6573" t="s">
        <v>67</v>
      </c>
      <c r="M6573" t="s">
        <v>905</v>
      </c>
      <c r="N6573" t="s">
        <v>577</v>
      </c>
      <c r="O6573" s="12">
        <v>2005</v>
      </c>
      <c r="P6573" s="12">
        <v>12</v>
      </c>
      <c r="Q6573" s="12">
        <v>2006</v>
      </c>
      <c r="R6573" s="12">
        <v>9</v>
      </c>
      <c r="S6573">
        <v>10</v>
      </c>
      <c r="T6573" s="7">
        <v>6</v>
      </c>
      <c r="U6573">
        <v>6</v>
      </c>
      <c r="V6573" t="s">
        <v>1060</v>
      </c>
      <c r="W6573">
        <f t="shared" si="79"/>
        <v>360</v>
      </c>
      <c r="X6573" s="5">
        <v>3</v>
      </c>
      <c r="Y6573" s="15" t="s">
        <v>48</v>
      </c>
      <c r="Z6573" t="s">
        <v>83</v>
      </c>
      <c r="AA6573" t="s">
        <v>128</v>
      </c>
      <c r="AB6573">
        <v>5</v>
      </c>
      <c r="AC6573" s="68" t="s">
        <v>1493</v>
      </c>
      <c r="AD6573" s="68" t="s">
        <v>1650</v>
      </c>
      <c r="AE6573" t="s">
        <v>1492</v>
      </c>
    </row>
    <row r="6574" spans="1:31" ht="14.4" x14ac:dyDescent="0.3">
      <c r="A6574">
        <v>56</v>
      </c>
      <c r="B6574" t="s">
        <v>24</v>
      </c>
      <c r="C6574" t="s">
        <v>513</v>
      </c>
      <c r="D6574" t="s">
        <v>514</v>
      </c>
      <c r="E6574">
        <v>2013</v>
      </c>
      <c r="F6574" t="s">
        <v>722</v>
      </c>
      <c r="G6574" t="s">
        <v>909</v>
      </c>
      <c r="H6574" s="3" t="s">
        <v>910</v>
      </c>
      <c r="I6574" s="8">
        <v>-9.9994440000000004</v>
      </c>
      <c r="J6574" s="8">
        <v>-67.987222000000003</v>
      </c>
      <c r="K6574">
        <v>6980000</v>
      </c>
      <c r="L6574" t="s">
        <v>67</v>
      </c>
      <c r="M6574" t="s">
        <v>905</v>
      </c>
      <c r="N6574" t="s">
        <v>577</v>
      </c>
      <c r="O6574" s="12">
        <v>2005</v>
      </c>
      <c r="P6574" s="12">
        <v>12</v>
      </c>
      <c r="Q6574" s="12">
        <v>2006</v>
      </c>
      <c r="R6574" s="12">
        <v>9</v>
      </c>
      <c r="S6574">
        <v>10</v>
      </c>
      <c r="T6574" s="7">
        <v>6</v>
      </c>
      <c r="U6574">
        <v>6</v>
      </c>
      <c r="V6574" t="s">
        <v>1060</v>
      </c>
      <c r="W6574">
        <f t="shared" si="79"/>
        <v>360</v>
      </c>
      <c r="X6574" s="5">
        <v>3</v>
      </c>
      <c r="Y6574" s="15" t="s">
        <v>48</v>
      </c>
      <c r="Z6574" t="s">
        <v>83</v>
      </c>
      <c r="AA6574" t="s">
        <v>84</v>
      </c>
      <c r="AB6574">
        <v>40</v>
      </c>
      <c r="AC6574" s="68" t="s">
        <v>1493</v>
      </c>
      <c r="AD6574" s="68" t="s">
        <v>1650</v>
      </c>
      <c r="AE6574" t="s">
        <v>1492</v>
      </c>
    </row>
    <row r="6575" spans="1:31" ht="14.4" x14ac:dyDescent="0.3">
      <c r="A6575">
        <v>56</v>
      </c>
      <c r="B6575" t="s">
        <v>24</v>
      </c>
      <c r="C6575" t="s">
        <v>513</v>
      </c>
      <c r="D6575" t="s">
        <v>514</v>
      </c>
      <c r="E6575">
        <v>2013</v>
      </c>
      <c r="F6575" t="s">
        <v>722</v>
      </c>
      <c r="G6575" t="s">
        <v>909</v>
      </c>
      <c r="H6575" s="3" t="s">
        <v>910</v>
      </c>
      <c r="I6575" s="8">
        <v>-9.9994440000000004</v>
      </c>
      <c r="J6575" s="8">
        <v>-67.987222000000003</v>
      </c>
      <c r="K6575">
        <v>6980000</v>
      </c>
      <c r="L6575" t="s">
        <v>67</v>
      </c>
      <c r="M6575" t="s">
        <v>905</v>
      </c>
      <c r="N6575" t="s">
        <v>577</v>
      </c>
      <c r="O6575" s="12">
        <v>2005</v>
      </c>
      <c r="P6575" s="12">
        <v>12</v>
      </c>
      <c r="Q6575" s="12">
        <v>2006</v>
      </c>
      <c r="R6575" s="12">
        <v>9</v>
      </c>
      <c r="S6575">
        <v>10</v>
      </c>
      <c r="T6575" s="7">
        <v>6</v>
      </c>
      <c r="U6575">
        <v>6</v>
      </c>
      <c r="V6575" t="s">
        <v>1060</v>
      </c>
      <c r="W6575">
        <f t="shared" si="79"/>
        <v>360</v>
      </c>
      <c r="X6575" s="5">
        <v>3</v>
      </c>
      <c r="Y6575" s="15" t="s">
        <v>48</v>
      </c>
      <c r="Z6575" t="s">
        <v>83</v>
      </c>
      <c r="AA6575" t="s">
        <v>911</v>
      </c>
      <c r="AB6575">
        <v>45</v>
      </c>
      <c r="AC6575" s="68" t="s">
        <v>1493</v>
      </c>
      <c r="AD6575" s="68" t="s">
        <v>1650</v>
      </c>
      <c r="AE6575" t="s">
        <v>1492</v>
      </c>
    </row>
    <row r="6576" spans="1:31" ht="14.4" x14ac:dyDescent="0.3">
      <c r="A6576">
        <v>56</v>
      </c>
      <c r="B6576" t="s">
        <v>24</v>
      </c>
      <c r="C6576" t="s">
        <v>513</v>
      </c>
      <c r="D6576" t="s">
        <v>514</v>
      </c>
      <c r="E6576">
        <v>2013</v>
      </c>
      <c r="F6576" t="s">
        <v>722</v>
      </c>
      <c r="G6576" t="s">
        <v>909</v>
      </c>
      <c r="H6576" s="3" t="s">
        <v>910</v>
      </c>
      <c r="I6576" s="8">
        <v>-9.9994440000000004</v>
      </c>
      <c r="J6576" s="8">
        <v>-67.987222000000003</v>
      </c>
      <c r="K6576">
        <v>6980000</v>
      </c>
      <c r="L6576" t="s">
        <v>67</v>
      </c>
      <c r="M6576" t="s">
        <v>905</v>
      </c>
      <c r="N6576" t="s">
        <v>577</v>
      </c>
      <c r="O6576" s="12">
        <v>2005</v>
      </c>
      <c r="P6576" s="12">
        <v>12</v>
      </c>
      <c r="Q6576" s="12">
        <v>2006</v>
      </c>
      <c r="R6576" s="12">
        <v>9</v>
      </c>
      <c r="S6576">
        <v>10</v>
      </c>
      <c r="T6576" s="7">
        <v>6</v>
      </c>
      <c r="U6576">
        <v>6</v>
      </c>
      <c r="V6576" t="s">
        <v>1060</v>
      </c>
      <c r="W6576">
        <f t="shared" si="79"/>
        <v>360</v>
      </c>
      <c r="X6576" s="5">
        <v>3</v>
      </c>
      <c r="Y6576" s="15" t="s">
        <v>48</v>
      </c>
      <c r="Z6576" t="s">
        <v>83</v>
      </c>
      <c r="AA6576" t="s">
        <v>902</v>
      </c>
      <c r="AB6576">
        <v>5</v>
      </c>
      <c r="AC6576" s="68" t="s">
        <v>1493</v>
      </c>
      <c r="AD6576" s="68" t="s">
        <v>1650</v>
      </c>
      <c r="AE6576" t="s">
        <v>1492</v>
      </c>
    </row>
    <row r="6577" spans="1:31" ht="14.4" x14ac:dyDescent="0.3">
      <c r="A6577">
        <v>56</v>
      </c>
      <c r="B6577" t="s">
        <v>24</v>
      </c>
      <c r="C6577" t="s">
        <v>513</v>
      </c>
      <c r="D6577" t="s">
        <v>514</v>
      </c>
      <c r="E6577">
        <v>2013</v>
      </c>
      <c r="F6577" t="s">
        <v>722</v>
      </c>
      <c r="G6577" t="s">
        <v>909</v>
      </c>
      <c r="H6577" s="3" t="s">
        <v>910</v>
      </c>
      <c r="I6577" s="8">
        <v>-9.9994440000000004</v>
      </c>
      <c r="J6577" s="8">
        <v>-67.987222000000003</v>
      </c>
      <c r="K6577">
        <v>6980000</v>
      </c>
      <c r="L6577" t="s">
        <v>67</v>
      </c>
      <c r="M6577" t="s">
        <v>905</v>
      </c>
      <c r="N6577" t="s">
        <v>577</v>
      </c>
      <c r="O6577" s="12">
        <v>2005</v>
      </c>
      <c r="P6577" s="12">
        <v>12</v>
      </c>
      <c r="Q6577" s="12">
        <v>2006</v>
      </c>
      <c r="R6577" s="12">
        <v>9</v>
      </c>
      <c r="S6577">
        <v>10</v>
      </c>
      <c r="T6577" s="7">
        <v>6</v>
      </c>
      <c r="U6577">
        <v>6</v>
      </c>
      <c r="V6577" t="s">
        <v>1060</v>
      </c>
      <c r="W6577">
        <f t="shared" si="79"/>
        <v>360</v>
      </c>
      <c r="X6577" s="5">
        <v>3</v>
      </c>
      <c r="Y6577" s="15" t="s">
        <v>48</v>
      </c>
      <c r="Z6577" t="s">
        <v>83</v>
      </c>
      <c r="AA6577" t="s">
        <v>87</v>
      </c>
      <c r="AB6577">
        <v>14</v>
      </c>
      <c r="AC6577" s="68" t="s">
        <v>1493</v>
      </c>
      <c r="AD6577" s="68" t="s">
        <v>1650</v>
      </c>
      <c r="AE6577" t="s">
        <v>1492</v>
      </c>
    </row>
    <row r="6578" spans="1:31" ht="14.4" x14ac:dyDescent="0.3">
      <c r="A6578">
        <v>56</v>
      </c>
      <c r="B6578" t="s">
        <v>24</v>
      </c>
      <c r="C6578" t="s">
        <v>513</v>
      </c>
      <c r="D6578" t="s">
        <v>514</v>
      </c>
      <c r="E6578">
        <v>2013</v>
      </c>
      <c r="F6578" t="s">
        <v>722</v>
      </c>
      <c r="G6578" t="s">
        <v>909</v>
      </c>
      <c r="H6578" s="3" t="s">
        <v>910</v>
      </c>
      <c r="I6578" s="8">
        <v>-9.9994440000000004</v>
      </c>
      <c r="J6578" s="8">
        <v>-67.987222000000003</v>
      </c>
      <c r="K6578">
        <v>6980000</v>
      </c>
      <c r="L6578" t="s">
        <v>67</v>
      </c>
      <c r="M6578" t="s">
        <v>905</v>
      </c>
      <c r="N6578" t="s">
        <v>577</v>
      </c>
      <c r="O6578" s="12">
        <v>2005</v>
      </c>
      <c r="P6578" s="12">
        <v>12</v>
      </c>
      <c r="Q6578" s="12">
        <v>2006</v>
      </c>
      <c r="R6578" s="12">
        <v>9</v>
      </c>
      <c r="S6578">
        <v>10</v>
      </c>
      <c r="T6578" s="7">
        <v>6</v>
      </c>
      <c r="U6578">
        <v>6</v>
      </c>
      <c r="V6578" t="s">
        <v>1060</v>
      </c>
      <c r="W6578">
        <f t="shared" si="79"/>
        <v>360</v>
      </c>
      <c r="X6578" s="5">
        <v>3</v>
      </c>
      <c r="Y6578" s="15" t="s">
        <v>48</v>
      </c>
      <c r="Z6578" t="s">
        <v>83</v>
      </c>
      <c r="AA6578" t="s">
        <v>906</v>
      </c>
      <c r="AB6578">
        <v>8</v>
      </c>
      <c r="AC6578" s="68" t="s">
        <v>1493</v>
      </c>
      <c r="AD6578" s="68" t="s">
        <v>1650</v>
      </c>
      <c r="AE6578" t="s">
        <v>1492</v>
      </c>
    </row>
    <row r="6579" spans="1:31" ht="14.4" x14ac:dyDescent="0.3">
      <c r="A6579">
        <v>56</v>
      </c>
      <c r="B6579" t="s">
        <v>24</v>
      </c>
      <c r="C6579" t="s">
        <v>513</v>
      </c>
      <c r="D6579" t="s">
        <v>514</v>
      </c>
      <c r="E6579">
        <v>2013</v>
      </c>
      <c r="F6579" t="s">
        <v>722</v>
      </c>
      <c r="G6579" t="s">
        <v>909</v>
      </c>
      <c r="H6579" s="3" t="s">
        <v>910</v>
      </c>
      <c r="I6579" s="8">
        <v>-9.9994440000000004</v>
      </c>
      <c r="J6579" s="8">
        <v>-67.987222000000003</v>
      </c>
      <c r="K6579">
        <v>6980000</v>
      </c>
      <c r="L6579" t="s">
        <v>67</v>
      </c>
      <c r="M6579" t="s">
        <v>905</v>
      </c>
      <c r="N6579" t="s">
        <v>577</v>
      </c>
      <c r="O6579" s="12">
        <v>2005</v>
      </c>
      <c r="P6579" s="12">
        <v>12</v>
      </c>
      <c r="Q6579" s="12">
        <v>2006</v>
      </c>
      <c r="R6579" s="12">
        <v>9</v>
      </c>
      <c r="S6579">
        <v>10</v>
      </c>
      <c r="T6579" s="7">
        <v>6</v>
      </c>
      <c r="U6579">
        <v>6</v>
      </c>
      <c r="V6579" t="s">
        <v>1060</v>
      </c>
      <c r="W6579">
        <f t="shared" si="79"/>
        <v>360</v>
      </c>
      <c r="X6579" s="5">
        <v>3</v>
      </c>
      <c r="Y6579" s="15" t="s">
        <v>48</v>
      </c>
      <c r="Z6579" t="s">
        <v>90</v>
      </c>
      <c r="AA6579" t="s">
        <v>279</v>
      </c>
      <c r="AB6579">
        <v>0</v>
      </c>
      <c r="AC6579" s="68" t="s">
        <v>1493</v>
      </c>
      <c r="AD6579" s="68" t="s">
        <v>1650</v>
      </c>
      <c r="AE6579" t="s">
        <v>1492</v>
      </c>
    </row>
    <row r="6580" spans="1:31" ht="14.4" x14ac:dyDescent="0.3">
      <c r="A6580">
        <v>56</v>
      </c>
      <c r="B6580" t="s">
        <v>24</v>
      </c>
      <c r="C6580" t="s">
        <v>513</v>
      </c>
      <c r="D6580" t="s">
        <v>514</v>
      </c>
      <c r="E6580">
        <v>2013</v>
      </c>
      <c r="F6580" t="s">
        <v>722</v>
      </c>
      <c r="G6580" t="s">
        <v>909</v>
      </c>
      <c r="H6580" s="3" t="s">
        <v>910</v>
      </c>
      <c r="I6580" s="8">
        <v>-9.9994440000000004</v>
      </c>
      <c r="J6580" s="8">
        <v>-67.987222000000003</v>
      </c>
      <c r="K6580">
        <v>6980000</v>
      </c>
      <c r="L6580" t="s">
        <v>67</v>
      </c>
      <c r="M6580" t="s">
        <v>905</v>
      </c>
      <c r="N6580" t="s">
        <v>577</v>
      </c>
      <c r="O6580" s="12">
        <v>2005</v>
      </c>
      <c r="P6580" s="12">
        <v>12</v>
      </c>
      <c r="Q6580" s="12">
        <v>2006</v>
      </c>
      <c r="R6580" s="12">
        <v>9</v>
      </c>
      <c r="S6580">
        <v>10</v>
      </c>
      <c r="T6580" s="7">
        <v>6</v>
      </c>
      <c r="U6580">
        <v>6</v>
      </c>
      <c r="V6580" t="s">
        <v>1060</v>
      </c>
      <c r="W6580">
        <f t="shared" si="79"/>
        <v>360</v>
      </c>
      <c r="X6580" s="5">
        <v>3</v>
      </c>
      <c r="Y6580" s="15" t="s">
        <v>48</v>
      </c>
      <c r="Z6580" t="s">
        <v>90</v>
      </c>
      <c r="AA6580" t="s">
        <v>666</v>
      </c>
      <c r="AB6580">
        <v>2</v>
      </c>
      <c r="AC6580" s="68" t="s">
        <v>1493</v>
      </c>
      <c r="AD6580" s="68" t="s">
        <v>1650</v>
      </c>
      <c r="AE6580" t="s">
        <v>1492</v>
      </c>
    </row>
    <row r="6581" spans="1:31" ht="14.4" x14ac:dyDescent="0.3">
      <c r="A6581">
        <v>56</v>
      </c>
      <c r="B6581" t="s">
        <v>24</v>
      </c>
      <c r="C6581" t="s">
        <v>513</v>
      </c>
      <c r="D6581" t="s">
        <v>514</v>
      </c>
      <c r="E6581">
        <v>2013</v>
      </c>
      <c r="F6581" t="s">
        <v>722</v>
      </c>
      <c r="G6581" t="s">
        <v>909</v>
      </c>
      <c r="H6581" s="3" t="s">
        <v>910</v>
      </c>
      <c r="I6581" s="8">
        <v>-9.9994440000000004</v>
      </c>
      <c r="J6581" s="8">
        <v>-67.987222000000003</v>
      </c>
      <c r="K6581">
        <v>6980000</v>
      </c>
      <c r="L6581" t="s">
        <v>67</v>
      </c>
      <c r="M6581" t="s">
        <v>905</v>
      </c>
      <c r="N6581" t="s">
        <v>577</v>
      </c>
      <c r="O6581" s="12">
        <v>2005</v>
      </c>
      <c r="P6581" s="12">
        <v>12</v>
      </c>
      <c r="Q6581" s="12">
        <v>2006</v>
      </c>
      <c r="R6581" s="12">
        <v>9</v>
      </c>
      <c r="S6581">
        <v>10</v>
      </c>
      <c r="T6581" s="7">
        <v>6</v>
      </c>
      <c r="U6581">
        <v>6</v>
      </c>
      <c r="V6581" t="s">
        <v>1060</v>
      </c>
      <c r="W6581">
        <f t="shared" si="79"/>
        <v>360</v>
      </c>
      <c r="X6581" s="5">
        <v>3</v>
      </c>
      <c r="Y6581" s="15" t="s">
        <v>48</v>
      </c>
      <c r="Z6581" t="s">
        <v>90</v>
      </c>
      <c r="AA6581" t="s">
        <v>917</v>
      </c>
      <c r="AB6581">
        <v>5</v>
      </c>
      <c r="AC6581" s="68" t="s">
        <v>1493</v>
      </c>
      <c r="AD6581" s="68" t="s">
        <v>1650</v>
      </c>
      <c r="AE6581" t="s">
        <v>1492</v>
      </c>
    </row>
    <row r="6582" spans="1:31" ht="14.4" x14ac:dyDescent="0.3">
      <c r="A6582">
        <v>56</v>
      </c>
      <c r="B6582" t="s">
        <v>24</v>
      </c>
      <c r="C6582" t="s">
        <v>513</v>
      </c>
      <c r="D6582" t="s">
        <v>514</v>
      </c>
      <c r="E6582">
        <v>2013</v>
      </c>
      <c r="F6582" t="s">
        <v>722</v>
      </c>
      <c r="G6582" t="s">
        <v>909</v>
      </c>
      <c r="H6582" s="3" t="s">
        <v>910</v>
      </c>
      <c r="I6582" s="8">
        <v>-9.9994440000000004</v>
      </c>
      <c r="J6582" s="8">
        <v>-67.987222000000003</v>
      </c>
      <c r="K6582">
        <v>6980000</v>
      </c>
      <c r="L6582" t="s">
        <v>67</v>
      </c>
      <c r="M6582" t="s">
        <v>905</v>
      </c>
      <c r="N6582" t="s">
        <v>577</v>
      </c>
      <c r="O6582" s="12">
        <v>2005</v>
      </c>
      <c r="P6582" s="12">
        <v>12</v>
      </c>
      <c r="Q6582" s="12">
        <v>2006</v>
      </c>
      <c r="R6582" s="12">
        <v>9</v>
      </c>
      <c r="S6582">
        <v>10</v>
      </c>
      <c r="T6582" s="7">
        <v>6</v>
      </c>
      <c r="U6582">
        <v>6</v>
      </c>
      <c r="V6582" t="s">
        <v>1060</v>
      </c>
      <c r="W6582">
        <f t="shared" si="79"/>
        <v>360</v>
      </c>
      <c r="X6582" s="5">
        <v>3</v>
      </c>
      <c r="Y6582" s="15" t="s">
        <v>48</v>
      </c>
      <c r="Z6582" t="s">
        <v>90</v>
      </c>
      <c r="AA6582" t="s">
        <v>91</v>
      </c>
      <c r="AB6582">
        <v>5</v>
      </c>
      <c r="AC6582" s="68" t="s">
        <v>1493</v>
      </c>
      <c r="AD6582" s="68" t="s">
        <v>1650</v>
      </c>
      <c r="AE6582" t="s">
        <v>1492</v>
      </c>
    </row>
    <row r="6583" spans="1:31" ht="14.4" x14ac:dyDescent="0.3">
      <c r="A6583">
        <v>56</v>
      </c>
      <c r="B6583" t="s">
        <v>24</v>
      </c>
      <c r="C6583" t="s">
        <v>513</v>
      </c>
      <c r="D6583" t="s">
        <v>514</v>
      </c>
      <c r="E6583">
        <v>2013</v>
      </c>
      <c r="F6583" t="s">
        <v>722</v>
      </c>
      <c r="G6583" t="s">
        <v>912</v>
      </c>
      <c r="H6583" s="3" t="s">
        <v>913</v>
      </c>
      <c r="I6583" s="8">
        <v>-9.8172219999999992</v>
      </c>
      <c r="J6583" s="8">
        <v>-67.971666999999997</v>
      </c>
      <c r="K6583">
        <v>2900000</v>
      </c>
      <c r="L6583" t="s">
        <v>67</v>
      </c>
      <c r="M6583" t="s">
        <v>905</v>
      </c>
      <c r="N6583" t="s">
        <v>577</v>
      </c>
      <c r="O6583" s="12">
        <v>2005</v>
      </c>
      <c r="P6583" s="12">
        <v>12</v>
      </c>
      <c r="Q6583" s="12">
        <v>2006</v>
      </c>
      <c r="R6583" s="12">
        <v>9</v>
      </c>
      <c r="S6583">
        <v>10</v>
      </c>
      <c r="T6583" s="7">
        <v>6</v>
      </c>
      <c r="U6583">
        <v>6</v>
      </c>
      <c r="V6583" t="s">
        <v>1060</v>
      </c>
      <c r="W6583">
        <f t="shared" si="79"/>
        <v>360</v>
      </c>
      <c r="X6583" s="5">
        <v>3</v>
      </c>
      <c r="Y6583" s="15" t="s">
        <v>48</v>
      </c>
      <c r="Z6583" t="s">
        <v>49</v>
      </c>
      <c r="AA6583" t="s">
        <v>1105</v>
      </c>
      <c r="AB6583">
        <v>0</v>
      </c>
      <c r="AC6583" s="68" t="s">
        <v>1493</v>
      </c>
      <c r="AD6583" s="68" t="s">
        <v>1650</v>
      </c>
      <c r="AE6583" t="s">
        <v>1492</v>
      </c>
    </row>
    <row r="6584" spans="1:31" ht="14.4" x14ac:dyDescent="0.3">
      <c r="A6584">
        <v>56</v>
      </c>
      <c r="B6584" t="s">
        <v>24</v>
      </c>
      <c r="C6584" t="s">
        <v>513</v>
      </c>
      <c r="D6584" t="s">
        <v>514</v>
      </c>
      <c r="E6584">
        <v>2013</v>
      </c>
      <c r="F6584" t="s">
        <v>722</v>
      </c>
      <c r="G6584" t="s">
        <v>912</v>
      </c>
      <c r="H6584" s="3" t="s">
        <v>913</v>
      </c>
      <c r="I6584" s="8">
        <v>-9.8172219999999992</v>
      </c>
      <c r="J6584" s="8">
        <v>-67.971666999999997</v>
      </c>
      <c r="K6584">
        <v>2900000</v>
      </c>
      <c r="L6584" t="s">
        <v>67</v>
      </c>
      <c r="M6584" t="s">
        <v>905</v>
      </c>
      <c r="N6584" t="s">
        <v>577</v>
      </c>
      <c r="O6584" s="12">
        <v>2005</v>
      </c>
      <c r="P6584" s="12">
        <v>12</v>
      </c>
      <c r="Q6584" s="12">
        <v>2006</v>
      </c>
      <c r="R6584" s="12">
        <v>9</v>
      </c>
      <c r="S6584">
        <v>10</v>
      </c>
      <c r="T6584" s="7">
        <v>6</v>
      </c>
      <c r="U6584">
        <v>6</v>
      </c>
      <c r="V6584" t="s">
        <v>1060</v>
      </c>
      <c r="W6584">
        <f t="shared" si="79"/>
        <v>360</v>
      </c>
      <c r="X6584" s="5">
        <v>3</v>
      </c>
      <c r="Y6584" s="15" t="s">
        <v>48</v>
      </c>
      <c r="Z6584" t="s">
        <v>49</v>
      </c>
      <c r="AA6584" t="s">
        <v>483</v>
      </c>
      <c r="AB6584">
        <v>0</v>
      </c>
      <c r="AC6584" s="68" t="s">
        <v>1493</v>
      </c>
      <c r="AD6584" s="68" t="s">
        <v>1650</v>
      </c>
      <c r="AE6584" t="s">
        <v>1492</v>
      </c>
    </row>
    <row r="6585" spans="1:31" ht="14.4" x14ac:dyDescent="0.3">
      <c r="A6585">
        <v>56</v>
      </c>
      <c r="B6585" t="s">
        <v>24</v>
      </c>
      <c r="C6585" t="s">
        <v>513</v>
      </c>
      <c r="D6585" t="s">
        <v>514</v>
      </c>
      <c r="E6585">
        <v>2013</v>
      </c>
      <c r="F6585" t="s">
        <v>722</v>
      </c>
      <c r="G6585" t="s">
        <v>912</v>
      </c>
      <c r="H6585" s="3" t="s">
        <v>913</v>
      </c>
      <c r="I6585" s="8">
        <v>-9.8172219999999992</v>
      </c>
      <c r="J6585" s="8">
        <v>-67.971666999999997</v>
      </c>
      <c r="K6585">
        <v>2900000</v>
      </c>
      <c r="L6585" t="s">
        <v>67</v>
      </c>
      <c r="M6585" t="s">
        <v>905</v>
      </c>
      <c r="N6585" t="s">
        <v>577</v>
      </c>
      <c r="O6585" s="12">
        <v>2005</v>
      </c>
      <c r="P6585" s="12">
        <v>12</v>
      </c>
      <c r="Q6585" s="12">
        <v>2006</v>
      </c>
      <c r="R6585" s="12">
        <v>9</v>
      </c>
      <c r="S6585">
        <v>10</v>
      </c>
      <c r="T6585" s="7">
        <v>6</v>
      </c>
      <c r="U6585">
        <v>6</v>
      </c>
      <c r="V6585" t="s">
        <v>1060</v>
      </c>
      <c r="W6585">
        <f t="shared" si="79"/>
        <v>360</v>
      </c>
      <c r="X6585" s="5">
        <v>3</v>
      </c>
      <c r="Y6585" s="15" t="s">
        <v>48</v>
      </c>
      <c r="Z6585" t="s">
        <v>49</v>
      </c>
      <c r="AA6585" t="s">
        <v>490</v>
      </c>
      <c r="AB6585">
        <v>1</v>
      </c>
      <c r="AC6585" s="68" t="s">
        <v>1493</v>
      </c>
      <c r="AD6585" s="68" t="s">
        <v>1650</v>
      </c>
      <c r="AE6585" t="s">
        <v>1492</v>
      </c>
    </row>
    <row r="6586" spans="1:31" ht="14.4" x14ac:dyDescent="0.3">
      <c r="A6586">
        <v>56</v>
      </c>
      <c r="B6586" t="s">
        <v>24</v>
      </c>
      <c r="C6586" t="s">
        <v>513</v>
      </c>
      <c r="D6586" t="s">
        <v>514</v>
      </c>
      <c r="E6586">
        <v>2013</v>
      </c>
      <c r="F6586" t="s">
        <v>722</v>
      </c>
      <c r="G6586" t="s">
        <v>912</v>
      </c>
      <c r="H6586" s="3" t="s">
        <v>913</v>
      </c>
      <c r="I6586" s="8">
        <v>-9.8172219999999992</v>
      </c>
      <c r="J6586" s="8">
        <v>-67.971666999999997</v>
      </c>
      <c r="K6586">
        <v>2900000</v>
      </c>
      <c r="L6586" t="s">
        <v>67</v>
      </c>
      <c r="M6586" t="s">
        <v>905</v>
      </c>
      <c r="N6586" t="s">
        <v>577</v>
      </c>
      <c r="O6586" s="12">
        <v>2005</v>
      </c>
      <c r="P6586" s="12">
        <v>12</v>
      </c>
      <c r="Q6586" s="12">
        <v>2006</v>
      </c>
      <c r="R6586" s="12">
        <v>9</v>
      </c>
      <c r="S6586">
        <v>10</v>
      </c>
      <c r="T6586" s="7">
        <v>6</v>
      </c>
      <c r="U6586">
        <v>6</v>
      </c>
      <c r="V6586" t="s">
        <v>1060</v>
      </c>
      <c r="W6586">
        <f t="shared" si="79"/>
        <v>360</v>
      </c>
      <c r="X6586" s="5">
        <v>3</v>
      </c>
      <c r="Y6586" s="15" t="s">
        <v>48</v>
      </c>
      <c r="Z6586" t="s">
        <v>49</v>
      </c>
      <c r="AA6586" t="s">
        <v>1079</v>
      </c>
      <c r="AB6586">
        <v>0</v>
      </c>
      <c r="AC6586" s="68" t="s">
        <v>1493</v>
      </c>
      <c r="AD6586" s="68" t="s">
        <v>1650</v>
      </c>
      <c r="AE6586" t="s">
        <v>1492</v>
      </c>
    </row>
    <row r="6587" spans="1:31" ht="14.4" x14ac:dyDescent="0.3">
      <c r="A6587">
        <v>56</v>
      </c>
      <c r="B6587" t="s">
        <v>24</v>
      </c>
      <c r="C6587" t="s">
        <v>513</v>
      </c>
      <c r="D6587" t="s">
        <v>514</v>
      </c>
      <c r="E6587">
        <v>2013</v>
      </c>
      <c r="F6587" t="s">
        <v>722</v>
      </c>
      <c r="G6587" t="s">
        <v>912</v>
      </c>
      <c r="H6587" s="3" t="s">
        <v>913</v>
      </c>
      <c r="I6587" s="8">
        <v>-9.8172219999999992</v>
      </c>
      <c r="J6587" s="8">
        <v>-67.971666999999997</v>
      </c>
      <c r="K6587">
        <v>2900000</v>
      </c>
      <c r="L6587" t="s">
        <v>67</v>
      </c>
      <c r="M6587" t="s">
        <v>905</v>
      </c>
      <c r="N6587" t="s">
        <v>577</v>
      </c>
      <c r="O6587" s="12">
        <v>2005</v>
      </c>
      <c r="P6587" s="12">
        <v>12</v>
      </c>
      <c r="Q6587" s="12">
        <v>2006</v>
      </c>
      <c r="R6587" s="12">
        <v>9</v>
      </c>
      <c r="S6587">
        <v>10</v>
      </c>
      <c r="T6587" s="7">
        <v>6</v>
      </c>
      <c r="U6587">
        <v>6</v>
      </c>
      <c r="V6587" t="s">
        <v>1060</v>
      </c>
      <c r="W6587">
        <f t="shared" si="79"/>
        <v>360</v>
      </c>
      <c r="X6587" s="5">
        <v>3</v>
      </c>
      <c r="Y6587" s="15" t="s">
        <v>48</v>
      </c>
      <c r="Z6587" t="s">
        <v>49</v>
      </c>
      <c r="AA6587" t="s">
        <v>50</v>
      </c>
      <c r="AB6587">
        <v>0</v>
      </c>
      <c r="AC6587" s="68" t="s">
        <v>1493</v>
      </c>
      <c r="AD6587" s="68" t="s">
        <v>1650</v>
      </c>
      <c r="AE6587" t="s">
        <v>1492</v>
      </c>
    </row>
    <row r="6588" spans="1:31" ht="14.4" x14ac:dyDescent="0.3">
      <c r="A6588">
        <v>56</v>
      </c>
      <c r="B6588" t="s">
        <v>24</v>
      </c>
      <c r="C6588" t="s">
        <v>513</v>
      </c>
      <c r="D6588" t="s">
        <v>514</v>
      </c>
      <c r="E6588">
        <v>2013</v>
      </c>
      <c r="F6588" t="s">
        <v>722</v>
      </c>
      <c r="G6588" t="s">
        <v>912</v>
      </c>
      <c r="H6588" s="3" t="s">
        <v>913</v>
      </c>
      <c r="I6588" s="8">
        <v>-9.8172219999999992</v>
      </c>
      <c r="J6588" s="8">
        <v>-67.971666999999997</v>
      </c>
      <c r="K6588">
        <v>2900000</v>
      </c>
      <c r="L6588" t="s">
        <v>67</v>
      </c>
      <c r="M6588" t="s">
        <v>905</v>
      </c>
      <c r="N6588" t="s">
        <v>577</v>
      </c>
      <c r="O6588" s="12">
        <v>2005</v>
      </c>
      <c r="P6588" s="12">
        <v>12</v>
      </c>
      <c r="Q6588" s="12">
        <v>2006</v>
      </c>
      <c r="R6588" s="12">
        <v>9</v>
      </c>
      <c r="S6588">
        <v>10</v>
      </c>
      <c r="T6588" s="7">
        <v>6</v>
      </c>
      <c r="U6588">
        <v>6</v>
      </c>
      <c r="V6588" t="s">
        <v>1060</v>
      </c>
      <c r="W6588">
        <f t="shared" si="79"/>
        <v>360</v>
      </c>
      <c r="X6588" s="5">
        <v>3</v>
      </c>
      <c r="Y6588" s="15" t="s">
        <v>48</v>
      </c>
      <c r="Z6588" t="s">
        <v>55</v>
      </c>
      <c r="AA6588" t="s">
        <v>1080</v>
      </c>
      <c r="AB6588">
        <v>1</v>
      </c>
      <c r="AC6588" s="68" t="s">
        <v>1493</v>
      </c>
      <c r="AD6588" s="68" t="s">
        <v>1650</v>
      </c>
      <c r="AE6588" t="s">
        <v>1492</v>
      </c>
    </row>
    <row r="6589" spans="1:31" ht="14.4" x14ac:dyDescent="0.3">
      <c r="A6589">
        <v>56</v>
      </c>
      <c r="B6589" t="s">
        <v>24</v>
      </c>
      <c r="C6589" t="s">
        <v>513</v>
      </c>
      <c r="D6589" t="s">
        <v>514</v>
      </c>
      <c r="E6589">
        <v>2013</v>
      </c>
      <c r="F6589" t="s">
        <v>722</v>
      </c>
      <c r="G6589" t="s">
        <v>912</v>
      </c>
      <c r="H6589" s="3" t="s">
        <v>913</v>
      </c>
      <c r="I6589" s="8">
        <v>-9.8172219999999992</v>
      </c>
      <c r="J6589" s="8">
        <v>-67.971666999999997</v>
      </c>
      <c r="K6589">
        <v>2900000</v>
      </c>
      <c r="L6589" t="s">
        <v>67</v>
      </c>
      <c r="M6589" t="s">
        <v>905</v>
      </c>
      <c r="N6589" t="s">
        <v>577</v>
      </c>
      <c r="O6589" s="12">
        <v>2005</v>
      </c>
      <c r="P6589" s="12">
        <v>12</v>
      </c>
      <c r="Q6589" s="12">
        <v>2006</v>
      </c>
      <c r="R6589" s="12">
        <v>9</v>
      </c>
      <c r="S6589">
        <v>10</v>
      </c>
      <c r="T6589" s="7">
        <v>6</v>
      </c>
      <c r="U6589">
        <v>6</v>
      </c>
      <c r="V6589" t="s">
        <v>1060</v>
      </c>
      <c r="W6589">
        <f t="shared" si="79"/>
        <v>360</v>
      </c>
      <c r="X6589" s="5">
        <v>3</v>
      </c>
      <c r="Y6589" s="15" t="s">
        <v>48</v>
      </c>
      <c r="Z6589" t="s">
        <v>55</v>
      </c>
      <c r="AA6589" t="s">
        <v>859</v>
      </c>
      <c r="AB6589">
        <v>22</v>
      </c>
      <c r="AC6589" s="68" t="s">
        <v>1493</v>
      </c>
      <c r="AD6589" s="68" t="s">
        <v>1650</v>
      </c>
      <c r="AE6589" t="s">
        <v>1492</v>
      </c>
    </row>
    <row r="6590" spans="1:31" ht="14.4" x14ac:dyDescent="0.3">
      <c r="A6590">
        <v>56</v>
      </c>
      <c r="B6590" t="s">
        <v>24</v>
      </c>
      <c r="C6590" t="s">
        <v>513</v>
      </c>
      <c r="D6590" t="s">
        <v>514</v>
      </c>
      <c r="E6590">
        <v>2013</v>
      </c>
      <c r="F6590" t="s">
        <v>722</v>
      </c>
      <c r="G6590" t="s">
        <v>912</v>
      </c>
      <c r="H6590" s="3" t="s">
        <v>913</v>
      </c>
      <c r="I6590" s="8">
        <v>-9.8172219999999992</v>
      </c>
      <c r="J6590" s="8">
        <v>-67.971666999999997</v>
      </c>
      <c r="K6590">
        <v>2900000</v>
      </c>
      <c r="L6590" t="s">
        <v>67</v>
      </c>
      <c r="M6590" t="s">
        <v>905</v>
      </c>
      <c r="N6590" t="s">
        <v>577</v>
      </c>
      <c r="O6590" s="12">
        <v>2005</v>
      </c>
      <c r="P6590" s="12">
        <v>12</v>
      </c>
      <c r="Q6590" s="12">
        <v>2006</v>
      </c>
      <c r="R6590" s="12">
        <v>9</v>
      </c>
      <c r="S6590">
        <v>10</v>
      </c>
      <c r="T6590" s="7">
        <v>6</v>
      </c>
      <c r="U6590">
        <v>6</v>
      </c>
      <c r="V6590" t="s">
        <v>1060</v>
      </c>
      <c r="W6590">
        <f t="shared" si="79"/>
        <v>360</v>
      </c>
      <c r="X6590" s="5">
        <v>3</v>
      </c>
      <c r="Y6590" s="15" t="s">
        <v>48</v>
      </c>
      <c r="Z6590" t="s">
        <v>55</v>
      </c>
      <c r="AA6590" t="s">
        <v>1054</v>
      </c>
      <c r="AB6590">
        <v>0</v>
      </c>
      <c r="AC6590" s="68" t="s">
        <v>1493</v>
      </c>
      <c r="AD6590" s="68" t="s">
        <v>1650</v>
      </c>
      <c r="AE6590" t="s">
        <v>1492</v>
      </c>
    </row>
    <row r="6591" spans="1:31" ht="14.4" x14ac:dyDescent="0.3">
      <c r="A6591">
        <v>56</v>
      </c>
      <c r="B6591" t="s">
        <v>24</v>
      </c>
      <c r="C6591" t="s">
        <v>513</v>
      </c>
      <c r="D6591" t="s">
        <v>514</v>
      </c>
      <c r="E6591">
        <v>2013</v>
      </c>
      <c r="F6591" t="s">
        <v>722</v>
      </c>
      <c r="G6591" t="s">
        <v>912</v>
      </c>
      <c r="H6591" s="3" t="s">
        <v>913</v>
      </c>
      <c r="I6591" s="8">
        <v>-9.8172219999999992</v>
      </c>
      <c r="J6591" s="8">
        <v>-67.971666999999997</v>
      </c>
      <c r="K6591">
        <v>2900000</v>
      </c>
      <c r="L6591" t="s">
        <v>67</v>
      </c>
      <c r="M6591" t="s">
        <v>905</v>
      </c>
      <c r="N6591" t="s">
        <v>577</v>
      </c>
      <c r="O6591" s="12">
        <v>2005</v>
      </c>
      <c r="P6591" s="12">
        <v>12</v>
      </c>
      <c r="Q6591" s="12">
        <v>2006</v>
      </c>
      <c r="R6591" s="12">
        <v>9</v>
      </c>
      <c r="S6591">
        <v>10</v>
      </c>
      <c r="T6591" s="7">
        <v>6</v>
      </c>
      <c r="U6591">
        <v>6</v>
      </c>
      <c r="V6591" t="s">
        <v>1060</v>
      </c>
      <c r="W6591">
        <f t="shared" si="79"/>
        <v>360</v>
      </c>
      <c r="X6591" s="5">
        <v>3</v>
      </c>
      <c r="Y6591" s="15" t="s">
        <v>48</v>
      </c>
      <c r="Z6591" t="s">
        <v>55</v>
      </c>
      <c r="AA6591" t="s">
        <v>890</v>
      </c>
      <c r="AB6591">
        <v>1</v>
      </c>
      <c r="AC6591" s="68" t="s">
        <v>1493</v>
      </c>
      <c r="AD6591" s="68" t="s">
        <v>1650</v>
      </c>
      <c r="AE6591" t="s">
        <v>1492</v>
      </c>
    </row>
    <row r="6592" spans="1:31" ht="14.4" x14ac:dyDescent="0.3">
      <c r="A6592">
        <v>56</v>
      </c>
      <c r="B6592" t="s">
        <v>24</v>
      </c>
      <c r="C6592" t="s">
        <v>513</v>
      </c>
      <c r="D6592" t="s">
        <v>514</v>
      </c>
      <c r="E6592">
        <v>2013</v>
      </c>
      <c r="F6592" t="s">
        <v>722</v>
      </c>
      <c r="G6592" t="s">
        <v>912</v>
      </c>
      <c r="H6592" s="3" t="s">
        <v>913</v>
      </c>
      <c r="I6592" s="8">
        <v>-9.8172219999999992</v>
      </c>
      <c r="J6592" s="8">
        <v>-67.971666999999997</v>
      </c>
      <c r="K6592">
        <v>2900000</v>
      </c>
      <c r="L6592" t="s">
        <v>67</v>
      </c>
      <c r="M6592" t="s">
        <v>905</v>
      </c>
      <c r="N6592" t="s">
        <v>577</v>
      </c>
      <c r="O6592" s="12">
        <v>2005</v>
      </c>
      <c r="P6592" s="12">
        <v>12</v>
      </c>
      <c r="Q6592" s="12">
        <v>2006</v>
      </c>
      <c r="R6592" s="12">
        <v>9</v>
      </c>
      <c r="S6592">
        <v>10</v>
      </c>
      <c r="T6592" s="7">
        <v>6</v>
      </c>
      <c r="U6592">
        <v>6</v>
      </c>
      <c r="V6592" t="s">
        <v>1060</v>
      </c>
      <c r="W6592">
        <f t="shared" si="79"/>
        <v>360</v>
      </c>
      <c r="X6592" s="5">
        <v>3</v>
      </c>
      <c r="Y6592" s="15" t="s">
        <v>48</v>
      </c>
      <c r="Z6592" t="s">
        <v>55</v>
      </c>
      <c r="AA6592" t="s">
        <v>496</v>
      </c>
      <c r="AB6592">
        <v>0</v>
      </c>
      <c r="AC6592" s="68" t="s">
        <v>1493</v>
      </c>
      <c r="AD6592" s="68" t="s">
        <v>1650</v>
      </c>
      <c r="AE6592" t="s">
        <v>1492</v>
      </c>
    </row>
    <row r="6593" spans="1:31" ht="14.4" x14ac:dyDescent="0.3">
      <c r="A6593">
        <v>56</v>
      </c>
      <c r="B6593" t="s">
        <v>24</v>
      </c>
      <c r="C6593" t="s">
        <v>513</v>
      </c>
      <c r="D6593" t="s">
        <v>514</v>
      </c>
      <c r="E6593">
        <v>2013</v>
      </c>
      <c r="F6593" t="s">
        <v>722</v>
      </c>
      <c r="G6593" t="s">
        <v>912</v>
      </c>
      <c r="H6593" s="3" t="s">
        <v>913</v>
      </c>
      <c r="I6593" s="8">
        <v>-9.8172219999999992</v>
      </c>
      <c r="J6593" s="8">
        <v>-67.971666999999997</v>
      </c>
      <c r="K6593">
        <v>2900000</v>
      </c>
      <c r="L6593" t="s">
        <v>67</v>
      </c>
      <c r="M6593" t="s">
        <v>905</v>
      </c>
      <c r="N6593" t="s">
        <v>577</v>
      </c>
      <c r="O6593" s="12">
        <v>2005</v>
      </c>
      <c r="P6593" s="12">
        <v>12</v>
      </c>
      <c r="Q6593" s="12">
        <v>2006</v>
      </c>
      <c r="R6593" s="12">
        <v>9</v>
      </c>
      <c r="S6593">
        <v>10</v>
      </c>
      <c r="T6593" s="7">
        <v>6</v>
      </c>
      <c r="U6593">
        <v>6</v>
      </c>
      <c r="V6593" t="s">
        <v>1060</v>
      </c>
      <c r="W6593">
        <f t="shared" si="79"/>
        <v>360</v>
      </c>
      <c r="X6593" s="5">
        <v>3</v>
      </c>
      <c r="Y6593" s="15" t="s">
        <v>48</v>
      </c>
      <c r="Z6593" t="s">
        <v>55</v>
      </c>
      <c r="AA6593" t="s">
        <v>860</v>
      </c>
      <c r="AB6593">
        <v>1</v>
      </c>
      <c r="AC6593" s="68" t="s">
        <v>1493</v>
      </c>
      <c r="AD6593" s="68" t="s">
        <v>1650</v>
      </c>
      <c r="AE6593" t="s">
        <v>1492</v>
      </c>
    </row>
    <row r="6594" spans="1:31" ht="14.4" x14ac:dyDescent="0.3">
      <c r="A6594">
        <v>56</v>
      </c>
      <c r="B6594" t="s">
        <v>24</v>
      </c>
      <c r="C6594" t="s">
        <v>513</v>
      </c>
      <c r="D6594" t="s">
        <v>514</v>
      </c>
      <c r="E6594">
        <v>2013</v>
      </c>
      <c r="F6594" t="s">
        <v>722</v>
      </c>
      <c r="G6594" t="s">
        <v>912</v>
      </c>
      <c r="H6594" s="3" t="s">
        <v>913</v>
      </c>
      <c r="I6594" s="8">
        <v>-9.8172219999999992</v>
      </c>
      <c r="J6594" s="8">
        <v>-67.971666999999997</v>
      </c>
      <c r="K6594">
        <v>2900000</v>
      </c>
      <c r="L6594" t="s">
        <v>67</v>
      </c>
      <c r="M6594" t="s">
        <v>905</v>
      </c>
      <c r="N6594" t="s">
        <v>577</v>
      </c>
      <c r="O6594" s="12">
        <v>2005</v>
      </c>
      <c r="P6594" s="12">
        <v>12</v>
      </c>
      <c r="Q6594" s="12">
        <v>2006</v>
      </c>
      <c r="R6594" s="12">
        <v>9</v>
      </c>
      <c r="S6594">
        <v>10</v>
      </c>
      <c r="T6594" s="7">
        <v>6</v>
      </c>
      <c r="U6594">
        <v>6</v>
      </c>
      <c r="V6594" t="s">
        <v>1060</v>
      </c>
      <c r="W6594">
        <f t="shared" si="79"/>
        <v>360</v>
      </c>
      <c r="X6594" s="5">
        <v>3</v>
      </c>
      <c r="Y6594" s="15" t="s">
        <v>48</v>
      </c>
      <c r="Z6594" t="s">
        <v>55</v>
      </c>
      <c r="AA6594" t="s">
        <v>861</v>
      </c>
      <c r="AB6594">
        <v>3</v>
      </c>
      <c r="AC6594" s="68" t="s">
        <v>1493</v>
      </c>
      <c r="AD6594" s="68" t="s">
        <v>1650</v>
      </c>
      <c r="AE6594" t="s">
        <v>1492</v>
      </c>
    </row>
    <row r="6595" spans="1:31" ht="14.4" x14ac:dyDescent="0.3">
      <c r="A6595">
        <v>56</v>
      </c>
      <c r="B6595" t="s">
        <v>24</v>
      </c>
      <c r="C6595" t="s">
        <v>513</v>
      </c>
      <c r="D6595" t="s">
        <v>514</v>
      </c>
      <c r="E6595">
        <v>2013</v>
      </c>
      <c r="F6595" t="s">
        <v>722</v>
      </c>
      <c r="G6595" t="s">
        <v>912</v>
      </c>
      <c r="H6595" s="3" t="s">
        <v>913</v>
      </c>
      <c r="I6595" s="8">
        <v>-9.8172219999999992</v>
      </c>
      <c r="J6595" s="8">
        <v>-67.971666999999997</v>
      </c>
      <c r="K6595">
        <v>2900000</v>
      </c>
      <c r="L6595" t="s">
        <v>67</v>
      </c>
      <c r="M6595" t="s">
        <v>905</v>
      </c>
      <c r="N6595" t="s">
        <v>577</v>
      </c>
      <c r="O6595" s="12">
        <v>2005</v>
      </c>
      <c r="P6595" s="12">
        <v>12</v>
      </c>
      <c r="Q6595" s="12">
        <v>2006</v>
      </c>
      <c r="R6595" s="12">
        <v>9</v>
      </c>
      <c r="S6595">
        <v>10</v>
      </c>
      <c r="T6595" s="7">
        <v>6</v>
      </c>
      <c r="U6595">
        <v>6</v>
      </c>
      <c r="V6595" t="s">
        <v>1060</v>
      </c>
      <c r="W6595">
        <f t="shared" si="79"/>
        <v>360</v>
      </c>
      <c r="X6595" s="5">
        <v>3</v>
      </c>
      <c r="Y6595" s="15" t="s">
        <v>48</v>
      </c>
      <c r="Z6595" t="s">
        <v>55</v>
      </c>
      <c r="AA6595" t="s">
        <v>895</v>
      </c>
      <c r="AB6595">
        <v>0</v>
      </c>
      <c r="AC6595" s="68" t="s">
        <v>1493</v>
      </c>
      <c r="AD6595" s="68" t="s">
        <v>1650</v>
      </c>
      <c r="AE6595" t="s">
        <v>1492</v>
      </c>
    </row>
    <row r="6596" spans="1:31" ht="14.4" x14ac:dyDescent="0.3">
      <c r="A6596">
        <v>56</v>
      </c>
      <c r="B6596" t="s">
        <v>24</v>
      </c>
      <c r="C6596" t="s">
        <v>513</v>
      </c>
      <c r="D6596" t="s">
        <v>514</v>
      </c>
      <c r="E6596">
        <v>2013</v>
      </c>
      <c r="F6596" t="s">
        <v>722</v>
      </c>
      <c r="G6596" t="s">
        <v>912</v>
      </c>
      <c r="H6596" s="3" t="s">
        <v>913</v>
      </c>
      <c r="I6596" s="8">
        <v>-9.8172219999999992</v>
      </c>
      <c r="J6596" s="8">
        <v>-67.971666999999997</v>
      </c>
      <c r="K6596">
        <v>2900000</v>
      </c>
      <c r="L6596" t="s">
        <v>67</v>
      </c>
      <c r="M6596" t="s">
        <v>905</v>
      </c>
      <c r="N6596" t="s">
        <v>577</v>
      </c>
      <c r="O6596" s="12">
        <v>2005</v>
      </c>
      <c r="P6596" s="12">
        <v>12</v>
      </c>
      <c r="Q6596" s="12">
        <v>2006</v>
      </c>
      <c r="R6596" s="12">
        <v>9</v>
      </c>
      <c r="S6596">
        <v>10</v>
      </c>
      <c r="T6596" s="7">
        <v>6</v>
      </c>
      <c r="U6596">
        <v>6</v>
      </c>
      <c r="V6596" t="s">
        <v>1060</v>
      </c>
      <c r="W6596">
        <f t="shared" si="79"/>
        <v>360</v>
      </c>
      <c r="X6596" s="5">
        <v>3</v>
      </c>
      <c r="Y6596" s="15" t="s">
        <v>48</v>
      </c>
      <c r="Z6596" t="s">
        <v>55</v>
      </c>
      <c r="AA6596" t="s">
        <v>59</v>
      </c>
      <c r="AB6596">
        <v>4</v>
      </c>
      <c r="AC6596" s="68" t="s">
        <v>1493</v>
      </c>
      <c r="AD6596" s="68" t="s">
        <v>1650</v>
      </c>
      <c r="AE6596" t="s">
        <v>1492</v>
      </c>
    </row>
    <row r="6597" spans="1:31" ht="14.4" x14ac:dyDescent="0.3">
      <c r="A6597">
        <v>56</v>
      </c>
      <c r="B6597" t="s">
        <v>24</v>
      </c>
      <c r="C6597" t="s">
        <v>513</v>
      </c>
      <c r="D6597" t="s">
        <v>514</v>
      </c>
      <c r="E6597">
        <v>2013</v>
      </c>
      <c r="F6597" t="s">
        <v>722</v>
      </c>
      <c r="G6597" t="s">
        <v>912</v>
      </c>
      <c r="H6597" s="3" t="s">
        <v>913</v>
      </c>
      <c r="I6597" s="8">
        <v>-9.8172219999999992</v>
      </c>
      <c r="J6597" s="8">
        <v>-67.971666999999997</v>
      </c>
      <c r="K6597">
        <v>2900000</v>
      </c>
      <c r="L6597" t="s">
        <v>67</v>
      </c>
      <c r="M6597" t="s">
        <v>905</v>
      </c>
      <c r="N6597" t="s">
        <v>577</v>
      </c>
      <c r="O6597" s="12">
        <v>2005</v>
      </c>
      <c r="P6597" s="12">
        <v>12</v>
      </c>
      <c r="Q6597" s="12">
        <v>2006</v>
      </c>
      <c r="R6597" s="12">
        <v>9</v>
      </c>
      <c r="S6597">
        <v>10</v>
      </c>
      <c r="T6597" s="7">
        <v>6</v>
      </c>
      <c r="U6597">
        <v>6</v>
      </c>
      <c r="V6597" t="s">
        <v>1060</v>
      </c>
      <c r="W6597">
        <f t="shared" si="79"/>
        <v>360</v>
      </c>
      <c r="X6597" s="5">
        <v>3</v>
      </c>
      <c r="Y6597" s="15" t="s">
        <v>48</v>
      </c>
      <c r="Z6597" t="s">
        <v>55</v>
      </c>
      <c r="AA6597" t="s">
        <v>113</v>
      </c>
      <c r="AB6597">
        <v>0</v>
      </c>
      <c r="AC6597" s="68" t="s">
        <v>1493</v>
      </c>
      <c r="AD6597" s="68" t="s">
        <v>1650</v>
      </c>
      <c r="AE6597" t="s">
        <v>1492</v>
      </c>
    </row>
    <row r="6598" spans="1:31" ht="14.4" x14ac:dyDescent="0.3">
      <c r="A6598">
        <v>56</v>
      </c>
      <c r="B6598" t="s">
        <v>24</v>
      </c>
      <c r="C6598" t="s">
        <v>513</v>
      </c>
      <c r="D6598" t="s">
        <v>514</v>
      </c>
      <c r="E6598">
        <v>2013</v>
      </c>
      <c r="F6598" t="s">
        <v>722</v>
      </c>
      <c r="G6598" t="s">
        <v>912</v>
      </c>
      <c r="H6598" s="3" t="s">
        <v>913</v>
      </c>
      <c r="I6598" s="8">
        <v>-9.8172219999999992</v>
      </c>
      <c r="J6598" s="8">
        <v>-67.971666999999997</v>
      </c>
      <c r="K6598">
        <v>2900000</v>
      </c>
      <c r="L6598" t="s">
        <v>67</v>
      </c>
      <c r="M6598" t="s">
        <v>905</v>
      </c>
      <c r="N6598" t="s">
        <v>577</v>
      </c>
      <c r="O6598" s="12">
        <v>2005</v>
      </c>
      <c r="P6598" s="12">
        <v>12</v>
      </c>
      <c r="Q6598" s="12">
        <v>2006</v>
      </c>
      <c r="R6598" s="12">
        <v>9</v>
      </c>
      <c r="S6598">
        <v>10</v>
      </c>
      <c r="T6598" s="7">
        <v>6</v>
      </c>
      <c r="U6598">
        <v>6</v>
      </c>
      <c r="V6598" t="s">
        <v>1060</v>
      </c>
      <c r="W6598">
        <f t="shared" si="79"/>
        <v>360</v>
      </c>
      <c r="X6598" s="5">
        <v>3</v>
      </c>
      <c r="Y6598" s="15" t="s">
        <v>48</v>
      </c>
      <c r="Z6598" t="s">
        <v>55</v>
      </c>
      <c r="AA6598" t="s">
        <v>655</v>
      </c>
      <c r="AB6598">
        <v>6</v>
      </c>
      <c r="AC6598" s="68" t="s">
        <v>1493</v>
      </c>
      <c r="AD6598" s="68" t="s">
        <v>1650</v>
      </c>
      <c r="AE6598" t="s">
        <v>1492</v>
      </c>
    </row>
    <row r="6599" spans="1:31" ht="14.4" x14ac:dyDescent="0.3">
      <c r="A6599">
        <v>56</v>
      </c>
      <c r="B6599" t="s">
        <v>24</v>
      </c>
      <c r="C6599" t="s">
        <v>513</v>
      </c>
      <c r="D6599" t="s">
        <v>514</v>
      </c>
      <c r="E6599">
        <v>2013</v>
      </c>
      <c r="F6599" t="s">
        <v>722</v>
      </c>
      <c r="G6599" t="s">
        <v>912</v>
      </c>
      <c r="H6599" s="3" t="s">
        <v>913</v>
      </c>
      <c r="I6599" s="8">
        <v>-9.8172219999999992</v>
      </c>
      <c r="J6599" s="8">
        <v>-67.971666999999997</v>
      </c>
      <c r="K6599">
        <v>2900000</v>
      </c>
      <c r="L6599" t="s">
        <v>67</v>
      </c>
      <c r="M6599" t="s">
        <v>905</v>
      </c>
      <c r="N6599" t="s">
        <v>577</v>
      </c>
      <c r="O6599" s="12">
        <v>2005</v>
      </c>
      <c r="P6599" s="12">
        <v>12</v>
      </c>
      <c r="Q6599" s="12">
        <v>2006</v>
      </c>
      <c r="R6599" s="12">
        <v>9</v>
      </c>
      <c r="S6599">
        <v>10</v>
      </c>
      <c r="T6599" s="7">
        <v>6</v>
      </c>
      <c r="U6599">
        <v>6</v>
      </c>
      <c r="V6599" t="s">
        <v>1060</v>
      </c>
      <c r="W6599">
        <f t="shared" si="79"/>
        <v>360</v>
      </c>
      <c r="X6599" s="5">
        <v>3</v>
      </c>
      <c r="Y6599" s="15" t="s">
        <v>48</v>
      </c>
      <c r="Z6599" t="s">
        <v>55</v>
      </c>
      <c r="AA6599" t="s">
        <v>379</v>
      </c>
      <c r="AB6599">
        <v>1</v>
      </c>
      <c r="AC6599" s="68" t="s">
        <v>1493</v>
      </c>
      <c r="AD6599" s="68" t="s">
        <v>1650</v>
      </c>
      <c r="AE6599" t="s">
        <v>1492</v>
      </c>
    </row>
    <row r="6600" spans="1:31" ht="14.4" x14ac:dyDescent="0.3">
      <c r="A6600">
        <v>56</v>
      </c>
      <c r="B6600" t="s">
        <v>24</v>
      </c>
      <c r="C6600" t="s">
        <v>513</v>
      </c>
      <c r="D6600" t="s">
        <v>514</v>
      </c>
      <c r="E6600">
        <v>2013</v>
      </c>
      <c r="F6600" t="s">
        <v>722</v>
      </c>
      <c r="G6600" t="s">
        <v>912</v>
      </c>
      <c r="H6600" s="3" t="s">
        <v>913</v>
      </c>
      <c r="I6600" s="8">
        <v>-9.8172219999999992</v>
      </c>
      <c r="J6600" s="8">
        <v>-67.971666999999997</v>
      </c>
      <c r="K6600">
        <v>2900000</v>
      </c>
      <c r="L6600" t="s">
        <v>67</v>
      </c>
      <c r="M6600" t="s">
        <v>905</v>
      </c>
      <c r="N6600" t="s">
        <v>577</v>
      </c>
      <c r="O6600" s="12">
        <v>2005</v>
      </c>
      <c r="P6600" s="12">
        <v>12</v>
      </c>
      <c r="Q6600" s="12">
        <v>2006</v>
      </c>
      <c r="R6600" s="12">
        <v>9</v>
      </c>
      <c r="S6600">
        <v>10</v>
      </c>
      <c r="T6600" s="7">
        <v>6</v>
      </c>
      <c r="U6600">
        <v>6</v>
      </c>
      <c r="V6600" t="s">
        <v>1060</v>
      </c>
      <c r="W6600">
        <f t="shared" si="79"/>
        <v>360</v>
      </c>
      <c r="X6600" s="5">
        <v>3</v>
      </c>
      <c r="Y6600" s="15" t="s">
        <v>48</v>
      </c>
      <c r="Z6600" t="s">
        <v>55</v>
      </c>
      <c r="AA6600" t="s">
        <v>899</v>
      </c>
      <c r="AB6600">
        <v>0</v>
      </c>
      <c r="AC6600" s="68" t="s">
        <v>1493</v>
      </c>
      <c r="AD6600" s="68" t="s">
        <v>1650</v>
      </c>
      <c r="AE6600" t="s">
        <v>1492</v>
      </c>
    </row>
    <row r="6601" spans="1:31" ht="14.4" x14ac:dyDescent="0.3">
      <c r="A6601">
        <v>56</v>
      </c>
      <c r="B6601" t="s">
        <v>24</v>
      </c>
      <c r="C6601" t="s">
        <v>513</v>
      </c>
      <c r="D6601" t="s">
        <v>514</v>
      </c>
      <c r="E6601">
        <v>2013</v>
      </c>
      <c r="F6601" t="s">
        <v>722</v>
      </c>
      <c r="G6601" t="s">
        <v>912</v>
      </c>
      <c r="H6601" s="3" t="s">
        <v>913</v>
      </c>
      <c r="I6601" s="8">
        <v>-9.8172219999999992</v>
      </c>
      <c r="J6601" s="8">
        <v>-67.971666999999997</v>
      </c>
      <c r="K6601">
        <v>2900000</v>
      </c>
      <c r="L6601" t="s">
        <v>67</v>
      </c>
      <c r="M6601" t="s">
        <v>905</v>
      </c>
      <c r="N6601" t="s">
        <v>577</v>
      </c>
      <c r="O6601" s="12">
        <v>2005</v>
      </c>
      <c r="P6601" s="12">
        <v>12</v>
      </c>
      <c r="Q6601" s="12">
        <v>2006</v>
      </c>
      <c r="R6601" s="12">
        <v>9</v>
      </c>
      <c r="S6601">
        <v>10</v>
      </c>
      <c r="T6601" s="7">
        <v>6</v>
      </c>
      <c r="U6601">
        <v>6</v>
      </c>
      <c r="V6601" t="s">
        <v>1060</v>
      </c>
      <c r="W6601">
        <f t="shared" si="79"/>
        <v>360</v>
      </c>
      <c r="X6601" s="5">
        <v>3</v>
      </c>
      <c r="Y6601" s="15" t="s">
        <v>48</v>
      </c>
      <c r="Z6601" t="s">
        <v>55</v>
      </c>
      <c r="AA6601" t="s">
        <v>1072</v>
      </c>
      <c r="AB6601">
        <v>0</v>
      </c>
      <c r="AC6601" s="68" t="s">
        <v>1493</v>
      </c>
      <c r="AD6601" s="68" t="s">
        <v>1650</v>
      </c>
      <c r="AE6601" t="s">
        <v>1492</v>
      </c>
    </row>
    <row r="6602" spans="1:31" ht="14.4" x14ac:dyDescent="0.3">
      <c r="A6602">
        <v>56</v>
      </c>
      <c r="B6602" t="s">
        <v>24</v>
      </c>
      <c r="C6602" t="s">
        <v>513</v>
      </c>
      <c r="D6602" t="s">
        <v>514</v>
      </c>
      <c r="E6602">
        <v>2013</v>
      </c>
      <c r="F6602" t="s">
        <v>722</v>
      </c>
      <c r="G6602" t="s">
        <v>912</v>
      </c>
      <c r="H6602" s="3" t="s">
        <v>913</v>
      </c>
      <c r="I6602" s="8">
        <v>-9.8172219999999992</v>
      </c>
      <c r="J6602" s="8">
        <v>-67.971666999999997</v>
      </c>
      <c r="K6602">
        <v>2900000</v>
      </c>
      <c r="L6602" t="s">
        <v>67</v>
      </c>
      <c r="M6602" t="s">
        <v>905</v>
      </c>
      <c r="N6602" t="s">
        <v>577</v>
      </c>
      <c r="O6602" s="12">
        <v>2005</v>
      </c>
      <c r="P6602" s="12">
        <v>12</v>
      </c>
      <c r="Q6602" s="12">
        <v>2006</v>
      </c>
      <c r="R6602" s="12">
        <v>9</v>
      </c>
      <c r="S6602">
        <v>10</v>
      </c>
      <c r="T6602" s="7">
        <v>6</v>
      </c>
      <c r="U6602">
        <v>6</v>
      </c>
      <c r="V6602" t="s">
        <v>1060</v>
      </c>
      <c r="W6602">
        <f t="shared" si="79"/>
        <v>360</v>
      </c>
      <c r="X6602" s="5">
        <v>3</v>
      </c>
      <c r="Y6602" s="15" t="s">
        <v>48</v>
      </c>
      <c r="Z6602" t="s">
        <v>55</v>
      </c>
      <c r="AA6602" t="s">
        <v>867</v>
      </c>
      <c r="AB6602">
        <v>0</v>
      </c>
      <c r="AC6602" s="68" t="s">
        <v>1493</v>
      </c>
      <c r="AD6602" s="68" t="s">
        <v>1650</v>
      </c>
      <c r="AE6602" t="s">
        <v>1492</v>
      </c>
    </row>
    <row r="6603" spans="1:31" ht="14.4" x14ac:dyDescent="0.3">
      <c r="A6603">
        <v>56</v>
      </c>
      <c r="B6603" t="s">
        <v>24</v>
      </c>
      <c r="C6603" t="s">
        <v>513</v>
      </c>
      <c r="D6603" t="s">
        <v>514</v>
      </c>
      <c r="E6603">
        <v>2013</v>
      </c>
      <c r="F6603" t="s">
        <v>722</v>
      </c>
      <c r="G6603" t="s">
        <v>912</v>
      </c>
      <c r="H6603" s="3" t="s">
        <v>913</v>
      </c>
      <c r="I6603" s="8">
        <v>-9.8172219999999992</v>
      </c>
      <c r="J6603" s="8">
        <v>-67.971666999999997</v>
      </c>
      <c r="K6603">
        <v>2900000</v>
      </c>
      <c r="L6603" t="s">
        <v>67</v>
      </c>
      <c r="M6603" t="s">
        <v>905</v>
      </c>
      <c r="N6603" t="s">
        <v>577</v>
      </c>
      <c r="O6603" s="12">
        <v>2005</v>
      </c>
      <c r="P6603" s="12">
        <v>12</v>
      </c>
      <c r="Q6603" s="12">
        <v>2006</v>
      </c>
      <c r="R6603" s="12">
        <v>9</v>
      </c>
      <c r="S6603">
        <v>10</v>
      </c>
      <c r="T6603" s="7">
        <v>6</v>
      </c>
      <c r="U6603">
        <v>6</v>
      </c>
      <c r="V6603" t="s">
        <v>1060</v>
      </c>
      <c r="W6603">
        <f t="shared" si="79"/>
        <v>360</v>
      </c>
      <c r="X6603" s="5">
        <v>3</v>
      </c>
      <c r="Y6603" s="15" t="s">
        <v>48</v>
      </c>
      <c r="Z6603" t="s">
        <v>55</v>
      </c>
      <c r="AA6603" t="s">
        <v>1083</v>
      </c>
      <c r="AB6603">
        <v>5</v>
      </c>
      <c r="AC6603" s="68" t="s">
        <v>1493</v>
      </c>
      <c r="AD6603" s="68" t="s">
        <v>1650</v>
      </c>
      <c r="AE6603" t="s">
        <v>1492</v>
      </c>
    </row>
    <row r="6604" spans="1:31" ht="14.4" x14ac:dyDescent="0.3">
      <c r="A6604">
        <v>56</v>
      </c>
      <c r="B6604" t="s">
        <v>24</v>
      </c>
      <c r="C6604" t="s">
        <v>513</v>
      </c>
      <c r="D6604" t="s">
        <v>514</v>
      </c>
      <c r="E6604">
        <v>2013</v>
      </c>
      <c r="F6604" t="s">
        <v>722</v>
      </c>
      <c r="G6604" t="s">
        <v>912</v>
      </c>
      <c r="H6604" s="3" t="s">
        <v>913</v>
      </c>
      <c r="I6604" s="8">
        <v>-9.8172219999999992</v>
      </c>
      <c r="J6604" s="8">
        <v>-67.971666999999997</v>
      </c>
      <c r="K6604">
        <v>2900000</v>
      </c>
      <c r="L6604" t="s">
        <v>67</v>
      </c>
      <c r="M6604" t="s">
        <v>905</v>
      </c>
      <c r="N6604" t="s">
        <v>577</v>
      </c>
      <c r="O6604" s="12">
        <v>2005</v>
      </c>
      <c r="P6604" s="12">
        <v>12</v>
      </c>
      <c r="Q6604" s="12">
        <v>2006</v>
      </c>
      <c r="R6604" s="12">
        <v>9</v>
      </c>
      <c r="S6604">
        <v>10</v>
      </c>
      <c r="T6604" s="7">
        <v>6</v>
      </c>
      <c r="U6604">
        <v>6</v>
      </c>
      <c r="V6604" t="s">
        <v>1060</v>
      </c>
      <c r="W6604">
        <f t="shared" si="79"/>
        <v>360</v>
      </c>
      <c r="X6604" s="5">
        <v>3</v>
      </c>
      <c r="Y6604" s="15" t="s">
        <v>48</v>
      </c>
      <c r="Z6604" t="s">
        <v>55</v>
      </c>
      <c r="AA6604" t="s">
        <v>524</v>
      </c>
      <c r="AB6604">
        <v>5</v>
      </c>
      <c r="AC6604" s="68" t="s">
        <v>1493</v>
      </c>
      <c r="AD6604" s="68" t="s">
        <v>1650</v>
      </c>
      <c r="AE6604" t="s">
        <v>1492</v>
      </c>
    </row>
    <row r="6605" spans="1:31" ht="14.4" x14ac:dyDescent="0.3">
      <c r="A6605">
        <v>56</v>
      </c>
      <c r="B6605" t="s">
        <v>24</v>
      </c>
      <c r="C6605" t="s">
        <v>513</v>
      </c>
      <c r="D6605" t="s">
        <v>514</v>
      </c>
      <c r="E6605">
        <v>2013</v>
      </c>
      <c r="F6605" t="s">
        <v>722</v>
      </c>
      <c r="G6605" t="s">
        <v>912</v>
      </c>
      <c r="H6605" s="3" t="s">
        <v>913</v>
      </c>
      <c r="I6605" s="8">
        <v>-9.8172219999999992</v>
      </c>
      <c r="J6605" s="8">
        <v>-67.971666999999997</v>
      </c>
      <c r="K6605">
        <v>2900000</v>
      </c>
      <c r="L6605" t="s">
        <v>67</v>
      </c>
      <c r="M6605" t="s">
        <v>905</v>
      </c>
      <c r="N6605" t="s">
        <v>577</v>
      </c>
      <c r="O6605" s="12">
        <v>2005</v>
      </c>
      <c r="P6605" s="12">
        <v>12</v>
      </c>
      <c r="Q6605" s="12">
        <v>2006</v>
      </c>
      <c r="R6605" s="12">
        <v>9</v>
      </c>
      <c r="S6605">
        <v>10</v>
      </c>
      <c r="T6605" s="7">
        <v>6</v>
      </c>
      <c r="U6605">
        <v>6</v>
      </c>
      <c r="V6605" t="s">
        <v>1060</v>
      </c>
      <c r="W6605">
        <f t="shared" si="79"/>
        <v>360</v>
      </c>
      <c r="X6605" s="5">
        <v>3</v>
      </c>
      <c r="Y6605" s="15" t="s">
        <v>48</v>
      </c>
      <c r="Z6605" t="s">
        <v>55</v>
      </c>
      <c r="AA6605" t="s">
        <v>1107</v>
      </c>
      <c r="AB6605">
        <v>6</v>
      </c>
      <c r="AC6605" s="68" t="s">
        <v>1493</v>
      </c>
      <c r="AD6605" s="68" t="s">
        <v>1650</v>
      </c>
      <c r="AE6605" t="s">
        <v>1492</v>
      </c>
    </row>
    <row r="6606" spans="1:31" ht="14.4" x14ac:dyDescent="0.3">
      <c r="A6606">
        <v>56</v>
      </c>
      <c r="B6606" t="s">
        <v>24</v>
      </c>
      <c r="C6606" t="s">
        <v>513</v>
      </c>
      <c r="D6606" t="s">
        <v>514</v>
      </c>
      <c r="E6606">
        <v>2013</v>
      </c>
      <c r="F6606" t="s">
        <v>722</v>
      </c>
      <c r="G6606" t="s">
        <v>912</v>
      </c>
      <c r="H6606" s="3" t="s">
        <v>913</v>
      </c>
      <c r="I6606" s="8">
        <v>-9.8172219999999992</v>
      </c>
      <c r="J6606" s="8">
        <v>-67.971666999999997</v>
      </c>
      <c r="K6606">
        <v>2900000</v>
      </c>
      <c r="L6606" t="s">
        <v>67</v>
      </c>
      <c r="M6606" t="s">
        <v>905</v>
      </c>
      <c r="N6606" t="s">
        <v>577</v>
      </c>
      <c r="O6606" s="12">
        <v>2005</v>
      </c>
      <c r="P6606" s="12">
        <v>12</v>
      </c>
      <c r="Q6606" s="12">
        <v>2006</v>
      </c>
      <c r="R6606" s="12">
        <v>9</v>
      </c>
      <c r="S6606">
        <v>10</v>
      </c>
      <c r="T6606" s="7">
        <v>6</v>
      </c>
      <c r="U6606">
        <v>6</v>
      </c>
      <c r="V6606" t="s">
        <v>1060</v>
      </c>
      <c r="W6606">
        <f t="shared" si="79"/>
        <v>360</v>
      </c>
      <c r="X6606" s="5">
        <v>3</v>
      </c>
      <c r="Y6606" s="15" t="s">
        <v>48</v>
      </c>
      <c r="Z6606" t="s">
        <v>55</v>
      </c>
      <c r="AA6606" t="s">
        <v>889</v>
      </c>
      <c r="AB6606">
        <v>0</v>
      </c>
      <c r="AC6606" s="68" t="s">
        <v>1493</v>
      </c>
      <c r="AD6606" s="68" t="s">
        <v>1650</v>
      </c>
      <c r="AE6606" t="s">
        <v>1492</v>
      </c>
    </row>
    <row r="6607" spans="1:31" ht="14.4" x14ac:dyDescent="0.3">
      <c r="A6607">
        <v>56</v>
      </c>
      <c r="B6607" t="s">
        <v>24</v>
      </c>
      <c r="C6607" t="s">
        <v>513</v>
      </c>
      <c r="D6607" t="s">
        <v>514</v>
      </c>
      <c r="E6607">
        <v>2013</v>
      </c>
      <c r="F6607" t="s">
        <v>722</v>
      </c>
      <c r="G6607" t="s">
        <v>912</v>
      </c>
      <c r="H6607" s="3" t="s">
        <v>913</v>
      </c>
      <c r="I6607" s="8">
        <v>-9.8172219999999992</v>
      </c>
      <c r="J6607" s="8">
        <v>-67.971666999999997</v>
      </c>
      <c r="K6607">
        <v>2900000</v>
      </c>
      <c r="L6607" t="s">
        <v>67</v>
      </c>
      <c r="M6607" t="s">
        <v>905</v>
      </c>
      <c r="N6607" t="s">
        <v>577</v>
      </c>
      <c r="O6607" s="12">
        <v>2005</v>
      </c>
      <c r="P6607" s="12">
        <v>12</v>
      </c>
      <c r="Q6607" s="12">
        <v>2006</v>
      </c>
      <c r="R6607" s="12">
        <v>9</v>
      </c>
      <c r="S6607">
        <v>10</v>
      </c>
      <c r="T6607" s="7">
        <v>6</v>
      </c>
      <c r="U6607">
        <v>6</v>
      </c>
      <c r="V6607" t="s">
        <v>1060</v>
      </c>
      <c r="W6607">
        <f t="shared" si="79"/>
        <v>360</v>
      </c>
      <c r="X6607" s="5">
        <v>3</v>
      </c>
      <c r="Y6607" s="15" t="s">
        <v>48</v>
      </c>
      <c r="Z6607" t="s">
        <v>55</v>
      </c>
      <c r="AA6607" t="s">
        <v>1108</v>
      </c>
      <c r="AB6607">
        <v>0</v>
      </c>
      <c r="AC6607" s="68" t="s">
        <v>1493</v>
      </c>
      <c r="AD6607" s="68" t="s">
        <v>1650</v>
      </c>
      <c r="AE6607" t="s">
        <v>1492</v>
      </c>
    </row>
    <row r="6608" spans="1:31" ht="14.4" x14ac:dyDescent="0.3">
      <c r="A6608">
        <v>56</v>
      </c>
      <c r="B6608" t="s">
        <v>24</v>
      </c>
      <c r="C6608" t="s">
        <v>513</v>
      </c>
      <c r="D6608" t="s">
        <v>514</v>
      </c>
      <c r="E6608">
        <v>2013</v>
      </c>
      <c r="F6608" t="s">
        <v>722</v>
      </c>
      <c r="G6608" t="s">
        <v>912</v>
      </c>
      <c r="H6608" s="3" t="s">
        <v>913</v>
      </c>
      <c r="I6608" s="8">
        <v>-9.8172219999999992</v>
      </c>
      <c r="J6608" s="8">
        <v>-67.971666999999997</v>
      </c>
      <c r="K6608">
        <v>2900000</v>
      </c>
      <c r="L6608" t="s">
        <v>67</v>
      </c>
      <c r="M6608" t="s">
        <v>905</v>
      </c>
      <c r="N6608" t="s">
        <v>577</v>
      </c>
      <c r="O6608" s="12">
        <v>2005</v>
      </c>
      <c r="P6608" s="12">
        <v>12</v>
      </c>
      <c r="Q6608" s="12">
        <v>2006</v>
      </c>
      <c r="R6608" s="12">
        <v>9</v>
      </c>
      <c r="S6608">
        <v>10</v>
      </c>
      <c r="T6608" s="7">
        <v>6</v>
      </c>
      <c r="U6608">
        <v>6</v>
      </c>
      <c r="V6608" t="s">
        <v>1060</v>
      </c>
      <c r="W6608">
        <f t="shared" si="79"/>
        <v>360</v>
      </c>
      <c r="X6608" s="5">
        <v>3</v>
      </c>
      <c r="Y6608" s="15" t="s">
        <v>48</v>
      </c>
      <c r="Z6608" t="s">
        <v>55</v>
      </c>
      <c r="AA6608" t="s">
        <v>73</v>
      </c>
      <c r="AB6608">
        <v>1</v>
      </c>
      <c r="AC6608" s="68" t="s">
        <v>1493</v>
      </c>
      <c r="AD6608" s="68" t="s">
        <v>1650</v>
      </c>
      <c r="AE6608" t="s">
        <v>1492</v>
      </c>
    </row>
    <row r="6609" spans="1:31" ht="14.4" x14ac:dyDescent="0.3">
      <c r="A6609">
        <v>56</v>
      </c>
      <c r="B6609" t="s">
        <v>24</v>
      </c>
      <c r="C6609" t="s">
        <v>513</v>
      </c>
      <c r="D6609" t="s">
        <v>514</v>
      </c>
      <c r="E6609">
        <v>2013</v>
      </c>
      <c r="F6609" t="s">
        <v>722</v>
      </c>
      <c r="G6609" t="s">
        <v>912</v>
      </c>
      <c r="H6609" s="3" t="s">
        <v>913</v>
      </c>
      <c r="I6609" s="8">
        <v>-9.8172219999999992</v>
      </c>
      <c r="J6609" s="8">
        <v>-67.971666999999997</v>
      </c>
      <c r="K6609">
        <v>2900000</v>
      </c>
      <c r="L6609" t="s">
        <v>67</v>
      </c>
      <c r="M6609" t="s">
        <v>905</v>
      </c>
      <c r="N6609" t="s">
        <v>577</v>
      </c>
      <c r="O6609" s="12">
        <v>2005</v>
      </c>
      <c r="P6609" s="12">
        <v>12</v>
      </c>
      <c r="Q6609" s="12">
        <v>2006</v>
      </c>
      <c r="R6609" s="12">
        <v>9</v>
      </c>
      <c r="S6609">
        <v>10</v>
      </c>
      <c r="T6609" s="7">
        <v>6</v>
      </c>
      <c r="U6609">
        <v>6</v>
      </c>
      <c r="V6609" t="s">
        <v>1060</v>
      </c>
      <c r="W6609">
        <f t="shared" si="79"/>
        <v>360</v>
      </c>
      <c r="X6609" s="5">
        <v>3</v>
      </c>
      <c r="Y6609" s="15" t="s">
        <v>48</v>
      </c>
      <c r="Z6609" t="s">
        <v>83</v>
      </c>
      <c r="AA6609" t="s">
        <v>128</v>
      </c>
      <c r="AB6609">
        <v>7</v>
      </c>
      <c r="AC6609" s="68" t="s">
        <v>1493</v>
      </c>
      <c r="AD6609" s="68" t="s">
        <v>1650</v>
      </c>
      <c r="AE6609" t="s">
        <v>1492</v>
      </c>
    </row>
    <row r="6610" spans="1:31" ht="14.4" x14ac:dyDescent="0.3">
      <c r="A6610">
        <v>56</v>
      </c>
      <c r="B6610" t="s">
        <v>24</v>
      </c>
      <c r="C6610" t="s">
        <v>513</v>
      </c>
      <c r="D6610" t="s">
        <v>514</v>
      </c>
      <c r="E6610">
        <v>2013</v>
      </c>
      <c r="F6610" t="s">
        <v>722</v>
      </c>
      <c r="G6610" t="s">
        <v>912</v>
      </c>
      <c r="H6610" s="3" t="s">
        <v>913</v>
      </c>
      <c r="I6610" s="8">
        <v>-9.8172219999999992</v>
      </c>
      <c r="J6610" s="8">
        <v>-67.971666999999997</v>
      </c>
      <c r="K6610">
        <v>2900000</v>
      </c>
      <c r="L6610" t="s">
        <v>67</v>
      </c>
      <c r="M6610" t="s">
        <v>905</v>
      </c>
      <c r="N6610" t="s">
        <v>577</v>
      </c>
      <c r="O6610" s="12">
        <v>2005</v>
      </c>
      <c r="P6610" s="12">
        <v>12</v>
      </c>
      <c r="Q6610" s="12">
        <v>2006</v>
      </c>
      <c r="R6610" s="12">
        <v>9</v>
      </c>
      <c r="S6610">
        <v>10</v>
      </c>
      <c r="T6610" s="7">
        <v>6</v>
      </c>
      <c r="U6610">
        <v>6</v>
      </c>
      <c r="V6610" t="s">
        <v>1060</v>
      </c>
      <c r="W6610">
        <f t="shared" si="79"/>
        <v>360</v>
      </c>
      <c r="X6610" s="5">
        <v>3</v>
      </c>
      <c r="Y6610" s="15" t="s">
        <v>48</v>
      </c>
      <c r="Z6610" t="s">
        <v>83</v>
      </c>
      <c r="AA6610" t="s">
        <v>84</v>
      </c>
      <c r="AB6610">
        <v>107</v>
      </c>
      <c r="AC6610" s="68" t="s">
        <v>1493</v>
      </c>
      <c r="AD6610" s="68" t="s">
        <v>1650</v>
      </c>
      <c r="AE6610" t="s">
        <v>1492</v>
      </c>
    </row>
    <row r="6611" spans="1:31" ht="14.4" x14ac:dyDescent="0.3">
      <c r="A6611">
        <v>56</v>
      </c>
      <c r="B6611" t="s">
        <v>24</v>
      </c>
      <c r="C6611" t="s">
        <v>513</v>
      </c>
      <c r="D6611" t="s">
        <v>514</v>
      </c>
      <c r="E6611">
        <v>2013</v>
      </c>
      <c r="F6611" t="s">
        <v>722</v>
      </c>
      <c r="G6611" t="s">
        <v>912</v>
      </c>
      <c r="H6611" s="3" t="s">
        <v>913</v>
      </c>
      <c r="I6611" s="8">
        <v>-9.8172219999999992</v>
      </c>
      <c r="J6611" s="8">
        <v>-67.971666999999997</v>
      </c>
      <c r="K6611">
        <v>2900000</v>
      </c>
      <c r="L6611" t="s">
        <v>67</v>
      </c>
      <c r="M6611" t="s">
        <v>905</v>
      </c>
      <c r="N6611" t="s">
        <v>577</v>
      </c>
      <c r="O6611" s="12">
        <v>2005</v>
      </c>
      <c r="P6611" s="12">
        <v>12</v>
      </c>
      <c r="Q6611" s="12">
        <v>2006</v>
      </c>
      <c r="R6611" s="12">
        <v>9</v>
      </c>
      <c r="S6611">
        <v>10</v>
      </c>
      <c r="T6611" s="7">
        <v>6</v>
      </c>
      <c r="U6611">
        <v>6</v>
      </c>
      <c r="V6611" t="s">
        <v>1060</v>
      </c>
      <c r="W6611">
        <f t="shared" si="79"/>
        <v>360</v>
      </c>
      <c r="X6611" s="5">
        <v>3</v>
      </c>
      <c r="Y6611" s="15" t="s">
        <v>48</v>
      </c>
      <c r="Z6611" t="s">
        <v>83</v>
      </c>
      <c r="AA6611" t="s">
        <v>911</v>
      </c>
      <c r="AB6611">
        <v>46</v>
      </c>
      <c r="AC6611" s="68" t="s">
        <v>1493</v>
      </c>
      <c r="AD6611" s="68" t="s">
        <v>1650</v>
      </c>
      <c r="AE6611" t="s">
        <v>1492</v>
      </c>
    </row>
    <row r="6612" spans="1:31" ht="14.4" x14ac:dyDescent="0.3">
      <c r="A6612">
        <v>56</v>
      </c>
      <c r="B6612" t="s">
        <v>24</v>
      </c>
      <c r="C6612" t="s">
        <v>513</v>
      </c>
      <c r="D6612" t="s">
        <v>514</v>
      </c>
      <c r="E6612">
        <v>2013</v>
      </c>
      <c r="F6612" t="s">
        <v>722</v>
      </c>
      <c r="G6612" t="s">
        <v>912</v>
      </c>
      <c r="H6612" s="3" t="s">
        <v>913</v>
      </c>
      <c r="I6612" s="8">
        <v>-9.8172219999999992</v>
      </c>
      <c r="J6612" s="8">
        <v>-67.971666999999997</v>
      </c>
      <c r="K6612">
        <v>2900000</v>
      </c>
      <c r="L6612" t="s">
        <v>67</v>
      </c>
      <c r="M6612" t="s">
        <v>905</v>
      </c>
      <c r="N6612" t="s">
        <v>577</v>
      </c>
      <c r="O6612" s="12">
        <v>2005</v>
      </c>
      <c r="P6612" s="12">
        <v>12</v>
      </c>
      <c r="Q6612" s="12">
        <v>2006</v>
      </c>
      <c r="R6612" s="12">
        <v>9</v>
      </c>
      <c r="S6612">
        <v>10</v>
      </c>
      <c r="T6612" s="7">
        <v>6</v>
      </c>
      <c r="U6612">
        <v>6</v>
      </c>
      <c r="V6612" t="s">
        <v>1060</v>
      </c>
      <c r="W6612">
        <f t="shared" si="79"/>
        <v>360</v>
      </c>
      <c r="X6612" s="5">
        <v>3</v>
      </c>
      <c r="Y6612" s="15" t="s">
        <v>48</v>
      </c>
      <c r="Z6612" t="s">
        <v>83</v>
      </c>
      <c r="AA6612" t="s">
        <v>902</v>
      </c>
      <c r="AB6612">
        <v>7</v>
      </c>
      <c r="AC6612" s="68" t="s">
        <v>1493</v>
      </c>
      <c r="AD6612" s="68" t="s">
        <v>1650</v>
      </c>
      <c r="AE6612" t="s">
        <v>1492</v>
      </c>
    </row>
    <row r="6613" spans="1:31" ht="14.4" x14ac:dyDescent="0.3">
      <c r="A6613">
        <v>56</v>
      </c>
      <c r="B6613" t="s">
        <v>24</v>
      </c>
      <c r="C6613" t="s">
        <v>513</v>
      </c>
      <c r="D6613" t="s">
        <v>514</v>
      </c>
      <c r="E6613">
        <v>2013</v>
      </c>
      <c r="F6613" t="s">
        <v>722</v>
      </c>
      <c r="G6613" t="s">
        <v>912</v>
      </c>
      <c r="H6613" s="3" t="s">
        <v>913</v>
      </c>
      <c r="I6613" s="8">
        <v>-9.8172219999999992</v>
      </c>
      <c r="J6613" s="8">
        <v>-67.971666999999997</v>
      </c>
      <c r="K6613">
        <v>2900000</v>
      </c>
      <c r="L6613" t="s">
        <v>67</v>
      </c>
      <c r="M6613" t="s">
        <v>905</v>
      </c>
      <c r="N6613" t="s">
        <v>577</v>
      </c>
      <c r="O6613" s="12">
        <v>2005</v>
      </c>
      <c r="P6613" s="12">
        <v>12</v>
      </c>
      <c r="Q6613" s="12">
        <v>2006</v>
      </c>
      <c r="R6613" s="12">
        <v>9</v>
      </c>
      <c r="S6613">
        <v>10</v>
      </c>
      <c r="T6613" s="7">
        <v>6</v>
      </c>
      <c r="U6613">
        <v>6</v>
      </c>
      <c r="V6613" t="s">
        <v>1060</v>
      </c>
      <c r="W6613">
        <f t="shared" si="79"/>
        <v>360</v>
      </c>
      <c r="X6613" s="5">
        <v>3</v>
      </c>
      <c r="Y6613" s="15" t="s">
        <v>48</v>
      </c>
      <c r="Z6613" t="s">
        <v>83</v>
      </c>
      <c r="AA6613" t="s">
        <v>87</v>
      </c>
      <c r="AB6613">
        <v>11</v>
      </c>
      <c r="AC6613" s="68" t="s">
        <v>1493</v>
      </c>
      <c r="AD6613" s="68" t="s">
        <v>1650</v>
      </c>
      <c r="AE6613" t="s">
        <v>1492</v>
      </c>
    </row>
    <row r="6614" spans="1:31" ht="14.4" x14ac:dyDescent="0.3">
      <c r="A6614">
        <v>56</v>
      </c>
      <c r="B6614" t="s">
        <v>24</v>
      </c>
      <c r="C6614" t="s">
        <v>513</v>
      </c>
      <c r="D6614" t="s">
        <v>514</v>
      </c>
      <c r="E6614">
        <v>2013</v>
      </c>
      <c r="F6614" t="s">
        <v>722</v>
      </c>
      <c r="G6614" t="s">
        <v>912</v>
      </c>
      <c r="H6614" s="3" t="s">
        <v>913</v>
      </c>
      <c r="I6614" s="8">
        <v>-9.8172219999999992</v>
      </c>
      <c r="J6614" s="8">
        <v>-67.971666999999997</v>
      </c>
      <c r="K6614">
        <v>2900000</v>
      </c>
      <c r="L6614" t="s">
        <v>67</v>
      </c>
      <c r="M6614" t="s">
        <v>905</v>
      </c>
      <c r="N6614" t="s">
        <v>577</v>
      </c>
      <c r="O6614" s="12">
        <v>2005</v>
      </c>
      <c r="P6614" s="12">
        <v>12</v>
      </c>
      <c r="Q6614" s="12">
        <v>2006</v>
      </c>
      <c r="R6614" s="12">
        <v>9</v>
      </c>
      <c r="S6614">
        <v>10</v>
      </c>
      <c r="T6614" s="7">
        <v>6</v>
      </c>
      <c r="U6614">
        <v>6</v>
      </c>
      <c r="V6614" t="s">
        <v>1060</v>
      </c>
      <c r="W6614">
        <f t="shared" si="79"/>
        <v>360</v>
      </c>
      <c r="X6614" s="5">
        <v>3</v>
      </c>
      <c r="Y6614" s="15" t="s">
        <v>48</v>
      </c>
      <c r="Z6614" t="s">
        <v>83</v>
      </c>
      <c r="AA6614" t="s">
        <v>906</v>
      </c>
      <c r="AB6614">
        <v>34</v>
      </c>
      <c r="AC6614" s="68" t="s">
        <v>1493</v>
      </c>
      <c r="AD6614" s="68" t="s">
        <v>1650</v>
      </c>
      <c r="AE6614" t="s">
        <v>1492</v>
      </c>
    </row>
    <row r="6615" spans="1:31" ht="14.4" x14ac:dyDescent="0.3">
      <c r="A6615">
        <v>56</v>
      </c>
      <c r="B6615" t="s">
        <v>24</v>
      </c>
      <c r="C6615" t="s">
        <v>513</v>
      </c>
      <c r="D6615" t="s">
        <v>514</v>
      </c>
      <c r="E6615">
        <v>2013</v>
      </c>
      <c r="F6615" t="s">
        <v>722</v>
      </c>
      <c r="G6615" t="s">
        <v>912</v>
      </c>
      <c r="H6615" s="3" t="s">
        <v>913</v>
      </c>
      <c r="I6615" s="8">
        <v>-9.8172219999999992</v>
      </c>
      <c r="J6615" s="8">
        <v>-67.971666999999997</v>
      </c>
      <c r="K6615">
        <v>2900000</v>
      </c>
      <c r="L6615" t="s">
        <v>67</v>
      </c>
      <c r="M6615" t="s">
        <v>905</v>
      </c>
      <c r="N6615" t="s">
        <v>577</v>
      </c>
      <c r="O6615" s="12">
        <v>2005</v>
      </c>
      <c r="P6615" s="12">
        <v>12</v>
      </c>
      <c r="Q6615" s="12">
        <v>2006</v>
      </c>
      <c r="R6615" s="12">
        <v>9</v>
      </c>
      <c r="S6615">
        <v>10</v>
      </c>
      <c r="T6615" s="7">
        <v>6</v>
      </c>
      <c r="U6615">
        <v>6</v>
      </c>
      <c r="V6615" t="s">
        <v>1060</v>
      </c>
      <c r="W6615">
        <f t="shared" si="79"/>
        <v>360</v>
      </c>
      <c r="X6615" s="5">
        <v>3</v>
      </c>
      <c r="Y6615" s="15" t="s">
        <v>48</v>
      </c>
      <c r="Z6615" t="s">
        <v>90</v>
      </c>
      <c r="AA6615" t="s">
        <v>279</v>
      </c>
      <c r="AB6615">
        <v>0</v>
      </c>
      <c r="AC6615" s="68" t="s">
        <v>1493</v>
      </c>
      <c r="AD6615" s="68" t="s">
        <v>1650</v>
      </c>
      <c r="AE6615" t="s">
        <v>1492</v>
      </c>
    </row>
    <row r="6616" spans="1:31" ht="14.4" x14ac:dyDescent="0.3">
      <c r="A6616">
        <v>56</v>
      </c>
      <c r="B6616" t="s">
        <v>24</v>
      </c>
      <c r="C6616" t="s">
        <v>513</v>
      </c>
      <c r="D6616" t="s">
        <v>514</v>
      </c>
      <c r="E6616">
        <v>2013</v>
      </c>
      <c r="F6616" t="s">
        <v>722</v>
      </c>
      <c r="G6616" t="s">
        <v>912</v>
      </c>
      <c r="H6616" s="3" t="s">
        <v>913</v>
      </c>
      <c r="I6616" s="8">
        <v>-9.8172219999999992</v>
      </c>
      <c r="J6616" s="8">
        <v>-67.971666999999997</v>
      </c>
      <c r="K6616">
        <v>2900000</v>
      </c>
      <c r="L6616" t="s">
        <v>67</v>
      </c>
      <c r="M6616" t="s">
        <v>905</v>
      </c>
      <c r="N6616" t="s">
        <v>577</v>
      </c>
      <c r="O6616" s="12">
        <v>2005</v>
      </c>
      <c r="P6616" s="12">
        <v>12</v>
      </c>
      <c r="Q6616" s="12">
        <v>2006</v>
      </c>
      <c r="R6616" s="12">
        <v>9</v>
      </c>
      <c r="S6616">
        <v>10</v>
      </c>
      <c r="T6616" s="7">
        <v>6</v>
      </c>
      <c r="U6616">
        <v>6</v>
      </c>
      <c r="V6616" t="s">
        <v>1060</v>
      </c>
      <c r="W6616">
        <f t="shared" si="79"/>
        <v>360</v>
      </c>
      <c r="X6616" s="5">
        <v>3</v>
      </c>
      <c r="Y6616" s="15" t="s">
        <v>48</v>
      </c>
      <c r="Z6616" t="s">
        <v>90</v>
      </c>
      <c r="AA6616" t="s">
        <v>666</v>
      </c>
      <c r="AB6616">
        <v>0</v>
      </c>
      <c r="AC6616" s="68" t="s">
        <v>1493</v>
      </c>
      <c r="AD6616" s="68" t="s">
        <v>1650</v>
      </c>
      <c r="AE6616" t="s">
        <v>1492</v>
      </c>
    </row>
    <row r="6617" spans="1:31" ht="14.4" x14ac:dyDescent="0.3">
      <c r="A6617">
        <v>56</v>
      </c>
      <c r="B6617" t="s">
        <v>24</v>
      </c>
      <c r="C6617" t="s">
        <v>513</v>
      </c>
      <c r="D6617" t="s">
        <v>514</v>
      </c>
      <c r="E6617">
        <v>2013</v>
      </c>
      <c r="F6617" t="s">
        <v>722</v>
      </c>
      <c r="G6617" t="s">
        <v>912</v>
      </c>
      <c r="H6617" s="3" t="s">
        <v>913</v>
      </c>
      <c r="I6617" s="8">
        <v>-9.8172219999999992</v>
      </c>
      <c r="J6617" s="8">
        <v>-67.971666999999997</v>
      </c>
      <c r="K6617">
        <v>2900000</v>
      </c>
      <c r="L6617" t="s">
        <v>67</v>
      </c>
      <c r="M6617" t="s">
        <v>905</v>
      </c>
      <c r="N6617" t="s">
        <v>577</v>
      </c>
      <c r="O6617" s="12">
        <v>2005</v>
      </c>
      <c r="P6617" s="12">
        <v>12</v>
      </c>
      <c r="Q6617" s="12">
        <v>2006</v>
      </c>
      <c r="R6617" s="12">
        <v>9</v>
      </c>
      <c r="S6617">
        <v>10</v>
      </c>
      <c r="T6617" s="7">
        <v>6</v>
      </c>
      <c r="U6617">
        <v>6</v>
      </c>
      <c r="V6617" t="s">
        <v>1060</v>
      </c>
      <c r="W6617">
        <f t="shared" si="79"/>
        <v>360</v>
      </c>
      <c r="X6617" s="5">
        <v>3</v>
      </c>
      <c r="Y6617" s="15" t="s">
        <v>48</v>
      </c>
      <c r="Z6617" t="s">
        <v>90</v>
      </c>
      <c r="AA6617" t="s">
        <v>917</v>
      </c>
      <c r="AB6617">
        <v>0</v>
      </c>
      <c r="AC6617" s="68" t="s">
        <v>1493</v>
      </c>
      <c r="AD6617" s="68" t="s">
        <v>1650</v>
      </c>
      <c r="AE6617" t="s">
        <v>1492</v>
      </c>
    </row>
    <row r="6618" spans="1:31" ht="14.4" x14ac:dyDescent="0.3">
      <c r="A6618">
        <v>56</v>
      </c>
      <c r="B6618" t="s">
        <v>24</v>
      </c>
      <c r="C6618" t="s">
        <v>513</v>
      </c>
      <c r="D6618" t="s">
        <v>514</v>
      </c>
      <c r="E6618">
        <v>2013</v>
      </c>
      <c r="F6618" t="s">
        <v>722</v>
      </c>
      <c r="G6618" t="s">
        <v>912</v>
      </c>
      <c r="H6618" s="3" t="s">
        <v>913</v>
      </c>
      <c r="I6618" s="8">
        <v>-9.8172219999999992</v>
      </c>
      <c r="J6618" s="8">
        <v>-67.971666999999997</v>
      </c>
      <c r="K6618">
        <v>2900000</v>
      </c>
      <c r="L6618" t="s">
        <v>67</v>
      </c>
      <c r="M6618" t="s">
        <v>905</v>
      </c>
      <c r="N6618" t="s">
        <v>577</v>
      </c>
      <c r="O6618" s="12">
        <v>2005</v>
      </c>
      <c r="P6618" s="12">
        <v>12</v>
      </c>
      <c r="Q6618" s="12">
        <v>2006</v>
      </c>
      <c r="R6618" s="12">
        <v>9</v>
      </c>
      <c r="S6618">
        <v>10</v>
      </c>
      <c r="T6618" s="7">
        <v>6</v>
      </c>
      <c r="U6618">
        <v>6</v>
      </c>
      <c r="V6618" t="s">
        <v>1060</v>
      </c>
      <c r="W6618">
        <f t="shared" si="79"/>
        <v>360</v>
      </c>
      <c r="X6618" s="5">
        <v>3</v>
      </c>
      <c r="Y6618" s="15" t="s">
        <v>48</v>
      </c>
      <c r="Z6618" t="s">
        <v>90</v>
      </c>
      <c r="AA6618" t="s">
        <v>91</v>
      </c>
      <c r="AB6618">
        <v>8</v>
      </c>
      <c r="AC6618" s="68" t="s">
        <v>1493</v>
      </c>
      <c r="AD6618" s="68" t="s">
        <v>1650</v>
      </c>
      <c r="AE6618" t="s">
        <v>1492</v>
      </c>
    </row>
    <row r="6619" spans="1:31" ht="14.4" x14ac:dyDescent="0.3">
      <c r="A6619">
        <v>56</v>
      </c>
      <c r="B6619" t="s">
        <v>24</v>
      </c>
      <c r="C6619" t="s">
        <v>513</v>
      </c>
      <c r="D6619" t="s">
        <v>514</v>
      </c>
      <c r="E6619">
        <v>2013</v>
      </c>
      <c r="F6619" t="s">
        <v>722</v>
      </c>
      <c r="G6619" t="s">
        <v>915</v>
      </c>
      <c r="H6619" s="3" t="s">
        <v>916</v>
      </c>
      <c r="I6619" s="8">
        <v>-10.008056</v>
      </c>
      <c r="J6619" s="8">
        <v>-67.901667000000003</v>
      </c>
      <c r="K6619">
        <v>690000</v>
      </c>
      <c r="L6619" t="s">
        <v>67</v>
      </c>
      <c r="M6619" t="s">
        <v>905</v>
      </c>
      <c r="N6619" t="s">
        <v>577</v>
      </c>
      <c r="O6619" s="12">
        <v>2005</v>
      </c>
      <c r="P6619" s="12">
        <v>12</v>
      </c>
      <c r="Q6619" s="12">
        <v>2006</v>
      </c>
      <c r="R6619" s="12">
        <v>9</v>
      </c>
      <c r="S6619">
        <v>10</v>
      </c>
      <c r="T6619" s="7">
        <v>6</v>
      </c>
      <c r="U6619">
        <v>6</v>
      </c>
      <c r="V6619" t="s">
        <v>1060</v>
      </c>
      <c r="W6619">
        <f t="shared" si="79"/>
        <v>360</v>
      </c>
      <c r="X6619" s="5">
        <v>3</v>
      </c>
      <c r="Y6619" s="15" t="s">
        <v>48</v>
      </c>
      <c r="Z6619" t="s">
        <v>49</v>
      </c>
      <c r="AA6619" t="s">
        <v>1105</v>
      </c>
      <c r="AB6619">
        <v>0</v>
      </c>
      <c r="AC6619" s="68" t="s">
        <v>1493</v>
      </c>
      <c r="AD6619" s="68" t="s">
        <v>1650</v>
      </c>
      <c r="AE6619" t="s">
        <v>1492</v>
      </c>
    </row>
    <row r="6620" spans="1:31" ht="14.4" x14ac:dyDescent="0.3">
      <c r="A6620">
        <v>56</v>
      </c>
      <c r="B6620" t="s">
        <v>24</v>
      </c>
      <c r="C6620" t="s">
        <v>513</v>
      </c>
      <c r="D6620" t="s">
        <v>514</v>
      </c>
      <c r="E6620">
        <v>2013</v>
      </c>
      <c r="F6620" t="s">
        <v>722</v>
      </c>
      <c r="G6620" t="s">
        <v>915</v>
      </c>
      <c r="H6620" s="3" t="s">
        <v>916</v>
      </c>
      <c r="I6620" s="8">
        <v>-10.008056</v>
      </c>
      <c r="J6620" s="8">
        <v>-67.901667000000003</v>
      </c>
      <c r="K6620">
        <v>690000</v>
      </c>
      <c r="L6620" t="s">
        <v>67</v>
      </c>
      <c r="M6620" t="s">
        <v>905</v>
      </c>
      <c r="N6620" t="s">
        <v>577</v>
      </c>
      <c r="O6620" s="12">
        <v>2005</v>
      </c>
      <c r="P6620" s="12">
        <v>12</v>
      </c>
      <c r="Q6620" s="12">
        <v>2006</v>
      </c>
      <c r="R6620" s="12">
        <v>9</v>
      </c>
      <c r="S6620">
        <v>10</v>
      </c>
      <c r="T6620" s="7">
        <v>6</v>
      </c>
      <c r="U6620">
        <v>6</v>
      </c>
      <c r="V6620" t="s">
        <v>1060</v>
      </c>
      <c r="W6620">
        <f t="shared" si="79"/>
        <v>360</v>
      </c>
      <c r="X6620" s="5">
        <v>3</v>
      </c>
      <c r="Y6620" s="15" t="s">
        <v>48</v>
      </c>
      <c r="Z6620" t="s">
        <v>49</v>
      </c>
      <c r="AA6620" t="s">
        <v>483</v>
      </c>
      <c r="AB6620">
        <v>0</v>
      </c>
      <c r="AC6620" s="68" t="s">
        <v>1493</v>
      </c>
      <c r="AD6620" s="68" t="s">
        <v>1650</v>
      </c>
      <c r="AE6620" t="s">
        <v>1492</v>
      </c>
    </row>
    <row r="6621" spans="1:31" ht="14.4" x14ac:dyDescent="0.3">
      <c r="A6621">
        <v>56</v>
      </c>
      <c r="B6621" t="s">
        <v>24</v>
      </c>
      <c r="C6621" t="s">
        <v>513</v>
      </c>
      <c r="D6621" t="s">
        <v>514</v>
      </c>
      <c r="E6621">
        <v>2013</v>
      </c>
      <c r="F6621" t="s">
        <v>722</v>
      </c>
      <c r="G6621" t="s">
        <v>915</v>
      </c>
      <c r="H6621" s="3" t="s">
        <v>916</v>
      </c>
      <c r="I6621" s="8">
        <v>-10.008056</v>
      </c>
      <c r="J6621" s="8">
        <v>-67.901667000000003</v>
      </c>
      <c r="K6621">
        <v>690000</v>
      </c>
      <c r="L6621" t="s">
        <v>67</v>
      </c>
      <c r="M6621" t="s">
        <v>905</v>
      </c>
      <c r="N6621" t="s">
        <v>577</v>
      </c>
      <c r="O6621" s="12">
        <v>2005</v>
      </c>
      <c r="P6621" s="12">
        <v>12</v>
      </c>
      <c r="Q6621" s="12">
        <v>2006</v>
      </c>
      <c r="R6621" s="12">
        <v>9</v>
      </c>
      <c r="S6621">
        <v>10</v>
      </c>
      <c r="T6621" s="7">
        <v>6</v>
      </c>
      <c r="U6621">
        <v>6</v>
      </c>
      <c r="V6621" t="s">
        <v>1060</v>
      </c>
      <c r="W6621">
        <f t="shared" si="79"/>
        <v>360</v>
      </c>
      <c r="X6621" s="5">
        <v>3</v>
      </c>
      <c r="Y6621" s="15" t="s">
        <v>48</v>
      </c>
      <c r="Z6621" t="s">
        <v>49</v>
      </c>
      <c r="AA6621" t="s">
        <v>490</v>
      </c>
      <c r="AB6621">
        <v>1</v>
      </c>
      <c r="AC6621" s="68" t="s">
        <v>1493</v>
      </c>
      <c r="AD6621" s="68" t="s">
        <v>1650</v>
      </c>
      <c r="AE6621" t="s">
        <v>1492</v>
      </c>
    </row>
    <row r="6622" spans="1:31" ht="14.4" x14ac:dyDescent="0.3">
      <c r="A6622">
        <v>56</v>
      </c>
      <c r="B6622" t="s">
        <v>24</v>
      </c>
      <c r="C6622" t="s">
        <v>513</v>
      </c>
      <c r="D6622" t="s">
        <v>514</v>
      </c>
      <c r="E6622">
        <v>2013</v>
      </c>
      <c r="F6622" t="s">
        <v>722</v>
      </c>
      <c r="G6622" t="s">
        <v>915</v>
      </c>
      <c r="H6622" s="3" t="s">
        <v>916</v>
      </c>
      <c r="I6622" s="8">
        <v>-10.008056</v>
      </c>
      <c r="J6622" s="8">
        <v>-67.901667000000003</v>
      </c>
      <c r="K6622">
        <v>690000</v>
      </c>
      <c r="L6622" t="s">
        <v>67</v>
      </c>
      <c r="M6622" t="s">
        <v>905</v>
      </c>
      <c r="N6622" t="s">
        <v>577</v>
      </c>
      <c r="O6622" s="12">
        <v>2005</v>
      </c>
      <c r="P6622" s="12">
        <v>12</v>
      </c>
      <c r="Q6622" s="12">
        <v>2006</v>
      </c>
      <c r="R6622" s="12">
        <v>9</v>
      </c>
      <c r="S6622">
        <v>10</v>
      </c>
      <c r="T6622" s="7">
        <v>6</v>
      </c>
      <c r="U6622">
        <v>6</v>
      </c>
      <c r="V6622" t="s">
        <v>1060</v>
      </c>
      <c r="W6622">
        <f t="shared" si="79"/>
        <v>360</v>
      </c>
      <c r="X6622" s="5">
        <v>3</v>
      </c>
      <c r="Y6622" s="15" t="s">
        <v>48</v>
      </c>
      <c r="Z6622" t="s">
        <v>49</v>
      </c>
      <c r="AA6622" t="s">
        <v>1079</v>
      </c>
      <c r="AB6622">
        <v>0</v>
      </c>
      <c r="AC6622" s="68" t="s">
        <v>1493</v>
      </c>
      <c r="AD6622" s="68" t="s">
        <v>1650</v>
      </c>
      <c r="AE6622" t="s">
        <v>1492</v>
      </c>
    </row>
    <row r="6623" spans="1:31" ht="14.4" x14ac:dyDescent="0.3">
      <c r="A6623">
        <v>56</v>
      </c>
      <c r="B6623" t="s">
        <v>24</v>
      </c>
      <c r="C6623" t="s">
        <v>513</v>
      </c>
      <c r="D6623" t="s">
        <v>514</v>
      </c>
      <c r="E6623">
        <v>2013</v>
      </c>
      <c r="F6623" t="s">
        <v>722</v>
      </c>
      <c r="G6623" t="s">
        <v>915</v>
      </c>
      <c r="H6623" s="3" t="s">
        <v>916</v>
      </c>
      <c r="I6623" s="8">
        <v>-10.008056</v>
      </c>
      <c r="J6623" s="8">
        <v>-67.901667000000003</v>
      </c>
      <c r="K6623">
        <v>690000</v>
      </c>
      <c r="L6623" t="s">
        <v>67</v>
      </c>
      <c r="M6623" t="s">
        <v>905</v>
      </c>
      <c r="N6623" t="s">
        <v>577</v>
      </c>
      <c r="O6623" s="12">
        <v>2005</v>
      </c>
      <c r="P6623" s="12">
        <v>12</v>
      </c>
      <c r="Q6623" s="12">
        <v>2006</v>
      </c>
      <c r="R6623" s="12">
        <v>9</v>
      </c>
      <c r="S6623">
        <v>10</v>
      </c>
      <c r="T6623" s="7">
        <v>6</v>
      </c>
      <c r="U6623">
        <v>6</v>
      </c>
      <c r="V6623" t="s">
        <v>1060</v>
      </c>
      <c r="W6623">
        <f t="shared" si="79"/>
        <v>360</v>
      </c>
      <c r="X6623" s="5">
        <v>3</v>
      </c>
      <c r="Y6623" s="15" t="s">
        <v>48</v>
      </c>
      <c r="Z6623" t="s">
        <v>49</v>
      </c>
      <c r="AA6623" t="s">
        <v>50</v>
      </c>
      <c r="AB6623">
        <v>0</v>
      </c>
      <c r="AC6623" s="68" t="s">
        <v>1493</v>
      </c>
      <c r="AD6623" s="68" t="s">
        <v>1650</v>
      </c>
      <c r="AE6623" t="s">
        <v>1492</v>
      </c>
    </row>
    <row r="6624" spans="1:31" ht="14.4" x14ac:dyDescent="0.3">
      <c r="A6624">
        <v>56</v>
      </c>
      <c r="B6624" t="s">
        <v>24</v>
      </c>
      <c r="C6624" t="s">
        <v>513</v>
      </c>
      <c r="D6624" t="s">
        <v>514</v>
      </c>
      <c r="E6624">
        <v>2013</v>
      </c>
      <c r="F6624" t="s">
        <v>722</v>
      </c>
      <c r="G6624" t="s">
        <v>915</v>
      </c>
      <c r="H6624" s="3" t="s">
        <v>916</v>
      </c>
      <c r="I6624" s="8">
        <v>-10.008056</v>
      </c>
      <c r="J6624" s="8">
        <v>-67.901667000000003</v>
      </c>
      <c r="K6624">
        <v>690000</v>
      </c>
      <c r="L6624" t="s">
        <v>67</v>
      </c>
      <c r="M6624" t="s">
        <v>905</v>
      </c>
      <c r="N6624" t="s">
        <v>577</v>
      </c>
      <c r="O6624" s="12">
        <v>2005</v>
      </c>
      <c r="P6624" s="12">
        <v>12</v>
      </c>
      <c r="Q6624" s="12">
        <v>2006</v>
      </c>
      <c r="R6624" s="12">
        <v>9</v>
      </c>
      <c r="S6624">
        <v>10</v>
      </c>
      <c r="T6624" s="7">
        <v>6</v>
      </c>
      <c r="U6624">
        <v>6</v>
      </c>
      <c r="V6624" t="s">
        <v>1060</v>
      </c>
      <c r="W6624">
        <f t="shared" si="79"/>
        <v>360</v>
      </c>
      <c r="X6624" s="5">
        <v>3</v>
      </c>
      <c r="Y6624" s="15" t="s">
        <v>48</v>
      </c>
      <c r="Z6624" t="s">
        <v>55</v>
      </c>
      <c r="AA6624" t="s">
        <v>1080</v>
      </c>
      <c r="AB6624">
        <v>6</v>
      </c>
      <c r="AC6624" s="68" t="s">
        <v>1493</v>
      </c>
      <c r="AD6624" s="68" t="s">
        <v>1650</v>
      </c>
      <c r="AE6624" t="s">
        <v>1492</v>
      </c>
    </row>
    <row r="6625" spans="1:31" ht="14.4" x14ac:dyDescent="0.3">
      <c r="A6625">
        <v>56</v>
      </c>
      <c r="B6625" t="s">
        <v>24</v>
      </c>
      <c r="C6625" t="s">
        <v>513</v>
      </c>
      <c r="D6625" t="s">
        <v>514</v>
      </c>
      <c r="E6625">
        <v>2013</v>
      </c>
      <c r="F6625" t="s">
        <v>722</v>
      </c>
      <c r="G6625" t="s">
        <v>915</v>
      </c>
      <c r="H6625" s="3" t="s">
        <v>916</v>
      </c>
      <c r="I6625" s="8">
        <v>-10.008056</v>
      </c>
      <c r="J6625" s="8">
        <v>-67.901667000000003</v>
      </c>
      <c r="K6625">
        <v>690000</v>
      </c>
      <c r="L6625" t="s">
        <v>67</v>
      </c>
      <c r="M6625" t="s">
        <v>905</v>
      </c>
      <c r="N6625" t="s">
        <v>577</v>
      </c>
      <c r="O6625" s="12">
        <v>2005</v>
      </c>
      <c r="P6625" s="12">
        <v>12</v>
      </c>
      <c r="Q6625" s="12">
        <v>2006</v>
      </c>
      <c r="R6625" s="12">
        <v>9</v>
      </c>
      <c r="S6625">
        <v>10</v>
      </c>
      <c r="T6625" s="7">
        <v>6</v>
      </c>
      <c r="U6625">
        <v>6</v>
      </c>
      <c r="V6625" t="s">
        <v>1060</v>
      </c>
      <c r="W6625">
        <f t="shared" si="79"/>
        <v>360</v>
      </c>
      <c r="X6625" s="5">
        <v>3</v>
      </c>
      <c r="Y6625" s="15" t="s">
        <v>48</v>
      </c>
      <c r="Z6625" t="s">
        <v>55</v>
      </c>
      <c r="AA6625" t="s">
        <v>859</v>
      </c>
      <c r="AB6625">
        <v>48</v>
      </c>
      <c r="AC6625" s="68" t="s">
        <v>1493</v>
      </c>
      <c r="AD6625" s="68" t="s">
        <v>1650</v>
      </c>
      <c r="AE6625" t="s">
        <v>1492</v>
      </c>
    </row>
    <row r="6626" spans="1:31" ht="14.4" x14ac:dyDescent="0.3">
      <c r="A6626">
        <v>56</v>
      </c>
      <c r="B6626" t="s">
        <v>24</v>
      </c>
      <c r="C6626" t="s">
        <v>513</v>
      </c>
      <c r="D6626" t="s">
        <v>514</v>
      </c>
      <c r="E6626">
        <v>2013</v>
      </c>
      <c r="F6626" t="s">
        <v>722</v>
      </c>
      <c r="G6626" t="s">
        <v>915</v>
      </c>
      <c r="H6626" s="3" t="s">
        <v>916</v>
      </c>
      <c r="I6626" s="8">
        <v>-10.008056</v>
      </c>
      <c r="J6626" s="8">
        <v>-67.901667000000003</v>
      </c>
      <c r="K6626">
        <v>690000</v>
      </c>
      <c r="L6626" t="s">
        <v>67</v>
      </c>
      <c r="M6626" t="s">
        <v>905</v>
      </c>
      <c r="N6626" t="s">
        <v>577</v>
      </c>
      <c r="O6626" s="12">
        <v>2005</v>
      </c>
      <c r="P6626" s="12">
        <v>12</v>
      </c>
      <c r="Q6626" s="12">
        <v>2006</v>
      </c>
      <c r="R6626" s="12">
        <v>9</v>
      </c>
      <c r="S6626">
        <v>10</v>
      </c>
      <c r="T6626" s="7">
        <v>6</v>
      </c>
      <c r="U6626">
        <v>6</v>
      </c>
      <c r="V6626" t="s">
        <v>1060</v>
      </c>
      <c r="W6626">
        <f t="shared" si="79"/>
        <v>360</v>
      </c>
      <c r="X6626" s="5">
        <v>3</v>
      </c>
      <c r="Y6626" s="15" t="s">
        <v>48</v>
      </c>
      <c r="Z6626" t="s">
        <v>55</v>
      </c>
      <c r="AA6626" t="s">
        <v>1054</v>
      </c>
      <c r="AB6626">
        <v>0</v>
      </c>
      <c r="AC6626" s="68" t="s">
        <v>1493</v>
      </c>
      <c r="AD6626" s="68" t="s">
        <v>1650</v>
      </c>
      <c r="AE6626" t="s">
        <v>1492</v>
      </c>
    </row>
    <row r="6627" spans="1:31" ht="14.4" x14ac:dyDescent="0.3">
      <c r="A6627">
        <v>56</v>
      </c>
      <c r="B6627" t="s">
        <v>24</v>
      </c>
      <c r="C6627" t="s">
        <v>513</v>
      </c>
      <c r="D6627" t="s">
        <v>514</v>
      </c>
      <c r="E6627">
        <v>2013</v>
      </c>
      <c r="F6627" t="s">
        <v>722</v>
      </c>
      <c r="G6627" t="s">
        <v>915</v>
      </c>
      <c r="H6627" s="3" t="s">
        <v>916</v>
      </c>
      <c r="I6627" s="8">
        <v>-10.008056</v>
      </c>
      <c r="J6627" s="8">
        <v>-67.901667000000003</v>
      </c>
      <c r="K6627">
        <v>690000</v>
      </c>
      <c r="L6627" t="s">
        <v>67</v>
      </c>
      <c r="M6627" t="s">
        <v>905</v>
      </c>
      <c r="N6627" t="s">
        <v>577</v>
      </c>
      <c r="O6627" s="12">
        <v>2005</v>
      </c>
      <c r="P6627" s="12">
        <v>12</v>
      </c>
      <c r="Q6627" s="12">
        <v>2006</v>
      </c>
      <c r="R6627" s="12">
        <v>9</v>
      </c>
      <c r="S6627">
        <v>10</v>
      </c>
      <c r="T6627" s="7">
        <v>6</v>
      </c>
      <c r="U6627">
        <v>6</v>
      </c>
      <c r="V6627" t="s">
        <v>1060</v>
      </c>
      <c r="W6627">
        <f t="shared" si="79"/>
        <v>360</v>
      </c>
      <c r="X6627" s="5">
        <v>3</v>
      </c>
      <c r="Y6627" s="15" t="s">
        <v>48</v>
      </c>
      <c r="Z6627" t="s">
        <v>55</v>
      </c>
      <c r="AA6627" t="s">
        <v>890</v>
      </c>
      <c r="AB6627">
        <v>6</v>
      </c>
      <c r="AC6627" s="68" t="s">
        <v>1493</v>
      </c>
      <c r="AD6627" s="68" t="s">
        <v>1650</v>
      </c>
      <c r="AE6627" t="s">
        <v>1492</v>
      </c>
    </row>
    <row r="6628" spans="1:31" ht="14.4" x14ac:dyDescent="0.3">
      <c r="A6628">
        <v>56</v>
      </c>
      <c r="B6628" t="s">
        <v>24</v>
      </c>
      <c r="C6628" t="s">
        <v>513</v>
      </c>
      <c r="D6628" t="s">
        <v>514</v>
      </c>
      <c r="E6628">
        <v>2013</v>
      </c>
      <c r="F6628" t="s">
        <v>722</v>
      </c>
      <c r="G6628" t="s">
        <v>915</v>
      </c>
      <c r="H6628" s="3" t="s">
        <v>916</v>
      </c>
      <c r="I6628" s="8">
        <v>-10.008056</v>
      </c>
      <c r="J6628" s="8">
        <v>-67.901667000000003</v>
      </c>
      <c r="K6628">
        <v>690000</v>
      </c>
      <c r="L6628" t="s">
        <v>67</v>
      </c>
      <c r="M6628" t="s">
        <v>905</v>
      </c>
      <c r="N6628" t="s">
        <v>577</v>
      </c>
      <c r="O6628" s="12">
        <v>2005</v>
      </c>
      <c r="P6628" s="12">
        <v>12</v>
      </c>
      <c r="Q6628" s="12">
        <v>2006</v>
      </c>
      <c r="R6628" s="12">
        <v>9</v>
      </c>
      <c r="S6628">
        <v>10</v>
      </c>
      <c r="T6628" s="7">
        <v>6</v>
      </c>
      <c r="U6628">
        <v>6</v>
      </c>
      <c r="V6628" t="s">
        <v>1060</v>
      </c>
      <c r="W6628">
        <f t="shared" si="79"/>
        <v>360</v>
      </c>
      <c r="X6628" s="5">
        <v>3</v>
      </c>
      <c r="Y6628" s="15" t="s">
        <v>48</v>
      </c>
      <c r="Z6628" t="s">
        <v>55</v>
      </c>
      <c r="AA6628" t="s">
        <v>496</v>
      </c>
      <c r="AB6628">
        <v>0</v>
      </c>
      <c r="AC6628" s="68" t="s">
        <v>1493</v>
      </c>
      <c r="AD6628" s="68" t="s">
        <v>1650</v>
      </c>
      <c r="AE6628" t="s">
        <v>1492</v>
      </c>
    </row>
    <row r="6629" spans="1:31" ht="14.4" x14ac:dyDescent="0.3">
      <c r="A6629">
        <v>56</v>
      </c>
      <c r="B6629" t="s">
        <v>24</v>
      </c>
      <c r="C6629" t="s">
        <v>513</v>
      </c>
      <c r="D6629" t="s">
        <v>514</v>
      </c>
      <c r="E6629">
        <v>2013</v>
      </c>
      <c r="F6629" t="s">
        <v>722</v>
      </c>
      <c r="G6629" t="s">
        <v>915</v>
      </c>
      <c r="H6629" s="3" t="s">
        <v>916</v>
      </c>
      <c r="I6629" s="8">
        <v>-10.008056</v>
      </c>
      <c r="J6629" s="8">
        <v>-67.901667000000003</v>
      </c>
      <c r="K6629">
        <v>690000</v>
      </c>
      <c r="L6629" t="s">
        <v>67</v>
      </c>
      <c r="M6629" t="s">
        <v>905</v>
      </c>
      <c r="N6629" t="s">
        <v>577</v>
      </c>
      <c r="O6629" s="12">
        <v>2005</v>
      </c>
      <c r="P6629" s="12">
        <v>12</v>
      </c>
      <c r="Q6629" s="12">
        <v>2006</v>
      </c>
      <c r="R6629" s="12">
        <v>9</v>
      </c>
      <c r="S6629">
        <v>10</v>
      </c>
      <c r="T6629" s="7">
        <v>6</v>
      </c>
      <c r="U6629">
        <v>6</v>
      </c>
      <c r="V6629" t="s">
        <v>1060</v>
      </c>
      <c r="W6629">
        <f t="shared" si="79"/>
        <v>360</v>
      </c>
      <c r="X6629" s="5">
        <v>3</v>
      </c>
      <c r="Y6629" s="15" t="s">
        <v>48</v>
      </c>
      <c r="Z6629" t="s">
        <v>55</v>
      </c>
      <c r="AA6629" t="s">
        <v>860</v>
      </c>
      <c r="AB6629">
        <v>2</v>
      </c>
      <c r="AC6629" s="68" t="s">
        <v>1493</v>
      </c>
      <c r="AD6629" s="68" t="s">
        <v>1650</v>
      </c>
      <c r="AE6629" t="s">
        <v>1492</v>
      </c>
    </row>
    <row r="6630" spans="1:31" ht="14.4" x14ac:dyDescent="0.3">
      <c r="A6630">
        <v>56</v>
      </c>
      <c r="B6630" t="s">
        <v>24</v>
      </c>
      <c r="C6630" t="s">
        <v>513</v>
      </c>
      <c r="D6630" t="s">
        <v>514</v>
      </c>
      <c r="E6630">
        <v>2013</v>
      </c>
      <c r="F6630" t="s">
        <v>722</v>
      </c>
      <c r="G6630" t="s">
        <v>915</v>
      </c>
      <c r="H6630" s="3" t="s">
        <v>916</v>
      </c>
      <c r="I6630" s="8">
        <v>-10.008056</v>
      </c>
      <c r="J6630" s="8">
        <v>-67.901667000000003</v>
      </c>
      <c r="K6630">
        <v>690000</v>
      </c>
      <c r="L6630" t="s">
        <v>67</v>
      </c>
      <c r="M6630" t="s">
        <v>905</v>
      </c>
      <c r="N6630" t="s">
        <v>577</v>
      </c>
      <c r="O6630" s="12">
        <v>2005</v>
      </c>
      <c r="P6630" s="12">
        <v>12</v>
      </c>
      <c r="Q6630" s="12">
        <v>2006</v>
      </c>
      <c r="R6630" s="12">
        <v>9</v>
      </c>
      <c r="S6630">
        <v>10</v>
      </c>
      <c r="T6630" s="7">
        <v>6</v>
      </c>
      <c r="U6630">
        <v>6</v>
      </c>
      <c r="V6630" t="s">
        <v>1060</v>
      </c>
      <c r="W6630">
        <f t="shared" si="79"/>
        <v>360</v>
      </c>
      <c r="X6630" s="5">
        <v>3</v>
      </c>
      <c r="Y6630" s="15" t="s">
        <v>48</v>
      </c>
      <c r="Z6630" t="s">
        <v>55</v>
      </c>
      <c r="AA6630" t="s">
        <v>861</v>
      </c>
      <c r="AB6630">
        <v>1</v>
      </c>
      <c r="AC6630" s="68" t="s">
        <v>1493</v>
      </c>
      <c r="AD6630" s="68" t="s">
        <v>1650</v>
      </c>
      <c r="AE6630" t="s">
        <v>1492</v>
      </c>
    </row>
    <row r="6631" spans="1:31" ht="14.4" x14ac:dyDescent="0.3">
      <c r="A6631">
        <v>56</v>
      </c>
      <c r="B6631" t="s">
        <v>24</v>
      </c>
      <c r="C6631" t="s">
        <v>513</v>
      </c>
      <c r="D6631" t="s">
        <v>514</v>
      </c>
      <c r="E6631">
        <v>2013</v>
      </c>
      <c r="F6631" t="s">
        <v>722</v>
      </c>
      <c r="G6631" t="s">
        <v>915</v>
      </c>
      <c r="H6631" s="3" t="s">
        <v>916</v>
      </c>
      <c r="I6631" s="8">
        <v>-10.008056</v>
      </c>
      <c r="J6631" s="8">
        <v>-67.901667000000003</v>
      </c>
      <c r="K6631">
        <v>690000</v>
      </c>
      <c r="L6631" t="s">
        <v>67</v>
      </c>
      <c r="M6631" t="s">
        <v>905</v>
      </c>
      <c r="N6631" t="s">
        <v>577</v>
      </c>
      <c r="O6631" s="12">
        <v>2005</v>
      </c>
      <c r="P6631" s="12">
        <v>12</v>
      </c>
      <c r="Q6631" s="12">
        <v>2006</v>
      </c>
      <c r="R6631" s="12">
        <v>9</v>
      </c>
      <c r="S6631">
        <v>10</v>
      </c>
      <c r="T6631" s="7">
        <v>6</v>
      </c>
      <c r="U6631">
        <v>6</v>
      </c>
      <c r="V6631" t="s">
        <v>1060</v>
      </c>
      <c r="W6631">
        <f t="shared" si="79"/>
        <v>360</v>
      </c>
      <c r="X6631" s="5">
        <v>3</v>
      </c>
      <c r="Y6631" s="15" t="s">
        <v>48</v>
      </c>
      <c r="Z6631" t="s">
        <v>55</v>
      </c>
      <c r="AA6631" t="s">
        <v>895</v>
      </c>
      <c r="AB6631">
        <v>0</v>
      </c>
      <c r="AC6631" s="68" t="s">
        <v>1493</v>
      </c>
      <c r="AD6631" s="68" t="s">
        <v>1650</v>
      </c>
      <c r="AE6631" t="s">
        <v>1492</v>
      </c>
    </row>
    <row r="6632" spans="1:31" ht="14.4" x14ac:dyDescent="0.3">
      <c r="A6632">
        <v>56</v>
      </c>
      <c r="B6632" t="s">
        <v>24</v>
      </c>
      <c r="C6632" t="s">
        <v>513</v>
      </c>
      <c r="D6632" t="s">
        <v>514</v>
      </c>
      <c r="E6632">
        <v>2013</v>
      </c>
      <c r="F6632" t="s">
        <v>722</v>
      </c>
      <c r="G6632" t="s">
        <v>915</v>
      </c>
      <c r="H6632" s="3" t="s">
        <v>916</v>
      </c>
      <c r="I6632" s="8">
        <v>-10.008056</v>
      </c>
      <c r="J6632" s="8">
        <v>-67.901667000000003</v>
      </c>
      <c r="K6632">
        <v>690000</v>
      </c>
      <c r="L6632" t="s">
        <v>67</v>
      </c>
      <c r="M6632" t="s">
        <v>905</v>
      </c>
      <c r="N6632" t="s">
        <v>577</v>
      </c>
      <c r="O6632" s="12">
        <v>2005</v>
      </c>
      <c r="P6632" s="12">
        <v>12</v>
      </c>
      <c r="Q6632" s="12">
        <v>2006</v>
      </c>
      <c r="R6632" s="12">
        <v>9</v>
      </c>
      <c r="S6632">
        <v>10</v>
      </c>
      <c r="T6632" s="7">
        <v>6</v>
      </c>
      <c r="U6632">
        <v>6</v>
      </c>
      <c r="V6632" t="s">
        <v>1060</v>
      </c>
      <c r="W6632">
        <f t="shared" si="79"/>
        <v>360</v>
      </c>
      <c r="X6632" s="5">
        <v>3</v>
      </c>
      <c r="Y6632" s="15" t="s">
        <v>48</v>
      </c>
      <c r="Z6632" t="s">
        <v>55</v>
      </c>
      <c r="AA6632" t="s">
        <v>59</v>
      </c>
      <c r="AB6632">
        <v>3</v>
      </c>
      <c r="AC6632" s="68" t="s">
        <v>1493</v>
      </c>
      <c r="AD6632" s="68" t="s">
        <v>1650</v>
      </c>
      <c r="AE6632" t="s">
        <v>1492</v>
      </c>
    </row>
    <row r="6633" spans="1:31" ht="14.4" x14ac:dyDescent="0.3">
      <c r="A6633">
        <v>56</v>
      </c>
      <c r="B6633" t="s">
        <v>24</v>
      </c>
      <c r="C6633" t="s">
        <v>513</v>
      </c>
      <c r="D6633" t="s">
        <v>514</v>
      </c>
      <c r="E6633">
        <v>2013</v>
      </c>
      <c r="F6633" t="s">
        <v>722</v>
      </c>
      <c r="G6633" t="s">
        <v>915</v>
      </c>
      <c r="H6633" s="3" t="s">
        <v>916</v>
      </c>
      <c r="I6633" s="8">
        <v>-10.008056</v>
      </c>
      <c r="J6633" s="8">
        <v>-67.901667000000003</v>
      </c>
      <c r="K6633">
        <v>690000</v>
      </c>
      <c r="L6633" t="s">
        <v>67</v>
      </c>
      <c r="M6633" t="s">
        <v>905</v>
      </c>
      <c r="N6633" t="s">
        <v>577</v>
      </c>
      <c r="O6633" s="12">
        <v>2005</v>
      </c>
      <c r="P6633" s="12">
        <v>12</v>
      </c>
      <c r="Q6633" s="12">
        <v>2006</v>
      </c>
      <c r="R6633" s="12">
        <v>9</v>
      </c>
      <c r="S6633">
        <v>10</v>
      </c>
      <c r="T6633" s="7">
        <v>6</v>
      </c>
      <c r="U6633">
        <v>6</v>
      </c>
      <c r="V6633" t="s">
        <v>1060</v>
      </c>
      <c r="W6633">
        <f t="shared" si="79"/>
        <v>360</v>
      </c>
      <c r="X6633" s="5">
        <v>3</v>
      </c>
      <c r="Y6633" s="15" t="s">
        <v>48</v>
      </c>
      <c r="Z6633" t="s">
        <v>55</v>
      </c>
      <c r="AA6633" t="s">
        <v>113</v>
      </c>
      <c r="AB6633">
        <v>0</v>
      </c>
      <c r="AC6633" s="68" t="s">
        <v>1493</v>
      </c>
      <c r="AD6633" s="68" t="s">
        <v>1650</v>
      </c>
      <c r="AE6633" t="s">
        <v>1492</v>
      </c>
    </row>
    <row r="6634" spans="1:31" ht="14.4" x14ac:dyDescent="0.3">
      <c r="A6634">
        <v>56</v>
      </c>
      <c r="B6634" t="s">
        <v>24</v>
      </c>
      <c r="C6634" t="s">
        <v>513</v>
      </c>
      <c r="D6634" t="s">
        <v>514</v>
      </c>
      <c r="E6634">
        <v>2013</v>
      </c>
      <c r="F6634" t="s">
        <v>722</v>
      </c>
      <c r="G6634" t="s">
        <v>915</v>
      </c>
      <c r="H6634" s="3" t="s">
        <v>916</v>
      </c>
      <c r="I6634" s="8">
        <v>-10.008056</v>
      </c>
      <c r="J6634" s="8">
        <v>-67.901667000000003</v>
      </c>
      <c r="K6634">
        <v>690000</v>
      </c>
      <c r="L6634" t="s">
        <v>67</v>
      </c>
      <c r="M6634" t="s">
        <v>905</v>
      </c>
      <c r="N6634" t="s">
        <v>577</v>
      </c>
      <c r="O6634" s="12">
        <v>2005</v>
      </c>
      <c r="P6634" s="12">
        <v>12</v>
      </c>
      <c r="Q6634" s="12">
        <v>2006</v>
      </c>
      <c r="R6634" s="12">
        <v>9</v>
      </c>
      <c r="S6634">
        <v>10</v>
      </c>
      <c r="T6634" s="7">
        <v>6</v>
      </c>
      <c r="U6634">
        <v>6</v>
      </c>
      <c r="V6634" t="s">
        <v>1060</v>
      </c>
      <c r="W6634">
        <f t="shared" si="79"/>
        <v>360</v>
      </c>
      <c r="X6634" s="5">
        <v>3</v>
      </c>
      <c r="Y6634" s="15" t="s">
        <v>48</v>
      </c>
      <c r="Z6634" t="s">
        <v>55</v>
      </c>
      <c r="AA6634" t="s">
        <v>655</v>
      </c>
      <c r="AB6634">
        <v>11</v>
      </c>
      <c r="AC6634" s="68" t="s">
        <v>1493</v>
      </c>
      <c r="AD6634" s="68" t="s">
        <v>1650</v>
      </c>
      <c r="AE6634" t="s">
        <v>1492</v>
      </c>
    </row>
    <row r="6635" spans="1:31" ht="14.4" x14ac:dyDescent="0.3">
      <c r="A6635">
        <v>56</v>
      </c>
      <c r="B6635" t="s">
        <v>24</v>
      </c>
      <c r="C6635" t="s">
        <v>513</v>
      </c>
      <c r="D6635" t="s">
        <v>514</v>
      </c>
      <c r="E6635">
        <v>2013</v>
      </c>
      <c r="F6635" t="s">
        <v>722</v>
      </c>
      <c r="G6635" t="s">
        <v>915</v>
      </c>
      <c r="H6635" s="3" t="s">
        <v>916</v>
      </c>
      <c r="I6635" s="8">
        <v>-10.008056</v>
      </c>
      <c r="J6635" s="8">
        <v>-67.901667000000003</v>
      </c>
      <c r="K6635">
        <v>690000</v>
      </c>
      <c r="L6635" t="s">
        <v>67</v>
      </c>
      <c r="M6635" t="s">
        <v>905</v>
      </c>
      <c r="N6635" t="s">
        <v>577</v>
      </c>
      <c r="O6635" s="12">
        <v>2005</v>
      </c>
      <c r="P6635" s="12">
        <v>12</v>
      </c>
      <c r="Q6635" s="12">
        <v>2006</v>
      </c>
      <c r="R6635" s="12">
        <v>9</v>
      </c>
      <c r="S6635">
        <v>10</v>
      </c>
      <c r="T6635" s="7">
        <v>6</v>
      </c>
      <c r="U6635">
        <v>6</v>
      </c>
      <c r="V6635" t="s">
        <v>1060</v>
      </c>
      <c r="W6635">
        <f t="shared" si="79"/>
        <v>360</v>
      </c>
      <c r="X6635" s="5">
        <v>3</v>
      </c>
      <c r="Y6635" s="15" t="s">
        <v>48</v>
      </c>
      <c r="Z6635" t="s">
        <v>55</v>
      </c>
      <c r="AA6635" t="s">
        <v>379</v>
      </c>
      <c r="AB6635">
        <v>1</v>
      </c>
      <c r="AC6635" s="68" t="s">
        <v>1493</v>
      </c>
      <c r="AD6635" s="68" t="s">
        <v>1650</v>
      </c>
      <c r="AE6635" t="s">
        <v>1492</v>
      </c>
    </row>
    <row r="6636" spans="1:31" ht="14.4" x14ac:dyDescent="0.3">
      <c r="A6636">
        <v>56</v>
      </c>
      <c r="B6636" t="s">
        <v>24</v>
      </c>
      <c r="C6636" t="s">
        <v>513</v>
      </c>
      <c r="D6636" t="s">
        <v>514</v>
      </c>
      <c r="E6636">
        <v>2013</v>
      </c>
      <c r="F6636" t="s">
        <v>722</v>
      </c>
      <c r="G6636" t="s">
        <v>915</v>
      </c>
      <c r="H6636" s="3" t="s">
        <v>916</v>
      </c>
      <c r="I6636" s="8">
        <v>-10.008056</v>
      </c>
      <c r="J6636" s="8">
        <v>-67.901667000000003</v>
      </c>
      <c r="K6636">
        <v>690000</v>
      </c>
      <c r="L6636" t="s">
        <v>67</v>
      </c>
      <c r="M6636" t="s">
        <v>905</v>
      </c>
      <c r="N6636" t="s">
        <v>577</v>
      </c>
      <c r="O6636" s="12">
        <v>2005</v>
      </c>
      <c r="P6636" s="12">
        <v>12</v>
      </c>
      <c r="Q6636" s="12">
        <v>2006</v>
      </c>
      <c r="R6636" s="12">
        <v>9</v>
      </c>
      <c r="S6636">
        <v>10</v>
      </c>
      <c r="T6636" s="7">
        <v>6</v>
      </c>
      <c r="U6636">
        <v>6</v>
      </c>
      <c r="V6636" t="s">
        <v>1060</v>
      </c>
      <c r="W6636">
        <f t="shared" si="79"/>
        <v>360</v>
      </c>
      <c r="X6636" s="5">
        <v>3</v>
      </c>
      <c r="Y6636" s="15" t="s">
        <v>48</v>
      </c>
      <c r="Z6636" t="s">
        <v>55</v>
      </c>
      <c r="AA6636" t="s">
        <v>899</v>
      </c>
      <c r="AB6636">
        <v>0</v>
      </c>
      <c r="AC6636" s="68" t="s">
        <v>1493</v>
      </c>
      <c r="AD6636" s="68" t="s">
        <v>1650</v>
      </c>
      <c r="AE6636" t="s">
        <v>1492</v>
      </c>
    </row>
    <row r="6637" spans="1:31" ht="14.4" x14ac:dyDescent="0.3">
      <c r="A6637">
        <v>56</v>
      </c>
      <c r="B6637" t="s">
        <v>24</v>
      </c>
      <c r="C6637" t="s">
        <v>513</v>
      </c>
      <c r="D6637" t="s">
        <v>514</v>
      </c>
      <c r="E6637">
        <v>2013</v>
      </c>
      <c r="F6637" t="s">
        <v>722</v>
      </c>
      <c r="G6637" t="s">
        <v>915</v>
      </c>
      <c r="H6637" s="3" t="s">
        <v>916</v>
      </c>
      <c r="I6637" s="8">
        <v>-10.008056</v>
      </c>
      <c r="J6637" s="8">
        <v>-67.901667000000003</v>
      </c>
      <c r="K6637">
        <v>690000</v>
      </c>
      <c r="L6637" t="s">
        <v>67</v>
      </c>
      <c r="M6637" t="s">
        <v>905</v>
      </c>
      <c r="N6637" t="s">
        <v>577</v>
      </c>
      <c r="O6637" s="12">
        <v>2005</v>
      </c>
      <c r="P6637" s="12">
        <v>12</v>
      </c>
      <c r="Q6637" s="12">
        <v>2006</v>
      </c>
      <c r="R6637" s="12">
        <v>9</v>
      </c>
      <c r="S6637">
        <v>10</v>
      </c>
      <c r="T6637" s="7">
        <v>6</v>
      </c>
      <c r="U6637">
        <v>6</v>
      </c>
      <c r="V6637" t="s">
        <v>1060</v>
      </c>
      <c r="W6637">
        <f t="shared" si="79"/>
        <v>360</v>
      </c>
      <c r="X6637" s="5">
        <v>3</v>
      </c>
      <c r="Y6637" s="15" t="s">
        <v>48</v>
      </c>
      <c r="Z6637" t="s">
        <v>55</v>
      </c>
      <c r="AA6637" t="s">
        <v>1072</v>
      </c>
      <c r="AB6637">
        <v>0</v>
      </c>
      <c r="AC6637" s="68" t="s">
        <v>1493</v>
      </c>
      <c r="AD6637" s="68" t="s">
        <v>1650</v>
      </c>
      <c r="AE6637" t="s">
        <v>1492</v>
      </c>
    </row>
    <row r="6638" spans="1:31" ht="14.4" x14ac:dyDescent="0.3">
      <c r="A6638">
        <v>56</v>
      </c>
      <c r="B6638" t="s">
        <v>24</v>
      </c>
      <c r="C6638" t="s">
        <v>513</v>
      </c>
      <c r="D6638" t="s">
        <v>514</v>
      </c>
      <c r="E6638">
        <v>2013</v>
      </c>
      <c r="F6638" t="s">
        <v>722</v>
      </c>
      <c r="G6638" t="s">
        <v>915</v>
      </c>
      <c r="H6638" s="3" t="s">
        <v>916</v>
      </c>
      <c r="I6638" s="8">
        <v>-10.008056</v>
      </c>
      <c r="J6638" s="8">
        <v>-67.901667000000003</v>
      </c>
      <c r="K6638">
        <v>690000</v>
      </c>
      <c r="L6638" t="s">
        <v>67</v>
      </c>
      <c r="M6638" t="s">
        <v>905</v>
      </c>
      <c r="N6638" t="s">
        <v>577</v>
      </c>
      <c r="O6638" s="12">
        <v>2005</v>
      </c>
      <c r="P6638" s="12">
        <v>12</v>
      </c>
      <c r="Q6638" s="12">
        <v>2006</v>
      </c>
      <c r="R6638" s="12">
        <v>9</v>
      </c>
      <c r="S6638">
        <v>10</v>
      </c>
      <c r="T6638" s="7">
        <v>6</v>
      </c>
      <c r="U6638">
        <v>6</v>
      </c>
      <c r="V6638" t="s">
        <v>1060</v>
      </c>
      <c r="W6638">
        <f t="shared" si="79"/>
        <v>360</v>
      </c>
      <c r="X6638" s="5">
        <v>3</v>
      </c>
      <c r="Y6638" s="15" t="s">
        <v>48</v>
      </c>
      <c r="Z6638" t="s">
        <v>55</v>
      </c>
      <c r="AA6638" t="s">
        <v>867</v>
      </c>
      <c r="AB6638">
        <v>0</v>
      </c>
      <c r="AC6638" s="68" t="s">
        <v>1493</v>
      </c>
      <c r="AD6638" s="68" t="s">
        <v>1650</v>
      </c>
      <c r="AE6638" t="s">
        <v>1492</v>
      </c>
    </row>
    <row r="6639" spans="1:31" ht="14.4" x14ac:dyDescent="0.3">
      <c r="A6639">
        <v>56</v>
      </c>
      <c r="B6639" t="s">
        <v>24</v>
      </c>
      <c r="C6639" t="s">
        <v>513</v>
      </c>
      <c r="D6639" t="s">
        <v>514</v>
      </c>
      <c r="E6639">
        <v>2013</v>
      </c>
      <c r="F6639" t="s">
        <v>722</v>
      </c>
      <c r="G6639" t="s">
        <v>915</v>
      </c>
      <c r="H6639" s="3" t="s">
        <v>916</v>
      </c>
      <c r="I6639" s="8">
        <v>-10.008056</v>
      </c>
      <c r="J6639" s="8">
        <v>-67.901667000000003</v>
      </c>
      <c r="K6639">
        <v>690000</v>
      </c>
      <c r="L6639" t="s">
        <v>67</v>
      </c>
      <c r="M6639" t="s">
        <v>905</v>
      </c>
      <c r="N6639" t="s">
        <v>577</v>
      </c>
      <c r="O6639" s="12">
        <v>2005</v>
      </c>
      <c r="P6639" s="12">
        <v>12</v>
      </c>
      <c r="Q6639" s="12">
        <v>2006</v>
      </c>
      <c r="R6639" s="12">
        <v>9</v>
      </c>
      <c r="S6639">
        <v>10</v>
      </c>
      <c r="T6639" s="7">
        <v>6</v>
      </c>
      <c r="U6639">
        <v>6</v>
      </c>
      <c r="V6639" t="s">
        <v>1060</v>
      </c>
      <c r="W6639">
        <f t="shared" si="79"/>
        <v>360</v>
      </c>
      <c r="X6639" s="5">
        <v>3</v>
      </c>
      <c r="Y6639" s="15" t="s">
        <v>48</v>
      </c>
      <c r="Z6639" t="s">
        <v>55</v>
      </c>
      <c r="AA6639" t="s">
        <v>1083</v>
      </c>
      <c r="AB6639">
        <v>6</v>
      </c>
      <c r="AC6639" s="68" t="s">
        <v>1493</v>
      </c>
      <c r="AD6639" s="68" t="s">
        <v>1650</v>
      </c>
      <c r="AE6639" t="s">
        <v>1492</v>
      </c>
    </row>
    <row r="6640" spans="1:31" ht="14.4" x14ac:dyDescent="0.3">
      <c r="A6640">
        <v>56</v>
      </c>
      <c r="B6640" t="s">
        <v>24</v>
      </c>
      <c r="C6640" t="s">
        <v>513</v>
      </c>
      <c r="D6640" t="s">
        <v>514</v>
      </c>
      <c r="E6640">
        <v>2013</v>
      </c>
      <c r="F6640" t="s">
        <v>722</v>
      </c>
      <c r="G6640" t="s">
        <v>915</v>
      </c>
      <c r="H6640" s="3" t="s">
        <v>916</v>
      </c>
      <c r="I6640" s="8">
        <v>-10.008056</v>
      </c>
      <c r="J6640" s="8">
        <v>-67.901667000000003</v>
      </c>
      <c r="K6640">
        <v>690000</v>
      </c>
      <c r="L6640" t="s">
        <v>67</v>
      </c>
      <c r="M6640" t="s">
        <v>905</v>
      </c>
      <c r="N6640" t="s">
        <v>577</v>
      </c>
      <c r="O6640" s="12">
        <v>2005</v>
      </c>
      <c r="P6640" s="12">
        <v>12</v>
      </c>
      <c r="Q6640" s="12">
        <v>2006</v>
      </c>
      <c r="R6640" s="12">
        <v>9</v>
      </c>
      <c r="S6640">
        <v>10</v>
      </c>
      <c r="T6640" s="7">
        <v>6</v>
      </c>
      <c r="U6640">
        <v>6</v>
      </c>
      <c r="V6640" t="s">
        <v>1060</v>
      </c>
      <c r="W6640">
        <f t="shared" si="79"/>
        <v>360</v>
      </c>
      <c r="X6640" s="5">
        <v>3</v>
      </c>
      <c r="Y6640" s="15" t="s">
        <v>48</v>
      </c>
      <c r="Z6640" t="s">
        <v>55</v>
      </c>
      <c r="AA6640" t="s">
        <v>524</v>
      </c>
      <c r="AB6640">
        <v>11</v>
      </c>
      <c r="AC6640" s="68" t="s">
        <v>1493</v>
      </c>
      <c r="AD6640" s="68" t="s">
        <v>1650</v>
      </c>
      <c r="AE6640" t="s">
        <v>1492</v>
      </c>
    </row>
    <row r="6641" spans="1:31" ht="14.4" x14ac:dyDescent="0.3">
      <c r="A6641">
        <v>56</v>
      </c>
      <c r="B6641" t="s">
        <v>24</v>
      </c>
      <c r="C6641" t="s">
        <v>513</v>
      </c>
      <c r="D6641" t="s">
        <v>514</v>
      </c>
      <c r="E6641">
        <v>2013</v>
      </c>
      <c r="F6641" t="s">
        <v>722</v>
      </c>
      <c r="G6641" t="s">
        <v>915</v>
      </c>
      <c r="H6641" s="3" t="s">
        <v>916</v>
      </c>
      <c r="I6641" s="8">
        <v>-10.008056</v>
      </c>
      <c r="J6641" s="8">
        <v>-67.901667000000003</v>
      </c>
      <c r="K6641">
        <v>690000</v>
      </c>
      <c r="L6641" t="s">
        <v>67</v>
      </c>
      <c r="M6641" t="s">
        <v>905</v>
      </c>
      <c r="N6641" t="s">
        <v>577</v>
      </c>
      <c r="O6641" s="12">
        <v>2005</v>
      </c>
      <c r="P6641" s="12">
        <v>12</v>
      </c>
      <c r="Q6641" s="12">
        <v>2006</v>
      </c>
      <c r="R6641" s="12">
        <v>9</v>
      </c>
      <c r="S6641">
        <v>10</v>
      </c>
      <c r="T6641" s="7">
        <v>6</v>
      </c>
      <c r="U6641">
        <v>6</v>
      </c>
      <c r="V6641" t="s">
        <v>1060</v>
      </c>
      <c r="W6641">
        <f t="shared" si="79"/>
        <v>360</v>
      </c>
      <c r="X6641" s="5">
        <v>3</v>
      </c>
      <c r="Y6641" s="15" t="s">
        <v>48</v>
      </c>
      <c r="Z6641" t="s">
        <v>55</v>
      </c>
      <c r="AA6641" t="s">
        <v>1107</v>
      </c>
      <c r="AB6641">
        <v>8</v>
      </c>
      <c r="AC6641" s="68" t="s">
        <v>1493</v>
      </c>
      <c r="AD6641" s="68" t="s">
        <v>1650</v>
      </c>
      <c r="AE6641" t="s">
        <v>1492</v>
      </c>
    </row>
    <row r="6642" spans="1:31" ht="14.4" x14ac:dyDescent="0.3">
      <c r="A6642">
        <v>56</v>
      </c>
      <c r="B6642" t="s">
        <v>24</v>
      </c>
      <c r="C6642" t="s">
        <v>513</v>
      </c>
      <c r="D6642" t="s">
        <v>514</v>
      </c>
      <c r="E6642">
        <v>2013</v>
      </c>
      <c r="F6642" t="s">
        <v>722</v>
      </c>
      <c r="G6642" t="s">
        <v>915</v>
      </c>
      <c r="H6642" s="3" t="s">
        <v>916</v>
      </c>
      <c r="I6642" s="8">
        <v>-10.008056</v>
      </c>
      <c r="J6642" s="8">
        <v>-67.901667000000003</v>
      </c>
      <c r="K6642">
        <v>690000</v>
      </c>
      <c r="L6642" t="s">
        <v>67</v>
      </c>
      <c r="M6642" t="s">
        <v>905</v>
      </c>
      <c r="N6642" t="s">
        <v>577</v>
      </c>
      <c r="O6642" s="12">
        <v>2005</v>
      </c>
      <c r="P6642" s="12">
        <v>12</v>
      </c>
      <c r="Q6642" s="12">
        <v>2006</v>
      </c>
      <c r="R6642" s="12">
        <v>9</v>
      </c>
      <c r="S6642">
        <v>10</v>
      </c>
      <c r="T6642" s="7">
        <v>6</v>
      </c>
      <c r="U6642">
        <v>6</v>
      </c>
      <c r="V6642" t="s">
        <v>1060</v>
      </c>
      <c r="W6642">
        <f t="shared" si="79"/>
        <v>360</v>
      </c>
      <c r="X6642" s="5">
        <v>3</v>
      </c>
      <c r="Y6642" s="15" t="s">
        <v>48</v>
      </c>
      <c r="Z6642" t="s">
        <v>55</v>
      </c>
      <c r="AA6642" t="s">
        <v>889</v>
      </c>
      <c r="AB6642">
        <v>1</v>
      </c>
      <c r="AC6642" s="68" t="s">
        <v>1493</v>
      </c>
      <c r="AD6642" s="68" t="s">
        <v>1650</v>
      </c>
      <c r="AE6642" t="s">
        <v>1492</v>
      </c>
    </row>
    <row r="6643" spans="1:31" ht="14.4" x14ac:dyDescent="0.3">
      <c r="A6643">
        <v>56</v>
      </c>
      <c r="B6643" t="s">
        <v>24</v>
      </c>
      <c r="C6643" t="s">
        <v>513</v>
      </c>
      <c r="D6643" t="s">
        <v>514</v>
      </c>
      <c r="E6643">
        <v>2013</v>
      </c>
      <c r="F6643" t="s">
        <v>722</v>
      </c>
      <c r="G6643" t="s">
        <v>915</v>
      </c>
      <c r="H6643" s="3" t="s">
        <v>916</v>
      </c>
      <c r="I6643" s="8">
        <v>-10.008056</v>
      </c>
      <c r="J6643" s="8">
        <v>-67.901667000000003</v>
      </c>
      <c r="K6643">
        <v>690000</v>
      </c>
      <c r="L6643" t="s">
        <v>67</v>
      </c>
      <c r="M6643" t="s">
        <v>905</v>
      </c>
      <c r="N6643" t="s">
        <v>577</v>
      </c>
      <c r="O6643" s="12">
        <v>2005</v>
      </c>
      <c r="P6643" s="12">
        <v>12</v>
      </c>
      <c r="Q6643" s="12">
        <v>2006</v>
      </c>
      <c r="R6643" s="12">
        <v>9</v>
      </c>
      <c r="S6643">
        <v>10</v>
      </c>
      <c r="T6643" s="7">
        <v>6</v>
      </c>
      <c r="U6643">
        <v>6</v>
      </c>
      <c r="V6643" t="s">
        <v>1060</v>
      </c>
      <c r="W6643">
        <f t="shared" si="79"/>
        <v>360</v>
      </c>
      <c r="X6643" s="5">
        <v>3</v>
      </c>
      <c r="Y6643" s="15" t="s">
        <v>48</v>
      </c>
      <c r="Z6643" t="s">
        <v>55</v>
      </c>
      <c r="AA6643" t="s">
        <v>1108</v>
      </c>
      <c r="AB6643">
        <v>0</v>
      </c>
      <c r="AC6643" s="68" t="s">
        <v>1493</v>
      </c>
      <c r="AD6643" s="68" t="s">
        <v>1650</v>
      </c>
      <c r="AE6643" t="s">
        <v>1492</v>
      </c>
    </row>
    <row r="6644" spans="1:31" ht="14.4" x14ac:dyDescent="0.3">
      <c r="A6644">
        <v>56</v>
      </c>
      <c r="B6644" t="s">
        <v>24</v>
      </c>
      <c r="C6644" t="s">
        <v>513</v>
      </c>
      <c r="D6644" t="s">
        <v>514</v>
      </c>
      <c r="E6644">
        <v>2013</v>
      </c>
      <c r="F6644" t="s">
        <v>722</v>
      </c>
      <c r="G6644" t="s">
        <v>915</v>
      </c>
      <c r="H6644" s="3" t="s">
        <v>916</v>
      </c>
      <c r="I6644" s="8">
        <v>-10.008056</v>
      </c>
      <c r="J6644" s="8">
        <v>-67.901667000000003</v>
      </c>
      <c r="K6644">
        <v>690000</v>
      </c>
      <c r="L6644" t="s">
        <v>67</v>
      </c>
      <c r="M6644" t="s">
        <v>905</v>
      </c>
      <c r="N6644" t="s">
        <v>577</v>
      </c>
      <c r="O6644" s="12">
        <v>2005</v>
      </c>
      <c r="P6644" s="12">
        <v>12</v>
      </c>
      <c r="Q6644" s="12">
        <v>2006</v>
      </c>
      <c r="R6644" s="12">
        <v>9</v>
      </c>
      <c r="S6644">
        <v>10</v>
      </c>
      <c r="T6644" s="7">
        <v>6</v>
      </c>
      <c r="U6644">
        <v>6</v>
      </c>
      <c r="V6644" t="s">
        <v>1060</v>
      </c>
      <c r="W6644">
        <f t="shared" si="79"/>
        <v>360</v>
      </c>
      <c r="X6644" s="5">
        <v>3</v>
      </c>
      <c r="Y6644" s="15" t="s">
        <v>48</v>
      </c>
      <c r="Z6644" t="s">
        <v>55</v>
      </c>
      <c r="AA6644" t="s">
        <v>73</v>
      </c>
      <c r="AB6644">
        <v>0</v>
      </c>
      <c r="AC6644" s="68" t="s">
        <v>1493</v>
      </c>
      <c r="AD6644" s="68" t="s">
        <v>1650</v>
      </c>
      <c r="AE6644" t="s">
        <v>1492</v>
      </c>
    </row>
    <row r="6645" spans="1:31" ht="14.4" x14ac:dyDescent="0.3">
      <c r="A6645">
        <v>56</v>
      </c>
      <c r="B6645" t="s">
        <v>24</v>
      </c>
      <c r="C6645" t="s">
        <v>513</v>
      </c>
      <c r="D6645" t="s">
        <v>514</v>
      </c>
      <c r="E6645">
        <v>2013</v>
      </c>
      <c r="F6645" t="s">
        <v>722</v>
      </c>
      <c r="G6645" t="s">
        <v>915</v>
      </c>
      <c r="H6645" s="3" t="s">
        <v>916</v>
      </c>
      <c r="I6645" s="8">
        <v>-10.008056</v>
      </c>
      <c r="J6645" s="8">
        <v>-67.901667000000003</v>
      </c>
      <c r="K6645">
        <v>690000</v>
      </c>
      <c r="L6645" t="s">
        <v>67</v>
      </c>
      <c r="M6645" t="s">
        <v>905</v>
      </c>
      <c r="N6645" t="s">
        <v>577</v>
      </c>
      <c r="O6645" s="12">
        <v>2005</v>
      </c>
      <c r="P6645" s="12">
        <v>12</v>
      </c>
      <c r="Q6645" s="12">
        <v>2006</v>
      </c>
      <c r="R6645" s="12">
        <v>9</v>
      </c>
      <c r="S6645">
        <v>10</v>
      </c>
      <c r="T6645" s="7">
        <v>6</v>
      </c>
      <c r="U6645">
        <v>6</v>
      </c>
      <c r="V6645" t="s">
        <v>1060</v>
      </c>
      <c r="W6645">
        <f t="shared" si="79"/>
        <v>360</v>
      </c>
      <c r="X6645" s="5">
        <v>3</v>
      </c>
      <c r="Y6645" s="15" t="s">
        <v>48</v>
      </c>
      <c r="Z6645" t="s">
        <v>83</v>
      </c>
      <c r="AA6645" t="s">
        <v>128</v>
      </c>
      <c r="AB6645">
        <v>7</v>
      </c>
      <c r="AC6645" s="68" t="s">
        <v>1493</v>
      </c>
      <c r="AD6645" s="68" t="s">
        <v>1650</v>
      </c>
      <c r="AE6645" t="s">
        <v>1492</v>
      </c>
    </row>
    <row r="6646" spans="1:31" ht="14.4" x14ac:dyDescent="0.3">
      <c r="A6646">
        <v>56</v>
      </c>
      <c r="B6646" t="s">
        <v>24</v>
      </c>
      <c r="C6646" t="s">
        <v>513</v>
      </c>
      <c r="D6646" t="s">
        <v>514</v>
      </c>
      <c r="E6646">
        <v>2013</v>
      </c>
      <c r="F6646" t="s">
        <v>722</v>
      </c>
      <c r="G6646" t="s">
        <v>915</v>
      </c>
      <c r="H6646" s="3" t="s">
        <v>916</v>
      </c>
      <c r="I6646" s="8">
        <v>-10.008056</v>
      </c>
      <c r="J6646" s="8">
        <v>-67.901667000000003</v>
      </c>
      <c r="K6646">
        <v>690000</v>
      </c>
      <c r="L6646" t="s">
        <v>67</v>
      </c>
      <c r="M6646" t="s">
        <v>905</v>
      </c>
      <c r="N6646" t="s">
        <v>577</v>
      </c>
      <c r="O6646" s="12">
        <v>2005</v>
      </c>
      <c r="P6646" s="12">
        <v>12</v>
      </c>
      <c r="Q6646" s="12">
        <v>2006</v>
      </c>
      <c r="R6646" s="12">
        <v>9</v>
      </c>
      <c r="S6646">
        <v>10</v>
      </c>
      <c r="T6646" s="7">
        <v>6</v>
      </c>
      <c r="U6646">
        <v>6</v>
      </c>
      <c r="V6646" t="s">
        <v>1060</v>
      </c>
      <c r="W6646">
        <f t="shared" si="79"/>
        <v>360</v>
      </c>
      <c r="X6646" s="5">
        <v>3</v>
      </c>
      <c r="Y6646" s="15" t="s">
        <v>48</v>
      </c>
      <c r="Z6646" t="s">
        <v>83</v>
      </c>
      <c r="AA6646" t="s">
        <v>84</v>
      </c>
      <c r="AB6646">
        <v>102</v>
      </c>
      <c r="AC6646" s="68" t="s">
        <v>1493</v>
      </c>
      <c r="AD6646" s="68" t="s">
        <v>1650</v>
      </c>
      <c r="AE6646" t="s">
        <v>1492</v>
      </c>
    </row>
    <row r="6647" spans="1:31" ht="14.4" x14ac:dyDescent="0.3">
      <c r="A6647">
        <v>56</v>
      </c>
      <c r="B6647" t="s">
        <v>24</v>
      </c>
      <c r="C6647" t="s">
        <v>513</v>
      </c>
      <c r="D6647" t="s">
        <v>514</v>
      </c>
      <c r="E6647">
        <v>2013</v>
      </c>
      <c r="F6647" t="s">
        <v>722</v>
      </c>
      <c r="G6647" t="s">
        <v>915</v>
      </c>
      <c r="H6647" s="3" t="s">
        <v>916</v>
      </c>
      <c r="I6647" s="8">
        <v>-10.008056</v>
      </c>
      <c r="J6647" s="8">
        <v>-67.901667000000003</v>
      </c>
      <c r="K6647">
        <v>690000</v>
      </c>
      <c r="L6647" t="s">
        <v>67</v>
      </c>
      <c r="M6647" t="s">
        <v>905</v>
      </c>
      <c r="N6647" t="s">
        <v>577</v>
      </c>
      <c r="O6647" s="12">
        <v>2005</v>
      </c>
      <c r="P6647" s="12">
        <v>12</v>
      </c>
      <c r="Q6647" s="12">
        <v>2006</v>
      </c>
      <c r="R6647" s="12">
        <v>9</v>
      </c>
      <c r="S6647">
        <v>10</v>
      </c>
      <c r="T6647" s="7">
        <v>6</v>
      </c>
      <c r="U6647">
        <v>6</v>
      </c>
      <c r="V6647" t="s">
        <v>1060</v>
      </c>
      <c r="W6647">
        <f t="shared" si="79"/>
        <v>360</v>
      </c>
      <c r="X6647" s="5">
        <v>3</v>
      </c>
      <c r="Y6647" s="15" t="s">
        <v>48</v>
      </c>
      <c r="Z6647" t="s">
        <v>83</v>
      </c>
      <c r="AA6647" t="s">
        <v>911</v>
      </c>
      <c r="AB6647">
        <v>59</v>
      </c>
      <c r="AC6647" s="68" t="s">
        <v>1493</v>
      </c>
      <c r="AD6647" s="68" t="s">
        <v>1650</v>
      </c>
      <c r="AE6647" t="s">
        <v>1492</v>
      </c>
    </row>
    <row r="6648" spans="1:31" ht="14.4" x14ac:dyDescent="0.3">
      <c r="A6648">
        <v>56</v>
      </c>
      <c r="B6648" t="s">
        <v>24</v>
      </c>
      <c r="C6648" t="s">
        <v>513</v>
      </c>
      <c r="D6648" t="s">
        <v>514</v>
      </c>
      <c r="E6648">
        <v>2013</v>
      </c>
      <c r="F6648" t="s">
        <v>722</v>
      </c>
      <c r="G6648" t="s">
        <v>915</v>
      </c>
      <c r="H6648" s="3" t="s">
        <v>916</v>
      </c>
      <c r="I6648" s="8">
        <v>-10.008056</v>
      </c>
      <c r="J6648" s="8">
        <v>-67.901667000000003</v>
      </c>
      <c r="K6648">
        <v>690000</v>
      </c>
      <c r="L6648" t="s">
        <v>67</v>
      </c>
      <c r="M6648" t="s">
        <v>905</v>
      </c>
      <c r="N6648" t="s">
        <v>577</v>
      </c>
      <c r="O6648" s="12">
        <v>2005</v>
      </c>
      <c r="P6648" s="12">
        <v>12</v>
      </c>
      <c r="Q6648" s="12">
        <v>2006</v>
      </c>
      <c r="R6648" s="12">
        <v>9</v>
      </c>
      <c r="S6648">
        <v>10</v>
      </c>
      <c r="T6648" s="7">
        <v>6</v>
      </c>
      <c r="U6648">
        <v>6</v>
      </c>
      <c r="V6648" t="s">
        <v>1060</v>
      </c>
      <c r="W6648">
        <f t="shared" si="79"/>
        <v>360</v>
      </c>
      <c r="X6648" s="5">
        <v>3</v>
      </c>
      <c r="Y6648" s="15" t="s">
        <v>48</v>
      </c>
      <c r="Z6648" t="s">
        <v>83</v>
      </c>
      <c r="AA6648" t="s">
        <v>902</v>
      </c>
      <c r="AB6648">
        <v>10</v>
      </c>
      <c r="AC6648" s="68" t="s">
        <v>1493</v>
      </c>
      <c r="AD6648" s="68" t="s">
        <v>1650</v>
      </c>
      <c r="AE6648" t="s">
        <v>1492</v>
      </c>
    </row>
    <row r="6649" spans="1:31" ht="14.4" x14ac:dyDescent="0.3">
      <c r="A6649">
        <v>56</v>
      </c>
      <c r="B6649" t="s">
        <v>24</v>
      </c>
      <c r="C6649" t="s">
        <v>513</v>
      </c>
      <c r="D6649" t="s">
        <v>514</v>
      </c>
      <c r="E6649">
        <v>2013</v>
      </c>
      <c r="F6649" t="s">
        <v>722</v>
      </c>
      <c r="G6649" t="s">
        <v>915</v>
      </c>
      <c r="H6649" s="3" t="s">
        <v>916</v>
      </c>
      <c r="I6649" s="8">
        <v>-10.008056</v>
      </c>
      <c r="J6649" s="8">
        <v>-67.901667000000003</v>
      </c>
      <c r="K6649">
        <v>690000</v>
      </c>
      <c r="L6649" t="s">
        <v>67</v>
      </c>
      <c r="M6649" t="s">
        <v>905</v>
      </c>
      <c r="N6649" t="s">
        <v>577</v>
      </c>
      <c r="O6649" s="12">
        <v>2005</v>
      </c>
      <c r="P6649" s="12">
        <v>12</v>
      </c>
      <c r="Q6649" s="12">
        <v>2006</v>
      </c>
      <c r="R6649" s="12">
        <v>9</v>
      </c>
      <c r="S6649">
        <v>10</v>
      </c>
      <c r="T6649" s="7">
        <v>6</v>
      </c>
      <c r="U6649">
        <v>6</v>
      </c>
      <c r="V6649" t="s">
        <v>1060</v>
      </c>
      <c r="W6649">
        <f t="shared" si="79"/>
        <v>360</v>
      </c>
      <c r="X6649" s="5">
        <v>3</v>
      </c>
      <c r="Y6649" s="15" t="s">
        <v>48</v>
      </c>
      <c r="Z6649" t="s">
        <v>83</v>
      </c>
      <c r="AA6649" t="s">
        <v>87</v>
      </c>
      <c r="AB6649">
        <v>32</v>
      </c>
      <c r="AC6649" s="68" t="s">
        <v>1493</v>
      </c>
      <c r="AD6649" s="68" t="s">
        <v>1650</v>
      </c>
      <c r="AE6649" t="s">
        <v>1492</v>
      </c>
    </row>
    <row r="6650" spans="1:31" ht="14.4" x14ac:dyDescent="0.3">
      <c r="A6650">
        <v>56</v>
      </c>
      <c r="B6650" t="s">
        <v>24</v>
      </c>
      <c r="C6650" t="s">
        <v>513</v>
      </c>
      <c r="D6650" t="s">
        <v>514</v>
      </c>
      <c r="E6650">
        <v>2013</v>
      </c>
      <c r="F6650" t="s">
        <v>722</v>
      </c>
      <c r="G6650" t="s">
        <v>915</v>
      </c>
      <c r="H6650" s="3" t="s">
        <v>916</v>
      </c>
      <c r="I6650" s="8">
        <v>-10.008056</v>
      </c>
      <c r="J6650" s="8">
        <v>-67.901667000000003</v>
      </c>
      <c r="K6650">
        <v>690000</v>
      </c>
      <c r="L6650" t="s">
        <v>67</v>
      </c>
      <c r="M6650" t="s">
        <v>905</v>
      </c>
      <c r="N6650" t="s">
        <v>577</v>
      </c>
      <c r="O6650" s="12">
        <v>2005</v>
      </c>
      <c r="P6650" s="12">
        <v>12</v>
      </c>
      <c r="Q6650" s="12">
        <v>2006</v>
      </c>
      <c r="R6650" s="12">
        <v>9</v>
      </c>
      <c r="S6650">
        <v>10</v>
      </c>
      <c r="T6650" s="7">
        <v>6</v>
      </c>
      <c r="U6650">
        <v>6</v>
      </c>
      <c r="V6650" t="s">
        <v>1060</v>
      </c>
      <c r="W6650">
        <f t="shared" si="79"/>
        <v>360</v>
      </c>
      <c r="X6650" s="5">
        <v>3</v>
      </c>
      <c r="Y6650" s="15" t="s">
        <v>48</v>
      </c>
      <c r="Z6650" t="s">
        <v>83</v>
      </c>
      <c r="AA6650" t="s">
        <v>906</v>
      </c>
      <c r="AB6650">
        <v>17</v>
      </c>
      <c r="AC6650" s="68" t="s">
        <v>1493</v>
      </c>
      <c r="AD6650" s="68" t="s">
        <v>1650</v>
      </c>
      <c r="AE6650" t="s">
        <v>1492</v>
      </c>
    </row>
    <row r="6651" spans="1:31" ht="14.4" x14ac:dyDescent="0.3">
      <c r="A6651">
        <v>56</v>
      </c>
      <c r="B6651" t="s">
        <v>24</v>
      </c>
      <c r="C6651" t="s">
        <v>513</v>
      </c>
      <c r="D6651" t="s">
        <v>514</v>
      </c>
      <c r="E6651">
        <v>2013</v>
      </c>
      <c r="F6651" t="s">
        <v>722</v>
      </c>
      <c r="G6651" t="s">
        <v>915</v>
      </c>
      <c r="H6651" s="3" t="s">
        <v>916</v>
      </c>
      <c r="I6651" s="8">
        <v>-10.008056</v>
      </c>
      <c r="J6651" s="8">
        <v>-67.901667000000003</v>
      </c>
      <c r="K6651">
        <v>690000</v>
      </c>
      <c r="L6651" t="s">
        <v>67</v>
      </c>
      <c r="M6651" t="s">
        <v>905</v>
      </c>
      <c r="N6651" t="s">
        <v>577</v>
      </c>
      <c r="O6651" s="12">
        <v>2005</v>
      </c>
      <c r="P6651" s="12">
        <v>12</v>
      </c>
      <c r="Q6651" s="12">
        <v>2006</v>
      </c>
      <c r="R6651" s="12">
        <v>9</v>
      </c>
      <c r="S6651">
        <v>10</v>
      </c>
      <c r="T6651" s="7">
        <v>6</v>
      </c>
      <c r="U6651">
        <v>6</v>
      </c>
      <c r="V6651" t="s">
        <v>1060</v>
      </c>
      <c r="W6651">
        <f t="shared" si="79"/>
        <v>360</v>
      </c>
      <c r="X6651" s="5">
        <v>3</v>
      </c>
      <c r="Y6651" s="15" t="s">
        <v>48</v>
      </c>
      <c r="Z6651" t="s">
        <v>90</v>
      </c>
      <c r="AA6651" t="s">
        <v>279</v>
      </c>
      <c r="AB6651">
        <v>0</v>
      </c>
      <c r="AC6651" s="68" t="s">
        <v>1493</v>
      </c>
      <c r="AD6651" s="68" t="s">
        <v>1650</v>
      </c>
      <c r="AE6651" t="s">
        <v>1492</v>
      </c>
    </row>
    <row r="6652" spans="1:31" ht="14.4" x14ac:dyDescent="0.3">
      <c r="A6652">
        <v>56</v>
      </c>
      <c r="B6652" t="s">
        <v>24</v>
      </c>
      <c r="C6652" t="s">
        <v>513</v>
      </c>
      <c r="D6652" t="s">
        <v>514</v>
      </c>
      <c r="E6652">
        <v>2013</v>
      </c>
      <c r="F6652" t="s">
        <v>722</v>
      </c>
      <c r="G6652" t="s">
        <v>915</v>
      </c>
      <c r="H6652" s="3" t="s">
        <v>916</v>
      </c>
      <c r="I6652" s="8">
        <v>-10.008056</v>
      </c>
      <c r="J6652" s="8">
        <v>-67.901667000000003</v>
      </c>
      <c r="K6652">
        <v>690000</v>
      </c>
      <c r="L6652" t="s">
        <v>67</v>
      </c>
      <c r="M6652" t="s">
        <v>905</v>
      </c>
      <c r="N6652" t="s">
        <v>577</v>
      </c>
      <c r="O6652" s="12">
        <v>2005</v>
      </c>
      <c r="P6652" s="12">
        <v>12</v>
      </c>
      <c r="Q6652" s="12">
        <v>2006</v>
      </c>
      <c r="R6652" s="12">
        <v>9</v>
      </c>
      <c r="S6652">
        <v>10</v>
      </c>
      <c r="T6652" s="7">
        <v>6</v>
      </c>
      <c r="U6652">
        <v>6</v>
      </c>
      <c r="V6652" t="s">
        <v>1060</v>
      </c>
      <c r="W6652">
        <f t="shared" si="79"/>
        <v>360</v>
      </c>
      <c r="X6652" s="5">
        <v>3</v>
      </c>
      <c r="Y6652" s="15" t="s">
        <v>48</v>
      </c>
      <c r="Z6652" t="s">
        <v>90</v>
      </c>
      <c r="AA6652" t="s">
        <v>666</v>
      </c>
      <c r="AB6652">
        <v>0</v>
      </c>
      <c r="AC6652" s="68" t="s">
        <v>1493</v>
      </c>
      <c r="AD6652" s="68" t="s">
        <v>1650</v>
      </c>
      <c r="AE6652" t="s">
        <v>1492</v>
      </c>
    </row>
    <row r="6653" spans="1:31" ht="14.4" x14ac:dyDescent="0.3">
      <c r="A6653">
        <v>56</v>
      </c>
      <c r="B6653" t="s">
        <v>24</v>
      </c>
      <c r="C6653" t="s">
        <v>513</v>
      </c>
      <c r="D6653" t="s">
        <v>514</v>
      </c>
      <c r="E6653">
        <v>2013</v>
      </c>
      <c r="F6653" t="s">
        <v>722</v>
      </c>
      <c r="G6653" t="s">
        <v>915</v>
      </c>
      <c r="H6653" s="3" t="s">
        <v>916</v>
      </c>
      <c r="I6653" s="8">
        <v>-10.008056</v>
      </c>
      <c r="J6653" s="8">
        <v>-67.901667000000003</v>
      </c>
      <c r="K6653">
        <v>690000</v>
      </c>
      <c r="L6653" t="s">
        <v>67</v>
      </c>
      <c r="M6653" t="s">
        <v>905</v>
      </c>
      <c r="N6653" t="s">
        <v>577</v>
      </c>
      <c r="O6653" s="12">
        <v>2005</v>
      </c>
      <c r="P6653" s="12">
        <v>12</v>
      </c>
      <c r="Q6653" s="12">
        <v>2006</v>
      </c>
      <c r="R6653" s="12">
        <v>9</v>
      </c>
      <c r="S6653">
        <v>10</v>
      </c>
      <c r="T6653" s="7">
        <v>6</v>
      </c>
      <c r="U6653">
        <v>6</v>
      </c>
      <c r="V6653" t="s">
        <v>1060</v>
      </c>
      <c r="W6653">
        <f t="shared" si="79"/>
        <v>360</v>
      </c>
      <c r="X6653" s="5">
        <v>3</v>
      </c>
      <c r="Y6653" s="15" t="s">
        <v>48</v>
      </c>
      <c r="Z6653" t="s">
        <v>90</v>
      </c>
      <c r="AA6653" t="s">
        <v>917</v>
      </c>
      <c r="AB6653">
        <v>1</v>
      </c>
      <c r="AC6653" s="68" t="s">
        <v>1493</v>
      </c>
      <c r="AD6653" s="68" t="s">
        <v>1650</v>
      </c>
      <c r="AE6653" t="s">
        <v>1492</v>
      </c>
    </row>
    <row r="6654" spans="1:31" ht="14.4" x14ac:dyDescent="0.3">
      <c r="A6654">
        <v>56</v>
      </c>
      <c r="B6654" t="s">
        <v>24</v>
      </c>
      <c r="C6654" t="s">
        <v>513</v>
      </c>
      <c r="D6654" t="s">
        <v>514</v>
      </c>
      <c r="E6654">
        <v>2013</v>
      </c>
      <c r="F6654" t="s">
        <v>722</v>
      </c>
      <c r="G6654" t="s">
        <v>915</v>
      </c>
      <c r="H6654" s="3" t="s">
        <v>916</v>
      </c>
      <c r="I6654" s="8">
        <v>-10.008056</v>
      </c>
      <c r="J6654" s="8">
        <v>-67.901667000000003</v>
      </c>
      <c r="K6654">
        <v>690000</v>
      </c>
      <c r="L6654" t="s">
        <v>67</v>
      </c>
      <c r="M6654" t="s">
        <v>905</v>
      </c>
      <c r="N6654" t="s">
        <v>577</v>
      </c>
      <c r="O6654" s="12">
        <v>2005</v>
      </c>
      <c r="P6654" s="12">
        <v>12</v>
      </c>
      <c r="Q6654" s="12">
        <v>2006</v>
      </c>
      <c r="R6654" s="12">
        <v>9</v>
      </c>
      <c r="S6654">
        <v>10</v>
      </c>
      <c r="T6654" s="7">
        <v>6</v>
      </c>
      <c r="U6654">
        <v>6</v>
      </c>
      <c r="V6654" t="s">
        <v>1060</v>
      </c>
      <c r="W6654">
        <f t="shared" si="79"/>
        <v>360</v>
      </c>
      <c r="X6654" s="5">
        <v>3</v>
      </c>
      <c r="Y6654" s="15" t="s">
        <v>48</v>
      </c>
      <c r="Z6654" t="s">
        <v>90</v>
      </c>
      <c r="AA6654" t="s">
        <v>91</v>
      </c>
      <c r="AB6654">
        <v>8</v>
      </c>
      <c r="AC6654" s="68" t="s">
        <v>1493</v>
      </c>
      <c r="AD6654" s="68" t="s">
        <v>1650</v>
      </c>
      <c r="AE6654" t="s">
        <v>1492</v>
      </c>
    </row>
    <row r="6655" spans="1:31" ht="14.4" x14ac:dyDescent="0.3">
      <c r="A6655">
        <v>56</v>
      </c>
      <c r="B6655" t="s">
        <v>24</v>
      </c>
      <c r="C6655" t="s">
        <v>513</v>
      </c>
      <c r="D6655" t="s">
        <v>514</v>
      </c>
      <c r="E6655">
        <v>2013</v>
      </c>
      <c r="F6655" t="s">
        <v>722</v>
      </c>
      <c r="G6655" t="s">
        <v>918</v>
      </c>
      <c r="H6655" s="3" t="s">
        <v>919</v>
      </c>
      <c r="I6655" s="8">
        <v>-9.9558330000000002</v>
      </c>
      <c r="J6655" s="8">
        <v>-67.872777999999997</v>
      </c>
      <c r="K6655">
        <v>2210000</v>
      </c>
      <c r="L6655" t="s">
        <v>67</v>
      </c>
      <c r="M6655" t="s">
        <v>636</v>
      </c>
      <c r="N6655" t="s">
        <v>577</v>
      </c>
      <c r="O6655" s="12">
        <v>2005</v>
      </c>
      <c r="P6655" s="12">
        <v>12</v>
      </c>
      <c r="Q6655" s="12">
        <v>2006</v>
      </c>
      <c r="R6655" s="12">
        <v>9</v>
      </c>
      <c r="S6655">
        <v>10</v>
      </c>
      <c r="T6655" s="7">
        <v>6</v>
      </c>
      <c r="U6655">
        <v>6</v>
      </c>
      <c r="V6655" t="s">
        <v>1060</v>
      </c>
      <c r="W6655">
        <f t="shared" si="79"/>
        <v>360</v>
      </c>
      <c r="X6655" s="5">
        <v>3</v>
      </c>
      <c r="Y6655" s="15" t="s">
        <v>48</v>
      </c>
      <c r="Z6655" t="s">
        <v>49</v>
      </c>
      <c r="AA6655" t="s">
        <v>1105</v>
      </c>
      <c r="AB6655">
        <v>2</v>
      </c>
      <c r="AC6655" s="68" t="s">
        <v>1493</v>
      </c>
      <c r="AD6655" s="68" t="s">
        <v>1650</v>
      </c>
      <c r="AE6655" t="s">
        <v>1492</v>
      </c>
    </row>
    <row r="6656" spans="1:31" ht="14.4" x14ac:dyDescent="0.3">
      <c r="A6656">
        <v>56</v>
      </c>
      <c r="B6656" t="s">
        <v>24</v>
      </c>
      <c r="C6656" t="s">
        <v>513</v>
      </c>
      <c r="D6656" t="s">
        <v>514</v>
      </c>
      <c r="E6656">
        <v>2013</v>
      </c>
      <c r="F6656" t="s">
        <v>722</v>
      </c>
      <c r="G6656" t="s">
        <v>918</v>
      </c>
      <c r="H6656" s="3" t="s">
        <v>919</v>
      </c>
      <c r="I6656" s="8">
        <v>-9.9558330000000002</v>
      </c>
      <c r="J6656" s="8">
        <v>-67.872777999999997</v>
      </c>
      <c r="K6656">
        <v>2210000</v>
      </c>
      <c r="L6656" t="s">
        <v>67</v>
      </c>
      <c r="M6656" t="s">
        <v>636</v>
      </c>
      <c r="N6656" t="s">
        <v>577</v>
      </c>
      <c r="O6656" s="12">
        <v>2005</v>
      </c>
      <c r="P6656" s="12">
        <v>12</v>
      </c>
      <c r="Q6656" s="12">
        <v>2006</v>
      </c>
      <c r="R6656" s="12">
        <v>9</v>
      </c>
      <c r="S6656">
        <v>10</v>
      </c>
      <c r="T6656" s="7">
        <v>6</v>
      </c>
      <c r="U6656">
        <v>6</v>
      </c>
      <c r="V6656" t="s">
        <v>1060</v>
      </c>
      <c r="W6656">
        <f t="shared" si="79"/>
        <v>360</v>
      </c>
      <c r="X6656" s="5">
        <v>3</v>
      </c>
      <c r="Y6656" s="15" t="s">
        <v>48</v>
      </c>
      <c r="Z6656" t="s">
        <v>49</v>
      </c>
      <c r="AA6656" t="s">
        <v>483</v>
      </c>
      <c r="AB6656">
        <v>0</v>
      </c>
      <c r="AC6656" s="68" t="s">
        <v>1493</v>
      </c>
      <c r="AD6656" s="68" t="s">
        <v>1650</v>
      </c>
      <c r="AE6656" t="s">
        <v>1492</v>
      </c>
    </row>
    <row r="6657" spans="1:31" ht="14.4" x14ac:dyDescent="0.3">
      <c r="A6657">
        <v>56</v>
      </c>
      <c r="B6657" t="s">
        <v>24</v>
      </c>
      <c r="C6657" t="s">
        <v>513</v>
      </c>
      <c r="D6657" t="s">
        <v>514</v>
      </c>
      <c r="E6657">
        <v>2013</v>
      </c>
      <c r="F6657" t="s">
        <v>722</v>
      </c>
      <c r="G6657" t="s">
        <v>918</v>
      </c>
      <c r="H6657" s="3" t="s">
        <v>919</v>
      </c>
      <c r="I6657" s="8">
        <v>-9.9558330000000002</v>
      </c>
      <c r="J6657" s="8">
        <v>-67.872777999999997</v>
      </c>
      <c r="K6657">
        <v>2210000</v>
      </c>
      <c r="L6657" t="s">
        <v>67</v>
      </c>
      <c r="M6657" t="s">
        <v>636</v>
      </c>
      <c r="N6657" t="s">
        <v>577</v>
      </c>
      <c r="O6657" s="12">
        <v>2005</v>
      </c>
      <c r="P6657" s="12">
        <v>12</v>
      </c>
      <c r="Q6657" s="12">
        <v>2006</v>
      </c>
      <c r="R6657" s="12">
        <v>9</v>
      </c>
      <c r="S6657">
        <v>10</v>
      </c>
      <c r="T6657" s="7">
        <v>6</v>
      </c>
      <c r="U6657">
        <v>6</v>
      </c>
      <c r="V6657" t="s">
        <v>1060</v>
      </c>
      <c r="W6657">
        <f t="shared" si="79"/>
        <v>360</v>
      </c>
      <c r="X6657" s="5">
        <v>3</v>
      </c>
      <c r="Y6657" s="15" t="s">
        <v>48</v>
      </c>
      <c r="Z6657" t="s">
        <v>49</v>
      </c>
      <c r="AA6657" t="s">
        <v>490</v>
      </c>
      <c r="AB6657">
        <v>1</v>
      </c>
      <c r="AC6657" s="68" t="s">
        <v>1493</v>
      </c>
      <c r="AD6657" s="68" t="s">
        <v>1650</v>
      </c>
      <c r="AE6657" t="s">
        <v>1492</v>
      </c>
    </row>
    <row r="6658" spans="1:31" ht="14.4" x14ac:dyDescent="0.3">
      <c r="A6658">
        <v>56</v>
      </c>
      <c r="B6658" t="s">
        <v>24</v>
      </c>
      <c r="C6658" t="s">
        <v>513</v>
      </c>
      <c r="D6658" t="s">
        <v>514</v>
      </c>
      <c r="E6658">
        <v>2013</v>
      </c>
      <c r="F6658" t="s">
        <v>722</v>
      </c>
      <c r="G6658" t="s">
        <v>918</v>
      </c>
      <c r="H6658" s="3" t="s">
        <v>919</v>
      </c>
      <c r="I6658" s="8">
        <v>-9.9558330000000002</v>
      </c>
      <c r="J6658" s="8">
        <v>-67.872777999999997</v>
      </c>
      <c r="K6658">
        <v>2210000</v>
      </c>
      <c r="L6658" t="s">
        <v>67</v>
      </c>
      <c r="M6658" t="s">
        <v>636</v>
      </c>
      <c r="N6658" t="s">
        <v>577</v>
      </c>
      <c r="O6658" s="12">
        <v>2005</v>
      </c>
      <c r="P6658" s="12">
        <v>12</v>
      </c>
      <c r="Q6658" s="12">
        <v>2006</v>
      </c>
      <c r="R6658" s="12">
        <v>9</v>
      </c>
      <c r="S6658">
        <v>10</v>
      </c>
      <c r="T6658" s="7">
        <v>6</v>
      </c>
      <c r="U6658">
        <v>6</v>
      </c>
      <c r="V6658" t="s">
        <v>1060</v>
      </c>
      <c r="W6658">
        <f t="shared" si="79"/>
        <v>360</v>
      </c>
      <c r="X6658" s="5">
        <v>3</v>
      </c>
      <c r="Y6658" s="15" t="s">
        <v>48</v>
      </c>
      <c r="Z6658" t="s">
        <v>49</v>
      </c>
      <c r="AA6658" t="s">
        <v>1079</v>
      </c>
      <c r="AB6658">
        <v>1</v>
      </c>
      <c r="AC6658" s="68" t="s">
        <v>1493</v>
      </c>
      <c r="AD6658" s="68" t="s">
        <v>1650</v>
      </c>
      <c r="AE6658" t="s">
        <v>1492</v>
      </c>
    </row>
    <row r="6659" spans="1:31" ht="14.4" x14ac:dyDescent="0.3">
      <c r="A6659">
        <v>56</v>
      </c>
      <c r="B6659" t="s">
        <v>24</v>
      </c>
      <c r="C6659" t="s">
        <v>513</v>
      </c>
      <c r="D6659" t="s">
        <v>514</v>
      </c>
      <c r="E6659">
        <v>2013</v>
      </c>
      <c r="F6659" t="s">
        <v>722</v>
      </c>
      <c r="G6659" t="s">
        <v>918</v>
      </c>
      <c r="H6659" s="3" t="s">
        <v>919</v>
      </c>
      <c r="I6659" s="8">
        <v>-9.9558330000000002</v>
      </c>
      <c r="J6659" s="8">
        <v>-67.872777999999997</v>
      </c>
      <c r="K6659">
        <v>2210000</v>
      </c>
      <c r="L6659" t="s">
        <v>67</v>
      </c>
      <c r="M6659" t="s">
        <v>636</v>
      </c>
      <c r="N6659" t="s">
        <v>577</v>
      </c>
      <c r="O6659" s="12">
        <v>2005</v>
      </c>
      <c r="P6659" s="12">
        <v>12</v>
      </c>
      <c r="Q6659" s="12">
        <v>2006</v>
      </c>
      <c r="R6659" s="12">
        <v>9</v>
      </c>
      <c r="S6659">
        <v>10</v>
      </c>
      <c r="T6659" s="7">
        <v>6</v>
      </c>
      <c r="U6659">
        <v>6</v>
      </c>
      <c r="V6659" t="s">
        <v>1060</v>
      </c>
      <c r="W6659">
        <f t="shared" si="79"/>
        <v>360</v>
      </c>
      <c r="X6659" s="5">
        <v>3</v>
      </c>
      <c r="Y6659" s="15" t="s">
        <v>48</v>
      </c>
      <c r="Z6659" t="s">
        <v>49</v>
      </c>
      <c r="AA6659" t="s">
        <v>50</v>
      </c>
      <c r="AB6659">
        <v>4</v>
      </c>
      <c r="AC6659" s="68" t="s">
        <v>1493</v>
      </c>
      <c r="AD6659" s="68" t="s">
        <v>1650</v>
      </c>
      <c r="AE6659" t="s">
        <v>1492</v>
      </c>
    </row>
    <row r="6660" spans="1:31" ht="14.4" x14ac:dyDescent="0.3">
      <c r="A6660">
        <v>56</v>
      </c>
      <c r="B6660" t="s">
        <v>24</v>
      </c>
      <c r="C6660" t="s">
        <v>513</v>
      </c>
      <c r="D6660" t="s">
        <v>514</v>
      </c>
      <c r="E6660">
        <v>2013</v>
      </c>
      <c r="F6660" t="s">
        <v>722</v>
      </c>
      <c r="G6660" t="s">
        <v>918</v>
      </c>
      <c r="H6660" s="3" t="s">
        <v>919</v>
      </c>
      <c r="I6660" s="8">
        <v>-9.9558330000000002</v>
      </c>
      <c r="J6660" s="8">
        <v>-67.872777999999997</v>
      </c>
      <c r="K6660">
        <v>2210000</v>
      </c>
      <c r="L6660" t="s">
        <v>67</v>
      </c>
      <c r="M6660" t="s">
        <v>636</v>
      </c>
      <c r="N6660" t="s">
        <v>577</v>
      </c>
      <c r="O6660" s="12">
        <v>2005</v>
      </c>
      <c r="P6660" s="12">
        <v>12</v>
      </c>
      <c r="Q6660" s="12">
        <v>2006</v>
      </c>
      <c r="R6660" s="12">
        <v>9</v>
      </c>
      <c r="S6660">
        <v>10</v>
      </c>
      <c r="T6660" s="7">
        <v>6</v>
      </c>
      <c r="U6660">
        <v>6</v>
      </c>
      <c r="V6660" t="s">
        <v>1060</v>
      </c>
      <c r="W6660">
        <f t="shared" si="79"/>
        <v>360</v>
      </c>
      <c r="X6660" s="5">
        <v>3</v>
      </c>
      <c r="Y6660" s="15" t="s">
        <v>48</v>
      </c>
      <c r="Z6660" t="s">
        <v>55</v>
      </c>
      <c r="AA6660" t="s">
        <v>1080</v>
      </c>
      <c r="AB6660">
        <v>7</v>
      </c>
      <c r="AC6660" s="68" t="s">
        <v>1493</v>
      </c>
      <c r="AD6660" s="68" t="s">
        <v>1650</v>
      </c>
      <c r="AE6660" t="s">
        <v>1492</v>
      </c>
    </row>
    <row r="6661" spans="1:31" ht="14.4" x14ac:dyDescent="0.3">
      <c r="A6661">
        <v>56</v>
      </c>
      <c r="B6661" t="s">
        <v>24</v>
      </c>
      <c r="C6661" t="s">
        <v>513</v>
      </c>
      <c r="D6661" t="s">
        <v>514</v>
      </c>
      <c r="E6661">
        <v>2013</v>
      </c>
      <c r="F6661" t="s">
        <v>722</v>
      </c>
      <c r="G6661" t="s">
        <v>918</v>
      </c>
      <c r="H6661" s="3" t="s">
        <v>919</v>
      </c>
      <c r="I6661" s="8">
        <v>-9.9558330000000002</v>
      </c>
      <c r="J6661" s="8">
        <v>-67.872777999999997</v>
      </c>
      <c r="K6661">
        <v>2210000</v>
      </c>
      <c r="L6661" t="s">
        <v>67</v>
      </c>
      <c r="M6661" t="s">
        <v>636</v>
      </c>
      <c r="N6661" t="s">
        <v>577</v>
      </c>
      <c r="O6661" s="12">
        <v>2005</v>
      </c>
      <c r="P6661" s="12">
        <v>12</v>
      </c>
      <c r="Q6661" s="12">
        <v>2006</v>
      </c>
      <c r="R6661" s="12">
        <v>9</v>
      </c>
      <c r="S6661">
        <v>10</v>
      </c>
      <c r="T6661" s="7">
        <v>6</v>
      </c>
      <c r="U6661">
        <v>6</v>
      </c>
      <c r="V6661" t="s">
        <v>1060</v>
      </c>
      <c r="W6661">
        <f t="shared" si="79"/>
        <v>360</v>
      </c>
      <c r="X6661" s="5">
        <v>3</v>
      </c>
      <c r="Y6661" s="15" t="s">
        <v>48</v>
      </c>
      <c r="Z6661" t="s">
        <v>55</v>
      </c>
      <c r="AA6661" t="s">
        <v>859</v>
      </c>
      <c r="AB6661">
        <v>26</v>
      </c>
      <c r="AC6661" s="68" t="s">
        <v>1493</v>
      </c>
      <c r="AD6661" s="68" t="s">
        <v>1650</v>
      </c>
      <c r="AE6661" t="s">
        <v>1492</v>
      </c>
    </row>
    <row r="6662" spans="1:31" ht="14.4" x14ac:dyDescent="0.3">
      <c r="A6662">
        <v>56</v>
      </c>
      <c r="B6662" t="s">
        <v>24</v>
      </c>
      <c r="C6662" t="s">
        <v>513</v>
      </c>
      <c r="D6662" t="s">
        <v>514</v>
      </c>
      <c r="E6662">
        <v>2013</v>
      </c>
      <c r="F6662" t="s">
        <v>722</v>
      </c>
      <c r="G6662" t="s">
        <v>918</v>
      </c>
      <c r="H6662" s="3" t="s">
        <v>919</v>
      </c>
      <c r="I6662" s="8">
        <v>-9.9558330000000002</v>
      </c>
      <c r="J6662" s="8">
        <v>-67.872777999999997</v>
      </c>
      <c r="K6662">
        <v>2210000</v>
      </c>
      <c r="L6662" t="s">
        <v>67</v>
      </c>
      <c r="M6662" t="s">
        <v>636</v>
      </c>
      <c r="N6662" t="s">
        <v>577</v>
      </c>
      <c r="O6662" s="12">
        <v>2005</v>
      </c>
      <c r="P6662" s="12">
        <v>12</v>
      </c>
      <c r="Q6662" s="12">
        <v>2006</v>
      </c>
      <c r="R6662" s="12">
        <v>9</v>
      </c>
      <c r="S6662">
        <v>10</v>
      </c>
      <c r="T6662" s="7">
        <v>6</v>
      </c>
      <c r="U6662">
        <v>6</v>
      </c>
      <c r="V6662" t="s">
        <v>1060</v>
      </c>
      <c r="W6662">
        <f t="shared" si="79"/>
        <v>360</v>
      </c>
      <c r="X6662" s="5">
        <v>3</v>
      </c>
      <c r="Y6662" s="15" t="s">
        <v>48</v>
      </c>
      <c r="Z6662" t="s">
        <v>55</v>
      </c>
      <c r="AA6662" t="s">
        <v>1054</v>
      </c>
      <c r="AB6662">
        <v>1</v>
      </c>
      <c r="AC6662" s="68" t="s">
        <v>1493</v>
      </c>
      <c r="AD6662" s="68" t="s">
        <v>1650</v>
      </c>
      <c r="AE6662" t="s">
        <v>1492</v>
      </c>
    </row>
    <row r="6663" spans="1:31" ht="14.4" x14ac:dyDescent="0.3">
      <c r="A6663">
        <v>56</v>
      </c>
      <c r="B6663" t="s">
        <v>24</v>
      </c>
      <c r="C6663" t="s">
        <v>513</v>
      </c>
      <c r="D6663" t="s">
        <v>514</v>
      </c>
      <c r="E6663">
        <v>2013</v>
      </c>
      <c r="F6663" t="s">
        <v>722</v>
      </c>
      <c r="G6663" t="s">
        <v>918</v>
      </c>
      <c r="H6663" s="3" t="s">
        <v>919</v>
      </c>
      <c r="I6663" s="8">
        <v>-9.9558330000000002</v>
      </c>
      <c r="J6663" s="8">
        <v>-67.872777999999997</v>
      </c>
      <c r="K6663">
        <v>2210000</v>
      </c>
      <c r="L6663" t="s">
        <v>67</v>
      </c>
      <c r="M6663" t="s">
        <v>636</v>
      </c>
      <c r="N6663" t="s">
        <v>577</v>
      </c>
      <c r="O6663" s="12">
        <v>2005</v>
      </c>
      <c r="P6663" s="12">
        <v>12</v>
      </c>
      <c r="Q6663" s="12">
        <v>2006</v>
      </c>
      <c r="R6663" s="12">
        <v>9</v>
      </c>
      <c r="S6663">
        <v>10</v>
      </c>
      <c r="T6663" s="7">
        <v>6</v>
      </c>
      <c r="U6663">
        <v>6</v>
      </c>
      <c r="V6663" t="s">
        <v>1060</v>
      </c>
      <c r="W6663">
        <f t="shared" si="79"/>
        <v>360</v>
      </c>
      <c r="X6663" s="5">
        <v>3</v>
      </c>
      <c r="Y6663" s="15" t="s">
        <v>48</v>
      </c>
      <c r="Z6663" t="s">
        <v>55</v>
      </c>
      <c r="AA6663" t="s">
        <v>890</v>
      </c>
      <c r="AB6663">
        <v>0</v>
      </c>
      <c r="AC6663" s="68" t="s">
        <v>1493</v>
      </c>
      <c r="AD6663" s="68" t="s">
        <v>1650</v>
      </c>
      <c r="AE6663" t="s">
        <v>1492</v>
      </c>
    </row>
    <row r="6664" spans="1:31" ht="14.4" x14ac:dyDescent="0.3">
      <c r="A6664">
        <v>56</v>
      </c>
      <c r="B6664" t="s">
        <v>24</v>
      </c>
      <c r="C6664" t="s">
        <v>513</v>
      </c>
      <c r="D6664" t="s">
        <v>514</v>
      </c>
      <c r="E6664">
        <v>2013</v>
      </c>
      <c r="F6664" t="s">
        <v>722</v>
      </c>
      <c r="G6664" t="s">
        <v>918</v>
      </c>
      <c r="H6664" s="3" t="s">
        <v>919</v>
      </c>
      <c r="I6664" s="8">
        <v>-9.9558330000000002</v>
      </c>
      <c r="J6664" s="8">
        <v>-67.872777999999997</v>
      </c>
      <c r="K6664">
        <v>2210000</v>
      </c>
      <c r="L6664" t="s">
        <v>67</v>
      </c>
      <c r="M6664" t="s">
        <v>636</v>
      </c>
      <c r="N6664" t="s">
        <v>577</v>
      </c>
      <c r="O6664" s="12">
        <v>2005</v>
      </c>
      <c r="P6664" s="12">
        <v>12</v>
      </c>
      <c r="Q6664" s="12">
        <v>2006</v>
      </c>
      <c r="R6664" s="12">
        <v>9</v>
      </c>
      <c r="S6664">
        <v>10</v>
      </c>
      <c r="T6664" s="7">
        <v>6</v>
      </c>
      <c r="U6664">
        <v>6</v>
      </c>
      <c r="V6664" t="s">
        <v>1060</v>
      </c>
      <c r="W6664">
        <f t="shared" si="79"/>
        <v>360</v>
      </c>
      <c r="X6664" s="5">
        <v>3</v>
      </c>
      <c r="Y6664" s="15" t="s">
        <v>48</v>
      </c>
      <c r="Z6664" t="s">
        <v>55</v>
      </c>
      <c r="AA6664" t="s">
        <v>496</v>
      </c>
      <c r="AB6664">
        <v>0</v>
      </c>
      <c r="AC6664" s="68" t="s">
        <v>1493</v>
      </c>
      <c r="AD6664" s="68" t="s">
        <v>1650</v>
      </c>
      <c r="AE6664" t="s">
        <v>1492</v>
      </c>
    </row>
    <row r="6665" spans="1:31" ht="14.4" x14ac:dyDescent="0.3">
      <c r="A6665">
        <v>56</v>
      </c>
      <c r="B6665" t="s">
        <v>24</v>
      </c>
      <c r="C6665" t="s">
        <v>513</v>
      </c>
      <c r="D6665" t="s">
        <v>514</v>
      </c>
      <c r="E6665">
        <v>2013</v>
      </c>
      <c r="F6665" t="s">
        <v>722</v>
      </c>
      <c r="G6665" t="s">
        <v>918</v>
      </c>
      <c r="H6665" s="3" t="s">
        <v>919</v>
      </c>
      <c r="I6665" s="8">
        <v>-9.9558330000000002</v>
      </c>
      <c r="J6665" s="8">
        <v>-67.872777999999997</v>
      </c>
      <c r="K6665">
        <v>2210000</v>
      </c>
      <c r="L6665" t="s">
        <v>67</v>
      </c>
      <c r="M6665" t="s">
        <v>636</v>
      </c>
      <c r="N6665" t="s">
        <v>577</v>
      </c>
      <c r="O6665" s="12">
        <v>2005</v>
      </c>
      <c r="P6665" s="12">
        <v>12</v>
      </c>
      <c r="Q6665" s="12">
        <v>2006</v>
      </c>
      <c r="R6665" s="12">
        <v>9</v>
      </c>
      <c r="S6665">
        <v>10</v>
      </c>
      <c r="T6665" s="7">
        <v>6</v>
      </c>
      <c r="U6665">
        <v>6</v>
      </c>
      <c r="V6665" t="s">
        <v>1060</v>
      </c>
      <c r="W6665">
        <f t="shared" si="79"/>
        <v>360</v>
      </c>
      <c r="X6665" s="5">
        <v>3</v>
      </c>
      <c r="Y6665" s="15" t="s">
        <v>48</v>
      </c>
      <c r="Z6665" t="s">
        <v>55</v>
      </c>
      <c r="AA6665" t="s">
        <v>860</v>
      </c>
      <c r="AB6665">
        <v>3</v>
      </c>
      <c r="AC6665" s="68" t="s">
        <v>1493</v>
      </c>
      <c r="AD6665" s="68" t="s">
        <v>1650</v>
      </c>
      <c r="AE6665" t="s">
        <v>1492</v>
      </c>
    </row>
    <row r="6666" spans="1:31" ht="14.4" x14ac:dyDescent="0.3">
      <c r="A6666">
        <v>56</v>
      </c>
      <c r="B6666" t="s">
        <v>24</v>
      </c>
      <c r="C6666" t="s">
        <v>513</v>
      </c>
      <c r="D6666" t="s">
        <v>514</v>
      </c>
      <c r="E6666">
        <v>2013</v>
      </c>
      <c r="F6666" t="s">
        <v>722</v>
      </c>
      <c r="G6666" t="s">
        <v>918</v>
      </c>
      <c r="H6666" s="3" t="s">
        <v>919</v>
      </c>
      <c r="I6666" s="8">
        <v>-9.9558330000000002</v>
      </c>
      <c r="J6666" s="8">
        <v>-67.872777999999997</v>
      </c>
      <c r="K6666">
        <v>2210000</v>
      </c>
      <c r="L6666" t="s">
        <v>67</v>
      </c>
      <c r="M6666" t="s">
        <v>636</v>
      </c>
      <c r="N6666" t="s">
        <v>577</v>
      </c>
      <c r="O6666" s="12">
        <v>2005</v>
      </c>
      <c r="P6666" s="12">
        <v>12</v>
      </c>
      <c r="Q6666" s="12">
        <v>2006</v>
      </c>
      <c r="R6666" s="12">
        <v>9</v>
      </c>
      <c r="S6666">
        <v>10</v>
      </c>
      <c r="T6666" s="7">
        <v>6</v>
      </c>
      <c r="U6666">
        <v>6</v>
      </c>
      <c r="V6666" t="s">
        <v>1060</v>
      </c>
      <c r="W6666">
        <f t="shared" si="79"/>
        <v>360</v>
      </c>
      <c r="X6666" s="5">
        <v>3</v>
      </c>
      <c r="Y6666" s="15" t="s">
        <v>48</v>
      </c>
      <c r="Z6666" t="s">
        <v>55</v>
      </c>
      <c r="AA6666" t="s">
        <v>861</v>
      </c>
      <c r="AB6666">
        <v>4</v>
      </c>
      <c r="AC6666" s="68" t="s">
        <v>1493</v>
      </c>
      <c r="AD6666" s="68" t="s">
        <v>1650</v>
      </c>
      <c r="AE6666" t="s">
        <v>1492</v>
      </c>
    </row>
    <row r="6667" spans="1:31" ht="14.4" x14ac:dyDescent="0.3">
      <c r="A6667">
        <v>56</v>
      </c>
      <c r="B6667" t="s">
        <v>24</v>
      </c>
      <c r="C6667" t="s">
        <v>513</v>
      </c>
      <c r="D6667" t="s">
        <v>514</v>
      </c>
      <c r="E6667">
        <v>2013</v>
      </c>
      <c r="F6667" t="s">
        <v>722</v>
      </c>
      <c r="G6667" t="s">
        <v>918</v>
      </c>
      <c r="H6667" s="3" t="s">
        <v>919</v>
      </c>
      <c r="I6667" s="8">
        <v>-9.9558330000000002</v>
      </c>
      <c r="J6667" s="8">
        <v>-67.872777999999997</v>
      </c>
      <c r="K6667">
        <v>2210000</v>
      </c>
      <c r="L6667" t="s">
        <v>67</v>
      </c>
      <c r="M6667" t="s">
        <v>636</v>
      </c>
      <c r="N6667" t="s">
        <v>577</v>
      </c>
      <c r="O6667" s="12">
        <v>2005</v>
      </c>
      <c r="P6667" s="12">
        <v>12</v>
      </c>
      <c r="Q6667" s="12">
        <v>2006</v>
      </c>
      <c r="R6667" s="12">
        <v>9</v>
      </c>
      <c r="S6667">
        <v>10</v>
      </c>
      <c r="T6667" s="7">
        <v>6</v>
      </c>
      <c r="U6667">
        <v>6</v>
      </c>
      <c r="V6667" t="s">
        <v>1060</v>
      </c>
      <c r="W6667">
        <f t="shared" si="79"/>
        <v>360</v>
      </c>
      <c r="X6667" s="5">
        <v>3</v>
      </c>
      <c r="Y6667" s="15" t="s">
        <v>48</v>
      </c>
      <c r="Z6667" t="s">
        <v>55</v>
      </c>
      <c r="AA6667" t="s">
        <v>895</v>
      </c>
      <c r="AB6667">
        <v>0</v>
      </c>
      <c r="AC6667" s="68" t="s">
        <v>1493</v>
      </c>
      <c r="AD6667" s="68" t="s">
        <v>1650</v>
      </c>
      <c r="AE6667" t="s">
        <v>1492</v>
      </c>
    </row>
    <row r="6668" spans="1:31" ht="14.4" x14ac:dyDescent="0.3">
      <c r="A6668">
        <v>56</v>
      </c>
      <c r="B6668" t="s">
        <v>24</v>
      </c>
      <c r="C6668" t="s">
        <v>513</v>
      </c>
      <c r="D6668" t="s">
        <v>514</v>
      </c>
      <c r="E6668">
        <v>2013</v>
      </c>
      <c r="F6668" t="s">
        <v>722</v>
      </c>
      <c r="G6668" t="s">
        <v>918</v>
      </c>
      <c r="H6668" s="3" t="s">
        <v>919</v>
      </c>
      <c r="I6668" s="8">
        <v>-9.9558330000000002</v>
      </c>
      <c r="J6668" s="8">
        <v>-67.872777999999997</v>
      </c>
      <c r="K6668">
        <v>2210000</v>
      </c>
      <c r="L6668" t="s">
        <v>67</v>
      </c>
      <c r="M6668" t="s">
        <v>636</v>
      </c>
      <c r="N6668" t="s">
        <v>577</v>
      </c>
      <c r="O6668" s="12">
        <v>2005</v>
      </c>
      <c r="P6668" s="12">
        <v>12</v>
      </c>
      <c r="Q6668" s="12">
        <v>2006</v>
      </c>
      <c r="R6668" s="12">
        <v>9</v>
      </c>
      <c r="S6668">
        <v>10</v>
      </c>
      <c r="T6668" s="7">
        <v>6</v>
      </c>
      <c r="U6668">
        <v>6</v>
      </c>
      <c r="V6668" t="s">
        <v>1060</v>
      </c>
      <c r="W6668">
        <f t="shared" si="79"/>
        <v>360</v>
      </c>
      <c r="X6668" s="5">
        <v>3</v>
      </c>
      <c r="Y6668" s="15" t="s">
        <v>48</v>
      </c>
      <c r="Z6668" t="s">
        <v>55</v>
      </c>
      <c r="AA6668" t="s">
        <v>59</v>
      </c>
      <c r="AB6668">
        <v>0</v>
      </c>
      <c r="AC6668" s="68" t="s">
        <v>1493</v>
      </c>
      <c r="AD6668" s="68" t="s">
        <v>1650</v>
      </c>
      <c r="AE6668" t="s">
        <v>1492</v>
      </c>
    </row>
    <row r="6669" spans="1:31" ht="14.4" x14ac:dyDescent="0.3">
      <c r="A6669">
        <v>56</v>
      </c>
      <c r="B6669" t="s">
        <v>24</v>
      </c>
      <c r="C6669" t="s">
        <v>513</v>
      </c>
      <c r="D6669" t="s">
        <v>514</v>
      </c>
      <c r="E6669">
        <v>2013</v>
      </c>
      <c r="F6669" t="s">
        <v>722</v>
      </c>
      <c r="G6669" t="s">
        <v>918</v>
      </c>
      <c r="H6669" s="3" t="s">
        <v>919</v>
      </c>
      <c r="I6669" s="8">
        <v>-9.9558330000000002</v>
      </c>
      <c r="J6669" s="8">
        <v>-67.872777999999997</v>
      </c>
      <c r="K6669">
        <v>2210000</v>
      </c>
      <c r="L6669" t="s">
        <v>67</v>
      </c>
      <c r="M6669" t="s">
        <v>636</v>
      </c>
      <c r="N6669" t="s">
        <v>577</v>
      </c>
      <c r="O6669" s="12">
        <v>2005</v>
      </c>
      <c r="P6669" s="12">
        <v>12</v>
      </c>
      <c r="Q6669" s="12">
        <v>2006</v>
      </c>
      <c r="R6669" s="12">
        <v>9</v>
      </c>
      <c r="S6669">
        <v>10</v>
      </c>
      <c r="T6669" s="7">
        <v>6</v>
      </c>
      <c r="U6669">
        <v>6</v>
      </c>
      <c r="V6669" t="s">
        <v>1060</v>
      </c>
      <c r="W6669">
        <f t="shared" si="79"/>
        <v>360</v>
      </c>
      <c r="X6669" s="5">
        <v>3</v>
      </c>
      <c r="Y6669" s="15" t="s">
        <v>48</v>
      </c>
      <c r="Z6669" t="s">
        <v>55</v>
      </c>
      <c r="AA6669" t="s">
        <v>113</v>
      </c>
      <c r="AB6669">
        <v>1</v>
      </c>
      <c r="AC6669" s="68" t="s">
        <v>1493</v>
      </c>
      <c r="AD6669" s="68" t="s">
        <v>1650</v>
      </c>
      <c r="AE6669" t="s">
        <v>1492</v>
      </c>
    </row>
    <row r="6670" spans="1:31" ht="14.4" x14ac:dyDescent="0.3">
      <c r="A6670">
        <v>56</v>
      </c>
      <c r="B6670" t="s">
        <v>24</v>
      </c>
      <c r="C6670" t="s">
        <v>513</v>
      </c>
      <c r="D6670" t="s">
        <v>514</v>
      </c>
      <c r="E6670">
        <v>2013</v>
      </c>
      <c r="F6670" t="s">
        <v>722</v>
      </c>
      <c r="G6670" t="s">
        <v>918</v>
      </c>
      <c r="H6670" s="3" t="s">
        <v>919</v>
      </c>
      <c r="I6670" s="8">
        <v>-9.9558330000000002</v>
      </c>
      <c r="J6670" s="8">
        <v>-67.872777999999997</v>
      </c>
      <c r="K6670">
        <v>2210000</v>
      </c>
      <c r="L6670" t="s">
        <v>67</v>
      </c>
      <c r="M6670" t="s">
        <v>636</v>
      </c>
      <c r="N6670" t="s">
        <v>577</v>
      </c>
      <c r="O6670" s="12">
        <v>2005</v>
      </c>
      <c r="P6670" s="12">
        <v>12</v>
      </c>
      <c r="Q6670" s="12">
        <v>2006</v>
      </c>
      <c r="R6670" s="12">
        <v>9</v>
      </c>
      <c r="S6670">
        <v>10</v>
      </c>
      <c r="T6670" s="7">
        <v>6</v>
      </c>
      <c r="U6670">
        <v>6</v>
      </c>
      <c r="V6670" t="s">
        <v>1060</v>
      </c>
      <c r="W6670">
        <f t="shared" si="79"/>
        <v>360</v>
      </c>
      <c r="X6670" s="5">
        <v>3</v>
      </c>
      <c r="Y6670" s="15" t="s">
        <v>48</v>
      </c>
      <c r="Z6670" t="s">
        <v>55</v>
      </c>
      <c r="AA6670" t="s">
        <v>655</v>
      </c>
      <c r="AB6670">
        <v>16</v>
      </c>
      <c r="AC6670" s="68" t="s">
        <v>1493</v>
      </c>
      <c r="AD6670" s="68" t="s">
        <v>1650</v>
      </c>
      <c r="AE6670" t="s">
        <v>1492</v>
      </c>
    </row>
    <row r="6671" spans="1:31" ht="14.4" x14ac:dyDescent="0.3">
      <c r="A6671">
        <v>56</v>
      </c>
      <c r="B6671" t="s">
        <v>24</v>
      </c>
      <c r="C6671" t="s">
        <v>513</v>
      </c>
      <c r="D6671" t="s">
        <v>514</v>
      </c>
      <c r="E6671">
        <v>2013</v>
      </c>
      <c r="F6671" t="s">
        <v>722</v>
      </c>
      <c r="G6671" t="s">
        <v>918</v>
      </c>
      <c r="H6671" s="3" t="s">
        <v>919</v>
      </c>
      <c r="I6671" s="8">
        <v>-9.9558330000000002</v>
      </c>
      <c r="J6671" s="8">
        <v>-67.872777999999997</v>
      </c>
      <c r="K6671">
        <v>2210000</v>
      </c>
      <c r="L6671" t="s">
        <v>67</v>
      </c>
      <c r="M6671" t="s">
        <v>636</v>
      </c>
      <c r="N6671" t="s">
        <v>577</v>
      </c>
      <c r="O6671" s="12">
        <v>2005</v>
      </c>
      <c r="P6671" s="12">
        <v>12</v>
      </c>
      <c r="Q6671" s="12">
        <v>2006</v>
      </c>
      <c r="R6671" s="12">
        <v>9</v>
      </c>
      <c r="S6671">
        <v>10</v>
      </c>
      <c r="T6671" s="7">
        <v>6</v>
      </c>
      <c r="U6671">
        <v>6</v>
      </c>
      <c r="V6671" t="s">
        <v>1060</v>
      </c>
      <c r="W6671">
        <f t="shared" si="79"/>
        <v>360</v>
      </c>
      <c r="X6671" s="5">
        <v>3</v>
      </c>
      <c r="Y6671" s="15" t="s">
        <v>48</v>
      </c>
      <c r="Z6671" t="s">
        <v>55</v>
      </c>
      <c r="AA6671" t="s">
        <v>379</v>
      </c>
      <c r="AB6671">
        <v>2</v>
      </c>
      <c r="AC6671" s="68" t="s">
        <v>1493</v>
      </c>
      <c r="AD6671" s="68" t="s">
        <v>1650</v>
      </c>
      <c r="AE6671" t="s">
        <v>1492</v>
      </c>
    </row>
    <row r="6672" spans="1:31" ht="14.4" x14ac:dyDescent="0.3">
      <c r="A6672">
        <v>56</v>
      </c>
      <c r="B6672" t="s">
        <v>24</v>
      </c>
      <c r="C6672" t="s">
        <v>513</v>
      </c>
      <c r="D6672" t="s">
        <v>514</v>
      </c>
      <c r="E6672">
        <v>2013</v>
      </c>
      <c r="F6672" t="s">
        <v>722</v>
      </c>
      <c r="G6672" t="s">
        <v>918</v>
      </c>
      <c r="H6672" s="3" t="s">
        <v>919</v>
      </c>
      <c r="I6672" s="8">
        <v>-9.9558330000000002</v>
      </c>
      <c r="J6672" s="8">
        <v>-67.872777999999997</v>
      </c>
      <c r="K6672">
        <v>2210000</v>
      </c>
      <c r="L6672" t="s">
        <v>67</v>
      </c>
      <c r="M6672" t="s">
        <v>636</v>
      </c>
      <c r="N6672" t="s">
        <v>577</v>
      </c>
      <c r="O6672" s="12">
        <v>2005</v>
      </c>
      <c r="P6672" s="12">
        <v>12</v>
      </c>
      <c r="Q6672" s="12">
        <v>2006</v>
      </c>
      <c r="R6672" s="12">
        <v>9</v>
      </c>
      <c r="S6672">
        <v>10</v>
      </c>
      <c r="T6672" s="7">
        <v>6</v>
      </c>
      <c r="U6672">
        <v>6</v>
      </c>
      <c r="V6672" t="s">
        <v>1060</v>
      </c>
      <c r="W6672">
        <f t="shared" si="79"/>
        <v>360</v>
      </c>
      <c r="X6672" s="5">
        <v>3</v>
      </c>
      <c r="Y6672" s="15" t="s">
        <v>48</v>
      </c>
      <c r="Z6672" t="s">
        <v>55</v>
      </c>
      <c r="AA6672" t="s">
        <v>899</v>
      </c>
      <c r="AB6672">
        <v>0</v>
      </c>
      <c r="AC6672" s="68" t="s">
        <v>1493</v>
      </c>
      <c r="AD6672" s="68" t="s">
        <v>1650</v>
      </c>
      <c r="AE6672" t="s">
        <v>1492</v>
      </c>
    </row>
    <row r="6673" spans="1:31" ht="14.4" x14ac:dyDescent="0.3">
      <c r="A6673">
        <v>56</v>
      </c>
      <c r="B6673" t="s">
        <v>24</v>
      </c>
      <c r="C6673" t="s">
        <v>513</v>
      </c>
      <c r="D6673" t="s">
        <v>514</v>
      </c>
      <c r="E6673">
        <v>2013</v>
      </c>
      <c r="F6673" t="s">
        <v>722</v>
      </c>
      <c r="G6673" t="s">
        <v>918</v>
      </c>
      <c r="H6673" s="3" t="s">
        <v>919</v>
      </c>
      <c r="I6673" s="8">
        <v>-9.9558330000000002</v>
      </c>
      <c r="J6673" s="8">
        <v>-67.872777999999997</v>
      </c>
      <c r="K6673">
        <v>2210000</v>
      </c>
      <c r="L6673" t="s">
        <v>67</v>
      </c>
      <c r="M6673" t="s">
        <v>636</v>
      </c>
      <c r="N6673" t="s">
        <v>577</v>
      </c>
      <c r="O6673" s="12">
        <v>2005</v>
      </c>
      <c r="P6673" s="12">
        <v>12</v>
      </c>
      <c r="Q6673" s="12">
        <v>2006</v>
      </c>
      <c r="R6673" s="12">
        <v>9</v>
      </c>
      <c r="S6673">
        <v>10</v>
      </c>
      <c r="T6673" s="7">
        <v>6</v>
      </c>
      <c r="U6673">
        <v>6</v>
      </c>
      <c r="V6673" t="s">
        <v>1060</v>
      </c>
      <c r="W6673">
        <f t="shared" si="79"/>
        <v>360</v>
      </c>
      <c r="X6673" s="5">
        <v>3</v>
      </c>
      <c r="Y6673" s="15" t="s">
        <v>48</v>
      </c>
      <c r="Z6673" t="s">
        <v>55</v>
      </c>
      <c r="AA6673" t="s">
        <v>1072</v>
      </c>
      <c r="AB6673">
        <v>0</v>
      </c>
      <c r="AC6673" s="68" t="s">
        <v>1493</v>
      </c>
      <c r="AD6673" s="68" t="s">
        <v>1650</v>
      </c>
      <c r="AE6673" t="s">
        <v>1492</v>
      </c>
    </row>
    <row r="6674" spans="1:31" ht="14.4" x14ac:dyDescent="0.3">
      <c r="A6674">
        <v>56</v>
      </c>
      <c r="B6674" t="s">
        <v>24</v>
      </c>
      <c r="C6674" t="s">
        <v>513</v>
      </c>
      <c r="D6674" t="s">
        <v>514</v>
      </c>
      <c r="E6674">
        <v>2013</v>
      </c>
      <c r="F6674" t="s">
        <v>722</v>
      </c>
      <c r="G6674" t="s">
        <v>918</v>
      </c>
      <c r="H6674" s="3" t="s">
        <v>919</v>
      </c>
      <c r="I6674" s="8">
        <v>-9.9558330000000002</v>
      </c>
      <c r="J6674" s="8">
        <v>-67.872777999999997</v>
      </c>
      <c r="K6674">
        <v>2210000</v>
      </c>
      <c r="L6674" t="s">
        <v>67</v>
      </c>
      <c r="M6674" t="s">
        <v>636</v>
      </c>
      <c r="N6674" t="s">
        <v>577</v>
      </c>
      <c r="O6674" s="12">
        <v>2005</v>
      </c>
      <c r="P6674" s="12">
        <v>12</v>
      </c>
      <c r="Q6674" s="12">
        <v>2006</v>
      </c>
      <c r="R6674" s="12">
        <v>9</v>
      </c>
      <c r="S6674">
        <v>10</v>
      </c>
      <c r="T6674" s="7">
        <v>6</v>
      </c>
      <c r="U6674">
        <v>6</v>
      </c>
      <c r="V6674" t="s">
        <v>1060</v>
      </c>
      <c r="W6674">
        <f t="shared" si="79"/>
        <v>360</v>
      </c>
      <c r="X6674" s="5">
        <v>3</v>
      </c>
      <c r="Y6674" s="15" t="s">
        <v>48</v>
      </c>
      <c r="Z6674" t="s">
        <v>55</v>
      </c>
      <c r="AA6674" t="s">
        <v>867</v>
      </c>
      <c r="AB6674">
        <v>0</v>
      </c>
      <c r="AC6674" s="68" t="s">
        <v>1493</v>
      </c>
      <c r="AD6674" s="68" t="s">
        <v>1650</v>
      </c>
      <c r="AE6674" t="s">
        <v>1492</v>
      </c>
    </row>
    <row r="6675" spans="1:31" ht="14.4" x14ac:dyDescent="0.3">
      <c r="A6675">
        <v>56</v>
      </c>
      <c r="B6675" t="s">
        <v>24</v>
      </c>
      <c r="C6675" t="s">
        <v>513</v>
      </c>
      <c r="D6675" t="s">
        <v>514</v>
      </c>
      <c r="E6675">
        <v>2013</v>
      </c>
      <c r="F6675" t="s">
        <v>722</v>
      </c>
      <c r="G6675" t="s">
        <v>918</v>
      </c>
      <c r="H6675" s="3" t="s">
        <v>919</v>
      </c>
      <c r="I6675" s="8">
        <v>-9.9558330000000002</v>
      </c>
      <c r="J6675" s="8">
        <v>-67.872777999999997</v>
      </c>
      <c r="K6675">
        <v>2210000</v>
      </c>
      <c r="L6675" t="s">
        <v>67</v>
      </c>
      <c r="M6675" t="s">
        <v>636</v>
      </c>
      <c r="N6675" t="s">
        <v>577</v>
      </c>
      <c r="O6675" s="12">
        <v>2005</v>
      </c>
      <c r="P6675" s="12">
        <v>12</v>
      </c>
      <c r="Q6675" s="12">
        <v>2006</v>
      </c>
      <c r="R6675" s="12">
        <v>9</v>
      </c>
      <c r="S6675">
        <v>10</v>
      </c>
      <c r="T6675" s="7">
        <v>6</v>
      </c>
      <c r="U6675">
        <v>6</v>
      </c>
      <c r="V6675" t="s">
        <v>1060</v>
      </c>
      <c r="W6675">
        <f t="shared" si="79"/>
        <v>360</v>
      </c>
      <c r="X6675" s="5">
        <v>3</v>
      </c>
      <c r="Y6675" s="15" t="s">
        <v>48</v>
      </c>
      <c r="Z6675" t="s">
        <v>55</v>
      </c>
      <c r="AA6675" t="s">
        <v>1083</v>
      </c>
      <c r="AB6675">
        <v>29</v>
      </c>
      <c r="AC6675" s="68" t="s">
        <v>1493</v>
      </c>
      <c r="AD6675" s="68" t="s">
        <v>1650</v>
      </c>
      <c r="AE6675" t="s">
        <v>1492</v>
      </c>
    </row>
    <row r="6676" spans="1:31" ht="14.4" x14ac:dyDescent="0.3">
      <c r="A6676">
        <v>56</v>
      </c>
      <c r="B6676" t="s">
        <v>24</v>
      </c>
      <c r="C6676" t="s">
        <v>513</v>
      </c>
      <c r="D6676" t="s">
        <v>514</v>
      </c>
      <c r="E6676">
        <v>2013</v>
      </c>
      <c r="F6676" t="s">
        <v>722</v>
      </c>
      <c r="G6676" t="s">
        <v>918</v>
      </c>
      <c r="H6676" s="3" t="s">
        <v>919</v>
      </c>
      <c r="I6676" s="8">
        <v>-9.9558330000000002</v>
      </c>
      <c r="J6676" s="8">
        <v>-67.872777999999997</v>
      </c>
      <c r="K6676">
        <v>2210000</v>
      </c>
      <c r="L6676" t="s">
        <v>67</v>
      </c>
      <c r="M6676" t="s">
        <v>636</v>
      </c>
      <c r="N6676" t="s">
        <v>577</v>
      </c>
      <c r="O6676" s="12">
        <v>2005</v>
      </c>
      <c r="P6676" s="12">
        <v>12</v>
      </c>
      <c r="Q6676" s="12">
        <v>2006</v>
      </c>
      <c r="R6676" s="12">
        <v>9</v>
      </c>
      <c r="S6676">
        <v>10</v>
      </c>
      <c r="T6676" s="7">
        <v>6</v>
      </c>
      <c r="U6676">
        <v>6</v>
      </c>
      <c r="V6676" t="s">
        <v>1060</v>
      </c>
      <c r="W6676">
        <f t="shared" si="79"/>
        <v>360</v>
      </c>
      <c r="X6676" s="5">
        <v>3</v>
      </c>
      <c r="Y6676" s="15" t="s">
        <v>48</v>
      </c>
      <c r="Z6676" t="s">
        <v>55</v>
      </c>
      <c r="AA6676" t="s">
        <v>524</v>
      </c>
      <c r="AB6676">
        <v>13</v>
      </c>
      <c r="AC6676" s="68" t="s">
        <v>1493</v>
      </c>
      <c r="AD6676" s="68" t="s">
        <v>1650</v>
      </c>
      <c r="AE6676" t="s">
        <v>1492</v>
      </c>
    </row>
    <row r="6677" spans="1:31" ht="14.4" x14ac:dyDescent="0.3">
      <c r="A6677">
        <v>56</v>
      </c>
      <c r="B6677" t="s">
        <v>24</v>
      </c>
      <c r="C6677" t="s">
        <v>513</v>
      </c>
      <c r="D6677" t="s">
        <v>514</v>
      </c>
      <c r="E6677">
        <v>2013</v>
      </c>
      <c r="F6677" t="s">
        <v>722</v>
      </c>
      <c r="G6677" t="s">
        <v>918</v>
      </c>
      <c r="H6677" s="3" t="s">
        <v>919</v>
      </c>
      <c r="I6677" s="8">
        <v>-9.9558330000000002</v>
      </c>
      <c r="J6677" s="8">
        <v>-67.872777999999997</v>
      </c>
      <c r="K6677">
        <v>2210000</v>
      </c>
      <c r="L6677" t="s">
        <v>67</v>
      </c>
      <c r="M6677" t="s">
        <v>636</v>
      </c>
      <c r="N6677" t="s">
        <v>577</v>
      </c>
      <c r="O6677" s="12">
        <v>2005</v>
      </c>
      <c r="P6677" s="12">
        <v>12</v>
      </c>
      <c r="Q6677" s="12">
        <v>2006</v>
      </c>
      <c r="R6677" s="12">
        <v>9</v>
      </c>
      <c r="S6677">
        <v>10</v>
      </c>
      <c r="T6677" s="7">
        <v>6</v>
      </c>
      <c r="U6677">
        <v>6</v>
      </c>
      <c r="V6677" t="s">
        <v>1060</v>
      </c>
      <c r="W6677">
        <f t="shared" si="79"/>
        <v>360</v>
      </c>
      <c r="X6677" s="5">
        <v>3</v>
      </c>
      <c r="Y6677" s="15" t="s">
        <v>48</v>
      </c>
      <c r="Z6677" t="s">
        <v>55</v>
      </c>
      <c r="AA6677" t="s">
        <v>1107</v>
      </c>
      <c r="AB6677">
        <v>17</v>
      </c>
      <c r="AC6677" s="68" t="s">
        <v>1493</v>
      </c>
      <c r="AD6677" s="68" t="s">
        <v>1650</v>
      </c>
      <c r="AE6677" t="s">
        <v>1492</v>
      </c>
    </row>
    <row r="6678" spans="1:31" ht="14.4" x14ac:dyDescent="0.3">
      <c r="A6678">
        <v>56</v>
      </c>
      <c r="B6678" t="s">
        <v>24</v>
      </c>
      <c r="C6678" t="s">
        <v>513</v>
      </c>
      <c r="D6678" t="s">
        <v>514</v>
      </c>
      <c r="E6678">
        <v>2013</v>
      </c>
      <c r="F6678" t="s">
        <v>722</v>
      </c>
      <c r="G6678" t="s">
        <v>918</v>
      </c>
      <c r="H6678" s="3" t="s">
        <v>919</v>
      </c>
      <c r="I6678" s="8">
        <v>-9.9558330000000002</v>
      </c>
      <c r="J6678" s="8">
        <v>-67.872777999999997</v>
      </c>
      <c r="K6678">
        <v>2210000</v>
      </c>
      <c r="L6678" t="s">
        <v>67</v>
      </c>
      <c r="M6678" t="s">
        <v>636</v>
      </c>
      <c r="N6678" t="s">
        <v>577</v>
      </c>
      <c r="O6678" s="12">
        <v>2005</v>
      </c>
      <c r="P6678" s="12">
        <v>12</v>
      </c>
      <c r="Q6678" s="12">
        <v>2006</v>
      </c>
      <c r="R6678" s="12">
        <v>9</v>
      </c>
      <c r="S6678">
        <v>10</v>
      </c>
      <c r="T6678" s="7">
        <v>6</v>
      </c>
      <c r="U6678">
        <v>6</v>
      </c>
      <c r="V6678" t="s">
        <v>1060</v>
      </c>
      <c r="W6678">
        <f t="shared" si="79"/>
        <v>360</v>
      </c>
      <c r="X6678" s="5">
        <v>3</v>
      </c>
      <c r="Y6678" s="15" t="s">
        <v>48</v>
      </c>
      <c r="Z6678" t="s">
        <v>55</v>
      </c>
      <c r="AA6678" t="s">
        <v>889</v>
      </c>
      <c r="AB6678">
        <v>0</v>
      </c>
      <c r="AC6678" s="68" t="s">
        <v>1493</v>
      </c>
      <c r="AD6678" s="68" t="s">
        <v>1650</v>
      </c>
      <c r="AE6678" t="s">
        <v>1492</v>
      </c>
    </row>
    <row r="6679" spans="1:31" ht="14.4" x14ac:dyDescent="0.3">
      <c r="A6679">
        <v>56</v>
      </c>
      <c r="B6679" t="s">
        <v>24</v>
      </c>
      <c r="C6679" t="s">
        <v>513</v>
      </c>
      <c r="D6679" t="s">
        <v>514</v>
      </c>
      <c r="E6679">
        <v>2013</v>
      </c>
      <c r="F6679" t="s">
        <v>722</v>
      </c>
      <c r="G6679" t="s">
        <v>918</v>
      </c>
      <c r="H6679" s="3" t="s">
        <v>919</v>
      </c>
      <c r="I6679" s="8">
        <v>-9.9558330000000002</v>
      </c>
      <c r="J6679" s="8">
        <v>-67.872777999999997</v>
      </c>
      <c r="K6679">
        <v>2210000</v>
      </c>
      <c r="L6679" t="s">
        <v>67</v>
      </c>
      <c r="M6679" t="s">
        <v>636</v>
      </c>
      <c r="N6679" t="s">
        <v>577</v>
      </c>
      <c r="O6679" s="12">
        <v>2005</v>
      </c>
      <c r="P6679" s="12">
        <v>12</v>
      </c>
      <c r="Q6679" s="12">
        <v>2006</v>
      </c>
      <c r="R6679" s="12">
        <v>9</v>
      </c>
      <c r="S6679">
        <v>10</v>
      </c>
      <c r="T6679" s="7">
        <v>6</v>
      </c>
      <c r="U6679">
        <v>6</v>
      </c>
      <c r="V6679" t="s">
        <v>1060</v>
      </c>
      <c r="W6679">
        <f t="shared" si="79"/>
        <v>360</v>
      </c>
      <c r="X6679" s="5">
        <v>3</v>
      </c>
      <c r="Y6679" s="15" t="s">
        <v>48</v>
      </c>
      <c r="Z6679" t="s">
        <v>55</v>
      </c>
      <c r="AA6679" t="s">
        <v>1108</v>
      </c>
      <c r="AB6679">
        <v>1</v>
      </c>
      <c r="AC6679" s="68" t="s">
        <v>1493</v>
      </c>
      <c r="AD6679" s="68" t="s">
        <v>1650</v>
      </c>
      <c r="AE6679" t="s">
        <v>1492</v>
      </c>
    </row>
    <row r="6680" spans="1:31" ht="14.4" x14ac:dyDescent="0.3">
      <c r="A6680">
        <v>56</v>
      </c>
      <c r="B6680" t="s">
        <v>24</v>
      </c>
      <c r="C6680" t="s">
        <v>513</v>
      </c>
      <c r="D6680" t="s">
        <v>514</v>
      </c>
      <c r="E6680">
        <v>2013</v>
      </c>
      <c r="F6680" t="s">
        <v>722</v>
      </c>
      <c r="G6680" t="s">
        <v>918</v>
      </c>
      <c r="H6680" s="3" t="s">
        <v>919</v>
      </c>
      <c r="I6680" s="8">
        <v>-9.9558330000000002</v>
      </c>
      <c r="J6680" s="8">
        <v>-67.872777999999997</v>
      </c>
      <c r="K6680">
        <v>2210000</v>
      </c>
      <c r="L6680" t="s">
        <v>67</v>
      </c>
      <c r="M6680" t="s">
        <v>636</v>
      </c>
      <c r="N6680" t="s">
        <v>577</v>
      </c>
      <c r="O6680" s="12">
        <v>2005</v>
      </c>
      <c r="P6680" s="12">
        <v>12</v>
      </c>
      <c r="Q6680" s="12">
        <v>2006</v>
      </c>
      <c r="R6680" s="12">
        <v>9</v>
      </c>
      <c r="S6680">
        <v>10</v>
      </c>
      <c r="T6680" s="7">
        <v>6</v>
      </c>
      <c r="U6680">
        <v>6</v>
      </c>
      <c r="V6680" t="s">
        <v>1060</v>
      </c>
      <c r="W6680">
        <f t="shared" si="79"/>
        <v>360</v>
      </c>
      <c r="X6680" s="5">
        <v>3</v>
      </c>
      <c r="Y6680" s="15" t="s">
        <v>48</v>
      </c>
      <c r="Z6680" t="s">
        <v>55</v>
      </c>
      <c r="AA6680" t="s">
        <v>73</v>
      </c>
      <c r="AB6680">
        <v>0</v>
      </c>
      <c r="AC6680" s="68" t="s">
        <v>1493</v>
      </c>
      <c r="AD6680" s="68" t="s">
        <v>1650</v>
      </c>
      <c r="AE6680" t="s">
        <v>1492</v>
      </c>
    </row>
    <row r="6681" spans="1:31" ht="14.4" x14ac:dyDescent="0.3">
      <c r="A6681">
        <v>56</v>
      </c>
      <c r="B6681" t="s">
        <v>24</v>
      </c>
      <c r="C6681" t="s">
        <v>513</v>
      </c>
      <c r="D6681" t="s">
        <v>514</v>
      </c>
      <c r="E6681">
        <v>2013</v>
      </c>
      <c r="F6681" t="s">
        <v>722</v>
      </c>
      <c r="G6681" t="s">
        <v>918</v>
      </c>
      <c r="H6681" s="3" t="s">
        <v>919</v>
      </c>
      <c r="I6681" s="8">
        <v>-9.9558330000000002</v>
      </c>
      <c r="J6681" s="8">
        <v>-67.872777999999997</v>
      </c>
      <c r="K6681">
        <v>2210000</v>
      </c>
      <c r="L6681" t="s">
        <v>67</v>
      </c>
      <c r="M6681" t="s">
        <v>636</v>
      </c>
      <c r="N6681" t="s">
        <v>577</v>
      </c>
      <c r="O6681" s="12">
        <v>2005</v>
      </c>
      <c r="P6681" s="12">
        <v>12</v>
      </c>
      <c r="Q6681" s="12">
        <v>2006</v>
      </c>
      <c r="R6681" s="12">
        <v>9</v>
      </c>
      <c r="S6681">
        <v>10</v>
      </c>
      <c r="T6681" s="7">
        <v>6</v>
      </c>
      <c r="U6681">
        <v>6</v>
      </c>
      <c r="V6681" t="s">
        <v>1060</v>
      </c>
      <c r="W6681">
        <f t="shared" si="79"/>
        <v>360</v>
      </c>
      <c r="X6681" s="5">
        <v>3</v>
      </c>
      <c r="Y6681" s="15" t="s">
        <v>48</v>
      </c>
      <c r="Z6681" t="s">
        <v>83</v>
      </c>
      <c r="AA6681" t="s">
        <v>128</v>
      </c>
      <c r="AB6681">
        <v>4</v>
      </c>
      <c r="AC6681" s="68" t="s">
        <v>1493</v>
      </c>
      <c r="AD6681" s="68" t="s">
        <v>1650</v>
      </c>
      <c r="AE6681" t="s">
        <v>1492</v>
      </c>
    </row>
    <row r="6682" spans="1:31" ht="14.4" x14ac:dyDescent="0.3">
      <c r="A6682">
        <v>56</v>
      </c>
      <c r="B6682" t="s">
        <v>24</v>
      </c>
      <c r="C6682" t="s">
        <v>513</v>
      </c>
      <c r="D6682" t="s">
        <v>514</v>
      </c>
      <c r="E6682">
        <v>2013</v>
      </c>
      <c r="F6682" t="s">
        <v>722</v>
      </c>
      <c r="G6682" t="s">
        <v>918</v>
      </c>
      <c r="H6682" s="3" t="s">
        <v>919</v>
      </c>
      <c r="I6682" s="8">
        <v>-9.9558330000000002</v>
      </c>
      <c r="J6682" s="8">
        <v>-67.872777999999997</v>
      </c>
      <c r="K6682">
        <v>2210000</v>
      </c>
      <c r="L6682" t="s">
        <v>67</v>
      </c>
      <c r="M6682" t="s">
        <v>636</v>
      </c>
      <c r="N6682" t="s">
        <v>577</v>
      </c>
      <c r="O6682" s="12">
        <v>2005</v>
      </c>
      <c r="P6682" s="12">
        <v>12</v>
      </c>
      <c r="Q6682" s="12">
        <v>2006</v>
      </c>
      <c r="R6682" s="12">
        <v>9</v>
      </c>
      <c r="S6682">
        <v>10</v>
      </c>
      <c r="T6682" s="7">
        <v>6</v>
      </c>
      <c r="U6682">
        <v>6</v>
      </c>
      <c r="V6682" t="s">
        <v>1060</v>
      </c>
      <c r="W6682">
        <f t="shared" si="79"/>
        <v>360</v>
      </c>
      <c r="X6682" s="5">
        <v>3</v>
      </c>
      <c r="Y6682" s="15" t="s">
        <v>48</v>
      </c>
      <c r="Z6682" t="s">
        <v>83</v>
      </c>
      <c r="AA6682" t="s">
        <v>84</v>
      </c>
      <c r="AB6682">
        <v>95</v>
      </c>
      <c r="AC6682" s="68" t="s">
        <v>1493</v>
      </c>
      <c r="AD6682" s="68" t="s">
        <v>1650</v>
      </c>
      <c r="AE6682" t="s">
        <v>1492</v>
      </c>
    </row>
    <row r="6683" spans="1:31" ht="14.4" x14ac:dyDescent="0.3">
      <c r="A6683">
        <v>56</v>
      </c>
      <c r="B6683" t="s">
        <v>24</v>
      </c>
      <c r="C6683" t="s">
        <v>513</v>
      </c>
      <c r="D6683" t="s">
        <v>514</v>
      </c>
      <c r="E6683">
        <v>2013</v>
      </c>
      <c r="F6683" t="s">
        <v>722</v>
      </c>
      <c r="G6683" t="s">
        <v>918</v>
      </c>
      <c r="H6683" s="3" t="s">
        <v>919</v>
      </c>
      <c r="I6683" s="8">
        <v>-9.9558330000000002</v>
      </c>
      <c r="J6683" s="8">
        <v>-67.872777999999997</v>
      </c>
      <c r="K6683">
        <v>2210000</v>
      </c>
      <c r="L6683" t="s">
        <v>67</v>
      </c>
      <c r="M6683" t="s">
        <v>636</v>
      </c>
      <c r="N6683" t="s">
        <v>577</v>
      </c>
      <c r="O6683" s="12">
        <v>2005</v>
      </c>
      <c r="P6683" s="12">
        <v>12</v>
      </c>
      <c r="Q6683" s="12">
        <v>2006</v>
      </c>
      <c r="R6683" s="12">
        <v>9</v>
      </c>
      <c r="S6683">
        <v>10</v>
      </c>
      <c r="T6683" s="7">
        <v>6</v>
      </c>
      <c r="U6683">
        <v>6</v>
      </c>
      <c r="V6683" t="s">
        <v>1060</v>
      </c>
      <c r="W6683">
        <f t="shared" si="79"/>
        <v>360</v>
      </c>
      <c r="X6683" s="5">
        <v>3</v>
      </c>
      <c r="Y6683" s="15" t="s">
        <v>48</v>
      </c>
      <c r="Z6683" t="s">
        <v>83</v>
      </c>
      <c r="AA6683" t="s">
        <v>911</v>
      </c>
      <c r="AB6683">
        <v>85</v>
      </c>
      <c r="AC6683" s="68" t="s">
        <v>1493</v>
      </c>
      <c r="AD6683" s="68" t="s">
        <v>1650</v>
      </c>
      <c r="AE6683" t="s">
        <v>1492</v>
      </c>
    </row>
    <row r="6684" spans="1:31" ht="14.4" x14ac:dyDescent="0.3">
      <c r="A6684">
        <v>56</v>
      </c>
      <c r="B6684" t="s">
        <v>24</v>
      </c>
      <c r="C6684" t="s">
        <v>513</v>
      </c>
      <c r="D6684" t="s">
        <v>514</v>
      </c>
      <c r="E6684">
        <v>2013</v>
      </c>
      <c r="F6684" t="s">
        <v>722</v>
      </c>
      <c r="G6684" t="s">
        <v>918</v>
      </c>
      <c r="H6684" s="3" t="s">
        <v>919</v>
      </c>
      <c r="I6684" s="8">
        <v>-9.9558330000000002</v>
      </c>
      <c r="J6684" s="8">
        <v>-67.872777999999997</v>
      </c>
      <c r="K6684">
        <v>2210000</v>
      </c>
      <c r="L6684" t="s">
        <v>67</v>
      </c>
      <c r="M6684" t="s">
        <v>636</v>
      </c>
      <c r="N6684" t="s">
        <v>577</v>
      </c>
      <c r="O6684" s="12">
        <v>2005</v>
      </c>
      <c r="P6684" s="12">
        <v>12</v>
      </c>
      <c r="Q6684" s="12">
        <v>2006</v>
      </c>
      <c r="R6684" s="12">
        <v>9</v>
      </c>
      <c r="S6684">
        <v>10</v>
      </c>
      <c r="T6684" s="7">
        <v>6</v>
      </c>
      <c r="U6684">
        <v>6</v>
      </c>
      <c r="V6684" t="s">
        <v>1060</v>
      </c>
      <c r="W6684">
        <f t="shared" si="79"/>
        <v>360</v>
      </c>
      <c r="X6684" s="5">
        <v>3</v>
      </c>
      <c r="Y6684" s="15" t="s">
        <v>48</v>
      </c>
      <c r="Z6684" t="s">
        <v>83</v>
      </c>
      <c r="AA6684" t="s">
        <v>902</v>
      </c>
      <c r="AB6684">
        <v>13</v>
      </c>
      <c r="AC6684" s="68" t="s">
        <v>1493</v>
      </c>
      <c r="AD6684" s="68" t="s">
        <v>1650</v>
      </c>
      <c r="AE6684" t="s">
        <v>1492</v>
      </c>
    </row>
    <row r="6685" spans="1:31" ht="14.4" x14ac:dyDescent="0.3">
      <c r="A6685">
        <v>56</v>
      </c>
      <c r="B6685" t="s">
        <v>24</v>
      </c>
      <c r="C6685" t="s">
        <v>513</v>
      </c>
      <c r="D6685" t="s">
        <v>514</v>
      </c>
      <c r="E6685">
        <v>2013</v>
      </c>
      <c r="F6685" t="s">
        <v>722</v>
      </c>
      <c r="G6685" t="s">
        <v>918</v>
      </c>
      <c r="H6685" s="3" t="s">
        <v>919</v>
      </c>
      <c r="I6685" s="8">
        <v>-9.9558330000000002</v>
      </c>
      <c r="J6685" s="8">
        <v>-67.872777999999997</v>
      </c>
      <c r="K6685">
        <v>2210000</v>
      </c>
      <c r="L6685" t="s">
        <v>67</v>
      </c>
      <c r="M6685" t="s">
        <v>636</v>
      </c>
      <c r="N6685" t="s">
        <v>577</v>
      </c>
      <c r="O6685" s="12">
        <v>2005</v>
      </c>
      <c r="P6685" s="12">
        <v>12</v>
      </c>
      <c r="Q6685" s="12">
        <v>2006</v>
      </c>
      <c r="R6685" s="12">
        <v>9</v>
      </c>
      <c r="S6685">
        <v>10</v>
      </c>
      <c r="T6685" s="7">
        <v>6</v>
      </c>
      <c r="U6685">
        <v>6</v>
      </c>
      <c r="V6685" t="s">
        <v>1060</v>
      </c>
      <c r="W6685">
        <f t="shared" si="79"/>
        <v>360</v>
      </c>
      <c r="X6685" s="5">
        <v>3</v>
      </c>
      <c r="Y6685" s="15" t="s">
        <v>48</v>
      </c>
      <c r="Z6685" t="s">
        <v>83</v>
      </c>
      <c r="AA6685" t="s">
        <v>87</v>
      </c>
      <c r="AB6685">
        <v>69</v>
      </c>
      <c r="AC6685" s="68" t="s">
        <v>1493</v>
      </c>
      <c r="AD6685" s="68" t="s">
        <v>1650</v>
      </c>
      <c r="AE6685" t="s">
        <v>1492</v>
      </c>
    </row>
    <row r="6686" spans="1:31" ht="14.4" x14ac:dyDescent="0.3">
      <c r="A6686">
        <v>56</v>
      </c>
      <c r="B6686" t="s">
        <v>24</v>
      </c>
      <c r="C6686" t="s">
        <v>513</v>
      </c>
      <c r="D6686" t="s">
        <v>514</v>
      </c>
      <c r="E6686">
        <v>2013</v>
      </c>
      <c r="F6686" t="s">
        <v>722</v>
      </c>
      <c r="G6686" t="s">
        <v>918</v>
      </c>
      <c r="H6686" s="3" t="s">
        <v>919</v>
      </c>
      <c r="I6686" s="8">
        <v>-9.9558330000000002</v>
      </c>
      <c r="J6686" s="8">
        <v>-67.872777999999997</v>
      </c>
      <c r="K6686">
        <v>2210000</v>
      </c>
      <c r="L6686" t="s">
        <v>67</v>
      </c>
      <c r="M6686" t="s">
        <v>636</v>
      </c>
      <c r="N6686" t="s">
        <v>577</v>
      </c>
      <c r="O6686" s="12">
        <v>2005</v>
      </c>
      <c r="P6686" s="12">
        <v>12</v>
      </c>
      <c r="Q6686" s="12">
        <v>2006</v>
      </c>
      <c r="R6686" s="12">
        <v>9</v>
      </c>
      <c r="S6686">
        <v>10</v>
      </c>
      <c r="T6686" s="7">
        <v>6</v>
      </c>
      <c r="U6686">
        <v>6</v>
      </c>
      <c r="V6686" t="s">
        <v>1060</v>
      </c>
      <c r="W6686">
        <f t="shared" si="79"/>
        <v>360</v>
      </c>
      <c r="X6686" s="5">
        <v>3</v>
      </c>
      <c r="Y6686" s="15" t="s">
        <v>48</v>
      </c>
      <c r="Z6686" t="s">
        <v>83</v>
      </c>
      <c r="AA6686" t="s">
        <v>906</v>
      </c>
      <c r="AB6686">
        <v>63</v>
      </c>
      <c r="AC6686" s="68" t="s">
        <v>1493</v>
      </c>
      <c r="AD6686" s="68" t="s">
        <v>1650</v>
      </c>
      <c r="AE6686" t="s">
        <v>1492</v>
      </c>
    </row>
    <row r="6687" spans="1:31" ht="14.4" x14ac:dyDescent="0.3">
      <c r="A6687">
        <v>56</v>
      </c>
      <c r="B6687" t="s">
        <v>24</v>
      </c>
      <c r="C6687" t="s">
        <v>513</v>
      </c>
      <c r="D6687" t="s">
        <v>514</v>
      </c>
      <c r="E6687">
        <v>2013</v>
      </c>
      <c r="F6687" t="s">
        <v>722</v>
      </c>
      <c r="G6687" t="s">
        <v>918</v>
      </c>
      <c r="H6687" s="3" t="s">
        <v>919</v>
      </c>
      <c r="I6687" s="8">
        <v>-9.9558330000000002</v>
      </c>
      <c r="J6687" s="8">
        <v>-67.872777999999997</v>
      </c>
      <c r="K6687">
        <v>2210000</v>
      </c>
      <c r="L6687" t="s">
        <v>67</v>
      </c>
      <c r="M6687" t="s">
        <v>636</v>
      </c>
      <c r="N6687" t="s">
        <v>577</v>
      </c>
      <c r="O6687" s="12">
        <v>2005</v>
      </c>
      <c r="P6687" s="12">
        <v>12</v>
      </c>
      <c r="Q6687" s="12">
        <v>2006</v>
      </c>
      <c r="R6687" s="12">
        <v>9</v>
      </c>
      <c r="S6687">
        <v>10</v>
      </c>
      <c r="T6687" s="7">
        <v>6</v>
      </c>
      <c r="U6687">
        <v>6</v>
      </c>
      <c r="V6687" t="s">
        <v>1060</v>
      </c>
      <c r="W6687">
        <f t="shared" si="79"/>
        <v>360</v>
      </c>
      <c r="X6687" s="5">
        <v>3</v>
      </c>
      <c r="Y6687" s="15" t="s">
        <v>48</v>
      </c>
      <c r="Z6687" t="s">
        <v>90</v>
      </c>
      <c r="AA6687" t="s">
        <v>279</v>
      </c>
      <c r="AB6687">
        <v>0</v>
      </c>
      <c r="AC6687" s="68" t="s">
        <v>1493</v>
      </c>
      <c r="AD6687" s="68" t="s">
        <v>1650</v>
      </c>
      <c r="AE6687" t="s">
        <v>1492</v>
      </c>
    </row>
    <row r="6688" spans="1:31" ht="14.4" x14ac:dyDescent="0.3">
      <c r="A6688">
        <v>56</v>
      </c>
      <c r="B6688" t="s">
        <v>24</v>
      </c>
      <c r="C6688" t="s">
        <v>513</v>
      </c>
      <c r="D6688" t="s">
        <v>514</v>
      </c>
      <c r="E6688">
        <v>2013</v>
      </c>
      <c r="F6688" t="s">
        <v>722</v>
      </c>
      <c r="G6688" t="s">
        <v>918</v>
      </c>
      <c r="H6688" s="3" t="s">
        <v>919</v>
      </c>
      <c r="I6688" s="8">
        <v>-9.9558330000000002</v>
      </c>
      <c r="J6688" s="8">
        <v>-67.872777999999997</v>
      </c>
      <c r="K6688">
        <v>2210000</v>
      </c>
      <c r="L6688" t="s">
        <v>67</v>
      </c>
      <c r="M6688" t="s">
        <v>636</v>
      </c>
      <c r="N6688" t="s">
        <v>577</v>
      </c>
      <c r="O6688" s="12">
        <v>2005</v>
      </c>
      <c r="P6688" s="12">
        <v>12</v>
      </c>
      <c r="Q6688" s="12">
        <v>2006</v>
      </c>
      <c r="R6688" s="12">
        <v>9</v>
      </c>
      <c r="S6688">
        <v>10</v>
      </c>
      <c r="T6688" s="7">
        <v>6</v>
      </c>
      <c r="U6688">
        <v>6</v>
      </c>
      <c r="V6688" t="s">
        <v>1060</v>
      </c>
      <c r="W6688">
        <f t="shared" si="79"/>
        <v>360</v>
      </c>
      <c r="X6688" s="5">
        <v>3</v>
      </c>
      <c r="Y6688" s="15" t="s">
        <v>48</v>
      </c>
      <c r="Z6688" t="s">
        <v>90</v>
      </c>
      <c r="AA6688" t="s">
        <v>666</v>
      </c>
      <c r="AB6688">
        <v>1</v>
      </c>
      <c r="AC6688" s="68" t="s">
        <v>1493</v>
      </c>
      <c r="AD6688" s="68" t="s">
        <v>1650</v>
      </c>
      <c r="AE6688" t="s">
        <v>1492</v>
      </c>
    </row>
    <row r="6689" spans="1:31" ht="14.4" x14ac:dyDescent="0.3">
      <c r="A6689">
        <v>56</v>
      </c>
      <c r="B6689" t="s">
        <v>24</v>
      </c>
      <c r="C6689" t="s">
        <v>513</v>
      </c>
      <c r="D6689" t="s">
        <v>514</v>
      </c>
      <c r="E6689">
        <v>2013</v>
      </c>
      <c r="F6689" t="s">
        <v>722</v>
      </c>
      <c r="G6689" t="s">
        <v>918</v>
      </c>
      <c r="H6689" s="3" t="s">
        <v>919</v>
      </c>
      <c r="I6689" s="8">
        <v>-9.9558330000000002</v>
      </c>
      <c r="J6689" s="8">
        <v>-67.872777999999997</v>
      </c>
      <c r="K6689">
        <v>2210000</v>
      </c>
      <c r="L6689" t="s">
        <v>67</v>
      </c>
      <c r="M6689" t="s">
        <v>636</v>
      </c>
      <c r="N6689" t="s">
        <v>577</v>
      </c>
      <c r="O6689" s="12">
        <v>2005</v>
      </c>
      <c r="P6689" s="12">
        <v>12</v>
      </c>
      <c r="Q6689" s="12">
        <v>2006</v>
      </c>
      <c r="R6689" s="12">
        <v>9</v>
      </c>
      <c r="S6689">
        <v>10</v>
      </c>
      <c r="T6689" s="7">
        <v>6</v>
      </c>
      <c r="U6689">
        <v>6</v>
      </c>
      <c r="V6689" t="s">
        <v>1060</v>
      </c>
      <c r="W6689">
        <f t="shared" si="79"/>
        <v>360</v>
      </c>
      <c r="X6689" s="5">
        <v>3</v>
      </c>
      <c r="Y6689" s="15" t="s">
        <v>48</v>
      </c>
      <c r="Z6689" t="s">
        <v>90</v>
      </c>
      <c r="AA6689" t="s">
        <v>917</v>
      </c>
      <c r="AB6689">
        <v>10</v>
      </c>
      <c r="AC6689" s="68" t="s">
        <v>1493</v>
      </c>
      <c r="AD6689" s="68" t="s">
        <v>1650</v>
      </c>
      <c r="AE6689" t="s">
        <v>1492</v>
      </c>
    </row>
    <row r="6690" spans="1:31" ht="14.4" x14ac:dyDescent="0.3">
      <c r="A6690">
        <v>56</v>
      </c>
      <c r="B6690" t="s">
        <v>24</v>
      </c>
      <c r="C6690" t="s">
        <v>513</v>
      </c>
      <c r="D6690" t="s">
        <v>514</v>
      </c>
      <c r="E6690">
        <v>2013</v>
      </c>
      <c r="F6690" t="s">
        <v>722</v>
      </c>
      <c r="G6690" t="s">
        <v>918</v>
      </c>
      <c r="H6690" s="3" t="s">
        <v>919</v>
      </c>
      <c r="I6690" s="8">
        <v>-9.9558330000000002</v>
      </c>
      <c r="J6690" s="8">
        <v>-67.872777999999997</v>
      </c>
      <c r="K6690">
        <v>2210000</v>
      </c>
      <c r="L6690" t="s">
        <v>67</v>
      </c>
      <c r="M6690" t="s">
        <v>636</v>
      </c>
      <c r="N6690" t="s">
        <v>577</v>
      </c>
      <c r="O6690" s="12">
        <v>2005</v>
      </c>
      <c r="P6690" s="12">
        <v>12</v>
      </c>
      <c r="Q6690" s="12">
        <v>2006</v>
      </c>
      <c r="R6690" s="12">
        <v>9</v>
      </c>
      <c r="S6690">
        <v>10</v>
      </c>
      <c r="T6690" s="7">
        <v>6</v>
      </c>
      <c r="U6690">
        <v>6</v>
      </c>
      <c r="V6690" t="s">
        <v>1060</v>
      </c>
      <c r="W6690">
        <f t="shared" si="79"/>
        <v>360</v>
      </c>
      <c r="X6690" s="5">
        <v>3</v>
      </c>
      <c r="Y6690" s="15" t="s">
        <v>48</v>
      </c>
      <c r="Z6690" t="s">
        <v>90</v>
      </c>
      <c r="AA6690" t="s">
        <v>91</v>
      </c>
      <c r="AB6690">
        <v>12</v>
      </c>
      <c r="AC6690" s="68" t="s">
        <v>1493</v>
      </c>
      <c r="AD6690" s="68" t="s">
        <v>1650</v>
      </c>
      <c r="AE6690" t="s">
        <v>1492</v>
      </c>
    </row>
    <row r="6691" spans="1:31" ht="14.4" x14ac:dyDescent="0.3">
      <c r="A6691">
        <v>56</v>
      </c>
      <c r="B6691" t="s">
        <v>24</v>
      </c>
      <c r="C6691" t="s">
        <v>513</v>
      </c>
      <c r="D6691" t="s">
        <v>514</v>
      </c>
      <c r="E6691">
        <v>2013</v>
      </c>
      <c r="F6691" t="s">
        <v>722</v>
      </c>
      <c r="G6691" t="s">
        <v>920</v>
      </c>
      <c r="H6691" s="3" t="s">
        <v>921</v>
      </c>
      <c r="I6691" s="8">
        <v>-9.9566669999999995</v>
      </c>
      <c r="J6691" s="8">
        <v>-67.804444000000004</v>
      </c>
      <c r="K6691">
        <v>1190000</v>
      </c>
      <c r="L6691" t="s">
        <v>67</v>
      </c>
      <c r="M6691" t="s">
        <v>636</v>
      </c>
      <c r="N6691" t="s">
        <v>577</v>
      </c>
      <c r="O6691" s="12">
        <v>2005</v>
      </c>
      <c r="P6691" s="12">
        <v>12</v>
      </c>
      <c r="Q6691" s="12">
        <v>2006</v>
      </c>
      <c r="R6691" s="12">
        <v>9</v>
      </c>
      <c r="S6691">
        <v>10</v>
      </c>
      <c r="T6691" s="7">
        <v>6</v>
      </c>
      <c r="U6691">
        <v>6</v>
      </c>
      <c r="V6691" t="s">
        <v>1060</v>
      </c>
      <c r="W6691">
        <f t="shared" si="79"/>
        <v>360</v>
      </c>
      <c r="X6691" s="5">
        <v>3</v>
      </c>
      <c r="Y6691" s="15" t="s">
        <v>48</v>
      </c>
      <c r="Z6691" t="s">
        <v>49</v>
      </c>
      <c r="AA6691" t="s">
        <v>1105</v>
      </c>
      <c r="AB6691">
        <v>3</v>
      </c>
      <c r="AC6691" s="68" t="s">
        <v>1493</v>
      </c>
      <c r="AD6691" s="68" t="s">
        <v>1650</v>
      </c>
      <c r="AE6691" t="s">
        <v>1492</v>
      </c>
    </row>
    <row r="6692" spans="1:31" ht="14.4" x14ac:dyDescent="0.3">
      <c r="A6692">
        <v>56</v>
      </c>
      <c r="B6692" t="s">
        <v>24</v>
      </c>
      <c r="C6692" t="s">
        <v>513</v>
      </c>
      <c r="D6692" t="s">
        <v>514</v>
      </c>
      <c r="E6692">
        <v>2013</v>
      </c>
      <c r="F6692" t="s">
        <v>722</v>
      </c>
      <c r="G6692" t="s">
        <v>920</v>
      </c>
      <c r="H6692" s="3" t="s">
        <v>921</v>
      </c>
      <c r="I6692" s="8">
        <v>-9.9566669999999995</v>
      </c>
      <c r="J6692" s="8">
        <v>-67.804444000000004</v>
      </c>
      <c r="K6692">
        <v>1190000</v>
      </c>
      <c r="L6692" t="s">
        <v>67</v>
      </c>
      <c r="M6692" t="s">
        <v>636</v>
      </c>
      <c r="N6692" t="s">
        <v>577</v>
      </c>
      <c r="O6692" s="12">
        <v>2005</v>
      </c>
      <c r="P6692" s="12">
        <v>12</v>
      </c>
      <c r="Q6692" s="12">
        <v>2006</v>
      </c>
      <c r="R6692" s="12">
        <v>9</v>
      </c>
      <c r="S6692">
        <v>10</v>
      </c>
      <c r="T6692" s="7">
        <v>6</v>
      </c>
      <c r="U6692">
        <v>6</v>
      </c>
      <c r="V6692" t="s">
        <v>1060</v>
      </c>
      <c r="W6692">
        <f t="shared" si="79"/>
        <v>360</v>
      </c>
      <c r="X6692" s="5">
        <v>3</v>
      </c>
      <c r="Y6692" s="15" t="s">
        <v>48</v>
      </c>
      <c r="Z6692" t="s">
        <v>49</v>
      </c>
      <c r="AA6692" t="s">
        <v>483</v>
      </c>
      <c r="AB6692">
        <v>0</v>
      </c>
      <c r="AC6692" s="68" t="s">
        <v>1493</v>
      </c>
      <c r="AD6692" s="68" t="s">
        <v>1650</v>
      </c>
      <c r="AE6692" t="s">
        <v>1492</v>
      </c>
    </row>
    <row r="6693" spans="1:31" ht="14.4" x14ac:dyDescent="0.3">
      <c r="A6693">
        <v>56</v>
      </c>
      <c r="B6693" t="s">
        <v>24</v>
      </c>
      <c r="C6693" t="s">
        <v>513</v>
      </c>
      <c r="D6693" t="s">
        <v>514</v>
      </c>
      <c r="E6693">
        <v>2013</v>
      </c>
      <c r="F6693" t="s">
        <v>722</v>
      </c>
      <c r="G6693" t="s">
        <v>920</v>
      </c>
      <c r="H6693" s="3" t="s">
        <v>921</v>
      </c>
      <c r="I6693" s="8">
        <v>-9.9566669999999995</v>
      </c>
      <c r="J6693" s="8">
        <v>-67.804444000000004</v>
      </c>
      <c r="K6693">
        <v>1190000</v>
      </c>
      <c r="L6693" t="s">
        <v>67</v>
      </c>
      <c r="M6693" t="s">
        <v>636</v>
      </c>
      <c r="N6693" t="s">
        <v>577</v>
      </c>
      <c r="O6693" s="12">
        <v>2005</v>
      </c>
      <c r="P6693" s="12">
        <v>12</v>
      </c>
      <c r="Q6693" s="12">
        <v>2006</v>
      </c>
      <c r="R6693" s="12">
        <v>9</v>
      </c>
      <c r="S6693">
        <v>10</v>
      </c>
      <c r="T6693" s="7">
        <v>6</v>
      </c>
      <c r="U6693">
        <v>6</v>
      </c>
      <c r="V6693" t="s">
        <v>1060</v>
      </c>
      <c r="W6693">
        <f t="shared" si="79"/>
        <v>360</v>
      </c>
      <c r="X6693" s="5">
        <v>3</v>
      </c>
      <c r="Y6693" s="15" t="s">
        <v>48</v>
      </c>
      <c r="Z6693" t="s">
        <v>49</v>
      </c>
      <c r="AA6693" t="s">
        <v>490</v>
      </c>
      <c r="AB6693">
        <v>0</v>
      </c>
      <c r="AC6693" s="68" t="s">
        <v>1493</v>
      </c>
      <c r="AD6693" s="68" t="s">
        <v>1650</v>
      </c>
      <c r="AE6693" t="s">
        <v>1492</v>
      </c>
    </row>
    <row r="6694" spans="1:31" ht="14.4" x14ac:dyDescent="0.3">
      <c r="A6694">
        <v>56</v>
      </c>
      <c r="B6694" t="s">
        <v>24</v>
      </c>
      <c r="C6694" t="s">
        <v>513</v>
      </c>
      <c r="D6694" t="s">
        <v>514</v>
      </c>
      <c r="E6694">
        <v>2013</v>
      </c>
      <c r="F6694" t="s">
        <v>722</v>
      </c>
      <c r="G6694" t="s">
        <v>920</v>
      </c>
      <c r="H6694" s="3" t="s">
        <v>921</v>
      </c>
      <c r="I6694" s="8">
        <v>-9.9566669999999995</v>
      </c>
      <c r="J6694" s="8">
        <v>-67.804444000000004</v>
      </c>
      <c r="K6694">
        <v>1190000</v>
      </c>
      <c r="L6694" t="s">
        <v>67</v>
      </c>
      <c r="M6694" t="s">
        <v>636</v>
      </c>
      <c r="N6694" t="s">
        <v>577</v>
      </c>
      <c r="O6694" s="12">
        <v>2005</v>
      </c>
      <c r="P6694" s="12">
        <v>12</v>
      </c>
      <c r="Q6694" s="12">
        <v>2006</v>
      </c>
      <c r="R6694" s="12">
        <v>9</v>
      </c>
      <c r="S6694">
        <v>10</v>
      </c>
      <c r="T6694" s="7">
        <v>6</v>
      </c>
      <c r="U6694">
        <v>6</v>
      </c>
      <c r="V6694" t="s">
        <v>1060</v>
      </c>
      <c r="W6694">
        <f t="shared" si="79"/>
        <v>360</v>
      </c>
      <c r="X6694" s="5">
        <v>3</v>
      </c>
      <c r="Y6694" s="15" t="s">
        <v>48</v>
      </c>
      <c r="Z6694" t="s">
        <v>49</v>
      </c>
      <c r="AA6694" t="s">
        <v>1079</v>
      </c>
      <c r="AB6694">
        <v>0</v>
      </c>
      <c r="AC6694" s="68" t="s">
        <v>1493</v>
      </c>
      <c r="AD6694" s="68" t="s">
        <v>1650</v>
      </c>
      <c r="AE6694" t="s">
        <v>1492</v>
      </c>
    </row>
    <row r="6695" spans="1:31" ht="14.4" x14ac:dyDescent="0.3">
      <c r="A6695">
        <v>56</v>
      </c>
      <c r="B6695" t="s">
        <v>24</v>
      </c>
      <c r="C6695" t="s">
        <v>513</v>
      </c>
      <c r="D6695" t="s">
        <v>514</v>
      </c>
      <c r="E6695">
        <v>2013</v>
      </c>
      <c r="F6695" t="s">
        <v>722</v>
      </c>
      <c r="G6695" t="s">
        <v>920</v>
      </c>
      <c r="H6695" s="3" t="s">
        <v>921</v>
      </c>
      <c r="I6695" s="8">
        <v>-9.9566669999999995</v>
      </c>
      <c r="J6695" s="8">
        <v>-67.804444000000004</v>
      </c>
      <c r="K6695">
        <v>1190000</v>
      </c>
      <c r="L6695" t="s">
        <v>67</v>
      </c>
      <c r="M6695" t="s">
        <v>636</v>
      </c>
      <c r="N6695" t="s">
        <v>577</v>
      </c>
      <c r="O6695" s="12">
        <v>2005</v>
      </c>
      <c r="P6695" s="12">
        <v>12</v>
      </c>
      <c r="Q6695" s="12">
        <v>2006</v>
      </c>
      <c r="R6695" s="12">
        <v>9</v>
      </c>
      <c r="S6695">
        <v>10</v>
      </c>
      <c r="T6695" s="7">
        <v>6</v>
      </c>
      <c r="U6695">
        <v>6</v>
      </c>
      <c r="V6695" t="s">
        <v>1060</v>
      </c>
      <c r="W6695">
        <f t="shared" si="79"/>
        <v>360</v>
      </c>
      <c r="X6695" s="5">
        <v>3</v>
      </c>
      <c r="Y6695" s="15" t="s">
        <v>48</v>
      </c>
      <c r="Z6695" t="s">
        <v>49</v>
      </c>
      <c r="AA6695" t="s">
        <v>50</v>
      </c>
      <c r="AB6695">
        <v>4</v>
      </c>
      <c r="AC6695" s="68" t="s">
        <v>1493</v>
      </c>
      <c r="AD6695" s="68" t="s">
        <v>1650</v>
      </c>
      <c r="AE6695" t="s">
        <v>1492</v>
      </c>
    </row>
    <row r="6696" spans="1:31" ht="14.4" x14ac:dyDescent="0.3">
      <c r="A6696">
        <v>56</v>
      </c>
      <c r="B6696" t="s">
        <v>24</v>
      </c>
      <c r="C6696" t="s">
        <v>513</v>
      </c>
      <c r="D6696" t="s">
        <v>514</v>
      </c>
      <c r="E6696">
        <v>2013</v>
      </c>
      <c r="F6696" t="s">
        <v>722</v>
      </c>
      <c r="G6696" t="s">
        <v>920</v>
      </c>
      <c r="H6696" s="3" t="s">
        <v>921</v>
      </c>
      <c r="I6696" s="8">
        <v>-9.9566669999999995</v>
      </c>
      <c r="J6696" s="8">
        <v>-67.804444000000004</v>
      </c>
      <c r="K6696">
        <v>1190000</v>
      </c>
      <c r="L6696" t="s">
        <v>67</v>
      </c>
      <c r="M6696" t="s">
        <v>636</v>
      </c>
      <c r="N6696" t="s">
        <v>577</v>
      </c>
      <c r="O6696" s="12">
        <v>2005</v>
      </c>
      <c r="P6696" s="12">
        <v>12</v>
      </c>
      <c r="Q6696" s="12">
        <v>2006</v>
      </c>
      <c r="R6696" s="12">
        <v>9</v>
      </c>
      <c r="S6696">
        <v>10</v>
      </c>
      <c r="T6696" s="7">
        <v>6</v>
      </c>
      <c r="U6696">
        <v>6</v>
      </c>
      <c r="V6696" t="s">
        <v>1060</v>
      </c>
      <c r="W6696">
        <f t="shared" si="79"/>
        <v>360</v>
      </c>
      <c r="X6696" s="5">
        <v>3</v>
      </c>
      <c r="Y6696" s="15" t="s">
        <v>48</v>
      </c>
      <c r="Z6696" t="s">
        <v>55</v>
      </c>
      <c r="AA6696" t="s">
        <v>1080</v>
      </c>
      <c r="AB6696">
        <v>7</v>
      </c>
      <c r="AC6696" s="68" t="s">
        <v>1493</v>
      </c>
      <c r="AD6696" s="68" t="s">
        <v>1650</v>
      </c>
      <c r="AE6696" t="s">
        <v>1492</v>
      </c>
    </row>
    <row r="6697" spans="1:31" ht="14.4" x14ac:dyDescent="0.3">
      <c r="A6697">
        <v>56</v>
      </c>
      <c r="B6697" t="s">
        <v>24</v>
      </c>
      <c r="C6697" t="s">
        <v>513</v>
      </c>
      <c r="D6697" t="s">
        <v>514</v>
      </c>
      <c r="E6697">
        <v>2013</v>
      </c>
      <c r="F6697" t="s">
        <v>722</v>
      </c>
      <c r="G6697" t="s">
        <v>920</v>
      </c>
      <c r="H6697" s="3" t="s">
        <v>921</v>
      </c>
      <c r="I6697" s="8">
        <v>-9.9566669999999995</v>
      </c>
      <c r="J6697" s="8">
        <v>-67.804444000000004</v>
      </c>
      <c r="K6697">
        <v>1190000</v>
      </c>
      <c r="L6697" t="s">
        <v>67</v>
      </c>
      <c r="M6697" t="s">
        <v>636</v>
      </c>
      <c r="N6697" t="s">
        <v>577</v>
      </c>
      <c r="O6697" s="12">
        <v>2005</v>
      </c>
      <c r="P6697" s="12">
        <v>12</v>
      </c>
      <c r="Q6697" s="12">
        <v>2006</v>
      </c>
      <c r="R6697" s="12">
        <v>9</v>
      </c>
      <c r="S6697">
        <v>10</v>
      </c>
      <c r="T6697" s="7">
        <v>6</v>
      </c>
      <c r="U6697">
        <v>6</v>
      </c>
      <c r="V6697" t="s">
        <v>1060</v>
      </c>
      <c r="W6697">
        <f t="shared" si="79"/>
        <v>360</v>
      </c>
      <c r="X6697" s="5">
        <v>3</v>
      </c>
      <c r="Y6697" s="15" t="s">
        <v>48</v>
      </c>
      <c r="Z6697" t="s">
        <v>55</v>
      </c>
      <c r="AA6697" t="s">
        <v>859</v>
      </c>
      <c r="AB6697">
        <v>10</v>
      </c>
      <c r="AC6697" s="68" t="s">
        <v>1493</v>
      </c>
      <c r="AD6697" s="68" t="s">
        <v>1650</v>
      </c>
      <c r="AE6697" t="s">
        <v>1492</v>
      </c>
    </row>
    <row r="6698" spans="1:31" ht="14.4" x14ac:dyDescent="0.3">
      <c r="A6698">
        <v>56</v>
      </c>
      <c r="B6698" t="s">
        <v>24</v>
      </c>
      <c r="C6698" t="s">
        <v>513</v>
      </c>
      <c r="D6698" t="s">
        <v>514</v>
      </c>
      <c r="E6698">
        <v>2013</v>
      </c>
      <c r="F6698" t="s">
        <v>722</v>
      </c>
      <c r="G6698" t="s">
        <v>920</v>
      </c>
      <c r="H6698" s="3" t="s">
        <v>921</v>
      </c>
      <c r="I6698" s="8">
        <v>-9.9566669999999995</v>
      </c>
      <c r="J6698" s="8">
        <v>-67.804444000000004</v>
      </c>
      <c r="K6698">
        <v>1190000</v>
      </c>
      <c r="L6698" t="s">
        <v>67</v>
      </c>
      <c r="M6698" t="s">
        <v>636</v>
      </c>
      <c r="N6698" t="s">
        <v>577</v>
      </c>
      <c r="O6698" s="12">
        <v>2005</v>
      </c>
      <c r="P6698" s="12">
        <v>12</v>
      </c>
      <c r="Q6698" s="12">
        <v>2006</v>
      </c>
      <c r="R6698" s="12">
        <v>9</v>
      </c>
      <c r="S6698">
        <v>10</v>
      </c>
      <c r="T6698" s="7">
        <v>6</v>
      </c>
      <c r="U6698">
        <v>6</v>
      </c>
      <c r="V6698" t="s">
        <v>1060</v>
      </c>
      <c r="W6698">
        <f t="shared" si="79"/>
        <v>360</v>
      </c>
      <c r="X6698" s="5">
        <v>3</v>
      </c>
      <c r="Y6698" s="15" t="s">
        <v>48</v>
      </c>
      <c r="Z6698" t="s">
        <v>55</v>
      </c>
      <c r="AA6698" t="s">
        <v>1054</v>
      </c>
      <c r="AB6698">
        <v>0</v>
      </c>
      <c r="AC6698" s="68" t="s">
        <v>1493</v>
      </c>
      <c r="AD6698" s="68" t="s">
        <v>1650</v>
      </c>
      <c r="AE6698" t="s">
        <v>1492</v>
      </c>
    </row>
    <row r="6699" spans="1:31" ht="14.4" x14ac:dyDescent="0.3">
      <c r="A6699">
        <v>56</v>
      </c>
      <c r="B6699" t="s">
        <v>24</v>
      </c>
      <c r="C6699" t="s">
        <v>513</v>
      </c>
      <c r="D6699" t="s">
        <v>514</v>
      </c>
      <c r="E6699">
        <v>2013</v>
      </c>
      <c r="F6699" t="s">
        <v>722</v>
      </c>
      <c r="G6699" t="s">
        <v>920</v>
      </c>
      <c r="H6699" s="3" t="s">
        <v>921</v>
      </c>
      <c r="I6699" s="8">
        <v>-9.9566669999999995</v>
      </c>
      <c r="J6699" s="8">
        <v>-67.804444000000004</v>
      </c>
      <c r="K6699">
        <v>1190000</v>
      </c>
      <c r="L6699" t="s">
        <v>67</v>
      </c>
      <c r="M6699" t="s">
        <v>636</v>
      </c>
      <c r="N6699" t="s">
        <v>577</v>
      </c>
      <c r="O6699" s="12">
        <v>2005</v>
      </c>
      <c r="P6699" s="12">
        <v>12</v>
      </c>
      <c r="Q6699" s="12">
        <v>2006</v>
      </c>
      <c r="R6699" s="12">
        <v>9</v>
      </c>
      <c r="S6699">
        <v>10</v>
      </c>
      <c r="T6699" s="7">
        <v>6</v>
      </c>
      <c r="U6699">
        <v>6</v>
      </c>
      <c r="V6699" t="s">
        <v>1060</v>
      </c>
      <c r="W6699">
        <f t="shared" si="79"/>
        <v>360</v>
      </c>
      <c r="X6699" s="5">
        <v>3</v>
      </c>
      <c r="Y6699" s="15" t="s">
        <v>48</v>
      </c>
      <c r="Z6699" t="s">
        <v>55</v>
      </c>
      <c r="AA6699" t="s">
        <v>890</v>
      </c>
      <c r="AB6699">
        <v>1</v>
      </c>
      <c r="AC6699" s="68" t="s">
        <v>1493</v>
      </c>
      <c r="AD6699" s="68" t="s">
        <v>1650</v>
      </c>
      <c r="AE6699" t="s">
        <v>1492</v>
      </c>
    </row>
    <row r="6700" spans="1:31" ht="14.4" x14ac:dyDescent="0.3">
      <c r="A6700">
        <v>56</v>
      </c>
      <c r="B6700" t="s">
        <v>24</v>
      </c>
      <c r="C6700" t="s">
        <v>513</v>
      </c>
      <c r="D6700" t="s">
        <v>514</v>
      </c>
      <c r="E6700">
        <v>2013</v>
      </c>
      <c r="F6700" t="s">
        <v>722</v>
      </c>
      <c r="G6700" t="s">
        <v>920</v>
      </c>
      <c r="H6700" s="3" t="s">
        <v>921</v>
      </c>
      <c r="I6700" s="8">
        <v>-9.9566669999999995</v>
      </c>
      <c r="J6700" s="8">
        <v>-67.804444000000004</v>
      </c>
      <c r="K6700">
        <v>1190000</v>
      </c>
      <c r="L6700" t="s">
        <v>67</v>
      </c>
      <c r="M6700" t="s">
        <v>636</v>
      </c>
      <c r="N6700" t="s">
        <v>577</v>
      </c>
      <c r="O6700" s="12">
        <v>2005</v>
      </c>
      <c r="P6700" s="12">
        <v>12</v>
      </c>
      <c r="Q6700" s="12">
        <v>2006</v>
      </c>
      <c r="R6700" s="12">
        <v>9</v>
      </c>
      <c r="S6700">
        <v>10</v>
      </c>
      <c r="T6700" s="7">
        <v>6</v>
      </c>
      <c r="U6700">
        <v>6</v>
      </c>
      <c r="V6700" t="s">
        <v>1060</v>
      </c>
      <c r="W6700">
        <f t="shared" si="79"/>
        <v>360</v>
      </c>
      <c r="X6700" s="5">
        <v>3</v>
      </c>
      <c r="Y6700" s="15" t="s">
        <v>48</v>
      </c>
      <c r="Z6700" t="s">
        <v>55</v>
      </c>
      <c r="AA6700" t="s">
        <v>496</v>
      </c>
      <c r="AB6700">
        <v>0</v>
      </c>
      <c r="AC6700" s="68" t="s">
        <v>1493</v>
      </c>
      <c r="AD6700" s="68" t="s">
        <v>1650</v>
      </c>
      <c r="AE6700" t="s">
        <v>1492</v>
      </c>
    </row>
    <row r="6701" spans="1:31" ht="14.4" x14ac:dyDescent="0.3">
      <c r="A6701">
        <v>56</v>
      </c>
      <c r="B6701" t="s">
        <v>24</v>
      </c>
      <c r="C6701" t="s">
        <v>513</v>
      </c>
      <c r="D6701" t="s">
        <v>514</v>
      </c>
      <c r="E6701">
        <v>2013</v>
      </c>
      <c r="F6701" t="s">
        <v>722</v>
      </c>
      <c r="G6701" t="s">
        <v>920</v>
      </c>
      <c r="H6701" s="3" t="s">
        <v>921</v>
      </c>
      <c r="I6701" s="8">
        <v>-9.9566669999999995</v>
      </c>
      <c r="J6701" s="8">
        <v>-67.804444000000004</v>
      </c>
      <c r="K6701">
        <v>1190000</v>
      </c>
      <c r="L6701" t="s">
        <v>67</v>
      </c>
      <c r="M6701" t="s">
        <v>636</v>
      </c>
      <c r="N6701" t="s">
        <v>577</v>
      </c>
      <c r="O6701" s="12">
        <v>2005</v>
      </c>
      <c r="P6701" s="12">
        <v>12</v>
      </c>
      <c r="Q6701" s="12">
        <v>2006</v>
      </c>
      <c r="R6701" s="12">
        <v>9</v>
      </c>
      <c r="S6701">
        <v>10</v>
      </c>
      <c r="T6701" s="7">
        <v>6</v>
      </c>
      <c r="U6701">
        <v>6</v>
      </c>
      <c r="V6701" t="s">
        <v>1060</v>
      </c>
      <c r="W6701">
        <f t="shared" si="79"/>
        <v>360</v>
      </c>
      <c r="X6701" s="5">
        <v>3</v>
      </c>
      <c r="Y6701" s="15" t="s">
        <v>48</v>
      </c>
      <c r="Z6701" t="s">
        <v>55</v>
      </c>
      <c r="AA6701" t="s">
        <v>860</v>
      </c>
      <c r="AB6701">
        <v>0</v>
      </c>
      <c r="AC6701" s="68" t="s">
        <v>1493</v>
      </c>
      <c r="AD6701" s="68" t="s">
        <v>1650</v>
      </c>
      <c r="AE6701" t="s">
        <v>1492</v>
      </c>
    </row>
    <row r="6702" spans="1:31" ht="14.4" x14ac:dyDescent="0.3">
      <c r="A6702">
        <v>56</v>
      </c>
      <c r="B6702" t="s">
        <v>24</v>
      </c>
      <c r="C6702" t="s">
        <v>513</v>
      </c>
      <c r="D6702" t="s">
        <v>514</v>
      </c>
      <c r="E6702">
        <v>2013</v>
      </c>
      <c r="F6702" t="s">
        <v>722</v>
      </c>
      <c r="G6702" t="s">
        <v>920</v>
      </c>
      <c r="H6702" s="3" t="s">
        <v>921</v>
      </c>
      <c r="I6702" s="8">
        <v>-9.9566669999999995</v>
      </c>
      <c r="J6702" s="8">
        <v>-67.804444000000004</v>
      </c>
      <c r="K6702">
        <v>1190000</v>
      </c>
      <c r="L6702" t="s">
        <v>67</v>
      </c>
      <c r="M6702" t="s">
        <v>636</v>
      </c>
      <c r="N6702" t="s">
        <v>577</v>
      </c>
      <c r="O6702" s="12">
        <v>2005</v>
      </c>
      <c r="P6702" s="12">
        <v>12</v>
      </c>
      <c r="Q6702" s="12">
        <v>2006</v>
      </c>
      <c r="R6702" s="12">
        <v>9</v>
      </c>
      <c r="S6702">
        <v>10</v>
      </c>
      <c r="T6702" s="7">
        <v>6</v>
      </c>
      <c r="U6702">
        <v>6</v>
      </c>
      <c r="V6702" t="s">
        <v>1060</v>
      </c>
      <c r="W6702">
        <f t="shared" si="79"/>
        <v>360</v>
      </c>
      <c r="X6702" s="5">
        <v>3</v>
      </c>
      <c r="Y6702" s="15" t="s">
        <v>48</v>
      </c>
      <c r="Z6702" t="s">
        <v>55</v>
      </c>
      <c r="AA6702" t="s">
        <v>861</v>
      </c>
      <c r="AB6702">
        <v>1</v>
      </c>
      <c r="AC6702" s="68" t="s">
        <v>1493</v>
      </c>
      <c r="AD6702" s="68" t="s">
        <v>1650</v>
      </c>
      <c r="AE6702" t="s">
        <v>1492</v>
      </c>
    </row>
    <row r="6703" spans="1:31" ht="14.4" x14ac:dyDescent="0.3">
      <c r="A6703">
        <v>56</v>
      </c>
      <c r="B6703" t="s">
        <v>24</v>
      </c>
      <c r="C6703" t="s">
        <v>513</v>
      </c>
      <c r="D6703" t="s">
        <v>514</v>
      </c>
      <c r="E6703">
        <v>2013</v>
      </c>
      <c r="F6703" t="s">
        <v>722</v>
      </c>
      <c r="G6703" t="s">
        <v>920</v>
      </c>
      <c r="H6703" s="3" t="s">
        <v>921</v>
      </c>
      <c r="I6703" s="8">
        <v>-9.9566669999999995</v>
      </c>
      <c r="J6703" s="8">
        <v>-67.804444000000004</v>
      </c>
      <c r="K6703">
        <v>1190000</v>
      </c>
      <c r="L6703" t="s">
        <v>67</v>
      </c>
      <c r="M6703" t="s">
        <v>636</v>
      </c>
      <c r="N6703" t="s">
        <v>577</v>
      </c>
      <c r="O6703" s="12">
        <v>2005</v>
      </c>
      <c r="P6703" s="12">
        <v>12</v>
      </c>
      <c r="Q6703" s="12">
        <v>2006</v>
      </c>
      <c r="R6703" s="12">
        <v>9</v>
      </c>
      <c r="S6703">
        <v>10</v>
      </c>
      <c r="T6703" s="7">
        <v>6</v>
      </c>
      <c r="U6703">
        <v>6</v>
      </c>
      <c r="V6703" t="s">
        <v>1060</v>
      </c>
      <c r="W6703">
        <f t="shared" si="79"/>
        <v>360</v>
      </c>
      <c r="X6703" s="5">
        <v>3</v>
      </c>
      <c r="Y6703" s="15" t="s">
        <v>48</v>
      </c>
      <c r="Z6703" t="s">
        <v>55</v>
      </c>
      <c r="AA6703" t="s">
        <v>895</v>
      </c>
      <c r="AB6703">
        <v>0</v>
      </c>
      <c r="AC6703" s="68" t="s">
        <v>1493</v>
      </c>
      <c r="AD6703" s="68" t="s">
        <v>1650</v>
      </c>
      <c r="AE6703" t="s">
        <v>1492</v>
      </c>
    </row>
    <row r="6704" spans="1:31" ht="14.4" x14ac:dyDescent="0.3">
      <c r="A6704">
        <v>56</v>
      </c>
      <c r="B6704" t="s">
        <v>24</v>
      </c>
      <c r="C6704" t="s">
        <v>513</v>
      </c>
      <c r="D6704" t="s">
        <v>514</v>
      </c>
      <c r="E6704">
        <v>2013</v>
      </c>
      <c r="F6704" t="s">
        <v>722</v>
      </c>
      <c r="G6704" t="s">
        <v>920</v>
      </c>
      <c r="H6704" s="3" t="s">
        <v>921</v>
      </c>
      <c r="I6704" s="8">
        <v>-9.9566669999999995</v>
      </c>
      <c r="J6704" s="8">
        <v>-67.804444000000004</v>
      </c>
      <c r="K6704">
        <v>1190000</v>
      </c>
      <c r="L6704" t="s">
        <v>67</v>
      </c>
      <c r="M6704" t="s">
        <v>636</v>
      </c>
      <c r="N6704" t="s">
        <v>577</v>
      </c>
      <c r="O6704" s="12">
        <v>2005</v>
      </c>
      <c r="P6704" s="12">
        <v>12</v>
      </c>
      <c r="Q6704" s="12">
        <v>2006</v>
      </c>
      <c r="R6704" s="12">
        <v>9</v>
      </c>
      <c r="S6704">
        <v>10</v>
      </c>
      <c r="T6704" s="7">
        <v>6</v>
      </c>
      <c r="U6704">
        <v>6</v>
      </c>
      <c r="V6704" t="s">
        <v>1060</v>
      </c>
      <c r="W6704">
        <f t="shared" si="79"/>
        <v>360</v>
      </c>
      <c r="X6704" s="5">
        <v>3</v>
      </c>
      <c r="Y6704" s="15" t="s">
        <v>48</v>
      </c>
      <c r="Z6704" t="s">
        <v>55</v>
      </c>
      <c r="AA6704" t="s">
        <v>59</v>
      </c>
      <c r="AB6704">
        <v>0</v>
      </c>
      <c r="AC6704" s="68" t="s">
        <v>1493</v>
      </c>
      <c r="AD6704" s="68" t="s">
        <v>1650</v>
      </c>
      <c r="AE6704" t="s">
        <v>1492</v>
      </c>
    </row>
    <row r="6705" spans="1:31" ht="14.4" x14ac:dyDescent="0.3">
      <c r="A6705">
        <v>56</v>
      </c>
      <c r="B6705" t="s">
        <v>24</v>
      </c>
      <c r="C6705" t="s">
        <v>513</v>
      </c>
      <c r="D6705" t="s">
        <v>514</v>
      </c>
      <c r="E6705">
        <v>2013</v>
      </c>
      <c r="F6705" t="s">
        <v>722</v>
      </c>
      <c r="G6705" t="s">
        <v>920</v>
      </c>
      <c r="H6705" s="3" t="s">
        <v>921</v>
      </c>
      <c r="I6705" s="8">
        <v>-9.9566669999999995</v>
      </c>
      <c r="J6705" s="8">
        <v>-67.804444000000004</v>
      </c>
      <c r="K6705">
        <v>1190000</v>
      </c>
      <c r="L6705" t="s">
        <v>67</v>
      </c>
      <c r="M6705" t="s">
        <v>636</v>
      </c>
      <c r="N6705" t="s">
        <v>577</v>
      </c>
      <c r="O6705" s="12">
        <v>2005</v>
      </c>
      <c r="P6705" s="12">
        <v>12</v>
      </c>
      <c r="Q6705" s="12">
        <v>2006</v>
      </c>
      <c r="R6705" s="12">
        <v>9</v>
      </c>
      <c r="S6705">
        <v>10</v>
      </c>
      <c r="T6705" s="7">
        <v>6</v>
      </c>
      <c r="U6705">
        <v>6</v>
      </c>
      <c r="V6705" t="s">
        <v>1060</v>
      </c>
      <c r="W6705">
        <f t="shared" si="79"/>
        <v>360</v>
      </c>
      <c r="X6705" s="5">
        <v>3</v>
      </c>
      <c r="Y6705" s="15" t="s">
        <v>48</v>
      </c>
      <c r="Z6705" t="s">
        <v>55</v>
      </c>
      <c r="AA6705" t="s">
        <v>113</v>
      </c>
      <c r="AB6705">
        <v>0</v>
      </c>
      <c r="AC6705" s="68" t="s">
        <v>1493</v>
      </c>
      <c r="AD6705" s="68" t="s">
        <v>1650</v>
      </c>
      <c r="AE6705" t="s">
        <v>1492</v>
      </c>
    </row>
    <row r="6706" spans="1:31" ht="14.4" x14ac:dyDescent="0.3">
      <c r="A6706">
        <v>56</v>
      </c>
      <c r="B6706" t="s">
        <v>24</v>
      </c>
      <c r="C6706" t="s">
        <v>513</v>
      </c>
      <c r="D6706" t="s">
        <v>514</v>
      </c>
      <c r="E6706">
        <v>2013</v>
      </c>
      <c r="F6706" t="s">
        <v>722</v>
      </c>
      <c r="G6706" t="s">
        <v>920</v>
      </c>
      <c r="H6706" s="3" t="s">
        <v>921</v>
      </c>
      <c r="I6706" s="8">
        <v>-9.9566669999999995</v>
      </c>
      <c r="J6706" s="8">
        <v>-67.804444000000004</v>
      </c>
      <c r="K6706">
        <v>1190000</v>
      </c>
      <c r="L6706" t="s">
        <v>67</v>
      </c>
      <c r="M6706" t="s">
        <v>636</v>
      </c>
      <c r="N6706" t="s">
        <v>577</v>
      </c>
      <c r="O6706" s="12">
        <v>2005</v>
      </c>
      <c r="P6706" s="12">
        <v>12</v>
      </c>
      <c r="Q6706" s="12">
        <v>2006</v>
      </c>
      <c r="R6706" s="12">
        <v>9</v>
      </c>
      <c r="S6706">
        <v>10</v>
      </c>
      <c r="T6706" s="7">
        <v>6</v>
      </c>
      <c r="U6706">
        <v>6</v>
      </c>
      <c r="V6706" t="s">
        <v>1060</v>
      </c>
      <c r="W6706">
        <f t="shared" si="79"/>
        <v>360</v>
      </c>
      <c r="X6706" s="5">
        <v>3</v>
      </c>
      <c r="Y6706" s="15" t="s">
        <v>48</v>
      </c>
      <c r="Z6706" t="s">
        <v>55</v>
      </c>
      <c r="AA6706" t="s">
        <v>655</v>
      </c>
      <c r="AB6706">
        <v>5</v>
      </c>
      <c r="AC6706" s="68" t="s">
        <v>1493</v>
      </c>
      <c r="AD6706" s="68" t="s">
        <v>1650</v>
      </c>
      <c r="AE6706" t="s">
        <v>1492</v>
      </c>
    </row>
    <row r="6707" spans="1:31" ht="14.4" x14ac:dyDescent="0.3">
      <c r="A6707">
        <v>56</v>
      </c>
      <c r="B6707" t="s">
        <v>24</v>
      </c>
      <c r="C6707" t="s">
        <v>513</v>
      </c>
      <c r="D6707" t="s">
        <v>514</v>
      </c>
      <c r="E6707">
        <v>2013</v>
      </c>
      <c r="F6707" t="s">
        <v>722</v>
      </c>
      <c r="G6707" t="s">
        <v>920</v>
      </c>
      <c r="H6707" s="3" t="s">
        <v>921</v>
      </c>
      <c r="I6707" s="8">
        <v>-9.9566669999999995</v>
      </c>
      <c r="J6707" s="8">
        <v>-67.804444000000004</v>
      </c>
      <c r="K6707">
        <v>1190000</v>
      </c>
      <c r="L6707" t="s">
        <v>67</v>
      </c>
      <c r="M6707" t="s">
        <v>636</v>
      </c>
      <c r="N6707" t="s">
        <v>577</v>
      </c>
      <c r="O6707" s="12">
        <v>2005</v>
      </c>
      <c r="P6707" s="12">
        <v>12</v>
      </c>
      <c r="Q6707" s="12">
        <v>2006</v>
      </c>
      <c r="R6707" s="12">
        <v>9</v>
      </c>
      <c r="S6707">
        <v>10</v>
      </c>
      <c r="T6707" s="7">
        <v>6</v>
      </c>
      <c r="U6707">
        <v>6</v>
      </c>
      <c r="V6707" t="s">
        <v>1060</v>
      </c>
      <c r="W6707">
        <f t="shared" si="79"/>
        <v>360</v>
      </c>
      <c r="X6707" s="5">
        <v>3</v>
      </c>
      <c r="Y6707" s="15" t="s">
        <v>48</v>
      </c>
      <c r="Z6707" t="s">
        <v>55</v>
      </c>
      <c r="AA6707" t="s">
        <v>379</v>
      </c>
      <c r="AB6707">
        <v>0</v>
      </c>
      <c r="AC6707" s="68" t="s">
        <v>1493</v>
      </c>
      <c r="AD6707" s="68" t="s">
        <v>1650</v>
      </c>
      <c r="AE6707" t="s">
        <v>1492</v>
      </c>
    </row>
    <row r="6708" spans="1:31" ht="14.4" x14ac:dyDescent="0.3">
      <c r="A6708">
        <v>56</v>
      </c>
      <c r="B6708" t="s">
        <v>24</v>
      </c>
      <c r="C6708" t="s">
        <v>513</v>
      </c>
      <c r="D6708" t="s">
        <v>514</v>
      </c>
      <c r="E6708">
        <v>2013</v>
      </c>
      <c r="F6708" t="s">
        <v>722</v>
      </c>
      <c r="G6708" t="s">
        <v>920</v>
      </c>
      <c r="H6708" s="3" t="s">
        <v>921</v>
      </c>
      <c r="I6708" s="8">
        <v>-9.9566669999999995</v>
      </c>
      <c r="J6708" s="8">
        <v>-67.804444000000004</v>
      </c>
      <c r="K6708">
        <v>1190000</v>
      </c>
      <c r="L6708" t="s">
        <v>67</v>
      </c>
      <c r="M6708" t="s">
        <v>636</v>
      </c>
      <c r="N6708" t="s">
        <v>577</v>
      </c>
      <c r="O6708" s="12">
        <v>2005</v>
      </c>
      <c r="P6708" s="12">
        <v>12</v>
      </c>
      <c r="Q6708" s="12">
        <v>2006</v>
      </c>
      <c r="R6708" s="12">
        <v>9</v>
      </c>
      <c r="S6708">
        <v>10</v>
      </c>
      <c r="T6708" s="7">
        <v>6</v>
      </c>
      <c r="U6708">
        <v>6</v>
      </c>
      <c r="V6708" t="s">
        <v>1060</v>
      </c>
      <c r="W6708">
        <f t="shared" si="79"/>
        <v>360</v>
      </c>
      <c r="X6708" s="5">
        <v>3</v>
      </c>
      <c r="Y6708" s="15" t="s">
        <v>48</v>
      </c>
      <c r="Z6708" t="s">
        <v>55</v>
      </c>
      <c r="AA6708" t="s">
        <v>899</v>
      </c>
      <c r="AB6708">
        <v>0</v>
      </c>
      <c r="AC6708" s="68" t="s">
        <v>1493</v>
      </c>
      <c r="AD6708" s="68" t="s">
        <v>1650</v>
      </c>
      <c r="AE6708" t="s">
        <v>1492</v>
      </c>
    </row>
    <row r="6709" spans="1:31" ht="14.4" x14ac:dyDescent="0.3">
      <c r="A6709">
        <v>56</v>
      </c>
      <c r="B6709" t="s">
        <v>24</v>
      </c>
      <c r="C6709" t="s">
        <v>513</v>
      </c>
      <c r="D6709" t="s">
        <v>514</v>
      </c>
      <c r="E6709">
        <v>2013</v>
      </c>
      <c r="F6709" t="s">
        <v>722</v>
      </c>
      <c r="G6709" t="s">
        <v>920</v>
      </c>
      <c r="H6709" s="3" t="s">
        <v>921</v>
      </c>
      <c r="I6709" s="8">
        <v>-9.9566669999999995</v>
      </c>
      <c r="J6709" s="8">
        <v>-67.804444000000004</v>
      </c>
      <c r="K6709">
        <v>1190000</v>
      </c>
      <c r="L6709" t="s">
        <v>67</v>
      </c>
      <c r="M6709" t="s">
        <v>636</v>
      </c>
      <c r="N6709" t="s">
        <v>577</v>
      </c>
      <c r="O6709" s="12">
        <v>2005</v>
      </c>
      <c r="P6709" s="12">
        <v>12</v>
      </c>
      <c r="Q6709" s="12">
        <v>2006</v>
      </c>
      <c r="R6709" s="12">
        <v>9</v>
      </c>
      <c r="S6709">
        <v>10</v>
      </c>
      <c r="T6709" s="7">
        <v>6</v>
      </c>
      <c r="U6709">
        <v>6</v>
      </c>
      <c r="V6709" t="s">
        <v>1060</v>
      </c>
      <c r="W6709">
        <f t="shared" si="79"/>
        <v>360</v>
      </c>
      <c r="X6709" s="5">
        <v>3</v>
      </c>
      <c r="Y6709" s="15" t="s">
        <v>48</v>
      </c>
      <c r="Z6709" t="s">
        <v>55</v>
      </c>
      <c r="AA6709" t="s">
        <v>1072</v>
      </c>
      <c r="AB6709">
        <v>0</v>
      </c>
      <c r="AC6709" s="68" t="s">
        <v>1493</v>
      </c>
      <c r="AD6709" s="68" t="s">
        <v>1650</v>
      </c>
      <c r="AE6709" t="s">
        <v>1492</v>
      </c>
    </row>
    <row r="6710" spans="1:31" ht="14.4" x14ac:dyDescent="0.3">
      <c r="A6710">
        <v>56</v>
      </c>
      <c r="B6710" t="s">
        <v>24</v>
      </c>
      <c r="C6710" t="s">
        <v>513</v>
      </c>
      <c r="D6710" t="s">
        <v>514</v>
      </c>
      <c r="E6710">
        <v>2013</v>
      </c>
      <c r="F6710" t="s">
        <v>722</v>
      </c>
      <c r="G6710" t="s">
        <v>920</v>
      </c>
      <c r="H6710" s="3" t="s">
        <v>921</v>
      </c>
      <c r="I6710" s="8">
        <v>-9.9566669999999995</v>
      </c>
      <c r="J6710" s="8">
        <v>-67.804444000000004</v>
      </c>
      <c r="K6710">
        <v>1190000</v>
      </c>
      <c r="L6710" t="s">
        <v>67</v>
      </c>
      <c r="M6710" t="s">
        <v>636</v>
      </c>
      <c r="N6710" t="s">
        <v>577</v>
      </c>
      <c r="O6710" s="12">
        <v>2005</v>
      </c>
      <c r="P6710" s="12">
        <v>12</v>
      </c>
      <c r="Q6710" s="12">
        <v>2006</v>
      </c>
      <c r="R6710" s="12">
        <v>9</v>
      </c>
      <c r="S6710">
        <v>10</v>
      </c>
      <c r="T6710" s="7">
        <v>6</v>
      </c>
      <c r="U6710">
        <v>6</v>
      </c>
      <c r="V6710" t="s">
        <v>1060</v>
      </c>
      <c r="W6710">
        <f t="shared" si="79"/>
        <v>360</v>
      </c>
      <c r="X6710" s="5">
        <v>3</v>
      </c>
      <c r="Y6710" s="15" t="s">
        <v>48</v>
      </c>
      <c r="Z6710" t="s">
        <v>55</v>
      </c>
      <c r="AA6710" t="s">
        <v>867</v>
      </c>
      <c r="AB6710">
        <v>0</v>
      </c>
      <c r="AC6710" s="68" t="s">
        <v>1493</v>
      </c>
      <c r="AD6710" s="68" t="s">
        <v>1650</v>
      </c>
      <c r="AE6710" t="s">
        <v>1492</v>
      </c>
    </row>
    <row r="6711" spans="1:31" ht="14.4" x14ac:dyDescent="0.3">
      <c r="A6711">
        <v>56</v>
      </c>
      <c r="B6711" t="s">
        <v>24</v>
      </c>
      <c r="C6711" t="s">
        <v>513</v>
      </c>
      <c r="D6711" t="s">
        <v>514</v>
      </c>
      <c r="E6711">
        <v>2013</v>
      </c>
      <c r="F6711" t="s">
        <v>722</v>
      </c>
      <c r="G6711" t="s">
        <v>920</v>
      </c>
      <c r="H6711" s="3" t="s">
        <v>921</v>
      </c>
      <c r="I6711" s="8">
        <v>-9.9566669999999995</v>
      </c>
      <c r="J6711" s="8">
        <v>-67.804444000000004</v>
      </c>
      <c r="K6711">
        <v>1190000</v>
      </c>
      <c r="L6711" t="s">
        <v>67</v>
      </c>
      <c r="M6711" t="s">
        <v>636</v>
      </c>
      <c r="N6711" t="s">
        <v>577</v>
      </c>
      <c r="O6711" s="12">
        <v>2005</v>
      </c>
      <c r="P6711" s="12">
        <v>12</v>
      </c>
      <c r="Q6711" s="12">
        <v>2006</v>
      </c>
      <c r="R6711" s="12">
        <v>9</v>
      </c>
      <c r="S6711">
        <v>10</v>
      </c>
      <c r="T6711" s="7">
        <v>6</v>
      </c>
      <c r="U6711">
        <v>6</v>
      </c>
      <c r="V6711" t="s">
        <v>1060</v>
      </c>
      <c r="W6711">
        <f t="shared" si="79"/>
        <v>360</v>
      </c>
      <c r="X6711" s="5">
        <v>3</v>
      </c>
      <c r="Y6711" s="15" t="s">
        <v>48</v>
      </c>
      <c r="Z6711" t="s">
        <v>55</v>
      </c>
      <c r="AA6711" t="s">
        <v>1083</v>
      </c>
      <c r="AB6711">
        <v>0</v>
      </c>
      <c r="AC6711" s="68" t="s">
        <v>1493</v>
      </c>
      <c r="AD6711" s="68" t="s">
        <v>1650</v>
      </c>
      <c r="AE6711" t="s">
        <v>1492</v>
      </c>
    </row>
    <row r="6712" spans="1:31" ht="14.4" x14ac:dyDescent="0.3">
      <c r="A6712">
        <v>56</v>
      </c>
      <c r="B6712" t="s">
        <v>24</v>
      </c>
      <c r="C6712" t="s">
        <v>513</v>
      </c>
      <c r="D6712" t="s">
        <v>514</v>
      </c>
      <c r="E6712">
        <v>2013</v>
      </c>
      <c r="F6712" t="s">
        <v>722</v>
      </c>
      <c r="G6712" t="s">
        <v>920</v>
      </c>
      <c r="H6712" s="3" t="s">
        <v>921</v>
      </c>
      <c r="I6712" s="8">
        <v>-9.9566669999999995</v>
      </c>
      <c r="J6712" s="8">
        <v>-67.804444000000004</v>
      </c>
      <c r="K6712">
        <v>1190000</v>
      </c>
      <c r="L6712" t="s">
        <v>67</v>
      </c>
      <c r="M6712" t="s">
        <v>636</v>
      </c>
      <c r="N6712" t="s">
        <v>577</v>
      </c>
      <c r="O6712" s="12">
        <v>2005</v>
      </c>
      <c r="P6712" s="12">
        <v>12</v>
      </c>
      <c r="Q6712" s="12">
        <v>2006</v>
      </c>
      <c r="R6712" s="12">
        <v>9</v>
      </c>
      <c r="S6712">
        <v>10</v>
      </c>
      <c r="T6712" s="7">
        <v>6</v>
      </c>
      <c r="U6712">
        <v>6</v>
      </c>
      <c r="V6712" t="s">
        <v>1060</v>
      </c>
      <c r="W6712">
        <f t="shared" si="79"/>
        <v>360</v>
      </c>
      <c r="X6712" s="5">
        <v>3</v>
      </c>
      <c r="Y6712" s="15" t="s">
        <v>48</v>
      </c>
      <c r="Z6712" t="s">
        <v>55</v>
      </c>
      <c r="AA6712" t="s">
        <v>524</v>
      </c>
      <c r="AB6712">
        <v>45</v>
      </c>
      <c r="AC6712" s="68" t="s">
        <v>1493</v>
      </c>
      <c r="AD6712" s="68" t="s">
        <v>1650</v>
      </c>
      <c r="AE6712" t="s">
        <v>1492</v>
      </c>
    </row>
    <row r="6713" spans="1:31" ht="14.4" x14ac:dyDescent="0.3">
      <c r="A6713">
        <v>56</v>
      </c>
      <c r="B6713" t="s">
        <v>24</v>
      </c>
      <c r="C6713" t="s">
        <v>513</v>
      </c>
      <c r="D6713" t="s">
        <v>514</v>
      </c>
      <c r="E6713">
        <v>2013</v>
      </c>
      <c r="F6713" t="s">
        <v>722</v>
      </c>
      <c r="G6713" t="s">
        <v>920</v>
      </c>
      <c r="H6713" s="3" t="s">
        <v>921</v>
      </c>
      <c r="I6713" s="8">
        <v>-9.9566669999999995</v>
      </c>
      <c r="J6713" s="8">
        <v>-67.804444000000004</v>
      </c>
      <c r="K6713">
        <v>1190000</v>
      </c>
      <c r="L6713" t="s">
        <v>67</v>
      </c>
      <c r="M6713" t="s">
        <v>636</v>
      </c>
      <c r="N6713" t="s">
        <v>577</v>
      </c>
      <c r="O6713" s="12">
        <v>2005</v>
      </c>
      <c r="P6713" s="12">
        <v>12</v>
      </c>
      <c r="Q6713" s="12">
        <v>2006</v>
      </c>
      <c r="R6713" s="12">
        <v>9</v>
      </c>
      <c r="S6713">
        <v>10</v>
      </c>
      <c r="T6713" s="7">
        <v>6</v>
      </c>
      <c r="U6713">
        <v>6</v>
      </c>
      <c r="V6713" t="s">
        <v>1060</v>
      </c>
      <c r="W6713">
        <f t="shared" si="79"/>
        <v>360</v>
      </c>
      <c r="X6713" s="5">
        <v>3</v>
      </c>
      <c r="Y6713" s="15" t="s">
        <v>48</v>
      </c>
      <c r="Z6713" t="s">
        <v>55</v>
      </c>
      <c r="AA6713" t="s">
        <v>1107</v>
      </c>
      <c r="AB6713">
        <v>11</v>
      </c>
      <c r="AC6713" s="68" t="s">
        <v>1493</v>
      </c>
      <c r="AD6713" s="68" t="s">
        <v>1650</v>
      </c>
      <c r="AE6713" t="s">
        <v>1492</v>
      </c>
    </row>
    <row r="6714" spans="1:31" ht="14.4" x14ac:dyDescent="0.3">
      <c r="A6714">
        <v>56</v>
      </c>
      <c r="B6714" t="s">
        <v>24</v>
      </c>
      <c r="C6714" t="s">
        <v>513</v>
      </c>
      <c r="D6714" t="s">
        <v>514</v>
      </c>
      <c r="E6714">
        <v>2013</v>
      </c>
      <c r="F6714" t="s">
        <v>722</v>
      </c>
      <c r="G6714" t="s">
        <v>920</v>
      </c>
      <c r="H6714" s="3" t="s">
        <v>921</v>
      </c>
      <c r="I6714" s="8">
        <v>-9.9566669999999995</v>
      </c>
      <c r="J6714" s="8">
        <v>-67.804444000000004</v>
      </c>
      <c r="K6714">
        <v>1190000</v>
      </c>
      <c r="L6714" t="s">
        <v>67</v>
      </c>
      <c r="M6714" t="s">
        <v>636</v>
      </c>
      <c r="N6714" t="s">
        <v>577</v>
      </c>
      <c r="O6714" s="12">
        <v>2005</v>
      </c>
      <c r="P6714" s="12">
        <v>12</v>
      </c>
      <c r="Q6714" s="12">
        <v>2006</v>
      </c>
      <c r="R6714" s="12">
        <v>9</v>
      </c>
      <c r="S6714">
        <v>10</v>
      </c>
      <c r="T6714" s="7">
        <v>6</v>
      </c>
      <c r="U6714">
        <v>6</v>
      </c>
      <c r="V6714" t="s">
        <v>1060</v>
      </c>
      <c r="W6714">
        <f t="shared" si="79"/>
        <v>360</v>
      </c>
      <c r="X6714" s="5">
        <v>3</v>
      </c>
      <c r="Y6714" s="15" t="s">
        <v>48</v>
      </c>
      <c r="Z6714" t="s">
        <v>55</v>
      </c>
      <c r="AA6714" t="s">
        <v>889</v>
      </c>
      <c r="AB6714">
        <v>0</v>
      </c>
      <c r="AC6714" s="68" t="s">
        <v>1493</v>
      </c>
      <c r="AD6714" s="68" t="s">
        <v>1650</v>
      </c>
      <c r="AE6714" t="s">
        <v>1492</v>
      </c>
    </row>
    <row r="6715" spans="1:31" ht="14.4" x14ac:dyDescent="0.3">
      <c r="A6715">
        <v>56</v>
      </c>
      <c r="B6715" t="s">
        <v>24</v>
      </c>
      <c r="C6715" t="s">
        <v>513</v>
      </c>
      <c r="D6715" t="s">
        <v>514</v>
      </c>
      <c r="E6715">
        <v>2013</v>
      </c>
      <c r="F6715" t="s">
        <v>722</v>
      </c>
      <c r="G6715" t="s">
        <v>920</v>
      </c>
      <c r="H6715" s="3" t="s">
        <v>921</v>
      </c>
      <c r="I6715" s="8">
        <v>-9.9566669999999995</v>
      </c>
      <c r="J6715" s="8">
        <v>-67.804444000000004</v>
      </c>
      <c r="K6715">
        <v>1190000</v>
      </c>
      <c r="L6715" t="s">
        <v>67</v>
      </c>
      <c r="M6715" t="s">
        <v>636</v>
      </c>
      <c r="N6715" t="s">
        <v>577</v>
      </c>
      <c r="O6715" s="12">
        <v>2005</v>
      </c>
      <c r="P6715" s="12">
        <v>12</v>
      </c>
      <c r="Q6715" s="12">
        <v>2006</v>
      </c>
      <c r="R6715" s="12">
        <v>9</v>
      </c>
      <c r="S6715">
        <v>10</v>
      </c>
      <c r="T6715" s="7">
        <v>6</v>
      </c>
      <c r="U6715">
        <v>6</v>
      </c>
      <c r="V6715" t="s">
        <v>1060</v>
      </c>
      <c r="W6715">
        <f t="shared" si="79"/>
        <v>360</v>
      </c>
      <c r="X6715" s="5">
        <v>3</v>
      </c>
      <c r="Y6715" s="15" t="s">
        <v>48</v>
      </c>
      <c r="Z6715" t="s">
        <v>55</v>
      </c>
      <c r="AA6715" t="s">
        <v>1108</v>
      </c>
      <c r="AB6715">
        <v>0</v>
      </c>
      <c r="AC6715" s="68" t="s">
        <v>1493</v>
      </c>
      <c r="AD6715" s="68" t="s">
        <v>1650</v>
      </c>
      <c r="AE6715" t="s">
        <v>1492</v>
      </c>
    </row>
    <row r="6716" spans="1:31" ht="14.4" x14ac:dyDescent="0.3">
      <c r="A6716">
        <v>56</v>
      </c>
      <c r="B6716" t="s">
        <v>24</v>
      </c>
      <c r="C6716" t="s">
        <v>513</v>
      </c>
      <c r="D6716" t="s">
        <v>514</v>
      </c>
      <c r="E6716">
        <v>2013</v>
      </c>
      <c r="F6716" t="s">
        <v>722</v>
      </c>
      <c r="G6716" t="s">
        <v>920</v>
      </c>
      <c r="H6716" s="3" t="s">
        <v>921</v>
      </c>
      <c r="I6716" s="8">
        <v>-9.9566669999999995</v>
      </c>
      <c r="J6716" s="8">
        <v>-67.804444000000004</v>
      </c>
      <c r="K6716">
        <v>1190000</v>
      </c>
      <c r="L6716" t="s">
        <v>67</v>
      </c>
      <c r="M6716" t="s">
        <v>636</v>
      </c>
      <c r="N6716" t="s">
        <v>577</v>
      </c>
      <c r="O6716" s="12">
        <v>2005</v>
      </c>
      <c r="P6716" s="12">
        <v>12</v>
      </c>
      <c r="Q6716" s="12">
        <v>2006</v>
      </c>
      <c r="R6716" s="12">
        <v>9</v>
      </c>
      <c r="S6716">
        <v>10</v>
      </c>
      <c r="T6716" s="7">
        <v>6</v>
      </c>
      <c r="U6716">
        <v>6</v>
      </c>
      <c r="V6716" t="s">
        <v>1060</v>
      </c>
      <c r="W6716">
        <f t="shared" si="79"/>
        <v>360</v>
      </c>
      <c r="X6716" s="5">
        <v>3</v>
      </c>
      <c r="Y6716" s="15" t="s">
        <v>48</v>
      </c>
      <c r="Z6716" t="s">
        <v>55</v>
      </c>
      <c r="AA6716" t="s">
        <v>73</v>
      </c>
      <c r="AB6716">
        <v>1</v>
      </c>
      <c r="AC6716" s="68" t="s">
        <v>1493</v>
      </c>
      <c r="AD6716" s="68" t="s">
        <v>1650</v>
      </c>
      <c r="AE6716" t="s">
        <v>1492</v>
      </c>
    </row>
    <row r="6717" spans="1:31" ht="14.4" x14ac:dyDescent="0.3">
      <c r="A6717">
        <v>56</v>
      </c>
      <c r="B6717" t="s">
        <v>24</v>
      </c>
      <c r="C6717" t="s">
        <v>513</v>
      </c>
      <c r="D6717" t="s">
        <v>514</v>
      </c>
      <c r="E6717">
        <v>2013</v>
      </c>
      <c r="F6717" t="s">
        <v>722</v>
      </c>
      <c r="G6717" t="s">
        <v>920</v>
      </c>
      <c r="H6717" s="3" t="s">
        <v>921</v>
      </c>
      <c r="I6717" s="8">
        <v>-9.9566669999999995</v>
      </c>
      <c r="J6717" s="8">
        <v>-67.804444000000004</v>
      </c>
      <c r="K6717">
        <v>1190000</v>
      </c>
      <c r="L6717" t="s">
        <v>67</v>
      </c>
      <c r="M6717" t="s">
        <v>636</v>
      </c>
      <c r="N6717" t="s">
        <v>577</v>
      </c>
      <c r="O6717" s="12">
        <v>2005</v>
      </c>
      <c r="P6717" s="12">
        <v>12</v>
      </c>
      <c r="Q6717" s="12">
        <v>2006</v>
      </c>
      <c r="R6717" s="12">
        <v>9</v>
      </c>
      <c r="S6717">
        <v>10</v>
      </c>
      <c r="T6717" s="7">
        <v>6</v>
      </c>
      <c r="U6717">
        <v>6</v>
      </c>
      <c r="V6717" t="s">
        <v>1060</v>
      </c>
      <c r="W6717">
        <f t="shared" si="79"/>
        <v>360</v>
      </c>
      <c r="X6717" s="5">
        <v>3</v>
      </c>
      <c r="Y6717" s="15" t="s">
        <v>48</v>
      </c>
      <c r="Z6717" t="s">
        <v>83</v>
      </c>
      <c r="AA6717" t="s">
        <v>128</v>
      </c>
      <c r="AB6717">
        <v>2</v>
      </c>
      <c r="AC6717" s="68" t="s">
        <v>1493</v>
      </c>
      <c r="AD6717" s="68" t="s">
        <v>1650</v>
      </c>
      <c r="AE6717" t="s">
        <v>1492</v>
      </c>
    </row>
    <row r="6718" spans="1:31" ht="14.4" x14ac:dyDescent="0.3">
      <c r="A6718">
        <v>56</v>
      </c>
      <c r="B6718" t="s">
        <v>24</v>
      </c>
      <c r="C6718" t="s">
        <v>513</v>
      </c>
      <c r="D6718" t="s">
        <v>514</v>
      </c>
      <c r="E6718">
        <v>2013</v>
      </c>
      <c r="F6718" t="s">
        <v>722</v>
      </c>
      <c r="G6718" t="s">
        <v>920</v>
      </c>
      <c r="H6718" s="3" t="s">
        <v>921</v>
      </c>
      <c r="I6718" s="8">
        <v>-9.9566669999999995</v>
      </c>
      <c r="J6718" s="8">
        <v>-67.804444000000004</v>
      </c>
      <c r="K6718">
        <v>1190000</v>
      </c>
      <c r="L6718" t="s">
        <v>67</v>
      </c>
      <c r="M6718" t="s">
        <v>636</v>
      </c>
      <c r="N6718" t="s">
        <v>577</v>
      </c>
      <c r="O6718" s="12">
        <v>2005</v>
      </c>
      <c r="P6718" s="12">
        <v>12</v>
      </c>
      <c r="Q6718" s="12">
        <v>2006</v>
      </c>
      <c r="R6718" s="12">
        <v>9</v>
      </c>
      <c r="S6718">
        <v>10</v>
      </c>
      <c r="T6718" s="7">
        <v>6</v>
      </c>
      <c r="U6718">
        <v>6</v>
      </c>
      <c r="V6718" t="s">
        <v>1060</v>
      </c>
      <c r="W6718">
        <f t="shared" si="79"/>
        <v>360</v>
      </c>
      <c r="X6718" s="5">
        <v>3</v>
      </c>
      <c r="Y6718" s="15" t="s">
        <v>48</v>
      </c>
      <c r="Z6718" t="s">
        <v>83</v>
      </c>
      <c r="AA6718" t="s">
        <v>84</v>
      </c>
      <c r="AB6718">
        <v>36</v>
      </c>
      <c r="AC6718" s="68" t="s">
        <v>1493</v>
      </c>
      <c r="AD6718" s="68" t="s">
        <v>1650</v>
      </c>
      <c r="AE6718" t="s">
        <v>1492</v>
      </c>
    </row>
    <row r="6719" spans="1:31" ht="14.4" x14ac:dyDescent="0.3">
      <c r="A6719">
        <v>56</v>
      </c>
      <c r="B6719" t="s">
        <v>24</v>
      </c>
      <c r="C6719" t="s">
        <v>513</v>
      </c>
      <c r="D6719" t="s">
        <v>514</v>
      </c>
      <c r="E6719">
        <v>2013</v>
      </c>
      <c r="F6719" t="s">
        <v>722</v>
      </c>
      <c r="G6719" t="s">
        <v>920</v>
      </c>
      <c r="H6719" s="3" t="s">
        <v>921</v>
      </c>
      <c r="I6719" s="8">
        <v>-9.9566669999999995</v>
      </c>
      <c r="J6719" s="8">
        <v>-67.804444000000004</v>
      </c>
      <c r="K6719">
        <v>1190000</v>
      </c>
      <c r="L6719" t="s">
        <v>67</v>
      </c>
      <c r="M6719" t="s">
        <v>636</v>
      </c>
      <c r="N6719" t="s">
        <v>577</v>
      </c>
      <c r="O6719" s="12">
        <v>2005</v>
      </c>
      <c r="P6719" s="12">
        <v>12</v>
      </c>
      <c r="Q6719" s="12">
        <v>2006</v>
      </c>
      <c r="R6719" s="12">
        <v>9</v>
      </c>
      <c r="S6719">
        <v>10</v>
      </c>
      <c r="T6719" s="7">
        <v>6</v>
      </c>
      <c r="U6719">
        <v>6</v>
      </c>
      <c r="V6719" t="s">
        <v>1060</v>
      </c>
      <c r="W6719">
        <f t="shared" si="79"/>
        <v>360</v>
      </c>
      <c r="X6719" s="5">
        <v>3</v>
      </c>
      <c r="Y6719" s="15" t="s">
        <v>48</v>
      </c>
      <c r="Z6719" t="s">
        <v>83</v>
      </c>
      <c r="AA6719" t="s">
        <v>911</v>
      </c>
      <c r="AB6719">
        <v>44</v>
      </c>
      <c r="AC6719" s="68" t="s">
        <v>1493</v>
      </c>
      <c r="AD6719" s="68" t="s">
        <v>1650</v>
      </c>
      <c r="AE6719" t="s">
        <v>1492</v>
      </c>
    </row>
    <row r="6720" spans="1:31" ht="14.4" x14ac:dyDescent="0.3">
      <c r="A6720">
        <v>56</v>
      </c>
      <c r="B6720" t="s">
        <v>24</v>
      </c>
      <c r="C6720" t="s">
        <v>513</v>
      </c>
      <c r="D6720" t="s">
        <v>514</v>
      </c>
      <c r="E6720">
        <v>2013</v>
      </c>
      <c r="F6720" t="s">
        <v>722</v>
      </c>
      <c r="G6720" t="s">
        <v>920</v>
      </c>
      <c r="H6720" s="3" t="s">
        <v>921</v>
      </c>
      <c r="I6720" s="8">
        <v>-9.9566669999999995</v>
      </c>
      <c r="J6720" s="8">
        <v>-67.804444000000004</v>
      </c>
      <c r="K6720">
        <v>1190000</v>
      </c>
      <c r="L6720" t="s">
        <v>67</v>
      </c>
      <c r="M6720" t="s">
        <v>636</v>
      </c>
      <c r="N6720" t="s">
        <v>577</v>
      </c>
      <c r="O6720" s="12">
        <v>2005</v>
      </c>
      <c r="P6720" s="12">
        <v>12</v>
      </c>
      <c r="Q6720" s="12">
        <v>2006</v>
      </c>
      <c r="R6720" s="12">
        <v>9</v>
      </c>
      <c r="S6720">
        <v>10</v>
      </c>
      <c r="T6720" s="7">
        <v>6</v>
      </c>
      <c r="U6720">
        <v>6</v>
      </c>
      <c r="V6720" t="s">
        <v>1060</v>
      </c>
      <c r="W6720">
        <f t="shared" si="79"/>
        <v>360</v>
      </c>
      <c r="X6720" s="5">
        <v>3</v>
      </c>
      <c r="Y6720" s="15" t="s">
        <v>48</v>
      </c>
      <c r="Z6720" t="s">
        <v>83</v>
      </c>
      <c r="AA6720" t="s">
        <v>902</v>
      </c>
      <c r="AB6720">
        <v>6</v>
      </c>
      <c r="AC6720" s="68" t="s">
        <v>1493</v>
      </c>
      <c r="AD6720" s="68" t="s">
        <v>1650</v>
      </c>
      <c r="AE6720" t="s">
        <v>1492</v>
      </c>
    </row>
    <row r="6721" spans="1:31" ht="14.4" x14ac:dyDescent="0.3">
      <c r="A6721">
        <v>56</v>
      </c>
      <c r="B6721" t="s">
        <v>24</v>
      </c>
      <c r="C6721" t="s">
        <v>513</v>
      </c>
      <c r="D6721" t="s">
        <v>514</v>
      </c>
      <c r="E6721">
        <v>2013</v>
      </c>
      <c r="F6721" t="s">
        <v>722</v>
      </c>
      <c r="G6721" t="s">
        <v>920</v>
      </c>
      <c r="H6721" s="3" t="s">
        <v>921</v>
      </c>
      <c r="I6721" s="8">
        <v>-9.9566669999999995</v>
      </c>
      <c r="J6721" s="8">
        <v>-67.804444000000004</v>
      </c>
      <c r="K6721">
        <v>1190000</v>
      </c>
      <c r="L6721" t="s">
        <v>67</v>
      </c>
      <c r="M6721" t="s">
        <v>636</v>
      </c>
      <c r="N6721" t="s">
        <v>577</v>
      </c>
      <c r="O6721" s="12">
        <v>2005</v>
      </c>
      <c r="P6721" s="12">
        <v>12</v>
      </c>
      <c r="Q6721" s="12">
        <v>2006</v>
      </c>
      <c r="R6721" s="12">
        <v>9</v>
      </c>
      <c r="S6721">
        <v>10</v>
      </c>
      <c r="T6721" s="7">
        <v>6</v>
      </c>
      <c r="U6721">
        <v>6</v>
      </c>
      <c r="V6721" t="s">
        <v>1060</v>
      </c>
      <c r="W6721">
        <f t="shared" si="79"/>
        <v>360</v>
      </c>
      <c r="X6721" s="5">
        <v>3</v>
      </c>
      <c r="Y6721" s="15" t="s">
        <v>48</v>
      </c>
      <c r="Z6721" t="s">
        <v>83</v>
      </c>
      <c r="AA6721" t="s">
        <v>87</v>
      </c>
      <c r="AB6721">
        <v>42</v>
      </c>
      <c r="AC6721" s="68" t="s">
        <v>1493</v>
      </c>
      <c r="AD6721" s="68" t="s">
        <v>1650</v>
      </c>
      <c r="AE6721" t="s">
        <v>1492</v>
      </c>
    </row>
    <row r="6722" spans="1:31" ht="14.4" x14ac:dyDescent="0.3">
      <c r="A6722">
        <v>56</v>
      </c>
      <c r="B6722" t="s">
        <v>24</v>
      </c>
      <c r="C6722" t="s">
        <v>513</v>
      </c>
      <c r="D6722" t="s">
        <v>514</v>
      </c>
      <c r="E6722">
        <v>2013</v>
      </c>
      <c r="F6722" t="s">
        <v>722</v>
      </c>
      <c r="G6722" t="s">
        <v>920</v>
      </c>
      <c r="H6722" s="3" t="s">
        <v>921</v>
      </c>
      <c r="I6722" s="8">
        <v>-9.9566669999999995</v>
      </c>
      <c r="J6722" s="8">
        <v>-67.804444000000004</v>
      </c>
      <c r="K6722">
        <v>1190000</v>
      </c>
      <c r="L6722" t="s">
        <v>67</v>
      </c>
      <c r="M6722" t="s">
        <v>636</v>
      </c>
      <c r="N6722" t="s">
        <v>577</v>
      </c>
      <c r="O6722" s="12">
        <v>2005</v>
      </c>
      <c r="P6722" s="12">
        <v>12</v>
      </c>
      <c r="Q6722" s="12">
        <v>2006</v>
      </c>
      <c r="R6722" s="12">
        <v>9</v>
      </c>
      <c r="S6722">
        <v>10</v>
      </c>
      <c r="T6722" s="7">
        <v>6</v>
      </c>
      <c r="U6722">
        <v>6</v>
      </c>
      <c r="V6722" t="s">
        <v>1060</v>
      </c>
      <c r="W6722">
        <f t="shared" si="79"/>
        <v>360</v>
      </c>
      <c r="X6722" s="5">
        <v>3</v>
      </c>
      <c r="Y6722" s="15" t="s">
        <v>48</v>
      </c>
      <c r="Z6722" t="s">
        <v>83</v>
      </c>
      <c r="AA6722" t="s">
        <v>906</v>
      </c>
      <c r="AB6722">
        <v>41</v>
      </c>
      <c r="AC6722" s="68" t="s">
        <v>1493</v>
      </c>
      <c r="AD6722" s="68" t="s">
        <v>1650</v>
      </c>
      <c r="AE6722" t="s">
        <v>1492</v>
      </c>
    </row>
    <row r="6723" spans="1:31" ht="14.4" x14ac:dyDescent="0.3">
      <c r="A6723">
        <v>56</v>
      </c>
      <c r="B6723" t="s">
        <v>24</v>
      </c>
      <c r="C6723" t="s">
        <v>513</v>
      </c>
      <c r="D6723" t="s">
        <v>514</v>
      </c>
      <c r="E6723">
        <v>2013</v>
      </c>
      <c r="F6723" t="s">
        <v>722</v>
      </c>
      <c r="G6723" t="s">
        <v>920</v>
      </c>
      <c r="H6723" s="3" t="s">
        <v>921</v>
      </c>
      <c r="I6723" s="8">
        <v>-9.9566669999999995</v>
      </c>
      <c r="J6723" s="8">
        <v>-67.804444000000004</v>
      </c>
      <c r="K6723">
        <v>1190000</v>
      </c>
      <c r="L6723" t="s">
        <v>67</v>
      </c>
      <c r="M6723" t="s">
        <v>636</v>
      </c>
      <c r="N6723" t="s">
        <v>577</v>
      </c>
      <c r="O6723" s="12">
        <v>2005</v>
      </c>
      <c r="P6723" s="12">
        <v>12</v>
      </c>
      <c r="Q6723" s="12">
        <v>2006</v>
      </c>
      <c r="R6723" s="12">
        <v>9</v>
      </c>
      <c r="S6723">
        <v>10</v>
      </c>
      <c r="T6723" s="7">
        <v>6</v>
      </c>
      <c r="U6723">
        <v>6</v>
      </c>
      <c r="V6723" t="s">
        <v>1060</v>
      </c>
      <c r="W6723">
        <f t="shared" si="79"/>
        <v>360</v>
      </c>
      <c r="X6723" s="5">
        <v>3</v>
      </c>
      <c r="Y6723" s="15" t="s">
        <v>48</v>
      </c>
      <c r="Z6723" t="s">
        <v>90</v>
      </c>
      <c r="AA6723" t="s">
        <v>279</v>
      </c>
      <c r="AB6723">
        <v>0</v>
      </c>
      <c r="AC6723" s="68" t="s">
        <v>1493</v>
      </c>
      <c r="AD6723" s="68" t="s">
        <v>1650</v>
      </c>
      <c r="AE6723" t="s">
        <v>1492</v>
      </c>
    </row>
    <row r="6724" spans="1:31" ht="14.4" x14ac:dyDescent="0.3">
      <c r="A6724">
        <v>56</v>
      </c>
      <c r="B6724" t="s">
        <v>24</v>
      </c>
      <c r="C6724" t="s">
        <v>513</v>
      </c>
      <c r="D6724" t="s">
        <v>514</v>
      </c>
      <c r="E6724">
        <v>2013</v>
      </c>
      <c r="F6724" t="s">
        <v>722</v>
      </c>
      <c r="G6724" t="s">
        <v>920</v>
      </c>
      <c r="H6724" s="3" t="s">
        <v>921</v>
      </c>
      <c r="I6724" s="8">
        <v>-9.9566669999999995</v>
      </c>
      <c r="J6724" s="8">
        <v>-67.804444000000004</v>
      </c>
      <c r="K6724">
        <v>1190000</v>
      </c>
      <c r="L6724" t="s">
        <v>67</v>
      </c>
      <c r="M6724" t="s">
        <v>636</v>
      </c>
      <c r="N6724" t="s">
        <v>577</v>
      </c>
      <c r="O6724" s="12">
        <v>2005</v>
      </c>
      <c r="P6724" s="12">
        <v>12</v>
      </c>
      <c r="Q6724" s="12">
        <v>2006</v>
      </c>
      <c r="R6724" s="12">
        <v>9</v>
      </c>
      <c r="S6724">
        <v>10</v>
      </c>
      <c r="T6724" s="7">
        <v>6</v>
      </c>
      <c r="U6724">
        <v>6</v>
      </c>
      <c r="V6724" t="s">
        <v>1060</v>
      </c>
      <c r="W6724">
        <f t="shared" si="79"/>
        <v>360</v>
      </c>
      <c r="X6724" s="5">
        <v>3</v>
      </c>
      <c r="Y6724" s="15" t="s">
        <v>48</v>
      </c>
      <c r="Z6724" t="s">
        <v>90</v>
      </c>
      <c r="AA6724" t="s">
        <v>666</v>
      </c>
      <c r="AB6724">
        <v>0</v>
      </c>
      <c r="AC6724" s="68" t="s">
        <v>1493</v>
      </c>
      <c r="AD6724" s="68" t="s">
        <v>1650</v>
      </c>
      <c r="AE6724" t="s">
        <v>1492</v>
      </c>
    </row>
    <row r="6725" spans="1:31" ht="14.4" x14ac:dyDescent="0.3">
      <c r="A6725">
        <v>56</v>
      </c>
      <c r="B6725" t="s">
        <v>24</v>
      </c>
      <c r="C6725" t="s">
        <v>513</v>
      </c>
      <c r="D6725" t="s">
        <v>514</v>
      </c>
      <c r="E6725">
        <v>2013</v>
      </c>
      <c r="F6725" t="s">
        <v>722</v>
      </c>
      <c r="G6725" t="s">
        <v>920</v>
      </c>
      <c r="H6725" s="3" t="s">
        <v>921</v>
      </c>
      <c r="I6725" s="8">
        <v>-9.9566669999999995</v>
      </c>
      <c r="J6725" s="8">
        <v>-67.804444000000004</v>
      </c>
      <c r="K6725">
        <v>1190000</v>
      </c>
      <c r="L6725" t="s">
        <v>67</v>
      </c>
      <c r="M6725" t="s">
        <v>636</v>
      </c>
      <c r="N6725" t="s">
        <v>577</v>
      </c>
      <c r="O6725" s="12">
        <v>2005</v>
      </c>
      <c r="P6725" s="12">
        <v>12</v>
      </c>
      <c r="Q6725" s="12">
        <v>2006</v>
      </c>
      <c r="R6725" s="12">
        <v>9</v>
      </c>
      <c r="S6725">
        <v>10</v>
      </c>
      <c r="T6725" s="7">
        <v>6</v>
      </c>
      <c r="U6725">
        <v>6</v>
      </c>
      <c r="V6725" t="s">
        <v>1060</v>
      </c>
      <c r="W6725">
        <f t="shared" si="79"/>
        <v>360</v>
      </c>
      <c r="X6725" s="5">
        <v>3</v>
      </c>
      <c r="Y6725" s="15" t="s">
        <v>48</v>
      </c>
      <c r="Z6725" t="s">
        <v>90</v>
      </c>
      <c r="AA6725" t="s">
        <v>917</v>
      </c>
      <c r="AB6725">
        <v>0</v>
      </c>
      <c r="AC6725" s="68" t="s">
        <v>1493</v>
      </c>
      <c r="AD6725" s="68" t="s">
        <v>1650</v>
      </c>
      <c r="AE6725" t="s">
        <v>1492</v>
      </c>
    </row>
    <row r="6726" spans="1:31" ht="14.4" x14ac:dyDescent="0.3">
      <c r="A6726">
        <v>56</v>
      </c>
      <c r="B6726" t="s">
        <v>24</v>
      </c>
      <c r="C6726" t="s">
        <v>513</v>
      </c>
      <c r="D6726" t="s">
        <v>514</v>
      </c>
      <c r="E6726">
        <v>2013</v>
      </c>
      <c r="F6726" t="s">
        <v>722</v>
      </c>
      <c r="G6726" t="s">
        <v>920</v>
      </c>
      <c r="H6726" s="3" t="s">
        <v>921</v>
      </c>
      <c r="I6726" s="8">
        <v>-9.9566669999999995</v>
      </c>
      <c r="J6726" s="8">
        <v>-67.804444000000004</v>
      </c>
      <c r="K6726">
        <v>1190000</v>
      </c>
      <c r="L6726" t="s">
        <v>67</v>
      </c>
      <c r="M6726" t="s">
        <v>636</v>
      </c>
      <c r="N6726" t="s">
        <v>577</v>
      </c>
      <c r="O6726" s="12">
        <v>2005</v>
      </c>
      <c r="P6726" s="12">
        <v>12</v>
      </c>
      <c r="Q6726" s="12">
        <v>2006</v>
      </c>
      <c r="R6726" s="12">
        <v>9</v>
      </c>
      <c r="S6726">
        <v>10</v>
      </c>
      <c r="T6726" s="7">
        <v>6</v>
      </c>
      <c r="U6726">
        <v>6</v>
      </c>
      <c r="V6726" t="s">
        <v>1060</v>
      </c>
      <c r="W6726">
        <f t="shared" si="79"/>
        <v>360</v>
      </c>
      <c r="X6726" s="5">
        <v>3</v>
      </c>
      <c r="Y6726" s="15" t="s">
        <v>48</v>
      </c>
      <c r="Z6726" t="s">
        <v>90</v>
      </c>
      <c r="AA6726" t="s">
        <v>91</v>
      </c>
      <c r="AB6726">
        <v>9</v>
      </c>
      <c r="AC6726" s="68" t="s">
        <v>1493</v>
      </c>
      <c r="AD6726" s="68" t="s">
        <v>1650</v>
      </c>
      <c r="AE6726" t="s">
        <v>1492</v>
      </c>
    </row>
    <row r="6727" spans="1:31" ht="14.4" x14ac:dyDescent="0.3">
      <c r="A6727">
        <v>56</v>
      </c>
      <c r="B6727" t="s">
        <v>24</v>
      </c>
      <c r="C6727" t="s">
        <v>513</v>
      </c>
      <c r="D6727" t="s">
        <v>514</v>
      </c>
      <c r="E6727">
        <v>2013</v>
      </c>
      <c r="F6727" t="s">
        <v>722</v>
      </c>
      <c r="G6727" t="s">
        <v>922</v>
      </c>
      <c r="H6727" s="3" t="s">
        <v>923</v>
      </c>
      <c r="I6727" s="8">
        <v>-9.9447220000000005</v>
      </c>
      <c r="J6727" s="8">
        <v>-67.829166999999998</v>
      </c>
      <c r="K6727">
        <v>610000</v>
      </c>
      <c r="L6727" t="s">
        <v>67</v>
      </c>
      <c r="M6727" t="s">
        <v>636</v>
      </c>
      <c r="N6727" t="s">
        <v>577</v>
      </c>
      <c r="O6727" s="12">
        <v>2005</v>
      </c>
      <c r="P6727" s="12">
        <v>12</v>
      </c>
      <c r="Q6727" s="12">
        <v>2006</v>
      </c>
      <c r="R6727" s="12">
        <v>9</v>
      </c>
      <c r="S6727">
        <v>10</v>
      </c>
      <c r="T6727" s="7">
        <v>6</v>
      </c>
      <c r="U6727">
        <v>6</v>
      </c>
      <c r="V6727" t="s">
        <v>1060</v>
      </c>
      <c r="W6727">
        <f t="shared" si="79"/>
        <v>360</v>
      </c>
      <c r="X6727" s="5">
        <v>3</v>
      </c>
      <c r="Y6727" s="15" t="s">
        <v>48</v>
      </c>
      <c r="Z6727" t="s">
        <v>49</v>
      </c>
      <c r="AA6727" t="s">
        <v>1105</v>
      </c>
      <c r="AB6727">
        <v>1</v>
      </c>
      <c r="AC6727" s="68" t="s">
        <v>1493</v>
      </c>
      <c r="AD6727" s="68" t="s">
        <v>1650</v>
      </c>
      <c r="AE6727" t="s">
        <v>1492</v>
      </c>
    </row>
    <row r="6728" spans="1:31" ht="14.4" x14ac:dyDescent="0.3">
      <c r="A6728">
        <v>56</v>
      </c>
      <c r="B6728" t="s">
        <v>24</v>
      </c>
      <c r="C6728" t="s">
        <v>513</v>
      </c>
      <c r="D6728" t="s">
        <v>514</v>
      </c>
      <c r="E6728">
        <v>2013</v>
      </c>
      <c r="F6728" t="s">
        <v>722</v>
      </c>
      <c r="G6728" t="s">
        <v>922</v>
      </c>
      <c r="H6728" s="3" t="s">
        <v>923</v>
      </c>
      <c r="I6728" s="8">
        <v>-9.9447220000000005</v>
      </c>
      <c r="J6728" s="8">
        <v>-67.829166999999998</v>
      </c>
      <c r="K6728">
        <v>610000</v>
      </c>
      <c r="L6728" t="s">
        <v>67</v>
      </c>
      <c r="M6728" t="s">
        <v>636</v>
      </c>
      <c r="N6728" t="s">
        <v>577</v>
      </c>
      <c r="O6728" s="12">
        <v>2005</v>
      </c>
      <c r="P6728" s="12">
        <v>12</v>
      </c>
      <c r="Q6728" s="12">
        <v>2006</v>
      </c>
      <c r="R6728" s="12">
        <v>9</v>
      </c>
      <c r="S6728">
        <v>10</v>
      </c>
      <c r="T6728" s="7">
        <v>6</v>
      </c>
      <c r="U6728">
        <v>6</v>
      </c>
      <c r="V6728" t="s">
        <v>1060</v>
      </c>
      <c r="W6728">
        <f t="shared" si="79"/>
        <v>360</v>
      </c>
      <c r="X6728" s="5">
        <v>3</v>
      </c>
      <c r="Y6728" s="15" t="s">
        <v>48</v>
      </c>
      <c r="Z6728" t="s">
        <v>49</v>
      </c>
      <c r="AA6728" t="s">
        <v>483</v>
      </c>
      <c r="AB6728">
        <v>0</v>
      </c>
      <c r="AC6728" s="68" t="s">
        <v>1493</v>
      </c>
      <c r="AD6728" s="68" t="s">
        <v>1650</v>
      </c>
      <c r="AE6728" t="s">
        <v>1492</v>
      </c>
    </row>
    <row r="6729" spans="1:31" ht="14.4" x14ac:dyDescent="0.3">
      <c r="A6729">
        <v>56</v>
      </c>
      <c r="B6729" t="s">
        <v>24</v>
      </c>
      <c r="C6729" t="s">
        <v>513</v>
      </c>
      <c r="D6729" t="s">
        <v>514</v>
      </c>
      <c r="E6729">
        <v>2013</v>
      </c>
      <c r="F6729" t="s">
        <v>722</v>
      </c>
      <c r="G6729" t="s">
        <v>922</v>
      </c>
      <c r="H6729" s="3" t="s">
        <v>923</v>
      </c>
      <c r="I6729" s="8">
        <v>-9.9447220000000005</v>
      </c>
      <c r="J6729" s="8">
        <v>-67.829166999999998</v>
      </c>
      <c r="K6729">
        <v>610000</v>
      </c>
      <c r="L6729" t="s">
        <v>67</v>
      </c>
      <c r="M6729" t="s">
        <v>636</v>
      </c>
      <c r="N6729" t="s">
        <v>577</v>
      </c>
      <c r="O6729" s="12">
        <v>2005</v>
      </c>
      <c r="P6729" s="12">
        <v>12</v>
      </c>
      <c r="Q6729" s="12">
        <v>2006</v>
      </c>
      <c r="R6729" s="12">
        <v>9</v>
      </c>
      <c r="S6729">
        <v>10</v>
      </c>
      <c r="T6729" s="7">
        <v>6</v>
      </c>
      <c r="U6729">
        <v>6</v>
      </c>
      <c r="V6729" t="s">
        <v>1060</v>
      </c>
      <c r="W6729">
        <f t="shared" si="79"/>
        <v>360</v>
      </c>
      <c r="X6729" s="5">
        <v>3</v>
      </c>
      <c r="Y6729" s="15" t="s">
        <v>48</v>
      </c>
      <c r="Z6729" t="s">
        <v>49</v>
      </c>
      <c r="AA6729" t="s">
        <v>490</v>
      </c>
      <c r="AB6729">
        <v>0</v>
      </c>
      <c r="AC6729" s="68" t="s">
        <v>1493</v>
      </c>
      <c r="AD6729" s="68" t="s">
        <v>1650</v>
      </c>
      <c r="AE6729" t="s">
        <v>1492</v>
      </c>
    </row>
    <row r="6730" spans="1:31" ht="14.4" x14ac:dyDescent="0.3">
      <c r="A6730">
        <v>56</v>
      </c>
      <c r="B6730" t="s">
        <v>24</v>
      </c>
      <c r="C6730" t="s">
        <v>513</v>
      </c>
      <c r="D6730" t="s">
        <v>514</v>
      </c>
      <c r="E6730">
        <v>2013</v>
      </c>
      <c r="F6730" t="s">
        <v>722</v>
      </c>
      <c r="G6730" t="s">
        <v>922</v>
      </c>
      <c r="H6730" s="3" t="s">
        <v>923</v>
      </c>
      <c r="I6730" s="8">
        <v>-9.9447220000000005</v>
      </c>
      <c r="J6730" s="8">
        <v>-67.829166999999998</v>
      </c>
      <c r="K6730">
        <v>610000</v>
      </c>
      <c r="L6730" t="s">
        <v>67</v>
      </c>
      <c r="M6730" t="s">
        <v>636</v>
      </c>
      <c r="N6730" t="s">
        <v>577</v>
      </c>
      <c r="O6730" s="12">
        <v>2005</v>
      </c>
      <c r="P6730" s="12">
        <v>12</v>
      </c>
      <c r="Q6730" s="12">
        <v>2006</v>
      </c>
      <c r="R6730" s="12">
        <v>9</v>
      </c>
      <c r="S6730">
        <v>10</v>
      </c>
      <c r="T6730" s="7">
        <v>6</v>
      </c>
      <c r="U6730">
        <v>6</v>
      </c>
      <c r="V6730" t="s">
        <v>1060</v>
      </c>
      <c r="W6730">
        <f t="shared" si="79"/>
        <v>360</v>
      </c>
      <c r="X6730" s="5">
        <v>3</v>
      </c>
      <c r="Y6730" s="15" t="s">
        <v>48</v>
      </c>
      <c r="Z6730" t="s">
        <v>49</v>
      </c>
      <c r="AA6730" t="s">
        <v>1079</v>
      </c>
      <c r="AB6730">
        <v>2</v>
      </c>
      <c r="AC6730" s="68" t="s">
        <v>1493</v>
      </c>
      <c r="AD6730" s="68" t="s">
        <v>1650</v>
      </c>
      <c r="AE6730" t="s">
        <v>1492</v>
      </c>
    </row>
    <row r="6731" spans="1:31" ht="14.4" x14ac:dyDescent="0.3">
      <c r="A6731">
        <v>56</v>
      </c>
      <c r="B6731" t="s">
        <v>24</v>
      </c>
      <c r="C6731" t="s">
        <v>513</v>
      </c>
      <c r="D6731" t="s">
        <v>514</v>
      </c>
      <c r="E6731">
        <v>2013</v>
      </c>
      <c r="F6731" t="s">
        <v>722</v>
      </c>
      <c r="G6731" t="s">
        <v>922</v>
      </c>
      <c r="H6731" s="3" t="s">
        <v>923</v>
      </c>
      <c r="I6731" s="8">
        <v>-9.9447220000000005</v>
      </c>
      <c r="J6731" s="8">
        <v>-67.829166999999998</v>
      </c>
      <c r="K6731">
        <v>610000</v>
      </c>
      <c r="L6731" t="s">
        <v>67</v>
      </c>
      <c r="M6731" t="s">
        <v>636</v>
      </c>
      <c r="N6731" t="s">
        <v>577</v>
      </c>
      <c r="O6731" s="12">
        <v>2005</v>
      </c>
      <c r="P6731" s="12">
        <v>12</v>
      </c>
      <c r="Q6731" s="12">
        <v>2006</v>
      </c>
      <c r="R6731" s="12">
        <v>9</v>
      </c>
      <c r="S6731">
        <v>10</v>
      </c>
      <c r="T6731" s="7">
        <v>6</v>
      </c>
      <c r="U6731">
        <v>6</v>
      </c>
      <c r="V6731" t="s">
        <v>1060</v>
      </c>
      <c r="W6731">
        <f t="shared" si="79"/>
        <v>360</v>
      </c>
      <c r="X6731" s="5">
        <v>3</v>
      </c>
      <c r="Y6731" s="15" t="s">
        <v>48</v>
      </c>
      <c r="Z6731" t="s">
        <v>49</v>
      </c>
      <c r="AA6731" t="s">
        <v>50</v>
      </c>
      <c r="AB6731">
        <v>1</v>
      </c>
      <c r="AC6731" s="68" t="s">
        <v>1493</v>
      </c>
      <c r="AD6731" s="68" t="s">
        <v>1650</v>
      </c>
      <c r="AE6731" t="s">
        <v>1492</v>
      </c>
    </row>
    <row r="6732" spans="1:31" ht="14.4" x14ac:dyDescent="0.3">
      <c r="A6732">
        <v>56</v>
      </c>
      <c r="B6732" t="s">
        <v>24</v>
      </c>
      <c r="C6732" t="s">
        <v>513</v>
      </c>
      <c r="D6732" t="s">
        <v>514</v>
      </c>
      <c r="E6732">
        <v>2013</v>
      </c>
      <c r="F6732" t="s">
        <v>722</v>
      </c>
      <c r="G6732" t="s">
        <v>922</v>
      </c>
      <c r="H6732" s="3" t="s">
        <v>923</v>
      </c>
      <c r="I6732" s="8">
        <v>-9.9447220000000005</v>
      </c>
      <c r="J6732" s="8">
        <v>-67.829166999999998</v>
      </c>
      <c r="K6732">
        <v>610000</v>
      </c>
      <c r="L6732" t="s">
        <v>67</v>
      </c>
      <c r="M6732" t="s">
        <v>636</v>
      </c>
      <c r="N6732" t="s">
        <v>577</v>
      </c>
      <c r="O6732" s="12">
        <v>2005</v>
      </c>
      <c r="P6732" s="12">
        <v>12</v>
      </c>
      <c r="Q6732" s="12">
        <v>2006</v>
      </c>
      <c r="R6732" s="12">
        <v>9</v>
      </c>
      <c r="S6732">
        <v>10</v>
      </c>
      <c r="T6732" s="7">
        <v>6</v>
      </c>
      <c r="U6732">
        <v>6</v>
      </c>
      <c r="V6732" t="s">
        <v>1060</v>
      </c>
      <c r="W6732">
        <f t="shared" si="79"/>
        <v>360</v>
      </c>
      <c r="X6732" s="5">
        <v>3</v>
      </c>
      <c r="Y6732" s="15" t="s">
        <v>48</v>
      </c>
      <c r="Z6732" t="s">
        <v>55</v>
      </c>
      <c r="AA6732" t="s">
        <v>1080</v>
      </c>
      <c r="AB6732">
        <v>13</v>
      </c>
      <c r="AC6732" s="68" t="s">
        <v>1493</v>
      </c>
      <c r="AD6732" s="68" t="s">
        <v>1650</v>
      </c>
      <c r="AE6732" t="s">
        <v>1492</v>
      </c>
    </row>
    <row r="6733" spans="1:31" ht="14.4" x14ac:dyDescent="0.3">
      <c r="A6733">
        <v>56</v>
      </c>
      <c r="B6733" t="s">
        <v>24</v>
      </c>
      <c r="C6733" t="s">
        <v>513</v>
      </c>
      <c r="D6733" t="s">
        <v>514</v>
      </c>
      <c r="E6733">
        <v>2013</v>
      </c>
      <c r="F6733" t="s">
        <v>722</v>
      </c>
      <c r="G6733" t="s">
        <v>922</v>
      </c>
      <c r="H6733" s="3" t="s">
        <v>923</v>
      </c>
      <c r="I6733" s="8">
        <v>-9.9447220000000005</v>
      </c>
      <c r="J6733" s="8">
        <v>-67.829166999999998</v>
      </c>
      <c r="K6733">
        <v>610000</v>
      </c>
      <c r="L6733" t="s">
        <v>67</v>
      </c>
      <c r="M6733" t="s">
        <v>636</v>
      </c>
      <c r="N6733" t="s">
        <v>577</v>
      </c>
      <c r="O6733" s="12">
        <v>2005</v>
      </c>
      <c r="P6733" s="12">
        <v>12</v>
      </c>
      <c r="Q6733" s="12">
        <v>2006</v>
      </c>
      <c r="R6733" s="12">
        <v>9</v>
      </c>
      <c r="S6733">
        <v>10</v>
      </c>
      <c r="T6733" s="7">
        <v>6</v>
      </c>
      <c r="U6733">
        <v>6</v>
      </c>
      <c r="V6733" t="s">
        <v>1060</v>
      </c>
      <c r="W6733">
        <f t="shared" si="79"/>
        <v>360</v>
      </c>
      <c r="X6733" s="5">
        <v>3</v>
      </c>
      <c r="Y6733" s="15" t="s">
        <v>48</v>
      </c>
      <c r="Z6733" t="s">
        <v>55</v>
      </c>
      <c r="AA6733" t="s">
        <v>859</v>
      </c>
      <c r="AB6733">
        <v>14</v>
      </c>
      <c r="AC6733" s="68" t="s">
        <v>1493</v>
      </c>
      <c r="AD6733" s="68" t="s">
        <v>1650</v>
      </c>
      <c r="AE6733" t="s">
        <v>1492</v>
      </c>
    </row>
    <row r="6734" spans="1:31" ht="14.4" x14ac:dyDescent="0.3">
      <c r="A6734">
        <v>56</v>
      </c>
      <c r="B6734" t="s">
        <v>24</v>
      </c>
      <c r="C6734" t="s">
        <v>513</v>
      </c>
      <c r="D6734" t="s">
        <v>514</v>
      </c>
      <c r="E6734">
        <v>2013</v>
      </c>
      <c r="F6734" t="s">
        <v>722</v>
      </c>
      <c r="G6734" t="s">
        <v>922</v>
      </c>
      <c r="H6734" s="3" t="s">
        <v>923</v>
      </c>
      <c r="I6734" s="8">
        <v>-9.9447220000000005</v>
      </c>
      <c r="J6734" s="8">
        <v>-67.829166999999998</v>
      </c>
      <c r="K6734">
        <v>610000</v>
      </c>
      <c r="L6734" t="s">
        <v>67</v>
      </c>
      <c r="M6734" t="s">
        <v>636</v>
      </c>
      <c r="N6734" t="s">
        <v>577</v>
      </c>
      <c r="O6734" s="12">
        <v>2005</v>
      </c>
      <c r="P6734" s="12">
        <v>12</v>
      </c>
      <c r="Q6734" s="12">
        <v>2006</v>
      </c>
      <c r="R6734" s="12">
        <v>9</v>
      </c>
      <c r="S6734">
        <v>10</v>
      </c>
      <c r="T6734" s="7">
        <v>6</v>
      </c>
      <c r="U6734">
        <v>6</v>
      </c>
      <c r="V6734" t="s">
        <v>1060</v>
      </c>
      <c r="W6734">
        <f t="shared" si="79"/>
        <v>360</v>
      </c>
      <c r="X6734" s="5">
        <v>3</v>
      </c>
      <c r="Y6734" s="15" t="s">
        <v>48</v>
      </c>
      <c r="Z6734" t="s">
        <v>55</v>
      </c>
      <c r="AA6734" t="s">
        <v>1054</v>
      </c>
      <c r="AB6734">
        <v>0</v>
      </c>
      <c r="AC6734" s="68" t="s">
        <v>1493</v>
      </c>
      <c r="AD6734" s="68" t="s">
        <v>1650</v>
      </c>
      <c r="AE6734" t="s">
        <v>1492</v>
      </c>
    </row>
    <row r="6735" spans="1:31" ht="14.4" x14ac:dyDescent="0.3">
      <c r="A6735">
        <v>56</v>
      </c>
      <c r="B6735" t="s">
        <v>24</v>
      </c>
      <c r="C6735" t="s">
        <v>513</v>
      </c>
      <c r="D6735" t="s">
        <v>514</v>
      </c>
      <c r="E6735">
        <v>2013</v>
      </c>
      <c r="F6735" t="s">
        <v>722</v>
      </c>
      <c r="G6735" t="s">
        <v>922</v>
      </c>
      <c r="H6735" s="3" t="s">
        <v>923</v>
      </c>
      <c r="I6735" s="8">
        <v>-9.9447220000000005</v>
      </c>
      <c r="J6735" s="8">
        <v>-67.829166999999998</v>
      </c>
      <c r="K6735">
        <v>610000</v>
      </c>
      <c r="L6735" t="s">
        <v>67</v>
      </c>
      <c r="M6735" t="s">
        <v>636</v>
      </c>
      <c r="N6735" t="s">
        <v>577</v>
      </c>
      <c r="O6735" s="12">
        <v>2005</v>
      </c>
      <c r="P6735" s="12">
        <v>12</v>
      </c>
      <c r="Q6735" s="12">
        <v>2006</v>
      </c>
      <c r="R6735" s="12">
        <v>9</v>
      </c>
      <c r="S6735">
        <v>10</v>
      </c>
      <c r="T6735" s="7">
        <v>6</v>
      </c>
      <c r="U6735">
        <v>6</v>
      </c>
      <c r="V6735" t="s">
        <v>1060</v>
      </c>
      <c r="W6735">
        <f t="shared" si="79"/>
        <v>360</v>
      </c>
      <c r="X6735" s="5">
        <v>3</v>
      </c>
      <c r="Y6735" s="15" t="s">
        <v>48</v>
      </c>
      <c r="Z6735" t="s">
        <v>55</v>
      </c>
      <c r="AA6735" t="s">
        <v>890</v>
      </c>
      <c r="AB6735">
        <v>2</v>
      </c>
      <c r="AC6735" s="68" t="s">
        <v>1493</v>
      </c>
      <c r="AD6735" s="68" t="s">
        <v>1650</v>
      </c>
      <c r="AE6735" t="s">
        <v>1492</v>
      </c>
    </row>
    <row r="6736" spans="1:31" ht="14.4" x14ac:dyDescent="0.3">
      <c r="A6736">
        <v>56</v>
      </c>
      <c r="B6736" t="s">
        <v>24</v>
      </c>
      <c r="C6736" t="s">
        <v>513</v>
      </c>
      <c r="D6736" t="s">
        <v>514</v>
      </c>
      <c r="E6736">
        <v>2013</v>
      </c>
      <c r="F6736" t="s">
        <v>722</v>
      </c>
      <c r="G6736" t="s">
        <v>922</v>
      </c>
      <c r="H6736" s="3" t="s">
        <v>923</v>
      </c>
      <c r="I6736" s="8">
        <v>-9.9447220000000005</v>
      </c>
      <c r="J6736" s="8">
        <v>-67.829166999999998</v>
      </c>
      <c r="K6736">
        <v>610000</v>
      </c>
      <c r="L6736" t="s">
        <v>67</v>
      </c>
      <c r="M6736" t="s">
        <v>636</v>
      </c>
      <c r="N6736" t="s">
        <v>577</v>
      </c>
      <c r="O6736" s="12">
        <v>2005</v>
      </c>
      <c r="P6736" s="12">
        <v>12</v>
      </c>
      <c r="Q6736" s="12">
        <v>2006</v>
      </c>
      <c r="R6736" s="12">
        <v>9</v>
      </c>
      <c r="S6736">
        <v>10</v>
      </c>
      <c r="T6736" s="7">
        <v>6</v>
      </c>
      <c r="U6736">
        <v>6</v>
      </c>
      <c r="V6736" t="s">
        <v>1060</v>
      </c>
      <c r="W6736">
        <f t="shared" si="79"/>
        <v>360</v>
      </c>
      <c r="X6736" s="5">
        <v>3</v>
      </c>
      <c r="Y6736" s="15" t="s">
        <v>48</v>
      </c>
      <c r="Z6736" t="s">
        <v>55</v>
      </c>
      <c r="AA6736" t="s">
        <v>496</v>
      </c>
      <c r="AB6736">
        <v>0</v>
      </c>
      <c r="AC6736" s="68" t="s">
        <v>1493</v>
      </c>
      <c r="AD6736" s="68" t="s">
        <v>1650</v>
      </c>
      <c r="AE6736" t="s">
        <v>1492</v>
      </c>
    </row>
    <row r="6737" spans="1:31" ht="14.4" x14ac:dyDescent="0.3">
      <c r="A6737">
        <v>56</v>
      </c>
      <c r="B6737" t="s">
        <v>24</v>
      </c>
      <c r="C6737" t="s">
        <v>513</v>
      </c>
      <c r="D6737" t="s">
        <v>514</v>
      </c>
      <c r="E6737">
        <v>2013</v>
      </c>
      <c r="F6737" t="s">
        <v>722</v>
      </c>
      <c r="G6737" t="s">
        <v>922</v>
      </c>
      <c r="H6737" s="3" t="s">
        <v>923</v>
      </c>
      <c r="I6737" s="8">
        <v>-9.9447220000000005</v>
      </c>
      <c r="J6737" s="8">
        <v>-67.829166999999998</v>
      </c>
      <c r="K6737">
        <v>610000</v>
      </c>
      <c r="L6737" t="s">
        <v>67</v>
      </c>
      <c r="M6737" t="s">
        <v>636</v>
      </c>
      <c r="N6737" t="s">
        <v>577</v>
      </c>
      <c r="O6737" s="12">
        <v>2005</v>
      </c>
      <c r="P6737" s="12">
        <v>12</v>
      </c>
      <c r="Q6737" s="12">
        <v>2006</v>
      </c>
      <c r="R6737" s="12">
        <v>9</v>
      </c>
      <c r="S6737">
        <v>10</v>
      </c>
      <c r="T6737" s="7">
        <v>6</v>
      </c>
      <c r="U6737">
        <v>6</v>
      </c>
      <c r="V6737" t="s">
        <v>1060</v>
      </c>
      <c r="W6737">
        <f t="shared" si="79"/>
        <v>360</v>
      </c>
      <c r="X6737" s="5">
        <v>3</v>
      </c>
      <c r="Y6737" s="15" t="s">
        <v>48</v>
      </c>
      <c r="Z6737" t="s">
        <v>55</v>
      </c>
      <c r="AA6737" t="s">
        <v>860</v>
      </c>
      <c r="AB6737">
        <v>0</v>
      </c>
      <c r="AC6737" s="68" t="s">
        <v>1493</v>
      </c>
      <c r="AD6737" s="68" t="s">
        <v>1650</v>
      </c>
      <c r="AE6737" t="s">
        <v>1492</v>
      </c>
    </row>
    <row r="6738" spans="1:31" ht="14.4" x14ac:dyDescent="0.3">
      <c r="A6738">
        <v>56</v>
      </c>
      <c r="B6738" t="s">
        <v>24</v>
      </c>
      <c r="C6738" t="s">
        <v>513</v>
      </c>
      <c r="D6738" t="s">
        <v>514</v>
      </c>
      <c r="E6738">
        <v>2013</v>
      </c>
      <c r="F6738" t="s">
        <v>722</v>
      </c>
      <c r="G6738" t="s">
        <v>922</v>
      </c>
      <c r="H6738" s="3" t="s">
        <v>923</v>
      </c>
      <c r="I6738" s="8">
        <v>-9.9447220000000005</v>
      </c>
      <c r="J6738" s="8">
        <v>-67.829166999999998</v>
      </c>
      <c r="K6738">
        <v>610000</v>
      </c>
      <c r="L6738" t="s">
        <v>67</v>
      </c>
      <c r="M6738" t="s">
        <v>636</v>
      </c>
      <c r="N6738" t="s">
        <v>577</v>
      </c>
      <c r="O6738" s="12">
        <v>2005</v>
      </c>
      <c r="P6738" s="12">
        <v>12</v>
      </c>
      <c r="Q6738" s="12">
        <v>2006</v>
      </c>
      <c r="R6738" s="12">
        <v>9</v>
      </c>
      <c r="S6738">
        <v>10</v>
      </c>
      <c r="T6738" s="7">
        <v>6</v>
      </c>
      <c r="U6738">
        <v>6</v>
      </c>
      <c r="V6738" t="s">
        <v>1060</v>
      </c>
      <c r="W6738">
        <f t="shared" si="79"/>
        <v>360</v>
      </c>
      <c r="X6738" s="5">
        <v>3</v>
      </c>
      <c r="Y6738" s="15" t="s">
        <v>48</v>
      </c>
      <c r="Z6738" t="s">
        <v>55</v>
      </c>
      <c r="AA6738" t="s">
        <v>861</v>
      </c>
      <c r="AB6738">
        <v>0</v>
      </c>
      <c r="AC6738" s="68" t="s">
        <v>1493</v>
      </c>
      <c r="AD6738" s="68" t="s">
        <v>1650</v>
      </c>
      <c r="AE6738" t="s">
        <v>1492</v>
      </c>
    </row>
    <row r="6739" spans="1:31" ht="14.4" x14ac:dyDescent="0.3">
      <c r="A6739">
        <v>56</v>
      </c>
      <c r="B6739" t="s">
        <v>24</v>
      </c>
      <c r="C6739" t="s">
        <v>513</v>
      </c>
      <c r="D6739" t="s">
        <v>514</v>
      </c>
      <c r="E6739">
        <v>2013</v>
      </c>
      <c r="F6739" t="s">
        <v>722</v>
      </c>
      <c r="G6739" t="s">
        <v>922</v>
      </c>
      <c r="H6739" s="3" t="s">
        <v>923</v>
      </c>
      <c r="I6739" s="8">
        <v>-9.9447220000000005</v>
      </c>
      <c r="J6739" s="8">
        <v>-67.829166999999998</v>
      </c>
      <c r="K6739">
        <v>610000</v>
      </c>
      <c r="L6739" t="s">
        <v>67</v>
      </c>
      <c r="M6739" t="s">
        <v>636</v>
      </c>
      <c r="N6739" t="s">
        <v>577</v>
      </c>
      <c r="O6739" s="12">
        <v>2005</v>
      </c>
      <c r="P6739" s="12">
        <v>12</v>
      </c>
      <c r="Q6739" s="12">
        <v>2006</v>
      </c>
      <c r="R6739" s="12">
        <v>9</v>
      </c>
      <c r="S6739">
        <v>10</v>
      </c>
      <c r="T6739" s="7">
        <v>6</v>
      </c>
      <c r="U6739">
        <v>6</v>
      </c>
      <c r="V6739" t="s">
        <v>1060</v>
      </c>
      <c r="W6739">
        <f t="shared" si="79"/>
        <v>360</v>
      </c>
      <c r="X6739" s="5">
        <v>3</v>
      </c>
      <c r="Y6739" s="15" t="s">
        <v>48</v>
      </c>
      <c r="Z6739" t="s">
        <v>55</v>
      </c>
      <c r="AA6739" t="s">
        <v>895</v>
      </c>
      <c r="AB6739">
        <v>0</v>
      </c>
      <c r="AC6739" s="68" t="s">
        <v>1493</v>
      </c>
      <c r="AD6739" s="68" t="s">
        <v>1650</v>
      </c>
      <c r="AE6739" t="s">
        <v>1492</v>
      </c>
    </row>
    <row r="6740" spans="1:31" ht="14.4" x14ac:dyDescent="0.3">
      <c r="A6740">
        <v>56</v>
      </c>
      <c r="B6740" t="s">
        <v>24</v>
      </c>
      <c r="C6740" t="s">
        <v>513</v>
      </c>
      <c r="D6740" t="s">
        <v>514</v>
      </c>
      <c r="E6740">
        <v>2013</v>
      </c>
      <c r="F6740" t="s">
        <v>722</v>
      </c>
      <c r="G6740" t="s">
        <v>922</v>
      </c>
      <c r="H6740" s="3" t="s">
        <v>923</v>
      </c>
      <c r="I6740" s="8">
        <v>-9.9447220000000005</v>
      </c>
      <c r="J6740" s="8">
        <v>-67.829166999999998</v>
      </c>
      <c r="K6740">
        <v>610000</v>
      </c>
      <c r="L6740" t="s">
        <v>67</v>
      </c>
      <c r="M6740" t="s">
        <v>636</v>
      </c>
      <c r="N6740" t="s">
        <v>577</v>
      </c>
      <c r="O6740" s="12">
        <v>2005</v>
      </c>
      <c r="P6740" s="12">
        <v>12</v>
      </c>
      <c r="Q6740" s="12">
        <v>2006</v>
      </c>
      <c r="R6740" s="12">
        <v>9</v>
      </c>
      <c r="S6740">
        <v>10</v>
      </c>
      <c r="T6740" s="7">
        <v>6</v>
      </c>
      <c r="U6740">
        <v>6</v>
      </c>
      <c r="V6740" t="s">
        <v>1060</v>
      </c>
      <c r="W6740">
        <f t="shared" si="79"/>
        <v>360</v>
      </c>
      <c r="X6740" s="5">
        <v>3</v>
      </c>
      <c r="Y6740" s="15" t="s">
        <v>48</v>
      </c>
      <c r="Z6740" t="s">
        <v>55</v>
      </c>
      <c r="AA6740" t="s">
        <v>59</v>
      </c>
      <c r="AB6740">
        <v>1</v>
      </c>
      <c r="AC6740" s="68" t="s">
        <v>1493</v>
      </c>
      <c r="AD6740" s="68" t="s">
        <v>1650</v>
      </c>
      <c r="AE6740" t="s">
        <v>1492</v>
      </c>
    </row>
    <row r="6741" spans="1:31" ht="14.4" x14ac:dyDescent="0.3">
      <c r="A6741">
        <v>56</v>
      </c>
      <c r="B6741" t="s">
        <v>24</v>
      </c>
      <c r="C6741" t="s">
        <v>513</v>
      </c>
      <c r="D6741" t="s">
        <v>514</v>
      </c>
      <c r="E6741">
        <v>2013</v>
      </c>
      <c r="F6741" t="s">
        <v>722</v>
      </c>
      <c r="G6741" t="s">
        <v>922</v>
      </c>
      <c r="H6741" s="3" t="s">
        <v>923</v>
      </c>
      <c r="I6741" s="8">
        <v>-9.9447220000000005</v>
      </c>
      <c r="J6741" s="8">
        <v>-67.829166999999998</v>
      </c>
      <c r="K6741">
        <v>610000</v>
      </c>
      <c r="L6741" t="s">
        <v>67</v>
      </c>
      <c r="M6741" t="s">
        <v>636</v>
      </c>
      <c r="N6741" t="s">
        <v>577</v>
      </c>
      <c r="O6741" s="12">
        <v>2005</v>
      </c>
      <c r="P6741" s="12">
        <v>12</v>
      </c>
      <c r="Q6741" s="12">
        <v>2006</v>
      </c>
      <c r="R6741" s="12">
        <v>9</v>
      </c>
      <c r="S6741">
        <v>10</v>
      </c>
      <c r="T6741" s="7">
        <v>6</v>
      </c>
      <c r="U6741">
        <v>6</v>
      </c>
      <c r="V6741" t="s">
        <v>1060</v>
      </c>
      <c r="W6741">
        <f t="shared" si="79"/>
        <v>360</v>
      </c>
      <c r="X6741" s="5">
        <v>3</v>
      </c>
      <c r="Y6741" s="15" t="s">
        <v>48</v>
      </c>
      <c r="Z6741" t="s">
        <v>55</v>
      </c>
      <c r="AA6741" t="s">
        <v>113</v>
      </c>
      <c r="AB6741">
        <v>0</v>
      </c>
      <c r="AC6741" s="68" t="s">
        <v>1493</v>
      </c>
      <c r="AD6741" s="68" t="s">
        <v>1650</v>
      </c>
      <c r="AE6741" t="s">
        <v>1492</v>
      </c>
    </row>
    <row r="6742" spans="1:31" ht="14.4" x14ac:dyDescent="0.3">
      <c r="A6742">
        <v>56</v>
      </c>
      <c r="B6742" t="s">
        <v>24</v>
      </c>
      <c r="C6742" t="s">
        <v>513</v>
      </c>
      <c r="D6742" t="s">
        <v>514</v>
      </c>
      <c r="E6742">
        <v>2013</v>
      </c>
      <c r="F6742" t="s">
        <v>722</v>
      </c>
      <c r="G6742" t="s">
        <v>922</v>
      </c>
      <c r="H6742" s="3" t="s">
        <v>923</v>
      </c>
      <c r="I6742" s="8">
        <v>-9.9447220000000005</v>
      </c>
      <c r="J6742" s="8">
        <v>-67.829166999999998</v>
      </c>
      <c r="K6742">
        <v>610000</v>
      </c>
      <c r="L6742" t="s">
        <v>67</v>
      </c>
      <c r="M6742" t="s">
        <v>636</v>
      </c>
      <c r="N6742" t="s">
        <v>577</v>
      </c>
      <c r="O6742" s="12">
        <v>2005</v>
      </c>
      <c r="P6742" s="12">
        <v>12</v>
      </c>
      <c r="Q6742" s="12">
        <v>2006</v>
      </c>
      <c r="R6742" s="12">
        <v>9</v>
      </c>
      <c r="S6742">
        <v>10</v>
      </c>
      <c r="T6742" s="7">
        <v>6</v>
      </c>
      <c r="U6742">
        <v>6</v>
      </c>
      <c r="V6742" t="s">
        <v>1060</v>
      </c>
      <c r="W6742">
        <f t="shared" si="79"/>
        <v>360</v>
      </c>
      <c r="X6742" s="5">
        <v>3</v>
      </c>
      <c r="Y6742" s="15" t="s">
        <v>48</v>
      </c>
      <c r="Z6742" t="s">
        <v>55</v>
      </c>
      <c r="AA6742" t="s">
        <v>655</v>
      </c>
      <c r="AB6742">
        <v>4</v>
      </c>
      <c r="AC6742" s="68" t="s">
        <v>1493</v>
      </c>
      <c r="AD6742" s="68" t="s">
        <v>1650</v>
      </c>
      <c r="AE6742" t="s">
        <v>1492</v>
      </c>
    </row>
    <row r="6743" spans="1:31" ht="14.4" x14ac:dyDescent="0.3">
      <c r="A6743">
        <v>56</v>
      </c>
      <c r="B6743" t="s">
        <v>24</v>
      </c>
      <c r="C6743" t="s">
        <v>513</v>
      </c>
      <c r="D6743" t="s">
        <v>514</v>
      </c>
      <c r="E6743">
        <v>2013</v>
      </c>
      <c r="F6743" t="s">
        <v>722</v>
      </c>
      <c r="G6743" t="s">
        <v>922</v>
      </c>
      <c r="H6743" s="3" t="s">
        <v>923</v>
      </c>
      <c r="I6743" s="8">
        <v>-9.9447220000000005</v>
      </c>
      <c r="J6743" s="8">
        <v>-67.829166999999998</v>
      </c>
      <c r="K6743">
        <v>610000</v>
      </c>
      <c r="L6743" t="s">
        <v>67</v>
      </c>
      <c r="M6743" t="s">
        <v>636</v>
      </c>
      <c r="N6743" t="s">
        <v>577</v>
      </c>
      <c r="O6743" s="12">
        <v>2005</v>
      </c>
      <c r="P6743" s="12">
        <v>12</v>
      </c>
      <c r="Q6743" s="12">
        <v>2006</v>
      </c>
      <c r="R6743" s="12">
        <v>9</v>
      </c>
      <c r="S6743">
        <v>10</v>
      </c>
      <c r="T6743" s="7">
        <v>6</v>
      </c>
      <c r="U6743">
        <v>6</v>
      </c>
      <c r="V6743" t="s">
        <v>1060</v>
      </c>
      <c r="W6743">
        <f t="shared" si="79"/>
        <v>360</v>
      </c>
      <c r="X6743" s="5">
        <v>3</v>
      </c>
      <c r="Y6743" s="15" t="s">
        <v>48</v>
      </c>
      <c r="Z6743" t="s">
        <v>55</v>
      </c>
      <c r="AA6743" t="s">
        <v>379</v>
      </c>
      <c r="AB6743">
        <v>0</v>
      </c>
      <c r="AC6743" s="68" t="s">
        <v>1493</v>
      </c>
      <c r="AD6743" s="68" t="s">
        <v>1650</v>
      </c>
      <c r="AE6743" t="s">
        <v>1492</v>
      </c>
    </row>
    <row r="6744" spans="1:31" ht="14.4" x14ac:dyDescent="0.3">
      <c r="A6744">
        <v>56</v>
      </c>
      <c r="B6744" t="s">
        <v>24</v>
      </c>
      <c r="C6744" t="s">
        <v>513</v>
      </c>
      <c r="D6744" t="s">
        <v>514</v>
      </c>
      <c r="E6744">
        <v>2013</v>
      </c>
      <c r="F6744" t="s">
        <v>722</v>
      </c>
      <c r="G6744" t="s">
        <v>922</v>
      </c>
      <c r="H6744" s="3" t="s">
        <v>923</v>
      </c>
      <c r="I6744" s="8">
        <v>-9.9447220000000005</v>
      </c>
      <c r="J6744" s="8">
        <v>-67.829166999999998</v>
      </c>
      <c r="K6744">
        <v>610000</v>
      </c>
      <c r="L6744" t="s">
        <v>67</v>
      </c>
      <c r="M6744" t="s">
        <v>636</v>
      </c>
      <c r="N6744" t="s">
        <v>577</v>
      </c>
      <c r="O6744" s="12">
        <v>2005</v>
      </c>
      <c r="P6744" s="12">
        <v>12</v>
      </c>
      <c r="Q6744" s="12">
        <v>2006</v>
      </c>
      <c r="R6744" s="12">
        <v>9</v>
      </c>
      <c r="S6744">
        <v>10</v>
      </c>
      <c r="T6744" s="7">
        <v>6</v>
      </c>
      <c r="U6744">
        <v>6</v>
      </c>
      <c r="V6744" t="s">
        <v>1060</v>
      </c>
      <c r="W6744">
        <f t="shared" si="79"/>
        <v>360</v>
      </c>
      <c r="X6744" s="5">
        <v>3</v>
      </c>
      <c r="Y6744" s="15" t="s">
        <v>48</v>
      </c>
      <c r="Z6744" t="s">
        <v>55</v>
      </c>
      <c r="AA6744" t="s">
        <v>899</v>
      </c>
      <c r="AB6744">
        <v>0</v>
      </c>
      <c r="AC6744" s="68" t="s">
        <v>1493</v>
      </c>
      <c r="AD6744" s="68" t="s">
        <v>1650</v>
      </c>
      <c r="AE6744" t="s">
        <v>1492</v>
      </c>
    </row>
    <row r="6745" spans="1:31" ht="14.4" x14ac:dyDescent="0.3">
      <c r="A6745">
        <v>56</v>
      </c>
      <c r="B6745" t="s">
        <v>24</v>
      </c>
      <c r="C6745" t="s">
        <v>513</v>
      </c>
      <c r="D6745" t="s">
        <v>514</v>
      </c>
      <c r="E6745">
        <v>2013</v>
      </c>
      <c r="F6745" t="s">
        <v>722</v>
      </c>
      <c r="G6745" t="s">
        <v>922</v>
      </c>
      <c r="H6745" s="3" t="s">
        <v>923</v>
      </c>
      <c r="I6745" s="8">
        <v>-9.9447220000000005</v>
      </c>
      <c r="J6745" s="8">
        <v>-67.829166999999998</v>
      </c>
      <c r="K6745">
        <v>610000</v>
      </c>
      <c r="L6745" t="s">
        <v>67</v>
      </c>
      <c r="M6745" t="s">
        <v>636</v>
      </c>
      <c r="N6745" t="s">
        <v>577</v>
      </c>
      <c r="O6745" s="12">
        <v>2005</v>
      </c>
      <c r="P6745" s="12">
        <v>12</v>
      </c>
      <c r="Q6745" s="12">
        <v>2006</v>
      </c>
      <c r="R6745" s="12">
        <v>9</v>
      </c>
      <c r="S6745">
        <v>10</v>
      </c>
      <c r="T6745" s="7">
        <v>6</v>
      </c>
      <c r="U6745">
        <v>6</v>
      </c>
      <c r="V6745" t="s">
        <v>1060</v>
      </c>
      <c r="W6745">
        <f t="shared" si="79"/>
        <v>360</v>
      </c>
      <c r="X6745" s="5">
        <v>3</v>
      </c>
      <c r="Y6745" s="15" t="s">
        <v>48</v>
      </c>
      <c r="Z6745" t="s">
        <v>55</v>
      </c>
      <c r="AA6745" t="s">
        <v>1072</v>
      </c>
      <c r="AB6745">
        <v>0</v>
      </c>
      <c r="AC6745" s="68" t="s">
        <v>1493</v>
      </c>
      <c r="AD6745" s="68" t="s">
        <v>1650</v>
      </c>
      <c r="AE6745" t="s">
        <v>1492</v>
      </c>
    </row>
    <row r="6746" spans="1:31" ht="14.4" x14ac:dyDescent="0.3">
      <c r="A6746">
        <v>56</v>
      </c>
      <c r="B6746" t="s">
        <v>24</v>
      </c>
      <c r="C6746" t="s">
        <v>513</v>
      </c>
      <c r="D6746" t="s">
        <v>514</v>
      </c>
      <c r="E6746">
        <v>2013</v>
      </c>
      <c r="F6746" t="s">
        <v>722</v>
      </c>
      <c r="G6746" t="s">
        <v>922</v>
      </c>
      <c r="H6746" s="3" t="s">
        <v>923</v>
      </c>
      <c r="I6746" s="8">
        <v>-9.9447220000000005</v>
      </c>
      <c r="J6746" s="8">
        <v>-67.829166999999998</v>
      </c>
      <c r="K6746">
        <v>610000</v>
      </c>
      <c r="L6746" t="s">
        <v>67</v>
      </c>
      <c r="M6746" t="s">
        <v>636</v>
      </c>
      <c r="N6746" t="s">
        <v>577</v>
      </c>
      <c r="O6746" s="12">
        <v>2005</v>
      </c>
      <c r="P6746" s="12">
        <v>12</v>
      </c>
      <c r="Q6746" s="12">
        <v>2006</v>
      </c>
      <c r="R6746" s="12">
        <v>9</v>
      </c>
      <c r="S6746">
        <v>10</v>
      </c>
      <c r="T6746" s="7">
        <v>6</v>
      </c>
      <c r="U6746">
        <v>6</v>
      </c>
      <c r="V6746" t="s">
        <v>1060</v>
      </c>
      <c r="W6746">
        <f t="shared" si="79"/>
        <v>360</v>
      </c>
      <c r="X6746" s="5">
        <v>3</v>
      </c>
      <c r="Y6746" s="15" t="s">
        <v>48</v>
      </c>
      <c r="Z6746" t="s">
        <v>55</v>
      </c>
      <c r="AA6746" t="s">
        <v>867</v>
      </c>
      <c r="AB6746">
        <v>0</v>
      </c>
      <c r="AC6746" s="68" t="s">
        <v>1493</v>
      </c>
      <c r="AD6746" s="68" t="s">
        <v>1650</v>
      </c>
      <c r="AE6746" t="s">
        <v>1492</v>
      </c>
    </row>
    <row r="6747" spans="1:31" ht="14.4" x14ac:dyDescent="0.3">
      <c r="A6747">
        <v>56</v>
      </c>
      <c r="B6747" t="s">
        <v>24</v>
      </c>
      <c r="C6747" t="s">
        <v>513</v>
      </c>
      <c r="D6747" t="s">
        <v>514</v>
      </c>
      <c r="E6747">
        <v>2013</v>
      </c>
      <c r="F6747" t="s">
        <v>722</v>
      </c>
      <c r="G6747" t="s">
        <v>922</v>
      </c>
      <c r="H6747" s="3" t="s">
        <v>923</v>
      </c>
      <c r="I6747" s="8">
        <v>-9.9447220000000005</v>
      </c>
      <c r="J6747" s="8">
        <v>-67.829166999999998</v>
      </c>
      <c r="K6747">
        <v>610000</v>
      </c>
      <c r="L6747" t="s">
        <v>67</v>
      </c>
      <c r="M6747" t="s">
        <v>636</v>
      </c>
      <c r="N6747" t="s">
        <v>577</v>
      </c>
      <c r="O6747" s="12">
        <v>2005</v>
      </c>
      <c r="P6747" s="12">
        <v>12</v>
      </c>
      <c r="Q6747" s="12">
        <v>2006</v>
      </c>
      <c r="R6747" s="12">
        <v>9</v>
      </c>
      <c r="S6747">
        <v>10</v>
      </c>
      <c r="T6747" s="7">
        <v>6</v>
      </c>
      <c r="U6747">
        <v>6</v>
      </c>
      <c r="V6747" t="s">
        <v>1060</v>
      </c>
      <c r="W6747">
        <f t="shared" si="79"/>
        <v>360</v>
      </c>
      <c r="X6747" s="5">
        <v>3</v>
      </c>
      <c r="Y6747" s="15" t="s">
        <v>48</v>
      </c>
      <c r="Z6747" t="s">
        <v>55</v>
      </c>
      <c r="AA6747" t="s">
        <v>1083</v>
      </c>
      <c r="AB6747">
        <v>3</v>
      </c>
      <c r="AC6747" s="68" t="s">
        <v>1493</v>
      </c>
      <c r="AD6747" s="68" t="s">
        <v>1650</v>
      </c>
      <c r="AE6747" t="s">
        <v>1492</v>
      </c>
    </row>
    <row r="6748" spans="1:31" ht="14.4" x14ac:dyDescent="0.3">
      <c r="A6748">
        <v>56</v>
      </c>
      <c r="B6748" t="s">
        <v>24</v>
      </c>
      <c r="C6748" t="s">
        <v>513</v>
      </c>
      <c r="D6748" t="s">
        <v>514</v>
      </c>
      <c r="E6748">
        <v>2013</v>
      </c>
      <c r="F6748" t="s">
        <v>722</v>
      </c>
      <c r="G6748" t="s">
        <v>922</v>
      </c>
      <c r="H6748" s="3" t="s">
        <v>923</v>
      </c>
      <c r="I6748" s="8">
        <v>-9.9447220000000005</v>
      </c>
      <c r="J6748" s="8">
        <v>-67.829166999999998</v>
      </c>
      <c r="K6748">
        <v>610000</v>
      </c>
      <c r="L6748" t="s">
        <v>67</v>
      </c>
      <c r="M6748" t="s">
        <v>636</v>
      </c>
      <c r="N6748" t="s">
        <v>577</v>
      </c>
      <c r="O6748" s="12">
        <v>2005</v>
      </c>
      <c r="P6748" s="12">
        <v>12</v>
      </c>
      <c r="Q6748" s="12">
        <v>2006</v>
      </c>
      <c r="R6748" s="12">
        <v>9</v>
      </c>
      <c r="S6748">
        <v>10</v>
      </c>
      <c r="T6748" s="7">
        <v>6</v>
      </c>
      <c r="U6748">
        <v>6</v>
      </c>
      <c r="V6748" t="s">
        <v>1060</v>
      </c>
      <c r="W6748">
        <f t="shared" si="79"/>
        <v>360</v>
      </c>
      <c r="X6748" s="5">
        <v>3</v>
      </c>
      <c r="Y6748" s="15" t="s">
        <v>48</v>
      </c>
      <c r="Z6748" t="s">
        <v>55</v>
      </c>
      <c r="AA6748" t="s">
        <v>524</v>
      </c>
      <c r="AB6748">
        <v>19</v>
      </c>
      <c r="AC6748" s="68" t="s">
        <v>1493</v>
      </c>
      <c r="AD6748" s="68" t="s">
        <v>1650</v>
      </c>
      <c r="AE6748" t="s">
        <v>1492</v>
      </c>
    </row>
    <row r="6749" spans="1:31" ht="14.4" x14ac:dyDescent="0.3">
      <c r="A6749">
        <v>56</v>
      </c>
      <c r="B6749" t="s">
        <v>24</v>
      </c>
      <c r="C6749" t="s">
        <v>513</v>
      </c>
      <c r="D6749" t="s">
        <v>514</v>
      </c>
      <c r="E6749">
        <v>2013</v>
      </c>
      <c r="F6749" t="s">
        <v>722</v>
      </c>
      <c r="G6749" t="s">
        <v>922</v>
      </c>
      <c r="H6749" s="3" t="s">
        <v>923</v>
      </c>
      <c r="I6749" s="8">
        <v>-9.9447220000000005</v>
      </c>
      <c r="J6749" s="8">
        <v>-67.829166999999998</v>
      </c>
      <c r="K6749">
        <v>610000</v>
      </c>
      <c r="L6749" t="s">
        <v>67</v>
      </c>
      <c r="M6749" t="s">
        <v>636</v>
      </c>
      <c r="N6749" t="s">
        <v>577</v>
      </c>
      <c r="O6749" s="12">
        <v>2005</v>
      </c>
      <c r="P6749" s="12">
        <v>12</v>
      </c>
      <c r="Q6749" s="12">
        <v>2006</v>
      </c>
      <c r="R6749" s="12">
        <v>9</v>
      </c>
      <c r="S6749">
        <v>10</v>
      </c>
      <c r="T6749" s="7">
        <v>6</v>
      </c>
      <c r="U6749">
        <v>6</v>
      </c>
      <c r="V6749" t="s">
        <v>1060</v>
      </c>
      <c r="W6749">
        <f t="shared" si="79"/>
        <v>360</v>
      </c>
      <c r="X6749" s="5">
        <v>3</v>
      </c>
      <c r="Y6749" s="15" t="s">
        <v>48</v>
      </c>
      <c r="Z6749" t="s">
        <v>55</v>
      </c>
      <c r="AA6749" t="s">
        <v>1107</v>
      </c>
      <c r="AB6749">
        <v>18</v>
      </c>
      <c r="AC6749" s="68" t="s">
        <v>1493</v>
      </c>
      <c r="AD6749" s="68" t="s">
        <v>1650</v>
      </c>
      <c r="AE6749" t="s">
        <v>1492</v>
      </c>
    </row>
    <row r="6750" spans="1:31" ht="14.4" x14ac:dyDescent="0.3">
      <c r="A6750">
        <v>56</v>
      </c>
      <c r="B6750" t="s">
        <v>24</v>
      </c>
      <c r="C6750" t="s">
        <v>513</v>
      </c>
      <c r="D6750" t="s">
        <v>514</v>
      </c>
      <c r="E6750">
        <v>2013</v>
      </c>
      <c r="F6750" t="s">
        <v>722</v>
      </c>
      <c r="G6750" t="s">
        <v>922</v>
      </c>
      <c r="H6750" s="3" t="s">
        <v>923</v>
      </c>
      <c r="I6750" s="8">
        <v>-9.9447220000000005</v>
      </c>
      <c r="J6750" s="8">
        <v>-67.829166999999998</v>
      </c>
      <c r="K6750">
        <v>610000</v>
      </c>
      <c r="L6750" t="s">
        <v>67</v>
      </c>
      <c r="M6750" t="s">
        <v>636</v>
      </c>
      <c r="N6750" t="s">
        <v>577</v>
      </c>
      <c r="O6750" s="12">
        <v>2005</v>
      </c>
      <c r="P6750" s="12">
        <v>12</v>
      </c>
      <c r="Q6750" s="12">
        <v>2006</v>
      </c>
      <c r="R6750" s="12">
        <v>9</v>
      </c>
      <c r="S6750">
        <v>10</v>
      </c>
      <c r="T6750" s="7">
        <v>6</v>
      </c>
      <c r="U6750">
        <v>6</v>
      </c>
      <c r="V6750" t="s">
        <v>1060</v>
      </c>
      <c r="W6750">
        <f t="shared" si="79"/>
        <v>360</v>
      </c>
      <c r="X6750" s="5">
        <v>3</v>
      </c>
      <c r="Y6750" s="15" t="s">
        <v>48</v>
      </c>
      <c r="Z6750" t="s">
        <v>55</v>
      </c>
      <c r="AA6750" t="s">
        <v>889</v>
      </c>
      <c r="AB6750">
        <v>0</v>
      </c>
      <c r="AC6750" s="68" t="s">
        <v>1493</v>
      </c>
      <c r="AD6750" s="68" t="s">
        <v>1650</v>
      </c>
      <c r="AE6750" t="s">
        <v>1492</v>
      </c>
    </row>
    <row r="6751" spans="1:31" ht="14.4" x14ac:dyDescent="0.3">
      <c r="A6751">
        <v>56</v>
      </c>
      <c r="B6751" t="s">
        <v>24</v>
      </c>
      <c r="C6751" t="s">
        <v>513</v>
      </c>
      <c r="D6751" t="s">
        <v>514</v>
      </c>
      <c r="E6751">
        <v>2013</v>
      </c>
      <c r="F6751" t="s">
        <v>722</v>
      </c>
      <c r="G6751" t="s">
        <v>922</v>
      </c>
      <c r="H6751" s="3" t="s">
        <v>923</v>
      </c>
      <c r="I6751" s="8">
        <v>-9.9447220000000005</v>
      </c>
      <c r="J6751" s="8">
        <v>-67.829166999999998</v>
      </c>
      <c r="K6751">
        <v>610000</v>
      </c>
      <c r="L6751" t="s">
        <v>67</v>
      </c>
      <c r="M6751" t="s">
        <v>636</v>
      </c>
      <c r="N6751" t="s">
        <v>577</v>
      </c>
      <c r="O6751" s="12">
        <v>2005</v>
      </c>
      <c r="P6751" s="12">
        <v>12</v>
      </c>
      <c r="Q6751" s="12">
        <v>2006</v>
      </c>
      <c r="R6751" s="12">
        <v>9</v>
      </c>
      <c r="S6751">
        <v>10</v>
      </c>
      <c r="T6751" s="7">
        <v>6</v>
      </c>
      <c r="U6751">
        <v>6</v>
      </c>
      <c r="V6751" t="s">
        <v>1060</v>
      </c>
      <c r="W6751">
        <f t="shared" si="79"/>
        <v>360</v>
      </c>
      <c r="X6751" s="5">
        <v>3</v>
      </c>
      <c r="Y6751" s="15" t="s">
        <v>48</v>
      </c>
      <c r="Z6751" t="s">
        <v>55</v>
      </c>
      <c r="AA6751" t="s">
        <v>1108</v>
      </c>
      <c r="AB6751">
        <v>1</v>
      </c>
      <c r="AC6751" s="68" t="s">
        <v>1493</v>
      </c>
      <c r="AD6751" s="68" t="s">
        <v>1650</v>
      </c>
      <c r="AE6751" t="s">
        <v>1492</v>
      </c>
    </row>
    <row r="6752" spans="1:31" ht="14.4" x14ac:dyDescent="0.3">
      <c r="A6752">
        <v>56</v>
      </c>
      <c r="B6752" t="s">
        <v>24</v>
      </c>
      <c r="C6752" t="s">
        <v>513</v>
      </c>
      <c r="D6752" t="s">
        <v>514</v>
      </c>
      <c r="E6752">
        <v>2013</v>
      </c>
      <c r="F6752" t="s">
        <v>722</v>
      </c>
      <c r="G6752" t="s">
        <v>922</v>
      </c>
      <c r="H6752" s="3" t="s">
        <v>923</v>
      </c>
      <c r="I6752" s="8">
        <v>-9.9447220000000005</v>
      </c>
      <c r="J6752" s="8">
        <v>-67.829166999999998</v>
      </c>
      <c r="K6752">
        <v>610000</v>
      </c>
      <c r="L6752" t="s">
        <v>67</v>
      </c>
      <c r="M6752" t="s">
        <v>636</v>
      </c>
      <c r="N6752" t="s">
        <v>577</v>
      </c>
      <c r="O6752" s="12">
        <v>2005</v>
      </c>
      <c r="P6752" s="12">
        <v>12</v>
      </c>
      <c r="Q6752" s="12">
        <v>2006</v>
      </c>
      <c r="R6752" s="12">
        <v>9</v>
      </c>
      <c r="S6752">
        <v>10</v>
      </c>
      <c r="T6752" s="7">
        <v>6</v>
      </c>
      <c r="U6752">
        <v>6</v>
      </c>
      <c r="V6752" t="s">
        <v>1060</v>
      </c>
      <c r="W6752">
        <f t="shared" si="79"/>
        <v>360</v>
      </c>
      <c r="X6752" s="5">
        <v>3</v>
      </c>
      <c r="Y6752" s="15" t="s">
        <v>48</v>
      </c>
      <c r="Z6752" t="s">
        <v>55</v>
      </c>
      <c r="AA6752" t="s">
        <v>73</v>
      </c>
      <c r="AB6752">
        <v>1</v>
      </c>
      <c r="AC6752" s="68" t="s">
        <v>1493</v>
      </c>
      <c r="AD6752" s="68" t="s">
        <v>1650</v>
      </c>
      <c r="AE6752" t="s">
        <v>1492</v>
      </c>
    </row>
    <row r="6753" spans="1:31" ht="14.4" x14ac:dyDescent="0.3">
      <c r="A6753">
        <v>56</v>
      </c>
      <c r="B6753" t="s">
        <v>24</v>
      </c>
      <c r="C6753" t="s">
        <v>513</v>
      </c>
      <c r="D6753" t="s">
        <v>514</v>
      </c>
      <c r="E6753">
        <v>2013</v>
      </c>
      <c r="F6753" t="s">
        <v>722</v>
      </c>
      <c r="G6753" t="s">
        <v>922</v>
      </c>
      <c r="H6753" s="3" t="s">
        <v>923</v>
      </c>
      <c r="I6753" s="8">
        <v>-9.9447220000000005</v>
      </c>
      <c r="J6753" s="8">
        <v>-67.829166999999998</v>
      </c>
      <c r="K6753">
        <v>610000</v>
      </c>
      <c r="L6753" t="s">
        <v>67</v>
      </c>
      <c r="M6753" t="s">
        <v>636</v>
      </c>
      <c r="N6753" t="s">
        <v>577</v>
      </c>
      <c r="O6753" s="12">
        <v>2005</v>
      </c>
      <c r="P6753" s="12">
        <v>12</v>
      </c>
      <c r="Q6753" s="12">
        <v>2006</v>
      </c>
      <c r="R6753" s="12">
        <v>9</v>
      </c>
      <c r="S6753">
        <v>10</v>
      </c>
      <c r="T6753" s="7">
        <v>6</v>
      </c>
      <c r="U6753">
        <v>6</v>
      </c>
      <c r="V6753" t="s">
        <v>1060</v>
      </c>
      <c r="W6753">
        <f t="shared" si="79"/>
        <v>360</v>
      </c>
      <c r="X6753" s="5">
        <v>3</v>
      </c>
      <c r="Y6753" s="15" t="s">
        <v>48</v>
      </c>
      <c r="Z6753" t="s">
        <v>83</v>
      </c>
      <c r="AA6753" t="s">
        <v>128</v>
      </c>
      <c r="AB6753">
        <v>2</v>
      </c>
      <c r="AC6753" s="68" t="s">
        <v>1493</v>
      </c>
      <c r="AD6753" s="68" t="s">
        <v>1650</v>
      </c>
      <c r="AE6753" t="s">
        <v>1492</v>
      </c>
    </row>
    <row r="6754" spans="1:31" ht="14.4" x14ac:dyDescent="0.3">
      <c r="A6754">
        <v>56</v>
      </c>
      <c r="B6754" t="s">
        <v>24</v>
      </c>
      <c r="C6754" t="s">
        <v>513</v>
      </c>
      <c r="D6754" t="s">
        <v>514</v>
      </c>
      <c r="E6754">
        <v>2013</v>
      </c>
      <c r="F6754" t="s">
        <v>722</v>
      </c>
      <c r="G6754" t="s">
        <v>922</v>
      </c>
      <c r="H6754" s="3" t="s">
        <v>923</v>
      </c>
      <c r="I6754" s="8">
        <v>-9.9447220000000005</v>
      </c>
      <c r="J6754" s="8">
        <v>-67.829166999999998</v>
      </c>
      <c r="K6754">
        <v>610000</v>
      </c>
      <c r="L6754" t="s">
        <v>67</v>
      </c>
      <c r="M6754" t="s">
        <v>636</v>
      </c>
      <c r="N6754" t="s">
        <v>577</v>
      </c>
      <c r="O6754" s="12">
        <v>2005</v>
      </c>
      <c r="P6754" s="12">
        <v>12</v>
      </c>
      <c r="Q6754" s="12">
        <v>2006</v>
      </c>
      <c r="R6754" s="12">
        <v>9</v>
      </c>
      <c r="S6754">
        <v>10</v>
      </c>
      <c r="T6754" s="7">
        <v>6</v>
      </c>
      <c r="U6754">
        <v>6</v>
      </c>
      <c r="V6754" t="s">
        <v>1060</v>
      </c>
      <c r="W6754">
        <f t="shared" si="79"/>
        <v>360</v>
      </c>
      <c r="X6754" s="5">
        <v>3</v>
      </c>
      <c r="Y6754" s="15" t="s">
        <v>48</v>
      </c>
      <c r="Z6754" t="s">
        <v>83</v>
      </c>
      <c r="AA6754" t="s">
        <v>84</v>
      </c>
      <c r="AB6754">
        <v>28</v>
      </c>
      <c r="AC6754" s="68" t="s">
        <v>1493</v>
      </c>
      <c r="AD6754" s="68" t="s">
        <v>1650</v>
      </c>
      <c r="AE6754" t="s">
        <v>1492</v>
      </c>
    </row>
    <row r="6755" spans="1:31" ht="14.4" x14ac:dyDescent="0.3">
      <c r="A6755">
        <v>56</v>
      </c>
      <c r="B6755" t="s">
        <v>24</v>
      </c>
      <c r="C6755" t="s">
        <v>513</v>
      </c>
      <c r="D6755" t="s">
        <v>514</v>
      </c>
      <c r="E6755">
        <v>2013</v>
      </c>
      <c r="F6755" t="s">
        <v>722</v>
      </c>
      <c r="G6755" t="s">
        <v>922</v>
      </c>
      <c r="H6755" s="3" t="s">
        <v>923</v>
      </c>
      <c r="I6755" s="8">
        <v>-9.9447220000000005</v>
      </c>
      <c r="J6755" s="8">
        <v>-67.829166999999998</v>
      </c>
      <c r="K6755">
        <v>610000</v>
      </c>
      <c r="L6755" t="s">
        <v>67</v>
      </c>
      <c r="M6755" t="s">
        <v>636</v>
      </c>
      <c r="N6755" t="s">
        <v>577</v>
      </c>
      <c r="O6755" s="12">
        <v>2005</v>
      </c>
      <c r="P6755" s="12">
        <v>12</v>
      </c>
      <c r="Q6755" s="12">
        <v>2006</v>
      </c>
      <c r="R6755" s="12">
        <v>9</v>
      </c>
      <c r="S6755">
        <v>10</v>
      </c>
      <c r="T6755" s="7">
        <v>6</v>
      </c>
      <c r="U6755">
        <v>6</v>
      </c>
      <c r="V6755" t="s">
        <v>1060</v>
      </c>
      <c r="W6755">
        <f t="shared" si="79"/>
        <v>360</v>
      </c>
      <c r="X6755" s="5">
        <v>3</v>
      </c>
      <c r="Y6755" s="15" t="s">
        <v>48</v>
      </c>
      <c r="Z6755" t="s">
        <v>83</v>
      </c>
      <c r="AA6755" t="s">
        <v>911</v>
      </c>
      <c r="AB6755">
        <v>41</v>
      </c>
      <c r="AC6755" s="68" t="s">
        <v>1493</v>
      </c>
      <c r="AD6755" s="68" t="s">
        <v>1650</v>
      </c>
      <c r="AE6755" t="s">
        <v>1492</v>
      </c>
    </row>
    <row r="6756" spans="1:31" ht="14.4" x14ac:dyDescent="0.3">
      <c r="A6756">
        <v>56</v>
      </c>
      <c r="B6756" t="s">
        <v>24</v>
      </c>
      <c r="C6756" t="s">
        <v>513</v>
      </c>
      <c r="D6756" t="s">
        <v>514</v>
      </c>
      <c r="E6756">
        <v>2013</v>
      </c>
      <c r="F6756" t="s">
        <v>722</v>
      </c>
      <c r="G6756" t="s">
        <v>922</v>
      </c>
      <c r="H6756" s="3" t="s">
        <v>923</v>
      </c>
      <c r="I6756" s="8">
        <v>-9.9447220000000005</v>
      </c>
      <c r="J6756" s="8">
        <v>-67.829166999999998</v>
      </c>
      <c r="K6756">
        <v>610000</v>
      </c>
      <c r="L6756" t="s">
        <v>67</v>
      </c>
      <c r="M6756" t="s">
        <v>636</v>
      </c>
      <c r="N6756" t="s">
        <v>577</v>
      </c>
      <c r="O6756" s="12">
        <v>2005</v>
      </c>
      <c r="P6756" s="12">
        <v>12</v>
      </c>
      <c r="Q6756" s="12">
        <v>2006</v>
      </c>
      <c r="R6756" s="12">
        <v>9</v>
      </c>
      <c r="S6756">
        <v>10</v>
      </c>
      <c r="T6756" s="7">
        <v>6</v>
      </c>
      <c r="U6756">
        <v>6</v>
      </c>
      <c r="V6756" t="s">
        <v>1060</v>
      </c>
      <c r="W6756">
        <f t="shared" si="79"/>
        <v>360</v>
      </c>
      <c r="X6756" s="5">
        <v>3</v>
      </c>
      <c r="Y6756" s="15" t="s">
        <v>48</v>
      </c>
      <c r="Z6756" t="s">
        <v>83</v>
      </c>
      <c r="AA6756" t="s">
        <v>902</v>
      </c>
      <c r="AB6756">
        <v>0</v>
      </c>
      <c r="AC6756" s="68" t="s">
        <v>1493</v>
      </c>
      <c r="AD6756" s="68" t="s">
        <v>1650</v>
      </c>
      <c r="AE6756" t="s">
        <v>1492</v>
      </c>
    </row>
    <row r="6757" spans="1:31" ht="14.4" x14ac:dyDescent="0.3">
      <c r="A6757">
        <v>56</v>
      </c>
      <c r="B6757" t="s">
        <v>24</v>
      </c>
      <c r="C6757" t="s">
        <v>513</v>
      </c>
      <c r="D6757" t="s">
        <v>514</v>
      </c>
      <c r="E6757">
        <v>2013</v>
      </c>
      <c r="F6757" t="s">
        <v>722</v>
      </c>
      <c r="G6757" t="s">
        <v>922</v>
      </c>
      <c r="H6757" s="3" t="s">
        <v>923</v>
      </c>
      <c r="I6757" s="8">
        <v>-9.9447220000000005</v>
      </c>
      <c r="J6757" s="8">
        <v>-67.829166999999998</v>
      </c>
      <c r="K6757">
        <v>610000</v>
      </c>
      <c r="L6757" t="s">
        <v>67</v>
      </c>
      <c r="M6757" t="s">
        <v>636</v>
      </c>
      <c r="N6757" t="s">
        <v>577</v>
      </c>
      <c r="O6757" s="12">
        <v>2005</v>
      </c>
      <c r="P6757" s="12">
        <v>12</v>
      </c>
      <c r="Q6757" s="12">
        <v>2006</v>
      </c>
      <c r="R6757" s="12">
        <v>9</v>
      </c>
      <c r="S6757">
        <v>10</v>
      </c>
      <c r="T6757" s="7">
        <v>6</v>
      </c>
      <c r="U6757">
        <v>6</v>
      </c>
      <c r="V6757" t="s">
        <v>1060</v>
      </c>
      <c r="W6757">
        <f t="shared" si="79"/>
        <v>360</v>
      </c>
      <c r="X6757" s="5">
        <v>3</v>
      </c>
      <c r="Y6757" s="15" t="s">
        <v>48</v>
      </c>
      <c r="Z6757" t="s">
        <v>83</v>
      </c>
      <c r="AA6757" t="s">
        <v>87</v>
      </c>
      <c r="AB6757">
        <v>81</v>
      </c>
      <c r="AC6757" s="68" t="s">
        <v>1493</v>
      </c>
      <c r="AD6757" s="68" t="s">
        <v>1650</v>
      </c>
      <c r="AE6757" t="s">
        <v>1492</v>
      </c>
    </row>
    <row r="6758" spans="1:31" ht="14.4" x14ac:dyDescent="0.3">
      <c r="A6758">
        <v>56</v>
      </c>
      <c r="B6758" t="s">
        <v>24</v>
      </c>
      <c r="C6758" t="s">
        <v>513</v>
      </c>
      <c r="D6758" t="s">
        <v>514</v>
      </c>
      <c r="E6758">
        <v>2013</v>
      </c>
      <c r="F6758" t="s">
        <v>722</v>
      </c>
      <c r="G6758" t="s">
        <v>922</v>
      </c>
      <c r="H6758" s="3" t="s">
        <v>923</v>
      </c>
      <c r="I6758" s="8">
        <v>-9.9447220000000005</v>
      </c>
      <c r="J6758" s="8">
        <v>-67.829166999999998</v>
      </c>
      <c r="K6758">
        <v>610000</v>
      </c>
      <c r="L6758" t="s">
        <v>67</v>
      </c>
      <c r="M6758" t="s">
        <v>636</v>
      </c>
      <c r="N6758" t="s">
        <v>577</v>
      </c>
      <c r="O6758" s="12">
        <v>2005</v>
      </c>
      <c r="P6758" s="12">
        <v>12</v>
      </c>
      <c r="Q6758" s="12">
        <v>2006</v>
      </c>
      <c r="R6758" s="12">
        <v>9</v>
      </c>
      <c r="S6758">
        <v>10</v>
      </c>
      <c r="T6758" s="7">
        <v>6</v>
      </c>
      <c r="U6758">
        <v>6</v>
      </c>
      <c r="V6758" t="s">
        <v>1060</v>
      </c>
      <c r="W6758">
        <f t="shared" si="79"/>
        <v>360</v>
      </c>
      <c r="X6758" s="5">
        <v>3</v>
      </c>
      <c r="Y6758" s="15" t="s">
        <v>48</v>
      </c>
      <c r="Z6758" t="s">
        <v>83</v>
      </c>
      <c r="AA6758" t="s">
        <v>906</v>
      </c>
      <c r="AB6758">
        <v>37</v>
      </c>
      <c r="AC6758" s="68" t="s">
        <v>1493</v>
      </c>
      <c r="AD6758" s="68" t="s">
        <v>1650</v>
      </c>
      <c r="AE6758" t="s">
        <v>1492</v>
      </c>
    </row>
    <row r="6759" spans="1:31" ht="14.4" x14ac:dyDescent="0.3">
      <c r="A6759">
        <v>56</v>
      </c>
      <c r="B6759" t="s">
        <v>24</v>
      </c>
      <c r="C6759" t="s">
        <v>513</v>
      </c>
      <c r="D6759" t="s">
        <v>514</v>
      </c>
      <c r="E6759">
        <v>2013</v>
      </c>
      <c r="F6759" t="s">
        <v>722</v>
      </c>
      <c r="G6759" t="s">
        <v>922</v>
      </c>
      <c r="H6759" s="3" t="s">
        <v>923</v>
      </c>
      <c r="I6759" s="8">
        <v>-9.9447220000000005</v>
      </c>
      <c r="J6759" s="8">
        <v>-67.829166999999998</v>
      </c>
      <c r="K6759">
        <v>610000</v>
      </c>
      <c r="L6759" t="s">
        <v>67</v>
      </c>
      <c r="M6759" t="s">
        <v>636</v>
      </c>
      <c r="N6759" t="s">
        <v>577</v>
      </c>
      <c r="O6759" s="12">
        <v>2005</v>
      </c>
      <c r="P6759" s="12">
        <v>12</v>
      </c>
      <c r="Q6759" s="12">
        <v>2006</v>
      </c>
      <c r="R6759" s="12">
        <v>9</v>
      </c>
      <c r="S6759">
        <v>10</v>
      </c>
      <c r="T6759" s="7">
        <v>6</v>
      </c>
      <c r="U6759">
        <v>6</v>
      </c>
      <c r="V6759" t="s">
        <v>1060</v>
      </c>
      <c r="W6759">
        <f t="shared" si="79"/>
        <v>360</v>
      </c>
      <c r="X6759" s="5">
        <v>3</v>
      </c>
      <c r="Y6759" s="15" t="s">
        <v>48</v>
      </c>
      <c r="Z6759" t="s">
        <v>90</v>
      </c>
      <c r="AA6759" t="s">
        <v>279</v>
      </c>
      <c r="AB6759">
        <v>0</v>
      </c>
      <c r="AC6759" s="68" t="s">
        <v>1493</v>
      </c>
      <c r="AD6759" s="68" t="s">
        <v>1650</v>
      </c>
      <c r="AE6759" t="s">
        <v>1492</v>
      </c>
    </row>
    <row r="6760" spans="1:31" ht="14.4" x14ac:dyDescent="0.3">
      <c r="A6760">
        <v>56</v>
      </c>
      <c r="B6760" t="s">
        <v>24</v>
      </c>
      <c r="C6760" t="s">
        <v>513</v>
      </c>
      <c r="D6760" t="s">
        <v>514</v>
      </c>
      <c r="E6760">
        <v>2013</v>
      </c>
      <c r="F6760" t="s">
        <v>722</v>
      </c>
      <c r="G6760" t="s">
        <v>922</v>
      </c>
      <c r="H6760" s="3" t="s">
        <v>923</v>
      </c>
      <c r="I6760" s="8">
        <v>-9.9447220000000005</v>
      </c>
      <c r="J6760" s="8">
        <v>-67.829166999999998</v>
      </c>
      <c r="K6760">
        <v>610000</v>
      </c>
      <c r="L6760" t="s">
        <v>67</v>
      </c>
      <c r="M6760" t="s">
        <v>636</v>
      </c>
      <c r="N6760" t="s">
        <v>577</v>
      </c>
      <c r="O6760" s="12">
        <v>2005</v>
      </c>
      <c r="P6760" s="12">
        <v>12</v>
      </c>
      <c r="Q6760" s="12">
        <v>2006</v>
      </c>
      <c r="R6760" s="12">
        <v>9</v>
      </c>
      <c r="S6760">
        <v>10</v>
      </c>
      <c r="T6760" s="7">
        <v>6</v>
      </c>
      <c r="U6760">
        <v>6</v>
      </c>
      <c r="V6760" t="s">
        <v>1060</v>
      </c>
      <c r="W6760">
        <f t="shared" si="79"/>
        <v>360</v>
      </c>
      <c r="X6760" s="5">
        <v>3</v>
      </c>
      <c r="Y6760" s="15" t="s">
        <v>48</v>
      </c>
      <c r="Z6760" t="s">
        <v>90</v>
      </c>
      <c r="AA6760" t="s">
        <v>666</v>
      </c>
      <c r="AB6760">
        <v>1</v>
      </c>
      <c r="AC6760" s="68" t="s">
        <v>1493</v>
      </c>
      <c r="AD6760" s="68" t="s">
        <v>1650</v>
      </c>
      <c r="AE6760" t="s">
        <v>1492</v>
      </c>
    </row>
    <row r="6761" spans="1:31" ht="14.4" x14ac:dyDescent="0.3">
      <c r="A6761">
        <v>56</v>
      </c>
      <c r="B6761" t="s">
        <v>24</v>
      </c>
      <c r="C6761" t="s">
        <v>513</v>
      </c>
      <c r="D6761" t="s">
        <v>514</v>
      </c>
      <c r="E6761">
        <v>2013</v>
      </c>
      <c r="F6761" t="s">
        <v>722</v>
      </c>
      <c r="G6761" t="s">
        <v>922</v>
      </c>
      <c r="H6761" s="3" t="s">
        <v>923</v>
      </c>
      <c r="I6761" s="8">
        <v>-9.9447220000000005</v>
      </c>
      <c r="J6761" s="8">
        <v>-67.829166999999998</v>
      </c>
      <c r="K6761">
        <v>610000</v>
      </c>
      <c r="L6761" t="s">
        <v>67</v>
      </c>
      <c r="M6761" t="s">
        <v>636</v>
      </c>
      <c r="N6761" t="s">
        <v>577</v>
      </c>
      <c r="O6761" s="12">
        <v>2005</v>
      </c>
      <c r="P6761" s="12">
        <v>12</v>
      </c>
      <c r="Q6761" s="12">
        <v>2006</v>
      </c>
      <c r="R6761" s="12">
        <v>9</v>
      </c>
      <c r="S6761">
        <v>10</v>
      </c>
      <c r="T6761" s="7">
        <v>6</v>
      </c>
      <c r="U6761">
        <v>6</v>
      </c>
      <c r="V6761" t="s">
        <v>1060</v>
      </c>
      <c r="W6761">
        <f t="shared" si="79"/>
        <v>360</v>
      </c>
      <c r="X6761" s="5">
        <v>3</v>
      </c>
      <c r="Y6761" s="15" t="s">
        <v>48</v>
      </c>
      <c r="Z6761" t="s">
        <v>90</v>
      </c>
      <c r="AA6761" t="s">
        <v>917</v>
      </c>
      <c r="AB6761">
        <v>6</v>
      </c>
      <c r="AC6761" s="68" t="s">
        <v>1493</v>
      </c>
      <c r="AD6761" s="68" t="s">
        <v>1650</v>
      </c>
      <c r="AE6761" t="s">
        <v>1492</v>
      </c>
    </row>
    <row r="6762" spans="1:31" ht="14.4" x14ac:dyDescent="0.3">
      <c r="A6762">
        <v>56</v>
      </c>
      <c r="B6762" t="s">
        <v>24</v>
      </c>
      <c r="C6762" t="s">
        <v>513</v>
      </c>
      <c r="D6762" t="s">
        <v>514</v>
      </c>
      <c r="E6762">
        <v>2013</v>
      </c>
      <c r="F6762" t="s">
        <v>722</v>
      </c>
      <c r="G6762" t="s">
        <v>922</v>
      </c>
      <c r="H6762" s="3" t="s">
        <v>923</v>
      </c>
      <c r="I6762" s="8">
        <v>-9.9447220000000005</v>
      </c>
      <c r="J6762" s="8">
        <v>-67.829166999999998</v>
      </c>
      <c r="K6762">
        <v>610000</v>
      </c>
      <c r="L6762" t="s">
        <v>67</v>
      </c>
      <c r="M6762" t="s">
        <v>636</v>
      </c>
      <c r="N6762" t="s">
        <v>577</v>
      </c>
      <c r="O6762" s="12">
        <v>2005</v>
      </c>
      <c r="P6762" s="12">
        <v>12</v>
      </c>
      <c r="Q6762" s="12">
        <v>2006</v>
      </c>
      <c r="R6762" s="12">
        <v>9</v>
      </c>
      <c r="S6762">
        <v>10</v>
      </c>
      <c r="T6762" s="7">
        <v>6</v>
      </c>
      <c r="U6762">
        <v>6</v>
      </c>
      <c r="V6762" t="s">
        <v>1060</v>
      </c>
      <c r="W6762">
        <f t="shared" si="79"/>
        <v>360</v>
      </c>
      <c r="X6762" s="5">
        <v>3</v>
      </c>
      <c r="Y6762" s="15" t="s">
        <v>48</v>
      </c>
      <c r="Z6762" t="s">
        <v>90</v>
      </c>
      <c r="AA6762" t="s">
        <v>91</v>
      </c>
      <c r="AB6762">
        <v>8</v>
      </c>
      <c r="AC6762" s="68" t="s">
        <v>1493</v>
      </c>
      <c r="AD6762" s="68" t="s">
        <v>1650</v>
      </c>
      <c r="AE6762" t="s">
        <v>1492</v>
      </c>
    </row>
    <row r="6763" spans="1:31" ht="14.4" x14ac:dyDescent="0.3">
      <c r="A6763">
        <v>56</v>
      </c>
      <c r="B6763" t="s">
        <v>24</v>
      </c>
      <c r="C6763" t="s">
        <v>513</v>
      </c>
      <c r="D6763" t="s">
        <v>514</v>
      </c>
      <c r="E6763">
        <v>2013</v>
      </c>
      <c r="F6763" t="s">
        <v>722</v>
      </c>
      <c r="G6763" t="s">
        <v>924</v>
      </c>
      <c r="H6763" s="3" t="s">
        <v>925</v>
      </c>
      <c r="I6763" s="8">
        <v>-10.035556</v>
      </c>
      <c r="J6763" s="8">
        <v>-67.795556000000005</v>
      </c>
      <c r="K6763">
        <v>650000</v>
      </c>
      <c r="L6763" t="s">
        <v>67</v>
      </c>
      <c r="M6763" t="s">
        <v>636</v>
      </c>
      <c r="N6763" t="s">
        <v>577</v>
      </c>
      <c r="O6763" s="12">
        <v>2005</v>
      </c>
      <c r="P6763" s="12">
        <v>12</v>
      </c>
      <c r="Q6763" s="12">
        <v>2006</v>
      </c>
      <c r="R6763" s="12">
        <v>9</v>
      </c>
      <c r="S6763">
        <v>10</v>
      </c>
      <c r="T6763" s="7">
        <v>6</v>
      </c>
      <c r="U6763">
        <v>6</v>
      </c>
      <c r="V6763" t="s">
        <v>1060</v>
      </c>
      <c r="W6763">
        <f t="shared" si="79"/>
        <v>360</v>
      </c>
      <c r="X6763" s="5">
        <v>3</v>
      </c>
      <c r="Y6763" s="15" t="s">
        <v>48</v>
      </c>
      <c r="Z6763" t="s">
        <v>49</v>
      </c>
      <c r="AA6763" t="s">
        <v>1105</v>
      </c>
      <c r="AB6763">
        <v>2</v>
      </c>
      <c r="AC6763" s="68" t="s">
        <v>1493</v>
      </c>
      <c r="AD6763" s="68" t="s">
        <v>1650</v>
      </c>
      <c r="AE6763" t="s">
        <v>1492</v>
      </c>
    </row>
    <row r="6764" spans="1:31" ht="14.4" x14ac:dyDescent="0.3">
      <c r="A6764">
        <v>56</v>
      </c>
      <c r="B6764" t="s">
        <v>24</v>
      </c>
      <c r="C6764" t="s">
        <v>513</v>
      </c>
      <c r="D6764" t="s">
        <v>514</v>
      </c>
      <c r="E6764">
        <v>2013</v>
      </c>
      <c r="F6764" t="s">
        <v>722</v>
      </c>
      <c r="G6764" t="s">
        <v>924</v>
      </c>
      <c r="H6764" s="3" t="s">
        <v>925</v>
      </c>
      <c r="I6764" s="8">
        <v>-10.035556</v>
      </c>
      <c r="J6764" s="8">
        <v>-67.795556000000005</v>
      </c>
      <c r="K6764">
        <v>650000</v>
      </c>
      <c r="L6764" t="s">
        <v>67</v>
      </c>
      <c r="M6764" t="s">
        <v>636</v>
      </c>
      <c r="N6764" t="s">
        <v>577</v>
      </c>
      <c r="O6764" s="12">
        <v>2005</v>
      </c>
      <c r="P6764" s="12">
        <v>12</v>
      </c>
      <c r="Q6764" s="12">
        <v>2006</v>
      </c>
      <c r="R6764" s="12">
        <v>9</v>
      </c>
      <c r="S6764">
        <v>10</v>
      </c>
      <c r="T6764" s="7">
        <v>6</v>
      </c>
      <c r="U6764">
        <v>6</v>
      </c>
      <c r="V6764" t="s">
        <v>1060</v>
      </c>
      <c r="W6764">
        <f t="shared" si="79"/>
        <v>360</v>
      </c>
      <c r="X6764" s="5">
        <v>3</v>
      </c>
      <c r="Y6764" s="15" t="s">
        <v>48</v>
      </c>
      <c r="Z6764" t="s">
        <v>49</v>
      </c>
      <c r="AA6764" t="s">
        <v>483</v>
      </c>
      <c r="AB6764">
        <v>0</v>
      </c>
      <c r="AC6764" s="68" t="s">
        <v>1493</v>
      </c>
      <c r="AD6764" s="68" t="s">
        <v>1650</v>
      </c>
      <c r="AE6764" t="s">
        <v>1492</v>
      </c>
    </row>
    <row r="6765" spans="1:31" ht="14.4" x14ac:dyDescent="0.3">
      <c r="A6765">
        <v>56</v>
      </c>
      <c r="B6765" t="s">
        <v>24</v>
      </c>
      <c r="C6765" t="s">
        <v>513</v>
      </c>
      <c r="D6765" t="s">
        <v>514</v>
      </c>
      <c r="E6765">
        <v>2013</v>
      </c>
      <c r="F6765" t="s">
        <v>722</v>
      </c>
      <c r="G6765" t="s">
        <v>924</v>
      </c>
      <c r="H6765" s="3" t="s">
        <v>925</v>
      </c>
      <c r="I6765" s="8">
        <v>-10.035556</v>
      </c>
      <c r="J6765" s="8">
        <v>-67.795556000000005</v>
      </c>
      <c r="K6765">
        <v>650000</v>
      </c>
      <c r="L6765" t="s">
        <v>67</v>
      </c>
      <c r="M6765" t="s">
        <v>636</v>
      </c>
      <c r="N6765" t="s">
        <v>577</v>
      </c>
      <c r="O6765" s="12">
        <v>2005</v>
      </c>
      <c r="P6765" s="12">
        <v>12</v>
      </c>
      <c r="Q6765" s="12">
        <v>2006</v>
      </c>
      <c r="R6765" s="12">
        <v>9</v>
      </c>
      <c r="S6765">
        <v>10</v>
      </c>
      <c r="T6765" s="7">
        <v>6</v>
      </c>
      <c r="U6765">
        <v>6</v>
      </c>
      <c r="V6765" t="s">
        <v>1060</v>
      </c>
      <c r="W6765">
        <f t="shared" si="79"/>
        <v>360</v>
      </c>
      <c r="X6765" s="5">
        <v>3</v>
      </c>
      <c r="Y6765" s="15" t="s">
        <v>48</v>
      </c>
      <c r="Z6765" t="s">
        <v>49</v>
      </c>
      <c r="AA6765" t="s">
        <v>490</v>
      </c>
      <c r="AB6765">
        <v>0</v>
      </c>
      <c r="AC6765" s="68" t="s">
        <v>1493</v>
      </c>
      <c r="AD6765" s="68" t="s">
        <v>1650</v>
      </c>
      <c r="AE6765" t="s">
        <v>1492</v>
      </c>
    </row>
    <row r="6766" spans="1:31" ht="14.4" x14ac:dyDescent="0.3">
      <c r="A6766">
        <v>56</v>
      </c>
      <c r="B6766" t="s">
        <v>24</v>
      </c>
      <c r="C6766" t="s">
        <v>513</v>
      </c>
      <c r="D6766" t="s">
        <v>514</v>
      </c>
      <c r="E6766">
        <v>2013</v>
      </c>
      <c r="F6766" t="s">
        <v>722</v>
      </c>
      <c r="G6766" t="s">
        <v>924</v>
      </c>
      <c r="H6766" s="3" t="s">
        <v>925</v>
      </c>
      <c r="I6766" s="8">
        <v>-10.035556</v>
      </c>
      <c r="J6766" s="8">
        <v>-67.795556000000005</v>
      </c>
      <c r="K6766">
        <v>650000</v>
      </c>
      <c r="L6766" t="s">
        <v>67</v>
      </c>
      <c r="M6766" t="s">
        <v>636</v>
      </c>
      <c r="N6766" t="s">
        <v>577</v>
      </c>
      <c r="O6766" s="12">
        <v>2005</v>
      </c>
      <c r="P6766" s="12">
        <v>12</v>
      </c>
      <c r="Q6766" s="12">
        <v>2006</v>
      </c>
      <c r="R6766" s="12">
        <v>9</v>
      </c>
      <c r="S6766">
        <v>10</v>
      </c>
      <c r="T6766" s="7">
        <v>6</v>
      </c>
      <c r="U6766">
        <v>6</v>
      </c>
      <c r="V6766" t="s">
        <v>1060</v>
      </c>
      <c r="W6766">
        <f t="shared" si="79"/>
        <v>360</v>
      </c>
      <c r="X6766" s="5">
        <v>3</v>
      </c>
      <c r="Y6766" s="15" t="s">
        <v>48</v>
      </c>
      <c r="Z6766" t="s">
        <v>49</v>
      </c>
      <c r="AA6766" t="s">
        <v>1079</v>
      </c>
      <c r="AB6766">
        <v>0</v>
      </c>
      <c r="AC6766" s="68" t="s">
        <v>1493</v>
      </c>
      <c r="AD6766" s="68" t="s">
        <v>1650</v>
      </c>
      <c r="AE6766" t="s">
        <v>1492</v>
      </c>
    </row>
    <row r="6767" spans="1:31" ht="14.4" x14ac:dyDescent="0.3">
      <c r="A6767">
        <v>56</v>
      </c>
      <c r="B6767" t="s">
        <v>24</v>
      </c>
      <c r="C6767" t="s">
        <v>513</v>
      </c>
      <c r="D6767" t="s">
        <v>514</v>
      </c>
      <c r="E6767">
        <v>2013</v>
      </c>
      <c r="F6767" t="s">
        <v>722</v>
      </c>
      <c r="G6767" t="s">
        <v>924</v>
      </c>
      <c r="H6767" s="3" t="s">
        <v>925</v>
      </c>
      <c r="I6767" s="8">
        <v>-10.035556</v>
      </c>
      <c r="J6767" s="8">
        <v>-67.795556000000005</v>
      </c>
      <c r="K6767">
        <v>650000</v>
      </c>
      <c r="L6767" t="s">
        <v>67</v>
      </c>
      <c r="M6767" t="s">
        <v>636</v>
      </c>
      <c r="N6767" t="s">
        <v>577</v>
      </c>
      <c r="O6767" s="12">
        <v>2005</v>
      </c>
      <c r="P6767" s="12">
        <v>12</v>
      </c>
      <c r="Q6767" s="12">
        <v>2006</v>
      </c>
      <c r="R6767" s="12">
        <v>9</v>
      </c>
      <c r="S6767">
        <v>10</v>
      </c>
      <c r="T6767" s="7">
        <v>6</v>
      </c>
      <c r="U6767">
        <v>6</v>
      </c>
      <c r="V6767" t="s">
        <v>1060</v>
      </c>
      <c r="W6767">
        <f t="shared" si="79"/>
        <v>360</v>
      </c>
      <c r="X6767" s="5">
        <v>3</v>
      </c>
      <c r="Y6767" s="15" t="s">
        <v>48</v>
      </c>
      <c r="Z6767" t="s">
        <v>49</v>
      </c>
      <c r="AA6767" t="s">
        <v>50</v>
      </c>
      <c r="AB6767">
        <v>2</v>
      </c>
      <c r="AC6767" s="68" t="s">
        <v>1493</v>
      </c>
      <c r="AD6767" s="68" t="s">
        <v>1650</v>
      </c>
      <c r="AE6767" t="s">
        <v>1492</v>
      </c>
    </row>
    <row r="6768" spans="1:31" ht="14.4" x14ac:dyDescent="0.3">
      <c r="A6768">
        <v>56</v>
      </c>
      <c r="B6768" t="s">
        <v>24</v>
      </c>
      <c r="C6768" t="s">
        <v>513</v>
      </c>
      <c r="D6768" t="s">
        <v>514</v>
      </c>
      <c r="E6768">
        <v>2013</v>
      </c>
      <c r="F6768" t="s">
        <v>722</v>
      </c>
      <c r="G6768" t="s">
        <v>924</v>
      </c>
      <c r="H6768" s="3" t="s">
        <v>925</v>
      </c>
      <c r="I6768" s="8">
        <v>-10.035556</v>
      </c>
      <c r="J6768" s="8">
        <v>-67.795556000000005</v>
      </c>
      <c r="K6768">
        <v>650000</v>
      </c>
      <c r="L6768" t="s">
        <v>67</v>
      </c>
      <c r="M6768" t="s">
        <v>636</v>
      </c>
      <c r="N6768" t="s">
        <v>577</v>
      </c>
      <c r="O6768" s="12">
        <v>2005</v>
      </c>
      <c r="P6768" s="12">
        <v>12</v>
      </c>
      <c r="Q6768" s="12">
        <v>2006</v>
      </c>
      <c r="R6768" s="12">
        <v>9</v>
      </c>
      <c r="S6768">
        <v>10</v>
      </c>
      <c r="T6768" s="7">
        <v>6</v>
      </c>
      <c r="U6768">
        <v>6</v>
      </c>
      <c r="V6768" t="s">
        <v>1060</v>
      </c>
      <c r="W6768">
        <f t="shared" si="79"/>
        <v>360</v>
      </c>
      <c r="X6768" s="5">
        <v>3</v>
      </c>
      <c r="Y6768" s="15" t="s">
        <v>48</v>
      </c>
      <c r="Z6768" t="s">
        <v>55</v>
      </c>
      <c r="AA6768" t="s">
        <v>1080</v>
      </c>
      <c r="AB6768">
        <v>0</v>
      </c>
      <c r="AC6768" s="68" t="s">
        <v>1493</v>
      </c>
      <c r="AD6768" s="68" t="s">
        <v>1650</v>
      </c>
      <c r="AE6768" t="s">
        <v>1492</v>
      </c>
    </row>
    <row r="6769" spans="1:31" ht="14.4" x14ac:dyDescent="0.3">
      <c r="A6769">
        <v>56</v>
      </c>
      <c r="B6769" t="s">
        <v>24</v>
      </c>
      <c r="C6769" t="s">
        <v>513</v>
      </c>
      <c r="D6769" t="s">
        <v>514</v>
      </c>
      <c r="E6769">
        <v>2013</v>
      </c>
      <c r="F6769" t="s">
        <v>722</v>
      </c>
      <c r="G6769" t="s">
        <v>924</v>
      </c>
      <c r="H6769" s="3" t="s">
        <v>925</v>
      </c>
      <c r="I6769" s="8">
        <v>-10.035556</v>
      </c>
      <c r="J6769" s="8">
        <v>-67.795556000000005</v>
      </c>
      <c r="K6769">
        <v>650000</v>
      </c>
      <c r="L6769" t="s">
        <v>67</v>
      </c>
      <c r="M6769" t="s">
        <v>636</v>
      </c>
      <c r="N6769" t="s">
        <v>577</v>
      </c>
      <c r="O6769" s="12">
        <v>2005</v>
      </c>
      <c r="P6769" s="12">
        <v>12</v>
      </c>
      <c r="Q6769" s="12">
        <v>2006</v>
      </c>
      <c r="R6769" s="12">
        <v>9</v>
      </c>
      <c r="S6769">
        <v>10</v>
      </c>
      <c r="T6769" s="7">
        <v>6</v>
      </c>
      <c r="U6769">
        <v>6</v>
      </c>
      <c r="V6769" t="s">
        <v>1060</v>
      </c>
      <c r="W6769">
        <f t="shared" si="79"/>
        <v>360</v>
      </c>
      <c r="X6769" s="5">
        <v>3</v>
      </c>
      <c r="Y6769" s="15" t="s">
        <v>48</v>
      </c>
      <c r="Z6769" t="s">
        <v>55</v>
      </c>
      <c r="AA6769" t="s">
        <v>859</v>
      </c>
      <c r="AB6769">
        <v>17</v>
      </c>
      <c r="AC6769" s="68" t="s">
        <v>1493</v>
      </c>
      <c r="AD6769" s="68" t="s">
        <v>1650</v>
      </c>
      <c r="AE6769" t="s">
        <v>1492</v>
      </c>
    </row>
    <row r="6770" spans="1:31" ht="14.4" x14ac:dyDescent="0.3">
      <c r="A6770">
        <v>56</v>
      </c>
      <c r="B6770" t="s">
        <v>24</v>
      </c>
      <c r="C6770" t="s">
        <v>513</v>
      </c>
      <c r="D6770" t="s">
        <v>514</v>
      </c>
      <c r="E6770">
        <v>2013</v>
      </c>
      <c r="F6770" t="s">
        <v>722</v>
      </c>
      <c r="G6770" t="s">
        <v>924</v>
      </c>
      <c r="H6770" s="3" t="s">
        <v>925</v>
      </c>
      <c r="I6770" s="8">
        <v>-10.035556</v>
      </c>
      <c r="J6770" s="8">
        <v>-67.795556000000005</v>
      </c>
      <c r="K6770">
        <v>650000</v>
      </c>
      <c r="L6770" t="s">
        <v>67</v>
      </c>
      <c r="M6770" t="s">
        <v>636</v>
      </c>
      <c r="N6770" t="s">
        <v>577</v>
      </c>
      <c r="O6770" s="12">
        <v>2005</v>
      </c>
      <c r="P6770" s="12">
        <v>12</v>
      </c>
      <c r="Q6770" s="12">
        <v>2006</v>
      </c>
      <c r="R6770" s="12">
        <v>9</v>
      </c>
      <c r="S6770">
        <v>10</v>
      </c>
      <c r="T6770" s="7">
        <v>6</v>
      </c>
      <c r="U6770">
        <v>6</v>
      </c>
      <c r="V6770" t="s">
        <v>1060</v>
      </c>
      <c r="W6770">
        <f t="shared" si="79"/>
        <v>360</v>
      </c>
      <c r="X6770" s="5">
        <v>3</v>
      </c>
      <c r="Y6770" s="15" t="s">
        <v>48</v>
      </c>
      <c r="Z6770" t="s">
        <v>55</v>
      </c>
      <c r="AA6770" t="s">
        <v>1054</v>
      </c>
      <c r="AB6770">
        <v>0</v>
      </c>
      <c r="AC6770" s="68" t="s">
        <v>1493</v>
      </c>
      <c r="AD6770" s="68" t="s">
        <v>1650</v>
      </c>
      <c r="AE6770" t="s">
        <v>1492</v>
      </c>
    </row>
    <row r="6771" spans="1:31" ht="14.4" x14ac:dyDescent="0.3">
      <c r="A6771">
        <v>56</v>
      </c>
      <c r="B6771" t="s">
        <v>24</v>
      </c>
      <c r="C6771" t="s">
        <v>513</v>
      </c>
      <c r="D6771" t="s">
        <v>514</v>
      </c>
      <c r="E6771">
        <v>2013</v>
      </c>
      <c r="F6771" t="s">
        <v>722</v>
      </c>
      <c r="G6771" t="s">
        <v>924</v>
      </c>
      <c r="H6771" s="3" t="s">
        <v>925</v>
      </c>
      <c r="I6771" s="8">
        <v>-10.035556</v>
      </c>
      <c r="J6771" s="8">
        <v>-67.795556000000005</v>
      </c>
      <c r="K6771">
        <v>650000</v>
      </c>
      <c r="L6771" t="s">
        <v>67</v>
      </c>
      <c r="M6771" t="s">
        <v>636</v>
      </c>
      <c r="N6771" t="s">
        <v>577</v>
      </c>
      <c r="O6771" s="12">
        <v>2005</v>
      </c>
      <c r="P6771" s="12">
        <v>12</v>
      </c>
      <c r="Q6771" s="12">
        <v>2006</v>
      </c>
      <c r="R6771" s="12">
        <v>9</v>
      </c>
      <c r="S6771">
        <v>10</v>
      </c>
      <c r="T6771" s="7">
        <v>6</v>
      </c>
      <c r="U6771">
        <v>6</v>
      </c>
      <c r="V6771" t="s">
        <v>1060</v>
      </c>
      <c r="W6771">
        <f t="shared" si="79"/>
        <v>360</v>
      </c>
      <c r="X6771" s="5">
        <v>3</v>
      </c>
      <c r="Y6771" s="15" t="s">
        <v>48</v>
      </c>
      <c r="Z6771" t="s">
        <v>55</v>
      </c>
      <c r="AA6771" t="s">
        <v>890</v>
      </c>
      <c r="AB6771">
        <v>9</v>
      </c>
      <c r="AC6771" s="68" t="s">
        <v>1493</v>
      </c>
      <c r="AD6771" s="68" t="s">
        <v>1650</v>
      </c>
      <c r="AE6771" t="s">
        <v>1492</v>
      </c>
    </row>
    <row r="6772" spans="1:31" ht="14.4" x14ac:dyDescent="0.3">
      <c r="A6772">
        <v>56</v>
      </c>
      <c r="B6772" t="s">
        <v>24</v>
      </c>
      <c r="C6772" t="s">
        <v>513</v>
      </c>
      <c r="D6772" t="s">
        <v>514</v>
      </c>
      <c r="E6772">
        <v>2013</v>
      </c>
      <c r="F6772" t="s">
        <v>722</v>
      </c>
      <c r="G6772" t="s">
        <v>924</v>
      </c>
      <c r="H6772" s="3" t="s">
        <v>925</v>
      </c>
      <c r="I6772" s="8">
        <v>-10.035556</v>
      </c>
      <c r="J6772" s="8">
        <v>-67.795556000000005</v>
      </c>
      <c r="K6772">
        <v>650000</v>
      </c>
      <c r="L6772" t="s">
        <v>67</v>
      </c>
      <c r="M6772" t="s">
        <v>636</v>
      </c>
      <c r="N6772" t="s">
        <v>577</v>
      </c>
      <c r="O6772" s="12">
        <v>2005</v>
      </c>
      <c r="P6772" s="12">
        <v>12</v>
      </c>
      <c r="Q6772" s="12">
        <v>2006</v>
      </c>
      <c r="R6772" s="12">
        <v>9</v>
      </c>
      <c r="S6772">
        <v>10</v>
      </c>
      <c r="T6772" s="7">
        <v>6</v>
      </c>
      <c r="U6772">
        <v>6</v>
      </c>
      <c r="V6772" t="s">
        <v>1060</v>
      </c>
      <c r="W6772">
        <f t="shared" si="79"/>
        <v>360</v>
      </c>
      <c r="X6772" s="5">
        <v>3</v>
      </c>
      <c r="Y6772" s="15" t="s">
        <v>48</v>
      </c>
      <c r="Z6772" t="s">
        <v>55</v>
      </c>
      <c r="AA6772" t="s">
        <v>496</v>
      </c>
      <c r="AB6772">
        <v>0</v>
      </c>
      <c r="AC6772" s="68" t="s">
        <v>1493</v>
      </c>
      <c r="AD6772" s="68" t="s">
        <v>1650</v>
      </c>
      <c r="AE6772" t="s">
        <v>1492</v>
      </c>
    </row>
    <row r="6773" spans="1:31" ht="14.4" x14ac:dyDescent="0.3">
      <c r="A6773">
        <v>56</v>
      </c>
      <c r="B6773" t="s">
        <v>24</v>
      </c>
      <c r="C6773" t="s">
        <v>513</v>
      </c>
      <c r="D6773" t="s">
        <v>514</v>
      </c>
      <c r="E6773">
        <v>2013</v>
      </c>
      <c r="F6773" t="s">
        <v>722</v>
      </c>
      <c r="G6773" t="s">
        <v>924</v>
      </c>
      <c r="H6773" s="3" t="s">
        <v>925</v>
      </c>
      <c r="I6773" s="8">
        <v>-10.035556</v>
      </c>
      <c r="J6773" s="8">
        <v>-67.795556000000005</v>
      </c>
      <c r="K6773">
        <v>650000</v>
      </c>
      <c r="L6773" t="s">
        <v>67</v>
      </c>
      <c r="M6773" t="s">
        <v>636</v>
      </c>
      <c r="N6773" t="s">
        <v>577</v>
      </c>
      <c r="O6773" s="12">
        <v>2005</v>
      </c>
      <c r="P6773" s="12">
        <v>12</v>
      </c>
      <c r="Q6773" s="12">
        <v>2006</v>
      </c>
      <c r="R6773" s="12">
        <v>9</v>
      </c>
      <c r="S6773">
        <v>10</v>
      </c>
      <c r="T6773" s="7">
        <v>6</v>
      </c>
      <c r="U6773">
        <v>6</v>
      </c>
      <c r="V6773" t="s">
        <v>1060</v>
      </c>
      <c r="W6773">
        <f t="shared" si="79"/>
        <v>360</v>
      </c>
      <c r="X6773" s="5">
        <v>3</v>
      </c>
      <c r="Y6773" s="15" t="s">
        <v>48</v>
      </c>
      <c r="Z6773" t="s">
        <v>55</v>
      </c>
      <c r="AA6773" t="s">
        <v>860</v>
      </c>
      <c r="AB6773">
        <v>1</v>
      </c>
      <c r="AC6773" s="68" t="s">
        <v>1493</v>
      </c>
      <c r="AD6773" s="68" t="s">
        <v>1650</v>
      </c>
      <c r="AE6773" t="s">
        <v>1492</v>
      </c>
    </row>
    <row r="6774" spans="1:31" ht="14.4" x14ac:dyDescent="0.3">
      <c r="A6774">
        <v>56</v>
      </c>
      <c r="B6774" t="s">
        <v>24</v>
      </c>
      <c r="C6774" t="s">
        <v>513</v>
      </c>
      <c r="D6774" t="s">
        <v>514</v>
      </c>
      <c r="E6774">
        <v>2013</v>
      </c>
      <c r="F6774" t="s">
        <v>722</v>
      </c>
      <c r="G6774" t="s">
        <v>924</v>
      </c>
      <c r="H6774" s="3" t="s">
        <v>925</v>
      </c>
      <c r="I6774" s="8">
        <v>-10.035556</v>
      </c>
      <c r="J6774" s="8">
        <v>-67.795556000000005</v>
      </c>
      <c r="K6774">
        <v>650000</v>
      </c>
      <c r="L6774" t="s">
        <v>67</v>
      </c>
      <c r="M6774" t="s">
        <v>636</v>
      </c>
      <c r="N6774" t="s">
        <v>577</v>
      </c>
      <c r="O6774" s="12">
        <v>2005</v>
      </c>
      <c r="P6774" s="12">
        <v>12</v>
      </c>
      <c r="Q6774" s="12">
        <v>2006</v>
      </c>
      <c r="R6774" s="12">
        <v>9</v>
      </c>
      <c r="S6774">
        <v>10</v>
      </c>
      <c r="T6774" s="7">
        <v>6</v>
      </c>
      <c r="U6774">
        <v>6</v>
      </c>
      <c r="V6774" t="s">
        <v>1060</v>
      </c>
      <c r="W6774">
        <f t="shared" si="79"/>
        <v>360</v>
      </c>
      <c r="X6774" s="5">
        <v>3</v>
      </c>
      <c r="Y6774" s="15" t="s">
        <v>48</v>
      </c>
      <c r="Z6774" t="s">
        <v>55</v>
      </c>
      <c r="AA6774" t="s">
        <v>861</v>
      </c>
      <c r="AB6774">
        <v>3</v>
      </c>
      <c r="AC6774" s="68" t="s">
        <v>1493</v>
      </c>
      <c r="AD6774" s="68" t="s">
        <v>1650</v>
      </c>
      <c r="AE6774" t="s">
        <v>1492</v>
      </c>
    </row>
    <row r="6775" spans="1:31" ht="14.4" x14ac:dyDescent="0.3">
      <c r="A6775">
        <v>56</v>
      </c>
      <c r="B6775" t="s">
        <v>24</v>
      </c>
      <c r="C6775" t="s">
        <v>513</v>
      </c>
      <c r="D6775" t="s">
        <v>514</v>
      </c>
      <c r="E6775">
        <v>2013</v>
      </c>
      <c r="F6775" t="s">
        <v>722</v>
      </c>
      <c r="G6775" t="s">
        <v>924</v>
      </c>
      <c r="H6775" s="3" t="s">
        <v>925</v>
      </c>
      <c r="I6775" s="8">
        <v>-10.035556</v>
      </c>
      <c r="J6775" s="8">
        <v>-67.795556000000005</v>
      </c>
      <c r="K6775">
        <v>650000</v>
      </c>
      <c r="L6775" t="s">
        <v>67</v>
      </c>
      <c r="M6775" t="s">
        <v>636</v>
      </c>
      <c r="N6775" t="s">
        <v>577</v>
      </c>
      <c r="O6775" s="12">
        <v>2005</v>
      </c>
      <c r="P6775" s="12">
        <v>12</v>
      </c>
      <c r="Q6775" s="12">
        <v>2006</v>
      </c>
      <c r="R6775" s="12">
        <v>9</v>
      </c>
      <c r="S6775">
        <v>10</v>
      </c>
      <c r="T6775" s="7">
        <v>6</v>
      </c>
      <c r="U6775">
        <v>6</v>
      </c>
      <c r="V6775" t="s">
        <v>1060</v>
      </c>
      <c r="W6775">
        <f t="shared" si="79"/>
        <v>360</v>
      </c>
      <c r="X6775" s="5">
        <v>3</v>
      </c>
      <c r="Y6775" s="15" t="s">
        <v>48</v>
      </c>
      <c r="Z6775" t="s">
        <v>55</v>
      </c>
      <c r="AA6775" t="s">
        <v>895</v>
      </c>
      <c r="AB6775">
        <v>0</v>
      </c>
      <c r="AC6775" s="68" t="s">
        <v>1493</v>
      </c>
      <c r="AD6775" s="68" t="s">
        <v>1650</v>
      </c>
      <c r="AE6775" t="s">
        <v>1492</v>
      </c>
    </row>
    <row r="6776" spans="1:31" ht="14.4" x14ac:dyDescent="0.3">
      <c r="A6776">
        <v>56</v>
      </c>
      <c r="B6776" t="s">
        <v>24</v>
      </c>
      <c r="C6776" t="s">
        <v>513</v>
      </c>
      <c r="D6776" t="s">
        <v>514</v>
      </c>
      <c r="E6776">
        <v>2013</v>
      </c>
      <c r="F6776" t="s">
        <v>722</v>
      </c>
      <c r="G6776" t="s">
        <v>924</v>
      </c>
      <c r="H6776" s="3" t="s">
        <v>925</v>
      </c>
      <c r="I6776" s="8">
        <v>-10.035556</v>
      </c>
      <c r="J6776" s="8">
        <v>-67.795556000000005</v>
      </c>
      <c r="K6776">
        <v>650000</v>
      </c>
      <c r="L6776" t="s">
        <v>67</v>
      </c>
      <c r="M6776" t="s">
        <v>636</v>
      </c>
      <c r="N6776" t="s">
        <v>577</v>
      </c>
      <c r="O6776" s="12">
        <v>2005</v>
      </c>
      <c r="P6776" s="12">
        <v>12</v>
      </c>
      <c r="Q6776" s="12">
        <v>2006</v>
      </c>
      <c r="R6776" s="12">
        <v>9</v>
      </c>
      <c r="S6776">
        <v>10</v>
      </c>
      <c r="T6776" s="7">
        <v>6</v>
      </c>
      <c r="U6776">
        <v>6</v>
      </c>
      <c r="V6776" t="s">
        <v>1060</v>
      </c>
      <c r="W6776">
        <f t="shared" si="79"/>
        <v>360</v>
      </c>
      <c r="X6776" s="5">
        <v>3</v>
      </c>
      <c r="Y6776" s="15" t="s">
        <v>48</v>
      </c>
      <c r="Z6776" t="s">
        <v>55</v>
      </c>
      <c r="AA6776" t="s">
        <v>59</v>
      </c>
      <c r="AB6776">
        <v>3</v>
      </c>
      <c r="AC6776" s="68" t="s">
        <v>1493</v>
      </c>
      <c r="AD6776" s="68" t="s">
        <v>1650</v>
      </c>
      <c r="AE6776" t="s">
        <v>1492</v>
      </c>
    </row>
    <row r="6777" spans="1:31" ht="14.4" x14ac:dyDescent="0.3">
      <c r="A6777">
        <v>56</v>
      </c>
      <c r="B6777" t="s">
        <v>24</v>
      </c>
      <c r="C6777" t="s">
        <v>513</v>
      </c>
      <c r="D6777" t="s">
        <v>514</v>
      </c>
      <c r="E6777">
        <v>2013</v>
      </c>
      <c r="F6777" t="s">
        <v>722</v>
      </c>
      <c r="G6777" t="s">
        <v>924</v>
      </c>
      <c r="H6777" s="3" t="s">
        <v>925</v>
      </c>
      <c r="I6777" s="8">
        <v>-10.035556</v>
      </c>
      <c r="J6777" s="8">
        <v>-67.795556000000005</v>
      </c>
      <c r="K6777">
        <v>650000</v>
      </c>
      <c r="L6777" t="s">
        <v>67</v>
      </c>
      <c r="M6777" t="s">
        <v>636</v>
      </c>
      <c r="N6777" t="s">
        <v>577</v>
      </c>
      <c r="O6777" s="12">
        <v>2005</v>
      </c>
      <c r="P6777" s="12">
        <v>12</v>
      </c>
      <c r="Q6777" s="12">
        <v>2006</v>
      </c>
      <c r="R6777" s="12">
        <v>9</v>
      </c>
      <c r="S6777">
        <v>10</v>
      </c>
      <c r="T6777" s="7">
        <v>6</v>
      </c>
      <c r="U6777">
        <v>6</v>
      </c>
      <c r="V6777" t="s">
        <v>1060</v>
      </c>
      <c r="W6777">
        <f t="shared" si="79"/>
        <v>360</v>
      </c>
      <c r="X6777" s="5">
        <v>3</v>
      </c>
      <c r="Y6777" s="15" t="s">
        <v>48</v>
      </c>
      <c r="Z6777" t="s">
        <v>55</v>
      </c>
      <c r="AA6777" t="s">
        <v>113</v>
      </c>
      <c r="AB6777">
        <v>0</v>
      </c>
      <c r="AC6777" s="68" t="s">
        <v>1493</v>
      </c>
      <c r="AD6777" s="68" t="s">
        <v>1650</v>
      </c>
      <c r="AE6777" t="s">
        <v>1492</v>
      </c>
    </row>
    <row r="6778" spans="1:31" ht="14.4" x14ac:dyDescent="0.3">
      <c r="A6778">
        <v>56</v>
      </c>
      <c r="B6778" t="s">
        <v>24</v>
      </c>
      <c r="C6778" t="s">
        <v>513</v>
      </c>
      <c r="D6778" t="s">
        <v>514</v>
      </c>
      <c r="E6778">
        <v>2013</v>
      </c>
      <c r="F6778" t="s">
        <v>722</v>
      </c>
      <c r="G6778" t="s">
        <v>924</v>
      </c>
      <c r="H6778" s="3" t="s">
        <v>925</v>
      </c>
      <c r="I6778" s="8">
        <v>-10.035556</v>
      </c>
      <c r="J6778" s="8">
        <v>-67.795556000000005</v>
      </c>
      <c r="K6778">
        <v>650000</v>
      </c>
      <c r="L6778" t="s">
        <v>67</v>
      </c>
      <c r="M6778" t="s">
        <v>636</v>
      </c>
      <c r="N6778" t="s">
        <v>577</v>
      </c>
      <c r="O6778" s="12">
        <v>2005</v>
      </c>
      <c r="P6778" s="12">
        <v>12</v>
      </c>
      <c r="Q6778" s="12">
        <v>2006</v>
      </c>
      <c r="R6778" s="12">
        <v>9</v>
      </c>
      <c r="S6778">
        <v>10</v>
      </c>
      <c r="T6778" s="7">
        <v>6</v>
      </c>
      <c r="U6778">
        <v>6</v>
      </c>
      <c r="V6778" t="s">
        <v>1060</v>
      </c>
      <c r="W6778">
        <f t="shared" si="79"/>
        <v>360</v>
      </c>
      <c r="X6778" s="5">
        <v>3</v>
      </c>
      <c r="Y6778" s="15" t="s">
        <v>48</v>
      </c>
      <c r="Z6778" t="s">
        <v>55</v>
      </c>
      <c r="AA6778" t="s">
        <v>655</v>
      </c>
      <c r="AB6778">
        <v>25</v>
      </c>
      <c r="AC6778" s="68" t="s">
        <v>1493</v>
      </c>
      <c r="AD6778" s="68" t="s">
        <v>1650</v>
      </c>
      <c r="AE6778" t="s">
        <v>1492</v>
      </c>
    </row>
    <row r="6779" spans="1:31" ht="14.4" x14ac:dyDescent="0.3">
      <c r="A6779">
        <v>56</v>
      </c>
      <c r="B6779" t="s">
        <v>24</v>
      </c>
      <c r="C6779" t="s">
        <v>513</v>
      </c>
      <c r="D6779" t="s">
        <v>514</v>
      </c>
      <c r="E6779">
        <v>2013</v>
      </c>
      <c r="F6779" t="s">
        <v>722</v>
      </c>
      <c r="G6779" t="s">
        <v>924</v>
      </c>
      <c r="H6779" s="3" t="s">
        <v>925</v>
      </c>
      <c r="I6779" s="8">
        <v>-10.035556</v>
      </c>
      <c r="J6779" s="8">
        <v>-67.795556000000005</v>
      </c>
      <c r="K6779">
        <v>650000</v>
      </c>
      <c r="L6779" t="s">
        <v>67</v>
      </c>
      <c r="M6779" t="s">
        <v>636</v>
      </c>
      <c r="N6779" t="s">
        <v>577</v>
      </c>
      <c r="O6779" s="12">
        <v>2005</v>
      </c>
      <c r="P6779" s="12">
        <v>12</v>
      </c>
      <c r="Q6779" s="12">
        <v>2006</v>
      </c>
      <c r="R6779" s="12">
        <v>9</v>
      </c>
      <c r="S6779">
        <v>10</v>
      </c>
      <c r="T6779" s="7">
        <v>6</v>
      </c>
      <c r="U6779">
        <v>6</v>
      </c>
      <c r="V6779" t="s">
        <v>1060</v>
      </c>
      <c r="W6779">
        <f t="shared" si="79"/>
        <v>360</v>
      </c>
      <c r="X6779" s="5">
        <v>3</v>
      </c>
      <c r="Y6779" s="15" t="s">
        <v>48</v>
      </c>
      <c r="Z6779" t="s">
        <v>55</v>
      </c>
      <c r="AA6779" t="s">
        <v>379</v>
      </c>
      <c r="AB6779">
        <v>2</v>
      </c>
      <c r="AC6779" s="68" t="s">
        <v>1493</v>
      </c>
      <c r="AD6779" s="68" t="s">
        <v>1650</v>
      </c>
      <c r="AE6779" t="s">
        <v>1492</v>
      </c>
    </row>
    <row r="6780" spans="1:31" ht="14.4" x14ac:dyDescent="0.3">
      <c r="A6780">
        <v>56</v>
      </c>
      <c r="B6780" t="s">
        <v>24</v>
      </c>
      <c r="C6780" t="s">
        <v>513</v>
      </c>
      <c r="D6780" t="s">
        <v>514</v>
      </c>
      <c r="E6780">
        <v>2013</v>
      </c>
      <c r="F6780" t="s">
        <v>722</v>
      </c>
      <c r="G6780" t="s">
        <v>924</v>
      </c>
      <c r="H6780" s="3" t="s">
        <v>925</v>
      </c>
      <c r="I6780" s="8">
        <v>-10.035556</v>
      </c>
      <c r="J6780" s="8">
        <v>-67.795556000000005</v>
      </c>
      <c r="K6780">
        <v>650000</v>
      </c>
      <c r="L6780" t="s">
        <v>67</v>
      </c>
      <c r="M6780" t="s">
        <v>636</v>
      </c>
      <c r="N6780" t="s">
        <v>577</v>
      </c>
      <c r="O6780" s="12">
        <v>2005</v>
      </c>
      <c r="P6780" s="12">
        <v>12</v>
      </c>
      <c r="Q6780" s="12">
        <v>2006</v>
      </c>
      <c r="R6780" s="12">
        <v>9</v>
      </c>
      <c r="S6780">
        <v>10</v>
      </c>
      <c r="T6780" s="7">
        <v>6</v>
      </c>
      <c r="U6780">
        <v>6</v>
      </c>
      <c r="V6780" t="s">
        <v>1060</v>
      </c>
      <c r="W6780">
        <f t="shared" si="79"/>
        <v>360</v>
      </c>
      <c r="X6780" s="5">
        <v>3</v>
      </c>
      <c r="Y6780" s="15" t="s">
        <v>48</v>
      </c>
      <c r="Z6780" t="s">
        <v>55</v>
      </c>
      <c r="AA6780" t="s">
        <v>899</v>
      </c>
      <c r="AB6780">
        <v>0</v>
      </c>
      <c r="AC6780" s="68" t="s">
        <v>1493</v>
      </c>
      <c r="AD6780" s="68" t="s">
        <v>1650</v>
      </c>
      <c r="AE6780" t="s">
        <v>1492</v>
      </c>
    </row>
    <row r="6781" spans="1:31" ht="14.4" x14ac:dyDescent="0.3">
      <c r="A6781">
        <v>56</v>
      </c>
      <c r="B6781" t="s">
        <v>24</v>
      </c>
      <c r="C6781" t="s">
        <v>513</v>
      </c>
      <c r="D6781" t="s">
        <v>514</v>
      </c>
      <c r="E6781">
        <v>2013</v>
      </c>
      <c r="F6781" t="s">
        <v>722</v>
      </c>
      <c r="G6781" t="s">
        <v>924</v>
      </c>
      <c r="H6781" s="3" t="s">
        <v>925</v>
      </c>
      <c r="I6781" s="8">
        <v>-10.035556</v>
      </c>
      <c r="J6781" s="8">
        <v>-67.795556000000005</v>
      </c>
      <c r="K6781">
        <v>650000</v>
      </c>
      <c r="L6781" t="s">
        <v>67</v>
      </c>
      <c r="M6781" t="s">
        <v>636</v>
      </c>
      <c r="N6781" t="s">
        <v>577</v>
      </c>
      <c r="O6781" s="12">
        <v>2005</v>
      </c>
      <c r="P6781" s="12">
        <v>12</v>
      </c>
      <c r="Q6781" s="12">
        <v>2006</v>
      </c>
      <c r="R6781" s="12">
        <v>9</v>
      </c>
      <c r="S6781">
        <v>10</v>
      </c>
      <c r="T6781" s="7">
        <v>6</v>
      </c>
      <c r="U6781">
        <v>6</v>
      </c>
      <c r="V6781" t="s">
        <v>1060</v>
      </c>
      <c r="W6781">
        <f t="shared" si="79"/>
        <v>360</v>
      </c>
      <c r="X6781" s="5">
        <v>3</v>
      </c>
      <c r="Y6781" s="15" t="s">
        <v>48</v>
      </c>
      <c r="Z6781" t="s">
        <v>55</v>
      </c>
      <c r="AA6781" t="s">
        <v>1072</v>
      </c>
      <c r="AB6781">
        <v>0</v>
      </c>
      <c r="AC6781" s="68" t="s">
        <v>1493</v>
      </c>
      <c r="AD6781" s="68" t="s">
        <v>1650</v>
      </c>
      <c r="AE6781" t="s">
        <v>1492</v>
      </c>
    </row>
    <row r="6782" spans="1:31" ht="14.4" x14ac:dyDescent="0.3">
      <c r="A6782">
        <v>56</v>
      </c>
      <c r="B6782" t="s">
        <v>24</v>
      </c>
      <c r="C6782" t="s">
        <v>513</v>
      </c>
      <c r="D6782" t="s">
        <v>514</v>
      </c>
      <c r="E6782">
        <v>2013</v>
      </c>
      <c r="F6782" t="s">
        <v>722</v>
      </c>
      <c r="G6782" t="s">
        <v>924</v>
      </c>
      <c r="H6782" s="3" t="s">
        <v>925</v>
      </c>
      <c r="I6782" s="8">
        <v>-10.035556</v>
      </c>
      <c r="J6782" s="8">
        <v>-67.795556000000005</v>
      </c>
      <c r="K6782">
        <v>650000</v>
      </c>
      <c r="L6782" t="s">
        <v>67</v>
      </c>
      <c r="M6782" t="s">
        <v>636</v>
      </c>
      <c r="N6782" t="s">
        <v>577</v>
      </c>
      <c r="O6782" s="12">
        <v>2005</v>
      </c>
      <c r="P6782" s="12">
        <v>12</v>
      </c>
      <c r="Q6782" s="12">
        <v>2006</v>
      </c>
      <c r="R6782" s="12">
        <v>9</v>
      </c>
      <c r="S6782">
        <v>10</v>
      </c>
      <c r="T6782" s="7">
        <v>6</v>
      </c>
      <c r="U6782">
        <v>6</v>
      </c>
      <c r="V6782" t="s">
        <v>1060</v>
      </c>
      <c r="W6782">
        <f t="shared" si="79"/>
        <v>360</v>
      </c>
      <c r="X6782" s="5">
        <v>3</v>
      </c>
      <c r="Y6782" s="15" t="s">
        <v>48</v>
      </c>
      <c r="Z6782" t="s">
        <v>55</v>
      </c>
      <c r="AA6782" t="s">
        <v>867</v>
      </c>
      <c r="AB6782">
        <v>0</v>
      </c>
      <c r="AC6782" s="68" t="s">
        <v>1493</v>
      </c>
      <c r="AD6782" s="68" t="s">
        <v>1650</v>
      </c>
      <c r="AE6782" t="s">
        <v>1492</v>
      </c>
    </row>
    <row r="6783" spans="1:31" ht="14.4" x14ac:dyDescent="0.3">
      <c r="A6783">
        <v>56</v>
      </c>
      <c r="B6783" t="s">
        <v>24</v>
      </c>
      <c r="C6783" t="s">
        <v>513</v>
      </c>
      <c r="D6783" t="s">
        <v>514</v>
      </c>
      <c r="E6783">
        <v>2013</v>
      </c>
      <c r="F6783" t="s">
        <v>722</v>
      </c>
      <c r="G6783" t="s">
        <v>924</v>
      </c>
      <c r="H6783" s="3" t="s">
        <v>925</v>
      </c>
      <c r="I6783" s="8">
        <v>-10.035556</v>
      </c>
      <c r="J6783" s="8">
        <v>-67.795556000000005</v>
      </c>
      <c r="K6783">
        <v>650000</v>
      </c>
      <c r="L6783" t="s">
        <v>67</v>
      </c>
      <c r="M6783" t="s">
        <v>636</v>
      </c>
      <c r="N6783" t="s">
        <v>577</v>
      </c>
      <c r="O6783" s="12">
        <v>2005</v>
      </c>
      <c r="P6783" s="12">
        <v>12</v>
      </c>
      <c r="Q6783" s="12">
        <v>2006</v>
      </c>
      <c r="R6783" s="12">
        <v>9</v>
      </c>
      <c r="S6783">
        <v>10</v>
      </c>
      <c r="T6783" s="7">
        <v>6</v>
      </c>
      <c r="U6783">
        <v>6</v>
      </c>
      <c r="V6783" t="s">
        <v>1060</v>
      </c>
      <c r="W6783">
        <f t="shared" si="79"/>
        <v>360</v>
      </c>
      <c r="X6783" s="5">
        <v>3</v>
      </c>
      <c r="Y6783" s="15" t="s">
        <v>48</v>
      </c>
      <c r="Z6783" t="s">
        <v>55</v>
      </c>
      <c r="AA6783" t="s">
        <v>1083</v>
      </c>
      <c r="AB6783">
        <v>11</v>
      </c>
      <c r="AC6783" s="68" t="s">
        <v>1493</v>
      </c>
      <c r="AD6783" s="68" t="s">
        <v>1650</v>
      </c>
      <c r="AE6783" t="s">
        <v>1492</v>
      </c>
    </row>
    <row r="6784" spans="1:31" ht="14.4" x14ac:dyDescent="0.3">
      <c r="A6784">
        <v>56</v>
      </c>
      <c r="B6784" t="s">
        <v>24</v>
      </c>
      <c r="C6784" t="s">
        <v>513</v>
      </c>
      <c r="D6784" t="s">
        <v>514</v>
      </c>
      <c r="E6784">
        <v>2013</v>
      </c>
      <c r="F6784" t="s">
        <v>722</v>
      </c>
      <c r="G6784" t="s">
        <v>924</v>
      </c>
      <c r="H6784" s="3" t="s">
        <v>925</v>
      </c>
      <c r="I6784" s="8">
        <v>-10.035556</v>
      </c>
      <c r="J6784" s="8">
        <v>-67.795556000000005</v>
      </c>
      <c r="K6784">
        <v>650000</v>
      </c>
      <c r="L6784" t="s">
        <v>67</v>
      </c>
      <c r="M6784" t="s">
        <v>636</v>
      </c>
      <c r="N6784" t="s">
        <v>577</v>
      </c>
      <c r="O6784" s="12">
        <v>2005</v>
      </c>
      <c r="P6784" s="12">
        <v>12</v>
      </c>
      <c r="Q6784" s="12">
        <v>2006</v>
      </c>
      <c r="R6784" s="12">
        <v>9</v>
      </c>
      <c r="S6784">
        <v>10</v>
      </c>
      <c r="T6784" s="7">
        <v>6</v>
      </c>
      <c r="U6784">
        <v>6</v>
      </c>
      <c r="V6784" t="s">
        <v>1060</v>
      </c>
      <c r="W6784">
        <f t="shared" si="79"/>
        <v>360</v>
      </c>
      <c r="X6784" s="5">
        <v>3</v>
      </c>
      <c r="Y6784" s="15" t="s">
        <v>48</v>
      </c>
      <c r="Z6784" t="s">
        <v>55</v>
      </c>
      <c r="AA6784" t="s">
        <v>524</v>
      </c>
      <c r="AB6784">
        <v>47</v>
      </c>
      <c r="AC6784" s="68" t="s">
        <v>1493</v>
      </c>
      <c r="AD6784" s="68" t="s">
        <v>1650</v>
      </c>
      <c r="AE6784" t="s">
        <v>1492</v>
      </c>
    </row>
    <row r="6785" spans="1:31" ht="14.4" x14ac:dyDescent="0.3">
      <c r="A6785">
        <v>56</v>
      </c>
      <c r="B6785" t="s">
        <v>24</v>
      </c>
      <c r="C6785" t="s">
        <v>513</v>
      </c>
      <c r="D6785" t="s">
        <v>514</v>
      </c>
      <c r="E6785">
        <v>2013</v>
      </c>
      <c r="F6785" t="s">
        <v>722</v>
      </c>
      <c r="G6785" t="s">
        <v>924</v>
      </c>
      <c r="H6785" s="3" t="s">
        <v>925</v>
      </c>
      <c r="I6785" s="8">
        <v>-10.035556</v>
      </c>
      <c r="J6785" s="8">
        <v>-67.795556000000005</v>
      </c>
      <c r="K6785">
        <v>650000</v>
      </c>
      <c r="L6785" t="s">
        <v>67</v>
      </c>
      <c r="M6785" t="s">
        <v>636</v>
      </c>
      <c r="N6785" t="s">
        <v>577</v>
      </c>
      <c r="O6785" s="12">
        <v>2005</v>
      </c>
      <c r="P6785" s="12">
        <v>12</v>
      </c>
      <c r="Q6785" s="12">
        <v>2006</v>
      </c>
      <c r="R6785" s="12">
        <v>9</v>
      </c>
      <c r="S6785">
        <v>10</v>
      </c>
      <c r="T6785" s="7">
        <v>6</v>
      </c>
      <c r="U6785">
        <v>6</v>
      </c>
      <c r="V6785" t="s">
        <v>1060</v>
      </c>
      <c r="W6785">
        <f t="shared" si="79"/>
        <v>360</v>
      </c>
      <c r="X6785" s="5">
        <v>3</v>
      </c>
      <c r="Y6785" s="15" t="s">
        <v>48</v>
      </c>
      <c r="Z6785" t="s">
        <v>55</v>
      </c>
      <c r="AA6785" t="s">
        <v>1107</v>
      </c>
      <c r="AB6785">
        <v>6</v>
      </c>
      <c r="AC6785" s="68" t="s">
        <v>1493</v>
      </c>
      <c r="AD6785" s="68" t="s">
        <v>1650</v>
      </c>
      <c r="AE6785" t="s">
        <v>1492</v>
      </c>
    </row>
    <row r="6786" spans="1:31" ht="14.4" x14ac:dyDescent="0.3">
      <c r="A6786">
        <v>56</v>
      </c>
      <c r="B6786" t="s">
        <v>24</v>
      </c>
      <c r="C6786" t="s">
        <v>513</v>
      </c>
      <c r="D6786" t="s">
        <v>514</v>
      </c>
      <c r="E6786">
        <v>2013</v>
      </c>
      <c r="F6786" t="s">
        <v>722</v>
      </c>
      <c r="G6786" t="s">
        <v>924</v>
      </c>
      <c r="H6786" s="3" t="s">
        <v>925</v>
      </c>
      <c r="I6786" s="8">
        <v>-10.035556</v>
      </c>
      <c r="J6786" s="8">
        <v>-67.795556000000005</v>
      </c>
      <c r="K6786">
        <v>650000</v>
      </c>
      <c r="L6786" t="s">
        <v>67</v>
      </c>
      <c r="M6786" t="s">
        <v>636</v>
      </c>
      <c r="N6786" t="s">
        <v>577</v>
      </c>
      <c r="O6786" s="12">
        <v>2005</v>
      </c>
      <c r="P6786" s="12">
        <v>12</v>
      </c>
      <c r="Q6786" s="12">
        <v>2006</v>
      </c>
      <c r="R6786" s="12">
        <v>9</v>
      </c>
      <c r="S6786">
        <v>10</v>
      </c>
      <c r="T6786" s="7">
        <v>6</v>
      </c>
      <c r="U6786">
        <v>6</v>
      </c>
      <c r="V6786" t="s">
        <v>1060</v>
      </c>
      <c r="W6786">
        <f t="shared" si="79"/>
        <v>360</v>
      </c>
      <c r="X6786" s="5">
        <v>3</v>
      </c>
      <c r="Y6786" s="15" t="s">
        <v>48</v>
      </c>
      <c r="Z6786" t="s">
        <v>55</v>
      </c>
      <c r="AA6786" t="s">
        <v>889</v>
      </c>
      <c r="AB6786">
        <v>0</v>
      </c>
      <c r="AC6786" s="68" t="s">
        <v>1493</v>
      </c>
      <c r="AD6786" s="68" t="s">
        <v>1650</v>
      </c>
      <c r="AE6786" t="s">
        <v>1492</v>
      </c>
    </row>
    <row r="6787" spans="1:31" ht="14.4" x14ac:dyDescent="0.3">
      <c r="A6787">
        <v>56</v>
      </c>
      <c r="B6787" t="s">
        <v>24</v>
      </c>
      <c r="C6787" t="s">
        <v>513</v>
      </c>
      <c r="D6787" t="s">
        <v>514</v>
      </c>
      <c r="E6787">
        <v>2013</v>
      </c>
      <c r="F6787" t="s">
        <v>722</v>
      </c>
      <c r="G6787" t="s">
        <v>924</v>
      </c>
      <c r="H6787" s="3" t="s">
        <v>925</v>
      </c>
      <c r="I6787" s="8">
        <v>-10.035556</v>
      </c>
      <c r="J6787" s="8">
        <v>-67.795556000000005</v>
      </c>
      <c r="K6787">
        <v>650000</v>
      </c>
      <c r="L6787" t="s">
        <v>67</v>
      </c>
      <c r="M6787" t="s">
        <v>636</v>
      </c>
      <c r="N6787" t="s">
        <v>577</v>
      </c>
      <c r="O6787" s="12">
        <v>2005</v>
      </c>
      <c r="P6787" s="12">
        <v>12</v>
      </c>
      <c r="Q6787" s="12">
        <v>2006</v>
      </c>
      <c r="R6787" s="12">
        <v>9</v>
      </c>
      <c r="S6787">
        <v>10</v>
      </c>
      <c r="T6787" s="7">
        <v>6</v>
      </c>
      <c r="U6787">
        <v>6</v>
      </c>
      <c r="V6787" t="s">
        <v>1060</v>
      </c>
      <c r="W6787">
        <f t="shared" si="79"/>
        <v>360</v>
      </c>
      <c r="X6787" s="5">
        <v>3</v>
      </c>
      <c r="Y6787" s="15" t="s">
        <v>48</v>
      </c>
      <c r="Z6787" t="s">
        <v>55</v>
      </c>
      <c r="AA6787" t="s">
        <v>1108</v>
      </c>
      <c r="AB6787">
        <v>0</v>
      </c>
      <c r="AC6787" s="68" t="s">
        <v>1493</v>
      </c>
      <c r="AD6787" s="68" t="s">
        <v>1650</v>
      </c>
      <c r="AE6787" t="s">
        <v>1492</v>
      </c>
    </row>
    <row r="6788" spans="1:31" ht="14.4" x14ac:dyDescent="0.3">
      <c r="A6788">
        <v>56</v>
      </c>
      <c r="B6788" t="s">
        <v>24</v>
      </c>
      <c r="C6788" t="s">
        <v>513</v>
      </c>
      <c r="D6788" t="s">
        <v>514</v>
      </c>
      <c r="E6788">
        <v>2013</v>
      </c>
      <c r="F6788" t="s">
        <v>722</v>
      </c>
      <c r="G6788" t="s">
        <v>924</v>
      </c>
      <c r="H6788" s="3" t="s">
        <v>925</v>
      </c>
      <c r="I6788" s="8">
        <v>-10.035556</v>
      </c>
      <c r="J6788" s="8">
        <v>-67.795556000000005</v>
      </c>
      <c r="K6788">
        <v>650000</v>
      </c>
      <c r="L6788" t="s">
        <v>67</v>
      </c>
      <c r="M6788" t="s">
        <v>636</v>
      </c>
      <c r="N6788" t="s">
        <v>577</v>
      </c>
      <c r="O6788" s="12">
        <v>2005</v>
      </c>
      <c r="P6788" s="12">
        <v>12</v>
      </c>
      <c r="Q6788" s="12">
        <v>2006</v>
      </c>
      <c r="R6788" s="12">
        <v>9</v>
      </c>
      <c r="S6788">
        <v>10</v>
      </c>
      <c r="T6788" s="7">
        <v>6</v>
      </c>
      <c r="U6788">
        <v>6</v>
      </c>
      <c r="V6788" t="s">
        <v>1060</v>
      </c>
      <c r="W6788">
        <f t="shared" si="79"/>
        <v>360</v>
      </c>
      <c r="X6788" s="5">
        <v>3</v>
      </c>
      <c r="Y6788" s="15" t="s">
        <v>48</v>
      </c>
      <c r="Z6788" t="s">
        <v>55</v>
      </c>
      <c r="AA6788" t="s">
        <v>73</v>
      </c>
      <c r="AB6788">
        <v>0</v>
      </c>
      <c r="AC6788" s="68" t="s">
        <v>1493</v>
      </c>
      <c r="AD6788" s="68" t="s">
        <v>1650</v>
      </c>
      <c r="AE6788" t="s">
        <v>1492</v>
      </c>
    </row>
    <row r="6789" spans="1:31" ht="14.4" x14ac:dyDescent="0.3">
      <c r="A6789">
        <v>56</v>
      </c>
      <c r="B6789" t="s">
        <v>24</v>
      </c>
      <c r="C6789" t="s">
        <v>513</v>
      </c>
      <c r="D6789" t="s">
        <v>514</v>
      </c>
      <c r="E6789">
        <v>2013</v>
      </c>
      <c r="F6789" t="s">
        <v>722</v>
      </c>
      <c r="G6789" t="s">
        <v>924</v>
      </c>
      <c r="H6789" s="3" t="s">
        <v>925</v>
      </c>
      <c r="I6789" s="8">
        <v>-10.035556</v>
      </c>
      <c r="J6789" s="8">
        <v>-67.795556000000005</v>
      </c>
      <c r="K6789">
        <v>650000</v>
      </c>
      <c r="L6789" t="s">
        <v>67</v>
      </c>
      <c r="M6789" t="s">
        <v>636</v>
      </c>
      <c r="N6789" t="s">
        <v>577</v>
      </c>
      <c r="O6789" s="12">
        <v>2005</v>
      </c>
      <c r="P6789" s="12">
        <v>12</v>
      </c>
      <c r="Q6789" s="12">
        <v>2006</v>
      </c>
      <c r="R6789" s="12">
        <v>9</v>
      </c>
      <c r="S6789">
        <v>10</v>
      </c>
      <c r="T6789" s="7">
        <v>6</v>
      </c>
      <c r="U6789">
        <v>6</v>
      </c>
      <c r="V6789" t="s">
        <v>1060</v>
      </c>
      <c r="W6789">
        <f t="shared" si="79"/>
        <v>360</v>
      </c>
      <c r="X6789" s="5">
        <v>3</v>
      </c>
      <c r="Y6789" s="15" t="s">
        <v>48</v>
      </c>
      <c r="Z6789" t="s">
        <v>83</v>
      </c>
      <c r="AA6789" t="s">
        <v>128</v>
      </c>
      <c r="AB6789">
        <v>2</v>
      </c>
      <c r="AC6789" s="68" t="s">
        <v>1493</v>
      </c>
      <c r="AD6789" s="68" t="s">
        <v>1650</v>
      </c>
      <c r="AE6789" t="s">
        <v>1492</v>
      </c>
    </row>
    <row r="6790" spans="1:31" ht="14.4" x14ac:dyDescent="0.3">
      <c r="A6790">
        <v>56</v>
      </c>
      <c r="B6790" t="s">
        <v>24</v>
      </c>
      <c r="C6790" t="s">
        <v>513</v>
      </c>
      <c r="D6790" t="s">
        <v>514</v>
      </c>
      <c r="E6790">
        <v>2013</v>
      </c>
      <c r="F6790" t="s">
        <v>722</v>
      </c>
      <c r="G6790" t="s">
        <v>924</v>
      </c>
      <c r="H6790" s="3" t="s">
        <v>925</v>
      </c>
      <c r="I6790" s="8">
        <v>-10.035556</v>
      </c>
      <c r="J6790" s="8">
        <v>-67.795556000000005</v>
      </c>
      <c r="K6790">
        <v>650000</v>
      </c>
      <c r="L6790" t="s">
        <v>67</v>
      </c>
      <c r="M6790" t="s">
        <v>636</v>
      </c>
      <c r="N6790" t="s">
        <v>577</v>
      </c>
      <c r="O6790" s="12">
        <v>2005</v>
      </c>
      <c r="P6790" s="12">
        <v>12</v>
      </c>
      <c r="Q6790" s="12">
        <v>2006</v>
      </c>
      <c r="R6790" s="12">
        <v>9</v>
      </c>
      <c r="S6790">
        <v>10</v>
      </c>
      <c r="T6790" s="7">
        <v>6</v>
      </c>
      <c r="U6790">
        <v>6</v>
      </c>
      <c r="V6790" t="s">
        <v>1060</v>
      </c>
      <c r="W6790">
        <f t="shared" si="79"/>
        <v>360</v>
      </c>
      <c r="X6790" s="5">
        <v>3</v>
      </c>
      <c r="Y6790" s="15" t="s">
        <v>48</v>
      </c>
      <c r="Z6790" t="s">
        <v>83</v>
      </c>
      <c r="AA6790" t="s">
        <v>84</v>
      </c>
      <c r="AB6790">
        <v>11</v>
      </c>
      <c r="AC6790" s="68" t="s">
        <v>1493</v>
      </c>
      <c r="AD6790" s="68" t="s">
        <v>1650</v>
      </c>
      <c r="AE6790" t="s">
        <v>1492</v>
      </c>
    </row>
    <row r="6791" spans="1:31" ht="14.4" x14ac:dyDescent="0.3">
      <c r="A6791">
        <v>56</v>
      </c>
      <c r="B6791" t="s">
        <v>24</v>
      </c>
      <c r="C6791" t="s">
        <v>513</v>
      </c>
      <c r="D6791" t="s">
        <v>514</v>
      </c>
      <c r="E6791">
        <v>2013</v>
      </c>
      <c r="F6791" t="s">
        <v>722</v>
      </c>
      <c r="G6791" t="s">
        <v>924</v>
      </c>
      <c r="H6791" s="3" t="s">
        <v>925</v>
      </c>
      <c r="I6791" s="8">
        <v>-10.035556</v>
      </c>
      <c r="J6791" s="8">
        <v>-67.795556000000005</v>
      </c>
      <c r="K6791">
        <v>650000</v>
      </c>
      <c r="L6791" t="s">
        <v>67</v>
      </c>
      <c r="M6791" t="s">
        <v>636</v>
      </c>
      <c r="N6791" t="s">
        <v>577</v>
      </c>
      <c r="O6791" s="12">
        <v>2005</v>
      </c>
      <c r="P6791" s="12">
        <v>12</v>
      </c>
      <c r="Q6791" s="12">
        <v>2006</v>
      </c>
      <c r="R6791" s="12">
        <v>9</v>
      </c>
      <c r="S6791">
        <v>10</v>
      </c>
      <c r="T6791" s="7">
        <v>6</v>
      </c>
      <c r="U6791">
        <v>6</v>
      </c>
      <c r="V6791" t="s">
        <v>1060</v>
      </c>
      <c r="W6791">
        <f t="shared" si="79"/>
        <v>360</v>
      </c>
      <c r="X6791" s="5">
        <v>3</v>
      </c>
      <c r="Y6791" s="15" t="s">
        <v>48</v>
      </c>
      <c r="Z6791" t="s">
        <v>83</v>
      </c>
      <c r="AA6791" t="s">
        <v>911</v>
      </c>
      <c r="AB6791">
        <v>33</v>
      </c>
      <c r="AC6791" s="68" t="s">
        <v>1493</v>
      </c>
      <c r="AD6791" s="68" t="s">
        <v>1650</v>
      </c>
      <c r="AE6791" t="s">
        <v>1492</v>
      </c>
    </row>
    <row r="6792" spans="1:31" ht="14.4" x14ac:dyDescent="0.3">
      <c r="A6792">
        <v>56</v>
      </c>
      <c r="B6792" t="s">
        <v>24</v>
      </c>
      <c r="C6792" t="s">
        <v>513</v>
      </c>
      <c r="D6792" t="s">
        <v>514</v>
      </c>
      <c r="E6792">
        <v>2013</v>
      </c>
      <c r="F6792" t="s">
        <v>722</v>
      </c>
      <c r="G6792" t="s">
        <v>924</v>
      </c>
      <c r="H6792" s="3" t="s">
        <v>925</v>
      </c>
      <c r="I6792" s="8">
        <v>-10.035556</v>
      </c>
      <c r="J6792" s="8">
        <v>-67.795556000000005</v>
      </c>
      <c r="K6792">
        <v>650000</v>
      </c>
      <c r="L6792" t="s">
        <v>67</v>
      </c>
      <c r="M6792" t="s">
        <v>636</v>
      </c>
      <c r="N6792" t="s">
        <v>577</v>
      </c>
      <c r="O6792" s="12">
        <v>2005</v>
      </c>
      <c r="P6792" s="12">
        <v>12</v>
      </c>
      <c r="Q6792" s="12">
        <v>2006</v>
      </c>
      <c r="R6792" s="12">
        <v>9</v>
      </c>
      <c r="S6792">
        <v>10</v>
      </c>
      <c r="T6792" s="7">
        <v>6</v>
      </c>
      <c r="U6792">
        <v>6</v>
      </c>
      <c r="V6792" t="s">
        <v>1060</v>
      </c>
      <c r="W6792">
        <f t="shared" si="79"/>
        <v>360</v>
      </c>
      <c r="X6792" s="5">
        <v>3</v>
      </c>
      <c r="Y6792" s="15" t="s">
        <v>48</v>
      </c>
      <c r="Z6792" t="s">
        <v>83</v>
      </c>
      <c r="AA6792" t="s">
        <v>902</v>
      </c>
      <c r="AB6792">
        <v>2</v>
      </c>
      <c r="AC6792" s="68" t="s">
        <v>1493</v>
      </c>
      <c r="AD6792" s="68" t="s">
        <v>1650</v>
      </c>
      <c r="AE6792" t="s">
        <v>1492</v>
      </c>
    </row>
    <row r="6793" spans="1:31" ht="14.4" x14ac:dyDescent="0.3">
      <c r="A6793">
        <v>56</v>
      </c>
      <c r="B6793" t="s">
        <v>24</v>
      </c>
      <c r="C6793" t="s">
        <v>513</v>
      </c>
      <c r="D6793" t="s">
        <v>514</v>
      </c>
      <c r="E6793">
        <v>2013</v>
      </c>
      <c r="F6793" t="s">
        <v>722</v>
      </c>
      <c r="G6793" t="s">
        <v>924</v>
      </c>
      <c r="H6793" s="3" t="s">
        <v>925</v>
      </c>
      <c r="I6793" s="8">
        <v>-10.035556</v>
      </c>
      <c r="J6793" s="8">
        <v>-67.795556000000005</v>
      </c>
      <c r="K6793">
        <v>650000</v>
      </c>
      <c r="L6793" t="s">
        <v>67</v>
      </c>
      <c r="M6793" t="s">
        <v>636</v>
      </c>
      <c r="N6793" t="s">
        <v>577</v>
      </c>
      <c r="O6793" s="12">
        <v>2005</v>
      </c>
      <c r="P6793" s="12">
        <v>12</v>
      </c>
      <c r="Q6793" s="12">
        <v>2006</v>
      </c>
      <c r="R6793" s="12">
        <v>9</v>
      </c>
      <c r="S6793">
        <v>10</v>
      </c>
      <c r="T6793" s="7">
        <v>6</v>
      </c>
      <c r="U6793">
        <v>6</v>
      </c>
      <c r="V6793" t="s">
        <v>1060</v>
      </c>
      <c r="W6793">
        <f t="shared" si="79"/>
        <v>360</v>
      </c>
      <c r="X6793" s="5">
        <v>3</v>
      </c>
      <c r="Y6793" s="15" t="s">
        <v>48</v>
      </c>
      <c r="Z6793" t="s">
        <v>83</v>
      </c>
      <c r="AA6793" t="s">
        <v>87</v>
      </c>
      <c r="AB6793">
        <v>21</v>
      </c>
      <c r="AC6793" s="68" t="s">
        <v>1493</v>
      </c>
      <c r="AD6793" s="68" t="s">
        <v>1650</v>
      </c>
      <c r="AE6793" t="s">
        <v>1492</v>
      </c>
    </row>
    <row r="6794" spans="1:31" ht="14.4" x14ac:dyDescent="0.3">
      <c r="A6794">
        <v>56</v>
      </c>
      <c r="B6794" t="s">
        <v>24</v>
      </c>
      <c r="C6794" t="s">
        <v>513</v>
      </c>
      <c r="D6794" t="s">
        <v>514</v>
      </c>
      <c r="E6794">
        <v>2013</v>
      </c>
      <c r="F6794" t="s">
        <v>722</v>
      </c>
      <c r="G6794" t="s">
        <v>924</v>
      </c>
      <c r="H6794" s="3" t="s">
        <v>925</v>
      </c>
      <c r="I6794" s="8">
        <v>-10.035556</v>
      </c>
      <c r="J6794" s="8">
        <v>-67.795556000000005</v>
      </c>
      <c r="K6794">
        <v>650000</v>
      </c>
      <c r="L6794" t="s">
        <v>67</v>
      </c>
      <c r="M6794" t="s">
        <v>636</v>
      </c>
      <c r="N6794" t="s">
        <v>577</v>
      </c>
      <c r="O6794" s="12">
        <v>2005</v>
      </c>
      <c r="P6794" s="12">
        <v>12</v>
      </c>
      <c r="Q6794" s="12">
        <v>2006</v>
      </c>
      <c r="R6794" s="12">
        <v>9</v>
      </c>
      <c r="S6794">
        <v>10</v>
      </c>
      <c r="T6794" s="7">
        <v>6</v>
      </c>
      <c r="U6794">
        <v>6</v>
      </c>
      <c r="V6794" t="s">
        <v>1060</v>
      </c>
      <c r="W6794">
        <f t="shared" si="79"/>
        <v>360</v>
      </c>
      <c r="X6794" s="5">
        <v>3</v>
      </c>
      <c r="Y6794" s="15" t="s">
        <v>48</v>
      </c>
      <c r="Z6794" t="s">
        <v>83</v>
      </c>
      <c r="AA6794" t="s">
        <v>906</v>
      </c>
      <c r="AB6794">
        <v>13</v>
      </c>
      <c r="AC6794" s="68" t="s">
        <v>1493</v>
      </c>
      <c r="AD6794" s="68" t="s">
        <v>1650</v>
      </c>
      <c r="AE6794" t="s">
        <v>1492</v>
      </c>
    </row>
    <row r="6795" spans="1:31" ht="14.4" x14ac:dyDescent="0.3">
      <c r="A6795">
        <v>56</v>
      </c>
      <c r="B6795" t="s">
        <v>24</v>
      </c>
      <c r="C6795" t="s">
        <v>513</v>
      </c>
      <c r="D6795" t="s">
        <v>514</v>
      </c>
      <c r="E6795">
        <v>2013</v>
      </c>
      <c r="F6795" t="s">
        <v>722</v>
      </c>
      <c r="G6795" t="s">
        <v>924</v>
      </c>
      <c r="H6795" s="3" t="s">
        <v>925</v>
      </c>
      <c r="I6795" s="8">
        <v>-10.035556</v>
      </c>
      <c r="J6795" s="8">
        <v>-67.795556000000005</v>
      </c>
      <c r="K6795">
        <v>650000</v>
      </c>
      <c r="L6795" t="s">
        <v>67</v>
      </c>
      <c r="M6795" t="s">
        <v>636</v>
      </c>
      <c r="N6795" t="s">
        <v>577</v>
      </c>
      <c r="O6795" s="12">
        <v>2005</v>
      </c>
      <c r="P6795" s="12">
        <v>12</v>
      </c>
      <c r="Q6795" s="12">
        <v>2006</v>
      </c>
      <c r="R6795" s="12">
        <v>9</v>
      </c>
      <c r="S6795">
        <v>10</v>
      </c>
      <c r="T6795" s="7">
        <v>6</v>
      </c>
      <c r="U6795">
        <v>6</v>
      </c>
      <c r="V6795" t="s">
        <v>1060</v>
      </c>
      <c r="W6795">
        <f t="shared" si="79"/>
        <v>360</v>
      </c>
      <c r="X6795" s="5">
        <v>3</v>
      </c>
      <c r="Y6795" s="15" t="s">
        <v>48</v>
      </c>
      <c r="Z6795" t="s">
        <v>90</v>
      </c>
      <c r="AA6795" t="s">
        <v>279</v>
      </c>
      <c r="AB6795">
        <v>1</v>
      </c>
      <c r="AC6795" s="68" t="s">
        <v>1493</v>
      </c>
      <c r="AD6795" s="68" t="s">
        <v>1650</v>
      </c>
      <c r="AE6795" t="s">
        <v>1492</v>
      </c>
    </row>
    <row r="6796" spans="1:31" ht="14.4" x14ac:dyDescent="0.3">
      <c r="A6796">
        <v>56</v>
      </c>
      <c r="B6796" t="s">
        <v>24</v>
      </c>
      <c r="C6796" t="s">
        <v>513</v>
      </c>
      <c r="D6796" t="s">
        <v>514</v>
      </c>
      <c r="E6796">
        <v>2013</v>
      </c>
      <c r="F6796" t="s">
        <v>722</v>
      </c>
      <c r="G6796" t="s">
        <v>924</v>
      </c>
      <c r="H6796" s="3" t="s">
        <v>925</v>
      </c>
      <c r="I6796" s="8">
        <v>-10.035556</v>
      </c>
      <c r="J6796" s="8">
        <v>-67.795556000000005</v>
      </c>
      <c r="K6796">
        <v>650000</v>
      </c>
      <c r="L6796" t="s">
        <v>67</v>
      </c>
      <c r="M6796" t="s">
        <v>636</v>
      </c>
      <c r="N6796" t="s">
        <v>577</v>
      </c>
      <c r="O6796" s="12">
        <v>2005</v>
      </c>
      <c r="P6796" s="12">
        <v>12</v>
      </c>
      <c r="Q6796" s="12">
        <v>2006</v>
      </c>
      <c r="R6796" s="12">
        <v>9</v>
      </c>
      <c r="S6796">
        <v>10</v>
      </c>
      <c r="T6796" s="7">
        <v>6</v>
      </c>
      <c r="U6796">
        <v>6</v>
      </c>
      <c r="V6796" t="s">
        <v>1060</v>
      </c>
      <c r="W6796">
        <f t="shared" si="79"/>
        <v>360</v>
      </c>
      <c r="X6796" s="5">
        <v>3</v>
      </c>
      <c r="Y6796" s="15" t="s">
        <v>48</v>
      </c>
      <c r="Z6796" t="s">
        <v>90</v>
      </c>
      <c r="AA6796" t="s">
        <v>666</v>
      </c>
      <c r="AB6796">
        <v>1</v>
      </c>
      <c r="AC6796" s="68" t="s">
        <v>1493</v>
      </c>
      <c r="AD6796" s="68" t="s">
        <v>1650</v>
      </c>
      <c r="AE6796" t="s">
        <v>1492</v>
      </c>
    </row>
    <row r="6797" spans="1:31" ht="14.4" x14ac:dyDescent="0.3">
      <c r="A6797">
        <v>56</v>
      </c>
      <c r="B6797" t="s">
        <v>24</v>
      </c>
      <c r="C6797" t="s">
        <v>513</v>
      </c>
      <c r="D6797" t="s">
        <v>514</v>
      </c>
      <c r="E6797">
        <v>2013</v>
      </c>
      <c r="F6797" t="s">
        <v>722</v>
      </c>
      <c r="G6797" t="s">
        <v>924</v>
      </c>
      <c r="H6797" s="3" t="s">
        <v>925</v>
      </c>
      <c r="I6797" s="8">
        <v>-10.035556</v>
      </c>
      <c r="J6797" s="8">
        <v>-67.795556000000005</v>
      </c>
      <c r="K6797">
        <v>650000</v>
      </c>
      <c r="L6797" t="s">
        <v>67</v>
      </c>
      <c r="M6797" t="s">
        <v>636</v>
      </c>
      <c r="N6797" t="s">
        <v>577</v>
      </c>
      <c r="O6797" s="12">
        <v>2005</v>
      </c>
      <c r="P6797" s="12">
        <v>12</v>
      </c>
      <c r="Q6797" s="12">
        <v>2006</v>
      </c>
      <c r="R6797" s="12">
        <v>9</v>
      </c>
      <c r="S6797">
        <v>10</v>
      </c>
      <c r="T6797" s="7">
        <v>6</v>
      </c>
      <c r="U6797">
        <v>6</v>
      </c>
      <c r="V6797" t="s">
        <v>1060</v>
      </c>
      <c r="W6797">
        <f t="shared" si="79"/>
        <v>360</v>
      </c>
      <c r="X6797" s="5">
        <v>3</v>
      </c>
      <c r="Y6797" s="15" t="s">
        <v>48</v>
      </c>
      <c r="Z6797" t="s">
        <v>90</v>
      </c>
      <c r="AA6797" t="s">
        <v>917</v>
      </c>
      <c r="AB6797">
        <v>0</v>
      </c>
      <c r="AC6797" s="68" t="s">
        <v>1493</v>
      </c>
      <c r="AD6797" s="68" t="s">
        <v>1650</v>
      </c>
      <c r="AE6797" t="s">
        <v>1492</v>
      </c>
    </row>
    <row r="6798" spans="1:31" ht="14.4" x14ac:dyDescent="0.3">
      <c r="A6798">
        <v>56</v>
      </c>
      <c r="B6798" t="s">
        <v>24</v>
      </c>
      <c r="C6798" t="s">
        <v>513</v>
      </c>
      <c r="D6798" t="s">
        <v>514</v>
      </c>
      <c r="E6798">
        <v>2013</v>
      </c>
      <c r="F6798" t="s">
        <v>722</v>
      </c>
      <c r="G6798" t="s">
        <v>924</v>
      </c>
      <c r="H6798" s="3" t="s">
        <v>925</v>
      </c>
      <c r="I6798" s="8">
        <v>-10.035556</v>
      </c>
      <c r="J6798" s="8">
        <v>-67.795556000000005</v>
      </c>
      <c r="K6798">
        <v>650000</v>
      </c>
      <c r="L6798" t="s">
        <v>67</v>
      </c>
      <c r="M6798" t="s">
        <v>636</v>
      </c>
      <c r="N6798" t="s">
        <v>577</v>
      </c>
      <c r="O6798" s="12">
        <v>2005</v>
      </c>
      <c r="P6798" s="12">
        <v>12</v>
      </c>
      <c r="Q6798" s="12">
        <v>2006</v>
      </c>
      <c r="R6798" s="12">
        <v>9</v>
      </c>
      <c r="S6798">
        <v>10</v>
      </c>
      <c r="T6798" s="7">
        <v>6</v>
      </c>
      <c r="U6798">
        <v>6</v>
      </c>
      <c r="V6798" t="s">
        <v>1060</v>
      </c>
      <c r="W6798">
        <f t="shared" si="79"/>
        <v>360</v>
      </c>
      <c r="X6798" s="5">
        <v>3</v>
      </c>
      <c r="Y6798" s="15" t="s">
        <v>48</v>
      </c>
      <c r="Z6798" t="s">
        <v>90</v>
      </c>
      <c r="AA6798" t="s">
        <v>91</v>
      </c>
      <c r="AB6798">
        <v>4</v>
      </c>
      <c r="AC6798" s="68" t="s">
        <v>1493</v>
      </c>
      <c r="AD6798" s="68" t="s">
        <v>1650</v>
      </c>
      <c r="AE6798" t="s">
        <v>1492</v>
      </c>
    </row>
    <row r="6799" spans="1:31" ht="14.4" x14ac:dyDescent="0.3">
      <c r="A6799">
        <v>56</v>
      </c>
      <c r="B6799" t="s">
        <v>24</v>
      </c>
      <c r="C6799" t="s">
        <v>513</v>
      </c>
      <c r="D6799" t="s">
        <v>514</v>
      </c>
      <c r="E6799">
        <v>2013</v>
      </c>
      <c r="F6799" t="s">
        <v>722</v>
      </c>
      <c r="G6799" t="s">
        <v>926</v>
      </c>
      <c r="H6799" s="3" t="s">
        <v>927</v>
      </c>
      <c r="I6799" s="8">
        <v>-10.024722000000001</v>
      </c>
      <c r="J6799" s="8">
        <v>-67.809167000000002</v>
      </c>
      <c r="K6799">
        <v>1200000</v>
      </c>
      <c r="L6799" t="s">
        <v>67</v>
      </c>
      <c r="M6799" t="s">
        <v>636</v>
      </c>
      <c r="N6799" t="s">
        <v>577</v>
      </c>
      <c r="O6799" s="12">
        <v>2005</v>
      </c>
      <c r="P6799" s="12">
        <v>12</v>
      </c>
      <c r="Q6799" s="12">
        <v>2006</v>
      </c>
      <c r="R6799" s="12">
        <v>9</v>
      </c>
      <c r="S6799">
        <v>10</v>
      </c>
      <c r="T6799" s="7">
        <v>6</v>
      </c>
      <c r="U6799">
        <v>6</v>
      </c>
      <c r="V6799" t="s">
        <v>1060</v>
      </c>
      <c r="W6799">
        <f t="shared" si="79"/>
        <v>360</v>
      </c>
      <c r="X6799" s="5">
        <v>3</v>
      </c>
      <c r="Y6799" s="15" t="s">
        <v>48</v>
      </c>
      <c r="Z6799" t="s">
        <v>49</v>
      </c>
      <c r="AA6799" t="s">
        <v>1105</v>
      </c>
      <c r="AB6799">
        <v>0</v>
      </c>
      <c r="AC6799" s="68" t="s">
        <v>1493</v>
      </c>
      <c r="AD6799" s="68" t="s">
        <v>1650</v>
      </c>
      <c r="AE6799" t="s">
        <v>1492</v>
      </c>
    </row>
    <row r="6800" spans="1:31" ht="14.4" x14ac:dyDescent="0.3">
      <c r="A6800">
        <v>56</v>
      </c>
      <c r="B6800" t="s">
        <v>24</v>
      </c>
      <c r="C6800" t="s">
        <v>513</v>
      </c>
      <c r="D6800" t="s">
        <v>514</v>
      </c>
      <c r="E6800">
        <v>2013</v>
      </c>
      <c r="F6800" t="s">
        <v>722</v>
      </c>
      <c r="G6800" t="s">
        <v>926</v>
      </c>
      <c r="H6800" s="3" t="s">
        <v>927</v>
      </c>
      <c r="I6800" s="8">
        <v>-10.024722000000001</v>
      </c>
      <c r="J6800" s="8">
        <v>-67.809167000000002</v>
      </c>
      <c r="K6800">
        <v>1200000</v>
      </c>
      <c r="L6800" t="s">
        <v>67</v>
      </c>
      <c r="M6800" t="s">
        <v>636</v>
      </c>
      <c r="N6800" t="s">
        <v>577</v>
      </c>
      <c r="O6800" s="12">
        <v>2005</v>
      </c>
      <c r="P6800" s="12">
        <v>12</v>
      </c>
      <c r="Q6800" s="12">
        <v>2006</v>
      </c>
      <c r="R6800" s="12">
        <v>9</v>
      </c>
      <c r="S6800">
        <v>10</v>
      </c>
      <c r="T6800" s="7">
        <v>6</v>
      </c>
      <c r="U6800">
        <v>6</v>
      </c>
      <c r="V6800" t="s">
        <v>1060</v>
      </c>
      <c r="W6800">
        <f t="shared" si="79"/>
        <v>360</v>
      </c>
      <c r="X6800" s="5">
        <v>3</v>
      </c>
      <c r="Y6800" s="15" t="s">
        <v>48</v>
      </c>
      <c r="Z6800" t="s">
        <v>49</v>
      </c>
      <c r="AA6800" t="s">
        <v>483</v>
      </c>
      <c r="AB6800">
        <v>0</v>
      </c>
      <c r="AC6800" s="68" t="s">
        <v>1493</v>
      </c>
      <c r="AD6800" s="68" t="s">
        <v>1650</v>
      </c>
      <c r="AE6800" t="s">
        <v>1492</v>
      </c>
    </row>
    <row r="6801" spans="1:31" ht="14.4" x14ac:dyDescent="0.3">
      <c r="A6801">
        <v>56</v>
      </c>
      <c r="B6801" t="s">
        <v>24</v>
      </c>
      <c r="C6801" t="s">
        <v>513</v>
      </c>
      <c r="D6801" t="s">
        <v>514</v>
      </c>
      <c r="E6801">
        <v>2013</v>
      </c>
      <c r="F6801" t="s">
        <v>722</v>
      </c>
      <c r="G6801" t="s">
        <v>926</v>
      </c>
      <c r="H6801" s="3" t="s">
        <v>927</v>
      </c>
      <c r="I6801" s="8">
        <v>-10.024722000000001</v>
      </c>
      <c r="J6801" s="8">
        <v>-67.809167000000002</v>
      </c>
      <c r="K6801">
        <v>1200000</v>
      </c>
      <c r="L6801" t="s">
        <v>67</v>
      </c>
      <c r="M6801" t="s">
        <v>636</v>
      </c>
      <c r="N6801" t="s">
        <v>577</v>
      </c>
      <c r="O6801" s="12">
        <v>2005</v>
      </c>
      <c r="P6801" s="12">
        <v>12</v>
      </c>
      <c r="Q6801" s="12">
        <v>2006</v>
      </c>
      <c r="R6801" s="12">
        <v>9</v>
      </c>
      <c r="S6801">
        <v>10</v>
      </c>
      <c r="T6801" s="7">
        <v>6</v>
      </c>
      <c r="U6801">
        <v>6</v>
      </c>
      <c r="V6801" t="s">
        <v>1060</v>
      </c>
      <c r="W6801">
        <f t="shared" si="79"/>
        <v>360</v>
      </c>
      <c r="X6801" s="5">
        <v>3</v>
      </c>
      <c r="Y6801" s="15" t="s">
        <v>48</v>
      </c>
      <c r="Z6801" t="s">
        <v>49</v>
      </c>
      <c r="AA6801" t="s">
        <v>490</v>
      </c>
      <c r="AB6801">
        <v>1</v>
      </c>
      <c r="AC6801" s="68" t="s">
        <v>1493</v>
      </c>
      <c r="AD6801" s="68" t="s">
        <v>1650</v>
      </c>
      <c r="AE6801" t="s">
        <v>1492</v>
      </c>
    </row>
    <row r="6802" spans="1:31" ht="14.4" x14ac:dyDescent="0.3">
      <c r="A6802">
        <v>56</v>
      </c>
      <c r="B6802" t="s">
        <v>24</v>
      </c>
      <c r="C6802" t="s">
        <v>513</v>
      </c>
      <c r="D6802" t="s">
        <v>514</v>
      </c>
      <c r="E6802">
        <v>2013</v>
      </c>
      <c r="F6802" t="s">
        <v>722</v>
      </c>
      <c r="G6802" t="s">
        <v>926</v>
      </c>
      <c r="H6802" s="3" t="s">
        <v>927</v>
      </c>
      <c r="I6802" s="8">
        <v>-10.024722000000001</v>
      </c>
      <c r="J6802" s="8">
        <v>-67.809167000000002</v>
      </c>
      <c r="K6802">
        <v>1200000</v>
      </c>
      <c r="L6802" t="s">
        <v>67</v>
      </c>
      <c r="M6802" t="s">
        <v>636</v>
      </c>
      <c r="N6802" t="s">
        <v>577</v>
      </c>
      <c r="O6802" s="12">
        <v>2005</v>
      </c>
      <c r="P6802" s="12">
        <v>12</v>
      </c>
      <c r="Q6802" s="12">
        <v>2006</v>
      </c>
      <c r="R6802" s="12">
        <v>9</v>
      </c>
      <c r="S6802">
        <v>10</v>
      </c>
      <c r="T6802" s="7">
        <v>6</v>
      </c>
      <c r="U6802">
        <v>6</v>
      </c>
      <c r="V6802" t="s">
        <v>1060</v>
      </c>
      <c r="W6802">
        <f t="shared" si="79"/>
        <v>360</v>
      </c>
      <c r="X6802" s="5">
        <v>3</v>
      </c>
      <c r="Y6802" s="15" t="s">
        <v>48</v>
      </c>
      <c r="Z6802" t="s">
        <v>49</v>
      </c>
      <c r="AA6802" t="s">
        <v>1079</v>
      </c>
      <c r="AB6802">
        <v>0</v>
      </c>
      <c r="AC6802" s="68" t="s">
        <v>1493</v>
      </c>
      <c r="AD6802" s="68" t="s">
        <v>1650</v>
      </c>
      <c r="AE6802" t="s">
        <v>1492</v>
      </c>
    </row>
    <row r="6803" spans="1:31" ht="14.4" x14ac:dyDescent="0.3">
      <c r="A6803">
        <v>56</v>
      </c>
      <c r="B6803" t="s">
        <v>24</v>
      </c>
      <c r="C6803" t="s">
        <v>513</v>
      </c>
      <c r="D6803" t="s">
        <v>514</v>
      </c>
      <c r="E6803">
        <v>2013</v>
      </c>
      <c r="F6803" t="s">
        <v>722</v>
      </c>
      <c r="G6803" t="s">
        <v>926</v>
      </c>
      <c r="H6803" s="3" t="s">
        <v>927</v>
      </c>
      <c r="I6803" s="8">
        <v>-10.024722000000001</v>
      </c>
      <c r="J6803" s="8">
        <v>-67.809167000000002</v>
      </c>
      <c r="K6803">
        <v>1200000</v>
      </c>
      <c r="L6803" t="s">
        <v>67</v>
      </c>
      <c r="M6803" t="s">
        <v>636</v>
      </c>
      <c r="N6803" t="s">
        <v>577</v>
      </c>
      <c r="O6803" s="12">
        <v>2005</v>
      </c>
      <c r="P6803" s="12">
        <v>12</v>
      </c>
      <c r="Q6803" s="12">
        <v>2006</v>
      </c>
      <c r="R6803" s="12">
        <v>9</v>
      </c>
      <c r="S6803">
        <v>10</v>
      </c>
      <c r="T6803" s="7">
        <v>6</v>
      </c>
      <c r="U6803">
        <v>6</v>
      </c>
      <c r="V6803" t="s">
        <v>1060</v>
      </c>
      <c r="W6803">
        <f t="shared" si="79"/>
        <v>360</v>
      </c>
      <c r="X6803" s="5">
        <v>3</v>
      </c>
      <c r="Y6803" s="15" t="s">
        <v>48</v>
      </c>
      <c r="Z6803" t="s">
        <v>49</v>
      </c>
      <c r="AA6803" t="s">
        <v>50</v>
      </c>
      <c r="AB6803">
        <v>0</v>
      </c>
      <c r="AC6803" s="68" t="s">
        <v>1493</v>
      </c>
      <c r="AD6803" s="68" t="s">
        <v>1650</v>
      </c>
      <c r="AE6803" t="s">
        <v>1492</v>
      </c>
    </row>
    <row r="6804" spans="1:31" ht="14.4" x14ac:dyDescent="0.3">
      <c r="A6804">
        <v>56</v>
      </c>
      <c r="B6804" t="s">
        <v>24</v>
      </c>
      <c r="C6804" t="s">
        <v>513</v>
      </c>
      <c r="D6804" t="s">
        <v>514</v>
      </c>
      <c r="E6804">
        <v>2013</v>
      </c>
      <c r="F6804" t="s">
        <v>722</v>
      </c>
      <c r="G6804" t="s">
        <v>926</v>
      </c>
      <c r="H6804" s="3" t="s">
        <v>927</v>
      </c>
      <c r="I6804" s="8">
        <v>-10.024722000000001</v>
      </c>
      <c r="J6804" s="8">
        <v>-67.809167000000002</v>
      </c>
      <c r="K6804">
        <v>1200000</v>
      </c>
      <c r="L6804" t="s">
        <v>67</v>
      </c>
      <c r="M6804" t="s">
        <v>636</v>
      </c>
      <c r="N6804" t="s">
        <v>577</v>
      </c>
      <c r="O6804" s="12">
        <v>2005</v>
      </c>
      <c r="P6804" s="12">
        <v>12</v>
      </c>
      <c r="Q6804" s="12">
        <v>2006</v>
      </c>
      <c r="R6804" s="12">
        <v>9</v>
      </c>
      <c r="S6804">
        <v>10</v>
      </c>
      <c r="T6804" s="7">
        <v>6</v>
      </c>
      <c r="U6804">
        <v>6</v>
      </c>
      <c r="V6804" t="s">
        <v>1060</v>
      </c>
      <c r="W6804">
        <f t="shared" si="79"/>
        <v>360</v>
      </c>
      <c r="X6804" s="5">
        <v>3</v>
      </c>
      <c r="Y6804" s="15" t="s">
        <v>48</v>
      </c>
      <c r="Z6804" t="s">
        <v>55</v>
      </c>
      <c r="AA6804" t="s">
        <v>1080</v>
      </c>
      <c r="AB6804">
        <v>4</v>
      </c>
      <c r="AC6804" s="68" t="s">
        <v>1493</v>
      </c>
      <c r="AD6804" s="68" t="s">
        <v>1650</v>
      </c>
      <c r="AE6804" t="s">
        <v>1492</v>
      </c>
    </row>
    <row r="6805" spans="1:31" ht="14.4" x14ac:dyDescent="0.3">
      <c r="A6805">
        <v>56</v>
      </c>
      <c r="B6805" t="s">
        <v>24</v>
      </c>
      <c r="C6805" t="s">
        <v>513</v>
      </c>
      <c r="D6805" t="s">
        <v>514</v>
      </c>
      <c r="E6805">
        <v>2013</v>
      </c>
      <c r="F6805" t="s">
        <v>722</v>
      </c>
      <c r="G6805" t="s">
        <v>926</v>
      </c>
      <c r="H6805" s="3" t="s">
        <v>927</v>
      </c>
      <c r="I6805" s="8">
        <v>-10.024722000000001</v>
      </c>
      <c r="J6805" s="8">
        <v>-67.809167000000002</v>
      </c>
      <c r="K6805">
        <v>1200000</v>
      </c>
      <c r="L6805" t="s">
        <v>67</v>
      </c>
      <c r="M6805" t="s">
        <v>636</v>
      </c>
      <c r="N6805" t="s">
        <v>577</v>
      </c>
      <c r="O6805" s="12">
        <v>2005</v>
      </c>
      <c r="P6805" s="12">
        <v>12</v>
      </c>
      <c r="Q6805" s="12">
        <v>2006</v>
      </c>
      <c r="R6805" s="12">
        <v>9</v>
      </c>
      <c r="S6805">
        <v>10</v>
      </c>
      <c r="T6805" s="7">
        <v>6</v>
      </c>
      <c r="U6805">
        <v>6</v>
      </c>
      <c r="V6805" t="s">
        <v>1060</v>
      </c>
      <c r="W6805">
        <f t="shared" si="79"/>
        <v>360</v>
      </c>
      <c r="X6805" s="5">
        <v>3</v>
      </c>
      <c r="Y6805" s="15" t="s">
        <v>48</v>
      </c>
      <c r="Z6805" t="s">
        <v>55</v>
      </c>
      <c r="AA6805" t="s">
        <v>859</v>
      </c>
      <c r="AB6805">
        <v>162</v>
      </c>
      <c r="AC6805" s="68" t="s">
        <v>1493</v>
      </c>
      <c r="AD6805" s="68" t="s">
        <v>1650</v>
      </c>
      <c r="AE6805" t="s">
        <v>1492</v>
      </c>
    </row>
    <row r="6806" spans="1:31" ht="14.4" x14ac:dyDescent="0.3">
      <c r="A6806">
        <v>56</v>
      </c>
      <c r="B6806" t="s">
        <v>24</v>
      </c>
      <c r="C6806" t="s">
        <v>513</v>
      </c>
      <c r="D6806" t="s">
        <v>514</v>
      </c>
      <c r="E6806">
        <v>2013</v>
      </c>
      <c r="F6806" t="s">
        <v>722</v>
      </c>
      <c r="G6806" t="s">
        <v>926</v>
      </c>
      <c r="H6806" s="3" t="s">
        <v>927</v>
      </c>
      <c r="I6806" s="8">
        <v>-10.024722000000001</v>
      </c>
      <c r="J6806" s="8">
        <v>-67.809167000000002</v>
      </c>
      <c r="K6806">
        <v>1200000</v>
      </c>
      <c r="L6806" t="s">
        <v>67</v>
      </c>
      <c r="M6806" t="s">
        <v>636</v>
      </c>
      <c r="N6806" t="s">
        <v>577</v>
      </c>
      <c r="O6806" s="12">
        <v>2005</v>
      </c>
      <c r="P6806" s="12">
        <v>12</v>
      </c>
      <c r="Q6806" s="12">
        <v>2006</v>
      </c>
      <c r="R6806" s="12">
        <v>9</v>
      </c>
      <c r="S6806">
        <v>10</v>
      </c>
      <c r="T6806" s="7">
        <v>6</v>
      </c>
      <c r="U6806">
        <v>6</v>
      </c>
      <c r="V6806" t="s">
        <v>1060</v>
      </c>
      <c r="W6806">
        <f t="shared" si="79"/>
        <v>360</v>
      </c>
      <c r="X6806" s="5">
        <v>3</v>
      </c>
      <c r="Y6806" s="15" t="s">
        <v>48</v>
      </c>
      <c r="Z6806" t="s">
        <v>55</v>
      </c>
      <c r="AA6806" t="s">
        <v>1054</v>
      </c>
      <c r="AB6806">
        <v>0</v>
      </c>
      <c r="AC6806" s="68" t="s">
        <v>1493</v>
      </c>
      <c r="AD6806" s="68" t="s">
        <v>1650</v>
      </c>
      <c r="AE6806" t="s">
        <v>1492</v>
      </c>
    </row>
    <row r="6807" spans="1:31" ht="14.4" x14ac:dyDescent="0.3">
      <c r="A6807">
        <v>56</v>
      </c>
      <c r="B6807" t="s">
        <v>24</v>
      </c>
      <c r="C6807" t="s">
        <v>513</v>
      </c>
      <c r="D6807" t="s">
        <v>514</v>
      </c>
      <c r="E6807">
        <v>2013</v>
      </c>
      <c r="F6807" t="s">
        <v>722</v>
      </c>
      <c r="G6807" t="s">
        <v>926</v>
      </c>
      <c r="H6807" s="3" t="s">
        <v>927</v>
      </c>
      <c r="I6807" s="8">
        <v>-10.024722000000001</v>
      </c>
      <c r="J6807" s="8">
        <v>-67.809167000000002</v>
      </c>
      <c r="K6807">
        <v>1200000</v>
      </c>
      <c r="L6807" t="s">
        <v>67</v>
      </c>
      <c r="M6807" t="s">
        <v>636</v>
      </c>
      <c r="N6807" t="s">
        <v>577</v>
      </c>
      <c r="O6807" s="12">
        <v>2005</v>
      </c>
      <c r="P6807" s="12">
        <v>12</v>
      </c>
      <c r="Q6807" s="12">
        <v>2006</v>
      </c>
      <c r="R6807" s="12">
        <v>9</v>
      </c>
      <c r="S6807">
        <v>10</v>
      </c>
      <c r="T6807" s="7">
        <v>6</v>
      </c>
      <c r="U6807">
        <v>6</v>
      </c>
      <c r="V6807" t="s">
        <v>1060</v>
      </c>
      <c r="W6807">
        <f t="shared" si="79"/>
        <v>360</v>
      </c>
      <c r="X6807" s="5">
        <v>3</v>
      </c>
      <c r="Y6807" s="15" t="s">
        <v>48</v>
      </c>
      <c r="Z6807" t="s">
        <v>55</v>
      </c>
      <c r="AA6807" t="s">
        <v>890</v>
      </c>
      <c r="AB6807">
        <v>9</v>
      </c>
      <c r="AC6807" s="68" t="s">
        <v>1493</v>
      </c>
      <c r="AD6807" s="68" t="s">
        <v>1650</v>
      </c>
      <c r="AE6807" t="s">
        <v>1492</v>
      </c>
    </row>
    <row r="6808" spans="1:31" ht="14.4" x14ac:dyDescent="0.3">
      <c r="A6808">
        <v>56</v>
      </c>
      <c r="B6808" t="s">
        <v>24</v>
      </c>
      <c r="C6808" t="s">
        <v>513</v>
      </c>
      <c r="D6808" t="s">
        <v>514</v>
      </c>
      <c r="E6808">
        <v>2013</v>
      </c>
      <c r="F6808" t="s">
        <v>722</v>
      </c>
      <c r="G6808" t="s">
        <v>926</v>
      </c>
      <c r="H6808" s="3" t="s">
        <v>927</v>
      </c>
      <c r="I6808" s="8">
        <v>-10.024722000000001</v>
      </c>
      <c r="J6808" s="8">
        <v>-67.809167000000002</v>
      </c>
      <c r="K6808">
        <v>1200000</v>
      </c>
      <c r="L6808" t="s">
        <v>67</v>
      </c>
      <c r="M6808" t="s">
        <v>636</v>
      </c>
      <c r="N6808" t="s">
        <v>577</v>
      </c>
      <c r="O6808" s="12">
        <v>2005</v>
      </c>
      <c r="P6808" s="12">
        <v>12</v>
      </c>
      <c r="Q6808" s="12">
        <v>2006</v>
      </c>
      <c r="R6808" s="12">
        <v>9</v>
      </c>
      <c r="S6808">
        <v>10</v>
      </c>
      <c r="T6808" s="7">
        <v>6</v>
      </c>
      <c r="U6808">
        <v>6</v>
      </c>
      <c r="V6808" t="s">
        <v>1060</v>
      </c>
      <c r="W6808">
        <f t="shared" si="79"/>
        <v>360</v>
      </c>
      <c r="X6808" s="5">
        <v>3</v>
      </c>
      <c r="Y6808" s="15" t="s">
        <v>48</v>
      </c>
      <c r="Z6808" t="s">
        <v>55</v>
      </c>
      <c r="AA6808" t="s">
        <v>496</v>
      </c>
      <c r="AB6808">
        <v>0</v>
      </c>
      <c r="AC6808" s="68" t="s">
        <v>1493</v>
      </c>
      <c r="AD6808" s="68" t="s">
        <v>1650</v>
      </c>
      <c r="AE6808" t="s">
        <v>1492</v>
      </c>
    </row>
    <row r="6809" spans="1:31" ht="14.4" x14ac:dyDescent="0.3">
      <c r="A6809">
        <v>56</v>
      </c>
      <c r="B6809" t="s">
        <v>24</v>
      </c>
      <c r="C6809" t="s">
        <v>513</v>
      </c>
      <c r="D6809" t="s">
        <v>514</v>
      </c>
      <c r="E6809">
        <v>2013</v>
      </c>
      <c r="F6809" t="s">
        <v>722</v>
      </c>
      <c r="G6809" t="s">
        <v>926</v>
      </c>
      <c r="H6809" s="3" t="s">
        <v>927</v>
      </c>
      <c r="I6809" s="8">
        <v>-10.024722000000001</v>
      </c>
      <c r="J6809" s="8">
        <v>-67.809167000000002</v>
      </c>
      <c r="K6809">
        <v>1200000</v>
      </c>
      <c r="L6809" t="s">
        <v>67</v>
      </c>
      <c r="M6809" t="s">
        <v>636</v>
      </c>
      <c r="N6809" t="s">
        <v>577</v>
      </c>
      <c r="O6809" s="12">
        <v>2005</v>
      </c>
      <c r="P6809" s="12">
        <v>12</v>
      </c>
      <c r="Q6809" s="12">
        <v>2006</v>
      </c>
      <c r="R6809" s="12">
        <v>9</v>
      </c>
      <c r="S6809">
        <v>10</v>
      </c>
      <c r="T6809" s="7">
        <v>6</v>
      </c>
      <c r="U6809">
        <v>6</v>
      </c>
      <c r="V6809" t="s">
        <v>1060</v>
      </c>
      <c r="W6809">
        <f t="shared" si="79"/>
        <v>360</v>
      </c>
      <c r="X6809" s="5">
        <v>3</v>
      </c>
      <c r="Y6809" s="15" t="s">
        <v>48</v>
      </c>
      <c r="Z6809" t="s">
        <v>55</v>
      </c>
      <c r="AA6809" t="s">
        <v>860</v>
      </c>
      <c r="AB6809">
        <v>2</v>
      </c>
      <c r="AC6809" s="68" t="s">
        <v>1493</v>
      </c>
      <c r="AD6809" s="68" t="s">
        <v>1650</v>
      </c>
      <c r="AE6809" t="s">
        <v>1492</v>
      </c>
    </row>
    <row r="6810" spans="1:31" ht="14.4" x14ac:dyDescent="0.3">
      <c r="A6810">
        <v>56</v>
      </c>
      <c r="B6810" t="s">
        <v>24</v>
      </c>
      <c r="C6810" t="s">
        <v>513</v>
      </c>
      <c r="D6810" t="s">
        <v>514</v>
      </c>
      <c r="E6810">
        <v>2013</v>
      </c>
      <c r="F6810" t="s">
        <v>722</v>
      </c>
      <c r="G6810" t="s">
        <v>926</v>
      </c>
      <c r="H6810" s="3" t="s">
        <v>927</v>
      </c>
      <c r="I6810" s="8">
        <v>-10.024722000000001</v>
      </c>
      <c r="J6810" s="8">
        <v>-67.809167000000002</v>
      </c>
      <c r="K6810">
        <v>1200000</v>
      </c>
      <c r="L6810" t="s">
        <v>67</v>
      </c>
      <c r="M6810" t="s">
        <v>636</v>
      </c>
      <c r="N6810" t="s">
        <v>577</v>
      </c>
      <c r="O6810" s="12">
        <v>2005</v>
      </c>
      <c r="P6810" s="12">
        <v>12</v>
      </c>
      <c r="Q6810" s="12">
        <v>2006</v>
      </c>
      <c r="R6810" s="12">
        <v>9</v>
      </c>
      <c r="S6810">
        <v>10</v>
      </c>
      <c r="T6810" s="7">
        <v>6</v>
      </c>
      <c r="U6810">
        <v>6</v>
      </c>
      <c r="V6810" t="s">
        <v>1060</v>
      </c>
      <c r="W6810">
        <f t="shared" si="79"/>
        <v>360</v>
      </c>
      <c r="X6810" s="5">
        <v>3</v>
      </c>
      <c r="Y6810" s="15" t="s">
        <v>48</v>
      </c>
      <c r="Z6810" t="s">
        <v>55</v>
      </c>
      <c r="AA6810" t="s">
        <v>861</v>
      </c>
      <c r="AB6810">
        <v>1</v>
      </c>
      <c r="AC6810" s="68" t="s">
        <v>1493</v>
      </c>
      <c r="AD6810" s="68" t="s">
        <v>1650</v>
      </c>
      <c r="AE6810" t="s">
        <v>1492</v>
      </c>
    </row>
    <row r="6811" spans="1:31" ht="14.4" x14ac:dyDescent="0.3">
      <c r="A6811">
        <v>56</v>
      </c>
      <c r="B6811" t="s">
        <v>24</v>
      </c>
      <c r="C6811" t="s">
        <v>513</v>
      </c>
      <c r="D6811" t="s">
        <v>514</v>
      </c>
      <c r="E6811">
        <v>2013</v>
      </c>
      <c r="F6811" t="s">
        <v>722</v>
      </c>
      <c r="G6811" t="s">
        <v>926</v>
      </c>
      <c r="H6811" s="3" t="s">
        <v>927</v>
      </c>
      <c r="I6811" s="8">
        <v>-10.024722000000001</v>
      </c>
      <c r="J6811" s="8">
        <v>-67.809167000000002</v>
      </c>
      <c r="K6811">
        <v>1200000</v>
      </c>
      <c r="L6811" t="s">
        <v>67</v>
      </c>
      <c r="M6811" t="s">
        <v>636</v>
      </c>
      <c r="N6811" t="s">
        <v>577</v>
      </c>
      <c r="O6811" s="12">
        <v>2005</v>
      </c>
      <c r="P6811" s="12">
        <v>12</v>
      </c>
      <c r="Q6811" s="12">
        <v>2006</v>
      </c>
      <c r="R6811" s="12">
        <v>9</v>
      </c>
      <c r="S6811">
        <v>10</v>
      </c>
      <c r="T6811" s="7">
        <v>6</v>
      </c>
      <c r="U6811">
        <v>6</v>
      </c>
      <c r="V6811" t="s">
        <v>1060</v>
      </c>
      <c r="W6811">
        <f t="shared" si="79"/>
        <v>360</v>
      </c>
      <c r="X6811" s="5">
        <v>3</v>
      </c>
      <c r="Y6811" s="15" t="s">
        <v>48</v>
      </c>
      <c r="Z6811" t="s">
        <v>55</v>
      </c>
      <c r="AA6811" t="s">
        <v>895</v>
      </c>
      <c r="AB6811">
        <v>0</v>
      </c>
      <c r="AC6811" s="68" t="s">
        <v>1493</v>
      </c>
      <c r="AD6811" s="68" t="s">
        <v>1650</v>
      </c>
      <c r="AE6811" t="s">
        <v>1492</v>
      </c>
    </row>
    <row r="6812" spans="1:31" ht="14.4" x14ac:dyDescent="0.3">
      <c r="A6812">
        <v>56</v>
      </c>
      <c r="B6812" t="s">
        <v>24</v>
      </c>
      <c r="C6812" t="s">
        <v>513</v>
      </c>
      <c r="D6812" t="s">
        <v>514</v>
      </c>
      <c r="E6812">
        <v>2013</v>
      </c>
      <c r="F6812" t="s">
        <v>722</v>
      </c>
      <c r="G6812" t="s">
        <v>926</v>
      </c>
      <c r="H6812" s="3" t="s">
        <v>927</v>
      </c>
      <c r="I6812" s="8">
        <v>-10.024722000000001</v>
      </c>
      <c r="J6812" s="8">
        <v>-67.809167000000002</v>
      </c>
      <c r="K6812">
        <v>1200000</v>
      </c>
      <c r="L6812" t="s">
        <v>67</v>
      </c>
      <c r="M6812" t="s">
        <v>636</v>
      </c>
      <c r="N6812" t="s">
        <v>577</v>
      </c>
      <c r="O6812" s="12">
        <v>2005</v>
      </c>
      <c r="P6812" s="12">
        <v>12</v>
      </c>
      <c r="Q6812" s="12">
        <v>2006</v>
      </c>
      <c r="R6812" s="12">
        <v>9</v>
      </c>
      <c r="S6812">
        <v>10</v>
      </c>
      <c r="T6812" s="7">
        <v>6</v>
      </c>
      <c r="U6812">
        <v>6</v>
      </c>
      <c r="V6812" t="s">
        <v>1060</v>
      </c>
      <c r="W6812">
        <f t="shared" si="79"/>
        <v>360</v>
      </c>
      <c r="X6812" s="5">
        <v>3</v>
      </c>
      <c r="Y6812" s="15" t="s">
        <v>48</v>
      </c>
      <c r="Z6812" t="s">
        <v>55</v>
      </c>
      <c r="AA6812" t="s">
        <v>59</v>
      </c>
      <c r="AB6812">
        <v>2</v>
      </c>
      <c r="AC6812" s="68" t="s">
        <v>1493</v>
      </c>
      <c r="AD6812" s="68" t="s">
        <v>1650</v>
      </c>
      <c r="AE6812" t="s">
        <v>1492</v>
      </c>
    </row>
    <row r="6813" spans="1:31" ht="14.4" x14ac:dyDescent="0.3">
      <c r="A6813">
        <v>56</v>
      </c>
      <c r="B6813" t="s">
        <v>24</v>
      </c>
      <c r="C6813" t="s">
        <v>513</v>
      </c>
      <c r="D6813" t="s">
        <v>514</v>
      </c>
      <c r="E6813">
        <v>2013</v>
      </c>
      <c r="F6813" t="s">
        <v>722</v>
      </c>
      <c r="G6813" t="s">
        <v>926</v>
      </c>
      <c r="H6813" s="3" t="s">
        <v>927</v>
      </c>
      <c r="I6813" s="8">
        <v>-10.024722000000001</v>
      </c>
      <c r="J6813" s="8">
        <v>-67.809167000000002</v>
      </c>
      <c r="K6813">
        <v>1200000</v>
      </c>
      <c r="L6813" t="s">
        <v>67</v>
      </c>
      <c r="M6813" t="s">
        <v>636</v>
      </c>
      <c r="N6813" t="s">
        <v>577</v>
      </c>
      <c r="O6813" s="12">
        <v>2005</v>
      </c>
      <c r="P6813" s="12">
        <v>12</v>
      </c>
      <c r="Q6813" s="12">
        <v>2006</v>
      </c>
      <c r="R6813" s="12">
        <v>9</v>
      </c>
      <c r="S6813">
        <v>10</v>
      </c>
      <c r="T6813" s="7">
        <v>6</v>
      </c>
      <c r="U6813">
        <v>6</v>
      </c>
      <c r="V6813" t="s">
        <v>1060</v>
      </c>
      <c r="W6813">
        <f t="shared" si="79"/>
        <v>360</v>
      </c>
      <c r="X6813" s="5">
        <v>3</v>
      </c>
      <c r="Y6813" s="15" t="s">
        <v>48</v>
      </c>
      <c r="Z6813" t="s">
        <v>55</v>
      </c>
      <c r="AA6813" t="s">
        <v>113</v>
      </c>
      <c r="AB6813">
        <v>0</v>
      </c>
      <c r="AC6813" s="68" t="s">
        <v>1493</v>
      </c>
      <c r="AD6813" s="68" t="s">
        <v>1650</v>
      </c>
      <c r="AE6813" t="s">
        <v>1492</v>
      </c>
    </row>
    <row r="6814" spans="1:31" ht="14.4" x14ac:dyDescent="0.3">
      <c r="A6814">
        <v>56</v>
      </c>
      <c r="B6814" t="s">
        <v>24</v>
      </c>
      <c r="C6814" t="s">
        <v>513</v>
      </c>
      <c r="D6814" t="s">
        <v>514</v>
      </c>
      <c r="E6814">
        <v>2013</v>
      </c>
      <c r="F6814" t="s">
        <v>722</v>
      </c>
      <c r="G6814" t="s">
        <v>926</v>
      </c>
      <c r="H6814" s="3" t="s">
        <v>927</v>
      </c>
      <c r="I6814" s="8">
        <v>-10.024722000000001</v>
      </c>
      <c r="J6814" s="8">
        <v>-67.809167000000002</v>
      </c>
      <c r="K6814">
        <v>1200000</v>
      </c>
      <c r="L6814" t="s">
        <v>67</v>
      </c>
      <c r="M6814" t="s">
        <v>636</v>
      </c>
      <c r="N6814" t="s">
        <v>577</v>
      </c>
      <c r="O6814" s="12">
        <v>2005</v>
      </c>
      <c r="P6814" s="12">
        <v>12</v>
      </c>
      <c r="Q6814" s="12">
        <v>2006</v>
      </c>
      <c r="R6814" s="12">
        <v>9</v>
      </c>
      <c r="S6814">
        <v>10</v>
      </c>
      <c r="T6814" s="7">
        <v>6</v>
      </c>
      <c r="U6814">
        <v>6</v>
      </c>
      <c r="V6814" t="s">
        <v>1060</v>
      </c>
      <c r="W6814">
        <f t="shared" si="79"/>
        <v>360</v>
      </c>
      <c r="X6814" s="5">
        <v>3</v>
      </c>
      <c r="Y6814" s="15" t="s">
        <v>48</v>
      </c>
      <c r="Z6814" t="s">
        <v>55</v>
      </c>
      <c r="AA6814" t="s">
        <v>655</v>
      </c>
      <c r="AB6814">
        <v>85</v>
      </c>
      <c r="AC6814" s="68" t="s">
        <v>1493</v>
      </c>
      <c r="AD6814" s="68" t="s">
        <v>1650</v>
      </c>
      <c r="AE6814" t="s">
        <v>1492</v>
      </c>
    </row>
    <row r="6815" spans="1:31" ht="14.4" x14ac:dyDescent="0.3">
      <c r="A6815">
        <v>56</v>
      </c>
      <c r="B6815" t="s">
        <v>24</v>
      </c>
      <c r="C6815" t="s">
        <v>513</v>
      </c>
      <c r="D6815" t="s">
        <v>514</v>
      </c>
      <c r="E6815">
        <v>2013</v>
      </c>
      <c r="F6815" t="s">
        <v>722</v>
      </c>
      <c r="G6815" t="s">
        <v>926</v>
      </c>
      <c r="H6815" s="3" t="s">
        <v>927</v>
      </c>
      <c r="I6815" s="8">
        <v>-10.024722000000001</v>
      </c>
      <c r="J6815" s="8">
        <v>-67.809167000000002</v>
      </c>
      <c r="K6815">
        <v>1200000</v>
      </c>
      <c r="L6815" t="s">
        <v>67</v>
      </c>
      <c r="M6815" t="s">
        <v>636</v>
      </c>
      <c r="N6815" t="s">
        <v>577</v>
      </c>
      <c r="O6815" s="12">
        <v>2005</v>
      </c>
      <c r="P6815" s="12">
        <v>12</v>
      </c>
      <c r="Q6815" s="12">
        <v>2006</v>
      </c>
      <c r="R6815" s="12">
        <v>9</v>
      </c>
      <c r="S6815">
        <v>10</v>
      </c>
      <c r="T6815" s="7">
        <v>6</v>
      </c>
      <c r="U6815">
        <v>6</v>
      </c>
      <c r="V6815" t="s">
        <v>1060</v>
      </c>
      <c r="W6815">
        <f t="shared" si="79"/>
        <v>360</v>
      </c>
      <c r="X6815" s="5">
        <v>3</v>
      </c>
      <c r="Y6815" s="15" t="s">
        <v>48</v>
      </c>
      <c r="Z6815" t="s">
        <v>55</v>
      </c>
      <c r="AA6815" t="s">
        <v>379</v>
      </c>
      <c r="AB6815">
        <v>11</v>
      </c>
      <c r="AC6815" s="68" t="s">
        <v>1493</v>
      </c>
      <c r="AD6815" s="68" t="s">
        <v>1650</v>
      </c>
      <c r="AE6815" t="s">
        <v>1492</v>
      </c>
    </row>
    <row r="6816" spans="1:31" ht="14.4" x14ac:dyDescent="0.3">
      <c r="A6816">
        <v>56</v>
      </c>
      <c r="B6816" t="s">
        <v>24</v>
      </c>
      <c r="C6816" t="s">
        <v>513</v>
      </c>
      <c r="D6816" t="s">
        <v>514</v>
      </c>
      <c r="E6816">
        <v>2013</v>
      </c>
      <c r="F6816" t="s">
        <v>722</v>
      </c>
      <c r="G6816" t="s">
        <v>926</v>
      </c>
      <c r="H6816" s="3" t="s">
        <v>927</v>
      </c>
      <c r="I6816" s="8">
        <v>-10.024722000000001</v>
      </c>
      <c r="J6816" s="8">
        <v>-67.809167000000002</v>
      </c>
      <c r="K6816">
        <v>1200000</v>
      </c>
      <c r="L6816" t="s">
        <v>67</v>
      </c>
      <c r="M6816" t="s">
        <v>636</v>
      </c>
      <c r="N6816" t="s">
        <v>577</v>
      </c>
      <c r="O6816" s="12">
        <v>2005</v>
      </c>
      <c r="P6816" s="12">
        <v>12</v>
      </c>
      <c r="Q6816" s="12">
        <v>2006</v>
      </c>
      <c r="R6816" s="12">
        <v>9</v>
      </c>
      <c r="S6816">
        <v>10</v>
      </c>
      <c r="T6816" s="7">
        <v>6</v>
      </c>
      <c r="U6816">
        <v>6</v>
      </c>
      <c r="V6816" t="s">
        <v>1060</v>
      </c>
      <c r="W6816">
        <f t="shared" si="79"/>
        <v>360</v>
      </c>
      <c r="X6816" s="5">
        <v>3</v>
      </c>
      <c r="Y6816" s="15" t="s">
        <v>48</v>
      </c>
      <c r="Z6816" t="s">
        <v>55</v>
      </c>
      <c r="AA6816" t="s">
        <v>899</v>
      </c>
      <c r="AB6816">
        <v>0</v>
      </c>
      <c r="AC6816" s="68" t="s">
        <v>1493</v>
      </c>
      <c r="AD6816" s="68" t="s">
        <v>1650</v>
      </c>
      <c r="AE6816" t="s">
        <v>1492</v>
      </c>
    </row>
    <row r="6817" spans="1:31" ht="14.4" x14ac:dyDescent="0.3">
      <c r="A6817">
        <v>56</v>
      </c>
      <c r="B6817" t="s">
        <v>24</v>
      </c>
      <c r="C6817" t="s">
        <v>513</v>
      </c>
      <c r="D6817" t="s">
        <v>514</v>
      </c>
      <c r="E6817">
        <v>2013</v>
      </c>
      <c r="F6817" t="s">
        <v>722</v>
      </c>
      <c r="G6817" t="s">
        <v>926</v>
      </c>
      <c r="H6817" s="3" t="s">
        <v>927</v>
      </c>
      <c r="I6817" s="8">
        <v>-10.024722000000001</v>
      </c>
      <c r="J6817" s="8">
        <v>-67.809167000000002</v>
      </c>
      <c r="K6817">
        <v>1200000</v>
      </c>
      <c r="L6817" t="s">
        <v>67</v>
      </c>
      <c r="M6817" t="s">
        <v>636</v>
      </c>
      <c r="N6817" t="s">
        <v>577</v>
      </c>
      <c r="O6817" s="12">
        <v>2005</v>
      </c>
      <c r="P6817" s="12">
        <v>12</v>
      </c>
      <c r="Q6817" s="12">
        <v>2006</v>
      </c>
      <c r="R6817" s="12">
        <v>9</v>
      </c>
      <c r="S6817">
        <v>10</v>
      </c>
      <c r="T6817" s="7">
        <v>6</v>
      </c>
      <c r="U6817">
        <v>6</v>
      </c>
      <c r="V6817" t="s">
        <v>1060</v>
      </c>
      <c r="W6817">
        <f t="shared" si="79"/>
        <v>360</v>
      </c>
      <c r="X6817" s="5">
        <v>3</v>
      </c>
      <c r="Y6817" s="15" t="s">
        <v>48</v>
      </c>
      <c r="Z6817" t="s">
        <v>55</v>
      </c>
      <c r="AA6817" t="s">
        <v>1072</v>
      </c>
      <c r="AB6817">
        <v>0</v>
      </c>
      <c r="AC6817" s="68" t="s">
        <v>1493</v>
      </c>
      <c r="AD6817" s="68" t="s">
        <v>1650</v>
      </c>
      <c r="AE6817" t="s">
        <v>1492</v>
      </c>
    </row>
    <row r="6818" spans="1:31" ht="14.4" x14ac:dyDescent="0.3">
      <c r="A6818">
        <v>56</v>
      </c>
      <c r="B6818" t="s">
        <v>24</v>
      </c>
      <c r="C6818" t="s">
        <v>513</v>
      </c>
      <c r="D6818" t="s">
        <v>514</v>
      </c>
      <c r="E6818">
        <v>2013</v>
      </c>
      <c r="F6818" t="s">
        <v>722</v>
      </c>
      <c r="G6818" t="s">
        <v>926</v>
      </c>
      <c r="H6818" s="3" t="s">
        <v>927</v>
      </c>
      <c r="I6818" s="8">
        <v>-10.024722000000001</v>
      </c>
      <c r="J6818" s="8">
        <v>-67.809167000000002</v>
      </c>
      <c r="K6818">
        <v>1200000</v>
      </c>
      <c r="L6818" t="s">
        <v>67</v>
      </c>
      <c r="M6818" t="s">
        <v>636</v>
      </c>
      <c r="N6818" t="s">
        <v>577</v>
      </c>
      <c r="O6818" s="12">
        <v>2005</v>
      </c>
      <c r="P6818" s="12">
        <v>12</v>
      </c>
      <c r="Q6818" s="12">
        <v>2006</v>
      </c>
      <c r="R6818" s="12">
        <v>9</v>
      </c>
      <c r="S6818">
        <v>10</v>
      </c>
      <c r="T6818" s="7">
        <v>6</v>
      </c>
      <c r="U6818">
        <v>6</v>
      </c>
      <c r="V6818" t="s">
        <v>1060</v>
      </c>
      <c r="W6818">
        <f t="shared" si="79"/>
        <v>360</v>
      </c>
      <c r="X6818" s="5">
        <v>3</v>
      </c>
      <c r="Y6818" s="15" t="s">
        <v>48</v>
      </c>
      <c r="Z6818" t="s">
        <v>55</v>
      </c>
      <c r="AA6818" t="s">
        <v>867</v>
      </c>
      <c r="AB6818">
        <v>3</v>
      </c>
      <c r="AC6818" s="68" t="s">
        <v>1493</v>
      </c>
      <c r="AD6818" s="68" t="s">
        <v>1650</v>
      </c>
      <c r="AE6818" t="s">
        <v>1492</v>
      </c>
    </row>
    <row r="6819" spans="1:31" ht="14.4" x14ac:dyDescent="0.3">
      <c r="A6819">
        <v>56</v>
      </c>
      <c r="B6819" t="s">
        <v>24</v>
      </c>
      <c r="C6819" t="s">
        <v>513</v>
      </c>
      <c r="D6819" t="s">
        <v>514</v>
      </c>
      <c r="E6819">
        <v>2013</v>
      </c>
      <c r="F6819" t="s">
        <v>722</v>
      </c>
      <c r="G6819" t="s">
        <v>926</v>
      </c>
      <c r="H6819" s="3" t="s">
        <v>927</v>
      </c>
      <c r="I6819" s="8">
        <v>-10.024722000000001</v>
      </c>
      <c r="J6819" s="8">
        <v>-67.809167000000002</v>
      </c>
      <c r="K6819">
        <v>1200000</v>
      </c>
      <c r="L6819" t="s">
        <v>67</v>
      </c>
      <c r="M6819" t="s">
        <v>636</v>
      </c>
      <c r="N6819" t="s">
        <v>577</v>
      </c>
      <c r="O6819" s="12">
        <v>2005</v>
      </c>
      <c r="P6819" s="12">
        <v>12</v>
      </c>
      <c r="Q6819" s="12">
        <v>2006</v>
      </c>
      <c r="R6819" s="12">
        <v>9</v>
      </c>
      <c r="S6819">
        <v>10</v>
      </c>
      <c r="T6819" s="7">
        <v>6</v>
      </c>
      <c r="U6819">
        <v>6</v>
      </c>
      <c r="V6819" t="s">
        <v>1060</v>
      </c>
      <c r="W6819">
        <f t="shared" si="79"/>
        <v>360</v>
      </c>
      <c r="X6819" s="5">
        <v>3</v>
      </c>
      <c r="Y6819" s="15" t="s">
        <v>48</v>
      </c>
      <c r="Z6819" t="s">
        <v>55</v>
      </c>
      <c r="AA6819" t="s">
        <v>1083</v>
      </c>
      <c r="AB6819">
        <v>2</v>
      </c>
      <c r="AC6819" s="68" t="s">
        <v>1493</v>
      </c>
      <c r="AD6819" s="68" t="s">
        <v>1650</v>
      </c>
      <c r="AE6819" t="s">
        <v>1492</v>
      </c>
    </row>
    <row r="6820" spans="1:31" ht="14.4" x14ac:dyDescent="0.3">
      <c r="A6820">
        <v>56</v>
      </c>
      <c r="B6820" t="s">
        <v>24</v>
      </c>
      <c r="C6820" t="s">
        <v>513</v>
      </c>
      <c r="D6820" t="s">
        <v>514</v>
      </c>
      <c r="E6820">
        <v>2013</v>
      </c>
      <c r="F6820" t="s">
        <v>722</v>
      </c>
      <c r="G6820" t="s">
        <v>926</v>
      </c>
      <c r="H6820" s="3" t="s">
        <v>927</v>
      </c>
      <c r="I6820" s="8">
        <v>-10.024722000000001</v>
      </c>
      <c r="J6820" s="8">
        <v>-67.809167000000002</v>
      </c>
      <c r="K6820">
        <v>1200000</v>
      </c>
      <c r="L6820" t="s">
        <v>67</v>
      </c>
      <c r="M6820" t="s">
        <v>636</v>
      </c>
      <c r="N6820" t="s">
        <v>577</v>
      </c>
      <c r="O6820" s="12">
        <v>2005</v>
      </c>
      <c r="P6820" s="12">
        <v>12</v>
      </c>
      <c r="Q6820" s="12">
        <v>2006</v>
      </c>
      <c r="R6820" s="12">
        <v>9</v>
      </c>
      <c r="S6820">
        <v>10</v>
      </c>
      <c r="T6820" s="7">
        <v>6</v>
      </c>
      <c r="U6820">
        <v>6</v>
      </c>
      <c r="V6820" t="s">
        <v>1060</v>
      </c>
      <c r="W6820">
        <f t="shared" si="79"/>
        <v>360</v>
      </c>
      <c r="X6820" s="5">
        <v>3</v>
      </c>
      <c r="Y6820" s="15" t="s">
        <v>48</v>
      </c>
      <c r="Z6820" t="s">
        <v>55</v>
      </c>
      <c r="AA6820" t="s">
        <v>524</v>
      </c>
      <c r="AB6820">
        <v>49</v>
      </c>
      <c r="AC6820" s="68" t="s">
        <v>1493</v>
      </c>
      <c r="AD6820" s="68" t="s">
        <v>1650</v>
      </c>
      <c r="AE6820" t="s">
        <v>1492</v>
      </c>
    </row>
    <row r="6821" spans="1:31" ht="14.4" x14ac:dyDescent="0.3">
      <c r="A6821">
        <v>56</v>
      </c>
      <c r="B6821" t="s">
        <v>24</v>
      </c>
      <c r="C6821" t="s">
        <v>513</v>
      </c>
      <c r="D6821" t="s">
        <v>514</v>
      </c>
      <c r="E6821">
        <v>2013</v>
      </c>
      <c r="F6821" t="s">
        <v>722</v>
      </c>
      <c r="G6821" t="s">
        <v>926</v>
      </c>
      <c r="H6821" s="3" t="s">
        <v>927</v>
      </c>
      <c r="I6821" s="8">
        <v>-10.024722000000001</v>
      </c>
      <c r="J6821" s="8">
        <v>-67.809167000000002</v>
      </c>
      <c r="K6821">
        <v>1200000</v>
      </c>
      <c r="L6821" t="s">
        <v>67</v>
      </c>
      <c r="M6821" t="s">
        <v>636</v>
      </c>
      <c r="N6821" t="s">
        <v>577</v>
      </c>
      <c r="O6821" s="12">
        <v>2005</v>
      </c>
      <c r="P6821" s="12">
        <v>12</v>
      </c>
      <c r="Q6821" s="12">
        <v>2006</v>
      </c>
      <c r="R6821" s="12">
        <v>9</v>
      </c>
      <c r="S6821">
        <v>10</v>
      </c>
      <c r="T6821" s="7">
        <v>6</v>
      </c>
      <c r="U6821">
        <v>6</v>
      </c>
      <c r="V6821" t="s">
        <v>1060</v>
      </c>
      <c r="W6821">
        <f t="shared" si="79"/>
        <v>360</v>
      </c>
      <c r="X6821" s="5">
        <v>3</v>
      </c>
      <c r="Y6821" s="15" t="s">
        <v>48</v>
      </c>
      <c r="Z6821" t="s">
        <v>55</v>
      </c>
      <c r="AA6821" t="s">
        <v>1107</v>
      </c>
      <c r="AB6821">
        <v>28</v>
      </c>
      <c r="AC6821" s="68" t="s">
        <v>1493</v>
      </c>
      <c r="AD6821" s="68" t="s">
        <v>1650</v>
      </c>
      <c r="AE6821" t="s">
        <v>1492</v>
      </c>
    </row>
    <row r="6822" spans="1:31" ht="14.4" x14ac:dyDescent="0.3">
      <c r="A6822">
        <v>56</v>
      </c>
      <c r="B6822" t="s">
        <v>24</v>
      </c>
      <c r="C6822" t="s">
        <v>513</v>
      </c>
      <c r="D6822" t="s">
        <v>514</v>
      </c>
      <c r="E6822">
        <v>2013</v>
      </c>
      <c r="F6822" t="s">
        <v>722</v>
      </c>
      <c r="G6822" t="s">
        <v>926</v>
      </c>
      <c r="H6822" s="3" t="s">
        <v>927</v>
      </c>
      <c r="I6822" s="8">
        <v>-10.024722000000001</v>
      </c>
      <c r="J6822" s="8">
        <v>-67.809167000000002</v>
      </c>
      <c r="K6822">
        <v>1200000</v>
      </c>
      <c r="L6822" t="s">
        <v>67</v>
      </c>
      <c r="M6822" t="s">
        <v>636</v>
      </c>
      <c r="N6822" t="s">
        <v>577</v>
      </c>
      <c r="O6822" s="12">
        <v>2005</v>
      </c>
      <c r="P6822" s="12">
        <v>12</v>
      </c>
      <c r="Q6822" s="12">
        <v>2006</v>
      </c>
      <c r="R6822" s="12">
        <v>9</v>
      </c>
      <c r="S6822">
        <v>10</v>
      </c>
      <c r="T6822" s="7">
        <v>6</v>
      </c>
      <c r="U6822">
        <v>6</v>
      </c>
      <c r="V6822" t="s">
        <v>1060</v>
      </c>
      <c r="W6822">
        <f t="shared" si="79"/>
        <v>360</v>
      </c>
      <c r="X6822" s="5">
        <v>3</v>
      </c>
      <c r="Y6822" s="15" t="s">
        <v>48</v>
      </c>
      <c r="Z6822" t="s">
        <v>55</v>
      </c>
      <c r="AA6822" t="s">
        <v>889</v>
      </c>
      <c r="AB6822">
        <v>6</v>
      </c>
      <c r="AC6822" s="68" t="s">
        <v>1493</v>
      </c>
      <c r="AD6822" s="68" t="s">
        <v>1650</v>
      </c>
      <c r="AE6822" t="s">
        <v>1492</v>
      </c>
    </row>
    <row r="6823" spans="1:31" ht="14.4" x14ac:dyDescent="0.3">
      <c r="A6823">
        <v>56</v>
      </c>
      <c r="B6823" t="s">
        <v>24</v>
      </c>
      <c r="C6823" t="s">
        <v>513</v>
      </c>
      <c r="D6823" t="s">
        <v>514</v>
      </c>
      <c r="E6823">
        <v>2013</v>
      </c>
      <c r="F6823" t="s">
        <v>722</v>
      </c>
      <c r="G6823" t="s">
        <v>926</v>
      </c>
      <c r="H6823" s="3" t="s">
        <v>927</v>
      </c>
      <c r="I6823" s="8">
        <v>-10.024722000000001</v>
      </c>
      <c r="J6823" s="8">
        <v>-67.809167000000002</v>
      </c>
      <c r="K6823">
        <v>1200000</v>
      </c>
      <c r="L6823" t="s">
        <v>67</v>
      </c>
      <c r="M6823" t="s">
        <v>636</v>
      </c>
      <c r="N6823" t="s">
        <v>577</v>
      </c>
      <c r="O6823" s="12">
        <v>2005</v>
      </c>
      <c r="P6823" s="12">
        <v>12</v>
      </c>
      <c r="Q6823" s="12">
        <v>2006</v>
      </c>
      <c r="R6823" s="12">
        <v>9</v>
      </c>
      <c r="S6823">
        <v>10</v>
      </c>
      <c r="T6823" s="7">
        <v>6</v>
      </c>
      <c r="U6823">
        <v>6</v>
      </c>
      <c r="V6823" t="s">
        <v>1060</v>
      </c>
      <c r="W6823">
        <f t="shared" si="79"/>
        <v>360</v>
      </c>
      <c r="X6823" s="5">
        <v>3</v>
      </c>
      <c r="Y6823" s="15" t="s">
        <v>48</v>
      </c>
      <c r="Z6823" t="s">
        <v>55</v>
      </c>
      <c r="AA6823" t="s">
        <v>1108</v>
      </c>
      <c r="AB6823">
        <v>11</v>
      </c>
      <c r="AC6823" s="68" t="s">
        <v>1493</v>
      </c>
      <c r="AD6823" s="68" t="s">
        <v>1650</v>
      </c>
      <c r="AE6823" t="s">
        <v>1492</v>
      </c>
    </row>
    <row r="6824" spans="1:31" ht="14.4" x14ac:dyDescent="0.3">
      <c r="A6824">
        <v>56</v>
      </c>
      <c r="B6824" t="s">
        <v>24</v>
      </c>
      <c r="C6824" t="s">
        <v>513</v>
      </c>
      <c r="D6824" t="s">
        <v>514</v>
      </c>
      <c r="E6824">
        <v>2013</v>
      </c>
      <c r="F6824" t="s">
        <v>722</v>
      </c>
      <c r="G6824" t="s">
        <v>926</v>
      </c>
      <c r="H6824" s="3" t="s">
        <v>927</v>
      </c>
      <c r="I6824" s="8">
        <v>-10.024722000000001</v>
      </c>
      <c r="J6824" s="8">
        <v>-67.809167000000002</v>
      </c>
      <c r="K6824">
        <v>1200000</v>
      </c>
      <c r="L6824" t="s">
        <v>67</v>
      </c>
      <c r="M6824" t="s">
        <v>636</v>
      </c>
      <c r="N6824" t="s">
        <v>577</v>
      </c>
      <c r="O6824" s="12">
        <v>2005</v>
      </c>
      <c r="P6824" s="12">
        <v>12</v>
      </c>
      <c r="Q6824" s="12">
        <v>2006</v>
      </c>
      <c r="R6824" s="12">
        <v>9</v>
      </c>
      <c r="S6824">
        <v>10</v>
      </c>
      <c r="T6824" s="7">
        <v>6</v>
      </c>
      <c r="U6824">
        <v>6</v>
      </c>
      <c r="V6824" t="s">
        <v>1060</v>
      </c>
      <c r="W6824">
        <f t="shared" si="79"/>
        <v>360</v>
      </c>
      <c r="X6824" s="5">
        <v>3</v>
      </c>
      <c r="Y6824" s="15" t="s">
        <v>48</v>
      </c>
      <c r="Z6824" t="s">
        <v>55</v>
      </c>
      <c r="AA6824" t="s">
        <v>73</v>
      </c>
      <c r="AB6824">
        <v>0</v>
      </c>
      <c r="AC6824" s="68" t="s">
        <v>1493</v>
      </c>
      <c r="AD6824" s="68" t="s">
        <v>1650</v>
      </c>
      <c r="AE6824" t="s">
        <v>1492</v>
      </c>
    </row>
    <row r="6825" spans="1:31" ht="14.4" x14ac:dyDescent="0.3">
      <c r="A6825">
        <v>56</v>
      </c>
      <c r="B6825" t="s">
        <v>24</v>
      </c>
      <c r="C6825" t="s">
        <v>513</v>
      </c>
      <c r="D6825" t="s">
        <v>514</v>
      </c>
      <c r="E6825">
        <v>2013</v>
      </c>
      <c r="F6825" t="s">
        <v>722</v>
      </c>
      <c r="G6825" t="s">
        <v>926</v>
      </c>
      <c r="H6825" s="3" t="s">
        <v>927</v>
      </c>
      <c r="I6825" s="8">
        <v>-10.024722000000001</v>
      </c>
      <c r="J6825" s="8">
        <v>-67.809167000000002</v>
      </c>
      <c r="K6825">
        <v>1200000</v>
      </c>
      <c r="L6825" t="s">
        <v>67</v>
      </c>
      <c r="M6825" t="s">
        <v>636</v>
      </c>
      <c r="N6825" t="s">
        <v>577</v>
      </c>
      <c r="O6825" s="12">
        <v>2005</v>
      </c>
      <c r="P6825" s="12">
        <v>12</v>
      </c>
      <c r="Q6825" s="12">
        <v>2006</v>
      </c>
      <c r="R6825" s="12">
        <v>9</v>
      </c>
      <c r="S6825">
        <v>10</v>
      </c>
      <c r="T6825" s="7">
        <v>6</v>
      </c>
      <c r="U6825">
        <v>6</v>
      </c>
      <c r="V6825" t="s">
        <v>1060</v>
      </c>
      <c r="W6825">
        <f t="shared" si="79"/>
        <v>360</v>
      </c>
      <c r="X6825" s="5">
        <v>3</v>
      </c>
      <c r="Y6825" s="15" t="s">
        <v>48</v>
      </c>
      <c r="Z6825" t="s">
        <v>83</v>
      </c>
      <c r="AA6825" t="s">
        <v>128</v>
      </c>
      <c r="AB6825">
        <v>5</v>
      </c>
      <c r="AC6825" s="68" t="s">
        <v>1493</v>
      </c>
      <c r="AD6825" s="68" t="s">
        <v>1650</v>
      </c>
      <c r="AE6825" t="s">
        <v>1492</v>
      </c>
    </row>
    <row r="6826" spans="1:31" ht="14.4" x14ac:dyDescent="0.3">
      <c r="A6826">
        <v>56</v>
      </c>
      <c r="B6826" t="s">
        <v>24</v>
      </c>
      <c r="C6826" t="s">
        <v>513</v>
      </c>
      <c r="D6826" t="s">
        <v>514</v>
      </c>
      <c r="E6826">
        <v>2013</v>
      </c>
      <c r="F6826" t="s">
        <v>722</v>
      </c>
      <c r="G6826" t="s">
        <v>926</v>
      </c>
      <c r="H6826" s="3" t="s">
        <v>927</v>
      </c>
      <c r="I6826" s="8">
        <v>-10.024722000000001</v>
      </c>
      <c r="J6826" s="8">
        <v>-67.809167000000002</v>
      </c>
      <c r="K6826">
        <v>1200000</v>
      </c>
      <c r="L6826" t="s">
        <v>67</v>
      </c>
      <c r="M6826" t="s">
        <v>636</v>
      </c>
      <c r="N6826" t="s">
        <v>577</v>
      </c>
      <c r="O6826" s="12">
        <v>2005</v>
      </c>
      <c r="P6826" s="12">
        <v>12</v>
      </c>
      <c r="Q6826" s="12">
        <v>2006</v>
      </c>
      <c r="R6826" s="12">
        <v>9</v>
      </c>
      <c r="S6826">
        <v>10</v>
      </c>
      <c r="T6826" s="7">
        <v>6</v>
      </c>
      <c r="U6826">
        <v>6</v>
      </c>
      <c r="V6826" t="s">
        <v>1060</v>
      </c>
      <c r="W6826">
        <f t="shared" si="79"/>
        <v>360</v>
      </c>
      <c r="X6826" s="5">
        <v>3</v>
      </c>
      <c r="Y6826" s="15" t="s">
        <v>48</v>
      </c>
      <c r="Z6826" t="s">
        <v>83</v>
      </c>
      <c r="AA6826" t="s">
        <v>84</v>
      </c>
      <c r="AB6826">
        <v>88</v>
      </c>
      <c r="AC6826" s="68" t="s">
        <v>1493</v>
      </c>
      <c r="AD6826" s="68" t="s">
        <v>1650</v>
      </c>
      <c r="AE6826" t="s">
        <v>1492</v>
      </c>
    </row>
    <row r="6827" spans="1:31" ht="14.4" x14ac:dyDescent="0.3">
      <c r="A6827">
        <v>56</v>
      </c>
      <c r="B6827" t="s">
        <v>24</v>
      </c>
      <c r="C6827" t="s">
        <v>513</v>
      </c>
      <c r="D6827" t="s">
        <v>514</v>
      </c>
      <c r="E6827">
        <v>2013</v>
      </c>
      <c r="F6827" t="s">
        <v>722</v>
      </c>
      <c r="G6827" t="s">
        <v>926</v>
      </c>
      <c r="H6827" s="3" t="s">
        <v>927</v>
      </c>
      <c r="I6827" s="8">
        <v>-10.024722000000001</v>
      </c>
      <c r="J6827" s="8">
        <v>-67.809167000000002</v>
      </c>
      <c r="K6827">
        <v>1200000</v>
      </c>
      <c r="L6827" t="s">
        <v>67</v>
      </c>
      <c r="M6827" t="s">
        <v>636</v>
      </c>
      <c r="N6827" t="s">
        <v>577</v>
      </c>
      <c r="O6827" s="12">
        <v>2005</v>
      </c>
      <c r="P6827" s="12">
        <v>12</v>
      </c>
      <c r="Q6827" s="12">
        <v>2006</v>
      </c>
      <c r="R6827" s="12">
        <v>9</v>
      </c>
      <c r="S6827">
        <v>10</v>
      </c>
      <c r="T6827" s="7">
        <v>6</v>
      </c>
      <c r="U6827">
        <v>6</v>
      </c>
      <c r="V6827" t="s">
        <v>1060</v>
      </c>
      <c r="W6827">
        <f t="shared" si="79"/>
        <v>360</v>
      </c>
      <c r="X6827" s="5">
        <v>3</v>
      </c>
      <c r="Y6827" s="15" t="s">
        <v>48</v>
      </c>
      <c r="Z6827" t="s">
        <v>83</v>
      </c>
      <c r="AA6827" t="s">
        <v>911</v>
      </c>
      <c r="AB6827">
        <v>68</v>
      </c>
      <c r="AC6827" s="68" t="s">
        <v>1493</v>
      </c>
      <c r="AD6827" s="68" t="s">
        <v>1650</v>
      </c>
      <c r="AE6827" t="s">
        <v>1492</v>
      </c>
    </row>
    <row r="6828" spans="1:31" ht="14.4" x14ac:dyDescent="0.3">
      <c r="A6828">
        <v>56</v>
      </c>
      <c r="B6828" t="s">
        <v>24</v>
      </c>
      <c r="C6828" t="s">
        <v>513</v>
      </c>
      <c r="D6828" t="s">
        <v>514</v>
      </c>
      <c r="E6828">
        <v>2013</v>
      </c>
      <c r="F6828" t="s">
        <v>722</v>
      </c>
      <c r="G6828" t="s">
        <v>926</v>
      </c>
      <c r="H6828" s="3" t="s">
        <v>927</v>
      </c>
      <c r="I6828" s="8">
        <v>-10.024722000000001</v>
      </c>
      <c r="J6828" s="8">
        <v>-67.809167000000002</v>
      </c>
      <c r="K6828">
        <v>1200000</v>
      </c>
      <c r="L6828" t="s">
        <v>67</v>
      </c>
      <c r="M6828" t="s">
        <v>636</v>
      </c>
      <c r="N6828" t="s">
        <v>577</v>
      </c>
      <c r="O6828" s="12">
        <v>2005</v>
      </c>
      <c r="P6828" s="12">
        <v>12</v>
      </c>
      <c r="Q6828" s="12">
        <v>2006</v>
      </c>
      <c r="R6828" s="12">
        <v>9</v>
      </c>
      <c r="S6828">
        <v>10</v>
      </c>
      <c r="T6828" s="7">
        <v>6</v>
      </c>
      <c r="U6828">
        <v>6</v>
      </c>
      <c r="V6828" t="s">
        <v>1060</v>
      </c>
      <c r="W6828">
        <f t="shared" si="79"/>
        <v>360</v>
      </c>
      <c r="X6828" s="5">
        <v>3</v>
      </c>
      <c r="Y6828" s="15" t="s">
        <v>48</v>
      </c>
      <c r="Z6828" t="s">
        <v>83</v>
      </c>
      <c r="AA6828" t="s">
        <v>902</v>
      </c>
      <c r="AB6828">
        <v>8</v>
      </c>
      <c r="AC6828" s="68" t="s">
        <v>1493</v>
      </c>
      <c r="AD6828" s="68" t="s">
        <v>1650</v>
      </c>
      <c r="AE6828" t="s">
        <v>1492</v>
      </c>
    </row>
    <row r="6829" spans="1:31" ht="14.4" x14ac:dyDescent="0.3">
      <c r="A6829">
        <v>56</v>
      </c>
      <c r="B6829" t="s">
        <v>24</v>
      </c>
      <c r="C6829" t="s">
        <v>513</v>
      </c>
      <c r="D6829" t="s">
        <v>514</v>
      </c>
      <c r="E6829">
        <v>2013</v>
      </c>
      <c r="F6829" t="s">
        <v>722</v>
      </c>
      <c r="G6829" t="s">
        <v>926</v>
      </c>
      <c r="H6829" s="3" t="s">
        <v>927</v>
      </c>
      <c r="I6829" s="8">
        <v>-10.024722000000001</v>
      </c>
      <c r="J6829" s="8">
        <v>-67.809167000000002</v>
      </c>
      <c r="K6829">
        <v>1200000</v>
      </c>
      <c r="L6829" t="s">
        <v>67</v>
      </c>
      <c r="M6829" t="s">
        <v>636</v>
      </c>
      <c r="N6829" t="s">
        <v>577</v>
      </c>
      <c r="O6829" s="12">
        <v>2005</v>
      </c>
      <c r="P6829" s="12">
        <v>12</v>
      </c>
      <c r="Q6829" s="12">
        <v>2006</v>
      </c>
      <c r="R6829" s="12">
        <v>9</v>
      </c>
      <c r="S6829">
        <v>10</v>
      </c>
      <c r="T6829" s="7">
        <v>6</v>
      </c>
      <c r="U6829">
        <v>6</v>
      </c>
      <c r="V6829" t="s">
        <v>1060</v>
      </c>
      <c r="W6829">
        <f t="shared" si="79"/>
        <v>360</v>
      </c>
      <c r="X6829" s="5">
        <v>3</v>
      </c>
      <c r="Y6829" s="15" t="s">
        <v>48</v>
      </c>
      <c r="Z6829" t="s">
        <v>83</v>
      </c>
      <c r="AA6829" t="s">
        <v>87</v>
      </c>
      <c r="AB6829">
        <v>22</v>
      </c>
      <c r="AC6829" s="68" t="s">
        <v>1493</v>
      </c>
      <c r="AD6829" s="68" t="s">
        <v>1650</v>
      </c>
      <c r="AE6829" t="s">
        <v>1492</v>
      </c>
    </row>
    <row r="6830" spans="1:31" ht="14.4" x14ac:dyDescent="0.3">
      <c r="A6830">
        <v>56</v>
      </c>
      <c r="B6830" t="s">
        <v>24</v>
      </c>
      <c r="C6830" t="s">
        <v>513</v>
      </c>
      <c r="D6830" t="s">
        <v>514</v>
      </c>
      <c r="E6830">
        <v>2013</v>
      </c>
      <c r="F6830" t="s">
        <v>722</v>
      </c>
      <c r="G6830" t="s">
        <v>926</v>
      </c>
      <c r="H6830" s="3" t="s">
        <v>927</v>
      </c>
      <c r="I6830" s="8">
        <v>-10.024722000000001</v>
      </c>
      <c r="J6830" s="8">
        <v>-67.809167000000002</v>
      </c>
      <c r="K6830">
        <v>1200000</v>
      </c>
      <c r="L6830" t="s">
        <v>67</v>
      </c>
      <c r="M6830" t="s">
        <v>636</v>
      </c>
      <c r="N6830" t="s">
        <v>577</v>
      </c>
      <c r="O6830" s="12">
        <v>2005</v>
      </c>
      <c r="P6830" s="12">
        <v>12</v>
      </c>
      <c r="Q6830" s="12">
        <v>2006</v>
      </c>
      <c r="R6830" s="12">
        <v>9</v>
      </c>
      <c r="S6830">
        <v>10</v>
      </c>
      <c r="T6830" s="7">
        <v>6</v>
      </c>
      <c r="U6830">
        <v>6</v>
      </c>
      <c r="V6830" t="s">
        <v>1060</v>
      </c>
      <c r="W6830">
        <f t="shared" si="79"/>
        <v>360</v>
      </c>
      <c r="X6830" s="5">
        <v>3</v>
      </c>
      <c r="Y6830" s="15" t="s">
        <v>48</v>
      </c>
      <c r="Z6830" t="s">
        <v>83</v>
      </c>
      <c r="AA6830" t="s">
        <v>906</v>
      </c>
      <c r="AB6830">
        <v>25</v>
      </c>
      <c r="AC6830" s="68" t="s">
        <v>1493</v>
      </c>
      <c r="AD6830" s="68" t="s">
        <v>1650</v>
      </c>
      <c r="AE6830" t="s">
        <v>1492</v>
      </c>
    </row>
    <row r="6831" spans="1:31" ht="14.4" x14ac:dyDescent="0.3">
      <c r="A6831">
        <v>56</v>
      </c>
      <c r="B6831" t="s">
        <v>24</v>
      </c>
      <c r="C6831" t="s">
        <v>513</v>
      </c>
      <c r="D6831" t="s">
        <v>514</v>
      </c>
      <c r="E6831">
        <v>2013</v>
      </c>
      <c r="F6831" t="s">
        <v>722</v>
      </c>
      <c r="G6831" t="s">
        <v>926</v>
      </c>
      <c r="H6831" s="3" t="s">
        <v>927</v>
      </c>
      <c r="I6831" s="8">
        <v>-10.024722000000001</v>
      </c>
      <c r="J6831" s="8">
        <v>-67.809167000000002</v>
      </c>
      <c r="K6831">
        <v>1200000</v>
      </c>
      <c r="L6831" t="s">
        <v>67</v>
      </c>
      <c r="M6831" t="s">
        <v>636</v>
      </c>
      <c r="N6831" t="s">
        <v>577</v>
      </c>
      <c r="O6831" s="12">
        <v>2005</v>
      </c>
      <c r="P6831" s="12">
        <v>12</v>
      </c>
      <c r="Q6831" s="12">
        <v>2006</v>
      </c>
      <c r="R6831" s="12">
        <v>9</v>
      </c>
      <c r="S6831">
        <v>10</v>
      </c>
      <c r="T6831" s="7">
        <v>6</v>
      </c>
      <c r="U6831">
        <v>6</v>
      </c>
      <c r="V6831" t="s">
        <v>1060</v>
      </c>
      <c r="W6831">
        <f t="shared" si="79"/>
        <v>360</v>
      </c>
      <c r="X6831" s="5">
        <v>3</v>
      </c>
      <c r="Y6831" s="15" t="s">
        <v>48</v>
      </c>
      <c r="Z6831" t="s">
        <v>90</v>
      </c>
      <c r="AA6831" t="s">
        <v>279</v>
      </c>
      <c r="AB6831">
        <v>0</v>
      </c>
      <c r="AC6831" s="68" t="s">
        <v>1493</v>
      </c>
      <c r="AD6831" s="68" t="s">
        <v>1650</v>
      </c>
      <c r="AE6831" t="s">
        <v>1492</v>
      </c>
    </row>
    <row r="6832" spans="1:31" ht="14.4" x14ac:dyDescent="0.3">
      <c r="A6832">
        <v>56</v>
      </c>
      <c r="B6832" t="s">
        <v>24</v>
      </c>
      <c r="C6832" t="s">
        <v>513</v>
      </c>
      <c r="D6832" t="s">
        <v>514</v>
      </c>
      <c r="E6832">
        <v>2013</v>
      </c>
      <c r="F6832" t="s">
        <v>722</v>
      </c>
      <c r="G6832" t="s">
        <v>926</v>
      </c>
      <c r="H6832" s="3" t="s">
        <v>927</v>
      </c>
      <c r="I6832" s="8">
        <v>-10.024722000000001</v>
      </c>
      <c r="J6832" s="8">
        <v>-67.809167000000002</v>
      </c>
      <c r="K6832">
        <v>1200000</v>
      </c>
      <c r="L6832" t="s">
        <v>67</v>
      </c>
      <c r="M6832" t="s">
        <v>636</v>
      </c>
      <c r="N6832" t="s">
        <v>577</v>
      </c>
      <c r="O6832" s="12">
        <v>2005</v>
      </c>
      <c r="P6832" s="12">
        <v>12</v>
      </c>
      <c r="Q6832" s="12">
        <v>2006</v>
      </c>
      <c r="R6832" s="12">
        <v>9</v>
      </c>
      <c r="S6832">
        <v>10</v>
      </c>
      <c r="T6832" s="7">
        <v>6</v>
      </c>
      <c r="U6832">
        <v>6</v>
      </c>
      <c r="V6832" t="s">
        <v>1060</v>
      </c>
      <c r="W6832">
        <f t="shared" si="79"/>
        <v>360</v>
      </c>
      <c r="X6832" s="5">
        <v>3</v>
      </c>
      <c r="Y6832" s="15" t="s">
        <v>48</v>
      </c>
      <c r="Z6832" t="s">
        <v>90</v>
      </c>
      <c r="AA6832" t="s">
        <v>666</v>
      </c>
      <c r="AB6832">
        <v>1</v>
      </c>
      <c r="AC6832" s="68" t="s">
        <v>1493</v>
      </c>
      <c r="AD6832" s="68" t="s">
        <v>1650</v>
      </c>
      <c r="AE6832" t="s">
        <v>1492</v>
      </c>
    </row>
    <row r="6833" spans="1:31" ht="14.4" x14ac:dyDescent="0.3">
      <c r="A6833">
        <v>56</v>
      </c>
      <c r="B6833" t="s">
        <v>24</v>
      </c>
      <c r="C6833" t="s">
        <v>513</v>
      </c>
      <c r="D6833" t="s">
        <v>514</v>
      </c>
      <c r="E6833">
        <v>2013</v>
      </c>
      <c r="F6833" t="s">
        <v>722</v>
      </c>
      <c r="G6833" t="s">
        <v>926</v>
      </c>
      <c r="H6833" s="3" t="s">
        <v>927</v>
      </c>
      <c r="I6833" s="8">
        <v>-10.024722000000001</v>
      </c>
      <c r="J6833" s="8">
        <v>-67.809167000000002</v>
      </c>
      <c r="K6833">
        <v>1200000</v>
      </c>
      <c r="L6833" t="s">
        <v>67</v>
      </c>
      <c r="M6833" t="s">
        <v>636</v>
      </c>
      <c r="N6833" t="s">
        <v>577</v>
      </c>
      <c r="O6833" s="12">
        <v>2005</v>
      </c>
      <c r="P6833" s="12">
        <v>12</v>
      </c>
      <c r="Q6833" s="12">
        <v>2006</v>
      </c>
      <c r="R6833" s="12">
        <v>9</v>
      </c>
      <c r="S6833">
        <v>10</v>
      </c>
      <c r="T6833" s="7">
        <v>6</v>
      </c>
      <c r="U6833">
        <v>6</v>
      </c>
      <c r="V6833" t="s">
        <v>1060</v>
      </c>
      <c r="W6833">
        <f t="shared" si="79"/>
        <v>360</v>
      </c>
      <c r="X6833" s="5">
        <v>3</v>
      </c>
      <c r="Y6833" s="15" t="s">
        <v>48</v>
      </c>
      <c r="Z6833" t="s">
        <v>90</v>
      </c>
      <c r="AA6833" t="s">
        <v>917</v>
      </c>
      <c r="AB6833">
        <v>4</v>
      </c>
      <c r="AC6833" s="68" t="s">
        <v>1493</v>
      </c>
      <c r="AD6833" s="68" t="s">
        <v>1650</v>
      </c>
      <c r="AE6833" t="s">
        <v>1492</v>
      </c>
    </row>
    <row r="6834" spans="1:31" ht="14.4" x14ac:dyDescent="0.3">
      <c r="A6834">
        <v>56</v>
      </c>
      <c r="B6834" t="s">
        <v>24</v>
      </c>
      <c r="C6834" t="s">
        <v>513</v>
      </c>
      <c r="D6834" t="s">
        <v>514</v>
      </c>
      <c r="E6834">
        <v>2013</v>
      </c>
      <c r="F6834" t="s">
        <v>722</v>
      </c>
      <c r="G6834" t="s">
        <v>926</v>
      </c>
      <c r="H6834" s="3" t="s">
        <v>927</v>
      </c>
      <c r="I6834" s="8">
        <v>-10.024722000000001</v>
      </c>
      <c r="J6834" s="8">
        <v>-67.809167000000002</v>
      </c>
      <c r="K6834">
        <v>1200000</v>
      </c>
      <c r="L6834" t="s">
        <v>67</v>
      </c>
      <c r="M6834" t="s">
        <v>636</v>
      </c>
      <c r="N6834" t="s">
        <v>577</v>
      </c>
      <c r="O6834" s="12">
        <v>2005</v>
      </c>
      <c r="P6834" s="12">
        <v>12</v>
      </c>
      <c r="Q6834" s="12">
        <v>2006</v>
      </c>
      <c r="R6834" s="12">
        <v>9</v>
      </c>
      <c r="S6834">
        <v>10</v>
      </c>
      <c r="T6834" s="7">
        <v>6</v>
      </c>
      <c r="U6834">
        <v>6</v>
      </c>
      <c r="V6834" t="s">
        <v>1060</v>
      </c>
      <c r="W6834">
        <f t="shared" si="79"/>
        <v>360</v>
      </c>
      <c r="X6834" s="5">
        <v>3</v>
      </c>
      <c r="Y6834" s="15" t="s">
        <v>48</v>
      </c>
      <c r="Z6834" t="s">
        <v>90</v>
      </c>
      <c r="AA6834" t="s">
        <v>91</v>
      </c>
      <c r="AB6834">
        <v>9</v>
      </c>
      <c r="AC6834" s="68" t="s">
        <v>1493</v>
      </c>
      <c r="AD6834" s="68" t="s">
        <v>1650</v>
      </c>
      <c r="AE6834" t="s">
        <v>1492</v>
      </c>
    </row>
    <row r="6835" spans="1:31" ht="14.4" x14ac:dyDescent="0.3">
      <c r="A6835">
        <v>56</v>
      </c>
      <c r="B6835" t="s">
        <v>24</v>
      </c>
      <c r="C6835" t="s">
        <v>513</v>
      </c>
      <c r="D6835" t="s">
        <v>514</v>
      </c>
      <c r="E6835">
        <v>2013</v>
      </c>
      <c r="F6835" t="s">
        <v>722</v>
      </c>
      <c r="G6835" t="s">
        <v>928</v>
      </c>
      <c r="H6835" s="3" t="s">
        <v>929</v>
      </c>
      <c r="I6835" s="8">
        <v>-9.9719440000000006</v>
      </c>
      <c r="J6835" s="8">
        <v>-67.807500000000005</v>
      </c>
      <c r="K6835">
        <f t="shared" ref="K6835:K6870" si="80">0.83*10000</f>
        <v>8300</v>
      </c>
      <c r="L6835" t="s">
        <v>636</v>
      </c>
      <c r="M6835" t="s">
        <v>636</v>
      </c>
      <c r="N6835" t="s">
        <v>577</v>
      </c>
      <c r="O6835" s="12">
        <v>2005</v>
      </c>
      <c r="P6835" s="12">
        <v>12</v>
      </c>
      <c r="Q6835" s="12">
        <v>2006</v>
      </c>
      <c r="R6835" s="12">
        <v>9</v>
      </c>
      <c r="S6835">
        <v>10</v>
      </c>
      <c r="T6835" s="7">
        <v>6</v>
      </c>
      <c r="U6835">
        <v>6</v>
      </c>
      <c r="V6835" t="s">
        <v>1060</v>
      </c>
      <c r="W6835">
        <f t="shared" si="79"/>
        <v>360</v>
      </c>
      <c r="X6835" s="5">
        <v>3</v>
      </c>
      <c r="Y6835" s="15" t="s">
        <v>48</v>
      </c>
      <c r="Z6835" t="s">
        <v>49</v>
      </c>
      <c r="AA6835" t="s">
        <v>1105</v>
      </c>
      <c r="AB6835">
        <v>0</v>
      </c>
      <c r="AC6835" s="68" t="s">
        <v>1493</v>
      </c>
      <c r="AD6835" s="68" t="s">
        <v>1650</v>
      </c>
      <c r="AE6835" t="s">
        <v>1492</v>
      </c>
    </row>
    <row r="6836" spans="1:31" ht="14.4" x14ac:dyDescent="0.3">
      <c r="A6836">
        <v>56</v>
      </c>
      <c r="B6836" t="s">
        <v>24</v>
      </c>
      <c r="C6836" t="s">
        <v>513</v>
      </c>
      <c r="D6836" t="s">
        <v>514</v>
      </c>
      <c r="E6836">
        <v>2013</v>
      </c>
      <c r="F6836" t="s">
        <v>722</v>
      </c>
      <c r="G6836" t="s">
        <v>928</v>
      </c>
      <c r="H6836" s="3" t="s">
        <v>929</v>
      </c>
      <c r="I6836" s="8">
        <v>-9.9719440000000006</v>
      </c>
      <c r="J6836" s="8">
        <v>-67.807500000000005</v>
      </c>
      <c r="K6836">
        <f t="shared" si="80"/>
        <v>8300</v>
      </c>
      <c r="L6836" t="s">
        <v>636</v>
      </c>
      <c r="M6836" t="s">
        <v>636</v>
      </c>
      <c r="N6836" t="s">
        <v>577</v>
      </c>
      <c r="O6836" s="12">
        <v>2005</v>
      </c>
      <c r="P6836" s="12">
        <v>12</v>
      </c>
      <c r="Q6836" s="12">
        <v>2006</v>
      </c>
      <c r="R6836" s="12">
        <v>9</v>
      </c>
      <c r="S6836">
        <v>10</v>
      </c>
      <c r="T6836" s="7">
        <v>6</v>
      </c>
      <c r="U6836">
        <v>6</v>
      </c>
      <c r="V6836" t="s">
        <v>1060</v>
      </c>
      <c r="W6836">
        <f t="shared" si="79"/>
        <v>360</v>
      </c>
      <c r="X6836" s="5">
        <v>3</v>
      </c>
      <c r="Y6836" s="15" t="s">
        <v>48</v>
      </c>
      <c r="Z6836" t="s">
        <v>49</v>
      </c>
      <c r="AA6836" t="s">
        <v>483</v>
      </c>
      <c r="AB6836">
        <v>0</v>
      </c>
      <c r="AC6836" s="68" t="s">
        <v>1493</v>
      </c>
      <c r="AD6836" s="68" t="s">
        <v>1650</v>
      </c>
      <c r="AE6836" t="s">
        <v>1492</v>
      </c>
    </row>
    <row r="6837" spans="1:31" ht="14.4" x14ac:dyDescent="0.3">
      <c r="A6837">
        <v>56</v>
      </c>
      <c r="B6837" t="s">
        <v>24</v>
      </c>
      <c r="C6837" t="s">
        <v>513</v>
      </c>
      <c r="D6837" t="s">
        <v>514</v>
      </c>
      <c r="E6837">
        <v>2013</v>
      </c>
      <c r="F6837" t="s">
        <v>722</v>
      </c>
      <c r="G6837" t="s">
        <v>928</v>
      </c>
      <c r="H6837" s="3" t="s">
        <v>929</v>
      </c>
      <c r="I6837" s="8">
        <v>-9.9719440000000006</v>
      </c>
      <c r="J6837" s="8">
        <v>-67.807500000000005</v>
      </c>
      <c r="K6837">
        <f t="shared" si="80"/>
        <v>8300</v>
      </c>
      <c r="L6837" t="s">
        <v>636</v>
      </c>
      <c r="M6837" t="s">
        <v>636</v>
      </c>
      <c r="N6837" t="s">
        <v>577</v>
      </c>
      <c r="O6837" s="12">
        <v>2005</v>
      </c>
      <c r="P6837" s="12">
        <v>12</v>
      </c>
      <c r="Q6837" s="12">
        <v>2006</v>
      </c>
      <c r="R6837" s="12">
        <v>9</v>
      </c>
      <c r="S6837">
        <v>10</v>
      </c>
      <c r="T6837" s="7">
        <v>6</v>
      </c>
      <c r="U6837">
        <v>6</v>
      </c>
      <c r="V6837" t="s">
        <v>1060</v>
      </c>
      <c r="W6837">
        <f t="shared" si="79"/>
        <v>360</v>
      </c>
      <c r="X6837" s="5">
        <v>3</v>
      </c>
      <c r="Y6837" s="15" t="s">
        <v>48</v>
      </c>
      <c r="Z6837" t="s">
        <v>49</v>
      </c>
      <c r="AA6837" t="s">
        <v>490</v>
      </c>
      <c r="AB6837">
        <v>0</v>
      </c>
      <c r="AC6837" s="68" t="s">
        <v>1493</v>
      </c>
      <c r="AD6837" s="68" t="s">
        <v>1650</v>
      </c>
      <c r="AE6837" t="s">
        <v>1492</v>
      </c>
    </row>
    <row r="6838" spans="1:31" ht="14.4" x14ac:dyDescent="0.3">
      <c r="A6838">
        <v>56</v>
      </c>
      <c r="B6838" t="s">
        <v>24</v>
      </c>
      <c r="C6838" t="s">
        <v>513</v>
      </c>
      <c r="D6838" t="s">
        <v>514</v>
      </c>
      <c r="E6838">
        <v>2013</v>
      </c>
      <c r="F6838" t="s">
        <v>722</v>
      </c>
      <c r="G6838" t="s">
        <v>928</v>
      </c>
      <c r="H6838" s="3" t="s">
        <v>929</v>
      </c>
      <c r="I6838" s="8">
        <v>-9.9719440000000006</v>
      </c>
      <c r="J6838" s="8">
        <v>-67.807500000000005</v>
      </c>
      <c r="K6838">
        <f t="shared" si="80"/>
        <v>8300</v>
      </c>
      <c r="L6838" t="s">
        <v>636</v>
      </c>
      <c r="M6838" t="s">
        <v>636</v>
      </c>
      <c r="N6838" t="s">
        <v>577</v>
      </c>
      <c r="O6838" s="12">
        <v>2005</v>
      </c>
      <c r="P6838" s="12">
        <v>12</v>
      </c>
      <c r="Q6838" s="12">
        <v>2006</v>
      </c>
      <c r="R6838" s="12">
        <v>9</v>
      </c>
      <c r="S6838">
        <v>10</v>
      </c>
      <c r="T6838" s="7">
        <v>6</v>
      </c>
      <c r="U6838">
        <v>6</v>
      </c>
      <c r="V6838" t="s">
        <v>1060</v>
      </c>
      <c r="W6838">
        <f t="shared" si="79"/>
        <v>360</v>
      </c>
      <c r="X6838" s="5">
        <v>3</v>
      </c>
      <c r="Y6838" s="15" t="s">
        <v>48</v>
      </c>
      <c r="Z6838" t="s">
        <v>49</v>
      </c>
      <c r="AA6838" t="s">
        <v>1079</v>
      </c>
      <c r="AB6838">
        <v>0</v>
      </c>
      <c r="AC6838" s="68" t="s">
        <v>1493</v>
      </c>
      <c r="AD6838" s="68" t="s">
        <v>1650</v>
      </c>
      <c r="AE6838" t="s">
        <v>1492</v>
      </c>
    </row>
    <row r="6839" spans="1:31" ht="14.4" x14ac:dyDescent="0.3">
      <c r="A6839">
        <v>56</v>
      </c>
      <c r="B6839" t="s">
        <v>24</v>
      </c>
      <c r="C6839" t="s">
        <v>513</v>
      </c>
      <c r="D6839" t="s">
        <v>514</v>
      </c>
      <c r="E6839">
        <v>2013</v>
      </c>
      <c r="F6839" t="s">
        <v>722</v>
      </c>
      <c r="G6839" t="s">
        <v>928</v>
      </c>
      <c r="H6839" s="3" t="s">
        <v>929</v>
      </c>
      <c r="I6839" s="8">
        <v>-9.9719440000000006</v>
      </c>
      <c r="J6839" s="8">
        <v>-67.807500000000005</v>
      </c>
      <c r="K6839">
        <f t="shared" si="80"/>
        <v>8300</v>
      </c>
      <c r="L6839" t="s">
        <v>636</v>
      </c>
      <c r="M6839" t="s">
        <v>636</v>
      </c>
      <c r="N6839" t="s">
        <v>577</v>
      </c>
      <c r="O6839" s="12">
        <v>2005</v>
      </c>
      <c r="P6839" s="12">
        <v>12</v>
      </c>
      <c r="Q6839" s="12">
        <v>2006</v>
      </c>
      <c r="R6839" s="12">
        <v>9</v>
      </c>
      <c r="S6839">
        <v>10</v>
      </c>
      <c r="T6839" s="7">
        <v>6</v>
      </c>
      <c r="U6839">
        <v>6</v>
      </c>
      <c r="V6839" t="s">
        <v>1060</v>
      </c>
      <c r="W6839">
        <f t="shared" si="79"/>
        <v>360</v>
      </c>
      <c r="X6839" s="5">
        <v>3</v>
      </c>
      <c r="Y6839" s="15" t="s">
        <v>48</v>
      </c>
      <c r="Z6839" t="s">
        <v>49</v>
      </c>
      <c r="AA6839" t="s">
        <v>50</v>
      </c>
      <c r="AB6839">
        <v>0</v>
      </c>
      <c r="AC6839" s="68" t="s">
        <v>1493</v>
      </c>
      <c r="AD6839" s="68" t="s">
        <v>1650</v>
      </c>
      <c r="AE6839" t="s">
        <v>1492</v>
      </c>
    </row>
    <row r="6840" spans="1:31" ht="14.4" x14ac:dyDescent="0.3">
      <c r="A6840">
        <v>56</v>
      </c>
      <c r="B6840" t="s">
        <v>24</v>
      </c>
      <c r="C6840" t="s">
        <v>513</v>
      </c>
      <c r="D6840" t="s">
        <v>514</v>
      </c>
      <c r="E6840">
        <v>2013</v>
      </c>
      <c r="F6840" t="s">
        <v>722</v>
      </c>
      <c r="G6840" t="s">
        <v>928</v>
      </c>
      <c r="H6840" s="3" t="s">
        <v>929</v>
      </c>
      <c r="I6840" s="8">
        <v>-9.9719440000000006</v>
      </c>
      <c r="J6840" s="8">
        <v>-67.807500000000005</v>
      </c>
      <c r="K6840">
        <f t="shared" si="80"/>
        <v>8300</v>
      </c>
      <c r="L6840" t="s">
        <v>636</v>
      </c>
      <c r="M6840" t="s">
        <v>636</v>
      </c>
      <c r="N6840" t="s">
        <v>577</v>
      </c>
      <c r="O6840" s="12">
        <v>2005</v>
      </c>
      <c r="P6840" s="12">
        <v>12</v>
      </c>
      <c r="Q6840" s="12">
        <v>2006</v>
      </c>
      <c r="R6840" s="12">
        <v>9</v>
      </c>
      <c r="S6840">
        <v>10</v>
      </c>
      <c r="T6840" s="7">
        <v>6</v>
      </c>
      <c r="U6840">
        <v>6</v>
      </c>
      <c r="V6840" t="s">
        <v>1060</v>
      </c>
      <c r="W6840">
        <f t="shared" si="79"/>
        <v>360</v>
      </c>
      <c r="X6840" s="5">
        <v>3</v>
      </c>
      <c r="Y6840" s="15" t="s">
        <v>48</v>
      </c>
      <c r="Z6840" t="s">
        <v>55</v>
      </c>
      <c r="AA6840" t="s">
        <v>1080</v>
      </c>
      <c r="AB6840">
        <v>1</v>
      </c>
      <c r="AC6840" s="68" t="s">
        <v>1493</v>
      </c>
      <c r="AD6840" s="68" t="s">
        <v>1650</v>
      </c>
      <c r="AE6840" t="s">
        <v>1492</v>
      </c>
    </row>
    <row r="6841" spans="1:31" ht="14.4" x14ac:dyDescent="0.3">
      <c r="A6841">
        <v>56</v>
      </c>
      <c r="B6841" t="s">
        <v>24</v>
      </c>
      <c r="C6841" t="s">
        <v>513</v>
      </c>
      <c r="D6841" t="s">
        <v>514</v>
      </c>
      <c r="E6841">
        <v>2013</v>
      </c>
      <c r="F6841" t="s">
        <v>722</v>
      </c>
      <c r="G6841" t="s">
        <v>928</v>
      </c>
      <c r="H6841" s="3" t="s">
        <v>929</v>
      </c>
      <c r="I6841" s="8">
        <v>-9.9719440000000006</v>
      </c>
      <c r="J6841" s="8">
        <v>-67.807500000000005</v>
      </c>
      <c r="K6841">
        <f t="shared" si="80"/>
        <v>8300</v>
      </c>
      <c r="L6841" t="s">
        <v>636</v>
      </c>
      <c r="M6841" t="s">
        <v>636</v>
      </c>
      <c r="N6841" t="s">
        <v>577</v>
      </c>
      <c r="O6841" s="12">
        <v>2005</v>
      </c>
      <c r="P6841" s="12">
        <v>12</v>
      </c>
      <c r="Q6841" s="12">
        <v>2006</v>
      </c>
      <c r="R6841" s="12">
        <v>9</v>
      </c>
      <c r="S6841">
        <v>10</v>
      </c>
      <c r="T6841" s="7">
        <v>6</v>
      </c>
      <c r="U6841">
        <v>6</v>
      </c>
      <c r="V6841" t="s">
        <v>1060</v>
      </c>
      <c r="W6841">
        <f t="shared" si="79"/>
        <v>360</v>
      </c>
      <c r="X6841" s="5">
        <v>3</v>
      </c>
      <c r="Y6841" s="15" t="s">
        <v>48</v>
      </c>
      <c r="Z6841" t="s">
        <v>55</v>
      </c>
      <c r="AA6841" t="s">
        <v>859</v>
      </c>
      <c r="AB6841">
        <v>3</v>
      </c>
      <c r="AC6841" s="68" t="s">
        <v>1493</v>
      </c>
      <c r="AD6841" s="68" t="s">
        <v>1650</v>
      </c>
      <c r="AE6841" t="s">
        <v>1492</v>
      </c>
    </row>
    <row r="6842" spans="1:31" ht="14.4" x14ac:dyDescent="0.3">
      <c r="A6842">
        <v>56</v>
      </c>
      <c r="B6842" t="s">
        <v>24</v>
      </c>
      <c r="C6842" t="s">
        <v>513</v>
      </c>
      <c r="D6842" t="s">
        <v>514</v>
      </c>
      <c r="E6842">
        <v>2013</v>
      </c>
      <c r="F6842" t="s">
        <v>722</v>
      </c>
      <c r="G6842" t="s">
        <v>928</v>
      </c>
      <c r="H6842" s="3" t="s">
        <v>929</v>
      </c>
      <c r="I6842" s="8">
        <v>-9.9719440000000006</v>
      </c>
      <c r="J6842" s="8">
        <v>-67.807500000000005</v>
      </c>
      <c r="K6842">
        <f t="shared" si="80"/>
        <v>8300</v>
      </c>
      <c r="L6842" t="s">
        <v>636</v>
      </c>
      <c r="M6842" t="s">
        <v>636</v>
      </c>
      <c r="N6842" t="s">
        <v>577</v>
      </c>
      <c r="O6842" s="12">
        <v>2005</v>
      </c>
      <c r="P6842" s="12">
        <v>12</v>
      </c>
      <c r="Q6842" s="12">
        <v>2006</v>
      </c>
      <c r="R6842" s="12">
        <v>9</v>
      </c>
      <c r="S6842">
        <v>10</v>
      </c>
      <c r="T6842" s="7">
        <v>6</v>
      </c>
      <c r="U6842">
        <v>6</v>
      </c>
      <c r="V6842" t="s">
        <v>1060</v>
      </c>
      <c r="W6842">
        <f t="shared" si="79"/>
        <v>360</v>
      </c>
      <c r="X6842" s="5">
        <v>3</v>
      </c>
      <c r="Y6842" s="15" t="s">
        <v>48</v>
      </c>
      <c r="Z6842" t="s">
        <v>55</v>
      </c>
      <c r="AA6842" t="s">
        <v>1054</v>
      </c>
      <c r="AB6842">
        <v>0</v>
      </c>
      <c r="AC6842" s="68" t="s">
        <v>1493</v>
      </c>
      <c r="AD6842" s="68" t="s">
        <v>1650</v>
      </c>
      <c r="AE6842" t="s">
        <v>1492</v>
      </c>
    </row>
    <row r="6843" spans="1:31" ht="14.4" x14ac:dyDescent="0.3">
      <c r="A6843">
        <v>56</v>
      </c>
      <c r="B6843" t="s">
        <v>24</v>
      </c>
      <c r="C6843" t="s">
        <v>513</v>
      </c>
      <c r="D6843" t="s">
        <v>514</v>
      </c>
      <c r="E6843">
        <v>2013</v>
      </c>
      <c r="F6843" t="s">
        <v>722</v>
      </c>
      <c r="G6843" t="s">
        <v>928</v>
      </c>
      <c r="H6843" s="3" t="s">
        <v>929</v>
      </c>
      <c r="I6843" s="8">
        <v>-9.9719440000000006</v>
      </c>
      <c r="J6843" s="8">
        <v>-67.807500000000005</v>
      </c>
      <c r="K6843">
        <f t="shared" si="80"/>
        <v>8300</v>
      </c>
      <c r="L6843" t="s">
        <v>636</v>
      </c>
      <c r="M6843" t="s">
        <v>636</v>
      </c>
      <c r="N6843" t="s">
        <v>577</v>
      </c>
      <c r="O6843" s="12">
        <v>2005</v>
      </c>
      <c r="P6843" s="12">
        <v>12</v>
      </c>
      <c r="Q6843" s="12">
        <v>2006</v>
      </c>
      <c r="R6843" s="12">
        <v>9</v>
      </c>
      <c r="S6843">
        <v>10</v>
      </c>
      <c r="T6843" s="7">
        <v>6</v>
      </c>
      <c r="U6843">
        <v>6</v>
      </c>
      <c r="V6843" t="s">
        <v>1060</v>
      </c>
      <c r="W6843">
        <f t="shared" si="79"/>
        <v>360</v>
      </c>
      <c r="X6843" s="5">
        <v>3</v>
      </c>
      <c r="Y6843" s="15" t="s">
        <v>48</v>
      </c>
      <c r="Z6843" t="s">
        <v>55</v>
      </c>
      <c r="AA6843" t="s">
        <v>890</v>
      </c>
      <c r="AB6843">
        <v>2</v>
      </c>
      <c r="AC6843" s="68" t="s">
        <v>1493</v>
      </c>
      <c r="AD6843" s="68" t="s">
        <v>1650</v>
      </c>
      <c r="AE6843" t="s">
        <v>1492</v>
      </c>
    </row>
    <row r="6844" spans="1:31" ht="14.4" x14ac:dyDescent="0.3">
      <c r="A6844">
        <v>56</v>
      </c>
      <c r="B6844" t="s">
        <v>24</v>
      </c>
      <c r="C6844" t="s">
        <v>513</v>
      </c>
      <c r="D6844" t="s">
        <v>514</v>
      </c>
      <c r="E6844">
        <v>2013</v>
      </c>
      <c r="F6844" t="s">
        <v>722</v>
      </c>
      <c r="G6844" t="s">
        <v>928</v>
      </c>
      <c r="H6844" s="3" t="s">
        <v>929</v>
      </c>
      <c r="I6844" s="8">
        <v>-9.9719440000000006</v>
      </c>
      <c r="J6844" s="8">
        <v>-67.807500000000005</v>
      </c>
      <c r="K6844">
        <f t="shared" si="80"/>
        <v>8300</v>
      </c>
      <c r="L6844" t="s">
        <v>636</v>
      </c>
      <c r="M6844" t="s">
        <v>636</v>
      </c>
      <c r="N6844" t="s">
        <v>577</v>
      </c>
      <c r="O6844" s="12">
        <v>2005</v>
      </c>
      <c r="P6844" s="12">
        <v>12</v>
      </c>
      <c r="Q6844" s="12">
        <v>2006</v>
      </c>
      <c r="R6844" s="12">
        <v>9</v>
      </c>
      <c r="S6844">
        <v>10</v>
      </c>
      <c r="T6844" s="7">
        <v>6</v>
      </c>
      <c r="U6844">
        <v>6</v>
      </c>
      <c r="V6844" t="s">
        <v>1060</v>
      </c>
      <c r="W6844">
        <f t="shared" si="79"/>
        <v>360</v>
      </c>
      <c r="X6844" s="5">
        <v>3</v>
      </c>
      <c r="Y6844" s="15" t="s">
        <v>48</v>
      </c>
      <c r="Z6844" t="s">
        <v>55</v>
      </c>
      <c r="AA6844" t="s">
        <v>496</v>
      </c>
      <c r="AB6844">
        <v>0</v>
      </c>
      <c r="AC6844" s="68" t="s">
        <v>1493</v>
      </c>
      <c r="AD6844" s="68" t="s">
        <v>1650</v>
      </c>
      <c r="AE6844" t="s">
        <v>1492</v>
      </c>
    </row>
    <row r="6845" spans="1:31" ht="14.4" x14ac:dyDescent="0.3">
      <c r="A6845">
        <v>56</v>
      </c>
      <c r="B6845" t="s">
        <v>24</v>
      </c>
      <c r="C6845" t="s">
        <v>513</v>
      </c>
      <c r="D6845" t="s">
        <v>514</v>
      </c>
      <c r="E6845">
        <v>2013</v>
      </c>
      <c r="F6845" t="s">
        <v>722</v>
      </c>
      <c r="G6845" t="s">
        <v>928</v>
      </c>
      <c r="H6845" s="3" t="s">
        <v>929</v>
      </c>
      <c r="I6845" s="8">
        <v>-9.9719440000000006</v>
      </c>
      <c r="J6845" s="8">
        <v>-67.807500000000005</v>
      </c>
      <c r="K6845">
        <f t="shared" si="80"/>
        <v>8300</v>
      </c>
      <c r="L6845" t="s">
        <v>636</v>
      </c>
      <c r="M6845" t="s">
        <v>636</v>
      </c>
      <c r="N6845" t="s">
        <v>577</v>
      </c>
      <c r="O6845" s="12">
        <v>2005</v>
      </c>
      <c r="P6845" s="12">
        <v>12</v>
      </c>
      <c r="Q6845" s="12">
        <v>2006</v>
      </c>
      <c r="R6845" s="12">
        <v>9</v>
      </c>
      <c r="S6845">
        <v>10</v>
      </c>
      <c r="T6845" s="7">
        <v>6</v>
      </c>
      <c r="U6845">
        <v>6</v>
      </c>
      <c r="V6845" t="s">
        <v>1060</v>
      </c>
      <c r="W6845">
        <f t="shared" si="79"/>
        <v>360</v>
      </c>
      <c r="X6845" s="5">
        <v>3</v>
      </c>
      <c r="Y6845" s="15" t="s">
        <v>48</v>
      </c>
      <c r="Z6845" t="s">
        <v>55</v>
      </c>
      <c r="AA6845" t="s">
        <v>860</v>
      </c>
      <c r="AB6845">
        <v>0</v>
      </c>
      <c r="AC6845" s="68" t="s">
        <v>1493</v>
      </c>
      <c r="AD6845" s="68" t="s">
        <v>1650</v>
      </c>
      <c r="AE6845" t="s">
        <v>1492</v>
      </c>
    </row>
    <row r="6846" spans="1:31" ht="14.4" x14ac:dyDescent="0.3">
      <c r="A6846">
        <v>56</v>
      </c>
      <c r="B6846" t="s">
        <v>24</v>
      </c>
      <c r="C6846" t="s">
        <v>513</v>
      </c>
      <c r="D6846" t="s">
        <v>514</v>
      </c>
      <c r="E6846">
        <v>2013</v>
      </c>
      <c r="F6846" t="s">
        <v>722</v>
      </c>
      <c r="G6846" t="s">
        <v>928</v>
      </c>
      <c r="H6846" s="3" t="s">
        <v>929</v>
      </c>
      <c r="I6846" s="8">
        <v>-9.9719440000000006</v>
      </c>
      <c r="J6846" s="8">
        <v>-67.807500000000005</v>
      </c>
      <c r="K6846">
        <f t="shared" si="80"/>
        <v>8300</v>
      </c>
      <c r="L6846" t="s">
        <v>636</v>
      </c>
      <c r="M6846" t="s">
        <v>636</v>
      </c>
      <c r="N6846" t="s">
        <v>577</v>
      </c>
      <c r="O6846" s="12">
        <v>2005</v>
      </c>
      <c r="P6846" s="12">
        <v>12</v>
      </c>
      <c r="Q6846" s="12">
        <v>2006</v>
      </c>
      <c r="R6846" s="12">
        <v>9</v>
      </c>
      <c r="S6846">
        <v>10</v>
      </c>
      <c r="T6846" s="7">
        <v>6</v>
      </c>
      <c r="U6846">
        <v>6</v>
      </c>
      <c r="V6846" t="s">
        <v>1060</v>
      </c>
      <c r="W6846">
        <f t="shared" si="79"/>
        <v>360</v>
      </c>
      <c r="X6846" s="5">
        <v>3</v>
      </c>
      <c r="Y6846" s="15" t="s">
        <v>48</v>
      </c>
      <c r="Z6846" t="s">
        <v>55</v>
      </c>
      <c r="AA6846" t="s">
        <v>861</v>
      </c>
      <c r="AB6846">
        <v>0</v>
      </c>
      <c r="AC6846" s="68" t="s">
        <v>1493</v>
      </c>
      <c r="AD6846" s="68" t="s">
        <v>1650</v>
      </c>
      <c r="AE6846" t="s">
        <v>1492</v>
      </c>
    </row>
    <row r="6847" spans="1:31" ht="14.4" x14ac:dyDescent="0.3">
      <c r="A6847">
        <v>56</v>
      </c>
      <c r="B6847" t="s">
        <v>24</v>
      </c>
      <c r="C6847" t="s">
        <v>513</v>
      </c>
      <c r="D6847" t="s">
        <v>514</v>
      </c>
      <c r="E6847">
        <v>2013</v>
      </c>
      <c r="F6847" t="s">
        <v>722</v>
      </c>
      <c r="G6847" t="s">
        <v>928</v>
      </c>
      <c r="H6847" s="3" t="s">
        <v>929</v>
      </c>
      <c r="I6847" s="8">
        <v>-9.9719440000000006</v>
      </c>
      <c r="J6847" s="8">
        <v>-67.807500000000005</v>
      </c>
      <c r="K6847">
        <f t="shared" si="80"/>
        <v>8300</v>
      </c>
      <c r="L6847" t="s">
        <v>636</v>
      </c>
      <c r="M6847" t="s">
        <v>636</v>
      </c>
      <c r="N6847" t="s">
        <v>577</v>
      </c>
      <c r="O6847" s="12">
        <v>2005</v>
      </c>
      <c r="P6847" s="12">
        <v>12</v>
      </c>
      <c r="Q6847" s="12">
        <v>2006</v>
      </c>
      <c r="R6847" s="12">
        <v>9</v>
      </c>
      <c r="S6847">
        <v>10</v>
      </c>
      <c r="T6847" s="7">
        <v>6</v>
      </c>
      <c r="U6847">
        <v>6</v>
      </c>
      <c r="V6847" t="s">
        <v>1060</v>
      </c>
      <c r="W6847">
        <f t="shared" si="79"/>
        <v>360</v>
      </c>
      <c r="X6847" s="5">
        <v>3</v>
      </c>
      <c r="Y6847" s="15" t="s">
        <v>48</v>
      </c>
      <c r="Z6847" t="s">
        <v>55</v>
      </c>
      <c r="AA6847" t="s">
        <v>895</v>
      </c>
      <c r="AB6847">
        <v>0</v>
      </c>
      <c r="AC6847" s="68" t="s">
        <v>1493</v>
      </c>
      <c r="AD6847" s="68" t="s">
        <v>1650</v>
      </c>
      <c r="AE6847" t="s">
        <v>1492</v>
      </c>
    </row>
    <row r="6848" spans="1:31" ht="14.4" x14ac:dyDescent="0.3">
      <c r="A6848">
        <v>56</v>
      </c>
      <c r="B6848" t="s">
        <v>24</v>
      </c>
      <c r="C6848" t="s">
        <v>513</v>
      </c>
      <c r="D6848" t="s">
        <v>514</v>
      </c>
      <c r="E6848">
        <v>2013</v>
      </c>
      <c r="F6848" t="s">
        <v>722</v>
      </c>
      <c r="G6848" t="s">
        <v>928</v>
      </c>
      <c r="H6848" s="3" t="s">
        <v>929</v>
      </c>
      <c r="I6848" s="8">
        <v>-9.9719440000000006</v>
      </c>
      <c r="J6848" s="8">
        <v>-67.807500000000005</v>
      </c>
      <c r="K6848">
        <f t="shared" si="80"/>
        <v>8300</v>
      </c>
      <c r="L6848" t="s">
        <v>636</v>
      </c>
      <c r="M6848" t="s">
        <v>636</v>
      </c>
      <c r="N6848" t="s">
        <v>577</v>
      </c>
      <c r="O6848" s="12">
        <v>2005</v>
      </c>
      <c r="P6848" s="12">
        <v>12</v>
      </c>
      <c r="Q6848" s="12">
        <v>2006</v>
      </c>
      <c r="R6848" s="12">
        <v>9</v>
      </c>
      <c r="S6848">
        <v>10</v>
      </c>
      <c r="T6848" s="7">
        <v>6</v>
      </c>
      <c r="U6848">
        <v>6</v>
      </c>
      <c r="V6848" t="s">
        <v>1060</v>
      </c>
      <c r="W6848">
        <f t="shared" si="79"/>
        <v>360</v>
      </c>
      <c r="X6848" s="5">
        <v>3</v>
      </c>
      <c r="Y6848" s="15" t="s">
        <v>48</v>
      </c>
      <c r="Z6848" t="s">
        <v>55</v>
      </c>
      <c r="AA6848" t="s">
        <v>59</v>
      </c>
      <c r="AB6848">
        <v>0</v>
      </c>
      <c r="AC6848" s="68" t="s">
        <v>1493</v>
      </c>
      <c r="AD6848" s="68" t="s">
        <v>1650</v>
      </c>
      <c r="AE6848" t="s">
        <v>1492</v>
      </c>
    </row>
    <row r="6849" spans="1:31" ht="14.4" x14ac:dyDescent="0.3">
      <c r="A6849">
        <v>56</v>
      </c>
      <c r="B6849" t="s">
        <v>24</v>
      </c>
      <c r="C6849" t="s">
        <v>513</v>
      </c>
      <c r="D6849" t="s">
        <v>514</v>
      </c>
      <c r="E6849">
        <v>2013</v>
      </c>
      <c r="F6849" t="s">
        <v>722</v>
      </c>
      <c r="G6849" t="s">
        <v>928</v>
      </c>
      <c r="H6849" s="3" t="s">
        <v>929</v>
      </c>
      <c r="I6849" s="8">
        <v>-9.9719440000000006</v>
      </c>
      <c r="J6849" s="8">
        <v>-67.807500000000005</v>
      </c>
      <c r="K6849">
        <f t="shared" si="80"/>
        <v>8300</v>
      </c>
      <c r="L6849" t="s">
        <v>636</v>
      </c>
      <c r="M6849" t="s">
        <v>636</v>
      </c>
      <c r="N6849" t="s">
        <v>577</v>
      </c>
      <c r="O6849" s="12">
        <v>2005</v>
      </c>
      <c r="P6849" s="12">
        <v>12</v>
      </c>
      <c r="Q6849" s="12">
        <v>2006</v>
      </c>
      <c r="R6849" s="12">
        <v>9</v>
      </c>
      <c r="S6849">
        <v>10</v>
      </c>
      <c r="T6849" s="7">
        <v>6</v>
      </c>
      <c r="U6849">
        <v>6</v>
      </c>
      <c r="V6849" t="s">
        <v>1060</v>
      </c>
      <c r="W6849">
        <f t="shared" si="79"/>
        <v>360</v>
      </c>
      <c r="X6849" s="5">
        <v>3</v>
      </c>
      <c r="Y6849" s="15" t="s">
        <v>48</v>
      </c>
      <c r="Z6849" t="s">
        <v>55</v>
      </c>
      <c r="AA6849" t="s">
        <v>113</v>
      </c>
      <c r="AB6849">
        <v>0</v>
      </c>
      <c r="AC6849" s="68" t="s">
        <v>1493</v>
      </c>
      <c r="AD6849" s="68" t="s">
        <v>1650</v>
      </c>
      <c r="AE6849" t="s">
        <v>1492</v>
      </c>
    </row>
    <row r="6850" spans="1:31" ht="14.4" x14ac:dyDescent="0.3">
      <c r="A6850">
        <v>56</v>
      </c>
      <c r="B6850" t="s">
        <v>24</v>
      </c>
      <c r="C6850" t="s">
        <v>513</v>
      </c>
      <c r="D6850" t="s">
        <v>514</v>
      </c>
      <c r="E6850">
        <v>2013</v>
      </c>
      <c r="F6850" t="s">
        <v>722</v>
      </c>
      <c r="G6850" t="s">
        <v>928</v>
      </c>
      <c r="H6850" s="3" t="s">
        <v>929</v>
      </c>
      <c r="I6850" s="8">
        <v>-9.9719440000000006</v>
      </c>
      <c r="J6850" s="8">
        <v>-67.807500000000005</v>
      </c>
      <c r="K6850">
        <f t="shared" si="80"/>
        <v>8300</v>
      </c>
      <c r="L6850" t="s">
        <v>636</v>
      </c>
      <c r="M6850" t="s">
        <v>636</v>
      </c>
      <c r="N6850" t="s">
        <v>577</v>
      </c>
      <c r="O6850" s="12">
        <v>2005</v>
      </c>
      <c r="P6850" s="12">
        <v>12</v>
      </c>
      <c r="Q6850" s="12">
        <v>2006</v>
      </c>
      <c r="R6850" s="12">
        <v>9</v>
      </c>
      <c r="S6850">
        <v>10</v>
      </c>
      <c r="T6850" s="7">
        <v>6</v>
      </c>
      <c r="U6850">
        <v>6</v>
      </c>
      <c r="V6850" t="s">
        <v>1060</v>
      </c>
      <c r="W6850">
        <f t="shared" si="79"/>
        <v>360</v>
      </c>
      <c r="X6850" s="5">
        <v>3</v>
      </c>
      <c r="Y6850" s="15" t="s">
        <v>48</v>
      </c>
      <c r="Z6850" t="s">
        <v>55</v>
      </c>
      <c r="AA6850" t="s">
        <v>655</v>
      </c>
      <c r="AB6850">
        <v>0</v>
      </c>
      <c r="AC6850" s="68" t="s">
        <v>1493</v>
      </c>
      <c r="AD6850" s="68" t="s">
        <v>1650</v>
      </c>
      <c r="AE6850" t="s">
        <v>1492</v>
      </c>
    </row>
    <row r="6851" spans="1:31" ht="14.4" x14ac:dyDescent="0.3">
      <c r="A6851">
        <v>56</v>
      </c>
      <c r="B6851" t="s">
        <v>24</v>
      </c>
      <c r="C6851" t="s">
        <v>513</v>
      </c>
      <c r="D6851" t="s">
        <v>514</v>
      </c>
      <c r="E6851">
        <v>2013</v>
      </c>
      <c r="F6851" t="s">
        <v>722</v>
      </c>
      <c r="G6851" t="s">
        <v>928</v>
      </c>
      <c r="H6851" s="3" t="s">
        <v>929</v>
      </c>
      <c r="I6851" s="8">
        <v>-9.9719440000000006</v>
      </c>
      <c r="J6851" s="8">
        <v>-67.807500000000005</v>
      </c>
      <c r="K6851">
        <f t="shared" si="80"/>
        <v>8300</v>
      </c>
      <c r="L6851" t="s">
        <v>636</v>
      </c>
      <c r="M6851" t="s">
        <v>636</v>
      </c>
      <c r="N6851" t="s">
        <v>577</v>
      </c>
      <c r="O6851" s="12">
        <v>2005</v>
      </c>
      <c r="P6851" s="12">
        <v>12</v>
      </c>
      <c r="Q6851" s="12">
        <v>2006</v>
      </c>
      <c r="R6851" s="12">
        <v>9</v>
      </c>
      <c r="S6851">
        <v>10</v>
      </c>
      <c r="T6851" s="7">
        <v>6</v>
      </c>
      <c r="U6851">
        <v>6</v>
      </c>
      <c r="V6851" t="s">
        <v>1060</v>
      </c>
      <c r="W6851">
        <f t="shared" si="79"/>
        <v>360</v>
      </c>
      <c r="X6851" s="5">
        <v>3</v>
      </c>
      <c r="Y6851" s="15" t="s">
        <v>48</v>
      </c>
      <c r="Z6851" t="s">
        <v>55</v>
      </c>
      <c r="AA6851" t="s">
        <v>379</v>
      </c>
      <c r="AB6851">
        <v>0</v>
      </c>
      <c r="AC6851" s="68" t="s">
        <v>1493</v>
      </c>
      <c r="AD6851" s="68" t="s">
        <v>1650</v>
      </c>
      <c r="AE6851" t="s">
        <v>1492</v>
      </c>
    </row>
    <row r="6852" spans="1:31" ht="14.4" x14ac:dyDescent="0.3">
      <c r="A6852">
        <v>56</v>
      </c>
      <c r="B6852" t="s">
        <v>24</v>
      </c>
      <c r="C6852" t="s">
        <v>513</v>
      </c>
      <c r="D6852" t="s">
        <v>514</v>
      </c>
      <c r="E6852">
        <v>2013</v>
      </c>
      <c r="F6852" t="s">
        <v>722</v>
      </c>
      <c r="G6852" t="s">
        <v>928</v>
      </c>
      <c r="H6852" s="3" t="s">
        <v>929</v>
      </c>
      <c r="I6852" s="8">
        <v>-9.9719440000000006</v>
      </c>
      <c r="J6852" s="8">
        <v>-67.807500000000005</v>
      </c>
      <c r="K6852">
        <f t="shared" si="80"/>
        <v>8300</v>
      </c>
      <c r="L6852" t="s">
        <v>636</v>
      </c>
      <c r="M6852" t="s">
        <v>636</v>
      </c>
      <c r="N6852" t="s">
        <v>577</v>
      </c>
      <c r="O6852" s="12">
        <v>2005</v>
      </c>
      <c r="P6852" s="12">
        <v>12</v>
      </c>
      <c r="Q6852" s="12">
        <v>2006</v>
      </c>
      <c r="R6852" s="12">
        <v>9</v>
      </c>
      <c r="S6852">
        <v>10</v>
      </c>
      <c r="T6852" s="7">
        <v>6</v>
      </c>
      <c r="U6852">
        <v>6</v>
      </c>
      <c r="V6852" t="s">
        <v>1060</v>
      </c>
      <c r="W6852">
        <f t="shared" si="79"/>
        <v>360</v>
      </c>
      <c r="X6852" s="5">
        <v>3</v>
      </c>
      <c r="Y6852" s="15" t="s">
        <v>48</v>
      </c>
      <c r="Z6852" t="s">
        <v>55</v>
      </c>
      <c r="AA6852" t="s">
        <v>899</v>
      </c>
      <c r="AB6852">
        <v>0</v>
      </c>
      <c r="AC6852" s="68" t="s">
        <v>1493</v>
      </c>
      <c r="AD6852" s="68" t="s">
        <v>1650</v>
      </c>
      <c r="AE6852" t="s">
        <v>1492</v>
      </c>
    </row>
    <row r="6853" spans="1:31" ht="14.4" x14ac:dyDescent="0.3">
      <c r="A6853">
        <v>56</v>
      </c>
      <c r="B6853" t="s">
        <v>24</v>
      </c>
      <c r="C6853" t="s">
        <v>513</v>
      </c>
      <c r="D6853" t="s">
        <v>514</v>
      </c>
      <c r="E6853">
        <v>2013</v>
      </c>
      <c r="F6853" t="s">
        <v>722</v>
      </c>
      <c r="G6853" t="s">
        <v>928</v>
      </c>
      <c r="H6853" s="3" t="s">
        <v>929</v>
      </c>
      <c r="I6853" s="8">
        <v>-9.9719440000000006</v>
      </c>
      <c r="J6853" s="8">
        <v>-67.807500000000005</v>
      </c>
      <c r="K6853">
        <f t="shared" si="80"/>
        <v>8300</v>
      </c>
      <c r="L6853" t="s">
        <v>636</v>
      </c>
      <c r="M6853" t="s">
        <v>636</v>
      </c>
      <c r="N6853" t="s">
        <v>577</v>
      </c>
      <c r="O6853" s="12">
        <v>2005</v>
      </c>
      <c r="P6853" s="12">
        <v>12</v>
      </c>
      <c r="Q6853" s="12">
        <v>2006</v>
      </c>
      <c r="R6853" s="12">
        <v>9</v>
      </c>
      <c r="S6853">
        <v>10</v>
      </c>
      <c r="T6853" s="7">
        <v>6</v>
      </c>
      <c r="U6853">
        <v>6</v>
      </c>
      <c r="V6853" t="s">
        <v>1060</v>
      </c>
      <c r="W6853">
        <f t="shared" si="79"/>
        <v>360</v>
      </c>
      <c r="X6853" s="5">
        <v>3</v>
      </c>
      <c r="Y6853" s="15" t="s">
        <v>48</v>
      </c>
      <c r="Z6853" t="s">
        <v>55</v>
      </c>
      <c r="AA6853" t="s">
        <v>1072</v>
      </c>
      <c r="AB6853">
        <v>0</v>
      </c>
      <c r="AC6853" s="68" t="s">
        <v>1493</v>
      </c>
      <c r="AD6853" s="68" t="s">
        <v>1650</v>
      </c>
      <c r="AE6853" t="s">
        <v>1492</v>
      </c>
    </row>
    <row r="6854" spans="1:31" ht="14.4" x14ac:dyDescent="0.3">
      <c r="A6854">
        <v>56</v>
      </c>
      <c r="B6854" t="s">
        <v>24</v>
      </c>
      <c r="C6854" t="s">
        <v>513</v>
      </c>
      <c r="D6854" t="s">
        <v>514</v>
      </c>
      <c r="E6854">
        <v>2013</v>
      </c>
      <c r="F6854" t="s">
        <v>722</v>
      </c>
      <c r="G6854" t="s">
        <v>928</v>
      </c>
      <c r="H6854" s="3" t="s">
        <v>929</v>
      </c>
      <c r="I6854" s="8">
        <v>-9.9719440000000006</v>
      </c>
      <c r="J6854" s="8">
        <v>-67.807500000000005</v>
      </c>
      <c r="K6854">
        <f t="shared" si="80"/>
        <v>8300</v>
      </c>
      <c r="L6854" t="s">
        <v>636</v>
      </c>
      <c r="M6854" t="s">
        <v>636</v>
      </c>
      <c r="N6854" t="s">
        <v>577</v>
      </c>
      <c r="O6854" s="12">
        <v>2005</v>
      </c>
      <c r="P6854" s="12">
        <v>12</v>
      </c>
      <c r="Q6854" s="12">
        <v>2006</v>
      </c>
      <c r="R6854" s="12">
        <v>9</v>
      </c>
      <c r="S6854">
        <v>10</v>
      </c>
      <c r="T6854" s="7">
        <v>6</v>
      </c>
      <c r="U6854">
        <v>6</v>
      </c>
      <c r="V6854" t="s">
        <v>1060</v>
      </c>
      <c r="W6854">
        <f t="shared" si="79"/>
        <v>360</v>
      </c>
      <c r="X6854" s="5">
        <v>3</v>
      </c>
      <c r="Y6854" s="15" t="s">
        <v>48</v>
      </c>
      <c r="Z6854" t="s">
        <v>55</v>
      </c>
      <c r="AA6854" t="s">
        <v>867</v>
      </c>
      <c r="AB6854">
        <v>0</v>
      </c>
      <c r="AC6854" s="68" t="s">
        <v>1493</v>
      </c>
      <c r="AD6854" s="68" t="s">
        <v>1650</v>
      </c>
      <c r="AE6854" t="s">
        <v>1492</v>
      </c>
    </row>
    <row r="6855" spans="1:31" ht="14.4" x14ac:dyDescent="0.3">
      <c r="A6855">
        <v>56</v>
      </c>
      <c r="B6855" t="s">
        <v>24</v>
      </c>
      <c r="C6855" t="s">
        <v>513</v>
      </c>
      <c r="D6855" t="s">
        <v>514</v>
      </c>
      <c r="E6855">
        <v>2013</v>
      </c>
      <c r="F6855" t="s">
        <v>722</v>
      </c>
      <c r="G6855" t="s">
        <v>928</v>
      </c>
      <c r="H6855" s="3" t="s">
        <v>929</v>
      </c>
      <c r="I6855" s="8">
        <v>-9.9719440000000006</v>
      </c>
      <c r="J6855" s="8">
        <v>-67.807500000000005</v>
      </c>
      <c r="K6855">
        <f t="shared" si="80"/>
        <v>8300</v>
      </c>
      <c r="L6855" t="s">
        <v>636</v>
      </c>
      <c r="M6855" t="s">
        <v>636</v>
      </c>
      <c r="N6855" t="s">
        <v>577</v>
      </c>
      <c r="O6855" s="12">
        <v>2005</v>
      </c>
      <c r="P6855" s="12">
        <v>12</v>
      </c>
      <c r="Q6855" s="12">
        <v>2006</v>
      </c>
      <c r="R6855" s="12">
        <v>9</v>
      </c>
      <c r="S6855">
        <v>10</v>
      </c>
      <c r="T6855" s="7">
        <v>6</v>
      </c>
      <c r="U6855">
        <v>6</v>
      </c>
      <c r="V6855" t="s">
        <v>1060</v>
      </c>
      <c r="W6855">
        <f t="shared" si="79"/>
        <v>360</v>
      </c>
      <c r="X6855" s="5">
        <v>3</v>
      </c>
      <c r="Y6855" s="15" t="s">
        <v>48</v>
      </c>
      <c r="Z6855" t="s">
        <v>55</v>
      </c>
      <c r="AA6855" t="s">
        <v>1083</v>
      </c>
      <c r="AB6855">
        <v>0</v>
      </c>
      <c r="AC6855" s="68" t="s">
        <v>1493</v>
      </c>
      <c r="AD6855" s="68" t="s">
        <v>1650</v>
      </c>
      <c r="AE6855" t="s">
        <v>1492</v>
      </c>
    </row>
    <row r="6856" spans="1:31" ht="14.4" x14ac:dyDescent="0.3">
      <c r="A6856">
        <v>56</v>
      </c>
      <c r="B6856" t="s">
        <v>24</v>
      </c>
      <c r="C6856" t="s">
        <v>513</v>
      </c>
      <c r="D6856" t="s">
        <v>514</v>
      </c>
      <c r="E6856">
        <v>2013</v>
      </c>
      <c r="F6856" t="s">
        <v>722</v>
      </c>
      <c r="G6856" t="s">
        <v>928</v>
      </c>
      <c r="H6856" s="3" t="s">
        <v>929</v>
      </c>
      <c r="I6856" s="8">
        <v>-9.9719440000000006</v>
      </c>
      <c r="J6856" s="8">
        <v>-67.807500000000005</v>
      </c>
      <c r="K6856">
        <f t="shared" si="80"/>
        <v>8300</v>
      </c>
      <c r="L6856" t="s">
        <v>636</v>
      </c>
      <c r="M6856" t="s">
        <v>636</v>
      </c>
      <c r="N6856" t="s">
        <v>577</v>
      </c>
      <c r="O6856" s="12">
        <v>2005</v>
      </c>
      <c r="P6856" s="12">
        <v>12</v>
      </c>
      <c r="Q6856" s="12">
        <v>2006</v>
      </c>
      <c r="R6856" s="12">
        <v>9</v>
      </c>
      <c r="S6856">
        <v>10</v>
      </c>
      <c r="T6856" s="7">
        <v>6</v>
      </c>
      <c r="U6856">
        <v>6</v>
      </c>
      <c r="V6856" t="s">
        <v>1060</v>
      </c>
      <c r="W6856">
        <f t="shared" si="79"/>
        <v>360</v>
      </c>
      <c r="X6856" s="5">
        <v>3</v>
      </c>
      <c r="Y6856" s="15" t="s">
        <v>48</v>
      </c>
      <c r="Z6856" t="s">
        <v>55</v>
      </c>
      <c r="AA6856" t="s">
        <v>524</v>
      </c>
      <c r="AB6856">
        <v>12</v>
      </c>
      <c r="AC6856" s="68" t="s">
        <v>1493</v>
      </c>
      <c r="AD6856" s="68" t="s">
        <v>1650</v>
      </c>
      <c r="AE6856" t="s">
        <v>1492</v>
      </c>
    </row>
    <row r="6857" spans="1:31" ht="14.4" x14ac:dyDescent="0.3">
      <c r="A6857">
        <v>56</v>
      </c>
      <c r="B6857" t="s">
        <v>24</v>
      </c>
      <c r="C6857" t="s">
        <v>513</v>
      </c>
      <c r="D6857" t="s">
        <v>514</v>
      </c>
      <c r="E6857">
        <v>2013</v>
      </c>
      <c r="F6857" t="s">
        <v>722</v>
      </c>
      <c r="G6857" t="s">
        <v>928</v>
      </c>
      <c r="H6857" s="3" t="s">
        <v>929</v>
      </c>
      <c r="I6857" s="8">
        <v>-9.9719440000000006</v>
      </c>
      <c r="J6857" s="8">
        <v>-67.807500000000005</v>
      </c>
      <c r="K6857">
        <f t="shared" si="80"/>
        <v>8300</v>
      </c>
      <c r="L6857" t="s">
        <v>636</v>
      </c>
      <c r="M6857" t="s">
        <v>636</v>
      </c>
      <c r="N6857" t="s">
        <v>577</v>
      </c>
      <c r="O6857" s="12">
        <v>2005</v>
      </c>
      <c r="P6857" s="12">
        <v>12</v>
      </c>
      <c r="Q6857" s="12">
        <v>2006</v>
      </c>
      <c r="R6857" s="12">
        <v>9</v>
      </c>
      <c r="S6857">
        <v>10</v>
      </c>
      <c r="T6857" s="7">
        <v>6</v>
      </c>
      <c r="U6857">
        <v>6</v>
      </c>
      <c r="V6857" t="s">
        <v>1060</v>
      </c>
      <c r="W6857">
        <f t="shared" si="79"/>
        <v>360</v>
      </c>
      <c r="X6857" s="5">
        <v>3</v>
      </c>
      <c r="Y6857" s="15" t="s">
        <v>48</v>
      </c>
      <c r="Z6857" t="s">
        <v>55</v>
      </c>
      <c r="AA6857" t="s">
        <v>1107</v>
      </c>
      <c r="AB6857">
        <v>0</v>
      </c>
      <c r="AC6857" s="68" t="s">
        <v>1493</v>
      </c>
      <c r="AD6857" s="68" t="s">
        <v>1650</v>
      </c>
      <c r="AE6857" t="s">
        <v>1492</v>
      </c>
    </row>
    <row r="6858" spans="1:31" ht="14.4" x14ac:dyDescent="0.3">
      <c r="A6858">
        <v>56</v>
      </c>
      <c r="B6858" t="s">
        <v>24</v>
      </c>
      <c r="C6858" t="s">
        <v>513</v>
      </c>
      <c r="D6858" t="s">
        <v>514</v>
      </c>
      <c r="E6858">
        <v>2013</v>
      </c>
      <c r="F6858" t="s">
        <v>722</v>
      </c>
      <c r="G6858" t="s">
        <v>928</v>
      </c>
      <c r="H6858" s="3" t="s">
        <v>929</v>
      </c>
      <c r="I6858" s="8">
        <v>-9.9719440000000006</v>
      </c>
      <c r="J6858" s="8">
        <v>-67.807500000000005</v>
      </c>
      <c r="K6858">
        <f t="shared" si="80"/>
        <v>8300</v>
      </c>
      <c r="L6858" t="s">
        <v>636</v>
      </c>
      <c r="M6858" t="s">
        <v>636</v>
      </c>
      <c r="N6858" t="s">
        <v>577</v>
      </c>
      <c r="O6858" s="12">
        <v>2005</v>
      </c>
      <c r="P6858" s="12">
        <v>12</v>
      </c>
      <c r="Q6858" s="12">
        <v>2006</v>
      </c>
      <c r="R6858" s="12">
        <v>9</v>
      </c>
      <c r="S6858">
        <v>10</v>
      </c>
      <c r="T6858" s="7">
        <v>6</v>
      </c>
      <c r="U6858">
        <v>6</v>
      </c>
      <c r="V6858" t="s">
        <v>1060</v>
      </c>
      <c r="W6858">
        <f t="shared" si="79"/>
        <v>360</v>
      </c>
      <c r="X6858" s="5">
        <v>3</v>
      </c>
      <c r="Y6858" s="15" t="s">
        <v>48</v>
      </c>
      <c r="Z6858" t="s">
        <v>55</v>
      </c>
      <c r="AA6858" t="s">
        <v>889</v>
      </c>
      <c r="AB6858">
        <v>0</v>
      </c>
      <c r="AC6858" s="68" t="s">
        <v>1493</v>
      </c>
      <c r="AD6858" s="68" t="s">
        <v>1650</v>
      </c>
      <c r="AE6858" t="s">
        <v>1492</v>
      </c>
    </row>
    <row r="6859" spans="1:31" ht="14.4" x14ac:dyDescent="0.3">
      <c r="A6859">
        <v>56</v>
      </c>
      <c r="B6859" t="s">
        <v>24</v>
      </c>
      <c r="C6859" t="s">
        <v>513</v>
      </c>
      <c r="D6859" t="s">
        <v>514</v>
      </c>
      <c r="E6859">
        <v>2013</v>
      </c>
      <c r="F6859" t="s">
        <v>722</v>
      </c>
      <c r="G6859" t="s">
        <v>928</v>
      </c>
      <c r="H6859" s="3" t="s">
        <v>929</v>
      </c>
      <c r="I6859" s="8">
        <v>-9.9719440000000006</v>
      </c>
      <c r="J6859" s="8">
        <v>-67.807500000000005</v>
      </c>
      <c r="K6859">
        <f t="shared" si="80"/>
        <v>8300</v>
      </c>
      <c r="L6859" t="s">
        <v>636</v>
      </c>
      <c r="M6859" t="s">
        <v>636</v>
      </c>
      <c r="N6859" t="s">
        <v>577</v>
      </c>
      <c r="O6859" s="12">
        <v>2005</v>
      </c>
      <c r="P6859" s="12">
        <v>12</v>
      </c>
      <c r="Q6859" s="12">
        <v>2006</v>
      </c>
      <c r="R6859" s="12">
        <v>9</v>
      </c>
      <c r="S6859">
        <v>10</v>
      </c>
      <c r="T6859" s="7">
        <v>6</v>
      </c>
      <c r="U6859">
        <v>6</v>
      </c>
      <c r="V6859" t="s">
        <v>1060</v>
      </c>
      <c r="W6859">
        <f t="shared" si="79"/>
        <v>360</v>
      </c>
      <c r="X6859" s="5">
        <v>3</v>
      </c>
      <c r="Y6859" s="15" t="s">
        <v>48</v>
      </c>
      <c r="Z6859" t="s">
        <v>55</v>
      </c>
      <c r="AA6859" t="s">
        <v>1108</v>
      </c>
      <c r="AB6859">
        <v>0</v>
      </c>
      <c r="AC6859" s="68" t="s">
        <v>1493</v>
      </c>
      <c r="AD6859" s="68" t="s">
        <v>1650</v>
      </c>
      <c r="AE6859" t="s">
        <v>1492</v>
      </c>
    </row>
    <row r="6860" spans="1:31" ht="14.4" x14ac:dyDescent="0.3">
      <c r="A6860">
        <v>56</v>
      </c>
      <c r="B6860" t="s">
        <v>24</v>
      </c>
      <c r="C6860" t="s">
        <v>513</v>
      </c>
      <c r="D6860" t="s">
        <v>514</v>
      </c>
      <c r="E6860">
        <v>2013</v>
      </c>
      <c r="F6860" t="s">
        <v>722</v>
      </c>
      <c r="G6860" t="s">
        <v>928</v>
      </c>
      <c r="H6860" s="3" t="s">
        <v>929</v>
      </c>
      <c r="I6860" s="8">
        <v>-9.9719440000000006</v>
      </c>
      <c r="J6860" s="8">
        <v>-67.807500000000005</v>
      </c>
      <c r="K6860">
        <f t="shared" si="80"/>
        <v>8300</v>
      </c>
      <c r="L6860" t="s">
        <v>636</v>
      </c>
      <c r="M6860" t="s">
        <v>636</v>
      </c>
      <c r="N6860" t="s">
        <v>577</v>
      </c>
      <c r="O6860" s="12">
        <v>2005</v>
      </c>
      <c r="P6860" s="12">
        <v>12</v>
      </c>
      <c r="Q6860" s="12">
        <v>2006</v>
      </c>
      <c r="R6860" s="12">
        <v>9</v>
      </c>
      <c r="S6860">
        <v>10</v>
      </c>
      <c r="T6860" s="7">
        <v>6</v>
      </c>
      <c r="U6860">
        <v>6</v>
      </c>
      <c r="V6860" t="s">
        <v>1060</v>
      </c>
      <c r="W6860">
        <f t="shared" si="79"/>
        <v>360</v>
      </c>
      <c r="X6860" s="5">
        <v>3</v>
      </c>
      <c r="Y6860" s="15" t="s">
        <v>48</v>
      </c>
      <c r="Z6860" t="s">
        <v>55</v>
      </c>
      <c r="AA6860" t="s">
        <v>73</v>
      </c>
      <c r="AB6860">
        <v>0</v>
      </c>
      <c r="AC6860" s="68" t="s">
        <v>1493</v>
      </c>
      <c r="AD6860" s="68" t="s">
        <v>1650</v>
      </c>
      <c r="AE6860" t="s">
        <v>1492</v>
      </c>
    </row>
    <row r="6861" spans="1:31" ht="14.4" x14ac:dyDescent="0.3">
      <c r="A6861">
        <v>56</v>
      </c>
      <c r="B6861" t="s">
        <v>24</v>
      </c>
      <c r="C6861" t="s">
        <v>513</v>
      </c>
      <c r="D6861" t="s">
        <v>514</v>
      </c>
      <c r="E6861">
        <v>2013</v>
      </c>
      <c r="F6861" t="s">
        <v>722</v>
      </c>
      <c r="G6861" t="s">
        <v>928</v>
      </c>
      <c r="H6861" s="3" t="s">
        <v>929</v>
      </c>
      <c r="I6861" s="8">
        <v>-9.9719440000000006</v>
      </c>
      <c r="J6861" s="8">
        <v>-67.807500000000005</v>
      </c>
      <c r="K6861">
        <f t="shared" si="80"/>
        <v>8300</v>
      </c>
      <c r="L6861" t="s">
        <v>636</v>
      </c>
      <c r="M6861" t="s">
        <v>636</v>
      </c>
      <c r="N6861" t="s">
        <v>577</v>
      </c>
      <c r="O6861" s="12">
        <v>2005</v>
      </c>
      <c r="P6861" s="12">
        <v>12</v>
      </c>
      <c r="Q6861" s="12">
        <v>2006</v>
      </c>
      <c r="R6861" s="12">
        <v>9</v>
      </c>
      <c r="S6861">
        <v>10</v>
      </c>
      <c r="T6861" s="7">
        <v>6</v>
      </c>
      <c r="U6861">
        <v>6</v>
      </c>
      <c r="V6861" t="s">
        <v>1060</v>
      </c>
      <c r="W6861">
        <f t="shared" si="79"/>
        <v>360</v>
      </c>
      <c r="X6861" s="5">
        <v>3</v>
      </c>
      <c r="Y6861" s="15" t="s">
        <v>48</v>
      </c>
      <c r="Z6861" t="s">
        <v>83</v>
      </c>
      <c r="AA6861" t="s">
        <v>128</v>
      </c>
      <c r="AB6861">
        <v>0</v>
      </c>
      <c r="AC6861" s="68" t="s">
        <v>1493</v>
      </c>
      <c r="AD6861" s="68" t="s">
        <v>1650</v>
      </c>
      <c r="AE6861" t="s">
        <v>1492</v>
      </c>
    </row>
    <row r="6862" spans="1:31" ht="14.4" x14ac:dyDescent="0.3">
      <c r="A6862">
        <v>56</v>
      </c>
      <c r="B6862" t="s">
        <v>24</v>
      </c>
      <c r="C6862" t="s">
        <v>513</v>
      </c>
      <c r="D6862" t="s">
        <v>514</v>
      </c>
      <c r="E6862">
        <v>2013</v>
      </c>
      <c r="F6862" t="s">
        <v>722</v>
      </c>
      <c r="G6862" t="s">
        <v>928</v>
      </c>
      <c r="H6862" s="3" t="s">
        <v>929</v>
      </c>
      <c r="I6862" s="8">
        <v>-9.9719440000000006</v>
      </c>
      <c r="J6862" s="8">
        <v>-67.807500000000005</v>
      </c>
      <c r="K6862">
        <f t="shared" si="80"/>
        <v>8300</v>
      </c>
      <c r="L6862" t="s">
        <v>636</v>
      </c>
      <c r="M6862" t="s">
        <v>636</v>
      </c>
      <c r="N6862" t="s">
        <v>577</v>
      </c>
      <c r="O6862" s="12">
        <v>2005</v>
      </c>
      <c r="P6862" s="12">
        <v>12</v>
      </c>
      <c r="Q6862" s="12">
        <v>2006</v>
      </c>
      <c r="R6862" s="12">
        <v>9</v>
      </c>
      <c r="S6862">
        <v>10</v>
      </c>
      <c r="T6862" s="7">
        <v>6</v>
      </c>
      <c r="U6862">
        <v>6</v>
      </c>
      <c r="V6862" t="s">
        <v>1060</v>
      </c>
      <c r="W6862">
        <f t="shared" si="79"/>
        <v>360</v>
      </c>
      <c r="X6862" s="5">
        <v>3</v>
      </c>
      <c r="Y6862" s="15" t="s">
        <v>48</v>
      </c>
      <c r="Z6862" t="s">
        <v>83</v>
      </c>
      <c r="AA6862" t="s">
        <v>84</v>
      </c>
      <c r="AB6862">
        <v>9</v>
      </c>
      <c r="AC6862" s="68" t="s">
        <v>1493</v>
      </c>
      <c r="AD6862" s="68" t="s">
        <v>1650</v>
      </c>
      <c r="AE6862" t="s">
        <v>1492</v>
      </c>
    </row>
    <row r="6863" spans="1:31" ht="14.4" x14ac:dyDescent="0.3">
      <c r="A6863">
        <v>56</v>
      </c>
      <c r="B6863" t="s">
        <v>24</v>
      </c>
      <c r="C6863" t="s">
        <v>513</v>
      </c>
      <c r="D6863" t="s">
        <v>514</v>
      </c>
      <c r="E6863">
        <v>2013</v>
      </c>
      <c r="F6863" t="s">
        <v>722</v>
      </c>
      <c r="G6863" t="s">
        <v>928</v>
      </c>
      <c r="H6863" s="3" t="s">
        <v>929</v>
      </c>
      <c r="I6863" s="8">
        <v>-9.9719440000000006</v>
      </c>
      <c r="J6863" s="8">
        <v>-67.807500000000005</v>
      </c>
      <c r="K6863">
        <f t="shared" si="80"/>
        <v>8300</v>
      </c>
      <c r="L6863" t="s">
        <v>636</v>
      </c>
      <c r="M6863" t="s">
        <v>636</v>
      </c>
      <c r="N6863" t="s">
        <v>577</v>
      </c>
      <c r="O6863" s="12">
        <v>2005</v>
      </c>
      <c r="P6863" s="12">
        <v>12</v>
      </c>
      <c r="Q6863" s="12">
        <v>2006</v>
      </c>
      <c r="R6863" s="12">
        <v>9</v>
      </c>
      <c r="S6863">
        <v>10</v>
      </c>
      <c r="T6863" s="7">
        <v>6</v>
      </c>
      <c r="U6863">
        <v>6</v>
      </c>
      <c r="V6863" t="s">
        <v>1060</v>
      </c>
      <c r="W6863">
        <f t="shared" si="79"/>
        <v>360</v>
      </c>
      <c r="X6863" s="5">
        <v>3</v>
      </c>
      <c r="Y6863" s="15" t="s">
        <v>48</v>
      </c>
      <c r="Z6863" t="s">
        <v>83</v>
      </c>
      <c r="AA6863" t="s">
        <v>911</v>
      </c>
      <c r="AB6863">
        <v>19</v>
      </c>
      <c r="AC6863" s="68" t="s">
        <v>1493</v>
      </c>
      <c r="AD6863" s="68" t="s">
        <v>1650</v>
      </c>
      <c r="AE6863" t="s">
        <v>1492</v>
      </c>
    </row>
    <row r="6864" spans="1:31" ht="14.4" x14ac:dyDescent="0.3">
      <c r="A6864">
        <v>56</v>
      </c>
      <c r="B6864" t="s">
        <v>24</v>
      </c>
      <c r="C6864" t="s">
        <v>513</v>
      </c>
      <c r="D6864" t="s">
        <v>514</v>
      </c>
      <c r="E6864">
        <v>2013</v>
      </c>
      <c r="F6864" t="s">
        <v>722</v>
      </c>
      <c r="G6864" t="s">
        <v>928</v>
      </c>
      <c r="H6864" s="3" t="s">
        <v>929</v>
      </c>
      <c r="I6864" s="8">
        <v>-9.9719440000000006</v>
      </c>
      <c r="J6864" s="8">
        <v>-67.807500000000005</v>
      </c>
      <c r="K6864">
        <f t="shared" si="80"/>
        <v>8300</v>
      </c>
      <c r="L6864" t="s">
        <v>636</v>
      </c>
      <c r="M6864" t="s">
        <v>636</v>
      </c>
      <c r="N6864" t="s">
        <v>577</v>
      </c>
      <c r="O6864" s="12">
        <v>2005</v>
      </c>
      <c r="P6864" s="12">
        <v>12</v>
      </c>
      <c r="Q6864" s="12">
        <v>2006</v>
      </c>
      <c r="R6864" s="12">
        <v>9</v>
      </c>
      <c r="S6864">
        <v>10</v>
      </c>
      <c r="T6864" s="7">
        <v>6</v>
      </c>
      <c r="U6864">
        <v>6</v>
      </c>
      <c r="V6864" t="s">
        <v>1060</v>
      </c>
      <c r="W6864">
        <f t="shared" si="79"/>
        <v>360</v>
      </c>
      <c r="X6864" s="5">
        <v>3</v>
      </c>
      <c r="Y6864" s="15" t="s">
        <v>48</v>
      </c>
      <c r="Z6864" t="s">
        <v>83</v>
      </c>
      <c r="AA6864" t="s">
        <v>902</v>
      </c>
      <c r="AB6864">
        <v>1</v>
      </c>
      <c r="AC6864" s="68" t="s">
        <v>1493</v>
      </c>
      <c r="AD6864" s="68" t="s">
        <v>1650</v>
      </c>
      <c r="AE6864" t="s">
        <v>1492</v>
      </c>
    </row>
    <row r="6865" spans="1:31" ht="14.4" x14ac:dyDescent="0.3">
      <c r="A6865">
        <v>56</v>
      </c>
      <c r="B6865" t="s">
        <v>24</v>
      </c>
      <c r="C6865" t="s">
        <v>513</v>
      </c>
      <c r="D6865" t="s">
        <v>514</v>
      </c>
      <c r="E6865">
        <v>2013</v>
      </c>
      <c r="F6865" t="s">
        <v>722</v>
      </c>
      <c r="G6865" t="s">
        <v>928</v>
      </c>
      <c r="H6865" s="3" t="s">
        <v>929</v>
      </c>
      <c r="I6865" s="8">
        <v>-9.9719440000000006</v>
      </c>
      <c r="J6865" s="8">
        <v>-67.807500000000005</v>
      </c>
      <c r="K6865">
        <f t="shared" si="80"/>
        <v>8300</v>
      </c>
      <c r="L6865" t="s">
        <v>636</v>
      </c>
      <c r="M6865" t="s">
        <v>636</v>
      </c>
      <c r="N6865" t="s">
        <v>577</v>
      </c>
      <c r="O6865" s="12">
        <v>2005</v>
      </c>
      <c r="P6865" s="12">
        <v>12</v>
      </c>
      <c r="Q6865" s="12">
        <v>2006</v>
      </c>
      <c r="R6865" s="12">
        <v>9</v>
      </c>
      <c r="S6865">
        <v>10</v>
      </c>
      <c r="T6865" s="7">
        <v>6</v>
      </c>
      <c r="U6865">
        <v>6</v>
      </c>
      <c r="V6865" t="s">
        <v>1060</v>
      </c>
      <c r="W6865">
        <f t="shared" si="79"/>
        <v>360</v>
      </c>
      <c r="X6865" s="5">
        <v>3</v>
      </c>
      <c r="Y6865" s="15" t="s">
        <v>48</v>
      </c>
      <c r="Z6865" t="s">
        <v>83</v>
      </c>
      <c r="AA6865" t="s">
        <v>87</v>
      </c>
      <c r="AB6865">
        <v>32</v>
      </c>
      <c r="AC6865" s="68" t="s">
        <v>1493</v>
      </c>
      <c r="AD6865" s="68" t="s">
        <v>1650</v>
      </c>
      <c r="AE6865" t="s">
        <v>1492</v>
      </c>
    </row>
    <row r="6866" spans="1:31" ht="14.4" x14ac:dyDescent="0.3">
      <c r="A6866">
        <v>56</v>
      </c>
      <c r="B6866" t="s">
        <v>24</v>
      </c>
      <c r="C6866" t="s">
        <v>513</v>
      </c>
      <c r="D6866" t="s">
        <v>514</v>
      </c>
      <c r="E6866">
        <v>2013</v>
      </c>
      <c r="F6866" t="s">
        <v>722</v>
      </c>
      <c r="G6866" t="s">
        <v>928</v>
      </c>
      <c r="H6866" s="3" t="s">
        <v>929</v>
      </c>
      <c r="I6866" s="8">
        <v>-9.9719440000000006</v>
      </c>
      <c r="J6866" s="8">
        <v>-67.807500000000005</v>
      </c>
      <c r="K6866">
        <f t="shared" si="80"/>
        <v>8300</v>
      </c>
      <c r="L6866" t="s">
        <v>636</v>
      </c>
      <c r="M6866" t="s">
        <v>636</v>
      </c>
      <c r="N6866" t="s">
        <v>577</v>
      </c>
      <c r="O6866" s="12">
        <v>2005</v>
      </c>
      <c r="P6866" s="12">
        <v>12</v>
      </c>
      <c r="Q6866" s="12">
        <v>2006</v>
      </c>
      <c r="R6866" s="12">
        <v>9</v>
      </c>
      <c r="S6866">
        <v>10</v>
      </c>
      <c r="T6866" s="7">
        <v>6</v>
      </c>
      <c r="U6866">
        <v>6</v>
      </c>
      <c r="V6866" t="s">
        <v>1060</v>
      </c>
      <c r="W6866">
        <f t="shared" si="79"/>
        <v>360</v>
      </c>
      <c r="X6866" s="5">
        <v>3</v>
      </c>
      <c r="Y6866" s="15" t="s">
        <v>48</v>
      </c>
      <c r="Z6866" t="s">
        <v>83</v>
      </c>
      <c r="AA6866" t="s">
        <v>906</v>
      </c>
      <c r="AB6866">
        <v>11</v>
      </c>
      <c r="AC6866" s="68" t="s">
        <v>1493</v>
      </c>
      <c r="AD6866" s="68" t="s">
        <v>1650</v>
      </c>
      <c r="AE6866" t="s">
        <v>1492</v>
      </c>
    </row>
    <row r="6867" spans="1:31" ht="14.4" x14ac:dyDescent="0.3">
      <c r="A6867">
        <v>56</v>
      </c>
      <c r="B6867" t="s">
        <v>24</v>
      </c>
      <c r="C6867" t="s">
        <v>513</v>
      </c>
      <c r="D6867" t="s">
        <v>514</v>
      </c>
      <c r="E6867">
        <v>2013</v>
      </c>
      <c r="F6867" t="s">
        <v>722</v>
      </c>
      <c r="G6867" t="s">
        <v>928</v>
      </c>
      <c r="H6867" s="3" t="s">
        <v>929</v>
      </c>
      <c r="I6867" s="8">
        <v>-9.9719440000000006</v>
      </c>
      <c r="J6867" s="8">
        <v>-67.807500000000005</v>
      </c>
      <c r="K6867">
        <f t="shared" si="80"/>
        <v>8300</v>
      </c>
      <c r="L6867" t="s">
        <v>636</v>
      </c>
      <c r="M6867" t="s">
        <v>636</v>
      </c>
      <c r="N6867" t="s">
        <v>577</v>
      </c>
      <c r="O6867" s="12">
        <v>2005</v>
      </c>
      <c r="P6867" s="12">
        <v>12</v>
      </c>
      <c r="Q6867" s="12">
        <v>2006</v>
      </c>
      <c r="R6867" s="12">
        <v>9</v>
      </c>
      <c r="S6867">
        <v>10</v>
      </c>
      <c r="T6867" s="7">
        <v>6</v>
      </c>
      <c r="U6867">
        <v>6</v>
      </c>
      <c r="V6867" t="s">
        <v>1060</v>
      </c>
      <c r="W6867">
        <f t="shared" si="79"/>
        <v>360</v>
      </c>
      <c r="X6867" s="5">
        <v>3</v>
      </c>
      <c r="Y6867" s="15" t="s">
        <v>48</v>
      </c>
      <c r="Z6867" t="s">
        <v>90</v>
      </c>
      <c r="AA6867" t="s">
        <v>279</v>
      </c>
      <c r="AB6867">
        <v>0</v>
      </c>
      <c r="AC6867" s="68" t="s">
        <v>1493</v>
      </c>
      <c r="AD6867" s="68" t="s">
        <v>1650</v>
      </c>
      <c r="AE6867" t="s">
        <v>1492</v>
      </c>
    </row>
    <row r="6868" spans="1:31" ht="14.4" x14ac:dyDescent="0.3">
      <c r="A6868">
        <v>56</v>
      </c>
      <c r="B6868" t="s">
        <v>24</v>
      </c>
      <c r="C6868" t="s">
        <v>513</v>
      </c>
      <c r="D6868" t="s">
        <v>514</v>
      </c>
      <c r="E6868">
        <v>2013</v>
      </c>
      <c r="F6868" t="s">
        <v>722</v>
      </c>
      <c r="G6868" t="s">
        <v>928</v>
      </c>
      <c r="H6868" s="3" t="s">
        <v>929</v>
      </c>
      <c r="I6868" s="8">
        <v>-9.9719440000000006</v>
      </c>
      <c r="J6868" s="8">
        <v>-67.807500000000005</v>
      </c>
      <c r="K6868">
        <f t="shared" si="80"/>
        <v>8300</v>
      </c>
      <c r="L6868" t="s">
        <v>636</v>
      </c>
      <c r="M6868" t="s">
        <v>636</v>
      </c>
      <c r="N6868" t="s">
        <v>577</v>
      </c>
      <c r="O6868" s="12">
        <v>2005</v>
      </c>
      <c r="P6868" s="12">
        <v>12</v>
      </c>
      <c r="Q6868" s="12">
        <v>2006</v>
      </c>
      <c r="R6868" s="12">
        <v>9</v>
      </c>
      <c r="S6868">
        <v>10</v>
      </c>
      <c r="T6868" s="7">
        <v>6</v>
      </c>
      <c r="U6868">
        <v>6</v>
      </c>
      <c r="V6868" t="s">
        <v>1060</v>
      </c>
      <c r="W6868">
        <f t="shared" si="79"/>
        <v>360</v>
      </c>
      <c r="X6868" s="5">
        <v>3</v>
      </c>
      <c r="Y6868" s="15" t="s">
        <v>48</v>
      </c>
      <c r="Z6868" t="s">
        <v>90</v>
      </c>
      <c r="AA6868" t="s">
        <v>666</v>
      </c>
      <c r="AB6868">
        <v>1</v>
      </c>
      <c r="AC6868" s="68" t="s">
        <v>1493</v>
      </c>
      <c r="AD6868" s="68" t="s">
        <v>1650</v>
      </c>
      <c r="AE6868" t="s">
        <v>1492</v>
      </c>
    </row>
    <row r="6869" spans="1:31" ht="14.4" x14ac:dyDescent="0.3">
      <c r="A6869">
        <v>56</v>
      </c>
      <c r="B6869" t="s">
        <v>24</v>
      </c>
      <c r="C6869" t="s">
        <v>513</v>
      </c>
      <c r="D6869" t="s">
        <v>514</v>
      </c>
      <c r="E6869">
        <v>2013</v>
      </c>
      <c r="F6869" t="s">
        <v>722</v>
      </c>
      <c r="G6869" t="s">
        <v>928</v>
      </c>
      <c r="H6869" s="3" t="s">
        <v>929</v>
      </c>
      <c r="I6869" s="8">
        <v>-9.9719440000000006</v>
      </c>
      <c r="J6869" s="8">
        <v>-67.807500000000005</v>
      </c>
      <c r="K6869">
        <f t="shared" si="80"/>
        <v>8300</v>
      </c>
      <c r="L6869" t="s">
        <v>636</v>
      </c>
      <c r="M6869" t="s">
        <v>636</v>
      </c>
      <c r="N6869" t="s">
        <v>577</v>
      </c>
      <c r="O6869" s="12">
        <v>2005</v>
      </c>
      <c r="P6869" s="12">
        <v>12</v>
      </c>
      <c r="Q6869" s="12">
        <v>2006</v>
      </c>
      <c r="R6869" s="12">
        <v>9</v>
      </c>
      <c r="S6869">
        <v>10</v>
      </c>
      <c r="T6869" s="7">
        <v>6</v>
      </c>
      <c r="U6869">
        <v>6</v>
      </c>
      <c r="V6869" t="s">
        <v>1060</v>
      </c>
      <c r="W6869">
        <f t="shared" si="79"/>
        <v>360</v>
      </c>
      <c r="X6869" s="5">
        <v>3</v>
      </c>
      <c r="Y6869" s="15" t="s">
        <v>48</v>
      </c>
      <c r="Z6869" t="s">
        <v>90</v>
      </c>
      <c r="AA6869" t="s">
        <v>917</v>
      </c>
      <c r="AB6869">
        <v>0</v>
      </c>
      <c r="AC6869" s="68" t="s">
        <v>1493</v>
      </c>
      <c r="AD6869" s="68" t="s">
        <v>1650</v>
      </c>
      <c r="AE6869" t="s">
        <v>1492</v>
      </c>
    </row>
    <row r="6870" spans="1:31" ht="14.4" x14ac:dyDescent="0.3">
      <c r="A6870">
        <v>56</v>
      </c>
      <c r="B6870" t="s">
        <v>24</v>
      </c>
      <c r="C6870" t="s">
        <v>513</v>
      </c>
      <c r="D6870" t="s">
        <v>514</v>
      </c>
      <c r="E6870">
        <v>2013</v>
      </c>
      <c r="F6870" t="s">
        <v>722</v>
      </c>
      <c r="G6870" t="s">
        <v>928</v>
      </c>
      <c r="H6870" s="3" t="s">
        <v>929</v>
      </c>
      <c r="I6870" s="8">
        <v>-9.9719440000000006</v>
      </c>
      <c r="J6870" s="8">
        <v>-67.807500000000005</v>
      </c>
      <c r="K6870">
        <f t="shared" si="80"/>
        <v>8300</v>
      </c>
      <c r="L6870" t="s">
        <v>636</v>
      </c>
      <c r="M6870" t="s">
        <v>636</v>
      </c>
      <c r="N6870" t="s">
        <v>577</v>
      </c>
      <c r="O6870" s="12">
        <v>2005</v>
      </c>
      <c r="P6870" s="12">
        <v>12</v>
      </c>
      <c r="Q6870" s="12">
        <v>2006</v>
      </c>
      <c r="R6870" s="12">
        <v>9</v>
      </c>
      <c r="S6870">
        <v>10</v>
      </c>
      <c r="T6870" s="7">
        <v>6</v>
      </c>
      <c r="U6870">
        <v>6</v>
      </c>
      <c r="V6870" t="s">
        <v>1060</v>
      </c>
      <c r="W6870">
        <f t="shared" si="79"/>
        <v>360</v>
      </c>
      <c r="X6870" s="5">
        <v>3</v>
      </c>
      <c r="Y6870" s="15" t="s">
        <v>48</v>
      </c>
      <c r="Z6870" t="s">
        <v>90</v>
      </c>
      <c r="AA6870" t="s">
        <v>91</v>
      </c>
      <c r="AB6870">
        <v>0</v>
      </c>
      <c r="AC6870" s="68" t="s">
        <v>1493</v>
      </c>
      <c r="AD6870" s="68" t="s">
        <v>1650</v>
      </c>
      <c r="AE6870" t="s">
        <v>1492</v>
      </c>
    </row>
    <row r="6871" spans="1:31" ht="14.4" x14ac:dyDescent="0.3">
      <c r="A6871">
        <v>57</v>
      </c>
      <c r="B6871" t="s">
        <v>24</v>
      </c>
      <c r="C6871" t="s">
        <v>380</v>
      </c>
      <c r="D6871" t="s">
        <v>381</v>
      </c>
      <c r="E6871">
        <v>2014</v>
      </c>
      <c r="F6871" t="s">
        <v>38</v>
      </c>
      <c r="G6871" t="s">
        <v>930</v>
      </c>
      <c r="H6871" s="3" t="s">
        <v>931</v>
      </c>
      <c r="I6871" s="8">
        <v>-21.4</v>
      </c>
      <c r="J6871" s="8">
        <v>-41.066667000000002</v>
      </c>
      <c r="K6871">
        <v>12000000</v>
      </c>
      <c r="L6871" t="s">
        <v>67</v>
      </c>
      <c r="M6871" t="s">
        <v>932</v>
      </c>
      <c r="N6871" t="s">
        <v>933</v>
      </c>
      <c r="O6871" s="12">
        <v>2008</v>
      </c>
      <c r="P6871" s="12">
        <v>8</v>
      </c>
      <c r="Q6871" s="12">
        <v>2008</v>
      </c>
      <c r="R6871" s="12">
        <v>7</v>
      </c>
      <c r="S6871">
        <v>12</v>
      </c>
      <c r="T6871" s="7">
        <v>12</v>
      </c>
      <c r="U6871">
        <v>5</v>
      </c>
      <c r="V6871" t="s">
        <v>1183</v>
      </c>
      <c r="W6871">
        <f t="shared" si="79"/>
        <v>360</v>
      </c>
      <c r="X6871" s="5">
        <v>2</v>
      </c>
      <c r="Y6871" s="15" t="s">
        <v>48</v>
      </c>
      <c r="Z6871" t="s">
        <v>49</v>
      </c>
      <c r="AA6871" t="s">
        <v>50</v>
      </c>
      <c r="AB6871">
        <v>1</v>
      </c>
      <c r="AC6871" s="3" t="s">
        <v>1495</v>
      </c>
      <c r="AD6871" s="3" t="s">
        <v>1639</v>
      </c>
      <c r="AE6871" s="3" t="s">
        <v>1494</v>
      </c>
    </row>
    <row r="6872" spans="1:31" ht="14.4" x14ac:dyDescent="0.3">
      <c r="A6872">
        <v>57</v>
      </c>
      <c r="B6872" t="s">
        <v>24</v>
      </c>
      <c r="C6872" t="s">
        <v>380</v>
      </c>
      <c r="D6872" t="s">
        <v>381</v>
      </c>
      <c r="E6872">
        <v>2014</v>
      </c>
      <c r="F6872" t="s">
        <v>38</v>
      </c>
      <c r="G6872" t="s">
        <v>930</v>
      </c>
      <c r="H6872" s="3" t="s">
        <v>931</v>
      </c>
      <c r="I6872" s="8">
        <v>-21.4</v>
      </c>
      <c r="J6872" s="8">
        <v>-41.066667000000002</v>
      </c>
      <c r="K6872">
        <v>12000000</v>
      </c>
      <c r="L6872" t="s">
        <v>67</v>
      </c>
      <c r="M6872" t="s">
        <v>932</v>
      </c>
      <c r="N6872" t="s">
        <v>933</v>
      </c>
      <c r="O6872" s="12">
        <v>2008</v>
      </c>
      <c r="P6872" s="12">
        <v>8</v>
      </c>
      <c r="Q6872" s="12">
        <v>2008</v>
      </c>
      <c r="R6872" s="12">
        <v>7</v>
      </c>
      <c r="S6872">
        <v>12</v>
      </c>
      <c r="T6872" s="7">
        <v>12</v>
      </c>
      <c r="U6872">
        <v>5</v>
      </c>
      <c r="V6872" t="s">
        <v>1183</v>
      </c>
      <c r="W6872">
        <f t="shared" si="79"/>
        <v>360</v>
      </c>
      <c r="X6872" s="5">
        <v>2</v>
      </c>
      <c r="Y6872" s="15" t="s">
        <v>48</v>
      </c>
      <c r="Z6872" t="s">
        <v>49</v>
      </c>
      <c r="AA6872" t="s">
        <v>52</v>
      </c>
      <c r="AB6872">
        <v>0</v>
      </c>
      <c r="AC6872" s="3" t="s">
        <v>1495</v>
      </c>
      <c r="AD6872" s="3" t="s">
        <v>1639</v>
      </c>
      <c r="AE6872" s="3" t="s">
        <v>1494</v>
      </c>
    </row>
    <row r="6873" spans="1:31" ht="14.4" x14ac:dyDescent="0.3">
      <c r="A6873">
        <v>57</v>
      </c>
      <c r="B6873" t="s">
        <v>24</v>
      </c>
      <c r="C6873" t="s">
        <v>380</v>
      </c>
      <c r="D6873" t="s">
        <v>381</v>
      </c>
      <c r="E6873">
        <v>2014</v>
      </c>
      <c r="F6873" t="s">
        <v>38</v>
      </c>
      <c r="G6873" t="s">
        <v>930</v>
      </c>
      <c r="H6873" s="3" t="s">
        <v>931</v>
      </c>
      <c r="I6873" s="8">
        <v>-21.4</v>
      </c>
      <c r="J6873" s="8">
        <v>-41.066667000000002</v>
      </c>
      <c r="K6873">
        <v>12000000</v>
      </c>
      <c r="L6873" t="s">
        <v>67</v>
      </c>
      <c r="M6873" t="s">
        <v>932</v>
      </c>
      <c r="N6873" t="s">
        <v>933</v>
      </c>
      <c r="O6873" s="12">
        <v>2008</v>
      </c>
      <c r="P6873" s="12">
        <v>8</v>
      </c>
      <c r="Q6873" s="12">
        <v>2008</v>
      </c>
      <c r="R6873" s="12">
        <v>7</v>
      </c>
      <c r="S6873">
        <v>12</v>
      </c>
      <c r="T6873" s="7">
        <v>12</v>
      </c>
      <c r="U6873">
        <v>5</v>
      </c>
      <c r="V6873" t="s">
        <v>1183</v>
      </c>
      <c r="W6873">
        <f t="shared" si="79"/>
        <v>360</v>
      </c>
      <c r="X6873" s="5">
        <v>2</v>
      </c>
      <c r="Y6873" s="15" t="s">
        <v>48</v>
      </c>
      <c r="Z6873" t="s">
        <v>55</v>
      </c>
      <c r="AA6873" t="s">
        <v>1065</v>
      </c>
      <c r="AB6873">
        <v>0</v>
      </c>
      <c r="AC6873" s="3" t="s">
        <v>1495</v>
      </c>
      <c r="AD6873" s="3" t="s">
        <v>1639</v>
      </c>
      <c r="AE6873" s="3" t="s">
        <v>1494</v>
      </c>
    </row>
    <row r="6874" spans="1:31" ht="14.4" x14ac:dyDescent="0.3">
      <c r="A6874">
        <v>57</v>
      </c>
      <c r="B6874" t="s">
        <v>24</v>
      </c>
      <c r="C6874" t="s">
        <v>380</v>
      </c>
      <c r="D6874" t="s">
        <v>381</v>
      </c>
      <c r="E6874">
        <v>2014</v>
      </c>
      <c r="F6874" t="s">
        <v>38</v>
      </c>
      <c r="G6874" t="s">
        <v>930</v>
      </c>
      <c r="H6874" s="3" t="s">
        <v>931</v>
      </c>
      <c r="I6874" s="8">
        <v>-21.4</v>
      </c>
      <c r="J6874" s="8">
        <v>-41.066667000000002</v>
      </c>
      <c r="K6874">
        <v>12000000</v>
      </c>
      <c r="L6874" t="s">
        <v>67</v>
      </c>
      <c r="M6874" t="s">
        <v>932</v>
      </c>
      <c r="N6874" t="s">
        <v>933</v>
      </c>
      <c r="O6874" s="12">
        <v>2008</v>
      </c>
      <c r="P6874" s="12">
        <v>8</v>
      </c>
      <c r="Q6874" s="12">
        <v>2008</v>
      </c>
      <c r="R6874" s="12">
        <v>7</v>
      </c>
      <c r="S6874">
        <v>12</v>
      </c>
      <c r="T6874" s="7">
        <v>12</v>
      </c>
      <c r="U6874">
        <v>5</v>
      </c>
      <c r="V6874" t="s">
        <v>1183</v>
      </c>
      <c r="W6874">
        <f t="shared" si="79"/>
        <v>360</v>
      </c>
      <c r="X6874" s="5">
        <v>2</v>
      </c>
      <c r="Y6874" s="15" t="s">
        <v>48</v>
      </c>
      <c r="Z6874" t="s">
        <v>55</v>
      </c>
      <c r="AA6874" t="s">
        <v>1085</v>
      </c>
      <c r="AB6874">
        <v>0</v>
      </c>
      <c r="AC6874" s="3" t="s">
        <v>1495</v>
      </c>
      <c r="AD6874" s="3" t="s">
        <v>1639</v>
      </c>
      <c r="AE6874" s="3" t="s">
        <v>1494</v>
      </c>
    </row>
    <row r="6875" spans="1:31" ht="14.4" x14ac:dyDescent="0.3">
      <c r="A6875">
        <v>57</v>
      </c>
      <c r="B6875" t="s">
        <v>24</v>
      </c>
      <c r="C6875" t="s">
        <v>380</v>
      </c>
      <c r="D6875" t="s">
        <v>381</v>
      </c>
      <c r="E6875">
        <v>2014</v>
      </c>
      <c r="F6875" t="s">
        <v>38</v>
      </c>
      <c r="G6875" t="s">
        <v>930</v>
      </c>
      <c r="H6875" s="3" t="s">
        <v>931</v>
      </c>
      <c r="I6875" s="8">
        <v>-21.4</v>
      </c>
      <c r="J6875" s="8">
        <v>-41.066667000000002</v>
      </c>
      <c r="K6875">
        <v>12000000</v>
      </c>
      <c r="L6875" t="s">
        <v>67</v>
      </c>
      <c r="M6875" t="s">
        <v>932</v>
      </c>
      <c r="N6875" t="s">
        <v>933</v>
      </c>
      <c r="O6875" s="12">
        <v>2008</v>
      </c>
      <c r="P6875" s="12">
        <v>8</v>
      </c>
      <c r="Q6875" s="12">
        <v>2008</v>
      </c>
      <c r="R6875" s="12">
        <v>7</v>
      </c>
      <c r="S6875">
        <v>12</v>
      </c>
      <c r="T6875" s="7">
        <v>12</v>
      </c>
      <c r="U6875">
        <v>5</v>
      </c>
      <c r="V6875" t="s">
        <v>1183</v>
      </c>
      <c r="W6875">
        <f t="shared" si="79"/>
        <v>360</v>
      </c>
      <c r="X6875" s="5">
        <v>2</v>
      </c>
      <c r="Y6875" s="15" t="s">
        <v>48</v>
      </c>
      <c r="Z6875" t="s">
        <v>55</v>
      </c>
      <c r="AA6875" t="s">
        <v>56</v>
      </c>
      <c r="AB6875">
        <v>230</v>
      </c>
      <c r="AC6875" s="3" t="s">
        <v>1495</v>
      </c>
      <c r="AD6875" s="3" t="s">
        <v>1639</v>
      </c>
      <c r="AE6875" s="3" t="s">
        <v>1494</v>
      </c>
    </row>
    <row r="6876" spans="1:31" ht="14.4" x14ac:dyDescent="0.3">
      <c r="A6876">
        <v>57</v>
      </c>
      <c r="B6876" t="s">
        <v>24</v>
      </c>
      <c r="C6876" t="s">
        <v>380</v>
      </c>
      <c r="D6876" t="s">
        <v>381</v>
      </c>
      <c r="E6876">
        <v>2014</v>
      </c>
      <c r="F6876" t="s">
        <v>38</v>
      </c>
      <c r="G6876" t="s">
        <v>930</v>
      </c>
      <c r="H6876" s="3" t="s">
        <v>931</v>
      </c>
      <c r="I6876" s="8">
        <v>-21.4</v>
      </c>
      <c r="J6876" s="8">
        <v>-41.066667000000002</v>
      </c>
      <c r="K6876">
        <v>12000000</v>
      </c>
      <c r="L6876" t="s">
        <v>67</v>
      </c>
      <c r="M6876" t="s">
        <v>932</v>
      </c>
      <c r="N6876" t="s">
        <v>933</v>
      </c>
      <c r="O6876" s="12">
        <v>2008</v>
      </c>
      <c r="P6876" s="12">
        <v>8</v>
      </c>
      <c r="Q6876" s="12">
        <v>2008</v>
      </c>
      <c r="R6876" s="12">
        <v>7</v>
      </c>
      <c r="S6876">
        <v>12</v>
      </c>
      <c r="T6876" s="7">
        <v>12</v>
      </c>
      <c r="U6876">
        <v>5</v>
      </c>
      <c r="V6876" t="s">
        <v>1183</v>
      </c>
      <c r="W6876">
        <f t="shared" si="79"/>
        <v>360</v>
      </c>
      <c r="X6876" s="5">
        <v>2</v>
      </c>
      <c r="Y6876" s="15" t="s">
        <v>48</v>
      </c>
      <c r="Z6876" t="s">
        <v>55</v>
      </c>
      <c r="AA6876" t="s">
        <v>1091</v>
      </c>
      <c r="AB6876">
        <v>0</v>
      </c>
      <c r="AC6876" s="3" t="s">
        <v>1495</v>
      </c>
      <c r="AD6876" s="3" t="s">
        <v>1639</v>
      </c>
      <c r="AE6876" s="3" t="s">
        <v>1494</v>
      </c>
    </row>
    <row r="6877" spans="1:31" ht="14.4" x14ac:dyDescent="0.3">
      <c r="A6877">
        <v>57</v>
      </c>
      <c r="B6877" t="s">
        <v>24</v>
      </c>
      <c r="C6877" t="s">
        <v>380</v>
      </c>
      <c r="D6877" t="s">
        <v>381</v>
      </c>
      <c r="E6877">
        <v>2014</v>
      </c>
      <c r="F6877" t="s">
        <v>38</v>
      </c>
      <c r="G6877" t="s">
        <v>930</v>
      </c>
      <c r="H6877" s="3" t="s">
        <v>931</v>
      </c>
      <c r="I6877" s="8">
        <v>-21.4</v>
      </c>
      <c r="J6877" s="8">
        <v>-41.066667000000002</v>
      </c>
      <c r="K6877">
        <v>12000000</v>
      </c>
      <c r="L6877" t="s">
        <v>67</v>
      </c>
      <c r="M6877" t="s">
        <v>932</v>
      </c>
      <c r="N6877" t="s">
        <v>933</v>
      </c>
      <c r="O6877" s="12">
        <v>2008</v>
      </c>
      <c r="P6877" s="12">
        <v>8</v>
      </c>
      <c r="Q6877" s="12">
        <v>2008</v>
      </c>
      <c r="R6877" s="12">
        <v>7</v>
      </c>
      <c r="S6877">
        <v>12</v>
      </c>
      <c r="T6877" s="7">
        <v>12</v>
      </c>
      <c r="U6877">
        <v>5</v>
      </c>
      <c r="V6877" t="s">
        <v>1183</v>
      </c>
      <c r="W6877">
        <f t="shared" si="79"/>
        <v>360</v>
      </c>
      <c r="X6877" s="5">
        <v>2</v>
      </c>
      <c r="Y6877" s="15" t="s">
        <v>48</v>
      </c>
      <c r="Z6877" t="s">
        <v>55</v>
      </c>
      <c r="AA6877" t="s">
        <v>59</v>
      </c>
      <c r="AB6877">
        <v>5</v>
      </c>
      <c r="AC6877" s="3" t="s">
        <v>1495</v>
      </c>
      <c r="AD6877" s="3" t="s">
        <v>1639</v>
      </c>
      <c r="AE6877" s="3" t="s">
        <v>1494</v>
      </c>
    </row>
    <row r="6878" spans="1:31" ht="14.4" x14ac:dyDescent="0.3">
      <c r="A6878">
        <v>57</v>
      </c>
      <c r="B6878" t="s">
        <v>24</v>
      </c>
      <c r="C6878" t="s">
        <v>380</v>
      </c>
      <c r="D6878" t="s">
        <v>381</v>
      </c>
      <c r="E6878">
        <v>2014</v>
      </c>
      <c r="F6878" t="s">
        <v>38</v>
      </c>
      <c r="G6878" t="s">
        <v>930</v>
      </c>
      <c r="H6878" s="3" t="s">
        <v>931</v>
      </c>
      <c r="I6878" s="8">
        <v>-21.4</v>
      </c>
      <c r="J6878" s="8">
        <v>-41.066667000000002</v>
      </c>
      <c r="K6878">
        <v>12000000</v>
      </c>
      <c r="L6878" t="s">
        <v>67</v>
      </c>
      <c r="M6878" t="s">
        <v>932</v>
      </c>
      <c r="N6878" t="s">
        <v>933</v>
      </c>
      <c r="O6878" s="12">
        <v>2008</v>
      </c>
      <c r="P6878" s="12">
        <v>8</v>
      </c>
      <c r="Q6878" s="12">
        <v>2008</v>
      </c>
      <c r="R6878" s="12">
        <v>7</v>
      </c>
      <c r="S6878">
        <v>12</v>
      </c>
      <c r="T6878" s="7">
        <v>12</v>
      </c>
      <c r="U6878">
        <v>5</v>
      </c>
      <c r="V6878" t="s">
        <v>1183</v>
      </c>
      <c r="W6878">
        <f t="shared" si="79"/>
        <v>360</v>
      </c>
      <c r="X6878" s="5">
        <v>2</v>
      </c>
      <c r="Y6878" s="15" t="s">
        <v>48</v>
      </c>
      <c r="Z6878" t="s">
        <v>55</v>
      </c>
      <c r="AA6878" t="s">
        <v>62</v>
      </c>
      <c r="AB6878">
        <v>2</v>
      </c>
      <c r="AC6878" s="3" t="s">
        <v>1495</v>
      </c>
      <c r="AD6878" s="3" t="s">
        <v>1639</v>
      </c>
      <c r="AE6878" s="3" t="s">
        <v>1494</v>
      </c>
    </row>
    <row r="6879" spans="1:31" ht="14.4" x14ac:dyDescent="0.3">
      <c r="A6879">
        <v>57</v>
      </c>
      <c r="B6879" t="s">
        <v>24</v>
      </c>
      <c r="C6879" t="s">
        <v>380</v>
      </c>
      <c r="D6879" t="s">
        <v>381</v>
      </c>
      <c r="E6879">
        <v>2014</v>
      </c>
      <c r="F6879" t="s">
        <v>38</v>
      </c>
      <c r="G6879" t="s">
        <v>930</v>
      </c>
      <c r="H6879" s="3" t="s">
        <v>931</v>
      </c>
      <c r="I6879" s="8">
        <v>-21.4</v>
      </c>
      <c r="J6879" s="8">
        <v>-41.066667000000002</v>
      </c>
      <c r="K6879">
        <v>12000000</v>
      </c>
      <c r="L6879" t="s">
        <v>67</v>
      </c>
      <c r="M6879" t="s">
        <v>932</v>
      </c>
      <c r="N6879" t="s">
        <v>933</v>
      </c>
      <c r="O6879" s="12">
        <v>2008</v>
      </c>
      <c r="P6879" s="12">
        <v>8</v>
      </c>
      <c r="Q6879" s="12">
        <v>2008</v>
      </c>
      <c r="R6879" s="12">
        <v>7</v>
      </c>
      <c r="S6879">
        <v>12</v>
      </c>
      <c r="T6879" s="7">
        <v>12</v>
      </c>
      <c r="U6879">
        <v>5</v>
      </c>
      <c r="V6879" t="s">
        <v>1183</v>
      </c>
      <c r="W6879">
        <f t="shared" si="79"/>
        <v>360</v>
      </c>
      <c r="X6879" s="5">
        <v>2</v>
      </c>
      <c r="Y6879" s="15" t="s">
        <v>48</v>
      </c>
      <c r="Z6879" t="s">
        <v>55</v>
      </c>
      <c r="AA6879" t="s">
        <v>70</v>
      </c>
      <c r="AB6879">
        <v>23</v>
      </c>
      <c r="AC6879" s="3" t="s">
        <v>1495</v>
      </c>
      <c r="AD6879" s="3" t="s">
        <v>1639</v>
      </c>
      <c r="AE6879" s="3" t="s">
        <v>1494</v>
      </c>
    </row>
    <row r="6880" spans="1:31" ht="14.4" x14ac:dyDescent="0.3">
      <c r="A6880">
        <v>57</v>
      </c>
      <c r="B6880" t="s">
        <v>24</v>
      </c>
      <c r="C6880" t="s">
        <v>380</v>
      </c>
      <c r="D6880" t="s">
        <v>381</v>
      </c>
      <c r="E6880">
        <v>2014</v>
      </c>
      <c r="F6880" t="s">
        <v>38</v>
      </c>
      <c r="G6880" t="s">
        <v>930</v>
      </c>
      <c r="H6880" s="3" t="s">
        <v>931</v>
      </c>
      <c r="I6880" s="8">
        <v>-21.4</v>
      </c>
      <c r="J6880" s="8">
        <v>-41.066667000000002</v>
      </c>
      <c r="K6880">
        <v>12000000</v>
      </c>
      <c r="L6880" t="s">
        <v>67</v>
      </c>
      <c r="M6880" t="s">
        <v>932</v>
      </c>
      <c r="N6880" t="s">
        <v>933</v>
      </c>
      <c r="O6880" s="12">
        <v>2008</v>
      </c>
      <c r="P6880" s="12">
        <v>8</v>
      </c>
      <c r="Q6880" s="12">
        <v>2008</v>
      </c>
      <c r="R6880" s="12">
        <v>7</v>
      </c>
      <c r="S6880">
        <v>12</v>
      </c>
      <c r="T6880" s="7">
        <v>12</v>
      </c>
      <c r="U6880">
        <v>5</v>
      </c>
      <c r="V6880" t="s">
        <v>1183</v>
      </c>
      <c r="W6880">
        <f t="shared" si="79"/>
        <v>360</v>
      </c>
      <c r="X6880" s="5">
        <v>2</v>
      </c>
      <c r="Y6880" s="15" t="s">
        <v>48</v>
      </c>
      <c r="Z6880" t="s">
        <v>55</v>
      </c>
      <c r="AA6880" t="s">
        <v>73</v>
      </c>
      <c r="AB6880">
        <v>12</v>
      </c>
      <c r="AC6880" s="3" t="s">
        <v>1495</v>
      </c>
      <c r="AD6880" s="3" t="s">
        <v>1639</v>
      </c>
      <c r="AE6880" s="3" t="s">
        <v>1494</v>
      </c>
    </row>
    <row r="6881" spans="1:31" ht="14.4" x14ac:dyDescent="0.3">
      <c r="A6881">
        <v>57</v>
      </c>
      <c r="B6881" t="s">
        <v>24</v>
      </c>
      <c r="C6881" t="s">
        <v>380</v>
      </c>
      <c r="D6881" t="s">
        <v>381</v>
      </c>
      <c r="E6881">
        <v>2014</v>
      </c>
      <c r="F6881" t="s">
        <v>38</v>
      </c>
      <c r="G6881" t="s">
        <v>930</v>
      </c>
      <c r="H6881" s="3" t="s">
        <v>931</v>
      </c>
      <c r="I6881" s="8">
        <v>-21.4</v>
      </c>
      <c r="J6881" s="8">
        <v>-41.066667000000002</v>
      </c>
      <c r="K6881">
        <v>12000000</v>
      </c>
      <c r="L6881" t="s">
        <v>67</v>
      </c>
      <c r="M6881" t="s">
        <v>932</v>
      </c>
      <c r="N6881" t="s">
        <v>933</v>
      </c>
      <c r="O6881" s="12">
        <v>2008</v>
      </c>
      <c r="P6881" s="12">
        <v>8</v>
      </c>
      <c r="Q6881" s="12">
        <v>2008</v>
      </c>
      <c r="R6881" s="12">
        <v>7</v>
      </c>
      <c r="S6881">
        <v>12</v>
      </c>
      <c r="T6881" s="7">
        <v>12</v>
      </c>
      <c r="U6881">
        <v>5</v>
      </c>
      <c r="V6881" t="s">
        <v>1183</v>
      </c>
      <c r="W6881">
        <f t="shared" si="79"/>
        <v>360</v>
      </c>
      <c r="X6881" s="5">
        <v>2</v>
      </c>
      <c r="Y6881" s="15" t="s">
        <v>48</v>
      </c>
      <c r="Z6881" t="s">
        <v>55</v>
      </c>
      <c r="AA6881" t="s">
        <v>76</v>
      </c>
      <c r="AB6881">
        <v>0</v>
      </c>
      <c r="AC6881" s="3" t="s">
        <v>1495</v>
      </c>
      <c r="AD6881" s="3" t="s">
        <v>1639</v>
      </c>
      <c r="AE6881" s="3" t="s">
        <v>1494</v>
      </c>
    </row>
    <row r="6882" spans="1:31" ht="14.4" x14ac:dyDescent="0.3">
      <c r="A6882">
        <v>57</v>
      </c>
      <c r="B6882" t="s">
        <v>24</v>
      </c>
      <c r="C6882" t="s">
        <v>380</v>
      </c>
      <c r="D6882" t="s">
        <v>381</v>
      </c>
      <c r="E6882">
        <v>2014</v>
      </c>
      <c r="F6882" t="s">
        <v>38</v>
      </c>
      <c r="G6882" t="s">
        <v>930</v>
      </c>
      <c r="H6882" s="3" t="s">
        <v>931</v>
      </c>
      <c r="I6882" s="8">
        <v>-21.4</v>
      </c>
      <c r="J6882" s="8">
        <v>-41.066667000000002</v>
      </c>
      <c r="K6882">
        <v>12000000</v>
      </c>
      <c r="L6882" t="s">
        <v>67</v>
      </c>
      <c r="M6882" t="s">
        <v>932</v>
      </c>
      <c r="N6882" t="s">
        <v>933</v>
      </c>
      <c r="O6882" s="12">
        <v>2008</v>
      </c>
      <c r="P6882" s="12">
        <v>8</v>
      </c>
      <c r="Q6882" s="12">
        <v>2008</v>
      </c>
      <c r="R6882" s="12">
        <v>7</v>
      </c>
      <c r="S6882">
        <v>12</v>
      </c>
      <c r="T6882" s="7">
        <v>12</v>
      </c>
      <c r="U6882">
        <v>5</v>
      </c>
      <c r="V6882" t="s">
        <v>1183</v>
      </c>
      <c r="W6882">
        <f t="shared" si="79"/>
        <v>360</v>
      </c>
      <c r="X6882" s="5">
        <v>2</v>
      </c>
      <c r="Y6882" s="15" t="s">
        <v>48</v>
      </c>
      <c r="Z6882" t="s">
        <v>83</v>
      </c>
      <c r="AA6882" t="s">
        <v>1087</v>
      </c>
      <c r="AB6882">
        <v>1</v>
      </c>
      <c r="AC6882" s="3" t="s">
        <v>1495</v>
      </c>
      <c r="AD6882" s="3" t="s">
        <v>1639</v>
      </c>
      <c r="AE6882" s="3" t="s">
        <v>1494</v>
      </c>
    </row>
    <row r="6883" spans="1:31" ht="14.4" x14ac:dyDescent="0.3">
      <c r="A6883">
        <v>57</v>
      </c>
      <c r="B6883" t="s">
        <v>24</v>
      </c>
      <c r="C6883" t="s">
        <v>380</v>
      </c>
      <c r="D6883" t="s">
        <v>381</v>
      </c>
      <c r="E6883">
        <v>2014</v>
      </c>
      <c r="F6883" t="s">
        <v>38</v>
      </c>
      <c r="G6883" t="s">
        <v>930</v>
      </c>
      <c r="H6883" s="3" t="s">
        <v>931</v>
      </c>
      <c r="I6883" s="8">
        <v>-21.4</v>
      </c>
      <c r="J6883" s="8">
        <v>-41.066667000000002</v>
      </c>
      <c r="K6883">
        <v>12000000</v>
      </c>
      <c r="L6883" t="s">
        <v>67</v>
      </c>
      <c r="M6883" t="s">
        <v>932</v>
      </c>
      <c r="N6883" t="s">
        <v>933</v>
      </c>
      <c r="O6883" s="12">
        <v>2008</v>
      </c>
      <c r="P6883" s="12">
        <v>8</v>
      </c>
      <c r="Q6883" s="12">
        <v>2008</v>
      </c>
      <c r="R6883" s="12">
        <v>7</v>
      </c>
      <c r="S6883">
        <v>12</v>
      </c>
      <c r="T6883" s="7">
        <v>12</v>
      </c>
      <c r="U6883">
        <v>5</v>
      </c>
      <c r="V6883" t="s">
        <v>1183</v>
      </c>
      <c r="W6883">
        <f t="shared" si="79"/>
        <v>360</v>
      </c>
      <c r="X6883" s="5">
        <v>2</v>
      </c>
      <c r="Y6883" s="15" t="s">
        <v>48</v>
      </c>
      <c r="Z6883" t="s">
        <v>83</v>
      </c>
      <c r="AA6883" t="s">
        <v>84</v>
      </c>
      <c r="AB6883">
        <v>48</v>
      </c>
      <c r="AC6883" s="3" t="s">
        <v>1495</v>
      </c>
      <c r="AD6883" s="3" t="s">
        <v>1639</v>
      </c>
      <c r="AE6883" s="3" t="s">
        <v>1494</v>
      </c>
    </row>
    <row r="6884" spans="1:31" ht="14.4" x14ac:dyDescent="0.3">
      <c r="A6884">
        <v>57</v>
      </c>
      <c r="B6884" t="s">
        <v>24</v>
      </c>
      <c r="C6884" t="s">
        <v>380</v>
      </c>
      <c r="D6884" t="s">
        <v>381</v>
      </c>
      <c r="E6884">
        <v>2014</v>
      </c>
      <c r="F6884" t="s">
        <v>38</v>
      </c>
      <c r="G6884" t="s">
        <v>930</v>
      </c>
      <c r="H6884" s="3" t="s">
        <v>931</v>
      </c>
      <c r="I6884" s="8">
        <v>-21.4</v>
      </c>
      <c r="J6884" s="8">
        <v>-41.066667000000002</v>
      </c>
      <c r="K6884">
        <v>12000000</v>
      </c>
      <c r="L6884" t="s">
        <v>67</v>
      </c>
      <c r="M6884" t="s">
        <v>932</v>
      </c>
      <c r="N6884" t="s">
        <v>933</v>
      </c>
      <c r="O6884" s="12">
        <v>2008</v>
      </c>
      <c r="P6884" s="12">
        <v>8</v>
      </c>
      <c r="Q6884" s="12">
        <v>2008</v>
      </c>
      <c r="R6884" s="12">
        <v>7</v>
      </c>
      <c r="S6884">
        <v>12</v>
      </c>
      <c r="T6884" s="7">
        <v>12</v>
      </c>
      <c r="U6884">
        <v>5</v>
      </c>
      <c r="V6884" t="s">
        <v>1183</v>
      </c>
      <c r="W6884">
        <f t="shared" si="79"/>
        <v>360</v>
      </c>
      <c r="X6884" s="5">
        <v>2</v>
      </c>
      <c r="Y6884" s="15" t="s">
        <v>48</v>
      </c>
      <c r="Z6884" t="s">
        <v>83</v>
      </c>
      <c r="AA6884" t="s">
        <v>87</v>
      </c>
      <c r="AB6884">
        <v>120</v>
      </c>
      <c r="AC6884" s="3" t="s">
        <v>1495</v>
      </c>
      <c r="AD6884" s="3" t="s">
        <v>1639</v>
      </c>
      <c r="AE6884" s="3" t="s">
        <v>1494</v>
      </c>
    </row>
    <row r="6885" spans="1:31" ht="14.4" x14ac:dyDescent="0.3">
      <c r="A6885">
        <v>57</v>
      </c>
      <c r="B6885" t="s">
        <v>24</v>
      </c>
      <c r="C6885" t="s">
        <v>380</v>
      </c>
      <c r="D6885" t="s">
        <v>381</v>
      </c>
      <c r="E6885">
        <v>2014</v>
      </c>
      <c r="F6885" t="s">
        <v>38</v>
      </c>
      <c r="G6885" t="s">
        <v>930</v>
      </c>
      <c r="H6885" s="3" t="s">
        <v>931</v>
      </c>
      <c r="I6885" s="8">
        <v>-21.4</v>
      </c>
      <c r="J6885" s="8">
        <v>-41.066667000000002</v>
      </c>
      <c r="K6885">
        <v>12000000</v>
      </c>
      <c r="L6885" t="s">
        <v>67</v>
      </c>
      <c r="M6885" t="s">
        <v>932</v>
      </c>
      <c r="N6885" t="s">
        <v>933</v>
      </c>
      <c r="O6885" s="12">
        <v>2008</v>
      </c>
      <c r="P6885" s="12">
        <v>8</v>
      </c>
      <c r="Q6885" s="12">
        <v>2008</v>
      </c>
      <c r="R6885" s="12">
        <v>7</v>
      </c>
      <c r="S6885">
        <v>12</v>
      </c>
      <c r="T6885" s="7">
        <v>12</v>
      </c>
      <c r="U6885">
        <v>5</v>
      </c>
      <c r="V6885" t="s">
        <v>1183</v>
      </c>
      <c r="W6885">
        <f t="shared" si="79"/>
        <v>360</v>
      </c>
      <c r="X6885" s="5">
        <v>2</v>
      </c>
      <c r="Y6885" s="15" t="s">
        <v>48</v>
      </c>
      <c r="Z6885" t="s">
        <v>90</v>
      </c>
      <c r="AA6885" t="s">
        <v>91</v>
      </c>
      <c r="AB6885">
        <v>2</v>
      </c>
      <c r="AC6885" s="3" t="s">
        <v>1495</v>
      </c>
      <c r="AD6885" s="3" t="s">
        <v>1639</v>
      </c>
      <c r="AE6885" s="3" t="s">
        <v>1494</v>
      </c>
    </row>
    <row r="6886" spans="1:31" ht="14.4" x14ac:dyDescent="0.3">
      <c r="A6886">
        <v>57</v>
      </c>
      <c r="B6886" t="s">
        <v>24</v>
      </c>
      <c r="C6886" t="s">
        <v>380</v>
      </c>
      <c r="D6886" t="s">
        <v>381</v>
      </c>
      <c r="E6886">
        <v>2014</v>
      </c>
      <c r="F6886" t="s">
        <v>934</v>
      </c>
      <c r="G6886" t="s">
        <v>935</v>
      </c>
      <c r="H6886" s="3" t="s">
        <v>936</v>
      </c>
      <c r="I6886" s="8">
        <v>-21.4</v>
      </c>
      <c r="J6886" s="8">
        <v>-42.033332999999999</v>
      </c>
      <c r="K6886">
        <v>9000000</v>
      </c>
      <c r="L6886" t="s">
        <v>67</v>
      </c>
      <c r="M6886" t="s">
        <v>937</v>
      </c>
      <c r="N6886" t="s">
        <v>933</v>
      </c>
      <c r="O6886" s="12">
        <v>2008</v>
      </c>
      <c r="P6886" s="12">
        <v>8</v>
      </c>
      <c r="Q6886" s="12">
        <v>2008</v>
      </c>
      <c r="R6886" s="12">
        <v>7</v>
      </c>
      <c r="S6886">
        <v>12</v>
      </c>
      <c r="T6886" s="7">
        <v>12</v>
      </c>
      <c r="U6886">
        <v>5</v>
      </c>
      <c r="V6886" t="s">
        <v>1183</v>
      </c>
      <c r="W6886">
        <f t="shared" si="79"/>
        <v>360</v>
      </c>
      <c r="X6886" s="5">
        <v>2</v>
      </c>
      <c r="Y6886" s="15" t="s">
        <v>48</v>
      </c>
      <c r="Z6886" t="s">
        <v>49</v>
      </c>
      <c r="AA6886" t="s">
        <v>50</v>
      </c>
      <c r="AB6886">
        <v>1</v>
      </c>
      <c r="AC6886" s="3" t="s">
        <v>1495</v>
      </c>
      <c r="AD6886" s="3" t="s">
        <v>1639</v>
      </c>
      <c r="AE6886" s="3" t="s">
        <v>1494</v>
      </c>
    </row>
    <row r="6887" spans="1:31" ht="14.4" x14ac:dyDescent="0.3">
      <c r="A6887">
        <v>57</v>
      </c>
      <c r="B6887" t="s">
        <v>24</v>
      </c>
      <c r="C6887" t="s">
        <v>380</v>
      </c>
      <c r="D6887" t="s">
        <v>381</v>
      </c>
      <c r="E6887">
        <v>2014</v>
      </c>
      <c r="F6887" t="s">
        <v>934</v>
      </c>
      <c r="G6887" t="s">
        <v>935</v>
      </c>
      <c r="H6887" s="3" t="s">
        <v>936</v>
      </c>
      <c r="I6887" s="8">
        <v>-21.4</v>
      </c>
      <c r="J6887" s="8">
        <v>-42.033332999999999</v>
      </c>
      <c r="K6887">
        <v>9000000</v>
      </c>
      <c r="L6887" t="s">
        <v>67</v>
      </c>
      <c r="M6887" t="s">
        <v>937</v>
      </c>
      <c r="N6887" t="s">
        <v>933</v>
      </c>
      <c r="O6887" s="12">
        <v>2008</v>
      </c>
      <c r="P6887" s="12">
        <v>8</v>
      </c>
      <c r="Q6887" s="12">
        <v>2008</v>
      </c>
      <c r="R6887" s="12">
        <v>7</v>
      </c>
      <c r="S6887">
        <v>12</v>
      </c>
      <c r="T6887" s="7">
        <v>12</v>
      </c>
      <c r="U6887">
        <v>5</v>
      </c>
      <c r="V6887" t="s">
        <v>1183</v>
      </c>
      <c r="W6887">
        <f t="shared" si="79"/>
        <v>360</v>
      </c>
      <c r="X6887" s="5">
        <v>2</v>
      </c>
      <c r="Y6887" s="15" t="s">
        <v>48</v>
      </c>
      <c r="Z6887" t="s">
        <v>49</v>
      </c>
      <c r="AA6887" t="s">
        <v>52</v>
      </c>
      <c r="AB6887">
        <v>3</v>
      </c>
      <c r="AC6887" s="3" t="s">
        <v>1495</v>
      </c>
      <c r="AD6887" s="3" t="s">
        <v>1639</v>
      </c>
      <c r="AE6887" s="3" t="s">
        <v>1494</v>
      </c>
    </row>
    <row r="6888" spans="1:31" ht="14.4" x14ac:dyDescent="0.3">
      <c r="A6888">
        <v>57</v>
      </c>
      <c r="B6888" t="s">
        <v>24</v>
      </c>
      <c r="C6888" t="s">
        <v>380</v>
      </c>
      <c r="D6888" t="s">
        <v>381</v>
      </c>
      <c r="E6888">
        <v>2014</v>
      </c>
      <c r="F6888" t="s">
        <v>934</v>
      </c>
      <c r="G6888" t="s">
        <v>935</v>
      </c>
      <c r="H6888" s="3" t="s">
        <v>936</v>
      </c>
      <c r="I6888" s="8">
        <v>-21.4</v>
      </c>
      <c r="J6888" s="8">
        <v>-42.033332999999999</v>
      </c>
      <c r="K6888">
        <v>9000000</v>
      </c>
      <c r="L6888" t="s">
        <v>67</v>
      </c>
      <c r="M6888" t="s">
        <v>937</v>
      </c>
      <c r="N6888" t="s">
        <v>933</v>
      </c>
      <c r="O6888" s="12">
        <v>2008</v>
      </c>
      <c r="P6888" s="12">
        <v>8</v>
      </c>
      <c r="Q6888" s="12">
        <v>2008</v>
      </c>
      <c r="R6888" s="12">
        <v>7</v>
      </c>
      <c r="S6888">
        <v>12</v>
      </c>
      <c r="T6888" s="7">
        <v>12</v>
      </c>
      <c r="U6888">
        <v>5</v>
      </c>
      <c r="V6888" t="s">
        <v>1183</v>
      </c>
      <c r="W6888">
        <f t="shared" si="79"/>
        <v>360</v>
      </c>
      <c r="X6888" s="5">
        <v>2</v>
      </c>
      <c r="Y6888" s="15" t="s">
        <v>48</v>
      </c>
      <c r="Z6888" t="s">
        <v>55</v>
      </c>
      <c r="AA6888" t="s">
        <v>1065</v>
      </c>
      <c r="AB6888">
        <v>0</v>
      </c>
      <c r="AC6888" s="3" t="s">
        <v>1495</v>
      </c>
      <c r="AD6888" s="3" t="s">
        <v>1639</v>
      </c>
      <c r="AE6888" s="3" t="s">
        <v>1494</v>
      </c>
    </row>
    <row r="6889" spans="1:31" ht="14.4" x14ac:dyDescent="0.3">
      <c r="A6889">
        <v>57</v>
      </c>
      <c r="B6889" t="s">
        <v>24</v>
      </c>
      <c r="C6889" t="s">
        <v>380</v>
      </c>
      <c r="D6889" t="s">
        <v>381</v>
      </c>
      <c r="E6889">
        <v>2014</v>
      </c>
      <c r="F6889" t="s">
        <v>934</v>
      </c>
      <c r="G6889" t="s">
        <v>935</v>
      </c>
      <c r="H6889" s="3" t="s">
        <v>936</v>
      </c>
      <c r="I6889" s="8">
        <v>-21.4</v>
      </c>
      <c r="J6889" s="8">
        <v>-42.033332999999999</v>
      </c>
      <c r="K6889">
        <v>9000000</v>
      </c>
      <c r="L6889" t="s">
        <v>67</v>
      </c>
      <c r="M6889" t="s">
        <v>937</v>
      </c>
      <c r="N6889" t="s">
        <v>933</v>
      </c>
      <c r="O6889" s="12">
        <v>2008</v>
      </c>
      <c r="P6889" s="12">
        <v>8</v>
      </c>
      <c r="Q6889" s="12">
        <v>2008</v>
      </c>
      <c r="R6889" s="12">
        <v>7</v>
      </c>
      <c r="S6889">
        <v>12</v>
      </c>
      <c r="T6889" s="7">
        <v>12</v>
      </c>
      <c r="U6889">
        <v>5</v>
      </c>
      <c r="V6889" t="s">
        <v>1183</v>
      </c>
      <c r="W6889">
        <f t="shared" si="79"/>
        <v>360</v>
      </c>
      <c r="X6889" s="5">
        <v>2</v>
      </c>
      <c r="Y6889" s="15" t="s">
        <v>48</v>
      </c>
      <c r="Z6889" t="s">
        <v>55</v>
      </c>
      <c r="AA6889" t="s">
        <v>1085</v>
      </c>
      <c r="AB6889">
        <v>0</v>
      </c>
      <c r="AC6889" s="3" t="s">
        <v>1495</v>
      </c>
      <c r="AD6889" s="3" t="s">
        <v>1639</v>
      </c>
      <c r="AE6889" s="3" t="s">
        <v>1494</v>
      </c>
    </row>
    <row r="6890" spans="1:31" ht="14.4" x14ac:dyDescent="0.3">
      <c r="A6890">
        <v>57</v>
      </c>
      <c r="B6890" t="s">
        <v>24</v>
      </c>
      <c r="C6890" t="s">
        <v>380</v>
      </c>
      <c r="D6890" t="s">
        <v>381</v>
      </c>
      <c r="E6890">
        <v>2014</v>
      </c>
      <c r="F6890" t="s">
        <v>934</v>
      </c>
      <c r="G6890" t="s">
        <v>935</v>
      </c>
      <c r="H6890" s="3" t="s">
        <v>936</v>
      </c>
      <c r="I6890" s="8">
        <v>-21.4</v>
      </c>
      <c r="J6890" s="8">
        <v>-42.033332999999999</v>
      </c>
      <c r="K6890">
        <v>9000000</v>
      </c>
      <c r="L6890" t="s">
        <v>67</v>
      </c>
      <c r="M6890" t="s">
        <v>937</v>
      </c>
      <c r="N6890" t="s">
        <v>933</v>
      </c>
      <c r="O6890" s="12">
        <v>2008</v>
      </c>
      <c r="P6890" s="12">
        <v>8</v>
      </c>
      <c r="Q6890" s="12">
        <v>2008</v>
      </c>
      <c r="R6890" s="12">
        <v>7</v>
      </c>
      <c r="S6890">
        <v>12</v>
      </c>
      <c r="T6890" s="7">
        <v>12</v>
      </c>
      <c r="U6890">
        <v>5</v>
      </c>
      <c r="V6890" t="s">
        <v>1183</v>
      </c>
      <c r="W6890">
        <f t="shared" si="79"/>
        <v>360</v>
      </c>
      <c r="X6890" s="5">
        <v>2</v>
      </c>
      <c r="Y6890" s="15" t="s">
        <v>48</v>
      </c>
      <c r="Z6890" t="s">
        <v>55</v>
      </c>
      <c r="AA6890" t="s">
        <v>56</v>
      </c>
      <c r="AB6890">
        <v>171</v>
      </c>
      <c r="AC6890" s="3" t="s">
        <v>1495</v>
      </c>
      <c r="AD6890" s="3" t="s">
        <v>1639</v>
      </c>
      <c r="AE6890" s="3" t="s">
        <v>1494</v>
      </c>
    </row>
    <row r="6891" spans="1:31" ht="14.4" x14ac:dyDescent="0.3">
      <c r="A6891">
        <v>57</v>
      </c>
      <c r="B6891" t="s">
        <v>24</v>
      </c>
      <c r="C6891" t="s">
        <v>380</v>
      </c>
      <c r="D6891" t="s">
        <v>381</v>
      </c>
      <c r="E6891">
        <v>2014</v>
      </c>
      <c r="F6891" t="s">
        <v>934</v>
      </c>
      <c r="G6891" t="s">
        <v>935</v>
      </c>
      <c r="H6891" s="3" t="s">
        <v>936</v>
      </c>
      <c r="I6891" s="8">
        <v>-21.4</v>
      </c>
      <c r="J6891" s="8">
        <v>-42.033332999999999</v>
      </c>
      <c r="K6891">
        <v>9000000</v>
      </c>
      <c r="L6891" t="s">
        <v>67</v>
      </c>
      <c r="M6891" t="s">
        <v>937</v>
      </c>
      <c r="N6891" t="s">
        <v>933</v>
      </c>
      <c r="O6891" s="12">
        <v>2008</v>
      </c>
      <c r="P6891" s="12">
        <v>8</v>
      </c>
      <c r="Q6891" s="12">
        <v>2008</v>
      </c>
      <c r="R6891" s="12">
        <v>7</v>
      </c>
      <c r="S6891">
        <v>12</v>
      </c>
      <c r="T6891" s="7">
        <v>12</v>
      </c>
      <c r="U6891">
        <v>5</v>
      </c>
      <c r="V6891" t="s">
        <v>1183</v>
      </c>
      <c r="W6891">
        <f t="shared" si="79"/>
        <v>360</v>
      </c>
      <c r="X6891" s="5">
        <v>2</v>
      </c>
      <c r="Y6891" s="15" t="s">
        <v>48</v>
      </c>
      <c r="Z6891" t="s">
        <v>55</v>
      </c>
      <c r="AA6891" t="s">
        <v>1091</v>
      </c>
      <c r="AB6891">
        <v>6</v>
      </c>
      <c r="AC6891" s="3" t="s">
        <v>1495</v>
      </c>
      <c r="AD6891" s="3" t="s">
        <v>1639</v>
      </c>
      <c r="AE6891" s="3" t="s">
        <v>1494</v>
      </c>
    </row>
    <row r="6892" spans="1:31" ht="14.4" x14ac:dyDescent="0.3">
      <c r="A6892">
        <v>57</v>
      </c>
      <c r="B6892" t="s">
        <v>24</v>
      </c>
      <c r="C6892" t="s">
        <v>380</v>
      </c>
      <c r="D6892" t="s">
        <v>381</v>
      </c>
      <c r="E6892">
        <v>2014</v>
      </c>
      <c r="F6892" t="s">
        <v>934</v>
      </c>
      <c r="G6892" t="s">
        <v>935</v>
      </c>
      <c r="H6892" s="3" t="s">
        <v>936</v>
      </c>
      <c r="I6892" s="8">
        <v>-21.4</v>
      </c>
      <c r="J6892" s="8">
        <v>-42.033332999999999</v>
      </c>
      <c r="K6892">
        <v>9000000</v>
      </c>
      <c r="L6892" t="s">
        <v>67</v>
      </c>
      <c r="M6892" t="s">
        <v>937</v>
      </c>
      <c r="N6892" t="s">
        <v>933</v>
      </c>
      <c r="O6892" s="12">
        <v>2008</v>
      </c>
      <c r="P6892" s="12">
        <v>8</v>
      </c>
      <c r="Q6892" s="12">
        <v>2008</v>
      </c>
      <c r="R6892" s="12">
        <v>7</v>
      </c>
      <c r="S6892">
        <v>12</v>
      </c>
      <c r="T6892" s="7">
        <v>12</v>
      </c>
      <c r="U6892">
        <v>5</v>
      </c>
      <c r="V6892" t="s">
        <v>1183</v>
      </c>
      <c r="W6892">
        <f t="shared" si="79"/>
        <v>360</v>
      </c>
      <c r="X6892" s="5">
        <v>2</v>
      </c>
      <c r="Y6892" s="15" t="s">
        <v>48</v>
      </c>
      <c r="Z6892" t="s">
        <v>55</v>
      </c>
      <c r="AA6892" t="s">
        <v>59</v>
      </c>
      <c r="AB6892">
        <v>2</v>
      </c>
      <c r="AC6892" s="3" t="s">
        <v>1495</v>
      </c>
      <c r="AD6892" s="3" t="s">
        <v>1639</v>
      </c>
      <c r="AE6892" s="3" t="s">
        <v>1494</v>
      </c>
    </row>
    <row r="6893" spans="1:31" ht="14.4" x14ac:dyDescent="0.3">
      <c r="A6893">
        <v>57</v>
      </c>
      <c r="B6893" t="s">
        <v>24</v>
      </c>
      <c r="C6893" t="s">
        <v>380</v>
      </c>
      <c r="D6893" t="s">
        <v>381</v>
      </c>
      <c r="E6893">
        <v>2014</v>
      </c>
      <c r="F6893" t="s">
        <v>934</v>
      </c>
      <c r="G6893" t="s">
        <v>935</v>
      </c>
      <c r="H6893" s="3" t="s">
        <v>936</v>
      </c>
      <c r="I6893" s="8">
        <v>-21.4</v>
      </c>
      <c r="J6893" s="8">
        <v>-42.033332999999999</v>
      </c>
      <c r="K6893">
        <v>9000000</v>
      </c>
      <c r="L6893" t="s">
        <v>67</v>
      </c>
      <c r="M6893" t="s">
        <v>937</v>
      </c>
      <c r="N6893" t="s">
        <v>933</v>
      </c>
      <c r="O6893" s="12">
        <v>2008</v>
      </c>
      <c r="P6893" s="12">
        <v>8</v>
      </c>
      <c r="Q6893" s="12">
        <v>2008</v>
      </c>
      <c r="R6893" s="12">
        <v>7</v>
      </c>
      <c r="S6893">
        <v>12</v>
      </c>
      <c r="T6893" s="7">
        <v>12</v>
      </c>
      <c r="U6893">
        <v>5</v>
      </c>
      <c r="V6893" t="s">
        <v>1183</v>
      </c>
      <c r="W6893">
        <f t="shared" si="79"/>
        <v>360</v>
      </c>
      <c r="X6893" s="5">
        <v>2</v>
      </c>
      <c r="Y6893" s="15" t="s">
        <v>48</v>
      </c>
      <c r="Z6893" t="s">
        <v>55</v>
      </c>
      <c r="AA6893" t="s">
        <v>62</v>
      </c>
      <c r="AB6893">
        <v>22</v>
      </c>
      <c r="AC6893" s="3" t="s">
        <v>1495</v>
      </c>
      <c r="AD6893" s="3" t="s">
        <v>1639</v>
      </c>
      <c r="AE6893" s="3" t="s">
        <v>1494</v>
      </c>
    </row>
    <row r="6894" spans="1:31" ht="14.4" x14ac:dyDescent="0.3">
      <c r="A6894">
        <v>57</v>
      </c>
      <c r="B6894" t="s">
        <v>24</v>
      </c>
      <c r="C6894" t="s">
        <v>380</v>
      </c>
      <c r="D6894" t="s">
        <v>381</v>
      </c>
      <c r="E6894">
        <v>2014</v>
      </c>
      <c r="F6894" t="s">
        <v>934</v>
      </c>
      <c r="G6894" t="s">
        <v>935</v>
      </c>
      <c r="H6894" s="3" t="s">
        <v>936</v>
      </c>
      <c r="I6894" s="8">
        <v>-21.4</v>
      </c>
      <c r="J6894" s="8">
        <v>-42.033332999999999</v>
      </c>
      <c r="K6894">
        <v>9000000</v>
      </c>
      <c r="L6894" t="s">
        <v>67</v>
      </c>
      <c r="M6894" t="s">
        <v>937</v>
      </c>
      <c r="N6894" t="s">
        <v>933</v>
      </c>
      <c r="O6894" s="12">
        <v>2008</v>
      </c>
      <c r="P6894" s="12">
        <v>8</v>
      </c>
      <c r="Q6894" s="12">
        <v>2008</v>
      </c>
      <c r="R6894" s="12">
        <v>7</v>
      </c>
      <c r="S6894">
        <v>12</v>
      </c>
      <c r="T6894" s="7">
        <v>12</v>
      </c>
      <c r="U6894">
        <v>5</v>
      </c>
      <c r="V6894" t="s">
        <v>1183</v>
      </c>
      <c r="W6894">
        <f t="shared" si="79"/>
        <v>360</v>
      </c>
      <c r="X6894" s="5">
        <v>2</v>
      </c>
      <c r="Y6894" s="15" t="s">
        <v>48</v>
      </c>
      <c r="Z6894" t="s">
        <v>55</v>
      </c>
      <c r="AA6894" t="s">
        <v>70</v>
      </c>
      <c r="AB6894">
        <v>10</v>
      </c>
      <c r="AC6894" s="3" t="s">
        <v>1495</v>
      </c>
      <c r="AD6894" s="3" t="s">
        <v>1639</v>
      </c>
      <c r="AE6894" s="3" t="s">
        <v>1494</v>
      </c>
    </row>
    <row r="6895" spans="1:31" ht="14.4" x14ac:dyDescent="0.3">
      <c r="A6895">
        <v>57</v>
      </c>
      <c r="B6895" t="s">
        <v>24</v>
      </c>
      <c r="C6895" t="s">
        <v>380</v>
      </c>
      <c r="D6895" t="s">
        <v>381</v>
      </c>
      <c r="E6895">
        <v>2014</v>
      </c>
      <c r="F6895" t="s">
        <v>934</v>
      </c>
      <c r="G6895" t="s">
        <v>935</v>
      </c>
      <c r="H6895" s="3" t="s">
        <v>936</v>
      </c>
      <c r="I6895" s="8">
        <v>-21.4</v>
      </c>
      <c r="J6895" s="8">
        <v>-42.033332999999999</v>
      </c>
      <c r="K6895">
        <v>9000000</v>
      </c>
      <c r="L6895" t="s">
        <v>67</v>
      </c>
      <c r="M6895" t="s">
        <v>937</v>
      </c>
      <c r="N6895" t="s">
        <v>933</v>
      </c>
      <c r="O6895" s="12">
        <v>2008</v>
      </c>
      <c r="P6895" s="12">
        <v>8</v>
      </c>
      <c r="Q6895" s="12">
        <v>2008</v>
      </c>
      <c r="R6895" s="12">
        <v>7</v>
      </c>
      <c r="S6895">
        <v>12</v>
      </c>
      <c r="T6895" s="7">
        <v>12</v>
      </c>
      <c r="U6895">
        <v>5</v>
      </c>
      <c r="V6895" t="s">
        <v>1183</v>
      </c>
      <c r="W6895">
        <f t="shared" si="79"/>
        <v>360</v>
      </c>
      <c r="X6895" s="5">
        <v>2</v>
      </c>
      <c r="Y6895" s="15" t="s">
        <v>48</v>
      </c>
      <c r="Z6895" t="s">
        <v>55</v>
      </c>
      <c r="AA6895" t="s">
        <v>73</v>
      </c>
      <c r="AB6895">
        <v>213</v>
      </c>
      <c r="AC6895" s="3" t="s">
        <v>1495</v>
      </c>
      <c r="AD6895" s="3" t="s">
        <v>1639</v>
      </c>
      <c r="AE6895" s="3" t="s">
        <v>1494</v>
      </c>
    </row>
    <row r="6896" spans="1:31" ht="14.4" x14ac:dyDescent="0.3">
      <c r="A6896">
        <v>57</v>
      </c>
      <c r="B6896" t="s">
        <v>24</v>
      </c>
      <c r="C6896" t="s">
        <v>380</v>
      </c>
      <c r="D6896" t="s">
        <v>381</v>
      </c>
      <c r="E6896">
        <v>2014</v>
      </c>
      <c r="F6896" t="s">
        <v>934</v>
      </c>
      <c r="G6896" t="s">
        <v>935</v>
      </c>
      <c r="H6896" s="3" t="s">
        <v>936</v>
      </c>
      <c r="I6896" s="8">
        <v>-21.4</v>
      </c>
      <c r="J6896" s="8">
        <v>-42.033332999999999</v>
      </c>
      <c r="K6896">
        <v>9000000</v>
      </c>
      <c r="L6896" t="s">
        <v>67</v>
      </c>
      <c r="M6896" t="s">
        <v>937</v>
      </c>
      <c r="N6896" t="s">
        <v>933</v>
      </c>
      <c r="O6896" s="12">
        <v>2008</v>
      </c>
      <c r="P6896" s="12">
        <v>8</v>
      </c>
      <c r="Q6896" s="12">
        <v>2008</v>
      </c>
      <c r="R6896" s="12">
        <v>7</v>
      </c>
      <c r="S6896">
        <v>12</v>
      </c>
      <c r="T6896" s="7">
        <v>12</v>
      </c>
      <c r="U6896">
        <v>5</v>
      </c>
      <c r="V6896" t="s">
        <v>1183</v>
      </c>
      <c r="W6896">
        <f t="shared" si="79"/>
        <v>360</v>
      </c>
      <c r="X6896" s="5">
        <v>2</v>
      </c>
      <c r="Y6896" s="15" t="s">
        <v>48</v>
      </c>
      <c r="Z6896" t="s">
        <v>55</v>
      </c>
      <c r="AA6896" t="s">
        <v>76</v>
      </c>
      <c r="AB6896">
        <v>0</v>
      </c>
      <c r="AC6896" s="3" t="s">
        <v>1495</v>
      </c>
      <c r="AD6896" s="3" t="s">
        <v>1639</v>
      </c>
      <c r="AE6896" s="3" t="s">
        <v>1494</v>
      </c>
    </row>
    <row r="6897" spans="1:31" ht="14.4" x14ac:dyDescent="0.3">
      <c r="A6897">
        <v>57</v>
      </c>
      <c r="B6897" t="s">
        <v>24</v>
      </c>
      <c r="C6897" t="s">
        <v>380</v>
      </c>
      <c r="D6897" t="s">
        <v>381</v>
      </c>
      <c r="E6897">
        <v>2014</v>
      </c>
      <c r="F6897" t="s">
        <v>934</v>
      </c>
      <c r="G6897" t="s">
        <v>935</v>
      </c>
      <c r="H6897" s="3" t="s">
        <v>936</v>
      </c>
      <c r="I6897" s="8">
        <v>-21.4</v>
      </c>
      <c r="J6897" s="8">
        <v>-42.033332999999999</v>
      </c>
      <c r="K6897">
        <v>9000000</v>
      </c>
      <c r="L6897" t="s">
        <v>67</v>
      </c>
      <c r="M6897" t="s">
        <v>937</v>
      </c>
      <c r="N6897" t="s">
        <v>933</v>
      </c>
      <c r="O6897" s="12">
        <v>2008</v>
      </c>
      <c r="P6897" s="12">
        <v>8</v>
      </c>
      <c r="Q6897" s="12">
        <v>2008</v>
      </c>
      <c r="R6897" s="12">
        <v>7</v>
      </c>
      <c r="S6897">
        <v>12</v>
      </c>
      <c r="T6897" s="7">
        <v>12</v>
      </c>
      <c r="U6897">
        <v>5</v>
      </c>
      <c r="V6897" t="s">
        <v>1183</v>
      </c>
      <c r="W6897">
        <f t="shared" si="79"/>
        <v>360</v>
      </c>
      <c r="X6897" s="5">
        <v>2</v>
      </c>
      <c r="Y6897" s="15" t="s">
        <v>48</v>
      </c>
      <c r="Z6897" t="s">
        <v>83</v>
      </c>
      <c r="AA6897" t="s">
        <v>1087</v>
      </c>
      <c r="AB6897">
        <v>0</v>
      </c>
      <c r="AC6897" s="3" t="s">
        <v>1495</v>
      </c>
      <c r="AD6897" s="3" t="s">
        <v>1639</v>
      </c>
      <c r="AE6897" s="3" t="s">
        <v>1494</v>
      </c>
    </row>
    <row r="6898" spans="1:31" ht="14.4" x14ac:dyDescent="0.3">
      <c r="A6898">
        <v>57</v>
      </c>
      <c r="B6898" t="s">
        <v>24</v>
      </c>
      <c r="C6898" t="s">
        <v>380</v>
      </c>
      <c r="D6898" t="s">
        <v>381</v>
      </c>
      <c r="E6898">
        <v>2014</v>
      </c>
      <c r="F6898" t="s">
        <v>934</v>
      </c>
      <c r="G6898" t="s">
        <v>935</v>
      </c>
      <c r="H6898" s="3" t="s">
        <v>936</v>
      </c>
      <c r="I6898" s="8">
        <v>-21.4</v>
      </c>
      <c r="J6898" s="8">
        <v>-42.033332999999999</v>
      </c>
      <c r="K6898">
        <v>9000000</v>
      </c>
      <c r="L6898" t="s">
        <v>67</v>
      </c>
      <c r="M6898" t="s">
        <v>937</v>
      </c>
      <c r="N6898" t="s">
        <v>933</v>
      </c>
      <c r="O6898" s="12">
        <v>2008</v>
      </c>
      <c r="P6898" s="12">
        <v>8</v>
      </c>
      <c r="Q6898" s="12">
        <v>2008</v>
      </c>
      <c r="R6898" s="12">
        <v>7</v>
      </c>
      <c r="S6898">
        <v>12</v>
      </c>
      <c r="T6898" s="7">
        <v>12</v>
      </c>
      <c r="U6898">
        <v>5</v>
      </c>
      <c r="V6898" t="s">
        <v>1183</v>
      </c>
      <c r="W6898">
        <f t="shared" si="79"/>
        <v>360</v>
      </c>
      <c r="X6898" s="5">
        <v>2</v>
      </c>
      <c r="Y6898" s="15" t="s">
        <v>48</v>
      </c>
      <c r="Z6898" t="s">
        <v>83</v>
      </c>
      <c r="AA6898" t="s">
        <v>84</v>
      </c>
      <c r="AB6898">
        <v>306</v>
      </c>
      <c r="AC6898" s="3" t="s">
        <v>1495</v>
      </c>
      <c r="AD6898" s="3" t="s">
        <v>1639</v>
      </c>
      <c r="AE6898" s="3" t="s">
        <v>1494</v>
      </c>
    </row>
    <row r="6899" spans="1:31" ht="14.4" x14ac:dyDescent="0.3">
      <c r="A6899">
        <v>57</v>
      </c>
      <c r="B6899" t="s">
        <v>24</v>
      </c>
      <c r="C6899" t="s">
        <v>380</v>
      </c>
      <c r="D6899" t="s">
        <v>381</v>
      </c>
      <c r="E6899">
        <v>2014</v>
      </c>
      <c r="F6899" t="s">
        <v>934</v>
      </c>
      <c r="G6899" t="s">
        <v>935</v>
      </c>
      <c r="H6899" s="3" t="s">
        <v>936</v>
      </c>
      <c r="I6899" s="8">
        <v>-21.4</v>
      </c>
      <c r="J6899" s="8">
        <v>-42.033332999999999</v>
      </c>
      <c r="K6899">
        <v>9000000</v>
      </c>
      <c r="L6899" t="s">
        <v>67</v>
      </c>
      <c r="M6899" t="s">
        <v>937</v>
      </c>
      <c r="N6899" t="s">
        <v>933</v>
      </c>
      <c r="O6899" s="12">
        <v>2008</v>
      </c>
      <c r="P6899" s="12">
        <v>8</v>
      </c>
      <c r="Q6899" s="12">
        <v>2008</v>
      </c>
      <c r="R6899" s="12">
        <v>7</v>
      </c>
      <c r="S6899">
        <v>12</v>
      </c>
      <c r="T6899" s="7">
        <v>12</v>
      </c>
      <c r="U6899">
        <v>5</v>
      </c>
      <c r="V6899" t="s">
        <v>1183</v>
      </c>
      <c r="W6899">
        <f t="shared" si="79"/>
        <v>360</v>
      </c>
      <c r="X6899" s="5">
        <v>2</v>
      </c>
      <c r="Y6899" s="15" t="s">
        <v>48</v>
      </c>
      <c r="Z6899" t="s">
        <v>83</v>
      </c>
      <c r="AA6899" t="s">
        <v>87</v>
      </c>
      <c r="AB6899">
        <v>242</v>
      </c>
      <c r="AC6899" s="3" t="s">
        <v>1495</v>
      </c>
      <c r="AD6899" s="3" t="s">
        <v>1639</v>
      </c>
      <c r="AE6899" s="3" t="s">
        <v>1494</v>
      </c>
    </row>
    <row r="6900" spans="1:31" ht="14.4" x14ac:dyDescent="0.3">
      <c r="A6900">
        <v>57</v>
      </c>
      <c r="B6900" t="s">
        <v>24</v>
      </c>
      <c r="C6900" t="s">
        <v>380</v>
      </c>
      <c r="D6900" t="s">
        <v>381</v>
      </c>
      <c r="E6900">
        <v>2014</v>
      </c>
      <c r="F6900" t="s">
        <v>934</v>
      </c>
      <c r="G6900" t="s">
        <v>935</v>
      </c>
      <c r="H6900" s="3" t="s">
        <v>936</v>
      </c>
      <c r="I6900" s="8">
        <v>-21.4</v>
      </c>
      <c r="J6900" s="8">
        <v>-42.033332999999999</v>
      </c>
      <c r="K6900">
        <v>9000000</v>
      </c>
      <c r="L6900" t="s">
        <v>67</v>
      </c>
      <c r="M6900" t="s">
        <v>937</v>
      </c>
      <c r="N6900" t="s">
        <v>933</v>
      </c>
      <c r="O6900" s="12">
        <v>2008</v>
      </c>
      <c r="P6900" s="12">
        <v>8</v>
      </c>
      <c r="Q6900" s="12">
        <v>2008</v>
      </c>
      <c r="R6900" s="12">
        <v>7</v>
      </c>
      <c r="S6900">
        <v>12</v>
      </c>
      <c r="T6900" s="7">
        <v>12</v>
      </c>
      <c r="U6900">
        <v>5</v>
      </c>
      <c r="V6900" t="s">
        <v>1183</v>
      </c>
      <c r="W6900">
        <f t="shared" si="79"/>
        <v>360</v>
      </c>
      <c r="X6900" s="5">
        <v>2</v>
      </c>
      <c r="Y6900" s="15" t="s">
        <v>48</v>
      </c>
      <c r="Z6900" t="s">
        <v>90</v>
      </c>
      <c r="AA6900" t="s">
        <v>91</v>
      </c>
      <c r="AB6900">
        <v>2</v>
      </c>
      <c r="AC6900" s="3" t="s">
        <v>1495</v>
      </c>
      <c r="AD6900" s="3" t="s">
        <v>1639</v>
      </c>
      <c r="AE6900" s="3" t="s">
        <v>1494</v>
      </c>
    </row>
    <row r="6901" spans="1:31" ht="14.4" x14ac:dyDescent="0.3">
      <c r="A6901">
        <v>57</v>
      </c>
      <c r="B6901" t="s">
        <v>24</v>
      </c>
      <c r="C6901" t="s">
        <v>380</v>
      </c>
      <c r="D6901" t="s">
        <v>381</v>
      </c>
      <c r="E6901">
        <v>2014</v>
      </c>
      <c r="F6901" t="s">
        <v>938</v>
      </c>
      <c r="G6901" t="s">
        <v>939</v>
      </c>
      <c r="H6901" s="3" t="s">
        <v>940</v>
      </c>
      <c r="I6901" s="8">
        <v>-22.083333</v>
      </c>
      <c r="J6901" s="8">
        <v>-42.083333000000003</v>
      </c>
      <c r="K6901">
        <v>9000000</v>
      </c>
      <c r="L6901" t="s">
        <v>67</v>
      </c>
      <c r="M6901" t="s">
        <v>941</v>
      </c>
      <c r="N6901" t="s">
        <v>933</v>
      </c>
      <c r="O6901" s="12">
        <v>2008</v>
      </c>
      <c r="P6901" s="12">
        <v>8</v>
      </c>
      <c r="Q6901" s="12">
        <v>2008</v>
      </c>
      <c r="R6901" s="12">
        <v>7</v>
      </c>
      <c r="S6901">
        <v>12</v>
      </c>
      <c r="T6901" s="7">
        <v>12</v>
      </c>
      <c r="U6901">
        <v>5</v>
      </c>
      <c r="V6901" t="s">
        <v>1183</v>
      </c>
      <c r="W6901">
        <f t="shared" si="79"/>
        <v>360</v>
      </c>
      <c r="X6901" s="5">
        <v>2</v>
      </c>
      <c r="Y6901" s="15" t="s">
        <v>48</v>
      </c>
      <c r="Z6901" t="s">
        <v>49</v>
      </c>
      <c r="AA6901" t="s">
        <v>50</v>
      </c>
      <c r="AB6901">
        <v>4</v>
      </c>
      <c r="AC6901" s="3" t="s">
        <v>1495</v>
      </c>
      <c r="AD6901" s="3" t="s">
        <v>1639</v>
      </c>
      <c r="AE6901" s="3" t="s">
        <v>1494</v>
      </c>
    </row>
    <row r="6902" spans="1:31" ht="14.4" x14ac:dyDescent="0.3">
      <c r="A6902">
        <v>57</v>
      </c>
      <c r="B6902" t="s">
        <v>24</v>
      </c>
      <c r="C6902" t="s">
        <v>380</v>
      </c>
      <c r="D6902" t="s">
        <v>381</v>
      </c>
      <c r="E6902">
        <v>2014</v>
      </c>
      <c r="F6902" t="s">
        <v>938</v>
      </c>
      <c r="G6902" t="s">
        <v>939</v>
      </c>
      <c r="H6902" s="3" t="s">
        <v>940</v>
      </c>
      <c r="I6902" s="8">
        <v>-22.083333</v>
      </c>
      <c r="J6902" s="8">
        <v>-42.083333000000003</v>
      </c>
      <c r="K6902">
        <v>9000000</v>
      </c>
      <c r="L6902" t="s">
        <v>67</v>
      </c>
      <c r="M6902" t="s">
        <v>941</v>
      </c>
      <c r="N6902" t="s">
        <v>933</v>
      </c>
      <c r="O6902" s="12">
        <v>2008</v>
      </c>
      <c r="P6902" s="12">
        <v>8</v>
      </c>
      <c r="Q6902" s="12">
        <v>2008</v>
      </c>
      <c r="R6902" s="12">
        <v>7</v>
      </c>
      <c r="S6902">
        <v>12</v>
      </c>
      <c r="T6902" s="7">
        <v>12</v>
      </c>
      <c r="U6902">
        <v>5</v>
      </c>
      <c r="V6902" t="s">
        <v>1183</v>
      </c>
      <c r="W6902">
        <f t="shared" si="79"/>
        <v>360</v>
      </c>
      <c r="X6902" s="5">
        <v>2</v>
      </c>
      <c r="Y6902" s="15" t="s">
        <v>48</v>
      </c>
      <c r="Z6902" t="s">
        <v>49</v>
      </c>
      <c r="AA6902" t="s">
        <v>52</v>
      </c>
      <c r="AB6902">
        <v>0</v>
      </c>
      <c r="AC6902" s="3" t="s">
        <v>1495</v>
      </c>
      <c r="AD6902" s="3" t="s">
        <v>1639</v>
      </c>
      <c r="AE6902" s="3" t="s">
        <v>1494</v>
      </c>
    </row>
    <row r="6903" spans="1:31" ht="14.4" x14ac:dyDescent="0.3">
      <c r="A6903">
        <v>57</v>
      </c>
      <c r="B6903" t="s">
        <v>24</v>
      </c>
      <c r="C6903" t="s">
        <v>380</v>
      </c>
      <c r="D6903" t="s">
        <v>381</v>
      </c>
      <c r="E6903">
        <v>2014</v>
      </c>
      <c r="F6903" t="s">
        <v>938</v>
      </c>
      <c r="G6903" t="s">
        <v>939</v>
      </c>
      <c r="H6903" s="3" t="s">
        <v>940</v>
      </c>
      <c r="I6903" s="8">
        <v>-22.083333</v>
      </c>
      <c r="J6903" s="8">
        <v>-42.083333000000003</v>
      </c>
      <c r="K6903">
        <v>9000000</v>
      </c>
      <c r="L6903" t="s">
        <v>67</v>
      </c>
      <c r="M6903" t="s">
        <v>941</v>
      </c>
      <c r="N6903" t="s">
        <v>933</v>
      </c>
      <c r="O6903" s="12">
        <v>2008</v>
      </c>
      <c r="P6903" s="12">
        <v>8</v>
      </c>
      <c r="Q6903" s="12">
        <v>2008</v>
      </c>
      <c r="R6903" s="12">
        <v>7</v>
      </c>
      <c r="S6903">
        <v>12</v>
      </c>
      <c r="T6903" s="7">
        <v>12</v>
      </c>
      <c r="U6903">
        <v>5</v>
      </c>
      <c r="V6903" t="s">
        <v>1183</v>
      </c>
      <c r="W6903">
        <f t="shared" si="79"/>
        <v>360</v>
      </c>
      <c r="X6903" s="5">
        <v>2</v>
      </c>
      <c r="Y6903" s="15" t="s">
        <v>48</v>
      </c>
      <c r="Z6903" t="s">
        <v>55</v>
      </c>
      <c r="AA6903" t="s">
        <v>1065</v>
      </c>
      <c r="AB6903">
        <v>9</v>
      </c>
      <c r="AC6903" s="3" t="s">
        <v>1495</v>
      </c>
      <c r="AD6903" s="3" t="s">
        <v>1639</v>
      </c>
      <c r="AE6903" s="3" t="s">
        <v>1494</v>
      </c>
    </row>
    <row r="6904" spans="1:31" ht="14.4" x14ac:dyDescent="0.3">
      <c r="A6904">
        <v>57</v>
      </c>
      <c r="B6904" t="s">
        <v>24</v>
      </c>
      <c r="C6904" t="s">
        <v>380</v>
      </c>
      <c r="D6904" t="s">
        <v>381</v>
      </c>
      <c r="E6904">
        <v>2014</v>
      </c>
      <c r="F6904" t="s">
        <v>938</v>
      </c>
      <c r="G6904" t="s">
        <v>939</v>
      </c>
      <c r="H6904" s="3" t="s">
        <v>940</v>
      </c>
      <c r="I6904" s="8">
        <v>-22.083333</v>
      </c>
      <c r="J6904" s="8">
        <v>-42.083333000000003</v>
      </c>
      <c r="K6904">
        <v>9000000</v>
      </c>
      <c r="L6904" t="s">
        <v>67</v>
      </c>
      <c r="M6904" t="s">
        <v>941</v>
      </c>
      <c r="N6904" t="s">
        <v>933</v>
      </c>
      <c r="O6904" s="12">
        <v>2008</v>
      </c>
      <c r="P6904" s="12">
        <v>8</v>
      </c>
      <c r="Q6904" s="12">
        <v>2008</v>
      </c>
      <c r="R6904" s="12">
        <v>7</v>
      </c>
      <c r="S6904">
        <v>12</v>
      </c>
      <c r="T6904" s="7">
        <v>12</v>
      </c>
      <c r="U6904">
        <v>5</v>
      </c>
      <c r="V6904" t="s">
        <v>1183</v>
      </c>
      <c r="W6904">
        <f t="shared" si="79"/>
        <v>360</v>
      </c>
      <c r="X6904" s="5">
        <v>2</v>
      </c>
      <c r="Y6904" s="15" t="s">
        <v>48</v>
      </c>
      <c r="Z6904" t="s">
        <v>55</v>
      </c>
      <c r="AA6904" t="s">
        <v>1085</v>
      </c>
      <c r="AB6904">
        <v>1</v>
      </c>
      <c r="AC6904" s="3" t="s">
        <v>1495</v>
      </c>
      <c r="AD6904" s="3" t="s">
        <v>1639</v>
      </c>
      <c r="AE6904" s="3" t="s">
        <v>1494</v>
      </c>
    </row>
    <row r="6905" spans="1:31" ht="14.4" x14ac:dyDescent="0.3">
      <c r="A6905">
        <v>57</v>
      </c>
      <c r="B6905" t="s">
        <v>24</v>
      </c>
      <c r="C6905" t="s">
        <v>380</v>
      </c>
      <c r="D6905" t="s">
        <v>381</v>
      </c>
      <c r="E6905">
        <v>2014</v>
      </c>
      <c r="F6905" t="s">
        <v>938</v>
      </c>
      <c r="G6905" t="s">
        <v>939</v>
      </c>
      <c r="H6905" s="3" t="s">
        <v>940</v>
      </c>
      <c r="I6905" s="8">
        <v>-22.083333</v>
      </c>
      <c r="J6905" s="8">
        <v>-42.083333000000003</v>
      </c>
      <c r="K6905">
        <v>9000000</v>
      </c>
      <c r="L6905" t="s">
        <v>67</v>
      </c>
      <c r="M6905" t="s">
        <v>941</v>
      </c>
      <c r="N6905" t="s">
        <v>933</v>
      </c>
      <c r="O6905" s="12">
        <v>2008</v>
      </c>
      <c r="P6905" s="12">
        <v>8</v>
      </c>
      <c r="Q6905" s="12">
        <v>2008</v>
      </c>
      <c r="R6905" s="12">
        <v>7</v>
      </c>
      <c r="S6905">
        <v>12</v>
      </c>
      <c r="T6905" s="7">
        <v>12</v>
      </c>
      <c r="U6905">
        <v>5</v>
      </c>
      <c r="V6905" t="s">
        <v>1183</v>
      </c>
      <c r="W6905">
        <f t="shared" si="79"/>
        <v>360</v>
      </c>
      <c r="X6905" s="5">
        <v>2</v>
      </c>
      <c r="Y6905" s="15" t="s">
        <v>48</v>
      </c>
      <c r="Z6905" t="s">
        <v>55</v>
      </c>
      <c r="AA6905" t="s">
        <v>56</v>
      </c>
      <c r="AB6905">
        <v>20</v>
      </c>
      <c r="AC6905" s="3" t="s">
        <v>1495</v>
      </c>
      <c r="AD6905" s="3" t="s">
        <v>1639</v>
      </c>
      <c r="AE6905" s="3" t="s">
        <v>1494</v>
      </c>
    </row>
    <row r="6906" spans="1:31" ht="14.4" x14ac:dyDescent="0.3">
      <c r="A6906">
        <v>57</v>
      </c>
      <c r="B6906" t="s">
        <v>24</v>
      </c>
      <c r="C6906" t="s">
        <v>380</v>
      </c>
      <c r="D6906" t="s">
        <v>381</v>
      </c>
      <c r="E6906">
        <v>2014</v>
      </c>
      <c r="F6906" t="s">
        <v>938</v>
      </c>
      <c r="G6906" t="s">
        <v>939</v>
      </c>
      <c r="H6906" s="3" t="s">
        <v>940</v>
      </c>
      <c r="I6906" s="8">
        <v>-22.083333</v>
      </c>
      <c r="J6906" s="8">
        <v>-42.083333000000003</v>
      </c>
      <c r="K6906">
        <v>9000000</v>
      </c>
      <c r="L6906" t="s">
        <v>67</v>
      </c>
      <c r="M6906" t="s">
        <v>941</v>
      </c>
      <c r="N6906" t="s">
        <v>933</v>
      </c>
      <c r="O6906" s="12">
        <v>2008</v>
      </c>
      <c r="P6906" s="12">
        <v>8</v>
      </c>
      <c r="Q6906" s="12">
        <v>2008</v>
      </c>
      <c r="R6906" s="12">
        <v>7</v>
      </c>
      <c r="S6906">
        <v>12</v>
      </c>
      <c r="T6906" s="7">
        <v>12</v>
      </c>
      <c r="U6906">
        <v>5</v>
      </c>
      <c r="V6906" t="s">
        <v>1183</v>
      </c>
      <c r="W6906">
        <f t="shared" si="79"/>
        <v>360</v>
      </c>
      <c r="X6906" s="5">
        <v>2</v>
      </c>
      <c r="Y6906" s="15" t="s">
        <v>48</v>
      </c>
      <c r="Z6906" t="s">
        <v>55</v>
      </c>
      <c r="AA6906" t="s">
        <v>1091</v>
      </c>
      <c r="AB6906">
        <v>1</v>
      </c>
      <c r="AC6906" s="3" t="s">
        <v>1495</v>
      </c>
      <c r="AD6906" s="3" t="s">
        <v>1639</v>
      </c>
      <c r="AE6906" s="3" t="s">
        <v>1494</v>
      </c>
    </row>
    <row r="6907" spans="1:31" ht="14.4" x14ac:dyDescent="0.3">
      <c r="A6907">
        <v>57</v>
      </c>
      <c r="B6907" t="s">
        <v>24</v>
      </c>
      <c r="C6907" t="s">
        <v>380</v>
      </c>
      <c r="D6907" t="s">
        <v>381</v>
      </c>
      <c r="E6907">
        <v>2014</v>
      </c>
      <c r="F6907" t="s">
        <v>938</v>
      </c>
      <c r="G6907" t="s">
        <v>939</v>
      </c>
      <c r="H6907" s="3" t="s">
        <v>940</v>
      </c>
      <c r="I6907" s="8">
        <v>-22.083333</v>
      </c>
      <c r="J6907" s="8">
        <v>-42.083333000000003</v>
      </c>
      <c r="K6907">
        <v>9000000</v>
      </c>
      <c r="L6907" t="s">
        <v>67</v>
      </c>
      <c r="M6907" t="s">
        <v>941</v>
      </c>
      <c r="N6907" t="s">
        <v>933</v>
      </c>
      <c r="O6907" s="12">
        <v>2008</v>
      </c>
      <c r="P6907" s="12">
        <v>8</v>
      </c>
      <c r="Q6907" s="12">
        <v>2008</v>
      </c>
      <c r="R6907" s="12">
        <v>7</v>
      </c>
      <c r="S6907">
        <v>12</v>
      </c>
      <c r="T6907" s="7">
        <v>12</v>
      </c>
      <c r="U6907">
        <v>5</v>
      </c>
      <c r="V6907" t="s">
        <v>1183</v>
      </c>
      <c r="W6907">
        <f t="shared" si="79"/>
        <v>360</v>
      </c>
      <c r="X6907" s="5">
        <v>2</v>
      </c>
      <c r="Y6907" s="15" t="s">
        <v>48</v>
      </c>
      <c r="Z6907" t="s">
        <v>55</v>
      </c>
      <c r="AA6907" t="s">
        <v>59</v>
      </c>
      <c r="AB6907">
        <v>1</v>
      </c>
      <c r="AC6907" s="3" t="s">
        <v>1495</v>
      </c>
      <c r="AD6907" s="3" t="s">
        <v>1639</v>
      </c>
      <c r="AE6907" s="3" t="s">
        <v>1494</v>
      </c>
    </row>
    <row r="6908" spans="1:31" ht="14.4" x14ac:dyDescent="0.3">
      <c r="A6908">
        <v>57</v>
      </c>
      <c r="B6908" t="s">
        <v>24</v>
      </c>
      <c r="C6908" t="s">
        <v>380</v>
      </c>
      <c r="D6908" t="s">
        <v>381</v>
      </c>
      <c r="E6908">
        <v>2014</v>
      </c>
      <c r="F6908" t="s">
        <v>938</v>
      </c>
      <c r="G6908" t="s">
        <v>939</v>
      </c>
      <c r="H6908" s="3" t="s">
        <v>940</v>
      </c>
      <c r="I6908" s="8">
        <v>-22.083333</v>
      </c>
      <c r="J6908" s="8">
        <v>-42.083333000000003</v>
      </c>
      <c r="K6908">
        <v>9000000</v>
      </c>
      <c r="L6908" t="s">
        <v>67</v>
      </c>
      <c r="M6908" t="s">
        <v>941</v>
      </c>
      <c r="N6908" t="s">
        <v>933</v>
      </c>
      <c r="O6908" s="12">
        <v>2008</v>
      </c>
      <c r="P6908" s="12">
        <v>8</v>
      </c>
      <c r="Q6908" s="12">
        <v>2008</v>
      </c>
      <c r="R6908" s="12">
        <v>7</v>
      </c>
      <c r="S6908">
        <v>12</v>
      </c>
      <c r="T6908" s="7">
        <v>12</v>
      </c>
      <c r="U6908">
        <v>5</v>
      </c>
      <c r="V6908" t="s">
        <v>1183</v>
      </c>
      <c r="W6908">
        <f t="shared" si="79"/>
        <v>360</v>
      </c>
      <c r="X6908" s="5">
        <v>2</v>
      </c>
      <c r="Y6908" s="15" t="s">
        <v>48</v>
      </c>
      <c r="Z6908" t="s">
        <v>55</v>
      </c>
      <c r="AA6908" t="s">
        <v>62</v>
      </c>
      <c r="AB6908">
        <v>4</v>
      </c>
      <c r="AC6908" s="3" t="s">
        <v>1495</v>
      </c>
      <c r="AD6908" s="3" t="s">
        <v>1639</v>
      </c>
      <c r="AE6908" s="3" t="s">
        <v>1494</v>
      </c>
    </row>
    <row r="6909" spans="1:31" ht="14.4" x14ac:dyDescent="0.3">
      <c r="A6909">
        <v>57</v>
      </c>
      <c r="B6909" t="s">
        <v>24</v>
      </c>
      <c r="C6909" t="s">
        <v>380</v>
      </c>
      <c r="D6909" t="s">
        <v>381</v>
      </c>
      <c r="E6909">
        <v>2014</v>
      </c>
      <c r="F6909" t="s">
        <v>938</v>
      </c>
      <c r="G6909" t="s">
        <v>939</v>
      </c>
      <c r="H6909" s="3" t="s">
        <v>940</v>
      </c>
      <c r="I6909" s="8">
        <v>-22.083333</v>
      </c>
      <c r="J6909" s="8">
        <v>-42.083333000000003</v>
      </c>
      <c r="K6909">
        <v>9000000</v>
      </c>
      <c r="L6909" t="s">
        <v>67</v>
      </c>
      <c r="M6909" t="s">
        <v>941</v>
      </c>
      <c r="N6909" t="s">
        <v>933</v>
      </c>
      <c r="O6909" s="12">
        <v>2008</v>
      </c>
      <c r="P6909" s="12">
        <v>8</v>
      </c>
      <c r="Q6909" s="12">
        <v>2008</v>
      </c>
      <c r="R6909" s="12">
        <v>7</v>
      </c>
      <c r="S6909">
        <v>12</v>
      </c>
      <c r="T6909" s="7">
        <v>12</v>
      </c>
      <c r="U6909">
        <v>5</v>
      </c>
      <c r="V6909" t="s">
        <v>1183</v>
      </c>
      <c r="W6909">
        <f t="shared" si="79"/>
        <v>360</v>
      </c>
      <c r="X6909" s="5">
        <v>2</v>
      </c>
      <c r="Y6909" s="15" t="s">
        <v>48</v>
      </c>
      <c r="Z6909" t="s">
        <v>55</v>
      </c>
      <c r="AA6909" t="s">
        <v>70</v>
      </c>
      <c r="AB6909">
        <v>5</v>
      </c>
      <c r="AC6909" s="3" t="s">
        <v>1495</v>
      </c>
      <c r="AD6909" s="3" t="s">
        <v>1639</v>
      </c>
      <c r="AE6909" s="3" t="s">
        <v>1494</v>
      </c>
    </row>
    <row r="6910" spans="1:31" ht="14.4" x14ac:dyDescent="0.3">
      <c r="A6910">
        <v>57</v>
      </c>
      <c r="B6910" t="s">
        <v>24</v>
      </c>
      <c r="C6910" t="s">
        <v>380</v>
      </c>
      <c r="D6910" t="s">
        <v>381</v>
      </c>
      <c r="E6910">
        <v>2014</v>
      </c>
      <c r="F6910" t="s">
        <v>938</v>
      </c>
      <c r="G6910" t="s">
        <v>939</v>
      </c>
      <c r="H6910" s="3" t="s">
        <v>940</v>
      </c>
      <c r="I6910" s="8">
        <v>-22.083333</v>
      </c>
      <c r="J6910" s="8">
        <v>-42.083333000000003</v>
      </c>
      <c r="K6910">
        <v>9000000</v>
      </c>
      <c r="L6910" t="s">
        <v>67</v>
      </c>
      <c r="M6910" t="s">
        <v>941</v>
      </c>
      <c r="N6910" t="s">
        <v>933</v>
      </c>
      <c r="O6910" s="12">
        <v>2008</v>
      </c>
      <c r="P6910" s="12">
        <v>8</v>
      </c>
      <c r="Q6910" s="12">
        <v>2008</v>
      </c>
      <c r="R6910" s="12">
        <v>7</v>
      </c>
      <c r="S6910">
        <v>12</v>
      </c>
      <c r="T6910" s="7">
        <v>12</v>
      </c>
      <c r="U6910">
        <v>5</v>
      </c>
      <c r="V6910" t="s">
        <v>1183</v>
      </c>
      <c r="W6910">
        <f t="shared" si="79"/>
        <v>360</v>
      </c>
      <c r="X6910" s="5">
        <v>2</v>
      </c>
      <c r="Y6910" s="15" t="s">
        <v>48</v>
      </c>
      <c r="Z6910" t="s">
        <v>55</v>
      </c>
      <c r="AA6910" t="s">
        <v>73</v>
      </c>
      <c r="AB6910">
        <v>9</v>
      </c>
      <c r="AC6910" s="3" t="s">
        <v>1495</v>
      </c>
      <c r="AD6910" s="3" t="s">
        <v>1639</v>
      </c>
      <c r="AE6910" s="3" t="s">
        <v>1494</v>
      </c>
    </row>
    <row r="6911" spans="1:31" ht="14.4" x14ac:dyDescent="0.3">
      <c r="A6911">
        <v>57</v>
      </c>
      <c r="B6911" t="s">
        <v>24</v>
      </c>
      <c r="C6911" t="s">
        <v>380</v>
      </c>
      <c r="D6911" t="s">
        <v>381</v>
      </c>
      <c r="E6911">
        <v>2014</v>
      </c>
      <c r="F6911" t="s">
        <v>938</v>
      </c>
      <c r="G6911" t="s">
        <v>939</v>
      </c>
      <c r="H6911" s="3" t="s">
        <v>940</v>
      </c>
      <c r="I6911" s="8">
        <v>-22.083333</v>
      </c>
      <c r="J6911" s="8">
        <v>-42.083333000000003</v>
      </c>
      <c r="K6911">
        <v>9000000</v>
      </c>
      <c r="L6911" t="s">
        <v>67</v>
      </c>
      <c r="M6911" t="s">
        <v>941</v>
      </c>
      <c r="N6911" t="s">
        <v>933</v>
      </c>
      <c r="O6911" s="12">
        <v>2008</v>
      </c>
      <c r="P6911" s="12">
        <v>8</v>
      </c>
      <c r="Q6911" s="12">
        <v>2008</v>
      </c>
      <c r="R6911" s="12">
        <v>7</v>
      </c>
      <c r="S6911">
        <v>12</v>
      </c>
      <c r="T6911" s="7">
        <v>12</v>
      </c>
      <c r="U6911">
        <v>5</v>
      </c>
      <c r="V6911" t="s">
        <v>1183</v>
      </c>
      <c r="W6911">
        <f t="shared" si="79"/>
        <v>360</v>
      </c>
      <c r="X6911" s="5">
        <v>2</v>
      </c>
      <c r="Y6911" s="15" t="s">
        <v>48</v>
      </c>
      <c r="Z6911" t="s">
        <v>55</v>
      </c>
      <c r="AA6911" t="s">
        <v>76</v>
      </c>
      <c r="AB6911">
        <v>1</v>
      </c>
      <c r="AC6911" s="3" t="s">
        <v>1495</v>
      </c>
      <c r="AD6911" s="3" t="s">
        <v>1639</v>
      </c>
      <c r="AE6911" s="3" t="s">
        <v>1494</v>
      </c>
    </row>
    <row r="6912" spans="1:31" ht="14.4" x14ac:dyDescent="0.3">
      <c r="A6912">
        <v>57</v>
      </c>
      <c r="B6912" t="s">
        <v>24</v>
      </c>
      <c r="C6912" t="s">
        <v>380</v>
      </c>
      <c r="D6912" t="s">
        <v>381</v>
      </c>
      <c r="E6912">
        <v>2014</v>
      </c>
      <c r="F6912" t="s">
        <v>938</v>
      </c>
      <c r="G6912" t="s">
        <v>939</v>
      </c>
      <c r="H6912" s="3" t="s">
        <v>940</v>
      </c>
      <c r="I6912" s="8">
        <v>-22.083333</v>
      </c>
      <c r="J6912" s="8">
        <v>-42.083333000000003</v>
      </c>
      <c r="K6912">
        <v>9000000</v>
      </c>
      <c r="L6912" t="s">
        <v>67</v>
      </c>
      <c r="M6912" t="s">
        <v>941</v>
      </c>
      <c r="N6912" t="s">
        <v>933</v>
      </c>
      <c r="O6912" s="12">
        <v>2008</v>
      </c>
      <c r="P6912" s="12">
        <v>8</v>
      </c>
      <c r="Q6912" s="12">
        <v>2008</v>
      </c>
      <c r="R6912" s="12">
        <v>7</v>
      </c>
      <c r="S6912">
        <v>12</v>
      </c>
      <c r="T6912" s="7">
        <v>12</v>
      </c>
      <c r="U6912">
        <v>5</v>
      </c>
      <c r="V6912" t="s">
        <v>1183</v>
      </c>
      <c r="W6912">
        <f t="shared" si="79"/>
        <v>360</v>
      </c>
      <c r="X6912" s="5">
        <v>2</v>
      </c>
      <c r="Y6912" s="15" t="s">
        <v>48</v>
      </c>
      <c r="Z6912" t="s">
        <v>83</v>
      </c>
      <c r="AA6912" t="s">
        <v>1087</v>
      </c>
      <c r="AB6912">
        <v>0</v>
      </c>
      <c r="AC6912" s="3" t="s">
        <v>1495</v>
      </c>
      <c r="AD6912" s="3" t="s">
        <v>1639</v>
      </c>
      <c r="AE6912" s="3" t="s">
        <v>1494</v>
      </c>
    </row>
    <row r="6913" spans="1:31" ht="14.4" x14ac:dyDescent="0.3">
      <c r="A6913">
        <v>57</v>
      </c>
      <c r="B6913" t="s">
        <v>24</v>
      </c>
      <c r="C6913" t="s">
        <v>380</v>
      </c>
      <c r="D6913" t="s">
        <v>381</v>
      </c>
      <c r="E6913">
        <v>2014</v>
      </c>
      <c r="F6913" t="s">
        <v>938</v>
      </c>
      <c r="G6913" t="s">
        <v>939</v>
      </c>
      <c r="H6913" s="3" t="s">
        <v>940</v>
      </c>
      <c r="I6913" s="8">
        <v>-22.083333</v>
      </c>
      <c r="J6913" s="8">
        <v>-42.083333000000003</v>
      </c>
      <c r="K6913">
        <v>9000000</v>
      </c>
      <c r="L6913" t="s">
        <v>67</v>
      </c>
      <c r="M6913" t="s">
        <v>941</v>
      </c>
      <c r="N6913" t="s">
        <v>933</v>
      </c>
      <c r="O6913" s="12">
        <v>2008</v>
      </c>
      <c r="P6913" s="12">
        <v>8</v>
      </c>
      <c r="Q6913" s="12">
        <v>2008</v>
      </c>
      <c r="R6913" s="12">
        <v>7</v>
      </c>
      <c r="S6913">
        <v>12</v>
      </c>
      <c r="T6913" s="7">
        <v>12</v>
      </c>
      <c r="U6913">
        <v>5</v>
      </c>
      <c r="V6913" t="s">
        <v>1183</v>
      </c>
      <c r="W6913">
        <f t="shared" si="79"/>
        <v>360</v>
      </c>
      <c r="X6913" s="5">
        <v>2</v>
      </c>
      <c r="Y6913" s="15" t="s">
        <v>48</v>
      </c>
      <c r="Z6913" t="s">
        <v>83</v>
      </c>
      <c r="AA6913" t="s">
        <v>84</v>
      </c>
      <c r="AB6913">
        <v>170</v>
      </c>
      <c r="AC6913" s="3" t="s">
        <v>1495</v>
      </c>
      <c r="AD6913" s="3" t="s">
        <v>1639</v>
      </c>
      <c r="AE6913" s="3" t="s">
        <v>1494</v>
      </c>
    </row>
    <row r="6914" spans="1:31" ht="14.4" x14ac:dyDescent="0.3">
      <c r="A6914">
        <v>57</v>
      </c>
      <c r="B6914" t="s">
        <v>24</v>
      </c>
      <c r="C6914" t="s">
        <v>380</v>
      </c>
      <c r="D6914" t="s">
        <v>381</v>
      </c>
      <c r="E6914">
        <v>2014</v>
      </c>
      <c r="F6914" t="s">
        <v>938</v>
      </c>
      <c r="G6914" t="s">
        <v>939</v>
      </c>
      <c r="H6914" s="3" t="s">
        <v>940</v>
      </c>
      <c r="I6914" s="8">
        <v>-22.083333</v>
      </c>
      <c r="J6914" s="8">
        <v>-42.083333000000003</v>
      </c>
      <c r="K6914">
        <v>9000000</v>
      </c>
      <c r="L6914" t="s">
        <v>67</v>
      </c>
      <c r="M6914" t="s">
        <v>941</v>
      </c>
      <c r="N6914" t="s">
        <v>933</v>
      </c>
      <c r="O6914" s="12">
        <v>2008</v>
      </c>
      <c r="P6914" s="12">
        <v>8</v>
      </c>
      <c r="Q6914" s="12">
        <v>2008</v>
      </c>
      <c r="R6914" s="12">
        <v>7</v>
      </c>
      <c r="S6914">
        <v>12</v>
      </c>
      <c r="T6914" s="7">
        <v>12</v>
      </c>
      <c r="U6914">
        <v>5</v>
      </c>
      <c r="V6914" t="s">
        <v>1183</v>
      </c>
      <c r="W6914">
        <f t="shared" si="79"/>
        <v>360</v>
      </c>
      <c r="X6914" s="5">
        <v>2</v>
      </c>
      <c r="Y6914" s="15" t="s">
        <v>48</v>
      </c>
      <c r="Z6914" t="s">
        <v>83</v>
      </c>
      <c r="AA6914" t="s">
        <v>87</v>
      </c>
      <c r="AB6914">
        <v>63</v>
      </c>
      <c r="AC6914" s="3" t="s">
        <v>1495</v>
      </c>
      <c r="AD6914" s="3" t="s">
        <v>1639</v>
      </c>
      <c r="AE6914" s="3" t="s">
        <v>1494</v>
      </c>
    </row>
    <row r="6915" spans="1:31" ht="14.4" x14ac:dyDescent="0.3">
      <c r="A6915">
        <v>57</v>
      </c>
      <c r="B6915" t="s">
        <v>24</v>
      </c>
      <c r="C6915" t="s">
        <v>380</v>
      </c>
      <c r="D6915" t="s">
        <v>381</v>
      </c>
      <c r="E6915">
        <v>2014</v>
      </c>
      <c r="F6915" t="s">
        <v>938</v>
      </c>
      <c r="G6915" t="s">
        <v>939</v>
      </c>
      <c r="H6915" s="3" t="s">
        <v>940</v>
      </c>
      <c r="I6915" s="8">
        <v>-22.083333</v>
      </c>
      <c r="J6915" s="8">
        <v>-42.083333000000003</v>
      </c>
      <c r="K6915">
        <v>9000000</v>
      </c>
      <c r="L6915" t="s">
        <v>67</v>
      </c>
      <c r="M6915" t="s">
        <v>941</v>
      </c>
      <c r="N6915" t="s">
        <v>933</v>
      </c>
      <c r="O6915" s="12">
        <v>2008</v>
      </c>
      <c r="P6915" s="12">
        <v>8</v>
      </c>
      <c r="Q6915" s="12">
        <v>2008</v>
      </c>
      <c r="R6915" s="12">
        <v>7</v>
      </c>
      <c r="S6915">
        <v>12</v>
      </c>
      <c r="T6915" s="7">
        <v>12</v>
      </c>
      <c r="U6915">
        <v>5</v>
      </c>
      <c r="V6915" t="s">
        <v>1183</v>
      </c>
      <c r="W6915">
        <f t="shared" si="79"/>
        <v>360</v>
      </c>
      <c r="X6915" s="5">
        <v>2</v>
      </c>
      <c r="Y6915" s="15" t="s">
        <v>48</v>
      </c>
      <c r="Z6915" t="s">
        <v>90</v>
      </c>
      <c r="AA6915" t="s">
        <v>91</v>
      </c>
      <c r="AB6915">
        <v>0</v>
      </c>
      <c r="AC6915" s="3" t="s">
        <v>1495</v>
      </c>
      <c r="AD6915" s="3" t="s">
        <v>1639</v>
      </c>
      <c r="AE6915" s="3" t="s">
        <v>1494</v>
      </c>
    </row>
    <row r="6916" spans="1:31" ht="14.4" x14ac:dyDescent="0.3">
      <c r="A6916">
        <v>58</v>
      </c>
      <c r="B6916" t="s">
        <v>24</v>
      </c>
      <c r="C6916" t="s">
        <v>374</v>
      </c>
      <c r="D6916" t="s">
        <v>376</v>
      </c>
      <c r="E6916">
        <v>2012</v>
      </c>
      <c r="F6916" t="s">
        <v>942</v>
      </c>
      <c r="G6916" t="s">
        <v>943</v>
      </c>
      <c r="H6916" s="3" t="s">
        <v>944</v>
      </c>
      <c r="I6916" s="8">
        <v>-21.326667</v>
      </c>
      <c r="J6916" s="8">
        <v>-41.101111000000003</v>
      </c>
      <c r="K6916">
        <v>160000</v>
      </c>
      <c r="L6916" t="s">
        <v>67</v>
      </c>
      <c r="M6916" t="s">
        <v>945</v>
      </c>
      <c r="N6916" t="s">
        <v>946</v>
      </c>
      <c r="O6916" s="12">
        <v>2007</v>
      </c>
      <c r="P6916" s="12">
        <v>5</v>
      </c>
      <c r="Q6916" s="12">
        <v>2009</v>
      </c>
      <c r="R6916" s="12">
        <v>5</v>
      </c>
      <c r="S6916">
        <v>25</v>
      </c>
      <c r="T6916" s="7">
        <v>10</v>
      </c>
      <c r="U6916">
        <v>5</v>
      </c>
      <c r="V6916" t="s">
        <v>53</v>
      </c>
      <c r="W6916">
        <f t="shared" si="79"/>
        <v>360</v>
      </c>
      <c r="X6916" s="5">
        <v>1</v>
      </c>
      <c r="Y6916" s="15" t="s">
        <v>48</v>
      </c>
      <c r="Z6916" t="s">
        <v>55</v>
      </c>
      <c r="AA6916" t="s">
        <v>1065</v>
      </c>
      <c r="AB6916">
        <v>0</v>
      </c>
      <c r="AC6916" t="s">
        <v>1496</v>
      </c>
      <c r="AD6916" t="s">
        <v>1639</v>
      </c>
    </row>
    <row r="6917" spans="1:31" ht="14.4" x14ac:dyDescent="0.3">
      <c r="A6917">
        <v>58</v>
      </c>
      <c r="B6917" t="s">
        <v>24</v>
      </c>
      <c r="C6917" t="s">
        <v>374</v>
      </c>
      <c r="D6917" t="s">
        <v>376</v>
      </c>
      <c r="E6917">
        <v>2012</v>
      </c>
      <c r="F6917" t="s">
        <v>942</v>
      </c>
      <c r="G6917" t="s">
        <v>943</v>
      </c>
      <c r="H6917" s="3" t="s">
        <v>944</v>
      </c>
      <c r="I6917" s="8">
        <v>-21.326667</v>
      </c>
      <c r="J6917" s="8">
        <v>-41.101111000000003</v>
      </c>
      <c r="K6917">
        <v>160000</v>
      </c>
      <c r="L6917" t="s">
        <v>67</v>
      </c>
      <c r="M6917" t="s">
        <v>945</v>
      </c>
      <c r="N6917" t="s">
        <v>946</v>
      </c>
      <c r="O6917" s="12">
        <v>2007</v>
      </c>
      <c r="P6917" s="12">
        <v>5</v>
      </c>
      <c r="Q6917" s="12">
        <v>2009</v>
      </c>
      <c r="R6917" s="12">
        <v>5</v>
      </c>
      <c r="S6917">
        <v>25</v>
      </c>
      <c r="T6917" s="7">
        <v>10</v>
      </c>
      <c r="U6917">
        <v>5</v>
      </c>
      <c r="V6917" t="s">
        <v>53</v>
      </c>
      <c r="W6917">
        <f t="shared" si="79"/>
        <v>360</v>
      </c>
      <c r="X6917" s="5">
        <v>1</v>
      </c>
      <c r="Y6917" s="15" t="s">
        <v>48</v>
      </c>
      <c r="Z6917" t="s">
        <v>55</v>
      </c>
      <c r="AA6917" t="s">
        <v>56</v>
      </c>
      <c r="AB6917">
        <v>61</v>
      </c>
      <c r="AC6917" t="s">
        <v>1496</v>
      </c>
      <c r="AD6917" t="s">
        <v>1639</v>
      </c>
    </row>
    <row r="6918" spans="1:31" ht="14.4" x14ac:dyDescent="0.3">
      <c r="A6918">
        <v>58</v>
      </c>
      <c r="B6918" t="s">
        <v>24</v>
      </c>
      <c r="C6918" t="s">
        <v>374</v>
      </c>
      <c r="D6918" t="s">
        <v>376</v>
      </c>
      <c r="E6918">
        <v>2012</v>
      </c>
      <c r="F6918" t="s">
        <v>942</v>
      </c>
      <c r="G6918" t="s">
        <v>943</v>
      </c>
      <c r="H6918" s="3" t="s">
        <v>944</v>
      </c>
      <c r="I6918" s="8">
        <v>-21.326667</v>
      </c>
      <c r="J6918" s="8">
        <v>-41.101111000000003</v>
      </c>
      <c r="K6918">
        <v>160000</v>
      </c>
      <c r="L6918" t="s">
        <v>67</v>
      </c>
      <c r="M6918" t="s">
        <v>945</v>
      </c>
      <c r="N6918" t="s">
        <v>1213</v>
      </c>
      <c r="O6918" s="12">
        <v>2007</v>
      </c>
      <c r="P6918" s="12">
        <v>5</v>
      </c>
      <c r="Q6918" s="12">
        <v>2009</v>
      </c>
      <c r="R6918" s="12">
        <v>5</v>
      </c>
      <c r="S6918">
        <v>25</v>
      </c>
      <c r="T6918" s="7">
        <v>10</v>
      </c>
      <c r="U6918">
        <v>5</v>
      </c>
      <c r="V6918" t="s">
        <v>53</v>
      </c>
      <c r="W6918">
        <f t="shared" si="79"/>
        <v>360</v>
      </c>
      <c r="X6918" s="5">
        <v>1</v>
      </c>
      <c r="Y6918" s="15" t="s">
        <v>48</v>
      </c>
      <c r="Z6918" t="s">
        <v>55</v>
      </c>
      <c r="AA6918" t="s">
        <v>59</v>
      </c>
      <c r="AB6918">
        <v>0</v>
      </c>
      <c r="AC6918" t="s">
        <v>1496</v>
      </c>
      <c r="AD6918" t="s">
        <v>1639</v>
      </c>
    </row>
    <row r="6919" spans="1:31" ht="14.4" x14ac:dyDescent="0.3">
      <c r="A6919">
        <v>58</v>
      </c>
      <c r="B6919" t="s">
        <v>24</v>
      </c>
      <c r="C6919" t="s">
        <v>374</v>
      </c>
      <c r="D6919" t="s">
        <v>376</v>
      </c>
      <c r="E6919">
        <v>2012</v>
      </c>
      <c r="F6919" t="s">
        <v>942</v>
      </c>
      <c r="G6919" t="s">
        <v>943</v>
      </c>
      <c r="H6919" s="3" t="s">
        <v>944</v>
      </c>
      <c r="I6919" s="8">
        <v>-21.326667</v>
      </c>
      <c r="J6919" s="8">
        <v>-41.101111000000003</v>
      </c>
      <c r="K6919">
        <v>160000</v>
      </c>
      <c r="L6919" t="s">
        <v>67</v>
      </c>
      <c r="M6919" t="s">
        <v>945</v>
      </c>
      <c r="N6919" t="s">
        <v>1213</v>
      </c>
      <c r="O6919" s="12">
        <v>2007</v>
      </c>
      <c r="P6919" s="12">
        <v>5</v>
      </c>
      <c r="Q6919" s="12">
        <v>2009</v>
      </c>
      <c r="R6919" s="12">
        <v>5</v>
      </c>
      <c r="S6919">
        <v>25</v>
      </c>
      <c r="T6919" s="7">
        <v>10</v>
      </c>
      <c r="U6919">
        <v>5</v>
      </c>
      <c r="V6919" t="s">
        <v>53</v>
      </c>
      <c r="W6919">
        <f t="shared" si="79"/>
        <v>360</v>
      </c>
      <c r="X6919" s="5">
        <v>1</v>
      </c>
      <c r="Y6919" s="15" t="s">
        <v>48</v>
      </c>
      <c r="Z6919" t="s">
        <v>55</v>
      </c>
      <c r="AA6919" t="s">
        <v>62</v>
      </c>
      <c r="AB6919">
        <v>0</v>
      </c>
      <c r="AC6919" t="s">
        <v>1496</v>
      </c>
      <c r="AD6919" t="s">
        <v>1639</v>
      </c>
    </row>
    <row r="6920" spans="1:31" ht="14.4" x14ac:dyDescent="0.3">
      <c r="A6920">
        <v>58</v>
      </c>
      <c r="B6920" t="s">
        <v>24</v>
      </c>
      <c r="C6920" t="s">
        <v>374</v>
      </c>
      <c r="D6920" t="s">
        <v>376</v>
      </c>
      <c r="E6920">
        <v>2012</v>
      </c>
      <c r="F6920" t="s">
        <v>942</v>
      </c>
      <c r="G6920" t="s">
        <v>943</v>
      </c>
      <c r="H6920" s="3" t="s">
        <v>944</v>
      </c>
      <c r="I6920" s="8">
        <v>-21.326667</v>
      </c>
      <c r="J6920" s="8">
        <v>-41.101111000000003</v>
      </c>
      <c r="K6920">
        <v>160000</v>
      </c>
      <c r="L6920" t="s">
        <v>67</v>
      </c>
      <c r="M6920" t="s">
        <v>945</v>
      </c>
      <c r="N6920" t="s">
        <v>1213</v>
      </c>
      <c r="O6920" s="12">
        <v>2007</v>
      </c>
      <c r="P6920" s="12">
        <v>5</v>
      </c>
      <c r="Q6920" s="12">
        <v>2009</v>
      </c>
      <c r="R6920" s="12">
        <v>5</v>
      </c>
      <c r="S6920">
        <v>25</v>
      </c>
      <c r="T6920" s="7">
        <v>10</v>
      </c>
      <c r="U6920">
        <v>5</v>
      </c>
      <c r="V6920" t="s">
        <v>53</v>
      </c>
      <c r="W6920">
        <f t="shared" si="79"/>
        <v>360</v>
      </c>
      <c r="X6920" s="5">
        <v>1</v>
      </c>
      <c r="Y6920" s="15" t="s">
        <v>48</v>
      </c>
      <c r="Z6920" t="s">
        <v>55</v>
      </c>
      <c r="AA6920" t="s">
        <v>70</v>
      </c>
      <c r="AB6920">
        <v>0</v>
      </c>
      <c r="AC6920" t="s">
        <v>1496</v>
      </c>
      <c r="AD6920" t="s">
        <v>1639</v>
      </c>
    </row>
    <row r="6921" spans="1:31" ht="14.4" x14ac:dyDescent="0.3">
      <c r="A6921">
        <v>58</v>
      </c>
      <c r="B6921" t="s">
        <v>24</v>
      </c>
      <c r="C6921" t="s">
        <v>374</v>
      </c>
      <c r="D6921" t="s">
        <v>376</v>
      </c>
      <c r="E6921">
        <v>2012</v>
      </c>
      <c r="F6921" t="s">
        <v>942</v>
      </c>
      <c r="G6921" t="s">
        <v>943</v>
      </c>
      <c r="H6921" s="3" t="s">
        <v>944</v>
      </c>
      <c r="I6921" s="8">
        <v>-21.326667</v>
      </c>
      <c r="J6921" s="8">
        <v>-41.101111000000003</v>
      </c>
      <c r="K6921">
        <v>160000</v>
      </c>
      <c r="L6921" t="s">
        <v>67</v>
      </c>
      <c r="M6921" t="s">
        <v>945</v>
      </c>
      <c r="N6921" t="s">
        <v>1213</v>
      </c>
      <c r="O6921" s="12">
        <v>2007</v>
      </c>
      <c r="P6921" s="12">
        <v>5</v>
      </c>
      <c r="Q6921" s="12">
        <v>2009</v>
      </c>
      <c r="R6921" s="12">
        <v>5</v>
      </c>
      <c r="S6921">
        <v>25</v>
      </c>
      <c r="T6921" s="7">
        <v>10</v>
      </c>
      <c r="U6921">
        <v>5</v>
      </c>
      <c r="V6921" t="s">
        <v>53</v>
      </c>
      <c r="W6921">
        <f t="shared" si="79"/>
        <v>360</v>
      </c>
      <c r="X6921" s="5">
        <v>1</v>
      </c>
      <c r="Y6921" s="15" t="s">
        <v>48</v>
      </c>
      <c r="Z6921" t="s">
        <v>55</v>
      </c>
      <c r="AA6921" t="s">
        <v>73</v>
      </c>
      <c r="AB6921">
        <v>1</v>
      </c>
      <c r="AC6921" t="s">
        <v>1496</v>
      </c>
      <c r="AD6921" t="s">
        <v>1639</v>
      </c>
    </row>
    <row r="6922" spans="1:31" ht="14.4" x14ac:dyDescent="0.3">
      <c r="A6922">
        <v>58</v>
      </c>
      <c r="B6922" t="s">
        <v>24</v>
      </c>
      <c r="C6922" t="s">
        <v>374</v>
      </c>
      <c r="D6922" t="s">
        <v>376</v>
      </c>
      <c r="E6922">
        <v>2012</v>
      </c>
      <c r="F6922" t="s">
        <v>942</v>
      </c>
      <c r="G6922" t="s">
        <v>943</v>
      </c>
      <c r="H6922" s="3" t="s">
        <v>944</v>
      </c>
      <c r="I6922" s="8">
        <v>-21.326667</v>
      </c>
      <c r="J6922" s="8">
        <v>-41.101111000000003</v>
      </c>
      <c r="K6922">
        <v>160000</v>
      </c>
      <c r="L6922" t="s">
        <v>67</v>
      </c>
      <c r="M6922" t="s">
        <v>945</v>
      </c>
      <c r="N6922" t="s">
        <v>1213</v>
      </c>
      <c r="O6922" s="12">
        <v>2007</v>
      </c>
      <c r="P6922" s="12">
        <v>5</v>
      </c>
      <c r="Q6922" s="12">
        <v>2009</v>
      </c>
      <c r="R6922" s="12">
        <v>5</v>
      </c>
      <c r="S6922">
        <v>25</v>
      </c>
      <c r="T6922" s="7">
        <v>10</v>
      </c>
      <c r="U6922">
        <v>5</v>
      </c>
      <c r="V6922" t="s">
        <v>53</v>
      </c>
      <c r="W6922">
        <f t="shared" si="79"/>
        <v>360</v>
      </c>
      <c r="X6922" s="5">
        <v>1</v>
      </c>
      <c r="Y6922" s="15" t="s">
        <v>48</v>
      </c>
      <c r="Z6922" t="s">
        <v>83</v>
      </c>
      <c r="AA6922" t="s">
        <v>1087</v>
      </c>
      <c r="AB6922">
        <v>1</v>
      </c>
      <c r="AC6922" t="s">
        <v>1496</v>
      </c>
      <c r="AD6922" t="s">
        <v>1639</v>
      </c>
    </row>
    <row r="6923" spans="1:31" ht="14.4" x14ac:dyDescent="0.3">
      <c r="A6923">
        <v>58</v>
      </c>
      <c r="B6923" t="s">
        <v>24</v>
      </c>
      <c r="C6923" t="s">
        <v>374</v>
      </c>
      <c r="D6923" t="s">
        <v>376</v>
      </c>
      <c r="E6923">
        <v>2012</v>
      </c>
      <c r="F6923" t="s">
        <v>942</v>
      </c>
      <c r="G6923" t="s">
        <v>943</v>
      </c>
      <c r="H6923" s="3" t="s">
        <v>944</v>
      </c>
      <c r="I6923" s="8">
        <v>-21.326667</v>
      </c>
      <c r="J6923" s="8">
        <v>-41.101111000000003</v>
      </c>
      <c r="K6923">
        <v>160000</v>
      </c>
      <c r="L6923" t="s">
        <v>67</v>
      </c>
      <c r="M6923" t="s">
        <v>945</v>
      </c>
      <c r="N6923" t="s">
        <v>1213</v>
      </c>
      <c r="O6923" s="12">
        <v>2007</v>
      </c>
      <c r="P6923" s="12">
        <v>5</v>
      </c>
      <c r="Q6923" s="12">
        <v>2009</v>
      </c>
      <c r="R6923" s="12">
        <v>5</v>
      </c>
      <c r="S6923">
        <v>25</v>
      </c>
      <c r="T6923" s="7">
        <v>10</v>
      </c>
      <c r="U6923">
        <v>5</v>
      </c>
      <c r="V6923" t="s">
        <v>53</v>
      </c>
      <c r="W6923">
        <f t="shared" si="79"/>
        <v>360</v>
      </c>
      <c r="X6923" s="5">
        <v>1</v>
      </c>
      <c r="Y6923" s="15" t="s">
        <v>48</v>
      </c>
      <c r="Z6923" t="s">
        <v>83</v>
      </c>
      <c r="AA6923" t="s">
        <v>84</v>
      </c>
      <c r="AB6923">
        <v>19</v>
      </c>
      <c r="AC6923" t="s">
        <v>1496</v>
      </c>
      <c r="AD6923" t="s">
        <v>1639</v>
      </c>
    </row>
    <row r="6924" spans="1:31" ht="14.4" x14ac:dyDescent="0.3">
      <c r="A6924">
        <v>58</v>
      </c>
      <c r="B6924" t="s">
        <v>24</v>
      </c>
      <c r="C6924" t="s">
        <v>374</v>
      </c>
      <c r="D6924" t="s">
        <v>376</v>
      </c>
      <c r="E6924">
        <v>2012</v>
      </c>
      <c r="F6924" t="s">
        <v>942</v>
      </c>
      <c r="G6924" t="s">
        <v>943</v>
      </c>
      <c r="H6924" s="3" t="s">
        <v>944</v>
      </c>
      <c r="I6924" s="8">
        <v>-21.326667</v>
      </c>
      <c r="J6924" s="8">
        <v>-41.101111000000003</v>
      </c>
      <c r="K6924">
        <v>160000</v>
      </c>
      <c r="L6924" t="s">
        <v>67</v>
      </c>
      <c r="M6924" t="s">
        <v>945</v>
      </c>
      <c r="N6924" t="s">
        <v>1213</v>
      </c>
      <c r="O6924" s="12">
        <v>2007</v>
      </c>
      <c r="P6924" s="12">
        <v>5</v>
      </c>
      <c r="Q6924" s="12">
        <v>2009</v>
      </c>
      <c r="R6924" s="12">
        <v>5</v>
      </c>
      <c r="S6924">
        <v>25</v>
      </c>
      <c r="T6924" s="7">
        <v>10</v>
      </c>
      <c r="U6924">
        <v>5</v>
      </c>
      <c r="V6924" t="s">
        <v>53</v>
      </c>
      <c r="W6924">
        <f t="shared" si="79"/>
        <v>360</v>
      </c>
      <c r="X6924" s="5">
        <v>1</v>
      </c>
      <c r="Y6924" s="15" t="s">
        <v>48</v>
      </c>
      <c r="Z6924" t="s">
        <v>83</v>
      </c>
      <c r="AA6924" t="s">
        <v>87</v>
      </c>
      <c r="AB6924">
        <v>67</v>
      </c>
      <c r="AC6924" t="s">
        <v>1496</v>
      </c>
      <c r="AD6924" t="s">
        <v>1639</v>
      </c>
    </row>
    <row r="6925" spans="1:31" ht="14.4" x14ac:dyDescent="0.3">
      <c r="A6925">
        <v>58</v>
      </c>
      <c r="B6925" t="s">
        <v>24</v>
      </c>
      <c r="C6925" t="s">
        <v>374</v>
      </c>
      <c r="D6925" t="s">
        <v>376</v>
      </c>
      <c r="E6925">
        <v>2012</v>
      </c>
      <c r="F6925" t="s">
        <v>942</v>
      </c>
      <c r="G6925" t="s">
        <v>943</v>
      </c>
      <c r="H6925" s="3" t="s">
        <v>944</v>
      </c>
      <c r="I6925" s="8">
        <v>-21.326667</v>
      </c>
      <c r="J6925" s="8">
        <v>-41.101111000000003</v>
      </c>
      <c r="K6925">
        <v>160000</v>
      </c>
      <c r="L6925" t="s">
        <v>67</v>
      </c>
      <c r="M6925" t="s">
        <v>945</v>
      </c>
      <c r="N6925" t="s">
        <v>1213</v>
      </c>
      <c r="O6925" s="12">
        <v>2007</v>
      </c>
      <c r="P6925" s="12">
        <v>5</v>
      </c>
      <c r="Q6925" s="12">
        <v>2009</v>
      </c>
      <c r="R6925" s="12">
        <v>5</v>
      </c>
      <c r="S6925">
        <v>25</v>
      </c>
      <c r="T6925" s="7">
        <v>10</v>
      </c>
      <c r="U6925">
        <v>5</v>
      </c>
      <c r="V6925" t="s">
        <v>53</v>
      </c>
      <c r="W6925">
        <f t="shared" si="79"/>
        <v>360</v>
      </c>
      <c r="X6925" s="5">
        <v>1</v>
      </c>
      <c r="Y6925" s="15" t="s">
        <v>48</v>
      </c>
      <c r="Z6925" t="s">
        <v>90</v>
      </c>
      <c r="AA6925" t="s">
        <v>91</v>
      </c>
      <c r="AB6925">
        <v>10</v>
      </c>
      <c r="AC6925" t="s">
        <v>1496</v>
      </c>
      <c r="AD6925" t="s">
        <v>1639</v>
      </c>
    </row>
    <row r="6926" spans="1:31" ht="14.4" x14ac:dyDescent="0.3">
      <c r="A6926">
        <v>58</v>
      </c>
      <c r="B6926" t="s">
        <v>24</v>
      </c>
      <c r="C6926" t="s">
        <v>374</v>
      </c>
      <c r="D6926" t="s">
        <v>376</v>
      </c>
      <c r="E6926">
        <v>2012</v>
      </c>
      <c r="F6926" t="s">
        <v>942</v>
      </c>
      <c r="G6926" t="s">
        <v>947</v>
      </c>
      <c r="H6926" s="3" t="s">
        <v>948</v>
      </c>
      <c r="I6926" s="8">
        <v>-21.364722</v>
      </c>
      <c r="J6926" s="8">
        <v>-41.101111000000003</v>
      </c>
      <c r="K6926">
        <f t="shared" ref="K6926:K6935" si="81">5.5*10000</f>
        <v>55000</v>
      </c>
      <c r="L6926" t="s">
        <v>67</v>
      </c>
      <c r="M6926" t="s">
        <v>945</v>
      </c>
      <c r="N6926" t="s">
        <v>946</v>
      </c>
      <c r="O6926" s="12">
        <v>2007</v>
      </c>
      <c r="P6926" s="12">
        <v>5</v>
      </c>
      <c r="Q6926" s="12">
        <v>2009</v>
      </c>
      <c r="R6926" s="12">
        <v>5</v>
      </c>
      <c r="S6926">
        <v>25</v>
      </c>
      <c r="T6926" s="7">
        <v>10</v>
      </c>
      <c r="U6926">
        <v>5</v>
      </c>
      <c r="V6926" t="s">
        <v>53</v>
      </c>
      <c r="W6926">
        <f t="shared" si="79"/>
        <v>360</v>
      </c>
      <c r="X6926" s="5">
        <v>1</v>
      </c>
      <c r="Y6926" s="15" t="s">
        <v>48</v>
      </c>
      <c r="Z6926" t="s">
        <v>55</v>
      </c>
      <c r="AA6926" t="s">
        <v>1065</v>
      </c>
      <c r="AB6926">
        <v>0</v>
      </c>
      <c r="AC6926" t="s">
        <v>1496</v>
      </c>
      <c r="AD6926" t="s">
        <v>1639</v>
      </c>
    </row>
    <row r="6927" spans="1:31" ht="14.4" x14ac:dyDescent="0.3">
      <c r="A6927">
        <v>58</v>
      </c>
      <c r="B6927" t="s">
        <v>24</v>
      </c>
      <c r="C6927" t="s">
        <v>374</v>
      </c>
      <c r="D6927" t="s">
        <v>376</v>
      </c>
      <c r="E6927">
        <v>2012</v>
      </c>
      <c r="F6927" t="s">
        <v>942</v>
      </c>
      <c r="G6927" t="s">
        <v>947</v>
      </c>
      <c r="H6927" s="3" t="s">
        <v>948</v>
      </c>
      <c r="I6927" s="8">
        <v>-21.364722</v>
      </c>
      <c r="J6927" s="8">
        <v>-41.101111000000003</v>
      </c>
      <c r="K6927">
        <f t="shared" si="81"/>
        <v>55000</v>
      </c>
      <c r="L6927" t="s">
        <v>67</v>
      </c>
      <c r="M6927" t="s">
        <v>945</v>
      </c>
      <c r="N6927" t="s">
        <v>946</v>
      </c>
      <c r="O6927" s="12">
        <v>2007</v>
      </c>
      <c r="P6927" s="12">
        <v>5</v>
      </c>
      <c r="Q6927" s="12">
        <v>2009</v>
      </c>
      <c r="R6927" s="12">
        <v>5</v>
      </c>
      <c r="S6927">
        <v>25</v>
      </c>
      <c r="T6927" s="7">
        <v>10</v>
      </c>
      <c r="U6927">
        <v>5</v>
      </c>
      <c r="V6927" t="s">
        <v>53</v>
      </c>
      <c r="W6927">
        <f t="shared" si="79"/>
        <v>360</v>
      </c>
      <c r="X6927" s="5">
        <v>1</v>
      </c>
      <c r="Y6927" s="15" t="s">
        <v>48</v>
      </c>
      <c r="Z6927" t="s">
        <v>55</v>
      </c>
      <c r="AA6927" t="s">
        <v>56</v>
      </c>
      <c r="AB6927">
        <v>39</v>
      </c>
      <c r="AC6927" t="s">
        <v>1496</v>
      </c>
      <c r="AD6927" t="s">
        <v>1639</v>
      </c>
    </row>
    <row r="6928" spans="1:31" ht="14.4" x14ac:dyDescent="0.3">
      <c r="A6928">
        <v>58</v>
      </c>
      <c r="B6928" t="s">
        <v>24</v>
      </c>
      <c r="C6928" t="s">
        <v>374</v>
      </c>
      <c r="D6928" t="s">
        <v>376</v>
      </c>
      <c r="E6928">
        <v>2012</v>
      </c>
      <c r="F6928" t="s">
        <v>942</v>
      </c>
      <c r="G6928" t="s">
        <v>947</v>
      </c>
      <c r="H6928" s="3" t="s">
        <v>948</v>
      </c>
      <c r="I6928" s="8">
        <v>-21.364722</v>
      </c>
      <c r="J6928" s="8">
        <v>-41.101111000000003</v>
      </c>
      <c r="K6928">
        <f t="shared" si="81"/>
        <v>55000</v>
      </c>
      <c r="L6928" t="s">
        <v>67</v>
      </c>
      <c r="M6928" t="s">
        <v>945</v>
      </c>
      <c r="N6928" t="s">
        <v>1213</v>
      </c>
      <c r="O6928" s="12">
        <v>2007</v>
      </c>
      <c r="P6928" s="12">
        <v>5</v>
      </c>
      <c r="Q6928" s="12">
        <v>2009</v>
      </c>
      <c r="R6928" s="12">
        <v>5</v>
      </c>
      <c r="S6928">
        <v>25</v>
      </c>
      <c r="T6928" s="7">
        <v>10</v>
      </c>
      <c r="U6928">
        <v>5</v>
      </c>
      <c r="V6928" t="s">
        <v>53</v>
      </c>
      <c r="W6928">
        <f t="shared" si="79"/>
        <v>360</v>
      </c>
      <c r="X6928" s="5">
        <v>1</v>
      </c>
      <c r="Y6928" s="15" t="s">
        <v>48</v>
      </c>
      <c r="Z6928" t="s">
        <v>55</v>
      </c>
      <c r="AA6928" t="s">
        <v>59</v>
      </c>
      <c r="AB6928">
        <v>0</v>
      </c>
      <c r="AC6928" t="s">
        <v>1496</v>
      </c>
      <c r="AD6928" t="s">
        <v>1639</v>
      </c>
    </row>
    <row r="6929" spans="1:30" ht="14.4" x14ac:dyDescent="0.3">
      <c r="A6929">
        <v>58</v>
      </c>
      <c r="B6929" t="s">
        <v>24</v>
      </c>
      <c r="C6929" t="s">
        <v>374</v>
      </c>
      <c r="D6929" t="s">
        <v>376</v>
      </c>
      <c r="E6929">
        <v>2012</v>
      </c>
      <c r="F6929" t="s">
        <v>942</v>
      </c>
      <c r="G6929" t="s">
        <v>947</v>
      </c>
      <c r="H6929" s="3" t="s">
        <v>948</v>
      </c>
      <c r="I6929" s="8">
        <v>-21.364722</v>
      </c>
      <c r="J6929" s="8">
        <v>-41.101111000000003</v>
      </c>
      <c r="K6929">
        <f t="shared" si="81"/>
        <v>55000</v>
      </c>
      <c r="L6929" t="s">
        <v>67</v>
      </c>
      <c r="M6929" t="s">
        <v>945</v>
      </c>
      <c r="N6929" t="s">
        <v>1213</v>
      </c>
      <c r="O6929" s="12">
        <v>2007</v>
      </c>
      <c r="P6929" s="12">
        <v>5</v>
      </c>
      <c r="Q6929" s="12">
        <v>2009</v>
      </c>
      <c r="R6929" s="12">
        <v>5</v>
      </c>
      <c r="S6929">
        <v>25</v>
      </c>
      <c r="T6929" s="7">
        <v>10</v>
      </c>
      <c r="U6929">
        <v>5</v>
      </c>
      <c r="V6929" t="s">
        <v>53</v>
      </c>
      <c r="W6929">
        <f t="shared" si="79"/>
        <v>360</v>
      </c>
      <c r="X6929" s="5">
        <v>1</v>
      </c>
      <c r="Y6929" s="15" t="s">
        <v>48</v>
      </c>
      <c r="Z6929" t="s">
        <v>55</v>
      </c>
      <c r="AA6929" t="s">
        <v>62</v>
      </c>
      <c r="AB6929">
        <v>0</v>
      </c>
      <c r="AC6929" t="s">
        <v>1496</v>
      </c>
      <c r="AD6929" t="s">
        <v>1639</v>
      </c>
    </row>
    <row r="6930" spans="1:30" ht="14.4" x14ac:dyDescent="0.3">
      <c r="A6930">
        <v>58</v>
      </c>
      <c r="B6930" t="s">
        <v>24</v>
      </c>
      <c r="C6930" t="s">
        <v>374</v>
      </c>
      <c r="D6930" t="s">
        <v>376</v>
      </c>
      <c r="E6930">
        <v>2012</v>
      </c>
      <c r="F6930" t="s">
        <v>942</v>
      </c>
      <c r="G6930" t="s">
        <v>947</v>
      </c>
      <c r="H6930" s="3" t="s">
        <v>948</v>
      </c>
      <c r="I6930" s="8">
        <v>-21.364722</v>
      </c>
      <c r="J6930" s="8">
        <v>-41.101111000000003</v>
      </c>
      <c r="K6930">
        <f t="shared" si="81"/>
        <v>55000</v>
      </c>
      <c r="L6930" t="s">
        <v>67</v>
      </c>
      <c r="M6930" t="s">
        <v>945</v>
      </c>
      <c r="N6930" t="s">
        <v>1213</v>
      </c>
      <c r="O6930" s="12">
        <v>2007</v>
      </c>
      <c r="P6930" s="12">
        <v>5</v>
      </c>
      <c r="Q6930" s="12">
        <v>2009</v>
      </c>
      <c r="R6930" s="12">
        <v>5</v>
      </c>
      <c r="S6930">
        <v>25</v>
      </c>
      <c r="T6930" s="7">
        <v>10</v>
      </c>
      <c r="U6930">
        <v>5</v>
      </c>
      <c r="V6930" t="s">
        <v>53</v>
      </c>
      <c r="W6930">
        <f t="shared" si="79"/>
        <v>360</v>
      </c>
      <c r="X6930" s="5">
        <v>1</v>
      </c>
      <c r="Y6930" s="15" t="s">
        <v>48</v>
      </c>
      <c r="Z6930" t="s">
        <v>55</v>
      </c>
      <c r="AA6930" t="s">
        <v>70</v>
      </c>
      <c r="AB6930">
        <v>0</v>
      </c>
      <c r="AC6930" t="s">
        <v>1496</v>
      </c>
      <c r="AD6930" t="s">
        <v>1639</v>
      </c>
    </row>
    <row r="6931" spans="1:30" ht="14.4" x14ac:dyDescent="0.3">
      <c r="A6931">
        <v>58</v>
      </c>
      <c r="B6931" t="s">
        <v>24</v>
      </c>
      <c r="C6931" t="s">
        <v>374</v>
      </c>
      <c r="D6931" t="s">
        <v>376</v>
      </c>
      <c r="E6931">
        <v>2012</v>
      </c>
      <c r="F6931" t="s">
        <v>942</v>
      </c>
      <c r="G6931" t="s">
        <v>947</v>
      </c>
      <c r="H6931" s="3" t="s">
        <v>948</v>
      </c>
      <c r="I6931" s="8">
        <v>-21.364722</v>
      </c>
      <c r="J6931" s="8">
        <v>-41.101111000000003</v>
      </c>
      <c r="K6931">
        <f t="shared" si="81"/>
        <v>55000</v>
      </c>
      <c r="L6931" t="s">
        <v>67</v>
      </c>
      <c r="M6931" t="s">
        <v>945</v>
      </c>
      <c r="N6931" t="s">
        <v>1213</v>
      </c>
      <c r="O6931" s="12">
        <v>2007</v>
      </c>
      <c r="P6931" s="12">
        <v>5</v>
      </c>
      <c r="Q6931" s="12">
        <v>2009</v>
      </c>
      <c r="R6931" s="12">
        <v>5</v>
      </c>
      <c r="S6931">
        <v>25</v>
      </c>
      <c r="T6931" s="7">
        <v>10</v>
      </c>
      <c r="U6931">
        <v>5</v>
      </c>
      <c r="V6931" t="s">
        <v>53</v>
      </c>
      <c r="W6931">
        <f t="shared" si="79"/>
        <v>360</v>
      </c>
      <c r="X6931" s="5">
        <v>1</v>
      </c>
      <c r="Y6931" s="15" t="s">
        <v>48</v>
      </c>
      <c r="Z6931" t="s">
        <v>55</v>
      </c>
      <c r="AA6931" t="s">
        <v>73</v>
      </c>
      <c r="AB6931">
        <v>2</v>
      </c>
      <c r="AC6931" t="s">
        <v>1496</v>
      </c>
      <c r="AD6931" t="s">
        <v>1639</v>
      </c>
    </row>
    <row r="6932" spans="1:30" ht="14.4" x14ac:dyDescent="0.3">
      <c r="A6932">
        <v>58</v>
      </c>
      <c r="B6932" t="s">
        <v>24</v>
      </c>
      <c r="C6932" t="s">
        <v>374</v>
      </c>
      <c r="D6932" t="s">
        <v>376</v>
      </c>
      <c r="E6932">
        <v>2012</v>
      </c>
      <c r="F6932" t="s">
        <v>942</v>
      </c>
      <c r="G6932" t="s">
        <v>947</v>
      </c>
      <c r="H6932" s="3" t="s">
        <v>948</v>
      </c>
      <c r="I6932" s="8">
        <v>-21.364722</v>
      </c>
      <c r="J6932" s="8">
        <v>-41.101111000000003</v>
      </c>
      <c r="K6932">
        <f t="shared" si="81"/>
        <v>55000</v>
      </c>
      <c r="L6932" t="s">
        <v>67</v>
      </c>
      <c r="M6932" t="s">
        <v>945</v>
      </c>
      <c r="N6932" t="s">
        <v>1213</v>
      </c>
      <c r="O6932" s="12">
        <v>2007</v>
      </c>
      <c r="P6932" s="12">
        <v>5</v>
      </c>
      <c r="Q6932" s="12">
        <v>2009</v>
      </c>
      <c r="R6932" s="12">
        <v>5</v>
      </c>
      <c r="S6932">
        <v>25</v>
      </c>
      <c r="T6932" s="7">
        <v>10</v>
      </c>
      <c r="U6932">
        <v>5</v>
      </c>
      <c r="V6932" t="s">
        <v>53</v>
      </c>
      <c r="W6932">
        <f t="shared" si="79"/>
        <v>360</v>
      </c>
      <c r="X6932" s="5">
        <v>1</v>
      </c>
      <c r="Y6932" s="15" t="s">
        <v>48</v>
      </c>
      <c r="Z6932" t="s">
        <v>83</v>
      </c>
      <c r="AA6932" t="s">
        <v>1087</v>
      </c>
      <c r="AB6932">
        <v>0</v>
      </c>
      <c r="AC6932" t="s">
        <v>1496</v>
      </c>
      <c r="AD6932" t="s">
        <v>1639</v>
      </c>
    </row>
    <row r="6933" spans="1:30" ht="14.4" x14ac:dyDescent="0.3">
      <c r="A6933">
        <v>58</v>
      </c>
      <c r="B6933" t="s">
        <v>24</v>
      </c>
      <c r="C6933" t="s">
        <v>374</v>
      </c>
      <c r="D6933" t="s">
        <v>376</v>
      </c>
      <c r="E6933">
        <v>2012</v>
      </c>
      <c r="F6933" t="s">
        <v>942</v>
      </c>
      <c r="G6933" t="s">
        <v>947</v>
      </c>
      <c r="H6933" s="3" t="s">
        <v>948</v>
      </c>
      <c r="I6933" s="8">
        <v>-21.364722</v>
      </c>
      <c r="J6933" s="8">
        <v>-41.101111000000003</v>
      </c>
      <c r="K6933">
        <f t="shared" si="81"/>
        <v>55000</v>
      </c>
      <c r="L6933" t="s">
        <v>67</v>
      </c>
      <c r="M6933" t="s">
        <v>945</v>
      </c>
      <c r="N6933" t="s">
        <v>1213</v>
      </c>
      <c r="O6933" s="12">
        <v>2007</v>
      </c>
      <c r="P6933" s="12">
        <v>5</v>
      </c>
      <c r="Q6933" s="12">
        <v>2009</v>
      </c>
      <c r="R6933" s="12">
        <v>5</v>
      </c>
      <c r="S6933">
        <v>25</v>
      </c>
      <c r="T6933" s="7">
        <v>10</v>
      </c>
      <c r="U6933">
        <v>5</v>
      </c>
      <c r="V6933" t="s">
        <v>53</v>
      </c>
      <c r="W6933">
        <f t="shared" si="79"/>
        <v>360</v>
      </c>
      <c r="X6933" s="5">
        <v>1</v>
      </c>
      <c r="Y6933" s="15" t="s">
        <v>48</v>
      </c>
      <c r="Z6933" t="s">
        <v>83</v>
      </c>
      <c r="AA6933" t="s">
        <v>84</v>
      </c>
      <c r="AB6933">
        <v>7</v>
      </c>
      <c r="AC6933" t="s">
        <v>1496</v>
      </c>
      <c r="AD6933" t="s">
        <v>1639</v>
      </c>
    </row>
    <row r="6934" spans="1:30" ht="14.4" x14ac:dyDescent="0.3">
      <c r="A6934">
        <v>58</v>
      </c>
      <c r="B6934" t="s">
        <v>24</v>
      </c>
      <c r="C6934" t="s">
        <v>374</v>
      </c>
      <c r="D6934" t="s">
        <v>376</v>
      </c>
      <c r="E6934">
        <v>2012</v>
      </c>
      <c r="F6934" t="s">
        <v>942</v>
      </c>
      <c r="G6934" t="s">
        <v>947</v>
      </c>
      <c r="H6934" s="3" t="s">
        <v>948</v>
      </c>
      <c r="I6934" s="8">
        <v>-21.364722</v>
      </c>
      <c r="J6934" s="8">
        <v>-41.101111000000003</v>
      </c>
      <c r="K6934">
        <f t="shared" si="81"/>
        <v>55000</v>
      </c>
      <c r="L6934" t="s">
        <v>67</v>
      </c>
      <c r="M6934" t="s">
        <v>945</v>
      </c>
      <c r="N6934" t="s">
        <v>1213</v>
      </c>
      <c r="O6934" s="12">
        <v>2007</v>
      </c>
      <c r="P6934" s="12">
        <v>5</v>
      </c>
      <c r="Q6934" s="12">
        <v>2009</v>
      </c>
      <c r="R6934" s="12">
        <v>5</v>
      </c>
      <c r="S6934">
        <v>25</v>
      </c>
      <c r="T6934" s="7">
        <v>10</v>
      </c>
      <c r="U6934">
        <v>5</v>
      </c>
      <c r="V6934" t="s">
        <v>53</v>
      </c>
      <c r="W6934">
        <f t="shared" si="79"/>
        <v>360</v>
      </c>
      <c r="X6934" s="5">
        <v>1</v>
      </c>
      <c r="Y6934" s="15" t="s">
        <v>48</v>
      </c>
      <c r="Z6934" t="s">
        <v>83</v>
      </c>
      <c r="AA6934" t="s">
        <v>87</v>
      </c>
      <c r="AB6934">
        <v>76</v>
      </c>
      <c r="AC6934" t="s">
        <v>1496</v>
      </c>
      <c r="AD6934" t="s">
        <v>1639</v>
      </c>
    </row>
    <row r="6935" spans="1:30" ht="14.4" x14ac:dyDescent="0.3">
      <c r="A6935">
        <v>58</v>
      </c>
      <c r="B6935" t="s">
        <v>24</v>
      </c>
      <c r="C6935" t="s">
        <v>374</v>
      </c>
      <c r="D6935" t="s">
        <v>376</v>
      </c>
      <c r="E6935">
        <v>2012</v>
      </c>
      <c r="F6935" t="s">
        <v>942</v>
      </c>
      <c r="G6935" t="s">
        <v>947</v>
      </c>
      <c r="H6935" s="3" t="s">
        <v>948</v>
      </c>
      <c r="I6935" s="8">
        <v>-21.364722</v>
      </c>
      <c r="J6935" s="8">
        <v>-41.101111000000003</v>
      </c>
      <c r="K6935">
        <f t="shared" si="81"/>
        <v>55000</v>
      </c>
      <c r="L6935" t="s">
        <v>67</v>
      </c>
      <c r="M6935" t="s">
        <v>945</v>
      </c>
      <c r="N6935" t="s">
        <v>1213</v>
      </c>
      <c r="O6935" s="12">
        <v>2007</v>
      </c>
      <c r="P6935" s="12">
        <v>5</v>
      </c>
      <c r="Q6935" s="12">
        <v>2009</v>
      </c>
      <c r="R6935" s="12">
        <v>5</v>
      </c>
      <c r="S6935">
        <v>25</v>
      </c>
      <c r="T6935" s="7">
        <v>10</v>
      </c>
      <c r="U6935">
        <v>5</v>
      </c>
      <c r="V6935" t="s">
        <v>53</v>
      </c>
      <c r="W6935">
        <f t="shared" si="79"/>
        <v>360</v>
      </c>
      <c r="X6935" s="5">
        <v>1</v>
      </c>
      <c r="Y6935" s="15" t="s">
        <v>48</v>
      </c>
      <c r="Z6935" t="s">
        <v>90</v>
      </c>
      <c r="AA6935" t="s">
        <v>91</v>
      </c>
      <c r="AB6935">
        <v>5</v>
      </c>
      <c r="AC6935" t="s">
        <v>1496</v>
      </c>
      <c r="AD6935" t="s">
        <v>1639</v>
      </c>
    </row>
    <row r="6936" spans="1:30" ht="14.4" x14ac:dyDescent="0.3">
      <c r="A6936">
        <v>58</v>
      </c>
      <c r="B6936" t="s">
        <v>24</v>
      </c>
      <c r="C6936" t="s">
        <v>374</v>
      </c>
      <c r="D6936" t="s">
        <v>376</v>
      </c>
      <c r="E6936">
        <v>2012</v>
      </c>
      <c r="F6936" t="s">
        <v>949</v>
      </c>
      <c r="G6936" t="s">
        <v>950</v>
      </c>
      <c r="H6936" s="3" t="s">
        <v>951</v>
      </c>
      <c r="I6936" s="8">
        <v>-21.391667000000002</v>
      </c>
      <c r="J6936" s="8">
        <v>-41.924999999999997</v>
      </c>
      <c r="K6936">
        <v>40000</v>
      </c>
      <c r="L6936" t="s">
        <v>67</v>
      </c>
      <c r="M6936" t="s">
        <v>952</v>
      </c>
      <c r="N6936" t="s">
        <v>946</v>
      </c>
      <c r="O6936" s="12">
        <v>2007</v>
      </c>
      <c r="P6936" s="12">
        <v>5</v>
      </c>
      <c r="Q6936" s="12">
        <v>2009</v>
      </c>
      <c r="R6936" s="12">
        <v>5</v>
      </c>
      <c r="S6936">
        <v>25</v>
      </c>
      <c r="T6936" s="7">
        <v>10</v>
      </c>
      <c r="U6936">
        <v>5</v>
      </c>
      <c r="V6936" t="s">
        <v>53</v>
      </c>
      <c r="W6936">
        <f t="shared" si="79"/>
        <v>360</v>
      </c>
      <c r="X6936" s="5">
        <v>1</v>
      </c>
      <c r="Y6936" s="15" t="s">
        <v>48</v>
      </c>
      <c r="Z6936" t="s">
        <v>55</v>
      </c>
      <c r="AA6936" t="s">
        <v>1065</v>
      </c>
      <c r="AB6936">
        <v>0</v>
      </c>
      <c r="AC6936" t="s">
        <v>1496</v>
      </c>
      <c r="AD6936" t="s">
        <v>1639</v>
      </c>
    </row>
    <row r="6937" spans="1:30" ht="14.4" x14ac:dyDescent="0.3">
      <c r="A6937">
        <v>58</v>
      </c>
      <c r="B6937" t="s">
        <v>24</v>
      </c>
      <c r="C6937" t="s">
        <v>374</v>
      </c>
      <c r="D6937" t="s">
        <v>376</v>
      </c>
      <c r="E6937">
        <v>2012</v>
      </c>
      <c r="F6937" t="s">
        <v>949</v>
      </c>
      <c r="G6937" t="s">
        <v>950</v>
      </c>
      <c r="H6937" s="3" t="s">
        <v>951</v>
      </c>
      <c r="I6937" s="8">
        <v>-21.391667000000002</v>
      </c>
      <c r="J6937" s="8">
        <v>-41.924999999999997</v>
      </c>
      <c r="K6937">
        <v>40000</v>
      </c>
      <c r="L6937" t="s">
        <v>67</v>
      </c>
      <c r="M6937" t="s">
        <v>952</v>
      </c>
      <c r="N6937" t="s">
        <v>946</v>
      </c>
      <c r="O6937" s="12">
        <v>2007</v>
      </c>
      <c r="P6937" s="12">
        <v>5</v>
      </c>
      <c r="Q6937" s="12">
        <v>2009</v>
      </c>
      <c r="R6937" s="12">
        <v>5</v>
      </c>
      <c r="S6937">
        <v>25</v>
      </c>
      <c r="T6937" s="7">
        <v>10</v>
      </c>
      <c r="U6937">
        <v>5</v>
      </c>
      <c r="V6937" t="s">
        <v>53</v>
      </c>
      <c r="W6937">
        <f t="shared" si="79"/>
        <v>360</v>
      </c>
      <c r="X6937" s="5">
        <v>1</v>
      </c>
      <c r="Y6937" s="15" t="s">
        <v>48</v>
      </c>
      <c r="Z6937" t="s">
        <v>55</v>
      </c>
      <c r="AA6937" t="s">
        <v>56</v>
      </c>
      <c r="AB6937">
        <v>72</v>
      </c>
      <c r="AC6937" t="s">
        <v>1496</v>
      </c>
      <c r="AD6937" t="s">
        <v>1639</v>
      </c>
    </row>
    <row r="6938" spans="1:30" ht="14.4" x14ac:dyDescent="0.3">
      <c r="A6938">
        <v>58</v>
      </c>
      <c r="B6938" t="s">
        <v>24</v>
      </c>
      <c r="C6938" t="s">
        <v>374</v>
      </c>
      <c r="D6938" t="s">
        <v>376</v>
      </c>
      <c r="E6938">
        <v>2012</v>
      </c>
      <c r="F6938" t="s">
        <v>949</v>
      </c>
      <c r="G6938" t="s">
        <v>950</v>
      </c>
      <c r="H6938" s="3" t="s">
        <v>951</v>
      </c>
      <c r="I6938" s="8">
        <v>-21.391667000000002</v>
      </c>
      <c r="J6938" s="8">
        <v>-41.924999999999997</v>
      </c>
      <c r="K6938">
        <v>40000</v>
      </c>
      <c r="L6938" t="s">
        <v>67</v>
      </c>
      <c r="M6938" t="s">
        <v>952</v>
      </c>
      <c r="N6938" t="s">
        <v>1213</v>
      </c>
      <c r="O6938" s="12">
        <v>2007</v>
      </c>
      <c r="P6938" s="12">
        <v>5</v>
      </c>
      <c r="Q6938" s="12">
        <v>2009</v>
      </c>
      <c r="R6938" s="12">
        <v>5</v>
      </c>
      <c r="S6938">
        <v>25</v>
      </c>
      <c r="T6938" s="7">
        <v>10</v>
      </c>
      <c r="U6938">
        <v>5</v>
      </c>
      <c r="V6938" t="s">
        <v>53</v>
      </c>
      <c r="W6938">
        <f t="shared" si="79"/>
        <v>360</v>
      </c>
      <c r="X6938" s="5">
        <v>1</v>
      </c>
      <c r="Y6938" s="15" t="s">
        <v>48</v>
      </c>
      <c r="Z6938" t="s">
        <v>55</v>
      </c>
      <c r="AA6938" t="s">
        <v>59</v>
      </c>
      <c r="AB6938">
        <v>1</v>
      </c>
      <c r="AC6938" t="s">
        <v>1496</v>
      </c>
      <c r="AD6938" t="s">
        <v>1639</v>
      </c>
    </row>
    <row r="6939" spans="1:30" ht="14.4" x14ac:dyDescent="0.3">
      <c r="A6939">
        <v>58</v>
      </c>
      <c r="B6939" t="s">
        <v>24</v>
      </c>
      <c r="C6939" t="s">
        <v>374</v>
      </c>
      <c r="D6939" t="s">
        <v>376</v>
      </c>
      <c r="E6939">
        <v>2012</v>
      </c>
      <c r="F6939" t="s">
        <v>949</v>
      </c>
      <c r="G6939" t="s">
        <v>950</v>
      </c>
      <c r="H6939" s="3" t="s">
        <v>951</v>
      </c>
      <c r="I6939" s="8">
        <v>-21.391667000000002</v>
      </c>
      <c r="J6939" s="8">
        <v>-41.924999999999997</v>
      </c>
      <c r="K6939">
        <v>40000</v>
      </c>
      <c r="L6939" t="s">
        <v>67</v>
      </c>
      <c r="M6939" t="s">
        <v>952</v>
      </c>
      <c r="N6939" t="s">
        <v>1213</v>
      </c>
      <c r="O6939" s="12">
        <v>2007</v>
      </c>
      <c r="P6939" s="12">
        <v>5</v>
      </c>
      <c r="Q6939" s="12">
        <v>2009</v>
      </c>
      <c r="R6939" s="12">
        <v>5</v>
      </c>
      <c r="S6939">
        <v>25</v>
      </c>
      <c r="T6939" s="7">
        <v>10</v>
      </c>
      <c r="U6939">
        <v>5</v>
      </c>
      <c r="V6939" t="s">
        <v>53</v>
      </c>
      <c r="W6939">
        <f t="shared" si="79"/>
        <v>360</v>
      </c>
      <c r="X6939" s="5">
        <v>1</v>
      </c>
      <c r="Y6939" s="15" t="s">
        <v>48</v>
      </c>
      <c r="Z6939" t="s">
        <v>55</v>
      </c>
      <c r="AA6939" t="s">
        <v>62</v>
      </c>
      <c r="AB6939">
        <v>9</v>
      </c>
      <c r="AC6939" t="s">
        <v>1496</v>
      </c>
      <c r="AD6939" t="s">
        <v>1639</v>
      </c>
    </row>
    <row r="6940" spans="1:30" ht="14.4" x14ac:dyDescent="0.3">
      <c r="A6940">
        <v>58</v>
      </c>
      <c r="B6940" t="s">
        <v>24</v>
      </c>
      <c r="C6940" t="s">
        <v>374</v>
      </c>
      <c r="D6940" t="s">
        <v>376</v>
      </c>
      <c r="E6940">
        <v>2012</v>
      </c>
      <c r="F6940" t="s">
        <v>949</v>
      </c>
      <c r="G6940" t="s">
        <v>950</v>
      </c>
      <c r="H6940" s="3" t="s">
        <v>951</v>
      </c>
      <c r="I6940" s="8">
        <v>-21.391667000000002</v>
      </c>
      <c r="J6940" s="8">
        <v>-41.924999999999997</v>
      </c>
      <c r="K6940">
        <v>40000</v>
      </c>
      <c r="L6940" t="s">
        <v>67</v>
      </c>
      <c r="M6940" t="s">
        <v>952</v>
      </c>
      <c r="N6940" t="s">
        <v>1213</v>
      </c>
      <c r="O6940" s="12">
        <v>2007</v>
      </c>
      <c r="P6940" s="12">
        <v>5</v>
      </c>
      <c r="Q6940" s="12">
        <v>2009</v>
      </c>
      <c r="R6940" s="12">
        <v>5</v>
      </c>
      <c r="S6940">
        <v>25</v>
      </c>
      <c r="T6940" s="7">
        <v>10</v>
      </c>
      <c r="U6940">
        <v>5</v>
      </c>
      <c r="V6940" t="s">
        <v>53</v>
      </c>
      <c r="W6940">
        <f t="shared" si="79"/>
        <v>360</v>
      </c>
      <c r="X6940" s="5">
        <v>1</v>
      </c>
      <c r="Y6940" s="15" t="s">
        <v>48</v>
      </c>
      <c r="Z6940" t="s">
        <v>55</v>
      </c>
      <c r="AA6940" t="s">
        <v>70</v>
      </c>
      <c r="AB6940">
        <v>0</v>
      </c>
      <c r="AC6940" t="s">
        <v>1496</v>
      </c>
      <c r="AD6940" t="s">
        <v>1639</v>
      </c>
    </row>
    <row r="6941" spans="1:30" ht="14.4" x14ac:dyDescent="0.3">
      <c r="A6941">
        <v>58</v>
      </c>
      <c r="B6941" t="s">
        <v>24</v>
      </c>
      <c r="C6941" t="s">
        <v>374</v>
      </c>
      <c r="D6941" t="s">
        <v>376</v>
      </c>
      <c r="E6941">
        <v>2012</v>
      </c>
      <c r="F6941" t="s">
        <v>949</v>
      </c>
      <c r="G6941" t="s">
        <v>950</v>
      </c>
      <c r="H6941" s="3" t="s">
        <v>951</v>
      </c>
      <c r="I6941" s="8">
        <v>-21.391667000000002</v>
      </c>
      <c r="J6941" s="8">
        <v>-41.924999999999997</v>
      </c>
      <c r="K6941">
        <v>40000</v>
      </c>
      <c r="L6941" t="s">
        <v>67</v>
      </c>
      <c r="M6941" t="s">
        <v>952</v>
      </c>
      <c r="N6941" t="s">
        <v>1213</v>
      </c>
      <c r="O6941" s="12">
        <v>2007</v>
      </c>
      <c r="P6941" s="12">
        <v>5</v>
      </c>
      <c r="Q6941" s="12">
        <v>2009</v>
      </c>
      <c r="R6941" s="12">
        <v>5</v>
      </c>
      <c r="S6941">
        <v>25</v>
      </c>
      <c r="T6941" s="7">
        <v>10</v>
      </c>
      <c r="U6941">
        <v>5</v>
      </c>
      <c r="V6941" t="s">
        <v>53</v>
      </c>
      <c r="W6941">
        <f t="shared" si="79"/>
        <v>360</v>
      </c>
      <c r="X6941" s="5">
        <v>1</v>
      </c>
      <c r="Y6941" s="15" t="s">
        <v>48</v>
      </c>
      <c r="Z6941" t="s">
        <v>55</v>
      </c>
      <c r="AA6941" t="s">
        <v>73</v>
      </c>
      <c r="AB6941">
        <v>55</v>
      </c>
      <c r="AC6941" t="s">
        <v>1496</v>
      </c>
      <c r="AD6941" t="s">
        <v>1639</v>
      </c>
    </row>
    <row r="6942" spans="1:30" ht="14.4" x14ac:dyDescent="0.3">
      <c r="A6942">
        <v>58</v>
      </c>
      <c r="B6942" t="s">
        <v>24</v>
      </c>
      <c r="C6942" t="s">
        <v>374</v>
      </c>
      <c r="D6942" t="s">
        <v>376</v>
      </c>
      <c r="E6942">
        <v>2012</v>
      </c>
      <c r="F6942" t="s">
        <v>949</v>
      </c>
      <c r="G6942" t="s">
        <v>950</v>
      </c>
      <c r="H6942" s="3" t="s">
        <v>951</v>
      </c>
      <c r="I6942" s="8">
        <v>-21.391667000000002</v>
      </c>
      <c r="J6942" s="8">
        <v>-41.924999999999997</v>
      </c>
      <c r="K6942">
        <v>40000</v>
      </c>
      <c r="L6942" t="s">
        <v>67</v>
      </c>
      <c r="M6942" t="s">
        <v>952</v>
      </c>
      <c r="N6942" t="s">
        <v>1213</v>
      </c>
      <c r="O6942" s="12">
        <v>2007</v>
      </c>
      <c r="P6942" s="12">
        <v>5</v>
      </c>
      <c r="Q6942" s="12">
        <v>2009</v>
      </c>
      <c r="R6942" s="12">
        <v>5</v>
      </c>
      <c r="S6942">
        <v>25</v>
      </c>
      <c r="T6942" s="7">
        <v>10</v>
      </c>
      <c r="U6942">
        <v>5</v>
      </c>
      <c r="V6942" t="s">
        <v>53</v>
      </c>
      <c r="W6942">
        <f t="shared" si="79"/>
        <v>360</v>
      </c>
      <c r="X6942" s="5">
        <v>1</v>
      </c>
      <c r="Y6942" s="15" t="s">
        <v>48</v>
      </c>
      <c r="Z6942" t="s">
        <v>83</v>
      </c>
      <c r="AA6942" t="s">
        <v>1087</v>
      </c>
      <c r="AB6942">
        <v>0</v>
      </c>
      <c r="AC6942" t="s">
        <v>1496</v>
      </c>
      <c r="AD6942" t="s">
        <v>1639</v>
      </c>
    </row>
    <row r="6943" spans="1:30" ht="14.4" x14ac:dyDescent="0.3">
      <c r="A6943">
        <v>58</v>
      </c>
      <c r="B6943" t="s">
        <v>24</v>
      </c>
      <c r="C6943" t="s">
        <v>374</v>
      </c>
      <c r="D6943" t="s">
        <v>376</v>
      </c>
      <c r="E6943">
        <v>2012</v>
      </c>
      <c r="F6943" t="s">
        <v>949</v>
      </c>
      <c r="G6943" t="s">
        <v>950</v>
      </c>
      <c r="H6943" s="3" t="s">
        <v>951</v>
      </c>
      <c r="I6943" s="8">
        <v>-21.391667000000002</v>
      </c>
      <c r="J6943" s="8">
        <v>-41.924999999999997</v>
      </c>
      <c r="K6943">
        <v>40000</v>
      </c>
      <c r="L6943" t="s">
        <v>67</v>
      </c>
      <c r="M6943" t="s">
        <v>952</v>
      </c>
      <c r="N6943" t="s">
        <v>1213</v>
      </c>
      <c r="O6943" s="12">
        <v>2007</v>
      </c>
      <c r="P6943" s="12">
        <v>5</v>
      </c>
      <c r="Q6943" s="12">
        <v>2009</v>
      </c>
      <c r="R6943" s="12">
        <v>5</v>
      </c>
      <c r="S6943">
        <v>25</v>
      </c>
      <c r="T6943" s="7">
        <v>10</v>
      </c>
      <c r="U6943">
        <v>5</v>
      </c>
      <c r="V6943" t="s">
        <v>53</v>
      </c>
      <c r="W6943">
        <f t="shared" si="79"/>
        <v>360</v>
      </c>
      <c r="X6943" s="5">
        <v>1</v>
      </c>
      <c r="Y6943" s="15" t="s">
        <v>48</v>
      </c>
      <c r="Z6943" t="s">
        <v>83</v>
      </c>
      <c r="AA6943" t="s">
        <v>84</v>
      </c>
      <c r="AB6943">
        <v>26</v>
      </c>
      <c r="AC6943" t="s">
        <v>1496</v>
      </c>
      <c r="AD6943" t="s">
        <v>1639</v>
      </c>
    </row>
    <row r="6944" spans="1:30" ht="14.4" x14ac:dyDescent="0.3">
      <c r="A6944">
        <v>58</v>
      </c>
      <c r="B6944" t="s">
        <v>24</v>
      </c>
      <c r="C6944" t="s">
        <v>374</v>
      </c>
      <c r="D6944" t="s">
        <v>376</v>
      </c>
      <c r="E6944">
        <v>2012</v>
      </c>
      <c r="F6944" t="s">
        <v>949</v>
      </c>
      <c r="G6944" t="s">
        <v>950</v>
      </c>
      <c r="H6944" s="3" t="s">
        <v>951</v>
      </c>
      <c r="I6944" s="8">
        <v>-21.391667000000002</v>
      </c>
      <c r="J6944" s="8">
        <v>-41.924999999999997</v>
      </c>
      <c r="K6944">
        <v>40000</v>
      </c>
      <c r="L6944" t="s">
        <v>67</v>
      </c>
      <c r="M6944" t="s">
        <v>952</v>
      </c>
      <c r="N6944" t="s">
        <v>1213</v>
      </c>
      <c r="O6944" s="12">
        <v>2007</v>
      </c>
      <c r="P6944" s="12">
        <v>5</v>
      </c>
      <c r="Q6944" s="12">
        <v>2009</v>
      </c>
      <c r="R6944" s="12">
        <v>5</v>
      </c>
      <c r="S6944">
        <v>25</v>
      </c>
      <c r="T6944" s="7">
        <v>10</v>
      </c>
      <c r="U6944">
        <v>5</v>
      </c>
      <c r="V6944" t="s">
        <v>53</v>
      </c>
      <c r="W6944">
        <f t="shared" si="79"/>
        <v>360</v>
      </c>
      <c r="X6944" s="5">
        <v>1</v>
      </c>
      <c r="Y6944" s="15" t="s">
        <v>48</v>
      </c>
      <c r="Z6944" t="s">
        <v>83</v>
      </c>
      <c r="AA6944" t="s">
        <v>87</v>
      </c>
      <c r="AB6944">
        <v>49</v>
      </c>
      <c r="AC6944" t="s">
        <v>1496</v>
      </c>
      <c r="AD6944" t="s">
        <v>1639</v>
      </c>
    </row>
    <row r="6945" spans="1:30" ht="14.4" x14ac:dyDescent="0.3">
      <c r="A6945">
        <v>58</v>
      </c>
      <c r="B6945" t="s">
        <v>24</v>
      </c>
      <c r="C6945" t="s">
        <v>374</v>
      </c>
      <c r="D6945" t="s">
        <v>376</v>
      </c>
      <c r="E6945">
        <v>2012</v>
      </c>
      <c r="F6945" t="s">
        <v>949</v>
      </c>
      <c r="G6945" t="s">
        <v>950</v>
      </c>
      <c r="H6945" s="3" t="s">
        <v>951</v>
      </c>
      <c r="I6945" s="8">
        <v>-21.391667000000002</v>
      </c>
      <c r="J6945" s="8">
        <v>-41.924999999999997</v>
      </c>
      <c r="K6945">
        <v>40000</v>
      </c>
      <c r="L6945" t="s">
        <v>67</v>
      </c>
      <c r="M6945" t="s">
        <v>952</v>
      </c>
      <c r="N6945" t="s">
        <v>1213</v>
      </c>
      <c r="O6945" s="12">
        <v>2007</v>
      </c>
      <c r="P6945" s="12">
        <v>5</v>
      </c>
      <c r="Q6945" s="12">
        <v>2009</v>
      </c>
      <c r="R6945" s="12">
        <v>5</v>
      </c>
      <c r="S6945">
        <v>25</v>
      </c>
      <c r="T6945" s="7">
        <v>10</v>
      </c>
      <c r="U6945">
        <v>5</v>
      </c>
      <c r="V6945" t="s">
        <v>53</v>
      </c>
      <c r="W6945">
        <f t="shared" si="79"/>
        <v>360</v>
      </c>
      <c r="X6945" s="5">
        <v>1</v>
      </c>
      <c r="Y6945" s="15" t="s">
        <v>48</v>
      </c>
      <c r="Z6945" t="s">
        <v>90</v>
      </c>
      <c r="AA6945" t="s">
        <v>91</v>
      </c>
      <c r="AB6945">
        <v>0</v>
      </c>
      <c r="AC6945" t="s">
        <v>1496</v>
      </c>
      <c r="AD6945" t="s">
        <v>1639</v>
      </c>
    </row>
    <row r="6946" spans="1:30" ht="14.4" x14ac:dyDescent="0.3">
      <c r="A6946">
        <v>58</v>
      </c>
      <c r="B6946" t="s">
        <v>24</v>
      </c>
      <c r="C6946" t="s">
        <v>374</v>
      </c>
      <c r="D6946" t="s">
        <v>376</v>
      </c>
      <c r="E6946">
        <v>2012</v>
      </c>
      <c r="F6946" t="s">
        <v>949</v>
      </c>
      <c r="G6946" t="s">
        <v>953</v>
      </c>
      <c r="H6946" s="3" t="s">
        <v>954</v>
      </c>
      <c r="I6946" s="8">
        <v>-21.375278000000002</v>
      </c>
      <c r="J6946" s="8">
        <v>-41.917777999999998</v>
      </c>
      <c r="K6946">
        <f t="shared" ref="K6946:K6955" si="82">7.6*10000</f>
        <v>76000</v>
      </c>
      <c r="L6946" t="s">
        <v>67</v>
      </c>
      <c r="M6946" t="s">
        <v>952</v>
      </c>
      <c r="N6946" t="s">
        <v>946</v>
      </c>
      <c r="O6946" s="12">
        <v>2007</v>
      </c>
      <c r="P6946" s="12">
        <v>5</v>
      </c>
      <c r="Q6946" s="12">
        <v>2009</v>
      </c>
      <c r="R6946" s="12">
        <v>5</v>
      </c>
      <c r="S6946">
        <v>25</v>
      </c>
      <c r="T6946" s="7">
        <v>10</v>
      </c>
      <c r="U6946">
        <v>5</v>
      </c>
      <c r="V6946" t="s">
        <v>53</v>
      </c>
      <c r="W6946">
        <f t="shared" si="79"/>
        <v>360</v>
      </c>
      <c r="X6946" s="5">
        <v>1</v>
      </c>
      <c r="Y6946" s="15" t="s">
        <v>48</v>
      </c>
      <c r="Z6946" t="s">
        <v>55</v>
      </c>
      <c r="AA6946" t="s">
        <v>1065</v>
      </c>
      <c r="AB6946">
        <v>0</v>
      </c>
      <c r="AC6946" t="s">
        <v>1496</v>
      </c>
      <c r="AD6946" t="s">
        <v>1639</v>
      </c>
    </row>
    <row r="6947" spans="1:30" ht="14.4" x14ac:dyDescent="0.3">
      <c r="A6947">
        <v>58</v>
      </c>
      <c r="B6947" t="s">
        <v>24</v>
      </c>
      <c r="C6947" t="s">
        <v>374</v>
      </c>
      <c r="D6947" t="s">
        <v>376</v>
      </c>
      <c r="E6947">
        <v>2012</v>
      </c>
      <c r="F6947" t="s">
        <v>949</v>
      </c>
      <c r="G6947" t="s">
        <v>953</v>
      </c>
      <c r="H6947" s="3" t="s">
        <v>954</v>
      </c>
      <c r="I6947" s="8">
        <v>-21.375278000000002</v>
      </c>
      <c r="J6947" s="8">
        <v>-41.917777999999998</v>
      </c>
      <c r="K6947">
        <f t="shared" si="82"/>
        <v>76000</v>
      </c>
      <c r="L6947" t="s">
        <v>67</v>
      </c>
      <c r="M6947" t="s">
        <v>952</v>
      </c>
      <c r="N6947" t="s">
        <v>946</v>
      </c>
      <c r="O6947" s="12">
        <v>2007</v>
      </c>
      <c r="P6947" s="12">
        <v>5</v>
      </c>
      <c r="Q6947" s="12">
        <v>2009</v>
      </c>
      <c r="R6947" s="12">
        <v>5</v>
      </c>
      <c r="S6947">
        <v>25</v>
      </c>
      <c r="T6947" s="7">
        <v>10</v>
      </c>
      <c r="U6947">
        <v>5</v>
      </c>
      <c r="V6947" t="s">
        <v>53</v>
      </c>
      <c r="W6947">
        <f t="shared" si="79"/>
        <v>360</v>
      </c>
      <c r="X6947" s="5">
        <v>1</v>
      </c>
      <c r="Y6947" s="15" t="s">
        <v>48</v>
      </c>
      <c r="Z6947" t="s">
        <v>55</v>
      </c>
      <c r="AA6947" t="s">
        <v>56</v>
      </c>
      <c r="AB6947">
        <v>72</v>
      </c>
      <c r="AC6947" t="s">
        <v>1496</v>
      </c>
      <c r="AD6947" t="s">
        <v>1639</v>
      </c>
    </row>
    <row r="6948" spans="1:30" ht="14.4" x14ac:dyDescent="0.3">
      <c r="A6948">
        <v>58</v>
      </c>
      <c r="B6948" t="s">
        <v>24</v>
      </c>
      <c r="C6948" t="s">
        <v>374</v>
      </c>
      <c r="D6948" t="s">
        <v>376</v>
      </c>
      <c r="E6948">
        <v>2012</v>
      </c>
      <c r="F6948" t="s">
        <v>949</v>
      </c>
      <c r="G6948" t="s">
        <v>953</v>
      </c>
      <c r="H6948" s="3" t="s">
        <v>954</v>
      </c>
      <c r="I6948" s="8">
        <v>-21.375278000000002</v>
      </c>
      <c r="J6948" s="8">
        <v>-41.917777999999998</v>
      </c>
      <c r="K6948">
        <f t="shared" si="82"/>
        <v>76000</v>
      </c>
      <c r="L6948" t="s">
        <v>67</v>
      </c>
      <c r="M6948" t="s">
        <v>952</v>
      </c>
      <c r="N6948" t="s">
        <v>1213</v>
      </c>
      <c r="O6948" s="12">
        <v>2007</v>
      </c>
      <c r="P6948" s="12">
        <v>5</v>
      </c>
      <c r="Q6948" s="12">
        <v>2009</v>
      </c>
      <c r="R6948" s="12">
        <v>5</v>
      </c>
      <c r="S6948">
        <v>25</v>
      </c>
      <c r="T6948" s="7">
        <v>10</v>
      </c>
      <c r="U6948">
        <v>5</v>
      </c>
      <c r="V6948" t="s">
        <v>53</v>
      </c>
      <c r="W6948">
        <f t="shared" si="79"/>
        <v>360</v>
      </c>
      <c r="X6948" s="5">
        <v>1</v>
      </c>
      <c r="Y6948" s="15" t="s">
        <v>48</v>
      </c>
      <c r="Z6948" t="s">
        <v>55</v>
      </c>
      <c r="AA6948" t="s">
        <v>59</v>
      </c>
      <c r="AB6948">
        <v>3</v>
      </c>
      <c r="AC6948" t="s">
        <v>1496</v>
      </c>
      <c r="AD6948" t="s">
        <v>1639</v>
      </c>
    </row>
    <row r="6949" spans="1:30" ht="14.4" x14ac:dyDescent="0.3">
      <c r="A6949">
        <v>58</v>
      </c>
      <c r="B6949" t="s">
        <v>24</v>
      </c>
      <c r="C6949" t="s">
        <v>374</v>
      </c>
      <c r="D6949" t="s">
        <v>376</v>
      </c>
      <c r="E6949">
        <v>2012</v>
      </c>
      <c r="F6949" t="s">
        <v>949</v>
      </c>
      <c r="G6949" t="s">
        <v>953</v>
      </c>
      <c r="H6949" s="3" t="s">
        <v>954</v>
      </c>
      <c r="I6949" s="8">
        <v>-21.375278000000002</v>
      </c>
      <c r="J6949" s="8">
        <v>-41.917777999999998</v>
      </c>
      <c r="K6949">
        <f t="shared" si="82"/>
        <v>76000</v>
      </c>
      <c r="L6949" t="s">
        <v>67</v>
      </c>
      <c r="M6949" t="s">
        <v>952</v>
      </c>
      <c r="N6949" t="s">
        <v>1213</v>
      </c>
      <c r="O6949" s="12">
        <v>2007</v>
      </c>
      <c r="P6949" s="12">
        <v>5</v>
      </c>
      <c r="Q6949" s="12">
        <v>2009</v>
      </c>
      <c r="R6949" s="12">
        <v>5</v>
      </c>
      <c r="S6949">
        <v>25</v>
      </c>
      <c r="T6949" s="7">
        <v>10</v>
      </c>
      <c r="U6949">
        <v>5</v>
      </c>
      <c r="V6949" t="s">
        <v>53</v>
      </c>
      <c r="W6949">
        <f t="shared" si="79"/>
        <v>360</v>
      </c>
      <c r="X6949" s="5">
        <v>1</v>
      </c>
      <c r="Y6949" s="15" t="s">
        <v>48</v>
      </c>
      <c r="Z6949" t="s">
        <v>55</v>
      </c>
      <c r="AA6949" t="s">
        <v>62</v>
      </c>
      <c r="AB6949">
        <v>36</v>
      </c>
      <c r="AC6949" t="s">
        <v>1496</v>
      </c>
      <c r="AD6949" t="s">
        <v>1639</v>
      </c>
    </row>
    <row r="6950" spans="1:30" ht="14.4" x14ac:dyDescent="0.3">
      <c r="A6950">
        <v>58</v>
      </c>
      <c r="B6950" t="s">
        <v>24</v>
      </c>
      <c r="C6950" t="s">
        <v>374</v>
      </c>
      <c r="D6950" t="s">
        <v>376</v>
      </c>
      <c r="E6950">
        <v>2012</v>
      </c>
      <c r="F6950" t="s">
        <v>949</v>
      </c>
      <c r="G6950" t="s">
        <v>953</v>
      </c>
      <c r="H6950" s="3" t="s">
        <v>954</v>
      </c>
      <c r="I6950" s="8">
        <v>-21.375278000000002</v>
      </c>
      <c r="J6950" s="8">
        <v>-41.917777999999998</v>
      </c>
      <c r="K6950">
        <f t="shared" si="82"/>
        <v>76000</v>
      </c>
      <c r="L6950" t="s">
        <v>67</v>
      </c>
      <c r="M6950" t="s">
        <v>952</v>
      </c>
      <c r="N6950" t="s">
        <v>1213</v>
      </c>
      <c r="O6950" s="12">
        <v>2007</v>
      </c>
      <c r="P6950" s="12">
        <v>5</v>
      </c>
      <c r="Q6950" s="12">
        <v>2009</v>
      </c>
      <c r="R6950" s="12">
        <v>5</v>
      </c>
      <c r="S6950">
        <v>25</v>
      </c>
      <c r="T6950" s="7">
        <v>10</v>
      </c>
      <c r="U6950">
        <v>5</v>
      </c>
      <c r="V6950" t="s">
        <v>53</v>
      </c>
      <c r="W6950">
        <f t="shared" si="79"/>
        <v>360</v>
      </c>
      <c r="X6950" s="5">
        <v>1</v>
      </c>
      <c r="Y6950" s="15" t="s">
        <v>48</v>
      </c>
      <c r="Z6950" t="s">
        <v>55</v>
      </c>
      <c r="AA6950" t="s">
        <v>70</v>
      </c>
      <c r="AB6950">
        <v>0</v>
      </c>
      <c r="AC6950" t="s">
        <v>1496</v>
      </c>
      <c r="AD6950" t="s">
        <v>1639</v>
      </c>
    </row>
    <row r="6951" spans="1:30" ht="14.4" x14ac:dyDescent="0.3">
      <c r="A6951">
        <v>58</v>
      </c>
      <c r="B6951" t="s">
        <v>24</v>
      </c>
      <c r="C6951" t="s">
        <v>374</v>
      </c>
      <c r="D6951" t="s">
        <v>376</v>
      </c>
      <c r="E6951">
        <v>2012</v>
      </c>
      <c r="F6951" t="s">
        <v>949</v>
      </c>
      <c r="G6951" t="s">
        <v>953</v>
      </c>
      <c r="H6951" s="3" t="s">
        <v>954</v>
      </c>
      <c r="I6951" s="8">
        <v>-21.375278000000002</v>
      </c>
      <c r="J6951" s="8">
        <v>-41.917777999999998</v>
      </c>
      <c r="K6951">
        <f t="shared" si="82"/>
        <v>76000</v>
      </c>
      <c r="L6951" t="s">
        <v>67</v>
      </c>
      <c r="M6951" t="s">
        <v>952</v>
      </c>
      <c r="N6951" t="s">
        <v>1213</v>
      </c>
      <c r="O6951" s="12">
        <v>2007</v>
      </c>
      <c r="P6951" s="12">
        <v>5</v>
      </c>
      <c r="Q6951" s="12">
        <v>2009</v>
      </c>
      <c r="R6951" s="12">
        <v>5</v>
      </c>
      <c r="S6951">
        <v>25</v>
      </c>
      <c r="T6951" s="7">
        <v>10</v>
      </c>
      <c r="U6951">
        <v>5</v>
      </c>
      <c r="V6951" t="s">
        <v>53</v>
      </c>
      <c r="W6951">
        <f t="shared" si="79"/>
        <v>360</v>
      </c>
      <c r="X6951" s="5">
        <v>1</v>
      </c>
      <c r="Y6951" s="15" t="s">
        <v>48</v>
      </c>
      <c r="Z6951" t="s">
        <v>55</v>
      </c>
      <c r="AA6951" t="s">
        <v>73</v>
      </c>
      <c r="AB6951">
        <v>37</v>
      </c>
      <c r="AC6951" t="s">
        <v>1496</v>
      </c>
      <c r="AD6951" t="s">
        <v>1639</v>
      </c>
    </row>
    <row r="6952" spans="1:30" ht="14.4" x14ac:dyDescent="0.3">
      <c r="A6952">
        <v>58</v>
      </c>
      <c r="B6952" t="s">
        <v>24</v>
      </c>
      <c r="C6952" t="s">
        <v>374</v>
      </c>
      <c r="D6952" t="s">
        <v>376</v>
      </c>
      <c r="E6952">
        <v>2012</v>
      </c>
      <c r="F6952" t="s">
        <v>949</v>
      </c>
      <c r="G6952" t="s">
        <v>953</v>
      </c>
      <c r="H6952" s="3" t="s">
        <v>954</v>
      </c>
      <c r="I6952" s="8">
        <v>-21.375278000000002</v>
      </c>
      <c r="J6952" s="8">
        <v>-41.917777999999998</v>
      </c>
      <c r="K6952">
        <f t="shared" si="82"/>
        <v>76000</v>
      </c>
      <c r="L6952" t="s">
        <v>67</v>
      </c>
      <c r="M6952" t="s">
        <v>952</v>
      </c>
      <c r="N6952" t="s">
        <v>1213</v>
      </c>
      <c r="O6952" s="12">
        <v>2007</v>
      </c>
      <c r="P6952" s="12">
        <v>5</v>
      </c>
      <c r="Q6952" s="12">
        <v>2009</v>
      </c>
      <c r="R6952" s="12">
        <v>5</v>
      </c>
      <c r="S6952">
        <v>25</v>
      </c>
      <c r="T6952" s="7">
        <v>10</v>
      </c>
      <c r="U6952">
        <v>5</v>
      </c>
      <c r="V6952" t="s">
        <v>53</v>
      </c>
      <c r="W6952">
        <f t="shared" si="79"/>
        <v>360</v>
      </c>
      <c r="X6952" s="5">
        <v>1</v>
      </c>
      <c r="Y6952" s="15" t="s">
        <v>48</v>
      </c>
      <c r="Z6952" t="s">
        <v>83</v>
      </c>
      <c r="AA6952" t="s">
        <v>1087</v>
      </c>
      <c r="AB6952">
        <v>0</v>
      </c>
      <c r="AC6952" t="s">
        <v>1496</v>
      </c>
      <c r="AD6952" t="s">
        <v>1639</v>
      </c>
    </row>
    <row r="6953" spans="1:30" ht="14.4" x14ac:dyDescent="0.3">
      <c r="A6953">
        <v>58</v>
      </c>
      <c r="B6953" t="s">
        <v>24</v>
      </c>
      <c r="C6953" t="s">
        <v>374</v>
      </c>
      <c r="D6953" t="s">
        <v>376</v>
      </c>
      <c r="E6953">
        <v>2012</v>
      </c>
      <c r="F6953" t="s">
        <v>949</v>
      </c>
      <c r="G6953" t="s">
        <v>953</v>
      </c>
      <c r="H6953" s="3" t="s">
        <v>954</v>
      </c>
      <c r="I6953" s="8">
        <v>-21.375278000000002</v>
      </c>
      <c r="J6953" s="8">
        <v>-41.917777999999998</v>
      </c>
      <c r="K6953">
        <f t="shared" si="82"/>
        <v>76000</v>
      </c>
      <c r="L6953" t="s">
        <v>67</v>
      </c>
      <c r="M6953" t="s">
        <v>952</v>
      </c>
      <c r="N6953" t="s">
        <v>1213</v>
      </c>
      <c r="O6953" s="12">
        <v>2007</v>
      </c>
      <c r="P6953" s="12">
        <v>5</v>
      </c>
      <c r="Q6953" s="12">
        <v>2009</v>
      </c>
      <c r="R6953" s="12">
        <v>5</v>
      </c>
      <c r="S6953">
        <v>25</v>
      </c>
      <c r="T6953" s="7">
        <v>10</v>
      </c>
      <c r="U6953">
        <v>5</v>
      </c>
      <c r="V6953" t="s">
        <v>53</v>
      </c>
      <c r="W6953">
        <f t="shared" si="79"/>
        <v>360</v>
      </c>
      <c r="X6953" s="5">
        <v>1</v>
      </c>
      <c r="Y6953" s="15" t="s">
        <v>48</v>
      </c>
      <c r="Z6953" t="s">
        <v>83</v>
      </c>
      <c r="AA6953" t="s">
        <v>84</v>
      </c>
      <c r="AB6953">
        <v>55</v>
      </c>
      <c r="AC6953" t="s">
        <v>1496</v>
      </c>
      <c r="AD6953" t="s">
        <v>1639</v>
      </c>
    </row>
    <row r="6954" spans="1:30" ht="14.4" x14ac:dyDescent="0.3">
      <c r="A6954">
        <v>58</v>
      </c>
      <c r="B6954" t="s">
        <v>24</v>
      </c>
      <c r="C6954" t="s">
        <v>374</v>
      </c>
      <c r="D6954" t="s">
        <v>376</v>
      </c>
      <c r="E6954">
        <v>2012</v>
      </c>
      <c r="F6954" t="s">
        <v>949</v>
      </c>
      <c r="G6954" t="s">
        <v>953</v>
      </c>
      <c r="H6954" s="3" t="s">
        <v>954</v>
      </c>
      <c r="I6954" s="8">
        <v>-21.375278000000002</v>
      </c>
      <c r="J6954" s="8">
        <v>-41.917777999999998</v>
      </c>
      <c r="K6954">
        <f t="shared" si="82"/>
        <v>76000</v>
      </c>
      <c r="L6954" t="s">
        <v>67</v>
      </c>
      <c r="M6954" t="s">
        <v>952</v>
      </c>
      <c r="N6954" t="s">
        <v>1213</v>
      </c>
      <c r="O6954" s="12">
        <v>2007</v>
      </c>
      <c r="P6954" s="12">
        <v>5</v>
      </c>
      <c r="Q6954" s="12">
        <v>2009</v>
      </c>
      <c r="R6954" s="12">
        <v>5</v>
      </c>
      <c r="S6954">
        <v>25</v>
      </c>
      <c r="T6954" s="7">
        <v>10</v>
      </c>
      <c r="U6954">
        <v>5</v>
      </c>
      <c r="V6954" t="s">
        <v>53</v>
      </c>
      <c r="W6954">
        <f t="shared" si="79"/>
        <v>360</v>
      </c>
      <c r="X6954" s="5">
        <v>1</v>
      </c>
      <c r="Y6954" s="15" t="s">
        <v>48</v>
      </c>
      <c r="Z6954" t="s">
        <v>83</v>
      </c>
      <c r="AA6954" t="s">
        <v>87</v>
      </c>
      <c r="AB6954">
        <v>60</v>
      </c>
      <c r="AC6954" t="s">
        <v>1496</v>
      </c>
      <c r="AD6954" t="s">
        <v>1639</v>
      </c>
    </row>
    <row r="6955" spans="1:30" ht="14.4" x14ac:dyDescent="0.3">
      <c r="A6955">
        <v>58</v>
      </c>
      <c r="B6955" t="s">
        <v>24</v>
      </c>
      <c r="C6955" t="s">
        <v>374</v>
      </c>
      <c r="D6955" t="s">
        <v>376</v>
      </c>
      <c r="E6955">
        <v>2012</v>
      </c>
      <c r="F6955" t="s">
        <v>949</v>
      </c>
      <c r="G6955" t="s">
        <v>953</v>
      </c>
      <c r="H6955" s="3" t="s">
        <v>954</v>
      </c>
      <c r="I6955" s="8">
        <v>-21.375278000000002</v>
      </c>
      <c r="J6955" s="8">
        <v>-41.917777999999998</v>
      </c>
      <c r="K6955">
        <f t="shared" si="82"/>
        <v>76000</v>
      </c>
      <c r="L6955" t="s">
        <v>67</v>
      </c>
      <c r="M6955" t="s">
        <v>952</v>
      </c>
      <c r="N6955" t="s">
        <v>1213</v>
      </c>
      <c r="O6955" s="12">
        <v>2007</v>
      </c>
      <c r="P6955" s="12">
        <v>5</v>
      </c>
      <c r="Q6955" s="12">
        <v>2009</v>
      </c>
      <c r="R6955" s="12">
        <v>5</v>
      </c>
      <c r="S6955">
        <v>25</v>
      </c>
      <c r="T6955" s="7">
        <v>10</v>
      </c>
      <c r="U6955">
        <v>5</v>
      </c>
      <c r="V6955" t="s">
        <v>53</v>
      </c>
      <c r="W6955">
        <f t="shared" si="79"/>
        <v>360</v>
      </c>
      <c r="X6955" s="5">
        <v>1</v>
      </c>
      <c r="Y6955" s="15" t="s">
        <v>48</v>
      </c>
      <c r="Z6955" t="s">
        <v>90</v>
      </c>
      <c r="AA6955" t="s">
        <v>91</v>
      </c>
      <c r="AB6955">
        <v>1</v>
      </c>
      <c r="AC6955" t="s">
        <v>1496</v>
      </c>
      <c r="AD6955" t="s">
        <v>1639</v>
      </c>
    </row>
    <row r="6956" spans="1:30" ht="14.4" x14ac:dyDescent="0.3">
      <c r="A6956">
        <v>58</v>
      </c>
      <c r="B6956" t="s">
        <v>24</v>
      </c>
      <c r="C6956" t="s">
        <v>374</v>
      </c>
      <c r="D6956" t="s">
        <v>376</v>
      </c>
      <c r="E6956">
        <v>2012</v>
      </c>
      <c r="F6956" t="s">
        <v>949</v>
      </c>
      <c r="G6956" t="s">
        <v>955</v>
      </c>
      <c r="H6956" s="3" t="s">
        <v>956</v>
      </c>
      <c r="I6956" s="8">
        <v>-21.381388999999999</v>
      </c>
      <c r="J6956" s="8">
        <v>-41.926943999999999</v>
      </c>
      <c r="K6956">
        <f t="shared" ref="K6956:K6965" si="83">2*10000</f>
        <v>20000</v>
      </c>
      <c r="L6956" t="s">
        <v>67</v>
      </c>
      <c r="M6956" t="s">
        <v>952</v>
      </c>
      <c r="N6956" t="s">
        <v>946</v>
      </c>
      <c r="O6956" s="12">
        <v>2007</v>
      </c>
      <c r="P6956" s="12">
        <v>5</v>
      </c>
      <c r="Q6956" s="12">
        <v>2009</v>
      </c>
      <c r="R6956" s="12">
        <v>5</v>
      </c>
      <c r="S6956">
        <v>25</v>
      </c>
      <c r="T6956" s="7">
        <v>10</v>
      </c>
      <c r="U6956">
        <v>5</v>
      </c>
      <c r="V6956" t="s">
        <v>53</v>
      </c>
      <c r="W6956">
        <f t="shared" si="79"/>
        <v>360</v>
      </c>
      <c r="X6956" s="5">
        <v>1</v>
      </c>
      <c r="Y6956" s="15" t="s">
        <v>48</v>
      </c>
      <c r="Z6956" t="s">
        <v>55</v>
      </c>
      <c r="AA6956" t="s">
        <v>1065</v>
      </c>
      <c r="AB6956">
        <v>0</v>
      </c>
      <c r="AC6956" t="s">
        <v>1496</v>
      </c>
      <c r="AD6956" t="s">
        <v>1639</v>
      </c>
    </row>
    <row r="6957" spans="1:30" ht="14.4" x14ac:dyDescent="0.3">
      <c r="A6957">
        <v>58</v>
      </c>
      <c r="B6957" t="s">
        <v>24</v>
      </c>
      <c r="C6957" t="s">
        <v>374</v>
      </c>
      <c r="D6957" t="s">
        <v>376</v>
      </c>
      <c r="E6957">
        <v>2012</v>
      </c>
      <c r="F6957" t="s">
        <v>949</v>
      </c>
      <c r="G6957" t="s">
        <v>955</v>
      </c>
      <c r="H6957" s="3" t="s">
        <v>956</v>
      </c>
      <c r="I6957" s="8">
        <v>-21.381388999999999</v>
      </c>
      <c r="J6957" s="8">
        <v>-41.926943999999999</v>
      </c>
      <c r="K6957">
        <f t="shared" si="83"/>
        <v>20000</v>
      </c>
      <c r="L6957" t="s">
        <v>67</v>
      </c>
      <c r="M6957" t="s">
        <v>952</v>
      </c>
      <c r="N6957" t="s">
        <v>946</v>
      </c>
      <c r="O6957" s="12">
        <v>2007</v>
      </c>
      <c r="P6957" s="12">
        <v>5</v>
      </c>
      <c r="Q6957" s="12">
        <v>2009</v>
      </c>
      <c r="R6957" s="12">
        <v>5</v>
      </c>
      <c r="S6957">
        <v>25</v>
      </c>
      <c r="T6957" s="7">
        <v>10</v>
      </c>
      <c r="U6957">
        <v>5</v>
      </c>
      <c r="V6957" t="s">
        <v>53</v>
      </c>
      <c r="W6957">
        <f t="shared" si="79"/>
        <v>360</v>
      </c>
      <c r="X6957" s="5">
        <v>1</v>
      </c>
      <c r="Y6957" s="15" t="s">
        <v>48</v>
      </c>
      <c r="Z6957" t="s">
        <v>55</v>
      </c>
      <c r="AA6957" t="s">
        <v>56</v>
      </c>
      <c r="AB6957">
        <v>83</v>
      </c>
      <c r="AC6957" t="s">
        <v>1496</v>
      </c>
      <c r="AD6957" t="s">
        <v>1639</v>
      </c>
    </row>
    <row r="6958" spans="1:30" ht="14.4" x14ac:dyDescent="0.3">
      <c r="A6958">
        <v>58</v>
      </c>
      <c r="B6958" t="s">
        <v>24</v>
      </c>
      <c r="C6958" t="s">
        <v>374</v>
      </c>
      <c r="D6958" t="s">
        <v>376</v>
      </c>
      <c r="E6958">
        <v>2012</v>
      </c>
      <c r="F6958" t="s">
        <v>949</v>
      </c>
      <c r="G6958" t="s">
        <v>955</v>
      </c>
      <c r="H6958" s="3" t="s">
        <v>956</v>
      </c>
      <c r="I6958" s="8">
        <v>-21.381388999999999</v>
      </c>
      <c r="J6958" s="8">
        <v>-41.926943999999999</v>
      </c>
      <c r="K6958">
        <f t="shared" si="83"/>
        <v>20000</v>
      </c>
      <c r="L6958" t="s">
        <v>67</v>
      </c>
      <c r="M6958" t="s">
        <v>952</v>
      </c>
      <c r="N6958" t="s">
        <v>1213</v>
      </c>
      <c r="O6958" s="12">
        <v>2007</v>
      </c>
      <c r="P6958" s="12">
        <v>5</v>
      </c>
      <c r="Q6958" s="12">
        <v>2009</v>
      </c>
      <c r="R6958" s="12">
        <v>5</v>
      </c>
      <c r="S6958">
        <v>25</v>
      </c>
      <c r="T6958" s="7">
        <v>10</v>
      </c>
      <c r="U6958">
        <v>5</v>
      </c>
      <c r="V6958" t="s">
        <v>53</v>
      </c>
      <c r="W6958">
        <f t="shared" si="79"/>
        <v>360</v>
      </c>
      <c r="X6958" s="5">
        <v>1</v>
      </c>
      <c r="Y6958" s="15" t="s">
        <v>48</v>
      </c>
      <c r="Z6958" t="s">
        <v>55</v>
      </c>
      <c r="AA6958" t="s">
        <v>59</v>
      </c>
      <c r="AB6958">
        <v>3</v>
      </c>
      <c r="AC6958" t="s">
        <v>1496</v>
      </c>
      <c r="AD6958" t="s">
        <v>1639</v>
      </c>
    </row>
    <row r="6959" spans="1:30" ht="14.4" x14ac:dyDescent="0.3">
      <c r="A6959">
        <v>58</v>
      </c>
      <c r="B6959" t="s">
        <v>24</v>
      </c>
      <c r="C6959" t="s">
        <v>374</v>
      </c>
      <c r="D6959" t="s">
        <v>376</v>
      </c>
      <c r="E6959">
        <v>2012</v>
      </c>
      <c r="F6959" t="s">
        <v>949</v>
      </c>
      <c r="G6959" t="s">
        <v>955</v>
      </c>
      <c r="H6959" s="3" t="s">
        <v>956</v>
      </c>
      <c r="I6959" s="8">
        <v>-21.381388999999999</v>
      </c>
      <c r="J6959" s="8">
        <v>-41.926943999999999</v>
      </c>
      <c r="K6959">
        <f t="shared" si="83"/>
        <v>20000</v>
      </c>
      <c r="L6959" t="s">
        <v>67</v>
      </c>
      <c r="M6959" t="s">
        <v>952</v>
      </c>
      <c r="N6959" t="s">
        <v>1213</v>
      </c>
      <c r="O6959" s="12">
        <v>2007</v>
      </c>
      <c r="P6959" s="12">
        <v>5</v>
      </c>
      <c r="Q6959" s="12">
        <v>2009</v>
      </c>
      <c r="R6959" s="12">
        <v>5</v>
      </c>
      <c r="S6959">
        <v>25</v>
      </c>
      <c r="T6959" s="7">
        <v>10</v>
      </c>
      <c r="U6959">
        <v>5</v>
      </c>
      <c r="V6959" t="s">
        <v>53</v>
      </c>
      <c r="W6959">
        <f t="shared" si="79"/>
        <v>360</v>
      </c>
      <c r="X6959" s="5">
        <v>1</v>
      </c>
      <c r="Y6959" s="15" t="s">
        <v>48</v>
      </c>
      <c r="Z6959" t="s">
        <v>55</v>
      </c>
      <c r="AA6959" t="s">
        <v>62</v>
      </c>
      <c r="AB6959">
        <v>44</v>
      </c>
      <c r="AC6959" t="s">
        <v>1496</v>
      </c>
      <c r="AD6959" t="s">
        <v>1639</v>
      </c>
    </row>
    <row r="6960" spans="1:30" ht="14.4" x14ac:dyDescent="0.3">
      <c r="A6960">
        <v>58</v>
      </c>
      <c r="B6960" t="s">
        <v>24</v>
      </c>
      <c r="C6960" t="s">
        <v>374</v>
      </c>
      <c r="D6960" t="s">
        <v>376</v>
      </c>
      <c r="E6960">
        <v>2012</v>
      </c>
      <c r="F6960" t="s">
        <v>949</v>
      </c>
      <c r="G6960" t="s">
        <v>955</v>
      </c>
      <c r="H6960" s="3" t="s">
        <v>956</v>
      </c>
      <c r="I6960" s="8">
        <v>-21.381388999999999</v>
      </c>
      <c r="J6960" s="8">
        <v>-41.926943999999999</v>
      </c>
      <c r="K6960">
        <f t="shared" si="83"/>
        <v>20000</v>
      </c>
      <c r="L6960" t="s">
        <v>67</v>
      </c>
      <c r="M6960" t="s">
        <v>952</v>
      </c>
      <c r="N6960" t="s">
        <v>1213</v>
      </c>
      <c r="O6960" s="12">
        <v>2007</v>
      </c>
      <c r="P6960" s="12">
        <v>5</v>
      </c>
      <c r="Q6960" s="12">
        <v>2009</v>
      </c>
      <c r="R6960" s="12">
        <v>5</v>
      </c>
      <c r="S6960">
        <v>25</v>
      </c>
      <c r="T6960" s="7">
        <v>10</v>
      </c>
      <c r="U6960">
        <v>5</v>
      </c>
      <c r="V6960" t="s">
        <v>53</v>
      </c>
      <c r="W6960">
        <f t="shared" si="79"/>
        <v>360</v>
      </c>
      <c r="X6960" s="5">
        <v>1</v>
      </c>
      <c r="Y6960" s="15" t="s">
        <v>48</v>
      </c>
      <c r="Z6960" t="s">
        <v>55</v>
      </c>
      <c r="AA6960" t="s">
        <v>70</v>
      </c>
      <c r="AB6960">
        <v>0</v>
      </c>
      <c r="AC6960" t="s">
        <v>1496</v>
      </c>
      <c r="AD6960" t="s">
        <v>1639</v>
      </c>
    </row>
    <row r="6961" spans="1:30" ht="14.4" x14ac:dyDescent="0.3">
      <c r="A6961">
        <v>58</v>
      </c>
      <c r="B6961" t="s">
        <v>24</v>
      </c>
      <c r="C6961" t="s">
        <v>374</v>
      </c>
      <c r="D6961" t="s">
        <v>376</v>
      </c>
      <c r="E6961">
        <v>2012</v>
      </c>
      <c r="F6961" t="s">
        <v>949</v>
      </c>
      <c r="G6961" t="s">
        <v>955</v>
      </c>
      <c r="H6961" s="3" t="s">
        <v>956</v>
      </c>
      <c r="I6961" s="8">
        <v>-21.381388999999999</v>
      </c>
      <c r="J6961" s="8">
        <v>-41.926943999999999</v>
      </c>
      <c r="K6961">
        <f t="shared" si="83"/>
        <v>20000</v>
      </c>
      <c r="L6961" t="s">
        <v>67</v>
      </c>
      <c r="M6961" t="s">
        <v>952</v>
      </c>
      <c r="N6961" t="s">
        <v>1213</v>
      </c>
      <c r="O6961" s="12">
        <v>2007</v>
      </c>
      <c r="P6961" s="12">
        <v>5</v>
      </c>
      <c r="Q6961" s="12">
        <v>2009</v>
      </c>
      <c r="R6961" s="12">
        <v>5</v>
      </c>
      <c r="S6961">
        <v>25</v>
      </c>
      <c r="T6961" s="7">
        <v>10</v>
      </c>
      <c r="U6961">
        <v>5</v>
      </c>
      <c r="V6961" t="s">
        <v>53</v>
      </c>
      <c r="W6961">
        <f t="shared" si="79"/>
        <v>360</v>
      </c>
      <c r="X6961" s="5">
        <v>1</v>
      </c>
      <c r="Y6961" s="15" t="s">
        <v>48</v>
      </c>
      <c r="Z6961" t="s">
        <v>55</v>
      </c>
      <c r="AA6961" t="s">
        <v>73</v>
      </c>
      <c r="AB6961">
        <v>76</v>
      </c>
      <c r="AC6961" t="s">
        <v>1496</v>
      </c>
      <c r="AD6961" t="s">
        <v>1639</v>
      </c>
    </row>
    <row r="6962" spans="1:30" ht="14.4" x14ac:dyDescent="0.3">
      <c r="A6962">
        <v>58</v>
      </c>
      <c r="B6962" t="s">
        <v>24</v>
      </c>
      <c r="C6962" t="s">
        <v>374</v>
      </c>
      <c r="D6962" t="s">
        <v>376</v>
      </c>
      <c r="E6962">
        <v>2012</v>
      </c>
      <c r="F6962" t="s">
        <v>949</v>
      </c>
      <c r="G6962" t="s">
        <v>955</v>
      </c>
      <c r="H6962" s="3" t="s">
        <v>956</v>
      </c>
      <c r="I6962" s="8">
        <v>-21.381388999999999</v>
      </c>
      <c r="J6962" s="8">
        <v>-41.926943999999999</v>
      </c>
      <c r="K6962">
        <f t="shared" si="83"/>
        <v>20000</v>
      </c>
      <c r="L6962" t="s">
        <v>67</v>
      </c>
      <c r="M6962" t="s">
        <v>952</v>
      </c>
      <c r="N6962" t="s">
        <v>1213</v>
      </c>
      <c r="O6962" s="12">
        <v>2007</v>
      </c>
      <c r="P6962" s="12">
        <v>5</v>
      </c>
      <c r="Q6962" s="12">
        <v>2009</v>
      </c>
      <c r="R6962" s="12">
        <v>5</v>
      </c>
      <c r="S6962">
        <v>25</v>
      </c>
      <c r="T6962" s="7">
        <v>10</v>
      </c>
      <c r="U6962">
        <v>5</v>
      </c>
      <c r="V6962" t="s">
        <v>53</v>
      </c>
      <c r="W6962">
        <f t="shared" si="79"/>
        <v>360</v>
      </c>
      <c r="X6962" s="5">
        <v>1</v>
      </c>
      <c r="Y6962" s="15" t="s">
        <v>48</v>
      </c>
      <c r="Z6962" t="s">
        <v>83</v>
      </c>
      <c r="AA6962" t="s">
        <v>1087</v>
      </c>
      <c r="AB6962">
        <v>0</v>
      </c>
      <c r="AC6962" t="s">
        <v>1496</v>
      </c>
      <c r="AD6962" t="s">
        <v>1639</v>
      </c>
    </row>
    <row r="6963" spans="1:30" ht="14.4" x14ac:dyDescent="0.3">
      <c r="A6963">
        <v>58</v>
      </c>
      <c r="B6963" t="s">
        <v>24</v>
      </c>
      <c r="C6963" t="s">
        <v>374</v>
      </c>
      <c r="D6963" t="s">
        <v>376</v>
      </c>
      <c r="E6963">
        <v>2012</v>
      </c>
      <c r="F6963" t="s">
        <v>949</v>
      </c>
      <c r="G6963" t="s">
        <v>955</v>
      </c>
      <c r="H6963" s="3" t="s">
        <v>956</v>
      </c>
      <c r="I6963" s="8">
        <v>-21.381388999999999</v>
      </c>
      <c r="J6963" s="8">
        <v>-41.926943999999999</v>
      </c>
      <c r="K6963">
        <f t="shared" si="83"/>
        <v>20000</v>
      </c>
      <c r="L6963" t="s">
        <v>67</v>
      </c>
      <c r="M6963" t="s">
        <v>952</v>
      </c>
      <c r="N6963" t="s">
        <v>1213</v>
      </c>
      <c r="O6963" s="12">
        <v>2007</v>
      </c>
      <c r="P6963" s="12">
        <v>5</v>
      </c>
      <c r="Q6963" s="12">
        <v>2009</v>
      </c>
      <c r="R6963" s="12">
        <v>5</v>
      </c>
      <c r="S6963">
        <v>25</v>
      </c>
      <c r="T6963" s="7">
        <v>10</v>
      </c>
      <c r="U6963">
        <v>5</v>
      </c>
      <c r="V6963" t="s">
        <v>53</v>
      </c>
      <c r="W6963">
        <f t="shared" si="79"/>
        <v>360</v>
      </c>
      <c r="X6963" s="5">
        <v>1</v>
      </c>
      <c r="Y6963" s="15" t="s">
        <v>48</v>
      </c>
      <c r="Z6963" t="s">
        <v>83</v>
      </c>
      <c r="AA6963" t="s">
        <v>84</v>
      </c>
      <c r="AB6963">
        <v>26</v>
      </c>
      <c r="AC6963" t="s">
        <v>1496</v>
      </c>
      <c r="AD6963" t="s">
        <v>1639</v>
      </c>
    </row>
    <row r="6964" spans="1:30" ht="14.4" x14ac:dyDescent="0.3">
      <c r="A6964">
        <v>58</v>
      </c>
      <c r="B6964" t="s">
        <v>24</v>
      </c>
      <c r="C6964" t="s">
        <v>374</v>
      </c>
      <c r="D6964" t="s">
        <v>376</v>
      </c>
      <c r="E6964">
        <v>2012</v>
      </c>
      <c r="F6964" t="s">
        <v>949</v>
      </c>
      <c r="G6964" t="s">
        <v>955</v>
      </c>
      <c r="H6964" s="3" t="s">
        <v>956</v>
      </c>
      <c r="I6964" s="8">
        <v>-21.381388999999999</v>
      </c>
      <c r="J6964" s="8">
        <v>-41.926943999999999</v>
      </c>
      <c r="K6964">
        <f t="shared" si="83"/>
        <v>20000</v>
      </c>
      <c r="L6964" t="s">
        <v>67</v>
      </c>
      <c r="M6964" t="s">
        <v>952</v>
      </c>
      <c r="N6964" t="s">
        <v>1213</v>
      </c>
      <c r="O6964" s="12">
        <v>2007</v>
      </c>
      <c r="P6964" s="12">
        <v>5</v>
      </c>
      <c r="Q6964" s="12">
        <v>2009</v>
      </c>
      <c r="R6964" s="12">
        <v>5</v>
      </c>
      <c r="S6964">
        <v>25</v>
      </c>
      <c r="T6964" s="7">
        <v>10</v>
      </c>
      <c r="U6964">
        <v>5</v>
      </c>
      <c r="V6964" t="s">
        <v>53</v>
      </c>
      <c r="W6964">
        <f t="shared" si="79"/>
        <v>360</v>
      </c>
      <c r="X6964" s="5">
        <v>1</v>
      </c>
      <c r="Y6964" s="15" t="s">
        <v>48</v>
      </c>
      <c r="Z6964" t="s">
        <v>83</v>
      </c>
      <c r="AA6964" t="s">
        <v>87</v>
      </c>
      <c r="AB6964">
        <v>82</v>
      </c>
      <c r="AC6964" t="s">
        <v>1496</v>
      </c>
      <c r="AD6964" t="s">
        <v>1639</v>
      </c>
    </row>
    <row r="6965" spans="1:30" ht="14.4" x14ac:dyDescent="0.3">
      <c r="A6965">
        <v>58</v>
      </c>
      <c r="B6965" t="s">
        <v>24</v>
      </c>
      <c r="C6965" t="s">
        <v>374</v>
      </c>
      <c r="D6965" t="s">
        <v>376</v>
      </c>
      <c r="E6965">
        <v>2012</v>
      </c>
      <c r="F6965" t="s">
        <v>949</v>
      </c>
      <c r="G6965" t="s">
        <v>955</v>
      </c>
      <c r="H6965" s="3" t="s">
        <v>956</v>
      </c>
      <c r="I6965" s="8">
        <v>-21.381388999999999</v>
      </c>
      <c r="J6965" s="8">
        <v>-41.926943999999999</v>
      </c>
      <c r="K6965">
        <f t="shared" si="83"/>
        <v>20000</v>
      </c>
      <c r="L6965" t="s">
        <v>67</v>
      </c>
      <c r="M6965" t="s">
        <v>952</v>
      </c>
      <c r="N6965" t="s">
        <v>1213</v>
      </c>
      <c r="O6965" s="12">
        <v>2007</v>
      </c>
      <c r="P6965" s="12">
        <v>5</v>
      </c>
      <c r="Q6965" s="12">
        <v>2009</v>
      </c>
      <c r="R6965" s="12">
        <v>5</v>
      </c>
      <c r="S6965">
        <v>25</v>
      </c>
      <c r="T6965" s="7">
        <v>10</v>
      </c>
      <c r="U6965">
        <v>5</v>
      </c>
      <c r="V6965" t="s">
        <v>53</v>
      </c>
      <c r="W6965">
        <f t="shared" si="79"/>
        <v>360</v>
      </c>
      <c r="X6965" s="5">
        <v>1</v>
      </c>
      <c r="Y6965" s="15" t="s">
        <v>48</v>
      </c>
      <c r="Z6965" t="s">
        <v>90</v>
      </c>
      <c r="AA6965" t="s">
        <v>91</v>
      </c>
      <c r="AB6965">
        <v>2</v>
      </c>
      <c r="AC6965" t="s">
        <v>1496</v>
      </c>
      <c r="AD6965" t="s">
        <v>1639</v>
      </c>
    </row>
    <row r="6966" spans="1:30" ht="14.4" x14ac:dyDescent="0.3">
      <c r="A6966">
        <v>58</v>
      </c>
      <c r="B6966" t="s">
        <v>24</v>
      </c>
      <c r="C6966" t="s">
        <v>374</v>
      </c>
      <c r="D6966" t="s">
        <v>376</v>
      </c>
      <c r="E6966">
        <v>2012</v>
      </c>
      <c r="F6966" t="s">
        <v>949</v>
      </c>
      <c r="G6966" t="s">
        <v>957</v>
      </c>
      <c r="H6966" s="3" t="s">
        <v>958</v>
      </c>
      <c r="I6966" s="8">
        <v>-21.386111</v>
      </c>
      <c r="J6966" s="8">
        <v>-41.920833000000002</v>
      </c>
      <c r="K6966">
        <f t="shared" ref="K6966:K6975" si="84">6.6*10000</f>
        <v>66000</v>
      </c>
      <c r="L6966" t="s">
        <v>67</v>
      </c>
      <c r="M6966" t="s">
        <v>952</v>
      </c>
      <c r="N6966" t="s">
        <v>946</v>
      </c>
      <c r="O6966" s="12">
        <v>2007</v>
      </c>
      <c r="P6966" s="12">
        <v>5</v>
      </c>
      <c r="Q6966" s="12">
        <v>2009</v>
      </c>
      <c r="R6966" s="12">
        <v>5</v>
      </c>
      <c r="S6966">
        <v>25</v>
      </c>
      <c r="T6966" s="7">
        <v>10</v>
      </c>
      <c r="U6966">
        <v>5</v>
      </c>
      <c r="V6966" t="s">
        <v>53</v>
      </c>
      <c r="W6966">
        <f t="shared" si="79"/>
        <v>360</v>
      </c>
      <c r="X6966" s="5">
        <v>1</v>
      </c>
      <c r="Y6966" s="15" t="s">
        <v>48</v>
      </c>
      <c r="Z6966" t="s">
        <v>55</v>
      </c>
      <c r="AA6966" t="s">
        <v>1065</v>
      </c>
      <c r="AB6966">
        <v>0</v>
      </c>
      <c r="AC6966" t="s">
        <v>1496</v>
      </c>
      <c r="AD6966" t="s">
        <v>1639</v>
      </c>
    </row>
    <row r="6967" spans="1:30" ht="14.4" x14ac:dyDescent="0.3">
      <c r="A6967">
        <v>58</v>
      </c>
      <c r="B6967" t="s">
        <v>24</v>
      </c>
      <c r="C6967" t="s">
        <v>374</v>
      </c>
      <c r="D6967" t="s">
        <v>376</v>
      </c>
      <c r="E6967">
        <v>2012</v>
      </c>
      <c r="F6967" t="s">
        <v>949</v>
      </c>
      <c r="G6967" t="s">
        <v>957</v>
      </c>
      <c r="H6967" s="3" t="s">
        <v>958</v>
      </c>
      <c r="I6967" s="8">
        <v>-21.386111</v>
      </c>
      <c r="J6967" s="8">
        <v>-41.920833000000002</v>
      </c>
      <c r="K6967">
        <f t="shared" si="84"/>
        <v>66000</v>
      </c>
      <c r="L6967" t="s">
        <v>67</v>
      </c>
      <c r="M6967" t="s">
        <v>952</v>
      </c>
      <c r="N6967" t="s">
        <v>946</v>
      </c>
      <c r="O6967" s="12">
        <v>2007</v>
      </c>
      <c r="P6967" s="12">
        <v>5</v>
      </c>
      <c r="Q6967" s="12">
        <v>2009</v>
      </c>
      <c r="R6967" s="12">
        <v>5</v>
      </c>
      <c r="S6967">
        <v>25</v>
      </c>
      <c r="T6967" s="7">
        <v>10</v>
      </c>
      <c r="U6967">
        <v>5</v>
      </c>
      <c r="V6967" t="s">
        <v>53</v>
      </c>
      <c r="W6967">
        <f t="shared" si="79"/>
        <v>360</v>
      </c>
      <c r="X6967" s="5">
        <v>1</v>
      </c>
      <c r="Y6967" s="15" t="s">
        <v>48</v>
      </c>
      <c r="Z6967" t="s">
        <v>55</v>
      </c>
      <c r="AA6967" t="s">
        <v>56</v>
      </c>
      <c r="AB6967">
        <v>93</v>
      </c>
      <c r="AC6967" t="s">
        <v>1496</v>
      </c>
      <c r="AD6967" t="s">
        <v>1639</v>
      </c>
    </row>
    <row r="6968" spans="1:30" ht="14.4" x14ac:dyDescent="0.3">
      <c r="A6968">
        <v>58</v>
      </c>
      <c r="B6968" t="s">
        <v>24</v>
      </c>
      <c r="C6968" t="s">
        <v>374</v>
      </c>
      <c r="D6968" t="s">
        <v>376</v>
      </c>
      <c r="E6968">
        <v>2012</v>
      </c>
      <c r="F6968" t="s">
        <v>949</v>
      </c>
      <c r="G6968" t="s">
        <v>957</v>
      </c>
      <c r="H6968" s="3" t="s">
        <v>958</v>
      </c>
      <c r="I6968" s="8">
        <v>-21.386111</v>
      </c>
      <c r="J6968" s="8">
        <v>-41.920833000000002</v>
      </c>
      <c r="K6968">
        <f t="shared" si="84"/>
        <v>66000</v>
      </c>
      <c r="L6968" t="s">
        <v>67</v>
      </c>
      <c r="M6968" t="s">
        <v>952</v>
      </c>
      <c r="N6968" t="s">
        <v>1213</v>
      </c>
      <c r="O6968" s="12">
        <v>2007</v>
      </c>
      <c r="P6968" s="12">
        <v>5</v>
      </c>
      <c r="Q6968" s="12">
        <v>2009</v>
      </c>
      <c r="R6968" s="12">
        <v>5</v>
      </c>
      <c r="S6968">
        <v>25</v>
      </c>
      <c r="T6968" s="7">
        <v>10</v>
      </c>
      <c r="U6968">
        <v>5</v>
      </c>
      <c r="V6968" t="s">
        <v>53</v>
      </c>
      <c r="W6968">
        <f t="shared" si="79"/>
        <v>360</v>
      </c>
      <c r="X6968" s="5">
        <v>1</v>
      </c>
      <c r="Y6968" s="15" t="s">
        <v>48</v>
      </c>
      <c r="Z6968" t="s">
        <v>55</v>
      </c>
      <c r="AA6968" t="s">
        <v>59</v>
      </c>
      <c r="AB6968">
        <v>1</v>
      </c>
      <c r="AC6968" t="s">
        <v>1496</v>
      </c>
      <c r="AD6968" t="s">
        <v>1639</v>
      </c>
    </row>
    <row r="6969" spans="1:30" ht="14.4" x14ac:dyDescent="0.3">
      <c r="A6969">
        <v>58</v>
      </c>
      <c r="B6969" t="s">
        <v>24</v>
      </c>
      <c r="C6969" t="s">
        <v>374</v>
      </c>
      <c r="D6969" t="s">
        <v>376</v>
      </c>
      <c r="E6969">
        <v>2012</v>
      </c>
      <c r="F6969" t="s">
        <v>949</v>
      </c>
      <c r="G6969" t="s">
        <v>957</v>
      </c>
      <c r="H6969" s="3" t="s">
        <v>958</v>
      </c>
      <c r="I6969" s="8">
        <v>-21.386111</v>
      </c>
      <c r="J6969" s="8">
        <v>-41.920833000000002</v>
      </c>
      <c r="K6969">
        <f t="shared" si="84"/>
        <v>66000</v>
      </c>
      <c r="L6969" t="s">
        <v>67</v>
      </c>
      <c r="M6969" t="s">
        <v>952</v>
      </c>
      <c r="N6969" t="s">
        <v>1213</v>
      </c>
      <c r="O6969" s="12">
        <v>2007</v>
      </c>
      <c r="P6969" s="12">
        <v>5</v>
      </c>
      <c r="Q6969" s="12">
        <v>2009</v>
      </c>
      <c r="R6969" s="12">
        <v>5</v>
      </c>
      <c r="S6969">
        <v>25</v>
      </c>
      <c r="T6969" s="7">
        <v>10</v>
      </c>
      <c r="U6969">
        <v>5</v>
      </c>
      <c r="V6969" t="s">
        <v>53</v>
      </c>
      <c r="W6969">
        <f t="shared" si="79"/>
        <v>360</v>
      </c>
      <c r="X6969" s="5">
        <v>1</v>
      </c>
      <c r="Y6969" s="15" t="s">
        <v>48</v>
      </c>
      <c r="Z6969" t="s">
        <v>55</v>
      </c>
      <c r="AA6969" t="s">
        <v>62</v>
      </c>
      <c r="AB6969">
        <v>18</v>
      </c>
      <c r="AC6969" t="s">
        <v>1496</v>
      </c>
      <c r="AD6969" t="s">
        <v>1639</v>
      </c>
    </row>
    <row r="6970" spans="1:30" ht="14.4" x14ac:dyDescent="0.3">
      <c r="A6970">
        <v>58</v>
      </c>
      <c r="B6970" t="s">
        <v>24</v>
      </c>
      <c r="C6970" t="s">
        <v>374</v>
      </c>
      <c r="D6970" t="s">
        <v>376</v>
      </c>
      <c r="E6970">
        <v>2012</v>
      </c>
      <c r="F6970" t="s">
        <v>949</v>
      </c>
      <c r="G6970" t="s">
        <v>957</v>
      </c>
      <c r="H6970" s="3" t="s">
        <v>958</v>
      </c>
      <c r="I6970" s="8">
        <v>-21.386111</v>
      </c>
      <c r="J6970" s="8">
        <v>-41.920833000000002</v>
      </c>
      <c r="K6970">
        <f t="shared" si="84"/>
        <v>66000</v>
      </c>
      <c r="L6970" t="s">
        <v>67</v>
      </c>
      <c r="M6970" t="s">
        <v>952</v>
      </c>
      <c r="N6970" t="s">
        <v>1213</v>
      </c>
      <c r="O6970" s="12">
        <v>2007</v>
      </c>
      <c r="P6970" s="12">
        <v>5</v>
      </c>
      <c r="Q6970" s="12">
        <v>2009</v>
      </c>
      <c r="R6970" s="12">
        <v>5</v>
      </c>
      <c r="S6970">
        <v>25</v>
      </c>
      <c r="T6970" s="7">
        <v>10</v>
      </c>
      <c r="U6970">
        <v>5</v>
      </c>
      <c r="V6970" t="s">
        <v>53</v>
      </c>
      <c r="W6970">
        <f t="shared" si="79"/>
        <v>360</v>
      </c>
      <c r="X6970" s="5">
        <v>1</v>
      </c>
      <c r="Y6970" s="15" t="s">
        <v>48</v>
      </c>
      <c r="Z6970" t="s">
        <v>55</v>
      </c>
      <c r="AA6970" t="s">
        <v>70</v>
      </c>
      <c r="AB6970">
        <v>0</v>
      </c>
      <c r="AC6970" t="s">
        <v>1496</v>
      </c>
      <c r="AD6970" t="s">
        <v>1639</v>
      </c>
    </row>
    <row r="6971" spans="1:30" ht="14.4" x14ac:dyDescent="0.3">
      <c r="A6971">
        <v>58</v>
      </c>
      <c r="B6971" t="s">
        <v>24</v>
      </c>
      <c r="C6971" t="s">
        <v>374</v>
      </c>
      <c r="D6971" t="s">
        <v>376</v>
      </c>
      <c r="E6971">
        <v>2012</v>
      </c>
      <c r="F6971" t="s">
        <v>949</v>
      </c>
      <c r="G6971" t="s">
        <v>957</v>
      </c>
      <c r="H6971" s="3" t="s">
        <v>958</v>
      </c>
      <c r="I6971" s="8">
        <v>-21.386111</v>
      </c>
      <c r="J6971" s="8">
        <v>-41.920833000000002</v>
      </c>
      <c r="K6971">
        <f t="shared" si="84"/>
        <v>66000</v>
      </c>
      <c r="L6971" t="s">
        <v>67</v>
      </c>
      <c r="M6971" t="s">
        <v>952</v>
      </c>
      <c r="N6971" t="s">
        <v>1213</v>
      </c>
      <c r="O6971" s="12">
        <v>2007</v>
      </c>
      <c r="P6971" s="12">
        <v>5</v>
      </c>
      <c r="Q6971" s="12">
        <v>2009</v>
      </c>
      <c r="R6971" s="12">
        <v>5</v>
      </c>
      <c r="S6971">
        <v>25</v>
      </c>
      <c r="T6971" s="7">
        <v>10</v>
      </c>
      <c r="U6971">
        <v>5</v>
      </c>
      <c r="V6971" t="s">
        <v>53</v>
      </c>
      <c r="W6971">
        <f t="shared" si="79"/>
        <v>360</v>
      </c>
      <c r="X6971" s="5">
        <v>1</v>
      </c>
      <c r="Y6971" s="15" t="s">
        <v>48</v>
      </c>
      <c r="Z6971" t="s">
        <v>55</v>
      </c>
      <c r="AA6971" t="s">
        <v>73</v>
      </c>
      <c r="AB6971">
        <v>42</v>
      </c>
      <c r="AC6971" t="s">
        <v>1496</v>
      </c>
      <c r="AD6971" t="s">
        <v>1639</v>
      </c>
    </row>
    <row r="6972" spans="1:30" ht="14.4" x14ac:dyDescent="0.3">
      <c r="A6972">
        <v>58</v>
      </c>
      <c r="B6972" t="s">
        <v>24</v>
      </c>
      <c r="C6972" t="s">
        <v>374</v>
      </c>
      <c r="D6972" t="s">
        <v>376</v>
      </c>
      <c r="E6972">
        <v>2012</v>
      </c>
      <c r="F6972" t="s">
        <v>949</v>
      </c>
      <c r="G6972" t="s">
        <v>957</v>
      </c>
      <c r="H6972" s="3" t="s">
        <v>958</v>
      </c>
      <c r="I6972" s="8">
        <v>-21.386111</v>
      </c>
      <c r="J6972" s="8">
        <v>-41.920833000000002</v>
      </c>
      <c r="K6972">
        <f t="shared" si="84"/>
        <v>66000</v>
      </c>
      <c r="L6972" t="s">
        <v>67</v>
      </c>
      <c r="M6972" t="s">
        <v>952</v>
      </c>
      <c r="N6972" t="s">
        <v>1213</v>
      </c>
      <c r="O6972" s="12">
        <v>2007</v>
      </c>
      <c r="P6972" s="12">
        <v>5</v>
      </c>
      <c r="Q6972" s="12">
        <v>2009</v>
      </c>
      <c r="R6972" s="12">
        <v>5</v>
      </c>
      <c r="S6972">
        <v>25</v>
      </c>
      <c r="T6972" s="7">
        <v>10</v>
      </c>
      <c r="U6972">
        <v>5</v>
      </c>
      <c r="V6972" t="s">
        <v>53</v>
      </c>
      <c r="W6972">
        <f t="shared" si="79"/>
        <v>360</v>
      </c>
      <c r="X6972" s="5">
        <v>1</v>
      </c>
      <c r="Y6972" s="15" t="s">
        <v>48</v>
      </c>
      <c r="Z6972" t="s">
        <v>83</v>
      </c>
      <c r="AA6972" t="s">
        <v>1087</v>
      </c>
      <c r="AB6972">
        <v>0</v>
      </c>
      <c r="AC6972" t="s">
        <v>1496</v>
      </c>
      <c r="AD6972" t="s">
        <v>1639</v>
      </c>
    </row>
    <row r="6973" spans="1:30" ht="14.4" x14ac:dyDescent="0.3">
      <c r="A6973">
        <v>58</v>
      </c>
      <c r="B6973" t="s">
        <v>24</v>
      </c>
      <c r="C6973" t="s">
        <v>374</v>
      </c>
      <c r="D6973" t="s">
        <v>376</v>
      </c>
      <c r="E6973">
        <v>2012</v>
      </c>
      <c r="F6973" t="s">
        <v>949</v>
      </c>
      <c r="G6973" t="s">
        <v>957</v>
      </c>
      <c r="H6973" s="3" t="s">
        <v>958</v>
      </c>
      <c r="I6973" s="8">
        <v>-21.386111</v>
      </c>
      <c r="J6973" s="8">
        <v>-41.920833000000002</v>
      </c>
      <c r="K6973">
        <f t="shared" si="84"/>
        <v>66000</v>
      </c>
      <c r="L6973" t="s">
        <v>67</v>
      </c>
      <c r="M6973" t="s">
        <v>952</v>
      </c>
      <c r="N6973" t="s">
        <v>1213</v>
      </c>
      <c r="O6973" s="12">
        <v>2007</v>
      </c>
      <c r="P6973" s="12">
        <v>5</v>
      </c>
      <c r="Q6973" s="12">
        <v>2009</v>
      </c>
      <c r="R6973" s="12">
        <v>5</v>
      </c>
      <c r="S6973">
        <v>25</v>
      </c>
      <c r="T6973" s="7">
        <v>10</v>
      </c>
      <c r="U6973">
        <v>5</v>
      </c>
      <c r="V6973" t="s">
        <v>53</v>
      </c>
      <c r="W6973">
        <f t="shared" si="79"/>
        <v>360</v>
      </c>
      <c r="X6973" s="5">
        <v>1</v>
      </c>
      <c r="Y6973" s="15" t="s">
        <v>48</v>
      </c>
      <c r="Z6973" t="s">
        <v>83</v>
      </c>
      <c r="AA6973" t="s">
        <v>84</v>
      </c>
      <c r="AB6973">
        <v>25</v>
      </c>
      <c r="AC6973" t="s">
        <v>1496</v>
      </c>
      <c r="AD6973" t="s">
        <v>1639</v>
      </c>
    </row>
    <row r="6974" spans="1:30" ht="14.4" x14ac:dyDescent="0.3">
      <c r="A6974">
        <v>58</v>
      </c>
      <c r="B6974" t="s">
        <v>24</v>
      </c>
      <c r="C6974" t="s">
        <v>374</v>
      </c>
      <c r="D6974" t="s">
        <v>376</v>
      </c>
      <c r="E6974">
        <v>2012</v>
      </c>
      <c r="F6974" t="s">
        <v>949</v>
      </c>
      <c r="G6974" t="s">
        <v>957</v>
      </c>
      <c r="H6974" s="3" t="s">
        <v>958</v>
      </c>
      <c r="I6974" s="8">
        <v>-21.386111</v>
      </c>
      <c r="J6974" s="8">
        <v>-41.920833000000002</v>
      </c>
      <c r="K6974">
        <f t="shared" si="84"/>
        <v>66000</v>
      </c>
      <c r="L6974" t="s">
        <v>67</v>
      </c>
      <c r="M6974" t="s">
        <v>952</v>
      </c>
      <c r="N6974" t="s">
        <v>1213</v>
      </c>
      <c r="O6974" s="12">
        <v>2007</v>
      </c>
      <c r="P6974" s="12">
        <v>5</v>
      </c>
      <c r="Q6974" s="12">
        <v>2009</v>
      </c>
      <c r="R6974" s="12">
        <v>5</v>
      </c>
      <c r="S6974">
        <v>25</v>
      </c>
      <c r="T6974" s="7">
        <v>10</v>
      </c>
      <c r="U6974">
        <v>5</v>
      </c>
      <c r="V6974" t="s">
        <v>53</v>
      </c>
      <c r="W6974">
        <f t="shared" si="79"/>
        <v>360</v>
      </c>
      <c r="X6974" s="5">
        <v>1</v>
      </c>
      <c r="Y6974" s="15" t="s">
        <v>48</v>
      </c>
      <c r="Z6974" t="s">
        <v>83</v>
      </c>
      <c r="AA6974" t="s">
        <v>87</v>
      </c>
      <c r="AB6974">
        <v>62</v>
      </c>
      <c r="AC6974" t="s">
        <v>1496</v>
      </c>
      <c r="AD6974" t="s">
        <v>1639</v>
      </c>
    </row>
    <row r="6975" spans="1:30" ht="14.4" x14ac:dyDescent="0.3">
      <c r="A6975">
        <v>58</v>
      </c>
      <c r="B6975" t="s">
        <v>24</v>
      </c>
      <c r="C6975" t="s">
        <v>374</v>
      </c>
      <c r="D6975" t="s">
        <v>376</v>
      </c>
      <c r="E6975">
        <v>2012</v>
      </c>
      <c r="F6975" t="s">
        <v>949</v>
      </c>
      <c r="G6975" t="s">
        <v>957</v>
      </c>
      <c r="H6975" s="3" t="s">
        <v>958</v>
      </c>
      <c r="I6975" s="8">
        <v>-21.386111</v>
      </c>
      <c r="J6975" s="8">
        <v>-41.920833000000002</v>
      </c>
      <c r="K6975">
        <f t="shared" si="84"/>
        <v>66000</v>
      </c>
      <c r="L6975" t="s">
        <v>67</v>
      </c>
      <c r="M6975" t="s">
        <v>952</v>
      </c>
      <c r="N6975" t="s">
        <v>1213</v>
      </c>
      <c r="O6975" s="12">
        <v>2007</v>
      </c>
      <c r="P6975" s="12">
        <v>5</v>
      </c>
      <c r="Q6975" s="12">
        <v>2009</v>
      </c>
      <c r="R6975" s="12">
        <v>5</v>
      </c>
      <c r="S6975">
        <v>25</v>
      </c>
      <c r="T6975" s="7">
        <v>10</v>
      </c>
      <c r="U6975">
        <v>5</v>
      </c>
      <c r="V6975" t="s">
        <v>53</v>
      </c>
      <c r="W6975">
        <f t="shared" si="79"/>
        <v>360</v>
      </c>
      <c r="X6975" s="5">
        <v>1</v>
      </c>
      <c r="Y6975" s="15" t="s">
        <v>48</v>
      </c>
      <c r="Z6975" t="s">
        <v>90</v>
      </c>
      <c r="AA6975" t="s">
        <v>91</v>
      </c>
      <c r="AB6975">
        <v>2</v>
      </c>
      <c r="AC6975" t="s">
        <v>1496</v>
      </c>
      <c r="AD6975" t="s">
        <v>1639</v>
      </c>
    </row>
    <row r="6976" spans="1:30" ht="14.4" x14ac:dyDescent="0.3">
      <c r="A6976">
        <v>58</v>
      </c>
      <c r="B6976" t="s">
        <v>24</v>
      </c>
      <c r="C6976" t="s">
        <v>374</v>
      </c>
      <c r="D6976" t="s">
        <v>376</v>
      </c>
      <c r="E6976">
        <v>2012</v>
      </c>
      <c r="F6976" t="s">
        <v>959</v>
      </c>
      <c r="G6976" t="s">
        <v>960</v>
      </c>
      <c r="H6976" s="3" t="s">
        <v>961</v>
      </c>
      <c r="I6976" s="8">
        <v>-22.072222</v>
      </c>
      <c r="J6976" s="8">
        <v>-42.065556000000001</v>
      </c>
      <c r="K6976">
        <f t="shared" ref="K6976:K6985" si="85">14*10000</f>
        <v>140000</v>
      </c>
      <c r="L6976" t="s">
        <v>67</v>
      </c>
      <c r="M6976" t="s">
        <v>962</v>
      </c>
      <c r="N6976" t="s">
        <v>946</v>
      </c>
      <c r="O6976" s="12">
        <v>2007</v>
      </c>
      <c r="P6976" s="12">
        <v>5</v>
      </c>
      <c r="Q6976" s="12">
        <v>2009</v>
      </c>
      <c r="R6976" s="12">
        <v>5</v>
      </c>
      <c r="S6976">
        <v>25</v>
      </c>
      <c r="T6976" s="7">
        <v>10</v>
      </c>
      <c r="U6976">
        <v>5</v>
      </c>
      <c r="V6976" t="s">
        <v>53</v>
      </c>
      <c r="W6976">
        <f t="shared" si="79"/>
        <v>360</v>
      </c>
      <c r="X6976" s="5">
        <v>1</v>
      </c>
      <c r="Y6976" s="15" t="s">
        <v>48</v>
      </c>
      <c r="Z6976" t="s">
        <v>55</v>
      </c>
      <c r="AA6976" t="s">
        <v>1065</v>
      </c>
      <c r="AB6976">
        <v>3</v>
      </c>
      <c r="AC6976" t="s">
        <v>1496</v>
      </c>
      <c r="AD6976" t="s">
        <v>1639</v>
      </c>
    </row>
    <row r="6977" spans="1:30" ht="14.4" x14ac:dyDescent="0.3">
      <c r="A6977">
        <v>58</v>
      </c>
      <c r="B6977" t="s">
        <v>24</v>
      </c>
      <c r="C6977" t="s">
        <v>374</v>
      </c>
      <c r="D6977" t="s">
        <v>376</v>
      </c>
      <c r="E6977">
        <v>2012</v>
      </c>
      <c r="F6977" t="s">
        <v>959</v>
      </c>
      <c r="G6977" t="s">
        <v>960</v>
      </c>
      <c r="H6977" s="3" t="s">
        <v>961</v>
      </c>
      <c r="I6977" s="8">
        <v>-22.072222</v>
      </c>
      <c r="J6977" s="8">
        <v>-42.065556000000001</v>
      </c>
      <c r="K6977">
        <f t="shared" si="85"/>
        <v>140000</v>
      </c>
      <c r="L6977" t="s">
        <v>67</v>
      </c>
      <c r="M6977" t="s">
        <v>962</v>
      </c>
      <c r="N6977" t="s">
        <v>946</v>
      </c>
      <c r="O6977" s="12">
        <v>2007</v>
      </c>
      <c r="P6977" s="12">
        <v>5</v>
      </c>
      <c r="Q6977" s="12">
        <v>2009</v>
      </c>
      <c r="R6977" s="12">
        <v>5</v>
      </c>
      <c r="S6977">
        <v>25</v>
      </c>
      <c r="T6977" s="7">
        <v>10</v>
      </c>
      <c r="U6977">
        <v>5</v>
      </c>
      <c r="V6977" t="s">
        <v>53</v>
      </c>
      <c r="W6977">
        <f t="shared" si="79"/>
        <v>360</v>
      </c>
      <c r="X6977" s="5">
        <v>1</v>
      </c>
      <c r="Y6977" s="15" t="s">
        <v>48</v>
      </c>
      <c r="Z6977" t="s">
        <v>55</v>
      </c>
      <c r="AA6977" t="s">
        <v>56</v>
      </c>
      <c r="AB6977">
        <v>3</v>
      </c>
      <c r="AC6977" t="s">
        <v>1496</v>
      </c>
      <c r="AD6977" t="s">
        <v>1639</v>
      </c>
    </row>
    <row r="6978" spans="1:30" ht="14.4" x14ac:dyDescent="0.3">
      <c r="A6978">
        <v>58</v>
      </c>
      <c r="B6978" t="s">
        <v>24</v>
      </c>
      <c r="C6978" t="s">
        <v>374</v>
      </c>
      <c r="D6978" t="s">
        <v>376</v>
      </c>
      <c r="E6978">
        <v>2012</v>
      </c>
      <c r="F6978" t="s">
        <v>959</v>
      </c>
      <c r="G6978" t="s">
        <v>960</v>
      </c>
      <c r="H6978" s="3" t="s">
        <v>961</v>
      </c>
      <c r="I6978" s="8">
        <v>-22.072222</v>
      </c>
      <c r="J6978" s="8">
        <v>-42.065556000000001</v>
      </c>
      <c r="K6978">
        <f t="shared" si="85"/>
        <v>140000</v>
      </c>
      <c r="L6978" t="s">
        <v>67</v>
      </c>
      <c r="M6978" t="s">
        <v>962</v>
      </c>
      <c r="N6978" t="s">
        <v>1213</v>
      </c>
      <c r="O6978" s="12">
        <v>2007</v>
      </c>
      <c r="P6978" s="12">
        <v>5</v>
      </c>
      <c r="Q6978" s="12">
        <v>2009</v>
      </c>
      <c r="R6978" s="12">
        <v>5</v>
      </c>
      <c r="S6978">
        <v>25</v>
      </c>
      <c r="T6978" s="7">
        <v>10</v>
      </c>
      <c r="U6978">
        <v>5</v>
      </c>
      <c r="V6978" t="s">
        <v>53</v>
      </c>
      <c r="W6978">
        <f t="shared" si="79"/>
        <v>360</v>
      </c>
      <c r="X6978" s="5">
        <v>1</v>
      </c>
      <c r="Y6978" s="15" t="s">
        <v>48</v>
      </c>
      <c r="Z6978" t="s">
        <v>55</v>
      </c>
      <c r="AA6978" t="s">
        <v>59</v>
      </c>
      <c r="AB6978">
        <v>0</v>
      </c>
      <c r="AC6978" t="s">
        <v>1496</v>
      </c>
      <c r="AD6978" t="s">
        <v>1639</v>
      </c>
    </row>
    <row r="6979" spans="1:30" ht="14.4" x14ac:dyDescent="0.3">
      <c r="A6979">
        <v>58</v>
      </c>
      <c r="B6979" t="s">
        <v>24</v>
      </c>
      <c r="C6979" t="s">
        <v>374</v>
      </c>
      <c r="D6979" t="s">
        <v>376</v>
      </c>
      <c r="E6979">
        <v>2012</v>
      </c>
      <c r="F6979" t="s">
        <v>959</v>
      </c>
      <c r="G6979" t="s">
        <v>960</v>
      </c>
      <c r="H6979" s="3" t="s">
        <v>961</v>
      </c>
      <c r="I6979" s="8">
        <v>-22.072222</v>
      </c>
      <c r="J6979" s="8">
        <v>-42.065556000000001</v>
      </c>
      <c r="K6979">
        <f t="shared" si="85"/>
        <v>140000</v>
      </c>
      <c r="L6979" t="s">
        <v>67</v>
      </c>
      <c r="M6979" t="s">
        <v>962</v>
      </c>
      <c r="N6979" t="s">
        <v>1213</v>
      </c>
      <c r="O6979" s="12">
        <v>2007</v>
      </c>
      <c r="P6979" s="12">
        <v>5</v>
      </c>
      <c r="Q6979" s="12">
        <v>2009</v>
      </c>
      <c r="R6979" s="12">
        <v>5</v>
      </c>
      <c r="S6979">
        <v>25</v>
      </c>
      <c r="T6979" s="7">
        <v>10</v>
      </c>
      <c r="U6979">
        <v>5</v>
      </c>
      <c r="V6979" t="s">
        <v>53</v>
      </c>
      <c r="W6979">
        <f t="shared" si="79"/>
        <v>360</v>
      </c>
      <c r="X6979" s="5">
        <v>1</v>
      </c>
      <c r="Y6979" s="15" t="s">
        <v>48</v>
      </c>
      <c r="Z6979" t="s">
        <v>55</v>
      </c>
      <c r="AA6979" t="s">
        <v>62</v>
      </c>
      <c r="AB6979">
        <v>0</v>
      </c>
      <c r="AC6979" t="s">
        <v>1496</v>
      </c>
      <c r="AD6979" t="s">
        <v>1639</v>
      </c>
    </row>
    <row r="6980" spans="1:30" ht="14.4" x14ac:dyDescent="0.3">
      <c r="A6980">
        <v>58</v>
      </c>
      <c r="B6980" t="s">
        <v>24</v>
      </c>
      <c r="C6980" t="s">
        <v>374</v>
      </c>
      <c r="D6980" t="s">
        <v>376</v>
      </c>
      <c r="E6980">
        <v>2012</v>
      </c>
      <c r="F6980" t="s">
        <v>959</v>
      </c>
      <c r="G6980" t="s">
        <v>960</v>
      </c>
      <c r="H6980" s="3" t="s">
        <v>961</v>
      </c>
      <c r="I6980" s="8">
        <v>-22.072222</v>
      </c>
      <c r="J6980" s="8">
        <v>-42.065556000000001</v>
      </c>
      <c r="K6980">
        <f t="shared" si="85"/>
        <v>140000</v>
      </c>
      <c r="L6980" t="s">
        <v>67</v>
      </c>
      <c r="M6980" t="s">
        <v>962</v>
      </c>
      <c r="N6980" t="s">
        <v>1213</v>
      </c>
      <c r="O6980" s="12">
        <v>2007</v>
      </c>
      <c r="P6980" s="12">
        <v>5</v>
      </c>
      <c r="Q6980" s="12">
        <v>2009</v>
      </c>
      <c r="R6980" s="12">
        <v>5</v>
      </c>
      <c r="S6980">
        <v>25</v>
      </c>
      <c r="T6980" s="7">
        <v>10</v>
      </c>
      <c r="U6980">
        <v>5</v>
      </c>
      <c r="V6980" t="s">
        <v>53</v>
      </c>
      <c r="W6980">
        <f t="shared" si="79"/>
        <v>360</v>
      </c>
      <c r="X6980" s="5">
        <v>1</v>
      </c>
      <c r="Y6980" s="15" t="s">
        <v>48</v>
      </c>
      <c r="Z6980" t="s">
        <v>55</v>
      </c>
      <c r="AA6980" t="s">
        <v>70</v>
      </c>
      <c r="AB6980">
        <v>0</v>
      </c>
      <c r="AC6980" t="s">
        <v>1496</v>
      </c>
      <c r="AD6980" t="s">
        <v>1639</v>
      </c>
    </row>
    <row r="6981" spans="1:30" ht="14.4" x14ac:dyDescent="0.3">
      <c r="A6981">
        <v>58</v>
      </c>
      <c r="B6981" t="s">
        <v>24</v>
      </c>
      <c r="C6981" t="s">
        <v>374</v>
      </c>
      <c r="D6981" t="s">
        <v>376</v>
      </c>
      <c r="E6981">
        <v>2012</v>
      </c>
      <c r="F6981" t="s">
        <v>959</v>
      </c>
      <c r="G6981" t="s">
        <v>960</v>
      </c>
      <c r="H6981" s="3" t="s">
        <v>961</v>
      </c>
      <c r="I6981" s="8">
        <v>-22.072222</v>
      </c>
      <c r="J6981" s="8">
        <v>-42.065556000000001</v>
      </c>
      <c r="K6981">
        <f t="shared" si="85"/>
        <v>140000</v>
      </c>
      <c r="L6981" t="s">
        <v>67</v>
      </c>
      <c r="M6981" t="s">
        <v>962</v>
      </c>
      <c r="N6981" t="s">
        <v>1213</v>
      </c>
      <c r="O6981" s="12">
        <v>2007</v>
      </c>
      <c r="P6981" s="12">
        <v>5</v>
      </c>
      <c r="Q6981" s="12">
        <v>2009</v>
      </c>
      <c r="R6981" s="12">
        <v>5</v>
      </c>
      <c r="S6981">
        <v>25</v>
      </c>
      <c r="T6981" s="7">
        <v>10</v>
      </c>
      <c r="U6981">
        <v>5</v>
      </c>
      <c r="V6981" t="s">
        <v>53</v>
      </c>
      <c r="W6981">
        <f t="shared" si="79"/>
        <v>360</v>
      </c>
      <c r="X6981" s="5">
        <v>1</v>
      </c>
      <c r="Y6981" s="15" t="s">
        <v>48</v>
      </c>
      <c r="Z6981" t="s">
        <v>55</v>
      </c>
      <c r="AA6981" t="s">
        <v>73</v>
      </c>
      <c r="AB6981">
        <v>8</v>
      </c>
      <c r="AC6981" t="s">
        <v>1496</v>
      </c>
      <c r="AD6981" t="s">
        <v>1639</v>
      </c>
    </row>
    <row r="6982" spans="1:30" ht="14.4" x14ac:dyDescent="0.3">
      <c r="A6982">
        <v>58</v>
      </c>
      <c r="B6982" t="s">
        <v>24</v>
      </c>
      <c r="C6982" t="s">
        <v>374</v>
      </c>
      <c r="D6982" t="s">
        <v>376</v>
      </c>
      <c r="E6982">
        <v>2012</v>
      </c>
      <c r="F6982" t="s">
        <v>959</v>
      </c>
      <c r="G6982" t="s">
        <v>960</v>
      </c>
      <c r="H6982" s="3" t="s">
        <v>961</v>
      </c>
      <c r="I6982" s="8">
        <v>-22.072222</v>
      </c>
      <c r="J6982" s="8">
        <v>-42.065556000000001</v>
      </c>
      <c r="K6982">
        <f t="shared" si="85"/>
        <v>140000</v>
      </c>
      <c r="L6982" t="s">
        <v>67</v>
      </c>
      <c r="M6982" t="s">
        <v>962</v>
      </c>
      <c r="N6982" t="s">
        <v>1213</v>
      </c>
      <c r="O6982" s="12">
        <v>2007</v>
      </c>
      <c r="P6982" s="12">
        <v>5</v>
      </c>
      <c r="Q6982" s="12">
        <v>2009</v>
      </c>
      <c r="R6982" s="12">
        <v>5</v>
      </c>
      <c r="S6982">
        <v>25</v>
      </c>
      <c r="T6982" s="7">
        <v>10</v>
      </c>
      <c r="U6982">
        <v>5</v>
      </c>
      <c r="V6982" t="s">
        <v>53</v>
      </c>
      <c r="W6982">
        <f t="shared" si="79"/>
        <v>360</v>
      </c>
      <c r="X6982" s="5">
        <v>1</v>
      </c>
      <c r="Y6982" s="15" t="s">
        <v>48</v>
      </c>
      <c r="Z6982" t="s">
        <v>83</v>
      </c>
      <c r="AA6982" t="s">
        <v>1087</v>
      </c>
      <c r="AB6982">
        <v>0</v>
      </c>
      <c r="AC6982" t="s">
        <v>1496</v>
      </c>
      <c r="AD6982" t="s">
        <v>1639</v>
      </c>
    </row>
    <row r="6983" spans="1:30" ht="14.4" x14ac:dyDescent="0.3">
      <c r="A6983">
        <v>58</v>
      </c>
      <c r="B6983" t="s">
        <v>24</v>
      </c>
      <c r="C6983" t="s">
        <v>374</v>
      </c>
      <c r="D6983" t="s">
        <v>376</v>
      </c>
      <c r="E6983">
        <v>2012</v>
      </c>
      <c r="F6983" t="s">
        <v>959</v>
      </c>
      <c r="G6983" t="s">
        <v>960</v>
      </c>
      <c r="H6983" s="3" t="s">
        <v>961</v>
      </c>
      <c r="I6983" s="8">
        <v>-22.072222</v>
      </c>
      <c r="J6983" s="8">
        <v>-42.065556000000001</v>
      </c>
      <c r="K6983">
        <f t="shared" si="85"/>
        <v>140000</v>
      </c>
      <c r="L6983" t="s">
        <v>67</v>
      </c>
      <c r="M6983" t="s">
        <v>962</v>
      </c>
      <c r="N6983" t="s">
        <v>1213</v>
      </c>
      <c r="O6983" s="12">
        <v>2007</v>
      </c>
      <c r="P6983" s="12">
        <v>5</v>
      </c>
      <c r="Q6983" s="12">
        <v>2009</v>
      </c>
      <c r="R6983" s="12">
        <v>5</v>
      </c>
      <c r="S6983">
        <v>25</v>
      </c>
      <c r="T6983" s="7">
        <v>10</v>
      </c>
      <c r="U6983">
        <v>5</v>
      </c>
      <c r="V6983" t="s">
        <v>53</v>
      </c>
      <c r="W6983">
        <f t="shared" si="79"/>
        <v>360</v>
      </c>
      <c r="X6983" s="5">
        <v>1</v>
      </c>
      <c r="Y6983" s="15" t="s">
        <v>48</v>
      </c>
      <c r="Z6983" t="s">
        <v>83</v>
      </c>
      <c r="AA6983" t="s">
        <v>84</v>
      </c>
      <c r="AB6983">
        <v>22</v>
      </c>
      <c r="AC6983" t="s">
        <v>1496</v>
      </c>
      <c r="AD6983" t="s">
        <v>1639</v>
      </c>
    </row>
    <row r="6984" spans="1:30" ht="14.4" x14ac:dyDescent="0.3">
      <c r="A6984">
        <v>58</v>
      </c>
      <c r="B6984" t="s">
        <v>24</v>
      </c>
      <c r="C6984" t="s">
        <v>374</v>
      </c>
      <c r="D6984" t="s">
        <v>376</v>
      </c>
      <c r="E6984">
        <v>2012</v>
      </c>
      <c r="F6984" t="s">
        <v>959</v>
      </c>
      <c r="G6984" t="s">
        <v>960</v>
      </c>
      <c r="H6984" s="3" t="s">
        <v>961</v>
      </c>
      <c r="I6984" s="8">
        <v>-22.072222</v>
      </c>
      <c r="J6984" s="8">
        <v>-42.065556000000001</v>
      </c>
      <c r="K6984">
        <f t="shared" si="85"/>
        <v>140000</v>
      </c>
      <c r="L6984" t="s">
        <v>67</v>
      </c>
      <c r="M6984" t="s">
        <v>962</v>
      </c>
      <c r="N6984" t="s">
        <v>1213</v>
      </c>
      <c r="O6984" s="12">
        <v>2007</v>
      </c>
      <c r="P6984" s="12">
        <v>5</v>
      </c>
      <c r="Q6984" s="12">
        <v>2009</v>
      </c>
      <c r="R6984" s="12">
        <v>5</v>
      </c>
      <c r="S6984">
        <v>25</v>
      </c>
      <c r="T6984" s="7">
        <v>10</v>
      </c>
      <c r="U6984">
        <v>5</v>
      </c>
      <c r="V6984" t="s">
        <v>53</v>
      </c>
      <c r="W6984">
        <f t="shared" si="79"/>
        <v>360</v>
      </c>
      <c r="X6984" s="5">
        <v>1</v>
      </c>
      <c r="Y6984" s="15" t="s">
        <v>48</v>
      </c>
      <c r="Z6984" t="s">
        <v>83</v>
      </c>
      <c r="AA6984" t="s">
        <v>87</v>
      </c>
      <c r="AB6984">
        <v>32</v>
      </c>
      <c r="AC6984" t="s">
        <v>1496</v>
      </c>
      <c r="AD6984" t="s">
        <v>1639</v>
      </c>
    </row>
    <row r="6985" spans="1:30" ht="14.4" x14ac:dyDescent="0.3">
      <c r="A6985">
        <v>58</v>
      </c>
      <c r="B6985" t="s">
        <v>24</v>
      </c>
      <c r="C6985" t="s">
        <v>374</v>
      </c>
      <c r="D6985" t="s">
        <v>376</v>
      </c>
      <c r="E6985">
        <v>2012</v>
      </c>
      <c r="F6985" t="s">
        <v>959</v>
      </c>
      <c r="G6985" t="s">
        <v>960</v>
      </c>
      <c r="H6985" s="3" t="s">
        <v>961</v>
      </c>
      <c r="I6985" s="8">
        <v>-22.072222</v>
      </c>
      <c r="J6985" s="8">
        <v>-42.065556000000001</v>
      </c>
      <c r="K6985">
        <f t="shared" si="85"/>
        <v>140000</v>
      </c>
      <c r="L6985" t="s">
        <v>67</v>
      </c>
      <c r="M6985" t="s">
        <v>962</v>
      </c>
      <c r="N6985" t="s">
        <v>1213</v>
      </c>
      <c r="O6985" s="12">
        <v>2007</v>
      </c>
      <c r="P6985" s="12">
        <v>5</v>
      </c>
      <c r="Q6985" s="12">
        <v>2009</v>
      </c>
      <c r="R6985" s="12">
        <v>5</v>
      </c>
      <c r="S6985">
        <v>25</v>
      </c>
      <c r="T6985" s="7">
        <v>10</v>
      </c>
      <c r="U6985">
        <v>5</v>
      </c>
      <c r="V6985" t="s">
        <v>53</v>
      </c>
      <c r="W6985">
        <f t="shared" si="79"/>
        <v>360</v>
      </c>
      <c r="X6985" s="5">
        <v>1</v>
      </c>
      <c r="Y6985" s="15" t="s">
        <v>48</v>
      </c>
      <c r="Z6985" t="s">
        <v>90</v>
      </c>
      <c r="AA6985" t="s">
        <v>91</v>
      </c>
      <c r="AB6985">
        <v>0</v>
      </c>
      <c r="AC6985" t="s">
        <v>1496</v>
      </c>
      <c r="AD6985" t="s">
        <v>1639</v>
      </c>
    </row>
    <row r="6986" spans="1:30" ht="14.4" x14ac:dyDescent="0.3">
      <c r="A6986">
        <v>58</v>
      </c>
      <c r="B6986" t="s">
        <v>24</v>
      </c>
      <c r="C6986" t="s">
        <v>374</v>
      </c>
      <c r="D6986" t="s">
        <v>376</v>
      </c>
      <c r="E6986">
        <v>2012</v>
      </c>
      <c r="F6986" t="s">
        <v>959</v>
      </c>
      <c r="G6986" t="s">
        <v>963</v>
      </c>
      <c r="H6986" s="3" t="s">
        <v>964</v>
      </c>
      <c r="I6986" s="8">
        <v>-22.076944000000001</v>
      </c>
      <c r="J6986" s="8">
        <v>-42.066667000000002</v>
      </c>
      <c r="K6986">
        <f t="shared" ref="K6986:K6995" si="86">12*10000</f>
        <v>120000</v>
      </c>
      <c r="L6986" t="s">
        <v>67</v>
      </c>
      <c r="M6986" t="s">
        <v>962</v>
      </c>
      <c r="N6986" t="s">
        <v>946</v>
      </c>
      <c r="O6986" s="12">
        <v>2007</v>
      </c>
      <c r="P6986" s="12">
        <v>5</v>
      </c>
      <c r="Q6986" s="12">
        <v>2009</v>
      </c>
      <c r="R6986" s="12">
        <v>5</v>
      </c>
      <c r="S6986">
        <v>25</v>
      </c>
      <c r="T6986" s="7">
        <v>10</v>
      </c>
      <c r="U6986">
        <v>5</v>
      </c>
      <c r="V6986" t="s">
        <v>53</v>
      </c>
      <c r="W6986">
        <f t="shared" si="79"/>
        <v>360</v>
      </c>
      <c r="X6986" s="5">
        <v>1</v>
      </c>
      <c r="Y6986" s="15" t="s">
        <v>48</v>
      </c>
      <c r="Z6986" t="s">
        <v>55</v>
      </c>
      <c r="AA6986" t="s">
        <v>1065</v>
      </c>
      <c r="AB6986">
        <v>0</v>
      </c>
      <c r="AC6986" t="s">
        <v>1496</v>
      </c>
      <c r="AD6986" t="s">
        <v>1639</v>
      </c>
    </row>
    <row r="6987" spans="1:30" ht="14.4" x14ac:dyDescent="0.3">
      <c r="A6987">
        <v>58</v>
      </c>
      <c r="B6987" t="s">
        <v>24</v>
      </c>
      <c r="C6987" t="s">
        <v>374</v>
      </c>
      <c r="D6987" t="s">
        <v>376</v>
      </c>
      <c r="E6987">
        <v>2012</v>
      </c>
      <c r="F6987" t="s">
        <v>959</v>
      </c>
      <c r="G6987" t="s">
        <v>963</v>
      </c>
      <c r="H6987" s="3" t="s">
        <v>964</v>
      </c>
      <c r="I6987" s="8">
        <v>-22.076944000000001</v>
      </c>
      <c r="J6987" s="8">
        <v>-42.066667000000002</v>
      </c>
      <c r="K6987">
        <f t="shared" si="86"/>
        <v>120000</v>
      </c>
      <c r="L6987" t="s">
        <v>67</v>
      </c>
      <c r="M6987" t="s">
        <v>962</v>
      </c>
      <c r="N6987" t="s">
        <v>946</v>
      </c>
      <c r="O6987" s="12">
        <v>2007</v>
      </c>
      <c r="P6987" s="12">
        <v>5</v>
      </c>
      <c r="Q6987" s="12">
        <v>2009</v>
      </c>
      <c r="R6987" s="12">
        <v>5</v>
      </c>
      <c r="S6987">
        <v>25</v>
      </c>
      <c r="T6987" s="7">
        <v>10</v>
      </c>
      <c r="U6987">
        <v>5</v>
      </c>
      <c r="V6987" t="s">
        <v>53</v>
      </c>
      <c r="W6987">
        <f t="shared" si="79"/>
        <v>360</v>
      </c>
      <c r="X6987" s="5">
        <v>1</v>
      </c>
      <c r="Y6987" s="15" t="s">
        <v>48</v>
      </c>
      <c r="Z6987" t="s">
        <v>55</v>
      </c>
      <c r="AA6987" t="s">
        <v>56</v>
      </c>
      <c r="AB6987">
        <v>5</v>
      </c>
      <c r="AC6987" t="s">
        <v>1496</v>
      </c>
      <c r="AD6987" t="s">
        <v>1639</v>
      </c>
    </row>
    <row r="6988" spans="1:30" ht="14.4" x14ac:dyDescent="0.3">
      <c r="A6988">
        <v>58</v>
      </c>
      <c r="B6988" t="s">
        <v>24</v>
      </c>
      <c r="C6988" t="s">
        <v>374</v>
      </c>
      <c r="D6988" t="s">
        <v>376</v>
      </c>
      <c r="E6988">
        <v>2012</v>
      </c>
      <c r="F6988" t="s">
        <v>959</v>
      </c>
      <c r="G6988" t="s">
        <v>963</v>
      </c>
      <c r="H6988" s="3" t="s">
        <v>964</v>
      </c>
      <c r="I6988" s="8">
        <v>-22.076944000000001</v>
      </c>
      <c r="J6988" s="8">
        <v>-42.066667000000002</v>
      </c>
      <c r="K6988">
        <f t="shared" si="86"/>
        <v>120000</v>
      </c>
      <c r="L6988" t="s">
        <v>67</v>
      </c>
      <c r="M6988" t="s">
        <v>962</v>
      </c>
      <c r="N6988" t="s">
        <v>1213</v>
      </c>
      <c r="O6988" s="12">
        <v>2007</v>
      </c>
      <c r="P6988" s="12">
        <v>5</v>
      </c>
      <c r="Q6988" s="12">
        <v>2009</v>
      </c>
      <c r="R6988" s="12">
        <v>5</v>
      </c>
      <c r="S6988">
        <v>25</v>
      </c>
      <c r="T6988" s="7">
        <v>10</v>
      </c>
      <c r="U6988">
        <v>5</v>
      </c>
      <c r="V6988" t="s">
        <v>53</v>
      </c>
      <c r="W6988">
        <f t="shared" si="79"/>
        <v>360</v>
      </c>
      <c r="X6988" s="5">
        <v>1</v>
      </c>
      <c r="Y6988" s="15" t="s">
        <v>48</v>
      </c>
      <c r="Z6988" t="s">
        <v>55</v>
      </c>
      <c r="AA6988" t="s">
        <v>59</v>
      </c>
      <c r="AB6988">
        <v>0</v>
      </c>
      <c r="AC6988" t="s">
        <v>1496</v>
      </c>
      <c r="AD6988" t="s">
        <v>1639</v>
      </c>
    </row>
    <row r="6989" spans="1:30" ht="14.4" x14ac:dyDescent="0.3">
      <c r="A6989">
        <v>58</v>
      </c>
      <c r="B6989" t="s">
        <v>24</v>
      </c>
      <c r="C6989" t="s">
        <v>374</v>
      </c>
      <c r="D6989" t="s">
        <v>376</v>
      </c>
      <c r="E6989">
        <v>2012</v>
      </c>
      <c r="F6989" t="s">
        <v>959</v>
      </c>
      <c r="G6989" t="s">
        <v>963</v>
      </c>
      <c r="H6989" s="3" t="s">
        <v>964</v>
      </c>
      <c r="I6989" s="8">
        <v>-22.076944000000001</v>
      </c>
      <c r="J6989" s="8">
        <v>-42.066667000000002</v>
      </c>
      <c r="K6989">
        <f t="shared" si="86"/>
        <v>120000</v>
      </c>
      <c r="L6989" t="s">
        <v>67</v>
      </c>
      <c r="M6989" t="s">
        <v>962</v>
      </c>
      <c r="N6989" t="s">
        <v>1213</v>
      </c>
      <c r="O6989" s="12">
        <v>2007</v>
      </c>
      <c r="P6989" s="12">
        <v>5</v>
      </c>
      <c r="Q6989" s="12">
        <v>2009</v>
      </c>
      <c r="R6989" s="12">
        <v>5</v>
      </c>
      <c r="S6989">
        <v>25</v>
      </c>
      <c r="T6989" s="7">
        <v>10</v>
      </c>
      <c r="U6989">
        <v>5</v>
      </c>
      <c r="V6989" t="s">
        <v>53</v>
      </c>
      <c r="W6989">
        <f t="shared" si="79"/>
        <v>360</v>
      </c>
      <c r="X6989" s="5">
        <v>1</v>
      </c>
      <c r="Y6989" s="15" t="s">
        <v>48</v>
      </c>
      <c r="Z6989" t="s">
        <v>55</v>
      </c>
      <c r="AA6989" t="s">
        <v>62</v>
      </c>
      <c r="AB6989">
        <v>4</v>
      </c>
      <c r="AC6989" t="s">
        <v>1496</v>
      </c>
      <c r="AD6989" t="s">
        <v>1639</v>
      </c>
    </row>
    <row r="6990" spans="1:30" ht="14.4" x14ac:dyDescent="0.3">
      <c r="A6990">
        <v>58</v>
      </c>
      <c r="B6990" t="s">
        <v>24</v>
      </c>
      <c r="C6990" t="s">
        <v>374</v>
      </c>
      <c r="D6990" t="s">
        <v>376</v>
      </c>
      <c r="E6990">
        <v>2012</v>
      </c>
      <c r="F6990" t="s">
        <v>959</v>
      </c>
      <c r="G6990" t="s">
        <v>963</v>
      </c>
      <c r="H6990" s="3" t="s">
        <v>964</v>
      </c>
      <c r="I6990" s="8">
        <v>-22.076944000000001</v>
      </c>
      <c r="J6990" s="8">
        <v>-42.066667000000002</v>
      </c>
      <c r="K6990">
        <f t="shared" si="86"/>
        <v>120000</v>
      </c>
      <c r="L6990" t="s">
        <v>67</v>
      </c>
      <c r="M6990" t="s">
        <v>962</v>
      </c>
      <c r="N6990" t="s">
        <v>1213</v>
      </c>
      <c r="O6990" s="12">
        <v>2007</v>
      </c>
      <c r="P6990" s="12">
        <v>5</v>
      </c>
      <c r="Q6990" s="12">
        <v>2009</v>
      </c>
      <c r="R6990" s="12">
        <v>5</v>
      </c>
      <c r="S6990">
        <v>25</v>
      </c>
      <c r="T6990" s="7">
        <v>10</v>
      </c>
      <c r="U6990">
        <v>5</v>
      </c>
      <c r="V6990" t="s">
        <v>53</v>
      </c>
      <c r="W6990">
        <f t="shared" si="79"/>
        <v>360</v>
      </c>
      <c r="X6990" s="5">
        <v>1</v>
      </c>
      <c r="Y6990" s="15" t="s">
        <v>48</v>
      </c>
      <c r="Z6990" t="s">
        <v>55</v>
      </c>
      <c r="AA6990" t="s">
        <v>70</v>
      </c>
      <c r="AB6990">
        <v>1</v>
      </c>
      <c r="AC6990" t="s">
        <v>1496</v>
      </c>
      <c r="AD6990" t="s">
        <v>1639</v>
      </c>
    </row>
    <row r="6991" spans="1:30" ht="14.4" x14ac:dyDescent="0.3">
      <c r="A6991">
        <v>58</v>
      </c>
      <c r="B6991" t="s">
        <v>24</v>
      </c>
      <c r="C6991" t="s">
        <v>374</v>
      </c>
      <c r="D6991" t="s">
        <v>376</v>
      </c>
      <c r="E6991">
        <v>2012</v>
      </c>
      <c r="F6991" t="s">
        <v>959</v>
      </c>
      <c r="G6991" t="s">
        <v>963</v>
      </c>
      <c r="H6991" s="3" t="s">
        <v>964</v>
      </c>
      <c r="I6991" s="8">
        <v>-22.076944000000001</v>
      </c>
      <c r="J6991" s="8">
        <v>-42.066667000000002</v>
      </c>
      <c r="K6991">
        <f t="shared" si="86"/>
        <v>120000</v>
      </c>
      <c r="L6991" t="s">
        <v>67</v>
      </c>
      <c r="M6991" t="s">
        <v>962</v>
      </c>
      <c r="N6991" t="s">
        <v>1213</v>
      </c>
      <c r="O6991" s="12">
        <v>2007</v>
      </c>
      <c r="P6991" s="12">
        <v>5</v>
      </c>
      <c r="Q6991" s="12">
        <v>2009</v>
      </c>
      <c r="R6991" s="12">
        <v>5</v>
      </c>
      <c r="S6991">
        <v>25</v>
      </c>
      <c r="T6991" s="7">
        <v>10</v>
      </c>
      <c r="U6991">
        <v>5</v>
      </c>
      <c r="V6991" t="s">
        <v>53</v>
      </c>
      <c r="W6991">
        <f t="shared" si="79"/>
        <v>360</v>
      </c>
      <c r="X6991" s="5">
        <v>1</v>
      </c>
      <c r="Y6991" s="15" t="s">
        <v>48</v>
      </c>
      <c r="Z6991" t="s">
        <v>55</v>
      </c>
      <c r="AA6991" t="s">
        <v>73</v>
      </c>
      <c r="AB6991">
        <v>17</v>
      </c>
      <c r="AC6991" t="s">
        <v>1496</v>
      </c>
      <c r="AD6991" t="s">
        <v>1639</v>
      </c>
    </row>
    <row r="6992" spans="1:30" ht="14.4" x14ac:dyDescent="0.3">
      <c r="A6992">
        <v>58</v>
      </c>
      <c r="B6992" t="s">
        <v>24</v>
      </c>
      <c r="C6992" t="s">
        <v>374</v>
      </c>
      <c r="D6992" t="s">
        <v>376</v>
      </c>
      <c r="E6992">
        <v>2012</v>
      </c>
      <c r="F6992" t="s">
        <v>959</v>
      </c>
      <c r="G6992" t="s">
        <v>963</v>
      </c>
      <c r="H6992" s="3" t="s">
        <v>964</v>
      </c>
      <c r="I6992" s="8">
        <v>-22.076944000000001</v>
      </c>
      <c r="J6992" s="8">
        <v>-42.066667000000002</v>
      </c>
      <c r="K6992">
        <f t="shared" si="86"/>
        <v>120000</v>
      </c>
      <c r="L6992" t="s">
        <v>67</v>
      </c>
      <c r="M6992" t="s">
        <v>962</v>
      </c>
      <c r="N6992" t="s">
        <v>1213</v>
      </c>
      <c r="O6992" s="12">
        <v>2007</v>
      </c>
      <c r="P6992" s="12">
        <v>5</v>
      </c>
      <c r="Q6992" s="12">
        <v>2009</v>
      </c>
      <c r="R6992" s="12">
        <v>5</v>
      </c>
      <c r="S6992">
        <v>25</v>
      </c>
      <c r="T6992" s="7">
        <v>10</v>
      </c>
      <c r="U6992">
        <v>5</v>
      </c>
      <c r="V6992" t="s">
        <v>53</v>
      </c>
      <c r="W6992">
        <f t="shared" si="79"/>
        <v>360</v>
      </c>
      <c r="X6992" s="5">
        <v>1</v>
      </c>
      <c r="Y6992" s="15" t="s">
        <v>48</v>
      </c>
      <c r="Z6992" t="s">
        <v>83</v>
      </c>
      <c r="AA6992" t="s">
        <v>1087</v>
      </c>
      <c r="AB6992">
        <v>0</v>
      </c>
      <c r="AC6992" t="s">
        <v>1496</v>
      </c>
      <c r="AD6992" t="s">
        <v>1639</v>
      </c>
    </row>
    <row r="6993" spans="1:31" ht="14.4" x14ac:dyDescent="0.3">
      <c r="A6993">
        <v>58</v>
      </c>
      <c r="B6993" t="s">
        <v>24</v>
      </c>
      <c r="C6993" t="s">
        <v>374</v>
      </c>
      <c r="D6993" t="s">
        <v>376</v>
      </c>
      <c r="E6993">
        <v>2012</v>
      </c>
      <c r="F6993" t="s">
        <v>959</v>
      </c>
      <c r="G6993" t="s">
        <v>963</v>
      </c>
      <c r="H6993" s="3" t="s">
        <v>964</v>
      </c>
      <c r="I6993" s="8">
        <v>-22.076944000000001</v>
      </c>
      <c r="J6993" s="8">
        <v>-42.066667000000002</v>
      </c>
      <c r="K6993">
        <f t="shared" si="86"/>
        <v>120000</v>
      </c>
      <c r="L6993" t="s">
        <v>67</v>
      </c>
      <c r="M6993" t="s">
        <v>962</v>
      </c>
      <c r="N6993" t="s">
        <v>1213</v>
      </c>
      <c r="O6993" s="12">
        <v>2007</v>
      </c>
      <c r="P6993" s="12">
        <v>5</v>
      </c>
      <c r="Q6993" s="12">
        <v>2009</v>
      </c>
      <c r="R6993" s="12">
        <v>5</v>
      </c>
      <c r="S6993">
        <v>25</v>
      </c>
      <c r="T6993" s="7">
        <v>10</v>
      </c>
      <c r="U6993">
        <v>5</v>
      </c>
      <c r="V6993" t="s">
        <v>53</v>
      </c>
      <c r="W6993">
        <f t="shared" si="79"/>
        <v>360</v>
      </c>
      <c r="X6993" s="5">
        <v>1</v>
      </c>
      <c r="Y6993" s="15" t="s">
        <v>48</v>
      </c>
      <c r="Z6993" t="s">
        <v>83</v>
      </c>
      <c r="AA6993" t="s">
        <v>84</v>
      </c>
      <c r="AB6993">
        <v>18</v>
      </c>
      <c r="AC6993" t="s">
        <v>1496</v>
      </c>
      <c r="AD6993" t="s">
        <v>1639</v>
      </c>
    </row>
    <row r="6994" spans="1:31" ht="14.4" x14ac:dyDescent="0.3">
      <c r="A6994">
        <v>58</v>
      </c>
      <c r="B6994" t="s">
        <v>24</v>
      </c>
      <c r="C6994" t="s">
        <v>374</v>
      </c>
      <c r="D6994" t="s">
        <v>376</v>
      </c>
      <c r="E6994">
        <v>2012</v>
      </c>
      <c r="F6994" t="s">
        <v>959</v>
      </c>
      <c r="G6994" t="s">
        <v>963</v>
      </c>
      <c r="H6994" s="3" t="s">
        <v>964</v>
      </c>
      <c r="I6994" s="8">
        <v>-22.076944000000001</v>
      </c>
      <c r="J6994" s="8">
        <v>-42.066667000000002</v>
      </c>
      <c r="K6994">
        <f t="shared" si="86"/>
        <v>120000</v>
      </c>
      <c r="L6994" t="s">
        <v>67</v>
      </c>
      <c r="M6994" t="s">
        <v>962</v>
      </c>
      <c r="N6994" t="s">
        <v>1213</v>
      </c>
      <c r="O6994" s="12">
        <v>2007</v>
      </c>
      <c r="P6994" s="12">
        <v>5</v>
      </c>
      <c r="Q6994" s="12">
        <v>2009</v>
      </c>
      <c r="R6994" s="12">
        <v>5</v>
      </c>
      <c r="S6994">
        <v>25</v>
      </c>
      <c r="T6994" s="7">
        <v>10</v>
      </c>
      <c r="U6994">
        <v>5</v>
      </c>
      <c r="V6994" t="s">
        <v>53</v>
      </c>
      <c r="W6994">
        <f t="shared" si="79"/>
        <v>360</v>
      </c>
      <c r="X6994" s="5">
        <v>1</v>
      </c>
      <c r="Y6994" s="15" t="s">
        <v>48</v>
      </c>
      <c r="Z6994" t="s">
        <v>83</v>
      </c>
      <c r="AA6994" t="s">
        <v>87</v>
      </c>
      <c r="AB6994">
        <v>30</v>
      </c>
      <c r="AC6994" t="s">
        <v>1496</v>
      </c>
      <c r="AD6994" t="s">
        <v>1639</v>
      </c>
    </row>
    <row r="6995" spans="1:31" ht="14.4" x14ac:dyDescent="0.3">
      <c r="A6995">
        <v>58</v>
      </c>
      <c r="B6995" t="s">
        <v>24</v>
      </c>
      <c r="C6995" t="s">
        <v>374</v>
      </c>
      <c r="D6995" t="s">
        <v>376</v>
      </c>
      <c r="E6995">
        <v>2012</v>
      </c>
      <c r="F6995" t="s">
        <v>959</v>
      </c>
      <c r="G6995" t="s">
        <v>963</v>
      </c>
      <c r="H6995" s="3" t="s">
        <v>964</v>
      </c>
      <c r="I6995" s="8">
        <v>-22.076944000000001</v>
      </c>
      <c r="J6995" s="8">
        <v>-42.066667000000002</v>
      </c>
      <c r="K6995">
        <f t="shared" si="86"/>
        <v>120000</v>
      </c>
      <c r="L6995" t="s">
        <v>67</v>
      </c>
      <c r="M6995" t="s">
        <v>962</v>
      </c>
      <c r="N6995" t="s">
        <v>1213</v>
      </c>
      <c r="O6995" s="12">
        <v>2007</v>
      </c>
      <c r="P6995" s="12">
        <v>5</v>
      </c>
      <c r="Q6995" s="12">
        <v>2009</v>
      </c>
      <c r="R6995" s="12">
        <v>5</v>
      </c>
      <c r="S6995">
        <v>25</v>
      </c>
      <c r="T6995" s="7">
        <v>10</v>
      </c>
      <c r="U6995">
        <v>5</v>
      </c>
      <c r="V6995" t="s">
        <v>53</v>
      </c>
      <c r="W6995">
        <f t="shared" si="79"/>
        <v>360</v>
      </c>
      <c r="X6995" s="5">
        <v>1</v>
      </c>
      <c r="Y6995" s="15" t="s">
        <v>48</v>
      </c>
      <c r="Z6995" t="s">
        <v>90</v>
      </c>
      <c r="AA6995" t="s">
        <v>91</v>
      </c>
      <c r="AB6995">
        <v>0</v>
      </c>
      <c r="AC6995" t="s">
        <v>1496</v>
      </c>
      <c r="AD6995" t="s">
        <v>1639</v>
      </c>
    </row>
    <row r="6996" spans="1:31" ht="14.4" x14ac:dyDescent="0.3">
      <c r="A6996">
        <v>58</v>
      </c>
      <c r="B6996" t="s">
        <v>24</v>
      </c>
      <c r="C6996" t="s">
        <v>374</v>
      </c>
      <c r="D6996" t="s">
        <v>376</v>
      </c>
      <c r="E6996">
        <v>2012</v>
      </c>
      <c r="F6996" t="s">
        <v>959</v>
      </c>
      <c r="G6996" t="s">
        <v>965</v>
      </c>
      <c r="H6996" s="3" t="s">
        <v>966</v>
      </c>
      <c r="I6996" s="8">
        <v>-22.075278000000001</v>
      </c>
      <c r="J6996" s="8">
        <v>-42.078333000000001</v>
      </c>
      <c r="K6996">
        <f t="shared" ref="K6996:K7005" si="87">18*10000</f>
        <v>180000</v>
      </c>
      <c r="L6996" t="s">
        <v>67</v>
      </c>
      <c r="M6996" t="s">
        <v>962</v>
      </c>
      <c r="N6996" t="s">
        <v>946</v>
      </c>
      <c r="O6996" s="12">
        <v>2007</v>
      </c>
      <c r="P6996" s="12">
        <v>5</v>
      </c>
      <c r="Q6996" s="12">
        <v>2009</v>
      </c>
      <c r="R6996" s="12">
        <v>5</v>
      </c>
      <c r="S6996">
        <v>25</v>
      </c>
      <c r="T6996" s="7">
        <v>10</v>
      </c>
      <c r="U6996">
        <v>5</v>
      </c>
      <c r="V6996" t="s">
        <v>53</v>
      </c>
      <c r="W6996">
        <f t="shared" si="79"/>
        <v>360</v>
      </c>
      <c r="X6996" s="5">
        <v>1</v>
      </c>
      <c r="Y6996" s="15" t="s">
        <v>48</v>
      </c>
      <c r="Z6996" t="s">
        <v>55</v>
      </c>
      <c r="AA6996" t="s">
        <v>1065</v>
      </c>
      <c r="AB6996">
        <v>11</v>
      </c>
      <c r="AC6996" t="s">
        <v>1496</v>
      </c>
      <c r="AD6996" t="s">
        <v>1639</v>
      </c>
    </row>
    <row r="6997" spans="1:31" ht="14.4" x14ac:dyDescent="0.3">
      <c r="A6997">
        <v>58</v>
      </c>
      <c r="B6997" t="s">
        <v>24</v>
      </c>
      <c r="C6997" t="s">
        <v>374</v>
      </c>
      <c r="D6997" t="s">
        <v>376</v>
      </c>
      <c r="E6997">
        <v>2012</v>
      </c>
      <c r="F6997" t="s">
        <v>959</v>
      </c>
      <c r="G6997" t="s">
        <v>965</v>
      </c>
      <c r="H6997" s="3" t="s">
        <v>966</v>
      </c>
      <c r="I6997" s="8">
        <v>-22.075278000000001</v>
      </c>
      <c r="J6997" s="8">
        <v>-42.078333000000001</v>
      </c>
      <c r="K6997">
        <f t="shared" si="87"/>
        <v>180000</v>
      </c>
      <c r="L6997" t="s">
        <v>67</v>
      </c>
      <c r="M6997" t="s">
        <v>962</v>
      </c>
      <c r="N6997" t="s">
        <v>946</v>
      </c>
      <c r="O6997" s="12">
        <v>2007</v>
      </c>
      <c r="P6997" s="12">
        <v>5</v>
      </c>
      <c r="Q6997" s="12">
        <v>2009</v>
      </c>
      <c r="R6997" s="12">
        <v>5</v>
      </c>
      <c r="S6997">
        <v>25</v>
      </c>
      <c r="T6997" s="7">
        <v>10</v>
      </c>
      <c r="U6997">
        <v>5</v>
      </c>
      <c r="V6997" t="s">
        <v>53</v>
      </c>
      <c r="W6997">
        <f t="shared" si="79"/>
        <v>360</v>
      </c>
      <c r="X6997" s="5">
        <v>1</v>
      </c>
      <c r="Y6997" s="15" t="s">
        <v>48</v>
      </c>
      <c r="Z6997" t="s">
        <v>55</v>
      </c>
      <c r="AA6997" t="s">
        <v>56</v>
      </c>
      <c r="AB6997">
        <v>5</v>
      </c>
      <c r="AC6997" t="s">
        <v>1496</v>
      </c>
      <c r="AD6997" t="s">
        <v>1639</v>
      </c>
    </row>
    <row r="6998" spans="1:31" ht="14.4" x14ac:dyDescent="0.3">
      <c r="A6998">
        <v>58</v>
      </c>
      <c r="B6998" t="s">
        <v>24</v>
      </c>
      <c r="C6998" t="s">
        <v>374</v>
      </c>
      <c r="D6998" t="s">
        <v>376</v>
      </c>
      <c r="E6998">
        <v>2012</v>
      </c>
      <c r="F6998" t="s">
        <v>959</v>
      </c>
      <c r="G6998" t="s">
        <v>965</v>
      </c>
      <c r="H6998" s="3" t="s">
        <v>966</v>
      </c>
      <c r="I6998" s="8">
        <v>-22.075278000000001</v>
      </c>
      <c r="J6998" s="8">
        <v>-42.078333000000001</v>
      </c>
      <c r="K6998">
        <f t="shared" si="87"/>
        <v>180000</v>
      </c>
      <c r="L6998" t="s">
        <v>67</v>
      </c>
      <c r="M6998" t="s">
        <v>962</v>
      </c>
      <c r="N6998" t="s">
        <v>1213</v>
      </c>
      <c r="O6998" s="12">
        <v>2007</v>
      </c>
      <c r="P6998" s="12">
        <v>5</v>
      </c>
      <c r="Q6998" s="12">
        <v>2009</v>
      </c>
      <c r="R6998" s="12">
        <v>5</v>
      </c>
      <c r="S6998">
        <v>25</v>
      </c>
      <c r="T6998" s="7">
        <v>10</v>
      </c>
      <c r="U6998">
        <v>5</v>
      </c>
      <c r="V6998" t="s">
        <v>53</v>
      </c>
      <c r="W6998">
        <f t="shared" si="79"/>
        <v>360</v>
      </c>
      <c r="X6998" s="5">
        <v>1</v>
      </c>
      <c r="Y6998" s="15" t="s">
        <v>48</v>
      </c>
      <c r="Z6998" t="s">
        <v>55</v>
      </c>
      <c r="AA6998" t="s">
        <v>59</v>
      </c>
      <c r="AB6998">
        <v>0</v>
      </c>
      <c r="AC6998" t="s">
        <v>1496</v>
      </c>
      <c r="AD6998" t="s">
        <v>1639</v>
      </c>
    </row>
    <row r="6999" spans="1:31" ht="14.4" x14ac:dyDescent="0.3">
      <c r="A6999">
        <v>58</v>
      </c>
      <c r="B6999" t="s">
        <v>24</v>
      </c>
      <c r="C6999" t="s">
        <v>374</v>
      </c>
      <c r="D6999" t="s">
        <v>376</v>
      </c>
      <c r="E6999">
        <v>2012</v>
      </c>
      <c r="F6999" t="s">
        <v>959</v>
      </c>
      <c r="G6999" t="s">
        <v>965</v>
      </c>
      <c r="H6999" s="3" t="s">
        <v>966</v>
      </c>
      <c r="I6999" s="8">
        <v>-22.075278000000001</v>
      </c>
      <c r="J6999" s="8">
        <v>-42.078333000000001</v>
      </c>
      <c r="K6999">
        <f t="shared" si="87"/>
        <v>180000</v>
      </c>
      <c r="L6999" t="s">
        <v>67</v>
      </c>
      <c r="M6999" t="s">
        <v>962</v>
      </c>
      <c r="N6999" t="s">
        <v>1213</v>
      </c>
      <c r="O6999" s="12">
        <v>2007</v>
      </c>
      <c r="P6999" s="12">
        <v>5</v>
      </c>
      <c r="Q6999" s="12">
        <v>2009</v>
      </c>
      <c r="R6999" s="12">
        <v>5</v>
      </c>
      <c r="S6999">
        <v>25</v>
      </c>
      <c r="T6999" s="7">
        <v>10</v>
      </c>
      <c r="U6999">
        <v>5</v>
      </c>
      <c r="V6999" t="s">
        <v>53</v>
      </c>
      <c r="W6999">
        <f t="shared" si="79"/>
        <v>360</v>
      </c>
      <c r="X6999" s="5">
        <v>1</v>
      </c>
      <c r="Y6999" s="15" t="s">
        <v>48</v>
      </c>
      <c r="Z6999" t="s">
        <v>55</v>
      </c>
      <c r="AA6999" t="s">
        <v>62</v>
      </c>
      <c r="AB6999">
        <v>1</v>
      </c>
      <c r="AC6999" t="s">
        <v>1496</v>
      </c>
      <c r="AD6999" t="s">
        <v>1639</v>
      </c>
    </row>
    <row r="7000" spans="1:31" ht="14.4" x14ac:dyDescent="0.3">
      <c r="A7000">
        <v>58</v>
      </c>
      <c r="B7000" t="s">
        <v>24</v>
      </c>
      <c r="C7000" t="s">
        <v>374</v>
      </c>
      <c r="D7000" t="s">
        <v>376</v>
      </c>
      <c r="E7000">
        <v>2012</v>
      </c>
      <c r="F7000" t="s">
        <v>959</v>
      </c>
      <c r="G7000" t="s">
        <v>965</v>
      </c>
      <c r="H7000" s="3" t="s">
        <v>966</v>
      </c>
      <c r="I7000" s="8">
        <v>-22.075278000000001</v>
      </c>
      <c r="J7000" s="8">
        <v>-42.078333000000001</v>
      </c>
      <c r="K7000">
        <f t="shared" si="87"/>
        <v>180000</v>
      </c>
      <c r="L7000" t="s">
        <v>67</v>
      </c>
      <c r="M7000" t="s">
        <v>962</v>
      </c>
      <c r="N7000" t="s">
        <v>1213</v>
      </c>
      <c r="O7000" s="12">
        <v>2007</v>
      </c>
      <c r="P7000" s="12">
        <v>5</v>
      </c>
      <c r="Q7000" s="12">
        <v>2009</v>
      </c>
      <c r="R7000" s="12">
        <v>5</v>
      </c>
      <c r="S7000">
        <v>25</v>
      </c>
      <c r="T7000" s="7">
        <v>10</v>
      </c>
      <c r="U7000">
        <v>5</v>
      </c>
      <c r="V7000" t="s">
        <v>53</v>
      </c>
      <c r="W7000">
        <f t="shared" si="79"/>
        <v>360</v>
      </c>
      <c r="X7000" s="5">
        <v>1</v>
      </c>
      <c r="Y7000" s="15" t="s">
        <v>48</v>
      </c>
      <c r="Z7000" t="s">
        <v>55</v>
      </c>
      <c r="AA7000" t="s">
        <v>70</v>
      </c>
      <c r="AB7000">
        <v>0</v>
      </c>
      <c r="AC7000" t="s">
        <v>1496</v>
      </c>
      <c r="AD7000" t="s">
        <v>1639</v>
      </c>
    </row>
    <row r="7001" spans="1:31" ht="14.4" x14ac:dyDescent="0.3">
      <c r="A7001">
        <v>58</v>
      </c>
      <c r="B7001" t="s">
        <v>24</v>
      </c>
      <c r="C7001" t="s">
        <v>374</v>
      </c>
      <c r="D7001" t="s">
        <v>376</v>
      </c>
      <c r="E7001">
        <v>2012</v>
      </c>
      <c r="F7001" t="s">
        <v>959</v>
      </c>
      <c r="G7001" t="s">
        <v>965</v>
      </c>
      <c r="H7001" s="3" t="s">
        <v>966</v>
      </c>
      <c r="I7001" s="8">
        <v>-22.075278000000001</v>
      </c>
      <c r="J7001" s="8">
        <v>-42.078333000000001</v>
      </c>
      <c r="K7001">
        <f t="shared" si="87"/>
        <v>180000</v>
      </c>
      <c r="L7001" t="s">
        <v>67</v>
      </c>
      <c r="M7001" t="s">
        <v>962</v>
      </c>
      <c r="N7001" t="s">
        <v>1213</v>
      </c>
      <c r="O7001" s="12">
        <v>2007</v>
      </c>
      <c r="P7001" s="12">
        <v>5</v>
      </c>
      <c r="Q7001" s="12">
        <v>2009</v>
      </c>
      <c r="R7001" s="12">
        <v>5</v>
      </c>
      <c r="S7001">
        <v>25</v>
      </c>
      <c r="T7001" s="7">
        <v>10</v>
      </c>
      <c r="U7001">
        <v>5</v>
      </c>
      <c r="V7001" t="s">
        <v>53</v>
      </c>
      <c r="W7001">
        <f t="shared" si="79"/>
        <v>360</v>
      </c>
      <c r="X7001" s="5">
        <v>1</v>
      </c>
      <c r="Y7001" s="15" t="s">
        <v>48</v>
      </c>
      <c r="Z7001" t="s">
        <v>55</v>
      </c>
      <c r="AA7001" t="s">
        <v>73</v>
      </c>
      <c r="AB7001">
        <v>8</v>
      </c>
      <c r="AC7001" t="s">
        <v>1496</v>
      </c>
      <c r="AD7001" t="s">
        <v>1639</v>
      </c>
    </row>
    <row r="7002" spans="1:31" ht="14.4" x14ac:dyDescent="0.3">
      <c r="A7002">
        <v>58</v>
      </c>
      <c r="B7002" t="s">
        <v>24</v>
      </c>
      <c r="C7002" t="s">
        <v>374</v>
      </c>
      <c r="D7002" t="s">
        <v>376</v>
      </c>
      <c r="E7002">
        <v>2012</v>
      </c>
      <c r="F7002" t="s">
        <v>959</v>
      </c>
      <c r="G7002" t="s">
        <v>965</v>
      </c>
      <c r="H7002" s="3" t="s">
        <v>966</v>
      </c>
      <c r="I7002" s="8">
        <v>-22.075278000000001</v>
      </c>
      <c r="J7002" s="8">
        <v>-42.078333000000001</v>
      </c>
      <c r="K7002">
        <f t="shared" si="87"/>
        <v>180000</v>
      </c>
      <c r="L7002" t="s">
        <v>67</v>
      </c>
      <c r="M7002" t="s">
        <v>962</v>
      </c>
      <c r="N7002" t="s">
        <v>1213</v>
      </c>
      <c r="O7002" s="12">
        <v>2007</v>
      </c>
      <c r="P7002" s="12">
        <v>5</v>
      </c>
      <c r="Q7002" s="12">
        <v>2009</v>
      </c>
      <c r="R7002" s="12">
        <v>5</v>
      </c>
      <c r="S7002">
        <v>25</v>
      </c>
      <c r="T7002" s="7">
        <v>10</v>
      </c>
      <c r="U7002">
        <v>5</v>
      </c>
      <c r="V7002" t="s">
        <v>53</v>
      </c>
      <c r="W7002">
        <f t="shared" si="79"/>
        <v>360</v>
      </c>
      <c r="X7002" s="5">
        <v>1</v>
      </c>
      <c r="Y7002" s="15" t="s">
        <v>48</v>
      </c>
      <c r="Z7002" t="s">
        <v>83</v>
      </c>
      <c r="AA7002" t="s">
        <v>1087</v>
      </c>
      <c r="AB7002">
        <v>0</v>
      </c>
      <c r="AC7002" t="s">
        <v>1496</v>
      </c>
      <c r="AD7002" t="s">
        <v>1639</v>
      </c>
    </row>
    <row r="7003" spans="1:31" ht="14.4" x14ac:dyDescent="0.3">
      <c r="A7003">
        <v>58</v>
      </c>
      <c r="B7003" t="s">
        <v>24</v>
      </c>
      <c r="C7003" t="s">
        <v>374</v>
      </c>
      <c r="D7003" t="s">
        <v>376</v>
      </c>
      <c r="E7003">
        <v>2012</v>
      </c>
      <c r="F7003" t="s">
        <v>959</v>
      </c>
      <c r="G7003" t="s">
        <v>965</v>
      </c>
      <c r="H7003" s="3" t="s">
        <v>966</v>
      </c>
      <c r="I7003" s="8">
        <v>-22.075278000000001</v>
      </c>
      <c r="J7003" s="8">
        <v>-42.078333000000001</v>
      </c>
      <c r="K7003">
        <f t="shared" si="87"/>
        <v>180000</v>
      </c>
      <c r="L7003" t="s">
        <v>67</v>
      </c>
      <c r="M7003" t="s">
        <v>962</v>
      </c>
      <c r="N7003" t="s">
        <v>1213</v>
      </c>
      <c r="O7003" s="12">
        <v>2007</v>
      </c>
      <c r="P7003" s="12">
        <v>5</v>
      </c>
      <c r="Q7003" s="12">
        <v>2009</v>
      </c>
      <c r="R7003" s="12">
        <v>5</v>
      </c>
      <c r="S7003">
        <v>25</v>
      </c>
      <c r="T7003" s="7">
        <v>10</v>
      </c>
      <c r="U7003">
        <v>5</v>
      </c>
      <c r="V7003" t="s">
        <v>53</v>
      </c>
      <c r="W7003">
        <f t="shared" si="79"/>
        <v>360</v>
      </c>
      <c r="X7003" s="5">
        <v>1</v>
      </c>
      <c r="Y7003" s="15" t="s">
        <v>48</v>
      </c>
      <c r="Z7003" t="s">
        <v>83</v>
      </c>
      <c r="AA7003" t="s">
        <v>84</v>
      </c>
      <c r="AB7003">
        <v>23</v>
      </c>
      <c r="AC7003" t="s">
        <v>1496</v>
      </c>
      <c r="AD7003" t="s">
        <v>1639</v>
      </c>
    </row>
    <row r="7004" spans="1:31" ht="14.4" x14ac:dyDescent="0.3">
      <c r="A7004">
        <v>58</v>
      </c>
      <c r="B7004" t="s">
        <v>24</v>
      </c>
      <c r="C7004" t="s">
        <v>374</v>
      </c>
      <c r="D7004" t="s">
        <v>376</v>
      </c>
      <c r="E7004">
        <v>2012</v>
      </c>
      <c r="F7004" t="s">
        <v>959</v>
      </c>
      <c r="G7004" t="s">
        <v>965</v>
      </c>
      <c r="H7004" s="3" t="s">
        <v>966</v>
      </c>
      <c r="I7004" s="8">
        <v>-22.075278000000001</v>
      </c>
      <c r="J7004" s="8">
        <v>-42.078333000000001</v>
      </c>
      <c r="K7004">
        <f t="shared" si="87"/>
        <v>180000</v>
      </c>
      <c r="L7004" t="s">
        <v>67</v>
      </c>
      <c r="M7004" t="s">
        <v>962</v>
      </c>
      <c r="N7004" t="s">
        <v>1213</v>
      </c>
      <c r="O7004" s="12">
        <v>2007</v>
      </c>
      <c r="P7004" s="12">
        <v>5</v>
      </c>
      <c r="Q7004" s="12">
        <v>2009</v>
      </c>
      <c r="R7004" s="12">
        <v>5</v>
      </c>
      <c r="S7004">
        <v>25</v>
      </c>
      <c r="T7004" s="7">
        <v>10</v>
      </c>
      <c r="U7004">
        <v>5</v>
      </c>
      <c r="V7004" t="s">
        <v>53</v>
      </c>
      <c r="W7004">
        <f t="shared" si="79"/>
        <v>360</v>
      </c>
      <c r="X7004" s="5">
        <v>1</v>
      </c>
      <c r="Y7004" s="15" t="s">
        <v>48</v>
      </c>
      <c r="Z7004" t="s">
        <v>83</v>
      </c>
      <c r="AA7004" t="s">
        <v>87</v>
      </c>
      <c r="AB7004">
        <v>44</v>
      </c>
      <c r="AC7004" t="s">
        <v>1496</v>
      </c>
      <c r="AD7004" t="s">
        <v>1639</v>
      </c>
    </row>
    <row r="7005" spans="1:31" ht="14.4" x14ac:dyDescent="0.3">
      <c r="A7005">
        <v>58</v>
      </c>
      <c r="B7005" t="s">
        <v>24</v>
      </c>
      <c r="C7005" t="s">
        <v>374</v>
      </c>
      <c r="D7005" t="s">
        <v>376</v>
      </c>
      <c r="E7005">
        <v>2012</v>
      </c>
      <c r="F7005" t="s">
        <v>959</v>
      </c>
      <c r="G7005" t="s">
        <v>965</v>
      </c>
      <c r="H7005" s="3" t="s">
        <v>966</v>
      </c>
      <c r="I7005" s="8">
        <v>-22.075278000000001</v>
      </c>
      <c r="J7005" s="8">
        <v>-42.078333000000001</v>
      </c>
      <c r="K7005">
        <f t="shared" si="87"/>
        <v>180000</v>
      </c>
      <c r="L7005" t="s">
        <v>67</v>
      </c>
      <c r="M7005" t="s">
        <v>962</v>
      </c>
      <c r="N7005" t="s">
        <v>1213</v>
      </c>
      <c r="O7005" s="12">
        <v>2007</v>
      </c>
      <c r="P7005" s="12">
        <v>5</v>
      </c>
      <c r="Q7005" s="12">
        <v>2009</v>
      </c>
      <c r="R7005" s="12">
        <v>5</v>
      </c>
      <c r="S7005">
        <v>25</v>
      </c>
      <c r="T7005" s="7">
        <v>10</v>
      </c>
      <c r="U7005">
        <v>5</v>
      </c>
      <c r="V7005" t="s">
        <v>53</v>
      </c>
      <c r="W7005">
        <f t="shared" si="79"/>
        <v>360</v>
      </c>
      <c r="X7005" s="5">
        <v>1</v>
      </c>
      <c r="Y7005" s="15" t="s">
        <v>48</v>
      </c>
      <c r="Z7005" t="s">
        <v>90</v>
      </c>
      <c r="AA7005" t="s">
        <v>91</v>
      </c>
      <c r="AB7005">
        <v>0</v>
      </c>
      <c r="AC7005" t="s">
        <v>1496</v>
      </c>
      <c r="AD7005" t="s">
        <v>1639</v>
      </c>
    </row>
    <row r="7006" spans="1:31" ht="14.4" x14ac:dyDescent="0.3">
      <c r="A7006">
        <v>59</v>
      </c>
      <c r="B7006" t="s">
        <v>24</v>
      </c>
      <c r="C7006" t="s">
        <v>410</v>
      </c>
      <c r="D7006" t="s">
        <v>411</v>
      </c>
      <c r="E7006">
        <v>2017</v>
      </c>
      <c r="F7006" t="s">
        <v>967</v>
      </c>
      <c r="G7006" t="s">
        <v>968</v>
      </c>
      <c r="H7006" s="3" t="s">
        <v>969</v>
      </c>
      <c r="I7006" s="8">
        <v>-22.738610999999999</v>
      </c>
      <c r="J7006" s="8">
        <v>-45.592222</v>
      </c>
      <c r="K7006" t="s">
        <v>109</v>
      </c>
      <c r="L7006" t="s">
        <v>109</v>
      </c>
      <c r="M7006" t="s">
        <v>970</v>
      </c>
      <c r="N7006" t="s">
        <v>971</v>
      </c>
      <c r="O7006" s="12">
        <v>2014</v>
      </c>
      <c r="P7006" s="12">
        <v>4</v>
      </c>
      <c r="Q7006" s="12">
        <v>2015</v>
      </c>
      <c r="R7006" s="12">
        <v>3</v>
      </c>
      <c r="S7006">
        <v>12</v>
      </c>
      <c r="T7006" s="7">
        <v>12</v>
      </c>
      <c r="U7006">
        <v>6</v>
      </c>
      <c r="V7006" t="s">
        <v>82</v>
      </c>
      <c r="W7006">
        <f t="shared" ref="W7006:W7092" si="88">7*60</f>
        <v>420</v>
      </c>
      <c r="X7006" s="5">
        <v>1</v>
      </c>
      <c r="Y7006" s="15" t="s">
        <v>48</v>
      </c>
      <c r="Z7006" t="s">
        <v>49</v>
      </c>
      <c r="AA7006" t="s">
        <v>91</v>
      </c>
      <c r="AB7006">
        <v>0</v>
      </c>
      <c r="AC7006" s="22" t="s">
        <v>1498</v>
      </c>
      <c r="AD7006" s="22" t="s">
        <v>1640</v>
      </c>
      <c r="AE7006" t="s">
        <v>1497</v>
      </c>
    </row>
    <row r="7007" spans="1:31" ht="14.4" x14ac:dyDescent="0.3">
      <c r="A7007">
        <v>59</v>
      </c>
      <c r="B7007" t="s">
        <v>24</v>
      </c>
      <c r="C7007" t="s">
        <v>410</v>
      </c>
      <c r="D7007" t="s">
        <v>411</v>
      </c>
      <c r="E7007">
        <v>2017</v>
      </c>
      <c r="F7007" t="s">
        <v>967</v>
      </c>
      <c r="G7007" t="s">
        <v>968</v>
      </c>
      <c r="H7007" s="3" t="s">
        <v>969</v>
      </c>
      <c r="I7007" s="8">
        <v>-22.738610999999999</v>
      </c>
      <c r="J7007" s="8">
        <v>-45.592222</v>
      </c>
      <c r="K7007" t="s">
        <v>109</v>
      </c>
      <c r="L7007" t="s">
        <v>109</v>
      </c>
      <c r="M7007" t="s">
        <v>970</v>
      </c>
      <c r="N7007" t="s">
        <v>971</v>
      </c>
      <c r="O7007" s="12">
        <v>2014</v>
      </c>
      <c r="P7007" s="12">
        <v>4</v>
      </c>
      <c r="Q7007" s="12">
        <v>2015</v>
      </c>
      <c r="R7007" s="12">
        <v>3</v>
      </c>
      <c r="S7007">
        <v>12</v>
      </c>
      <c r="T7007" s="7">
        <v>12</v>
      </c>
      <c r="U7007">
        <v>6</v>
      </c>
      <c r="V7007" t="s">
        <v>82</v>
      </c>
      <c r="W7007">
        <f t="shared" si="88"/>
        <v>420</v>
      </c>
      <c r="X7007" s="5">
        <v>1</v>
      </c>
      <c r="Y7007" s="15" t="s">
        <v>48</v>
      </c>
      <c r="Z7007" t="s">
        <v>49</v>
      </c>
      <c r="AA7007" t="s">
        <v>50</v>
      </c>
      <c r="AB7007">
        <v>0</v>
      </c>
      <c r="AC7007" s="22" t="s">
        <v>1498</v>
      </c>
      <c r="AD7007" s="22" t="s">
        <v>1640</v>
      </c>
      <c r="AE7007" t="s">
        <v>1497</v>
      </c>
    </row>
    <row r="7008" spans="1:31" ht="14.4" x14ac:dyDescent="0.3">
      <c r="A7008">
        <v>59</v>
      </c>
      <c r="B7008" t="s">
        <v>24</v>
      </c>
      <c r="C7008" t="s">
        <v>410</v>
      </c>
      <c r="D7008" t="s">
        <v>411</v>
      </c>
      <c r="E7008">
        <v>2017</v>
      </c>
      <c r="F7008" t="s">
        <v>967</v>
      </c>
      <c r="G7008" t="s">
        <v>968</v>
      </c>
      <c r="H7008" s="3" t="s">
        <v>969</v>
      </c>
      <c r="I7008" s="8">
        <v>-22.738610999999999</v>
      </c>
      <c r="J7008" s="8">
        <v>-45.592222</v>
      </c>
      <c r="K7008" t="s">
        <v>109</v>
      </c>
      <c r="L7008" t="s">
        <v>109</v>
      </c>
      <c r="M7008" t="s">
        <v>970</v>
      </c>
      <c r="N7008" t="s">
        <v>971</v>
      </c>
      <c r="O7008" s="12">
        <v>2014</v>
      </c>
      <c r="P7008" s="12">
        <v>4</v>
      </c>
      <c r="Q7008" s="12">
        <v>2015</v>
      </c>
      <c r="R7008" s="12">
        <v>3</v>
      </c>
      <c r="S7008">
        <v>12</v>
      </c>
      <c r="T7008" s="7">
        <v>12</v>
      </c>
      <c r="U7008">
        <v>6</v>
      </c>
      <c r="V7008" t="s">
        <v>82</v>
      </c>
      <c r="W7008">
        <f t="shared" si="88"/>
        <v>420</v>
      </c>
      <c r="X7008" s="5">
        <v>1</v>
      </c>
      <c r="Y7008" s="15" t="s">
        <v>48</v>
      </c>
      <c r="Z7008" t="s">
        <v>49</v>
      </c>
      <c r="AA7008" t="s">
        <v>52</v>
      </c>
      <c r="AB7008">
        <v>0</v>
      </c>
      <c r="AC7008" s="22" t="s">
        <v>1498</v>
      </c>
      <c r="AD7008" s="22" t="s">
        <v>1640</v>
      </c>
      <c r="AE7008" t="s">
        <v>1497</v>
      </c>
    </row>
    <row r="7009" spans="1:31" ht="14.4" x14ac:dyDescent="0.3">
      <c r="A7009">
        <v>59</v>
      </c>
      <c r="B7009" t="s">
        <v>24</v>
      </c>
      <c r="C7009" t="s">
        <v>410</v>
      </c>
      <c r="D7009" t="s">
        <v>411</v>
      </c>
      <c r="E7009">
        <v>2017</v>
      </c>
      <c r="F7009" t="s">
        <v>967</v>
      </c>
      <c r="G7009" t="s">
        <v>968</v>
      </c>
      <c r="H7009" s="3" t="s">
        <v>969</v>
      </c>
      <c r="I7009" s="8">
        <v>-22.738610999999999</v>
      </c>
      <c r="J7009" s="8">
        <v>-45.592222</v>
      </c>
      <c r="K7009" t="s">
        <v>109</v>
      </c>
      <c r="L7009" t="s">
        <v>109</v>
      </c>
      <c r="M7009" t="s">
        <v>970</v>
      </c>
      <c r="N7009" t="s">
        <v>971</v>
      </c>
      <c r="O7009" s="12">
        <v>2014</v>
      </c>
      <c r="P7009" s="12">
        <v>4</v>
      </c>
      <c r="Q7009" s="12">
        <v>2015</v>
      </c>
      <c r="R7009" s="12">
        <v>3</v>
      </c>
      <c r="S7009">
        <v>12</v>
      </c>
      <c r="T7009" s="7">
        <v>12</v>
      </c>
      <c r="U7009">
        <v>6</v>
      </c>
      <c r="V7009" t="s">
        <v>82</v>
      </c>
      <c r="W7009">
        <f t="shared" si="88"/>
        <v>420</v>
      </c>
      <c r="X7009" s="5">
        <v>1</v>
      </c>
      <c r="Y7009" s="15" t="s">
        <v>48</v>
      </c>
      <c r="Z7009" t="s">
        <v>55</v>
      </c>
      <c r="AA7009" t="s">
        <v>1054</v>
      </c>
      <c r="AB7009">
        <v>0</v>
      </c>
      <c r="AC7009" s="22" t="s">
        <v>1498</v>
      </c>
      <c r="AD7009" s="22" t="s">
        <v>1640</v>
      </c>
      <c r="AE7009" t="s">
        <v>1497</v>
      </c>
    </row>
    <row r="7010" spans="1:31" ht="14.4" x14ac:dyDescent="0.3">
      <c r="A7010">
        <v>59</v>
      </c>
      <c r="B7010" t="s">
        <v>24</v>
      </c>
      <c r="C7010" t="s">
        <v>410</v>
      </c>
      <c r="D7010" t="s">
        <v>411</v>
      </c>
      <c r="E7010">
        <v>2017</v>
      </c>
      <c r="F7010" t="s">
        <v>967</v>
      </c>
      <c r="G7010" t="s">
        <v>968</v>
      </c>
      <c r="H7010" s="3" t="s">
        <v>969</v>
      </c>
      <c r="I7010" s="8">
        <v>-22.738610999999999</v>
      </c>
      <c r="J7010" s="8">
        <v>-45.592222</v>
      </c>
      <c r="K7010" t="s">
        <v>109</v>
      </c>
      <c r="L7010" t="s">
        <v>109</v>
      </c>
      <c r="M7010" t="s">
        <v>970</v>
      </c>
      <c r="N7010" t="s">
        <v>971</v>
      </c>
      <c r="O7010" s="12">
        <v>2014</v>
      </c>
      <c r="P7010" s="12">
        <v>4</v>
      </c>
      <c r="Q7010" s="12">
        <v>2015</v>
      </c>
      <c r="R7010" s="12">
        <v>3</v>
      </c>
      <c r="S7010">
        <v>12</v>
      </c>
      <c r="T7010" s="7">
        <v>12</v>
      </c>
      <c r="U7010">
        <v>6</v>
      </c>
      <c r="V7010" t="s">
        <v>82</v>
      </c>
      <c r="W7010">
        <f t="shared" si="88"/>
        <v>420</v>
      </c>
      <c r="X7010" s="5">
        <v>1</v>
      </c>
      <c r="Y7010" s="15" t="s">
        <v>48</v>
      </c>
      <c r="Z7010" t="s">
        <v>55</v>
      </c>
      <c r="AA7010" t="s">
        <v>1065</v>
      </c>
      <c r="AB7010">
        <v>0</v>
      </c>
      <c r="AC7010" s="22" t="s">
        <v>1498</v>
      </c>
      <c r="AD7010" s="22" t="s">
        <v>1640</v>
      </c>
      <c r="AE7010" t="s">
        <v>1497</v>
      </c>
    </row>
    <row r="7011" spans="1:31" ht="14.4" x14ac:dyDescent="0.3">
      <c r="A7011">
        <v>59</v>
      </c>
      <c r="B7011" t="s">
        <v>24</v>
      </c>
      <c r="C7011" t="s">
        <v>410</v>
      </c>
      <c r="D7011" t="s">
        <v>411</v>
      </c>
      <c r="E7011">
        <v>2017</v>
      </c>
      <c r="F7011" t="s">
        <v>967</v>
      </c>
      <c r="G7011" t="s">
        <v>968</v>
      </c>
      <c r="H7011" s="3" t="s">
        <v>969</v>
      </c>
      <c r="I7011" s="8">
        <v>-22.738610999999999</v>
      </c>
      <c r="J7011" s="8">
        <v>-45.592222</v>
      </c>
      <c r="K7011" t="s">
        <v>109</v>
      </c>
      <c r="L7011" t="s">
        <v>109</v>
      </c>
      <c r="M7011" t="s">
        <v>970</v>
      </c>
      <c r="N7011" t="s">
        <v>971</v>
      </c>
      <c r="O7011" s="12">
        <v>2014</v>
      </c>
      <c r="P7011" s="12">
        <v>4</v>
      </c>
      <c r="Q7011" s="12">
        <v>2015</v>
      </c>
      <c r="R7011" s="12">
        <v>3</v>
      </c>
      <c r="S7011">
        <v>12</v>
      </c>
      <c r="T7011" s="7">
        <v>12</v>
      </c>
      <c r="U7011">
        <v>6</v>
      </c>
      <c r="V7011" t="s">
        <v>82</v>
      </c>
      <c r="W7011">
        <f t="shared" si="88"/>
        <v>420</v>
      </c>
      <c r="X7011" s="5">
        <v>1</v>
      </c>
      <c r="Y7011" s="15" t="s">
        <v>48</v>
      </c>
      <c r="Z7011" t="s">
        <v>55</v>
      </c>
      <c r="AA7011" t="s">
        <v>1091</v>
      </c>
      <c r="AB7011">
        <v>0</v>
      </c>
      <c r="AC7011" s="22" t="s">
        <v>1498</v>
      </c>
      <c r="AD7011" s="22" t="s">
        <v>1640</v>
      </c>
      <c r="AE7011" t="s">
        <v>1497</v>
      </c>
    </row>
    <row r="7012" spans="1:31" ht="14.4" x14ac:dyDescent="0.3">
      <c r="A7012">
        <v>59</v>
      </c>
      <c r="B7012" t="s">
        <v>24</v>
      </c>
      <c r="C7012" t="s">
        <v>410</v>
      </c>
      <c r="D7012" t="s">
        <v>411</v>
      </c>
      <c r="E7012">
        <v>2017</v>
      </c>
      <c r="F7012" t="s">
        <v>967</v>
      </c>
      <c r="G7012" t="s">
        <v>968</v>
      </c>
      <c r="H7012" s="3" t="s">
        <v>969</v>
      </c>
      <c r="I7012" s="8">
        <v>-22.738610999999999</v>
      </c>
      <c r="J7012" s="8">
        <v>-45.592222</v>
      </c>
      <c r="K7012" t="s">
        <v>109</v>
      </c>
      <c r="L7012" t="s">
        <v>109</v>
      </c>
      <c r="M7012" t="s">
        <v>970</v>
      </c>
      <c r="N7012" t="s">
        <v>971</v>
      </c>
      <c r="O7012" s="12">
        <v>2014</v>
      </c>
      <c r="P7012" s="12">
        <v>4</v>
      </c>
      <c r="Q7012" s="12">
        <v>2015</v>
      </c>
      <c r="R7012" s="12">
        <v>3</v>
      </c>
      <c r="S7012">
        <v>12</v>
      </c>
      <c r="T7012" s="7">
        <v>12</v>
      </c>
      <c r="U7012">
        <v>6</v>
      </c>
      <c r="V7012" t="s">
        <v>82</v>
      </c>
      <c r="W7012">
        <f t="shared" si="88"/>
        <v>420</v>
      </c>
      <c r="X7012" s="5">
        <v>1</v>
      </c>
      <c r="Y7012" s="15" t="s">
        <v>48</v>
      </c>
      <c r="Z7012" t="s">
        <v>55</v>
      </c>
      <c r="AA7012" t="s">
        <v>56</v>
      </c>
      <c r="AB7012">
        <v>0</v>
      </c>
      <c r="AC7012" s="22" t="s">
        <v>1498</v>
      </c>
      <c r="AD7012" s="22" t="s">
        <v>1640</v>
      </c>
      <c r="AE7012" t="s">
        <v>1497</v>
      </c>
    </row>
    <row r="7013" spans="1:31" ht="14.4" x14ac:dyDescent="0.3">
      <c r="A7013">
        <v>59</v>
      </c>
      <c r="B7013" t="s">
        <v>24</v>
      </c>
      <c r="C7013" t="s">
        <v>410</v>
      </c>
      <c r="D7013" t="s">
        <v>411</v>
      </c>
      <c r="E7013">
        <v>2017</v>
      </c>
      <c r="F7013" t="s">
        <v>967</v>
      </c>
      <c r="G7013" t="s">
        <v>968</v>
      </c>
      <c r="H7013" s="3" t="s">
        <v>969</v>
      </c>
      <c r="I7013" s="8">
        <v>-22.738610999999999</v>
      </c>
      <c r="J7013" s="8">
        <v>-45.592222</v>
      </c>
      <c r="K7013" t="s">
        <v>109</v>
      </c>
      <c r="L7013" t="s">
        <v>109</v>
      </c>
      <c r="M7013" t="s">
        <v>970</v>
      </c>
      <c r="N7013" t="s">
        <v>971</v>
      </c>
      <c r="O7013" s="12">
        <v>2014</v>
      </c>
      <c r="P7013" s="12">
        <v>4</v>
      </c>
      <c r="Q7013" s="12">
        <v>2015</v>
      </c>
      <c r="R7013" s="12">
        <v>3</v>
      </c>
      <c r="S7013">
        <v>12</v>
      </c>
      <c r="T7013" s="7">
        <v>12</v>
      </c>
      <c r="U7013">
        <v>6</v>
      </c>
      <c r="V7013" t="s">
        <v>82</v>
      </c>
      <c r="W7013">
        <f t="shared" si="88"/>
        <v>420</v>
      </c>
      <c r="X7013" s="5">
        <v>1</v>
      </c>
      <c r="Y7013" s="15" t="s">
        <v>48</v>
      </c>
      <c r="Z7013" t="s">
        <v>55</v>
      </c>
      <c r="AA7013" t="s">
        <v>895</v>
      </c>
      <c r="AB7013">
        <v>0</v>
      </c>
      <c r="AC7013" s="22" t="s">
        <v>1498</v>
      </c>
      <c r="AD7013" s="22" t="s">
        <v>1640</v>
      </c>
      <c r="AE7013" t="s">
        <v>1497</v>
      </c>
    </row>
    <row r="7014" spans="1:31" ht="14.4" x14ac:dyDescent="0.3">
      <c r="A7014">
        <v>59</v>
      </c>
      <c r="B7014" t="s">
        <v>24</v>
      </c>
      <c r="C7014" t="s">
        <v>410</v>
      </c>
      <c r="D7014" t="s">
        <v>411</v>
      </c>
      <c r="E7014">
        <v>2017</v>
      </c>
      <c r="F7014" t="s">
        <v>967</v>
      </c>
      <c r="G7014" t="s">
        <v>968</v>
      </c>
      <c r="H7014" s="3" t="s">
        <v>969</v>
      </c>
      <c r="I7014" s="8">
        <v>-22.738610999999999</v>
      </c>
      <c r="J7014" s="8">
        <v>-45.592222</v>
      </c>
      <c r="K7014" t="s">
        <v>109</v>
      </c>
      <c r="L7014" t="s">
        <v>109</v>
      </c>
      <c r="M7014" t="s">
        <v>970</v>
      </c>
      <c r="N7014" t="s">
        <v>971</v>
      </c>
      <c r="O7014" s="12">
        <v>2014</v>
      </c>
      <c r="P7014" s="12">
        <v>4</v>
      </c>
      <c r="Q7014" s="12">
        <v>2015</v>
      </c>
      <c r="R7014" s="12">
        <v>3</v>
      </c>
      <c r="S7014">
        <v>12</v>
      </c>
      <c r="T7014" s="7">
        <v>12</v>
      </c>
      <c r="U7014">
        <v>6</v>
      </c>
      <c r="V7014" t="s">
        <v>82</v>
      </c>
      <c r="W7014">
        <f t="shared" si="88"/>
        <v>420</v>
      </c>
      <c r="X7014" s="5">
        <v>1</v>
      </c>
      <c r="Y7014" s="15" t="s">
        <v>48</v>
      </c>
      <c r="Z7014" t="s">
        <v>55</v>
      </c>
      <c r="AA7014" t="s">
        <v>62</v>
      </c>
      <c r="AB7014">
        <v>0</v>
      </c>
      <c r="AC7014" s="22" t="s">
        <v>1498</v>
      </c>
      <c r="AD7014" s="22" t="s">
        <v>1640</v>
      </c>
      <c r="AE7014" t="s">
        <v>1497</v>
      </c>
    </row>
    <row r="7015" spans="1:31" ht="14.4" x14ac:dyDescent="0.3">
      <c r="A7015">
        <v>59</v>
      </c>
      <c r="B7015" t="s">
        <v>24</v>
      </c>
      <c r="C7015" t="s">
        <v>410</v>
      </c>
      <c r="D7015" t="s">
        <v>411</v>
      </c>
      <c r="E7015">
        <v>2017</v>
      </c>
      <c r="F7015" t="s">
        <v>967</v>
      </c>
      <c r="G7015" t="s">
        <v>968</v>
      </c>
      <c r="H7015" s="3" t="s">
        <v>969</v>
      </c>
      <c r="I7015" s="8">
        <v>-22.738610999999999</v>
      </c>
      <c r="J7015" s="8">
        <v>-45.592222</v>
      </c>
      <c r="K7015" t="s">
        <v>109</v>
      </c>
      <c r="L7015" t="s">
        <v>109</v>
      </c>
      <c r="M7015" t="s">
        <v>970</v>
      </c>
      <c r="N7015" t="s">
        <v>971</v>
      </c>
      <c r="O7015" s="12">
        <v>2014</v>
      </c>
      <c r="P7015" s="12">
        <v>4</v>
      </c>
      <c r="Q7015" s="12">
        <v>2015</v>
      </c>
      <c r="R7015" s="12">
        <v>3</v>
      </c>
      <c r="S7015">
        <v>12</v>
      </c>
      <c r="T7015" s="7">
        <v>12</v>
      </c>
      <c r="U7015">
        <v>6</v>
      </c>
      <c r="V7015" t="s">
        <v>82</v>
      </c>
      <c r="W7015">
        <f t="shared" si="88"/>
        <v>420</v>
      </c>
      <c r="X7015" s="5">
        <v>1</v>
      </c>
      <c r="Y7015" s="15" t="s">
        <v>48</v>
      </c>
      <c r="Z7015" t="s">
        <v>55</v>
      </c>
      <c r="AA7015" t="s">
        <v>655</v>
      </c>
      <c r="AB7015">
        <v>0</v>
      </c>
      <c r="AC7015" s="22" t="s">
        <v>1498</v>
      </c>
      <c r="AD7015" s="22" t="s">
        <v>1640</v>
      </c>
      <c r="AE7015" t="s">
        <v>1497</v>
      </c>
    </row>
    <row r="7016" spans="1:31" ht="14.4" x14ac:dyDescent="0.3">
      <c r="A7016">
        <v>59</v>
      </c>
      <c r="B7016" t="s">
        <v>24</v>
      </c>
      <c r="C7016" t="s">
        <v>410</v>
      </c>
      <c r="D7016" t="s">
        <v>411</v>
      </c>
      <c r="E7016">
        <v>2017</v>
      </c>
      <c r="F7016" t="s">
        <v>967</v>
      </c>
      <c r="G7016" t="s">
        <v>968</v>
      </c>
      <c r="H7016" s="3" t="s">
        <v>969</v>
      </c>
      <c r="I7016" s="8">
        <v>-22.738610999999999</v>
      </c>
      <c r="J7016" s="8">
        <v>-45.592222</v>
      </c>
      <c r="K7016" t="s">
        <v>109</v>
      </c>
      <c r="L7016" t="s">
        <v>109</v>
      </c>
      <c r="M7016" t="s">
        <v>970</v>
      </c>
      <c r="N7016" t="s">
        <v>971</v>
      </c>
      <c r="O7016" s="12">
        <v>2014</v>
      </c>
      <c r="P7016" s="12">
        <v>4</v>
      </c>
      <c r="Q7016" s="12">
        <v>2015</v>
      </c>
      <c r="R7016" s="12">
        <v>3</v>
      </c>
      <c r="S7016">
        <v>12</v>
      </c>
      <c r="T7016" s="7">
        <v>12</v>
      </c>
      <c r="U7016">
        <v>6</v>
      </c>
      <c r="V7016" t="s">
        <v>82</v>
      </c>
      <c r="W7016">
        <f t="shared" si="88"/>
        <v>420</v>
      </c>
      <c r="X7016" s="5">
        <v>1</v>
      </c>
      <c r="Y7016" s="15" t="s">
        <v>48</v>
      </c>
      <c r="Z7016" t="s">
        <v>55</v>
      </c>
      <c r="AA7016" t="s">
        <v>379</v>
      </c>
      <c r="AB7016">
        <v>0</v>
      </c>
      <c r="AC7016" s="22" t="s">
        <v>1498</v>
      </c>
      <c r="AD7016" s="22" t="s">
        <v>1640</v>
      </c>
      <c r="AE7016" t="s">
        <v>1497</v>
      </c>
    </row>
    <row r="7017" spans="1:31" ht="14.4" x14ac:dyDescent="0.3">
      <c r="A7017">
        <v>59</v>
      </c>
      <c r="B7017" t="s">
        <v>24</v>
      </c>
      <c r="C7017" t="s">
        <v>410</v>
      </c>
      <c r="D7017" t="s">
        <v>411</v>
      </c>
      <c r="E7017">
        <v>2017</v>
      </c>
      <c r="F7017" t="s">
        <v>967</v>
      </c>
      <c r="G7017" t="s">
        <v>968</v>
      </c>
      <c r="H7017" s="3" t="s">
        <v>969</v>
      </c>
      <c r="I7017" s="8">
        <v>-22.738610999999999</v>
      </c>
      <c r="J7017" s="8">
        <v>-45.592222</v>
      </c>
      <c r="K7017" t="s">
        <v>109</v>
      </c>
      <c r="L7017" t="s">
        <v>109</v>
      </c>
      <c r="M7017" t="s">
        <v>970</v>
      </c>
      <c r="N7017" t="s">
        <v>971</v>
      </c>
      <c r="O7017" s="12">
        <v>2014</v>
      </c>
      <c r="P7017" s="12">
        <v>4</v>
      </c>
      <c r="Q7017" s="12">
        <v>2015</v>
      </c>
      <c r="R7017" s="12">
        <v>3</v>
      </c>
      <c r="S7017">
        <v>12</v>
      </c>
      <c r="T7017" s="7">
        <v>12</v>
      </c>
      <c r="U7017">
        <v>6</v>
      </c>
      <c r="V7017" t="s">
        <v>82</v>
      </c>
      <c r="W7017">
        <f t="shared" si="88"/>
        <v>420</v>
      </c>
      <c r="X7017" s="5">
        <v>1</v>
      </c>
      <c r="Y7017" s="15" t="s">
        <v>48</v>
      </c>
      <c r="Z7017" t="s">
        <v>55</v>
      </c>
      <c r="AA7017" t="s">
        <v>1066</v>
      </c>
      <c r="AB7017">
        <v>0</v>
      </c>
      <c r="AC7017" s="22" t="s">
        <v>1498</v>
      </c>
      <c r="AD7017" s="22" t="s">
        <v>1640</v>
      </c>
      <c r="AE7017" t="s">
        <v>1497</v>
      </c>
    </row>
    <row r="7018" spans="1:31" ht="14.4" x14ac:dyDescent="0.3">
      <c r="A7018">
        <v>59</v>
      </c>
      <c r="B7018" t="s">
        <v>24</v>
      </c>
      <c r="C7018" t="s">
        <v>410</v>
      </c>
      <c r="D7018" t="s">
        <v>411</v>
      </c>
      <c r="E7018">
        <v>2017</v>
      </c>
      <c r="F7018" t="s">
        <v>967</v>
      </c>
      <c r="G7018" t="s">
        <v>968</v>
      </c>
      <c r="H7018" s="3" t="s">
        <v>969</v>
      </c>
      <c r="I7018" s="8">
        <v>-22.738610999999999</v>
      </c>
      <c r="J7018" s="8">
        <v>-45.592222</v>
      </c>
      <c r="K7018" t="s">
        <v>109</v>
      </c>
      <c r="L7018" t="s">
        <v>109</v>
      </c>
      <c r="M7018" t="s">
        <v>970</v>
      </c>
      <c r="N7018" t="s">
        <v>971</v>
      </c>
      <c r="O7018" s="12">
        <v>2014</v>
      </c>
      <c r="P7018" s="12">
        <v>4</v>
      </c>
      <c r="Q7018" s="12">
        <v>2015</v>
      </c>
      <c r="R7018" s="12">
        <v>3</v>
      </c>
      <c r="S7018">
        <v>12</v>
      </c>
      <c r="T7018" s="7">
        <v>12</v>
      </c>
      <c r="U7018">
        <v>6</v>
      </c>
      <c r="V7018" t="s">
        <v>82</v>
      </c>
      <c r="W7018">
        <f t="shared" si="88"/>
        <v>420</v>
      </c>
      <c r="X7018" s="5">
        <v>1</v>
      </c>
      <c r="Y7018" s="15" t="s">
        <v>48</v>
      </c>
      <c r="Z7018" t="s">
        <v>55</v>
      </c>
      <c r="AA7018" t="s">
        <v>1062</v>
      </c>
      <c r="AB7018">
        <v>0</v>
      </c>
      <c r="AC7018" s="22" t="s">
        <v>1498</v>
      </c>
      <c r="AD7018" s="22" t="s">
        <v>1640</v>
      </c>
      <c r="AE7018" t="s">
        <v>1497</v>
      </c>
    </row>
    <row r="7019" spans="1:31" ht="14.4" x14ac:dyDescent="0.3">
      <c r="A7019">
        <v>59</v>
      </c>
      <c r="B7019" t="s">
        <v>24</v>
      </c>
      <c r="C7019" t="s">
        <v>410</v>
      </c>
      <c r="D7019" t="s">
        <v>411</v>
      </c>
      <c r="E7019">
        <v>2017</v>
      </c>
      <c r="F7019" t="s">
        <v>967</v>
      </c>
      <c r="G7019" t="s">
        <v>968</v>
      </c>
      <c r="H7019" s="3" t="s">
        <v>969</v>
      </c>
      <c r="I7019" s="8">
        <v>-22.738610999999999</v>
      </c>
      <c r="J7019" s="8">
        <v>-45.592222</v>
      </c>
      <c r="K7019" t="s">
        <v>109</v>
      </c>
      <c r="L7019" t="s">
        <v>109</v>
      </c>
      <c r="M7019" t="s">
        <v>970</v>
      </c>
      <c r="N7019" t="s">
        <v>971</v>
      </c>
      <c r="O7019" s="12">
        <v>2014</v>
      </c>
      <c r="P7019" s="12">
        <v>4</v>
      </c>
      <c r="Q7019" s="12">
        <v>2015</v>
      </c>
      <c r="R7019" s="12">
        <v>3</v>
      </c>
      <c r="S7019">
        <v>12</v>
      </c>
      <c r="T7019" s="7">
        <v>12</v>
      </c>
      <c r="U7019">
        <v>6</v>
      </c>
      <c r="V7019" t="s">
        <v>82</v>
      </c>
      <c r="W7019">
        <f t="shared" si="88"/>
        <v>420</v>
      </c>
      <c r="X7019" s="5">
        <v>1</v>
      </c>
      <c r="Y7019" s="15" t="s">
        <v>48</v>
      </c>
      <c r="Z7019" t="s">
        <v>55</v>
      </c>
      <c r="AA7019" t="s">
        <v>1072</v>
      </c>
      <c r="AB7019">
        <v>0</v>
      </c>
      <c r="AC7019" s="22" t="s">
        <v>1498</v>
      </c>
      <c r="AD7019" s="22" t="s">
        <v>1640</v>
      </c>
      <c r="AE7019" t="s">
        <v>1497</v>
      </c>
    </row>
    <row r="7020" spans="1:31" ht="14.4" x14ac:dyDescent="0.3">
      <c r="A7020">
        <v>59</v>
      </c>
      <c r="B7020" t="s">
        <v>24</v>
      </c>
      <c r="C7020" t="s">
        <v>410</v>
      </c>
      <c r="D7020" t="s">
        <v>411</v>
      </c>
      <c r="E7020">
        <v>2017</v>
      </c>
      <c r="F7020" t="s">
        <v>967</v>
      </c>
      <c r="G7020" t="s">
        <v>968</v>
      </c>
      <c r="H7020" s="3" t="s">
        <v>969</v>
      </c>
      <c r="I7020" s="8">
        <v>-22.738610999999999</v>
      </c>
      <c r="J7020" s="8">
        <v>-45.592222</v>
      </c>
      <c r="K7020" t="s">
        <v>109</v>
      </c>
      <c r="L7020" t="s">
        <v>109</v>
      </c>
      <c r="M7020" t="s">
        <v>970</v>
      </c>
      <c r="N7020" t="s">
        <v>971</v>
      </c>
      <c r="O7020" s="12">
        <v>2014</v>
      </c>
      <c r="P7020" s="12">
        <v>4</v>
      </c>
      <c r="Q7020" s="12">
        <v>2015</v>
      </c>
      <c r="R7020" s="12">
        <v>3</v>
      </c>
      <c r="S7020">
        <v>12</v>
      </c>
      <c r="T7020" s="7">
        <v>12</v>
      </c>
      <c r="U7020">
        <v>6</v>
      </c>
      <c r="V7020" t="s">
        <v>82</v>
      </c>
      <c r="W7020">
        <f t="shared" si="88"/>
        <v>420</v>
      </c>
      <c r="X7020" s="5">
        <v>1</v>
      </c>
      <c r="Y7020" s="15" t="s">
        <v>48</v>
      </c>
      <c r="Z7020" t="s">
        <v>55</v>
      </c>
      <c r="AA7020" t="s">
        <v>114</v>
      </c>
      <c r="AB7020">
        <v>0</v>
      </c>
      <c r="AC7020" s="22" t="s">
        <v>1498</v>
      </c>
      <c r="AD7020" s="22" t="s">
        <v>1640</v>
      </c>
      <c r="AE7020" t="s">
        <v>1497</v>
      </c>
    </row>
    <row r="7021" spans="1:31" ht="14.4" x14ac:dyDescent="0.3">
      <c r="A7021">
        <v>59</v>
      </c>
      <c r="B7021" t="s">
        <v>24</v>
      </c>
      <c r="C7021" t="s">
        <v>410</v>
      </c>
      <c r="D7021" t="s">
        <v>411</v>
      </c>
      <c r="E7021">
        <v>2017</v>
      </c>
      <c r="F7021" t="s">
        <v>967</v>
      </c>
      <c r="G7021" t="s">
        <v>968</v>
      </c>
      <c r="H7021" s="3" t="s">
        <v>969</v>
      </c>
      <c r="I7021" s="8">
        <v>-22.738610999999999</v>
      </c>
      <c r="J7021" s="8">
        <v>-45.592222</v>
      </c>
      <c r="K7021" t="s">
        <v>109</v>
      </c>
      <c r="L7021" t="s">
        <v>109</v>
      </c>
      <c r="M7021" t="s">
        <v>970</v>
      </c>
      <c r="N7021" t="s">
        <v>971</v>
      </c>
      <c r="O7021" s="12">
        <v>2014</v>
      </c>
      <c r="P7021" s="12">
        <v>4</v>
      </c>
      <c r="Q7021" s="12">
        <v>2015</v>
      </c>
      <c r="R7021" s="12">
        <v>3</v>
      </c>
      <c r="S7021">
        <v>12</v>
      </c>
      <c r="T7021" s="7">
        <v>12</v>
      </c>
      <c r="U7021">
        <v>6</v>
      </c>
      <c r="V7021" t="s">
        <v>82</v>
      </c>
      <c r="W7021">
        <f t="shared" si="88"/>
        <v>420</v>
      </c>
      <c r="X7021" s="5">
        <v>1</v>
      </c>
      <c r="Y7021" s="15" t="s">
        <v>48</v>
      </c>
      <c r="Z7021" t="s">
        <v>55</v>
      </c>
      <c r="AA7021" t="s">
        <v>1214</v>
      </c>
      <c r="AB7021">
        <v>0</v>
      </c>
      <c r="AC7021" s="22" t="s">
        <v>1498</v>
      </c>
      <c r="AD7021" s="22" t="s">
        <v>1640</v>
      </c>
      <c r="AE7021" t="s">
        <v>1497</v>
      </c>
    </row>
    <row r="7022" spans="1:31" ht="14.4" x14ac:dyDescent="0.3">
      <c r="A7022">
        <v>59</v>
      </c>
      <c r="B7022" t="s">
        <v>24</v>
      </c>
      <c r="C7022" t="s">
        <v>410</v>
      </c>
      <c r="D7022" t="s">
        <v>411</v>
      </c>
      <c r="E7022">
        <v>2017</v>
      </c>
      <c r="F7022" t="s">
        <v>967</v>
      </c>
      <c r="G7022" t="s">
        <v>968</v>
      </c>
      <c r="H7022" s="3" t="s">
        <v>969</v>
      </c>
      <c r="I7022" s="8">
        <v>-22.738610999999999</v>
      </c>
      <c r="J7022" s="8">
        <v>-45.592222</v>
      </c>
      <c r="K7022" t="s">
        <v>109</v>
      </c>
      <c r="L7022" t="s">
        <v>109</v>
      </c>
      <c r="M7022" t="s">
        <v>970</v>
      </c>
      <c r="N7022" t="s">
        <v>971</v>
      </c>
      <c r="O7022" s="12">
        <v>2014</v>
      </c>
      <c r="P7022" s="12">
        <v>4</v>
      </c>
      <c r="Q7022" s="12">
        <v>2015</v>
      </c>
      <c r="R7022" s="12">
        <v>3</v>
      </c>
      <c r="S7022">
        <v>12</v>
      </c>
      <c r="T7022" s="7">
        <v>12</v>
      </c>
      <c r="U7022">
        <v>6</v>
      </c>
      <c r="V7022" t="s">
        <v>82</v>
      </c>
      <c r="W7022">
        <f t="shared" si="88"/>
        <v>420</v>
      </c>
      <c r="X7022" s="5">
        <v>1</v>
      </c>
      <c r="Y7022" s="15" t="s">
        <v>48</v>
      </c>
      <c r="Z7022" t="s">
        <v>55</v>
      </c>
      <c r="AA7022" t="s">
        <v>258</v>
      </c>
      <c r="AB7022">
        <v>0</v>
      </c>
      <c r="AC7022" s="22" t="s">
        <v>1498</v>
      </c>
      <c r="AD7022" s="22" t="s">
        <v>1640</v>
      </c>
      <c r="AE7022" t="s">
        <v>1497</v>
      </c>
    </row>
    <row r="7023" spans="1:31" ht="14.4" x14ac:dyDescent="0.3">
      <c r="A7023">
        <v>59</v>
      </c>
      <c r="B7023" t="s">
        <v>24</v>
      </c>
      <c r="C7023" t="s">
        <v>410</v>
      </c>
      <c r="D7023" t="s">
        <v>411</v>
      </c>
      <c r="E7023">
        <v>2017</v>
      </c>
      <c r="F7023" t="s">
        <v>967</v>
      </c>
      <c r="G7023" t="s">
        <v>968</v>
      </c>
      <c r="H7023" s="3" t="s">
        <v>969</v>
      </c>
      <c r="I7023" s="8">
        <v>-22.738610999999999</v>
      </c>
      <c r="J7023" s="8">
        <v>-45.592222</v>
      </c>
      <c r="K7023" t="s">
        <v>109</v>
      </c>
      <c r="L7023" t="s">
        <v>109</v>
      </c>
      <c r="M7023" t="s">
        <v>970</v>
      </c>
      <c r="N7023" t="s">
        <v>971</v>
      </c>
      <c r="O7023" s="12">
        <v>2014</v>
      </c>
      <c r="P7023" s="12">
        <v>4</v>
      </c>
      <c r="Q7023" s="12">
        <v>2015</v>
      </c>
      <c r="R7023" s="12">
        <v>3</v>
      </c>
      <c r="S7023">
        <v>12</v>
      </c>
      <c r="T7023" s="7">
        <v>12</v>
      </c>
      <c r="U7023">
        <v>6</v>
      </c>
      <c r="V7023" t="s">
        <v>82</v>
      </c>
      <c r="W7023">
        <f t="shared" si="88"/>
        <v>420</v>
      </c>
      <c r="X7023" s="5">
        <v>1</v>
      </c>
      <c r="Y7023" s="15" t="s">
        <v>48</v>
      </c>
      <c r="Z7023" t="s">
        <v>55</v>
      </c>
      <c r="AA7023" t="s">
        <v>70</v>
      </c>
      <c r="AB7023">
        <v>0</v>
      </c>
      <c r="AC7023" s="22" t="s">
        <v>1498</v>
      </c>
      <c r="AD7023" s="22" t="s">
        <v>1640</v>
      </c>
      <c r="AE7023" t="s">
        <v>1497</v>
      </c>
    </row>
    <row r="7024" spans="1:31" ht="14.4" x14ac:dyDescent="0.3">
      <c r="A7024">
        <v>59</v>
      </c>
      <c r="B7024" t="s">
        <v>24</v>
      </c>
      <c r="C7024" t="s">
        <v>410</v>
      </c>
      <c r="D7024" t="s">
        <v>411</v>
      </c>
      <c r="E7024">
        <v>2017</v>
      </c>
      <c r="F7024" t="s">
        <v>967</v>
      </c>
      <c r="G7024" t="s">
        <v>968</v>
      </c>
      <c r="H7024" s="3" t="s">
        <v>969</v>
      </c>
      <c r="I7024" s="8">
        <v>-22.738610999999999</v>
      </c>
      <c r="J7024" s="8">
        <v>-45.592222</v>
      </c>
      <c r="K7024" t="s">
        <v>109</v>
      </c>
      <c r="L7024" t="s">
        <v>109</v>
      </c>
      <c r="M7024" t="s">
        <v>970</v>
      </c>
      <c r="N7024" t="s">
        <v>971</v>
      </c>
      <c r="O7024" s="12">
        <v>2014</v>
      </c>
      <c r="P7024" s="12">
        <v>4</v>
      </c>
      <c r="Q7024" s="12">
        <v>2015</v>
      </c>
      <c r="R7024" s="12">
        <v>3</v>
      </c>
      <c r="S7024">
        <v>12</v>
      </c>
      <c r="T7024" s="7">
        <v>12</v>
      </c>
      <c r="U7024">
        <v>6</v>
      </c>
      <c r="V7024" t="s">
        <v>82</v>
      </c>
      <c r="W7024">
        <f t="shared" si="88"/>
        <v>420</v>
      </c>
      <c r="X7024" s="5">
        <v>1</v>
      </c>
      <c r="Y7024" s="15" t="s">
        <v>48</v>
      </c>
      <c r="Z7024" t="s">
        <v>55</v>
      </c>
      <c r="AA7024" t="s">
        <v>1063</v>
      </c>
      <c r="AB7024">
        <v>0</v>
      </c>
      <c r="AC7024" s="22" t="s">
        <v>1498</v>
      </c>
      <c r="AD7024" s="22" t="s">
        <v>1640</v>
      </c>
      <c r="AE7024" t="s">
        <v>1497</v>
      </c>
    </row>
    <row r="7025" spans="1:31" ht="14.4" x14ac:dyDescent="0.3">
      <c r="A7025">
        <v>59</v>
      </c>
      <c r="B7025" t="s">
        <v>24</v>
      </c>
      <c r="C7025" t="s">
        <v>410</v>
      </c>
      <c r="D7025" t="s">
        <v>411</v>
      </c>
      <c r="E7025">
        <v>2017</v>
      </c>
      <c r="F7025" t="s">
        <v>967</v>
      </c>
      <c r="G7025" t="s">
        <v>968</v>
      </c>
      <c r="H7025" s="3" t="s">
        <v>969</v>
      </c>
      <c r="I7025" s="8">
        <v>-22.738610999999999</v>
      </c>
      <c r="J7025" s="8">
        <v>-45.592222</v>
      </c>
      <c r="K7025" t="s">
        <v>109</v>
      </c>
      <c r="L7025" t="s">
        <v>109</v>
      </c>
      <c r="M7025" t="s">
        <v>970</v>
      </c>
      <c r="N7025" t="s">
        <v>971</v>
      </c>
      <c r="O7025" s="12">
        <v>2014</v>
      </c>
      <c r="P7025" s="12">
        <v>4</v>
      </c>
      <c r="Q7025" s="12">
        <v>2015</v>
      </c>
      <c r="R7025" s="12">
        <v>3</v>
      </c>
      <c r="S7025">
        <v>12</v>
      </c>
      <c r="T7025" s="7">
        <v>12</v>
      </c>
      <c r="U7025">
        <v>6</v>
      </c>
      <c r="V7025" t="s">
        <v>82</v>
      </c>
      <c r="W7025">
        <f t="shared" si="88"/>
        <v>420</v>
      </c>
      <c r="X7025" s="5">
        <v>1</v>
      </c>
      <c r="Y7025" s="15" t="s">
        <v>48</v>
      </c>
      <c r="Z7025" t="s">
        <v>55</v>
      </c>
      <c r="AA7025" t="s">
        <v>1053</v>
      </c>
      <c r="AB7025">
        <v>0</v>
      </c>
      <c r="AC7025" s="22" t="s">
        <v>1498</v>
      </c>
      <c r="AD7025" s="22" t="s">
        <v>1640</v>
      </c>
      <c r="AE7025" t="s">
        <v>1497</v>
      </c>
    </row>
    <row r="7026" spans="1:31" ht="14.4" x14ac:dyDescent="0.3">
      <c r="A7026">
        <v>59</v>
      </c>
      <c r="B7026" t="s">
        <v>24</v>
      </c>
      <c r="C7026" t="s">
        <v>410</v>
      </c>
      <c r="D7026" t="s">
        <v>411</v>
      </c>
      <c r="E7026">
        <v>2017</v>
      </c>
      <c r="F7026" t="s">
        <v>967</v>
      </c>
      <c r="G7026" t="s">
        <v>968</v>
      </c>
      <c r="H7026" s="3" t="s">
        <v>969</v>
      </c>
      <c r="I7026" s="8">
        <v>-22.738610999999999</v>
      </c>
      <c r="J7026" s="8">
        <v>-45.592222</v>
      </c>
      <c r="K7026" t="s">
        <v>109</v>
      </c>
      <c r="L7026" t="s">
        <v>109</v>
      </c>
      <c r="M7026" t="s">
        <v>970</v>
      </c>
      <c r="N7026" t="s">
        <v>971</v>
      </c>
      <c r="O7026" s="12">
        <v>2014</v>
      </c>
      <c r="P7026" s="12">
        <v>4</v>
      </c>
      <c r="Q7026" s="12">
        <v>2015</v>
      </c>
      <c r="R7026" s="12">
        <v>3</v>
      </c>
      <c r="S7026">
        <v>12</v>
      </c>
      <c r="T7026" s="7">
        <v>12</v>
      </c>
      <c r="U7026">
        <v>6</v>
      </c>
      <c r="V7026" t="s">
        <v>82</v>
      </c>
      <c r="W7026">
        <f t="shared" si="88"/>
        <v>420</v>
      </c>
      <c r="X7026" s="5">
        <v>1</v>
      </c>
      <c r="Y7026" s="15" t="s">
        <v>48</v>
      </c>
      <c r="Z7026" t="s">
        <v>55</v>
      </c>
      <c r="AA7026" t="s">
        <v>73</v>
      </c>
      <c r="AB7026">
        <v>0</v>
      </c>
      <c r="AC7026" s="22" t="s">
        <v>1498</v>
      </c>
      <c r="AD7026" s="22" t="s">
        <v>1640</v>
      </c>
      <c r="AE7026" t="s">
        <v>1497</v>
      </c>
    </row>
    <row r="7027" spans="1:31" ht="14.4" x14ac:dyDescent="0.3">
      <c r="A7027">
        <v>59</v>
      </c>
      <c r="B7027" t="s">
        <v>24</v>
      </c>
      <c r="C7027" t="s">
        <v>410</v>
      </c>
      <c r="D7027" t="s">
        <v>411</v>
      </c>
      <c r="E7027">
        <v>2017</v>
      </c>
      <c r="F7027" t="s">
        <v>967</v>
      </c>
      <c r="G7027" t="s">
        <v>968</v>
      </c>
      <c r="H7027" s="3" t="s">
        <v>969</v>
      </c>
      <c r="I7027" s="8">
        <v>-22.738610999999999</v>
      </c>
      <c r="J7027" s="8">
        <v>-45.592222</v>
      </c>
      <c r="K7027" t="s">
        <v>109</v>
      </c>
      <c r="L7027" t="s">
        <v>109</v>
      </c>
      <c r="M7027" t="s">
        <v>970</v>
      </c>
      <c r="N7027" t="s">
        <v>971</v>
      </c>
      <c r="O7027" s="12">
        <v>2014</v>
      </c>
      <c r="P7027" s="12">
        <v>4</v>
      </c>
      <c r="Q7027" s="12">
        <v>2015</v>
      </c>
      <c r="R7027" s="12">
        <v>3</v>
      </c>
      <c r="S7027">
        <v>12</v>
      </c>
      <c r="T7027" s="7">
        <v>12</v>
      </c>
      <c r="U7027">
        <v>6</v>
      </c>
      <c r="V7027" t="s">
        <v>82</v>
      </c>
      <c r="W7027">
        <f t="shared" si="88"/>
        <v>420</v>
      </c>
      <c r="X7027" s="5">
        <v>1</v>
      </c>
      <c r="Y7027" s="15" t="s">
        <v>48</v>
      </c>
      <c r="Z7027" t="s">
        <v>55</v>
      </c>
      <c r="AA7027" t="s">
        <v>265</v>
      </c>
      <c r="AB7027">
        <v>0</v>
      </c>
      <c r="AC7027" s="22" t="s">
        <v>1498</v>
      </c>
      <c r="AD7027" s="22" t="s">
        <v>1640</v>
      </c>
      <c r="AE7027" t="s">
        <v>1497</v>
      </c>
    </row>
    <row r="7028" spans="1:31" ht="14.4" x14ac:dyDescent="0.3">
      <c r="A7028">
        <v>59</v>
      </c>
      <c r="B7028" t="s">
        <v>24</v>
      </c>
      <c r="C7028" t="s">
        <v>410</v>
      </c>
      <c r="D7028" t="s">
        <v>411</v>
      </c>
      <c r="E7028">
        <v>2017</v>
      </c>
      <c r="F7028" t="s">
        <v>967</v>
      </c>
      <c r="G7028" t="s">
        <v>968</v>
      </c>
      <c r="H7028" s="3" t="s">
        <v>969</v>
      </c>
      <c r="I7028" s="8">
        <v>-22.738610999999999</v>
      </c>
      <c r="J7028" s="8">
        <v>-45.592222</v>
      </c>
      <c r="K7028" t="s">
        <v>109</v>
      </c>
      <c r="L7028" t="s">
        <v>109</v>
      </c>
      <c r="M7028" t="s">
        <v>970</v>
      </c>
      <c r="N7028" t="s">
        <v>971</v>
      </c>
      <c r="O7028" s="12">
        <v>2014</v>
      </c>
      <c r="P7028" s="12">
        <v>4</v>
      </c>
      <c r="Q7028" s="12">
        <v>2015</v>
      </c>
      <c r="R7028" s="12">
        <v>3</v>
      </c>
      <c r="S7028">
        <v>12</v>
      </c>
      <c r="T7028" s="7">
        <v>12</v>
      </c>
      <c r="U7028">
        <v>6</v>
      </c>
      <c r="V7028" t="s">
        <v>82</v>
      </c>
      <c r="W7028">
        <f t="shared" si="88"/>
        <v>420</v>
      </c>
      <c r="X7028" s="5">
        <v>1</v>
      </c>
      <c r="Y7028" s="15" t="s">
        <v>48</v>
      </c>
      <c r="Z7028" t="s">
        <v>55</v>
      </c>
      <c r="AA7028" t="s">
        <v>876</v>
      </c>
      <c r="AB7028">
        <v>0</v>
      </c>
      <c r="AC7028" s="22" t="s">
        <v>1498</v>
      </c>
      <c r="AD7028" s="22" t="s">
        <v>1640</v>
      </c>
      <c r="AE7028" t="s">
        <v>1497</v>
      </c>
    </row>
    <row r="7029" spans="1:31" ht="14.4" x14ac:dyDescent="0.3">
      <c r="A7029">
        <v>59</v>
      </c>
      <c r="B7029" t="s">
        <v>24</v>
      </c>
      <c r="C7029" t="s">
        <v>410</v>
      </c>
      <c r="D7029" t="s">
        <v>411</v>
      </c>
      <c r="E7029">
        <v>2017</v>
      </c>
      <c r="F7029" t="s">
        <v>967</v>
      </c>
      <c r="G7029" t="s">
        <v>968</v>
      </c>
      <c r="H7029" s="3" t="s">
        <v>969</v>
      </c>
      <c r="I7029" s="8">
        <v>-22.738610999999999</v>
      </c>
      <c r="J7029" s="8">
        <v>-45.592222</v>
      </c>
      <c r="K7029" t="s">
        <v>109</v>
      </c>
      <c r="L7029" t="s">
        <v>109</v>
      </c>
      <c r="M7029" t="s">
        <v>970</v>
      </c>
      <c r="N7029" t="s">
        <v>971</v>
      </c>
      <c r="O7029" s="12">
        <v>2014</v>
      </c>
      <c r="P7029" s="12">
        <v>4</v>
      </c>
      <c r="Q7029" s="12">
        <v>2015</v>
      </c>
      <c r="R7029" s="12">
        <v>3</v>
      </c>
      <c r="S7029">
        <v>12</v>
      </c>
      <c r="T7029" s="7">
        <v>12</v>
      </c>
      <c r="U7029">
        <v>6</v>
      </c>
      <c r="V7029" t="s">
        <v>82</v>
      </c>
      <c r="W7029">
        <f t="shared" si="88"/>
        <v>420</v>
      </c>
      <c r="X7029" s="5">
        <v>1</v>
      </c>
      <c r="Y7029" s="15" t="s">
        <v>48</v>
      </c>
      <c r="Z7029" t="s">
        <v>55</v>
      </c>
      <c r="AA7029" t="s">
        <v>76</v>
      </c>
      <c r="AB7029">
        <v>0</v>
      </c>
      <c r="AC7029" s="22" t="s">
        <v>1498</v>
      </c>
      <c r="AD7029" s="22" t="s">
        <v>1640</v>
      </c>
      <c r="AE7029" t="s">
        <v>1497</v>
      </c>
    </row>
    <row r="7030" spans="1:31" ht="14.4" x14ac:dyDescent="0.3">
      <c r="A7030">
        <v>59</v>
      </c>
      <c r="B7030" t="s">
        <v>24</v>
      </c>
      <c r="C7030" t="s">
        <v>410</v>
      </c>
      <c r="D7030" t="s">
        <v>411</v>
      </c>
      <c r="E7030">
        <v>2017</v>
      </c>
      <c r="F7030" t="s">
        <v>967</v>
      </c>
      <c r="G7030" t="s">
        <v>968</v>
      </c>
      <c r="H7030" s="3" t="s">
        <v>969</v>
      </c>
      <c r="I7030" s="8">
        <v>-22.738610999999999</v>
      </c>
      <c r="J7030" s="8">
        <v>-45.592222</v>
      </c>
      <c r="K7030" t="s">
        <v>109</v>
      </c>
      <c r="L7030" t="s">
        <v>109</v>
      </c>
      <c r="M7030" t="s">
        <v>970</v>
      </c>
      <c r="N7030" t="s">
        <v>971</v>
      </c>
      <c r="O7030" s="12">
        <v>2014</v>
      </c>
      <c r="P7030" s="12">
        <v>4</v>
      </c>
      <c r="Q7030" s="12">
        <v>2015</v>
      </c>
      <c r="R7030" s="12">
        <v>3</v>
      </c>
      <c r="S7030">
        <v>12</v>
      </c>
      <c r="T7030" s="7">
        <v>12</v>
      </c>
      <c r="U7030">
        <v>6</v>
      </c>
      <c r="V7030" t="s">
        <v>82</v>
      </c>
      <c r="W7030">
        <f t="shared" si="88"/>
        <v>420</v>
      </c>
      <c r="X7030" s="5">
        <v>1</v>
      </c>
      <c r="Y7030" s="15" t="s">
        <v>48</v>
      </c>
      <c r="Z7030" t="s">
        <v>55</v>
      </c>
      <c r="AA7030" t="s">
        <v>1056</v>
      </c>
      <c r="AB7030">
        <v>0</v>
      </c>
      <c r="AC7030" s="22" t="s">
        <v>1498</v>
      </c>
      <c r="AD7030" s="22" t="s">
        <v>1640</v>
      </c>
      <c r="AE7030" t="s">
        <v>1497</v>
      </c>
    </row>
    <row r="7031" spans="1:31" ht="14.4" x14ac:dyDescent="0.3">
      <c r="A7031">
        <v>59</v>
      </c>
      <c r="B7031" t="s">
        <v>24</v>
      </c>
      <c r="C7031" t="s">
        <v>410</v>
      </c>
      <c r="D7031" t="s">
        <v>411</v>
      </c>
      <c r="E7031">
        <v>2017</v>
      </c>
      <c r="F7031" t="s">
        <v>967</v>
      </c>
      <c r="G7031" t="s">
        <v>968</v>
      </c>
      <c r="H7031" s="3" t="s">
        <v>969</v>
      </c>
      <c r="I7031" s="8">
        <v>-22.738610999999999</v>
      </c>
      <c r="J7031" s="8">
        <v>-45.592222</v>
      </c>
      <c r="K7031" t="s">
        <v>109</v>
      </c>
      <c r="L7031" t="s">
        <v>109</v>
      </c>
      <c r="M7031" t="s">
        <v>970</v>
      </c>
      <c r="N7031" t="s">
        <v>971</v>
      </c>
      <c r="O7031" s="12">
        <v>2014</v>
      </c>
      <c r="P7031" s="12">
        <v>4</v>
      </c>
      <c r="Q7031" s="12">
        <v>2015</v>
      </c>
      <c r="R7031" s="12">
        <v>3</v>
      </c>
      <c r="S7031">
        <v>12</v>
      </c>
      <c r="T7031" s="7">
        <v>12</v>
      </c>
      <c r="U7031">
        <v>6</v>
      </c>
      <c r="V7031" t="s">
        <v>82</v>
      </c>
      <c r="W7031">
        <f t="shared" si="88"/>
        <v>420</v>
      </c>
      <c r="X7031" s="5">
        <v>1</v>
      </c>
      <c r="Y7031" s="15" t="s">
        <v>48</v>
      </c>
      <c r="Z7031" t="s">
        <v>83</v>
      </c>
      <c r="AA7031" t="s">
        <v>84</v>
      </c>
      <c r="AB7031">
        <v>0</v>
      </c>
      <c r="AC7031" s="22" t="s">
        <v>1498</v>
      </c>
      <c r="AD7031" s="22" t="s">
        <v>1640</v>
      </c>
      <c r="AE7031" t="s">
        <v>1497</v>
      </c>
    </row>
    <row r="7032" spans="1:31" ht="14.4" x14ac:dyDescent="0.3">
      <c r="A7032">
        <v>59</v>
      </c>
      <c r="B7032" t="s">
        <v>24</v>
      </c>
      <c r="C7032" t="s">
        <v>410</v>
      </c>
      <c r="D7032" t="s">
        <v>411</v>
      </c>
      <c r="E7032">
        <v>2017</v>
      </c>
      <c r="F7032" t="s">
        <v>967</v>
      </c>
      <c r="G7032" t="s">
        <v>968</v>
      </c>
      <c r="H7032" s="3" t="s">
        <v>969</v>
      </c>
      <c r="I7032" s="8">
        <v>-22.738610999999999</v>
      </c>
      <c r="J7032" s="8">
        <v>-45.592222</v>
      </c>
      <c r="K7032" t="s">
        <v>109</v>
      </c>
      <c r="L7032" t="s">
        <v>109</v>
      </c>
      <c r="M7032" t="s">
        <v>970</v>
      </c>
      <c r="N7032" t="s">
        <v>971</v>
      </c>
      <c r="O7032" s="12">
        <v>2014</v>
      </c>
      <c r="P7032" s="12">
        <v>4</v>
      </c>
      <c r="Q7032" s="12">
        <v>2015</v>
      </c>
      <c r="R7032" s="12">
        <v>3</v>
      </c>
      <c r="S7032">
        <v>12</v>
      </c>
      <c r="T7032" s="7">
        <v>12</v>
      </c>
      <c r="U7032">
        <v>6</v>
      </c>
      <c r="V7032" t="s">
        <v>82</v>
      </c>
      <c r="W7032">
        <f t="shared" si="88"/>
        <v>420</v>
      </c>
      <c r="X7032" s="5">
        <v>1</v>
      </c>
      <c r="Y7032" s="15" t="s">
        <v>48</v>
      </c>
      <c r="Z7032" t="s">
        <v>83</v>
      </c>
      <c r="AA7032" t="s">
        <v>87</v>
      </c>
      <c r="AB7032">
        <v>0</v>
      </c>
      <c r="AC7032" s="22" t="s">
        <v>1498</v>
      </c>
      <c r="AD7032" s="22" t="s">
        <v>1640</v>
      </c>
      <c r="AE7032" t="s">
        <v>1497</v>
      </c>
    </row>
    <row r="7033" spans="1:31" ht="14.4" x14ac:dyDescent="0.3">
      <c r="A7033">
        <v>59</v>
      </c>
      <c r="B7033" t="s">
        <v>24</v>
      </c>
      <c r="C7033" t="s">
        <v>410</v>
      </c>
      <c r="D7033" t="s">
        <v>411</v>
      </c>
      <c r="E7033">
        <v>2017</v>
      </c>
      <c r="F7033" t="s">
        <v>967</v>
      </c>
      <c r="G7033" t="s">
        <v>968</v>
      </c>
      <c r="H7033" s="3" t="s">
        <v>969</v>
      </c>
      <c r="I7033" s="8">
        <v>-22.738610999999999</v>
      </c>
      <c r="J7033" s="8">
        <v>-45.592222</v>
      </c>
      <c r="K7033" t="s">
        <v>109</v>
      </c>
      <c r="L7033" t="s">
        <v>109</v>
      </c>
      <c r="M7033" t="s">
        <v>970</v>
      </c>
      <c r="N7033" t="s">
        <v>971</v>
      </c>
      <c r="O7033" s="12">
        <v>2014</v>
      </c>
      <c r="P7033" s="12">
        <v>4</v>
      </c>
      <c r="Q7033" s="12">
        <v>2015</v>
      </c>
      <c r="R7033" s="12">
        <v>3</v>
      </c>
      <c r="S7033">
        <v>12</v>
      </c>
      <c r="T7033" s="7">
        <v>12</v>
      </c>
      <c r="U7033">
        <v>6</v>
      </c>
      <c r="V7033" t="s">
        <v>82</v>
      </c>
      <c r="W7033">
        <f t="shared" si="88"/>
        <v>420</v>
      </c>
      <c r="X7033" s="5">
        <v>1</v>
      </c>
      <c r="Y7033" s="15" t="s">
        <v>48</v>
      </c>
      <c r="Z7033" t="s">
        <v>83</v>
      </c>
      <c r="AA7033" t="s">
        <v>1069</v>
      </c>
      <c r="AB7033">
        <v>0</v>
      </c>
      <c r="AC7033" s="22" t="s">
        <v>1498</v>
      </c>
      <c r="AD7033" s="22" t="s">
        <v>1640</v>
      </c>
      <c r="AE7033" t="s">
        <v>1497</v>
      </c>
    </row>
    <row r="7034" spans="1:31" ht="14.4" x14ac:dyDescent="0.3">
      <c r="A7034">
        <v>59</v>
      </c>
      <c r="B7034" t="s">
        <v>24</v>
      </c>
      <c r="C7034" t="s">
        <v>410</v>
      </c>
      <c r="D7034" t="s">
        <v>411</v>
      </c>
      <c r="E7034">
        <v>2017</v>
      </c>
      <c r="F7034" t="s">
        <v>967</v>
      </c>
      <c r="G7034" t="s">
        <v>968</v>
      </c>
      <c r="H7034" s="3" t="s">
        <v>969</v>
      </c>
      <c r="I7034" s="8">
        <v>-22.738610999999999</v>
      </c>
      <c r="J7034" s="8">
        <v>-45.592222</v>
      </c>
      <c r="K7034" t="s">
        <v>109</v>
      </c>
      <c r="L7034" t="s">
        <v>109</v>
      </c>
      <c r="M7034" t="s">
        <v>970</v>
      </c>
      <c r="N7034" t="s">
        <v>971</v>
      </c>
      <c r="O7034" s="12">
        <v>2014</v>
      </c>
      <c r="P7034" s="12">
        <v>4</v>
      </c>
      <c r="Q7034" s="12">
        <v>2015</v>
      </c>
      <c r="R7034" s="12">
        <v>3</v>
      </c>
      <c r="S7034">
        <v>12</v>
      </c>
      <c r="T7034" s="7">
        <v>12</v>
      </c>
      <c r="U7034">
        <v>6</v>
      </c>
      <c r="V7034" t="s">
        <v>82</v>
      </c>
      <c r="W7034">
        <f t="shared" si="88"/>
        <v>420</v>
      </c>
      <c r="X7034" s="5">
        <v>1</v>
      </c>
      <c r="Y7034" s="15" t="s">
        <v>48</v>
      </c>
      <c r="Z7034" t="s">
        <v>90</v>
      </c>
      <c r="AA7034" t="s">
        <v>91</v>
      </c>
      <c r="AB7034">
        <v>0</v>
      </c>
      <c r="AC7034" s="22" t="s">
        <v>1498</v>
      </c>
      <c r="AD7034" s="22" t="s">
        <v>1640</v>
      </c>
      <c r="AE7034" t="s">
        <v>1497</v>
      </c>
    </row>
    <row r="7035" spans="1:31" ht="14.4" x14ac:dyDescent="0.3">
      <c r="A7035">
        <v>59</v>
      </c>
      <c r="B7035" t="s">
        <v>24</v>
      </c>
      <c r="C7035" t="s">
        <v>410</v>
      </c>
      <c r="D7035" t="s">
        <v>411</v>
      </c>
      <c r="E7035">
        <v>2017</v>
      </c>
      <c r="F7035" t="s">
        <v>972</v>
      </c>
      <c r="G7035" t="s">
        <v>973</v>
      </c>
      <c r="H7035" s="3" t="s">
        <v>974</v>
      </c>
      <c r="I7035" s="8">
        <v>-22.930555999999999</v>
      </c>
      <c r="J7035" s="8">
        <v>-45.456111</v>
      </c>
      <c r="K7035" t="s">
        <v>109</v>
      </c>
      <c r="L7035" t="s">
        <v>109</v>
      </c>
      <c r="M7035" t="s">
        <v>975</v>
      </c>
      <c r="N7035" t="s">
        <v>971</v>
      </c>
      <c r="O7035" s="12">
        <v>2014</v>
      </c>
      <c r="P7035" s="12">
        <v>4</v>
      </c>
      <c r="Q7035" s="12">
        <v>2015</v>
      </c>
      <c r="R7035" s="12">
        <v>3</v>
      </c>
      <c r="S7035">
        <v>12</v>
      </c>
      <c r="T7035" s="7">
        <v>12</v>
      </c>
      <c r="U7035">
        <v>6</v>
      </c>
      <c r="V7035" t="s">
        <v>82</v>
      </c>
      <c r="W7035">
        <f t="shared" si="88"/>
        <v>420</v>
      </c>
      <c r="X7035" s="5">
        <v>1</v>
      </c>
      <c r="Y7035" s="15" t="s">
        <v>48</v>
      </c>
      <c r="Z7035" t="s">
        <v>49</v>
      </c>
      <c r="AA7035" t="s">
        <v>91</v>
      </c>
      <c r="AB7035">
        <v>0</v>
      </c>
      <c r="AC7035" s="22" t="s">
        <v>1498</v>
      </c>
      <c r="AD7035" s="22" t="s">
        <v>1640</v>
      </c>
      <c r="AE7035" t="s">
        <v>1497</v>
      </c>
    </row>
    <row r="7036" spans="1:31" ht="14.4" x14ac:dyDescent="0.3">
      <c r="A7036">
        <v>59</v>
      </c>
      <c r="B7036" t="s">
        <v>24</v>
      </c>
      <c r="C7036" t="s">
        <v>410</v>
      </c>
      <c r="D7036" t="s">
        <v>411</v>
      </c>
      <c r="E7036">
        <v>2017</v>
      </c>
      <c r="F7036" t="s">
        <v>972</v>
      </c>
      <c r="G7036" t="s">
        <v>973</v>
      </c>
      <c r="H7036" s="3" t="s">
        <v>974</v>
      </c>
      <c r="I7036" s="8">
        <v>-22.930555999999999</v>
      </c>
      <c r="J7036" s="8">
        <v>-45.456111</v>
      </c>
      <c r="K7036" t="s">
        <v>109</v>
      </c>
      <c r="L7036" t="s">
        <v>109</v>
      </c>
      <c r="M7036" t="s">
        <v>975</v>
      </c>
      <c r="N7036" t="s">
        <v>971</v>
      </c>
      <c r="O7036" s="12">
        <v>2014</v>
      </c>
      <c r="P7036" s="12">
        <v>4</v>
      </c>
      <c r="Q7036" s="12">
        <v>2015</v>
      </c>
      <c r="R7036" s="12">
        <v>3</v>
      </c>
      <c r="S7036">
        <v>12</v>
      </c>
      <c r="T7036" s="7">
        <v>12</v>
      </c>
      <c r="U7036">
        <v>6</v>
      </c>
      <c r="V7036" t="s">
        <v>82</v>
      </c>
      <c r="W7036">
        <f t="shared" si="88"/>
        <v>420</v>
      </c>
      <c r="X7036" s="5">
        <v>1</v>
      </c>
      <c r="Y7036" s="15" t="s">
        <v>48</v>
      </c>
      <c r="Z7036" t="s">
        <v>49</v>
      </c>
      <c r="AA7036" t="s">
        <v>50</v>
      </c>
      <c r="AB7036">
        <v>0</v>
      </c>
      <c r="AC7036" s="22" t="s">
        <v>1498</v>
      </c>
      <c r="AD7036" s="22" t="s">
        <v>1640</v>
      </c>
      <c r="AE7036" t="s">
        <v>1497</v>
      </c>
    </row>
    <row r="7037" spans="1:31" ht="14.4" x14ac:dyDescent="0.3">
      <c r="A7037">
        <v>59</v>
      </c>
      <c r="B7037" t="s">
        <v>24</v>
      </c>
      <c r="C7037" t="s">
        <v>410</v>
      </c>
      <c r="D7037" t="s">
        <v>411</v>
      </c>
      <c r="E7037">
        <v>2017</v>
      </c>
      <c r="F7037" t="s">
        <v>972</v>
      </c>
      <c r="G7037" t="s">
        <v>973</v>
      </c>
      <c r="H7037" s="3" t="s">
        <v>974</v>
      </c>
      <c r="I7037" s="8">
        <v>-22.930555999999999</v>
      </c>
      <c r="J7037" s="8">
        <v>-45.456111</v>
      </c>
      <c r="K7037" t="s">
        <v>109</v>
      </c>
      <c r="L7037" t="s">
        <v>109</v>
      </c>
      <c r="M7037" t="s">
        <v>975</v>
      </c>
      <c r="N7037" t="s">
        <v>971</v>
      </c>
      <c r="O7037" s="12">
        <v>2014</v>
      </c>
      <c r="P7037" s="12">
        <v>4</v>
      </c>
      <c r="Q7037" s="12">
        <v>2015</v>
      </c>
      <c r="R7037" s="12">
        <v>3</v>
      </c>
      <c r="S7037">
        <v>12</v>
      </c>
      <c r="T7037" s="7">
        <v>12</v>
      </c>
      <c r="U7037">
        <v>6</v>
      </c>
      <c r="V7037" t="s">
        <v>82</v>
      </c>
      <c r="W7037">
        <f t="shared" si="88"/>
        <v>420</v>
      </c>
      <c r="X7037" s="5">
        <v>1</v>
      </c>
      <c r="Y7037" s="15" t="s">
        <v>48</v>
      </c>
      <c r="Z7037" t="s">
        <v>49</v>
      </c>
      <c r="AA7037" t="s">
        <v>52</v>
      </c>
      <c r="AB7037">
        <v>0</v>
      </c>
      <c r="AC7037" s="22" t="s">
        <v>1498</v>
      </c>
      <c r="AD7037" s="22" t="s">
        <v>1640</v>
      </c>
      <c r="AE7037" t="s">
        <v>1497</v>
      </c>
    </row>
    <row r="7038" spans="1:31" ht="14.4" x14ac:dyDescent="0.3">
      <c r="A7038">
        <v>59</v>
      </c>
      <c r="B7038" t="s">
        <v>24</v>
      </c>
      <c r="C7038" t="s">
        <v>410</v>
      </c>
      <c r="D7038" t="s">
        <v>411</v>
      </c>
      <c r="E7038">
        <v>2017</v>
      </c>
      <c r="F7038" t="s">
        <v>972</v>
      </c>
      <c r="G7038" t="s">
        <v>973</v>
      </c>
      <c r="H7038" s="3" t="s">
        <v>974</v>
      </c>
      <c r="I7038" s="8">
        <v>-22.930555999999999</v>
      </c>
      <c r="J7038" s="8">
        <v>-45.456111</v>
      </c>
      <c r="K7038" t="s">
        <v>109</v>
      </c>
      <c r="L7038" t="s">
        <v>109</v>
      </c>
      <c r="M7038" t="s">
        <v>975</v>
      </c>
      <c r="N7038" t="s">
        <v>971</v>
      </c>
      <c r="O7038" s="12">
        <v>2014</v>
      </c>
      <c r="P7038" s="12">
        <v>4</v>
      </c>
      <c r="Q7038" s="12">
        <v>2015</v>
      </c>
      <c r="R7038" s="12">
        <v>3</v>
      </c>
      <c r="S7038">
        <v>12</v>
      </c>
      <c r="T7038" s="7">
        <v>12</v>
      </c>
      <c r="U7038">
        <v>6</v>
      </c>
      <c r="V7038" t="s">
        <v>82</v>
      </c>
      <c r="W7038">
        <f t="shared" si="88"/>
        <v>420</v>
      </c>
      <c r="X7038" s="5">
        <v>1</v>
      </c>
      <c r="Y7038" s="15" t="s">
        <v>48</v>
      </c>
      <c r="Z7038" t="s">
        <v>55</v>
      </c>
      <c r="AA7038" t="s">
        <v>1054</v>
      </c>
      <c r="AB7038">
        <v>0</v>
      </c>
      <c r="AC7038" s="22" t="s">
        <v>1498</v>
      </c>
      <c r="AD7038" s="22" t="s">
        <v>1640</v>
      </c>
      <c r="AE7038" t="s">
        <v>1497</v>
      </c>
    </row>
    <row r="7039" spans="1:31" ht="14.4" x14ac:dyDescent="0.3">
      <c r="A7039">
        <v>59</v>
      </c>
      <c r="B7039" t="s">
        <v>24</v>
      </c>
      <c r="C7039" t="s">
        <v>410</v>
      </c>
      <c r="D7039" t="s">
        <v>411</v>
      </c>
      <c r="E7039">
        <v>2017</v>
      </c>
      <c r="F7039" t="s">
        <v>972</v>
      </c>
      <c r="G7039" t="s">
        <v>973</v>
      </c>
      <c r="H7039" s="3" t="s">
        <v>974</v>
      </c>
      <c r="I7039" s="8">
        <v>-22.930555999999999</v>
      </c>
      <c r="J7039" s="8">
        <v>-45.456111</v>
      </c>
      <c r="K7039" t="s">
        <v>109</v>
      </c>
      <c r="L7039" t="s">
        <v>109</v>
      </c>
      <c r="M7039" t="s">
        <v>975</v>
      </c>
      <c r="N7039" t="s">
        <v>971</v>
      </c>
      <c r="O7039" s="12">
        <v>2014</v>
      </c>
      <c r="P7039" s="12">
        <v>4</v>
      </c>
      <c r="Q7039" s="12">
        <v>2015</v>
      </c>
      <c r="R7039" s="12">
        <v>3</v>
      </c>
      <c r="S7039">
        <v>12</v>
      </c>
      <c r="T7039" s="7">
        <v>12</v>
      </c>
      <c r="U7039">
        <v>6</v>
      </c>
      <c r="V7039" t="s">
        <v>82</v>
      </c>
      <c r="W7039">
        <f t="shared" si="88"/>
        <v>420</v>
      </c>
      <c r="X7039" s="5">
        <v>1</v>
      </c>
      <c r="Y7039" s="15" t="s">
        <v>48</v>
      </c>
      <c r="Z7039" t="s">
        <v>55</v>
      </c>
      <c r="AA7039" t="s">
        <v>1065</v>
      </c>
      <c r="AB7039">
        <v>1</v>
      </c>
      <c r="AC7039" s="22" t="s">
        <v>1498</v>
      </c>
      <c r="AD7039" s="22" t="s">
        <v>1640</v>
      </c>
      <c r="AE7039" t="s">
        <v>1497</v>
      </c>
    </row>
    <row r="7040" spans="1:31" ht="14.4" x14ac:dyDescent="0.3">
      <c r="A7040">
        <v>59</v>
      </c>
      <c r="B7040" t="s">
        <v>24</v>
      </c>
      <c r="C7040" t="s">
        <v>410</v>
      </c>
      <c r="D7040" t="s">
        <v>411</v>
      </c>
      <c r="E7040">
        <v>2017</v>
      </c>
      <c r="F7040" t="s">
        <v>972</v>
      </c>
      <c r="G7040" t="s">
        <v>973</v>
      </c>
      <c r="H7040" s="3" t="s">
        <v>974</v>
      </c>
      <c r="I7040" s="8">
        <v>-22.930555999999999</v>
      </c>
      <c r="J7040" s="8">
        <v>-45.456111</v>
      </c>
      <c r="K7040" t="s">
        <v>109</v>
      </c>
      <c r="L7040" t="s">
        <v>109</v>
      </c>
      <c r="M7040" t="s">
        <v>975</v>
      </c>
      <c r="N7040" t="s">
        <v>971</v>
      </c>
      <c r="O7040" s="12">
        <v>2014</v>
      </c>
      <c r="P7040" s="12">
        <v>4</v>
      </c>
      <c r="Q7040" s="12">
        <v>2015</v>
      </c>
      <c r="R7040" s="12">
        <v>3</v>
      </c>
      <c r="S7040">
        <v>12</v>
      </c>
      <c r="T7040" s="7">
        <v>12</v>
      </c>
      <c r="U7040">
        <v>6</v>
      </c>
      <c r="V7040" t="s">
        <v>82</v>
      </c>
      <c r="W7040">
        <f t="shared" si="88"/>
        <v>420</v>
      </c>
      <c r="X7040" s="5">
        <v>1</v>
      </c>
      <c r="Y7040" s="15" t="s">
        <v>48</v>
      </c>
      <c r="Z7040" t="s">
        <v>55</v>
      </c>
      <c r="AA7040" t="s">
        <v>1091</v>
      </c>
      <c r="AB7040">
        <v>0</v>
      </c>
      <c r="AC7040" s="22" t="s">
        <v>1498</v>
      </c>
      <c r="AD7040" s="22" t="s">
        <v>1640</v>
      </c>
      <c r="AE7040" t="s">
        <v>1497</v>
      </c>
    </row>
    <row r="7041" spans="1:31" ht="14.4" x14ac:dyDescent="0.3">
      <c r="A7041">
        <v>59</v>
      </c>
      <c r="B7041" t="s">
        <v>24</v>
      </c>
      <c r="C7041" t="s">
        <v>410</v>
      </c>
      <c r="D7041" t="s">
        <v>411</v>
      </c>
      <c r="E7041">
        <v>2017</v>
      </c>
      <c r="F7041" t="s">
        <v>972</v>
      </c>
      <c r="G7041" t="s">
        <v>973</v>
      </c>
      <c r="H7041" s="3" t="s">
        <v>974</v>
      </c>
      <c r="I7041" s="8">
        <v>-22.930555999999999</v>
      </c>
      <c r="J7041" s="8">
        <v>-45.456111</v>
      </c>
      <c r="K7041" t="s">
        <v>109</v>
      </c>
      <c r="L7041" t="s">
        <v>109</v>
      </c>
      <c r="M7041" t="s">
        <v>975</v>
      </c>
      <c r="N7041" t="s">
        <v>971</v>
      </c>
      <c r="O7041" s="12">
        <v>2014</v>
      </c>
      <c r="P7041" s="12">
        <v>4</v>
      </c>
      <c r="Q7041" s="12">
        <v>2015</v>
      </c>
      <c r="R7041" s="12">
        <v>3</v>
      </c>
      <c r="S7041">
        <v>12</v>
      </c>
      <c r="T7041" s="7">
        <v>12</v>
      </c>
      <c r="U7041">
        <v>6</v>
      </c>
      <c r="V7041" t="s">
        <v>82</v>
      </c>
      <c r="W7041">
        <f t="shared" si="88"/>
        <v>420</v>
      </c>
      <c r="X7041" s="5">
        <v>1</v>
      </c>
      <c r="Y7041" s="15" t="s">
        <v>48</v>
      </c>
      <c r="Z7041" t="s">
        <v>55</v>
      </c>
      <c r="AA7041" t="s">
        <v>56</v>
      </c>
      <c r="AB7041">
        <v>38</v>
      </c>
      <c r="AC7041" s="22" t="s">
        <v>1498</v>
      </c>
      <c r="AD7041" s="22" t="s">
        <v>1640</v>
      </c>
      <c r="AE7041" t="s">
        <v>1497</v>
      </c>
    </row>
    <row r="7042" spans="1:31" ht="14.4" x14ac:dyDescent="0.3">
      <c r="A7042">
        <v>59</v>
      </c>
      <c r="B7042" t="s">
        <v>24</v>
      </c>
      <c r="C7042" t="s">
        <v>410</v>
      </c>
      <c r="D7042" t="s">
        <v>411</v>
      </c>
      <c r="E7042">
        <v>2017</v>
      </c>
      <c r="F7042" t="s">
        <v>972</v>
      </c>
      <c r="G7042" t="s">
        <v>973</v>
      </c>
      <c r="H7042" s="3" t="s">
        <v>974</v>
      </c>
      <c r="I7042" s="8">
        <v>-22.930555999999999</v>
      </c>
      <c r="J7042" s="8">
        <v>-45.456111</v>
      </c>
      <c r="K7042" t="s">
        <v>109</v>
      </c>
      <c r="L7042" t="s">
        <v>109</v>
      </c>
      <c r="M7042" t="s">
        <v>975</v>
      </c>
      <c r="N7042" t="s">
        <v>971</v>
      </c>
      <c r="O7042" s="12">
        <v>2014</v>
      </c>
      <c r="P7042" s="12">
        <v>4</v>
      </c>
      <c r="Q7042" s="12">
        <v>2015</v>
      </c>
      <c r="R7042" s="12">
        <v>3</v>
      </c>
      <c r="S7042">
        <v>12</v>
      </c>
      <c r="T7042" s="7">
        <v>12</v>
      </c>
      <c r="U7042">
        <v>6</v>
      </c>
      <c r="V7042" t="s">
        <v>82</v>
      </c>
      <c r="W7042">
        <f t="shared" si="88"/>
        <v>420</v>
      </c>
      <c r="X7042" s="5">
        <v>1</v>
      </c>
      <c r="Y7042" s="15" t="s">
        <v>48</v>
      </c>
      <c r="Z7042" t="s">
        <v>55</v>
      </c>
      <c r="AA7042" t="s">
        <v>895</v>
      </c>
      <c r="AB7042">
        <v>1</v>
      </c>
      <c r="AC7042" s="22" t="s">
        <v>1498</v>
      </c>
      <c r="AD7042" s="22" t="s">
        <v>1640</v>
      </c>
      <c r="AE7042" t="s">
        <v>1497</v>
      </c>
    </row>
    <row r="7043" spans="1:31" ht="14.4" x14ac:dyDescent="0.3">
      <c r="A7043">
        <v>59</v>
      </c>
      <c r="B7043" t="s">
        <v>24</v>
      </c>
      <c r="C7043" t="s">
        <v>410</v>
      </c>
      <c r="D7043" t="s">
        <v>411</v>
      </c>
      <c r="E7043">
        <v>2017</v>
      </c>
      <c r="F7043" t="s">
        <v>972</v>
      </c>
      <c r="G7043" t="s">
        <v>973</v>
      </c>
      <c r="H7043" s="3" t="s">
        <v>974</v>
      </c>
      <c r="I7043" s="8">
        <v>-22.930555999999999</v>
      </c>
      <c r="J7043" s="8">
        <v>-45.456111</v>
      </c>
      <c r="K7043" t="s">
        <v>109</v>
      </c>
      <c r="L7043" t="s">
        <v>109</v>
      </c>
      <c r="M7043" t="s">
        <v>975</v>
      </c>
      <c r="N7043" t="s">
        <v>971</v>
      </c>
      <c r="O7043" s="12">
        <v>2014</v>
      </c>
      <c r="P7043" s="12">
        <v>4</v>
      </c>
      <c r="Q7043" s="12">
        <v>2015</v>
      </c>
      <c r="R7043" s="12">
        <v>3</v>
      </c>
      <c r="S7043">
        <v>12</v>
      </c>
      <c r="T7043" s="7">
        <v>12</v>
      </c>
      <c r="U7043">
        <v>6</v>
      </c>
      <c r="V7043" t="s">
        <v>82</v>
      </c>
      <c r="W7043">
        <f t="shared" si="88"/>
        <v>420</v>
      </c>
      <c r="X7043" s="5">
        <v>1</v>
      </c>
      <c r="Y7043" s="15" t="s">
        <v>48</v>
      </c>
      <c r="Z7043" t="s">
        <v>55</v>
      </c>
      <c r="AA7043" t="s">
        <v>62</v>
      </c>
      <c r="AB7043">
        <v>5</v>
      </c>
      <c r="AC7043" s="22" t="s">
        <v>1498</v>
      </c>
      <c r="AD7043" s="22" t="s">
        <v>1640</v>
      </c>
      <c r="AE7043" t="s">
        <v>1497</v>
      </c>
    </row>
    <row r="7044" spans="1:31" ht="14.4" x14ac:dyDescent="0.3">
      <c r="A7044">
        <v>59</v>
      </c>
      <c r="B7044" t="s">
        <v>24</v>
      </c>
      <c r="C7044" t="s">
        <v>410</v>
      </c>
      <c r="D7044" t="s">
        <v>411</v>
      </c>
      <c r="E7044">
        <v>2017</v>
      </c>
      <c r="F7044" t="s">
        <v>972</v>
      </c>
      <c r="G7044" t="s">
        <v>973</v>
      </c>
      <c r="H7044" s="3" t="s">
        <v>974</v>
      </c>
      <c r="I7044" s="8">
        <v>-22.930555999999999</v>
      </c>
      <c r="J7044" s="8">
        <v>-45.456111</v>
      </c>
      <c r="K7044" t="s">
        <v>109</v>
      </c>
      <c r="L7044" t="s">
        <v>109</v>
      </c>
      <c r="M7044" t="s">
        <v>975</v>
      </c>
      <c r="N7044" t="s">
        <v>971</v>
      </c>
      <c r="O7044" s="12">
        <v>2014</v>
      </c>
      <c r="P7044" s="12">
        <v>4</v>
      </c>
      <c r="Q7044" s="12">
        <v>2015</v>
      </c>
      <c r="R7044" s="12">
        <v>3</v>
      </c>
      <c r="S7044">
        <v>12</v>
      </c>
      <c r="T7044" s="7">
        <v>12</v>
      </c>
      <c r="U7044">
        <v>6</v>
      </c>
      <c r="V7044" t="s">
        <v>82</v>
      </c>
      <c r="W7044">
        <f t="shared" si="88"/>
        <v>420</v>
      </c>
      <c r="X7044" s="5">
        <v>1</v>
      </c>
      <c r="Y7044" s="15" t="s">
        <v>48</v>
      </c>
      <c r="Z7044" t="s">
        <v>55</v>
      </c>
      <c r="AA7044" t="s">
        <v>655</v>
      </c>
      <c r="AB7044">
        <v>0</v>
      </c>
      <c r="AC7044" s="22" t="s">
        <v>1498</v>
      </c>
      <c r="AD7044" s="22" t="s">
        <v>1640</v>
      </c>
      <c r="AE7044" t="s">
        <v>1497</v>
      </c>
    </row>
    <row r="7045" spans="1:31" ht="14.4" x14ac:dyDescent="0.3">
      <c r="A7045">
        <v>59</v>
      </c>
      <c r="B7045" t="s">
        <v>24</v>
      </c>
      <c r="C7045" t="s">
        <v>410</v>
      </c>
      <c r="D7045" t="s">
        <v>411</v>
      </c>
      <c r="E7045">
        <v>2017</v>
      </c>
      <c r="F7045" t="s">
        <v>972</v>
      </c>
      <c r="G7045" t="s">
        <v>973</v>
      </c>
      <c r="H7045" s="3" t="s">
        <v>974</v>
      </c>
      <c r="I7045" s="8">
        <v>-22.930555999999999</v>
      </c>
      <c r="J7045" s="8">
        <v>-45.456111</v>
      </c>
      <c r="K7045" t="s">
        <v>109</v>
      </c>
      <c r="L7045" t="s">
        <v>109</v>
      </c>
      <c r="M7045" t="s">
        <v>975</v>
      </c>
      <c r="N7045" t="s">
        <v>971</v>
      </c>
      <c r="O7045" s="12">
        <v>2014</v>
      </c>
      <c r="P7045" s="12">
        <v>4</v>
      </c>
      <c r="Q7045" s="12">
        <v>2015</v>
      </c>
      <c r="R7045" s="12">
        <v>3</v>
      </c>
      <c r="S7045">
        <v>12</v>
      </c>
      <c r="T7045" s="7">
        <v>12</v>
      </c>
      <c r="U7045">
        <v>6</v>
      </c>
      <c r="V7045" t="s">
        <v>82</v>
      </c>
      <c r="W7045">
        <f t="shared" si="88"/>
        <v>420</v>
      </c>
      <c r="X7045" s="5">
        <v>1</v>
      </c>
      <c r="Y7045" s="15" t="s">
        <v>48</v>
      </c>
      <c r="Z7045" t="s">
        <v>55</v>
      </c>
      <c r="AA7045" t="s">
        <v>379</v>
      </c>
      <c r="AB7045">
        <v>6</v>
      </c>
      <c r="AC7045" s="22" t="s">
        <v>1498</v>
      </c>
      <c r="AD7045" s="22" t="s">
        <v>1640</v>
      </c>
      <c r="AE7045" t="s">
        <v>1497</v>
      </c>
    </row>
    <row r="7046" spans="1:31" ht="14.4" x14ac:dyDescent="0.3">
      <c r="A7046">
        <v>59</v>
      </c>
      <c r="B7046" t="s">
        <v>24</v>
      </c>
      <c r="C7046" t="s">
        <v>410</v>
      </c>
      <c r="D7046" t="s">
        <v>411</v>
      </c>
      <c r="E7046">
        <v>2017</v>
      </c>
      <c r="F7046" t="s">
        <v>972</v>
      </c>
      <c r="G7046" t="s">
        <v>973</v>
      </c>
      <c r="H7046" s="3" t="s">
        <v>974</v>
      </c>
      <c r="I7046" s="8">
        <v>-22.930555999999999</v>
      </c>
      <c r="J7046" s="8">
        <v>-45.456111</v>
      </c>
      <c r="K7046" t="s">
        <v>109</v>
      </c>
      <c r="L7046" t="s">
        <v>109</v>
      </c>
      <c r="M7046" t="s">
        <v>975</v>
      </c>
      <c r="N7046" t="s">
        <v>971</v>
      </c>
      <c r="O7046" s="12">
        <v>2014</v>
      </c>
      <c r="P7046" s="12">
        <v>4</v>
      </c>
      <c r="Q7046" s="12">
        <v>2015</v>
      </c>
      <c r="R7046" s="12">
        <v>3</v>
      </c>
      <c r="S7046">
        <v>12</v>
      </c>
      <c r="T7046" s="7">
        <v>12</v>
      </c>
      <c r="U7046">
        <v>6</v>
      </c>
      <c r="V7046" t="s">
        <v>82</v>
      </c>
      <c r="W7046">
        <f t="shared" si="88"/>
        <v>420</v>
      </c>
      <c r="X7046" s="5">
        <v>1</v>
      </c>
      <c r="Y7046" s="15" t="s">
        <v>48</v>
      </c>
      <c r="Z7046" t="s">
        <v>55</v>
      </c>
      <c r="AA7046" t="s">
        <v>1066</v>
      </c>
      <c r="AB7046">
        <v>4</v>
      </c>
      <c r="AC7046" s="22" t="s">
        <v>1498</v>
      </c>
      <c r="AD7046" s="22" t="s">
        <v>1640</v>
      </c>
      <c r="AE7046" t="s">
        <v>1497</v>
      </c>
    </row>
    <row r="7047" spans="1:31" ht="14.4" x14ac:dyDescent="0.3">
      <c r="A7047">
        <v>59</v>
      </c>
      <c r="B7047" t="s">
        <v>24</v>
      </c>
      <c r="C7047" t="s">
        <v>410</v>
      </c>
      <c r="D7047" t="s">
        <v>411</v>
      </c>
      <c r="E7047">
        <v>2017</v>
      </c>
      <c r="F7047" t="s">
        <v>972</v>
      </c>
      <c r="G7047" t="s">
        <v>973</v>
      </c>
      <c r="H7047" s="3" t="s">
        <v>974</v>
      </c>
      <c r="I7047" s="8">
        <v>-22.930555999999999</v>
      </c>
      <c r="J7047" s="8">
        <v>-45.456111</v>
      </c>
      <c r="K7047" t="s">
        <v>109</v>
      </c>
      <c r="L7047" t="s">
        <v>109</v>
      </c>
      <c r="M7047" t="s">
        <v>975</v>
      </c>
      <c r="N7047" t="s">
        <v>971</v>
      </c>
      <c r="O7047" s="12">
        <v>2014</v>
      </c>
      <c r="P7047" s="12">
        <v>4</v>
      </c>
      <c r="Q7047" s="12">
        <v>2015</v>
      </c>
      <c r="R7047" s="12">
        <v>3</v>
      </c>
      <c r="S7047">
        <v>12</v>
      </c>
      <c r="T7047" s="7">
        <v>12</v>
      </c>
      <c r="U7047">
        <v>6</v>
      </c>
      <c r="V7047" t="s">
        <v>82</v>
      </c>
      <c r="W7047">
        <f t="shared" si="88"/>
        <v>420</v>
      </c>
      <c r="X7047" s="5">
        <v>1</v>
      </c>
      <c r="Y7047" s="15" t="s">
        <v>48</v>
      </c>
      <c r="Z7047" t="s">
        <v>55</v>
      </c>
      <c r="AA7047" t="s">
        <v>1062</v>
      </c>
      <c r="AB7047">
        <v>1</v>
      </c>
      <c r="AC7047" s="22" t="s">
        <v>1498</v>
      </c>
      <c r="AD7047" s="22" t="s">
        <v>1640</v>
      </c>
      <c r="AE7047" t="s">
        <v>1497</v>
      </c>
    </row>
    <row r="7048" spans="1:31" ht="14.4" x14ac:dyDescent="0.3">
      <c r="A7048">
        <v>59</v>
      </c>
      <c r="B7048" t="s">
        <v>24</v>
      </c>
      <c r="C7048" t="s">
        <v>410</v>
      </c>
      <c r="D7048" t="s">
        <v>411</v>
      </c>
      <c r="E7048">
        <v>2017</v>
      </c>
      <c r="F7048" t="s">
        <v>972</v>
      </c>
      <c r="G7048" t="s">
        <v>973</v>
      </c>
      <c r="H7048" s="3" t="s">
        <v>974</v>
      </c>
      <c r="I7048" s="8">
        <v>-22.930555999999999</v>
      </c>
      <c r="J7048" s="8">
        <v>-45.456111</v>
      </c>
      <c r="K7048" t="s">
        <v>109</v>
      </c>
      <c r="L7048" t="s">
        <v>109</v>
      </c>
      <c r="M7048" t="s">
        <v>975</v>
      </c>
      <c r="N7048" t="s">
        <v>971</v>
      </c>
      <c r="O7048" s="12">
        <v>2014</v>
      </c>
      <c r="P7048" s="12">
        <v>4</v>
      </c>
      <c r="Q7048" s="12">
        <v>2015</v>
      </c>
      <c r="R7048" s="12">
        <v>3</v>
      </c>
      <c r="S7048">
        <v>12</v>
      </c>
      <c r="T7048" s="7">
        <v>12</v>
      </c>
      <c r="U7048">
        <v>6</v>
      </c>
      <c r="V7048" t="s">
        <v>82</v>
      </c>
      <c r="W7048">
        <f t="shared" si="88"/>
        <v>420</v>
      </c>
      <c r="X7048" s="5">
        <v>1</v>
      </c>
      <c r="Y7048" s="15" t="s">
        <v>48</v>
      </c>
      <c r="Z7048" t="s">
        <v>55</v>
      </c>
      <c r="AA7048" t="s">
        <v>1072</v>
      </c>
      <c r="AB7048">
        <v>0</v>
      </c>
      <c r="AC7048" s="22" t="s">
        <v>1498</v>
      </c>
      <c r="AD7048" s="22" t="s">
        <v>1640</v>
      </c>
      <c r="AE7048" t="s">
        <v>1497</v>
      </c>
    </row>
    <row r="7049" spans="1:31" ht="14.4" x14ac:dyDescent="0.3">
      <c r="A7049">
        <v>59</v>
      </c>
      <c r="B7049" t="s">
        <v>24</v>
      </c>
      <c r="C7049" t="s">
        <v>410</v>
      </c>
      <c r="D7049" t="s">
        <v>411</v>
      </c>
      <c r="E7049">
        <v>2017</v>
      </c>
      <c r="F7049" t="s">
        <v>972</v>
      </c>
      <c r="G7049" t="s">
        <v>973</v>
      </c>
      <c r="H7049" s="3" t="s">
        <v>974</v>
      </c>
      <c r="I7049" s="8">
        <v>-22.930555999999999</v>
      </c>
      <c r="J7049" s="8">
        <v>-45.456111</v>
      </c>
      <c r="K7049" t="s">
        <v>109</v>
      </c>
      <c r="L7049" t="s">
        <v>109</v>
      </c>
      <c r="M7049" t="s">
        <v>975</v>
      </c>
      <c r="N7049" t="s">
        <v>971</v>
      </c>
      <c r="O7049" s="12">
        <v>2014</v>
      </c>
      <c r="P7049" s="12">
        <v>4</v>
      </c>
      <c r="Q7049" s="12">
        <v>2015</v>
      </c>
      <c r="R7049" s="12">
        <v>3</v>
      </c>
      <c r="S7049">
        <v>12</v>
      </c>
      <c r="T7049" s="7">
        <v>12</v>
      </c>
      <c r="U7049">
        <v>6</v>
      </c>
      <c r="V7049" t="s">
        <v>82</v>
      </c>
      <c r="W7049">
        <f t="shared" si="88"/>
        <v>420</v>
      </c>
      <c r="X7049" s="5">
        <v>1</v>
      </c>
      <c r="Y7049" s="15" t="s">
        <v>48</v>
      </c>
      <c r="Z7049" t="s">
        <v>55</v>
      </c>
      <c r="AA7049" t="s">
        <v>114</v>
      </c>
      <c r="AB7049">
        <v>19</v>
      </c>
      <c r="AC7049" s="22" t="s">
        <v>1498</v>
      </c>
      <c r="AD7049" s="22" t="s">
        <v>1640</v>
      </c>
      <c r="AE7049" t="s">
        <v>1497</v>
      </c>
    </row>
    <row r="7050" spans="1:31" ht="14.4" x14ac:dyDescent="0.3">
      <c r="A7050">
        <v>59</v>
      </c>
      <c r="B7050" t="s">
        <v>24</v>
      </c>
      <c r="C7050" t="s">
        <v>410</v>
      </c>
      <c r="D7050" t="s">
        <v>411</v>
      </c>
      <c r="E7050">
        <v>2017</v>
      </c>
      <c r="F7050" t="s">
        <v>972</v>
      </c>
      <c r="G7050" t="s">
        <v>973</v>
      </c>
      <c r="H7050" s="3" t="s">
        <v>974</v>
      </c>
      <c r="I7050" s="8">
        <v>-22.930555999999999</v>
      </c>
      <c r="J7050" s="8">
        <v>-45.456111</v>
      </c>
      <c r="K7050" t="s">
        <v>109</v>
      </c>
      <c r="L7050" t="s">
        <v>109</v>
      </c>
      <c r="M7050" t="s">
        <v>975</v>
      </c>
      <c r="N7050" t="s">
        <v>971</v>
      </c>
      <c r="O7050" s="12">
        <v>2014</v>
      </c>
      <c r="P7050" s="12">
        <v>4</v>
      </c>
      <c r="Q7050" s="12">
        <v>2015</v>
      </c>
      <c r="R7050" s="12">
        <v>3</v>
      </c>
      <c r="S7050">
        <v>12</v>
      </c>
      <c r="T7050" s="7">
        <v>12</v>
      </c>
      <c r="U7050">
        <v>6</v>
      </c>
      <c r="V7050" t="s">
        <v>82</v>
      </c>
      <c r="W7050">
        <f t="shared" si="88"/>
        <v>420</v>
      </c>
      <c r="X7050" s="5">
        <v>1</v>
      </c>
      <c r="Y7050" s="15" t="s">
        <v>48</v>
      </c>
      <c r="Z7050" t="s">
        <v>55</v>
      </c>
      <c r="AA7050" t="s">
        <v>1214</v>
      </c>
      <c r="AB7050">
        <v>0</v>
      </c>
      <c r="AC7050" s="22" t="s">
        <v>1498</v>
      </c>
      <c r="AD7050" s="22" t="s">
        <v>1640</v>
      </c>
      <c r="AE7050" t="s">
        <v>1497</v>
      </c>
    </row>
    <row r="7051" spans="1:31" ht="14.4" x14ac:dyDescent="0.3">
      <c r="A7051">
        <v>59</v>
      </c>
      <c r="B7051" t="s">
        <v>24</v>
      </c>
      <c r="C7051" t="s">
        <v>410</v>
      </c>
      <c r="D7051" t="s">
        <v>411</v>
      </c>
      <c r="E7051">
        <v>2017</v>
      </c>
      <c r="F7051" t="s">
        <v>972</v>
      </c>
      <c r="G7051" t="s">
        <v>973</v>
      </c>
      <c r="H7051" s="3" t="s">
        <v>974</v>
      </c>
      <c r="I7051" s="8">
        <v>-22.930555999999999</v>
      </c>
      <c r="J7051" s="8">
        <v>-45.456111</v>
      </c>
      <c r="K7051" t="s">
        <v>109</v>
      </c>
      <c r="L7051" t="s">
        <v>109</v>
      </c>
      <c r="M7051" t="s">
        <v>975</v>
      </c>
      <c r="N7051" t="s">
        <v>971</v>
      </c>
      <c r="O7051" s="12">
        <v>2014</v>
      </c>
      <c r="P7051" s="12">
        <v>4</v>
      </c>
      <c r="Q7051" s="12">
        <v>2015</v>
      </c>
      <c r="R7051" s="12">
        <v>3</v>
      </c>
      <c r="S7051">
        <v>12</v>
      </c>
      <c r="T7051" s="7">
        <v>12</v>
      </c>
      <c r="U7051">
        <v>6</v>
      </c>
      <c r="V7051" t="s">
        <v>82</v>
      </c>
      <c r="W7051">
        <f t="shared" si="88"/>
        <v>420</v>
      </c>
      <c r="X7051" s="5">
        <v>1</v>
      </c>
      <c r="Y7051" s="15" t="s">
        <v>48</v>
      </c>
      <c r="Z7051" t="s">
        <v>55</v>
      </c>
      <c r="AA7051" t="s">
        <v>258</v>
      </c>
      <c r="AB7051">
        <v>1</v>
      </c>
      <c r="AC7051" s="22" t="s">
        <v>1498</v>
      </c>
      <c r="AD7051" s="22" t="s">
        <v>1640</v>
      </c>
      <c r="AE7051" t="s">
        <v>1497</v>
      </c>
    </row>
    <row r="7052" spans="1:31" ht="14.4" x14ac:dyDescent="0.3">
      <c r="A7052">
        <v>59</v>
      </c>
      <c r="B7052" t="s">
        <v>24</v>
      </c>
      <c r="C7052" t="s">
        <v>410</v>
      </c>
      <c r="D7052" t="s">
        <v>411</v>
      </c>
      <c r="E7052">
        <v>2017</v>
      </c>
      <c r="F7052" t="s">
        <v>972</v>
      </c>
      <c r="G7052" t="s">
        <v>973</v>
      </c>
      <c r="H7052" s="3" t="s">
        <v>974</v>
      </c>
      <c r="I7052" s="8">
        <v>-22.930555999999999</v>
      </c>
      <c r="J7052" s="8">
        <v>-45.456111</v>
      </c>
      <c r="K7052" t="s">
        <v>109</v>
      </c>
      <c r="L7052" t="s">
        <v>109</v>
      </c>
      <c r="M7052" t="s">
        <v>975</v>
      </c>
      <c r="N7052" t="s">
        <v>971</v>
      </c>
      <c r="O7052" s="12">
        <v>2014</v>
      </c>
      <c r="P7052" s="12">
        <v>4</v>
      </c>
      <c r="Q7052" s="12">
        <v>2015</v>
      </c>
      <c r="R7052" s="12">
        <v>3</v>
      </c>
      <c r="S7052">
        <v>12</v>
      </c>
      <c r="T7052" s="7">
        <v>12</v>
      </c>
      <c r="U7052">
        <v>6</v>
      </c>
      <c r="V7052" t="s">
        <v>82</v>
      </c>
      <c r="W7052">
        <f t="shared" si="88"/>
        <v>420</v>
      </c>
      <c r="X7052" s="5">
        <v>1</v>
      </c>
      <c r="Y7052" s="15" t="s">
        <v>48</v>
      </c>
      <c r="Z7052" t="s">
        <v>55</v>
      </c>
      <c r="AA7052" t="s">
        <v>70</v>
      </c>
      <c r="AB7052">
        <v>14</v>
      </c>
      <c r="AC7052" s="22" t="s">
        <v>1498</v>
      </c>
      <c r="AD7052" s="22" t="s">
        <v>1640</v>
      </c>
      <c r="AE7052" t="s">
        <v>1497</v>
      </c>
    </row>
    <row r="7053" spans="1:31" ht="14.4" x14ac:dyDescent="0.3">
      <c r="A7053">
        <v>59</v>
      </c>
      <c r="B7053" t="s">
        <v>24</v>
      </c>
      <c r="C7053" t="s">
        <v>410</v>
      </c>
      <c r="D7053" t="s">
        <v>411</v>
      </c>
      <c r="E7053">
        <v>2017</v>
      </c>
      <c r="F7053" t="s">
        <v>972</v>
      </c>
      <c r="G7053" t="s">
        <v>973</v>
      </c>
      <c r="H7053" s="3" t="s">
        <v>974</v>
      </c>
      <c r="I7053" s="8">
        <v>-22.930555999999999</v>
      </c>
      <c r="J7053" s="8">
        <v>-45.456111</v>
      </c>
      <c r="K7053" t="s">
        <v>109</v>
      </c>
      <c r="L7053" t="s">
        <v>109</v>
      </c>
      <c r="M7053" t="s">
        <v>975</v>
      </c>
      <c r="N7053" t="s">
        <v>971</v>
      </c>
      <c r="O7053" s="12">
        <v>2014</v>
      </c>
      <c r="P7053" s="12">
        <v>4</v>
      </c>
      <c r="Q7053" s="12">
        <v>2015</v>
      </c>
      <c r="R7053" s="12">
        <v>3</v>
      </c>
      <c r="S7053">
        <v>12</v>
      </c>
      <c r="T7053" s="7">
        <v>12</v>
      </c>
      <c r="U7053">
        <v>6</v>
      </c>
      <c r="V7053" t="s">
        <v>82</v>
      </c>
      <c r="W7053">
        <f t="shared" si="88"/>
        <v>420</v>
      </c>
      <c r="X7053" s="5">
        <v>1</v>
      </c>
      <c r="Y7053" s="15" t="s">
        <v>48</v>
      </c>
      <c r="Z7053" t="s">
        <v>55</v>
      </c>
      <c r="AA7053" t="s">
        <v>1063</v>
      </c>
      <c r="AB7053">
        <v>1</v>
      </c>
      <c r="AC7053" s="22" t="s">
        <v>1498</v>
      </c>
      <c r="AD7053" s="22" t="s">
        <v>1640</v>
      </c>
      <c r="AE7053" t="s">
        <v>1497</v>
      </c>
    </row>
    <row r="7054" spans="1:31" ht="14.4" x14ac:dyDescent="0.3">
      <c r="A7054">
        <v>59</v>
      </c>
      <c r="B7054" t="s">
        <v>24</v>
      </c>
      <c r="C7054" t="s">
        <v>410</v>
      </c>
      <c r="D7054" t="s">
        <v>411</v>
      </c>
      <c r="E7054">
        <v>2017</v>
      </c>
      <c r="F7054" t="s">
        <v>972</v>
      </c>
      <c r="G7054" t="s">
        <v>973</v>
      </c>
      <c r="H7054" s="3" t="s">
        <v>974</v>
      </c>
      <c r="I7054" s="8">
        <v>-22.930555999999999</v>
      </c>
      <c r="J7054" s="8">
        <v>-45.456111</v>
      </c>
      <c r="K7054" t="s">
        <v>109</v>
      </c>
      <c r="L7054" t="s">
        <v>109</v>
      </c>
      <c r="M7054" t="s">
        <v>975</v>
      </c>
      <c r="N7054" t="s">
        <v>971</v>
      </c>
      <c r="O7054" s="12">
        <v>2014</v>
      </c>
      <c r="P7054" s="12">
        <v>4</v>
      </c>
      <c r="Q7054" s="12">
        <v>2015</v>
      </c>
      <c r="R7054" s="12">
        <v>3</v>
      </c>
      <c r="S7054">
        <v>12</v>
      </c>
      <c r="T7054" s="7">
        <v>12</v>
      </c>
      <c r="U7054">
        <v>6</v>
      </c>
      <c r="V7054" t="s">
        <v>82</v>
      </c>
      <c r="W7054">
        <f t="shared" si="88"/>
        <v>420</v>
      </c>
      <c r="X7054" s="5">
        <v>1</v>
      </c>
      <c r="Y7054" s="15" t="s">
        <v>48</v>
      </c>
      <c r="Z7054" t="s">
        <v>55</v>
      </c>
      <c r="AA7054" t="s">
        <v>1053</v>
      </c>
      <c r="AB7054">
        <v>0</v>
      </c>
      <c r="AC7054" s="22" t="s">
        <v>1498</v>
      </c>
      <c r="AD7054" s="22" t="s">
        <v>1640</v>
      </c>
      <c r="AE7054" t="s">
        <v>1497</v>
      </c>
    </row>
    <row r="7055" spans="1:31" ht="14.4" x14ac:dyDescent="0.3">
      <c r="A7055">
        <v>59</v>
      </c>
      <c r="B7055" t="s">
        <v>24</v>
      </c>
      <c r="C7055" t="s">
        <v>410</v>
      </c>
      <c r="D7055" t="s">
        <v>411</v>
      </c>
      <c r="E7055">
        <v>2017</v>
      </c>
      <c r="F7055" t="s">
        <v>972</v>
      </c>
      <c r="G7055" t="s">
        <v>973</v>
      </c>
      <c r="H7055" s="3" t="s">
        <v>974</v>
      </c>
      <c r="I7055" s="8">
        <v>-22.930555999999999</v>
      </c>
      <c r="J7055" s="8">
        <v>-45.456111</v>
      </c>
      <c r="K7055" t="s">
        <v>109</v>
      </c>
      <c r="L7055" t="s">
        <v>109</v>
      </c>
      <c r="M7055" t="s">
        <v>975</v>
      </c>
      <c r="N7055" t="s">
        <v>971</v>
      </c>
      <c r="O7055" s="12">
        <v>2014</v>
      </c>
      <c r="P7055" s="12">
        <v>4</v>
      </c>
      <c r="Q7055" s="12">
        <v>2015</v>
      </c>
      <c r="R7055" s="12">
        <v>3</v>
      </c>
      <c r="S7055">
        <v>12</v>
      </c>
      <c r="T7055" s="7">
        <v>12</v>
      </c>
      <c r="U7055">
        <v>6</v>
      </c>
      <c r="V7055" t="s">
        <v>82</v>
      </c>
      <c r="W7055">
        <f t="shared" si="88"/>
        <v>420</v>
      </c>
      <c r="X7055" s="5">
        <v>1</v>
      </c>
      <c r="Y7055" s="15" t="s">
        <v>48</v>
      </c>
      <c r="Z7055" t="s">
        <v>55</v>
      </c>
      <c r="AA7055" t="s">
        <v>73</v>
      </c>
      <c r="AB7055">
        <v>12</v>
      </c>
      <c r="AC7055" s="22" t="s">
        <v>1498</v>
      </c>
      <c r="AD7055" s="22" t="s">
        <v>1640</v>
      </c>
      <c r="AE7055" t="s">
        <v>1497</v>
      </c>
    </row>
    <row r="7056" spans="1:31" ht="14.4" x14ac:dyDescent="0.3">
      <c r="A7056">
        <v>59</v>
      </c>
      <c r="B7056" t="s">
        <v>24</v>
      </c>
      <c r="C7056" t="s">
        <v>410</v>
      </c>
      <c r="D7056" t="s">
        <v>411</v>
      </c>
      <c r="E7056">
        <v>2017</v>
      </c>
      <c r="F7056" t="s">
        <v>972</v>
      </c>
      <c r="G7056" t="s">
        <v>973</v>
      </c>
      <c r="H7056" s="3" t="s">
        <v>974</v>
      </c>
      <c r="I7056" s="8">
        <v>-22.930555999999999</v>
      </c>
      <c r="J7056" s="8">
        <v>-45.456111</v>
      </c>
      <c r="K7056" t="s">
        <v>109</v>
      </c>
      <c r="L7056" t="s">
        <v>109</v>
      </c>
      <c r="M7056" t="s">
        <v>975</v>
      </c>
      <c r="N7056" t="s">
        <v>971</v>
      </c>
      <c r="O7056" s="12">
        <v>2014</v>
      </c>
      <c r="P7056" s="12">
        <v>4</v>
      </c>
      <c r="Q7056" s="12">
        <v>2015</v>
      </c>
      <c r="R7056" s="12">
        <v>3</v>
      </c>
      <c r="S7056">
        <v>12</v>
      </c>
      <c r="T7056" s="7">
        <v>12</v>
      </c>
      <c r="U7056">
        <v>6</v>
      </c>
      <c r="V7056" t="s">
        <v>82</v>
      </c>
      <c r="W7056">
        <f t="shared" si="88"/>
        <v>420</v>
      </c>
      <c r="X7056" s="5">
        <v>1</v>
      </c>
      <c r="Y7056" s="15" t="s">
        <v>48</v>
      </c>
      <c r="Z7056" t="s">
        <v>55</v>
      </c>
      <c r="AA7056" t="s">
        <v>265</v>
      </c>
      <c r="AB7056">
        <v>2</v>
      </c>
      <c r="AC7056" s="22" t="s">
        <v>1498</v>
      </c>
      <c r="AD7056" s="22" t="s">
        <v>1640</v>
      </c>
      <c r="AE7056" t="s">
        <v>1497</v>
      </c>
    </row>
    <row r="7057" spans="1:31" ht="14.4" x14ac:dyDescent="0.3">
      <c r="A7057">
        <v>59</v>
      </c>
      <c r="B7057" t="s">
        <v>24</v>
      </c>
      <c r="C7057" t="s">
        <v>410</v>
      </c>
      <c r="D7057" t="s">
        <v>411</v>
      </c>
      <c r="E7057">
        <v>2017</v>
      </c>
      <c r="F7057" t="s">
        <v>972</v>
      </c>
      <c r="G7057" t="s">
        <v>973</v>
      </c>
      <c r="H7057" s="3" t="s">
        <v>974</v>
      </c>
      <c r="I7057" s="8">
        <v>-22.930555999999999</v>
      </c>
      <c r="J7057" s="8">
        <v>-45.456111</v>
      </c>
      <c r="K7057" t="s">
        <v>109</v>
      </c>
      <c r="L7057" t="s">
        <v>109</v>
      </c>
      <c r="M7057" t="s">
        <v>975</v>
      </c>
      <c r="N7057" t="s">
        <v>971</v>
      </c>
      <c r="O7057" s="12">
        <v>2014</v>
      </c>
      <c r="P7057" s="12">
        <v>4</v>
      </c>
      <c r="Q7057" s="12">
        <v>2015</v>
      </c>
      <c r="R7057" s="12">
        <v>3</v>
      </c>
      <c r="S7057">
        <v>12</v>
      </c>
      <c r="T7057" s="7">
        <v>12</v>
      </c>
      <c r="U7057">
        <v>6</v>
      </c>
      <c r="V7057" t="s">
        <v>82</v>
      </c>
      <c r="W7057">
        <f t="shared" si="88"/>
        <v>420</v>
      </c>
      <c r="X7057" s="5">
        <v>1</v>
      </c>
      <c r="Y7057" s="15" t="s">
        <v>48</v>
      </c>
      <c r="Z7057" t="s">
        <v>55</v>
      </c>
      <c r="AA7057" t="s">
        <v>876</v>
      </c>
      <c r="AB7057">
        <v>0</v>
      </c>
      <c r="AC7057" s="22" t="s">
        <v>1498</v>
      </c>
      <c r="AD7057" s="22" t="s">
        <v>1640</v>
      </c>
      <c r="AE7057" t="s">
        <v>1497</v>
      </c>
    </row>
    <row r="7058" spans="1:31" ht="14.4" x14ac:dyDescent="0.3">
      <c r="A7058">
        <v>59</v>
      </c>
      <c r="B7058" t="s">
        <v>24</v>
      </c>
      <c r="C7058" t="s">
        <v>410</v>
      </c>
      <c r="D7058" t="s">
        <v>411</v>
      </c>
      <c r="E7058">
        <v>2017</v>
      </c>
      <c r="F7058" t="s">
        <v>972</v>
      </c>
      <c r="G7058" t="s">
        <v>973</v>
      </c>
      <c r="H7058" s="3" t="s">
        <v>974</v>
      </c>
      <c r="I7058" s="8">
        <v>-22.930555999999999</v>
      </c>
      <c r="J7058" s="8">
        <v>-45.456111</v>
      </c>
      <c r="K7058" t="s">
        <v>109</v>
      </c>
      <c r="L7058" t="s">
        <v>109</v>
      </c>
      <c r="M7058" t="s">
        <v>975</v>
      </c>
      <c r="N7058" t="s">
        <v>971</v>
      </c>
      <c r="O7058" s="12">
        <v>2014</v>
      </c>
      <c r="P7058" s="12">
        <v>4</v>
      </c>
      <c r="Q7058" s="12">
        <v>2015</v>
      </c>
      <c r="R7058" s="12">
        <v>3</v>
      </c>
      <c r="S7058">
        <v>12</v>
      </c>
      <c r="T7058" s="7">
        <v>12</v>
      </c>
      <c r="U7058">
        <v>6</v>
      </c>
      <c r="V7058" t="s">
        <v>82</v>
      </c>
      <c r="W7058">
        <f t="shared" si="88"/>
        <v>420</v>
      </c>
      <c r="X7058" s="5">
        <v>1</v>
      </c>
      <c r="Y7058" s="15" t="s">
        <v>48</v>
      </c>
      <c r="Z7058" t="s">
        <v>55</v>
      </c>
      <c r="AA7058" t="s">
        <v>76</v>
      </c>
      <c r="AB7058">
        <v>4</v>
      </c>
      <c r="AC7058" s="22" t="s">
        <v>1498</v>
      </c>
      <c r="AD7058" s="22" t="s">
        <v>1640</v>
      </c>
      <c r="AE7058" t="s">
        <v>1497</v>
      </c>
    </row>
    <row r="7059" spans="1:31" ht="14.4" x14ac:dyDescent="0.3">
      <c r="A7059">
        <v>59</v>
      </c>
      <c r="B7059" t="s">
        <v>24</v>
      </c>
      <c r="C7059" t="s">
        <v>410</v>
      </c>
      <c r="D7059" t="s">
        <v>411</v>
      </c>
      <c r="E7059">
        <v>2017</v>
      </c>
      <c r="F7059" t="s">
        <v>972</v>
      </c>
      <c r="G7059" t="s">
        <v>973</v>
      </c>
      <c r="H7059" s="3" t="s">
        <v>974</v>
      </c>
      <c r="I7059" s="8">
        <v>-22.930555999999999</v>
      </c>
      <c r="J7059" s="8">
        <v>-45.456111</v>
      </c>
      <c r="K7059" t="s">
        <v>109</v>
      </c>
      <c r="L7059" t="s">
        <v>109</v>
      </c>
      <c r="M7059" t="s">
        <v>975</v>
      </c>
      <c r="N7059" t="s">
        <v>971</v>
      </c>
      <c r="O7059" s="12">
        <v>2014</v>
      </c>
      <c r="P7059" s="12">
        <v>4</v>
      </c>
      <c r="Q7059" s="12">
        <v>2015</v>
      </c>
      <c r="R7059" s="12">
        <v>3</v>
      </c>
      <c r="S7059">
        <v>12</v>
      </c>
      <c r="T7059" s="7">
        <v>12</v>
      </c>
      <c r="U7059">
        <v>6</v>
      </c>
      <c r="V7059" t="s">
        <v>82</v>
      </c>
      <c r="W7059">
        <f t="shared" si="88"/>
        <v>420</v>
      </c>
      <c r="X7059" s="5">
        <v>1</v>
      </c>
      <c r="Y7059" s="15" t="s">
        <v>48</v>
      </c>
      <c r="Z7059" t="s">
        <v>55</v>
      </c>
      <c r="AA7059" t="s">
        <v>1056</v>
      </c>
      <c r="AB7059">
        <v>13</v>
      </c>
      <c r="AC7059" s="22" t="s">
        <v>1498</v>
      </c>
      <c r="AD7059" s="22" t="s">
        <v>1640</v>
      </c>
      <c r="AE7059" t="s">
        <v>1497</v>
      </c>
    </row>
    <row r="7060" spans="1:31" ht="14.4" x14ac:dyDescent="0.3">
      <c r="A7060">
        <v>59</v>
      </c>
      <c r="B7060" t="s">
        <v>24</v>
      </c>
      <c r="C7060" t="s">
        <v>410</v>
      </c>
      <c r="D7060" t="s">
        <v>411</v>
      </c>
      <c r="E7060">
        <v>2017</v>
      </c>
      <c r="F7060" t="s">
        <v>972</v>
      </c>
      <c r="G7060" t="s">
        <v>973</v>
      </c>
      <c r="H7060" s="3" t="s">
        <v>974</v>
      </c>
      <c r="I7060" s="8">
        <v>-22.930555999999999</v>
      </c>
      <c r="J7060" s="8">
        <v>-45.456111</v>
      </c>
      <c r="K7060" t="s">
        <v>109</v>
      </c>
      <c r="L7060" t="s">
        <v>109</v>
      </c>
      <c r="M7060" t="s">
        <v>975</v>
      </c>
      <c r="N7060" t="s">
        <v>971</v>
      </c>
      <c r="O7060" s="12">
        <v>2014</v>
      </c>
      <c r="P7060" s="12">
        <v>4</v>
      </c>
      <c r="Q7060" s="12">
        <v>2015</v>
      </c>
      <c r="R7060" s="12">
        <v>3</v>
      </c>
      <c r="S7060">
        <v>12</v>
      </c>
      <c r="T7060" s="7">
        <v>12</v>
      </c>
      <c r="U7060">
        <v>6</v>
      </c>
      <c r="V7060" t="s">
        <v>82</v>
      </c>
      <c r="W7060">
        <f t="shared" si="88"/>
        <v>420</v>
      </c>
      <c r="X7060" s="5">
        <v>1</v>
      </c>
      <c r="Y7060" s="15" t="s">
        <v>48</v>
      </c>
      <c r="Z7060" t="s">
        <v>83</v>
      </c>
      <c r="AA7060" t="s">
        <v>84</v>
      </c>
      <c r="AB7060">
        <v>1</v>
      </c>
      <c r="AC7060" s="22" t="s">
        <v>1498</v>
      </c>
      <c r="AD7060" s="22" t="s">
        <v>1640</v>
      </c>
      <c r="AE7060" t="s">
        <v>1497</v>
      </c>
    </row>
    <row r="7061" spans="1:31" ht="14.4" x14ac:dyDescent="0.3">
      <c r="A7061">
        <v>59</v>
      </c>
      <c r="B7061" t="s">
        <v>24</v>
      </c>
      <c r="C7061" t="s">
        <v>410</v>
      </c>
      <c r="D7061" t="s">
        <v>411</v>
      </c>
      <c r="E7061">
        <v>2017</v>
      </c>
      <c r="F7061" t="s">
        <v>972</v>
      </c>
      <c r="G7061" t="s">
        <v>973</v>
      </c>
      <c r="H7061" s="3" t="s">
        <v>974</v>
      </c>
      <c r="I7061" s="8">
        <v>-22.930555999999999</v>
      </c>
      <c r="J7061" s="8">
        <v>-45.456111</v>
      </c>
      <c r="K7061" t="s">
        <v>109</v>
      </c>
      <c r="L7061" t="s">
        <v>109</v>
      </c>
      <c r="M7061" t="s">
        <v>975</v>
      </c>
      <c r="N7061" t="s">
        <v>971</v>
      </c>
      <c r="O7061" s="12">
        <v>2014</v>
      </c>
      <c r="P7061" s="12">
        <v>4</v>
      </c>
      <c r="Q7061" s="12">
        <v>2015</v>
      </c>
      <c r="R7061" s="12">
        <v>3</v>
      </c>
      <c r="S7061">
        <v>12</v>
      </c>
      <c r="T7061" s="7">
        <v>12</v>
      </c>
      <c r="U7061">
        <v>6</v>
      </c>
      <c r="V7061" t="s">
        <v>82</v>
      </c>
      <c r="W7061">
        <f t="shared" si="88"/>
        <v>420</v>
      </c>
      <c r="X7061" s="5">
        <v>1</v>
      </c>
      <c r="Y7061" s="15" t="s">
        <v>48</v>
      </c>
      <c r="Z7061" t="s">
        <v>83</v>
      </c>
      <c r="AA7061" t="s">
        <v>87</v>
      </c>
      <c r="AB7061">
        <v>31</v>
      </c>
      <c r="AC7061" s="22" t="s">
        <v>1498</v>
      </c>
      <c r="AD7061" s="22" t="s">
        <v>1640</v>
      </c>
      <c r="AE7061" t="s">
        <v>1497</v>
      </c>
    </row>
    <row r="7062" spans="1:31" ht="14.4" x14ac:dyDescent="0.3">
      <c r="A7062">
        <v>59</v>
      </c>
      <c r="B7062" t="s">
        <v>24</v>
      </c>
      <c r="C7062" t="s">
        <v>410</v>
      </c>
      <c r="D7062" t="s">
        <v>411</v>
      </c>
      <c r="E7062">
        <v>2017</v>
      </c>
      <c r="F7062" t="s">
        <v>972</v>
      </c>
      <c r="G7062" t="s">
        <v>973</v>
      </c>
      <c r="H7062" s="3" t="s">
        <v>974</v>
      </c>
      <c r="I7062" s="8">
        <v>-22.930555999999999</v>
      </c>
      <c r="J7062" s="8">
        <v>-45.456111</v>
      </c>
      <c r="K7062" t="s">
        <v>109</v>
      </c>
      <c r="L7062" t="s">
        <v>109</v>
      </c>
      <c r="M7062" t="s">
        <v>975</v>
      </c>
      <c r="N7062" t="s">
        <v>971</v>
      </c>
      <c r="O7062" s="12">
        <v>2014</v>
      </c>
      <c r="P7062" s="12">
        <v>4</v>
      </c>
      <c r="Q7062" s="12">
        <v>2015</v>
      </c>
      <c r="R7062" s="12">
        <v>3</v>
      </c>
      <c r="S7062">
        <v>12</v>
      </c>
      <c r="T7062" s="7">
        <v>12</v>
      </c>
      <c r="U7062">
        <v>6</v>
      </c>
      <c r="V7062" t="s">
        <v>82</v>
      </c>
      <c r="W7062">
        <f t="shared" si="88"/>
        <v>420</v>
      </c>
      <c r="X7062" s="5">
        <v>1</v>
      </c>
      <c r="Y7062" s="15" t="s">
        <v>48</v>
      </c>
      <c r="Z7062" t="s">
        <v>83</v>
      </c>
      <c r="AA7062" t="s">
        <v>1069</v>
      </c>
      <c r="AB7062">
        <v>1</v>
      </c>
      <c r="AC7062" s="22" t="s">
        <v>1498</v>
      </c>
      <c r="AD7062" s="22" t="s">
        <v>1640</v>
      </c>
      <c r="AE7062" t="s">
        <v>1497</v>
      </c>
    </row>
    <row r="7063" spans="1:31" ht="14.4" x14ac:dyDescent="0.3">
      <c r="A7063">
        <v>59</v>
      </c>
      <c r="B7063" t="s">
        <v>24</v>
      </c>
      <c r="C7063" t="s">
        <v>410</v>
      </c>
      <c r="D7063" t="s">
        <v>411</v>
      </c>
      <c r="E7063">
        <v>2017</v>
      </c>
      <c r="F7063" t="s">
        <v>972</v>
      </c>
      <c r="G7063" t="s">
        <v>973</v>
      </c>
      <c r="H7063" s="3" t="s">
        <v>974</v>
      </c>
      <c r="I7063" s="8">
        <v>-22.930555999999999</v>
      </c>
      <c r="J7063" s="8">
        <v>-45.456111</v>
      </c>
      <c r="K7063" t="s">
        <v>109</v>
      </c>
      <c r="L7063" t="s">
        <v>109</v>
      </c>
      <c r="M7063" t="s">
        <v>975</v>
      </c>
      <c r="N7063" t="s">
        <v>971</v>
      </c>
      <c r="O7063" s="12">
        <v>2014</v>
      </c>
      <c r="P7063" s="12">
        <v>4</v>
      </c>
      <c r="Q7063" s="12">
        <v>2015</v>
      </c>
      <c r="R7063" s="12">
        <v>3</v>
      </c>
      <c r="S7063">
        <v>12</v>
      </c>
      <c r="T7063" s="7">
        <v>12</v>
      </c>
      <c r="U7063">
        <v>6</v>
      </c>
      <c r="V7063" t="s">
        <v>82</v>
      </c>
      <c r="W7063">
        <f t="shared" si="88"/>
        <v>420</v>
      </c>
      <c r="X7063" s="5">
        <v>1</v>
      </c>
      <c r="Y7063" s="15" t="s">
        <v>48</v>
      </c>
      <c r="Z7063" t="s">
        <v>90</v>
      </c>
      <c r="AA7063" t="s">
        <v>91</v>
      </c>
      <c r="AB7063">
        <v>0</v>
      </c>
      <c r="AC7063" s="22" t="s">
        <v>1498</v>
      </c>
      <c r="AD7063" s="22" t="s">
        <v>1640</v>
      </c>
      <c r="AE7063" t="s">
        <v>1497</v>
      </c>
    </row>
    <row r="7064" spans="1:31" ht="14.4" x14ac:dyDescent="0.3">
      <c r="A7064">
        <v>59</v>
      </c>
      <c r="B7064" t="s">
        <v>24</v>
      </c>
      <c r="C7064" t="s">
        <v>410</v>
      </c>
      <c r="D7064" t="s">
        <v>411</v>
      </c>
      <c r="E7064">
        <v>2017</v>
      </c>
      <c r="F7064" t="s">
        <v>976</v>
      </c>
      <c r="G7064" t="s">
        <v>977</v>
      </c>
      <c r="H7064" s="3" t="s">
        <v>978</v>
      </c>
      <c r="I7064" s="8">
        <v>-23.436944</v>
      </c>
      <c r="J7064" s="8">
        <v>-45.068888999999999</v>
      </c>
      <c r="K7064" t="s">
        <v>109</v>
      </c>
      <c r="L7064" t="s">
        <v>109</v>
      </c>
      <c r="M7064" t="s">
        <v>979</v>
      </c>
      <c r="N7064" t="s">
        <v>971</v>
      </c>
      <c r="O7064" s="12">
        <v>2014</v>
      </c>
      <c r="P7064" s="12">
        <v>4</v>
      </c>
      <c r="Q7064" s="12">
        <v>2015</v>
      </c>
      <c r="R7064" s="12">
        <v>3</v>
      </c>
      <c r="S7064">
        <v>12</v>
      </c>
      <c r="T7064" s="7">
        <v>12</v>
      </c>
      <c r="U7064">
        <v>6</v>
      </c>
      <c r="V7064" t="s">
        <v>82</v>
      </c>
      <c r="W7064">
        <f t="shared" si="88"/>
        <v>420</v>
      </c>
      <c r="X7064" s="5">
        <v>1</v>
      </c>
      <c r="Y7064" s="15" t="s">
        <v>48</v>
      </c>
      <c r="Z7064" t="s">
        <v>49</v>
      </c>
      <c r="AA7064" t="s">
        <v>91</v>
      </c>
      <c r="AB7064">
        <v>1</v>
      </c>
      <c r="AC7064" s="22" t="s">
        <v>1498</v>
      </c>
      <c r="AD7064" s="22" t="s">
        <v>1640</v>
      </c>
      <c r="AE7064" t="s">
        <v>1497</v>
      </c>
    </row>
    <row r="7065" spans="1:31" ht="14.4" x14ac:dyDescent="0.3">
      <c r="A7065">
        <v>59</v>
      </c>
      <c r="B7065" t="s">
        <v>24</v>
      </c>
      <c r="C7065" t="s">
        <v>410</v>
      </c>
      <c r="D7065" t="s">
        <v>411</v>
      </c>
      <c r="E7065">
        <v>2017</v>
      </c>
      <c r="F7065" t="s">
        <v>976</v>
      </c>
      <c r="G7065" t="s">
        <v>977</v>
      </c>
      <c r="H7065" s="3" t="s">
        <v>978</v>
      </c>
      <c r="I7065" s="8">
        <v>-23.436944</v>
      </c>
      <c r="J7065" s="8">
        <v>-45.068888999999999</v>
      </c>
      <c r="K7065" t="s">
        <v>109</v>
      </c>
      <c r="L7065" t="s">
        <v>109</v>
      </c>
      <c r="M7065" t="s">
        <v>979</v>
      </c>
      <c r="N7065" t="s">
        <v>971</v>
      </c>
      <c r="O7065" s="12">
        <v>2014</v>
      </c>
      <c r="P7065" s="12">
        <v>4</v>
      </c>
      <c r="Q7065" s="12">
        <v>2015</v>
      </c>
      <c r="R7065" s="12">
        <v>3</v>
      </c>
      <c r="S7065">
        <v>12</v>
      </c>
      <c r="T7065" s="7">
        <v>12</v>
      </c>
      <c r="U7065">
        <v>6</v>
      </c>
      <c r="V7065" t="s">
        <v>82</v>
      </c>
      <c r="W7065">
        <f t="shared" si="88"/>
        <v>420</v>
      </c>
      <c r="X7065" s="5">
        <v>1</v>
      </c>
      <c r="Y7065" s="15" t="s">
        <v>48</v>
      </c>
      <c r="Z7065" t="s">
        <v>49</v>
      </c>
      <c r="AA7065" t="s">
        <v>50</v>
      </c>
      <c r="AB7065">
        <v>1</v>
      </c>
      <c r="AC7065" s="22" t="s">
        <v>1498</v>
      </c>
      <c r="AD7065" s="22" t="s">
        <v>1640</v>
      </c>
      <c r="AE7065" t="s">
        <v>1497</v>
      </c>
    </row>
    <row r="7066" spans="1:31" ht="14.4" x14ac:dyDescent="0.3">
      <c r="A7066">
        <v>59</v>
      </c>
      <c r="B7066" t="s">
        <v>24</v>
      </c>
      <c r="C7066" t="s">
        <v>410</v>
      </c>
      <c r="D7066" t="s">
        <v>411</v>
      </c>
      <c r="E7066">
        <v>2017</v>
      </c>
      <c r="F7066" t="s">
        <v>976</v>
      </c>
      <c r="G7066" t="s">
        <v>977</v>
      </c>
      <c r="H7066" s="3" t="s">
        <v>978</v>
      </c>
      <c r="I7066" s="8">
        <v>-23.436944</v>
      </c>
      <c r="J7066" s="8">
        <v>-45.068888999999999</v>
      </c>
      <c r="K7066" t="s">
        <v>109</v>
      </c>
      <c r="L7066" t="s">
        <v>109</v>
      </c>
      <c r="M7066" t="s">
        <v>979</v>
      </c>
      <c r="N7066" t="s">
        <v>971</v>
      </c>
      <c r="O7066" s="12">
        <v>2014</v>
      </c>
      <c r="P7066" s="12">
        <v>4</v>
      </c>
      <c r="Q7066" s="12">
        <v>2015</v>
      </c>
      <c r="R7066" s="12">
        <v>3</v>
      </c>
      <c r="S7066">
        <v>12</v>
      </c>
      <c r="T7066" s="7">
        <v>12</v>
      </c>
      <c r="U7066">
        <v>6</v>
      </c>
      <c r="V7066" t="s">
        <v>82</v>
      </c>
      <c r="W7066">
        <f t="shared" si="88"/>
        <v>420</v>
      </c>
      <c r="X7066" s="5">
        <v>1</v>
      </c>
      <c r="Y7066" s="15" t="s">
        <v>48</v>
      </c>
      <c r="Z7066" t="s">
        <v>49</v>
      </c>
      <c r="AA7066" t="s">
        <v>52</v>
      </c>
      <c r="AB7066">
        <v>2</v>
      </c>
      <c r="AC7066" s="22" t="s">
        <v>1498</v>
      </c>
      <c r="AD7066" s="22" t="s">
        <v>1640</v>
      </c>
      <c r="AE7066" t="s">
        <v>1497</v>
      </c>
    </row>
    <row r="7067" spans="1:31" ht="14.4" x14ac:dyDescent="0.3">
      <c r="A7067">
        <v>59</v>
      </c>
      <c r="B7067" t="s">
        <v>24</v>
      </c>
      <c r="C7067" t="s">
        <v>410</v>
      </c>
      <c r="D7067" t="s">
        <v>411</v>
      </c>
      <c r="E7067">
        <v>2017</v>
      </c>
      <c r="F7067" t="s">
        <v>976</v>
      </c>
      <c r="G7067" t="s">
        <v>977</v>
      </c>
      <c r="H7067" s="3" t="s">
        <v>978</v>
      </c>
      <c r="I7067" s="8">
        <v>-23.436944</v>
      </c>
      <c r="J7067" s="8">
        <v>-45.068888999999999</v>
      </c>
      <c r="K7067" t="s">
        <v>109</v>
      </c>
      <c r="L7067" t="s">
        <v>109</v>
      </c>
      <c r="M7067" t="s">
        <v>979</v>
      </c>
      <c r="N7067" t="s">
        <v>971</v>
      </c>
      <c r="O7067" s="12">
        <v>2014</v>
      </c>
      <c r="P7067" s="12">
        <v>4</v>
      </c>
      <c r="Q7067" s="12">
        <v>2015</v>
      </c>
      <c r="R7067" s="12">
        <v>3</v>
      </c>
      <c r="S7067">
        <v>12</v>
      </c>
      <c r="T7067" s="7">
        <v>12</v>
      </c>
      <c r="U7067">
        <v>6</v>
      </c>
      <c r="V7067" t="s">
        <v>82</v>
      </c>
      <c r="W7067">
        <f t="shared" si="88"/>
        <v>420</v>
      </c>
      <c r="X7067" s="5">
        <v>1</v>
      </c>
      <c r="Y7067" s="15" t="s">
        <v>48</v>
      </c>
      <c r="Z7067" t="s">
        <v>55</v>
      </c>
      <c r="AA7067" t="s">
        <v>1054</v>
      </c>
      <c r="AB7067">
        <v>2</v>
      </c>
      <c r="AC7067" s="22" t="s">
        <v>1498</v>
      </c>
      <c r="AD7067" s="22" t="s">
        <v>1640</v>
      </c>
      <c r="AE7067" t="s">
        <v>1497</v>
      </c>
    </row>
    <row r="7068" spans="1:31" ht="14.4" x14ac:dyDescent="0.3">
      <c r="A7068">
        <v>59</v>
      </c>
      <c r="B7068" t="s">
        <v>24</v>
      </c>
      <c r="C7068" t="s">
        <v>410</v>
      </c>
      <c r="D7068" t="s">
        <v>411</v>
      </c>
      <c r="E7068">
        <v>2017</v>
      </c>
      <c r="F7068" t="s">
        <v>976</v>
      </c>
      <c r="G7068" t="s">
        <v>977</v>
      </c>
      <c r="H7068" s="3" t="s">
        <v>978</v>
      </c>
      <c r="I7068" s="8">
        <v>-23.436944</v>
      </c>
      <c r="J7068" s="8">
        <v>-45.068888999999999</v>
      </c>
      <c r="K7068" t="s">
        <v>109</v>
      </c>
      <c r="L7068" t="s">
        <v>109</v>
      </c>
      <c r="M7068" t="s">
        <v>979</v>
      </c>
      <c r="N7068" t="s">
        <v>971</v>
      </c>
      <c r="O7068" s="12">
        <v>2014</v>
      </c>
      <c r="P7068" s="12">
        <v>4</v>
      </c>
      <c r="Q7068" s="12">
        <v>2015</v>
      </c>
      <c r="R7068" s="12">
        <v>3</v>
      </c>
      <c r="S7068">
        <v>12</v>
      </c>
      <c r="T7068" s="7">
        <v>12</v>
      </c>
      <c r="U7068">
        <v>6</v>
      </c>
      <c r="V7068" t="s">
        <v>82</v>
      </c>
      <c r="W7068">
        <f t="shared" si="88"/>
        <v>420</v>
      </c>
      <c r="X7068" s="5">
        <v>1</v>
      </c>
      <c r="Y7068" s="15" t="s">
        <v>48</v>
      </c>
      <c r="Z7068" t="s">
        <v>55</v>
      </c>
      <c r="AA7068" t="s">
        <v>1065</v>
      </c>
      <c r="AB7068">
        <v>1</v>
      </c>
      <c r="AC7068" s="22" t="s">
        <v>1498</v>
      </c>
      <c r="AD7068" s="22" t="s">
        <v>1640</v>
      </c>
      <c r="AE7068" t="s">
        <v>1497</v>
      </c>
    </row>
    <row r="7069" spans="1:31" ht="14.4" x14ac:dyDescent="0.3">
      <c r="A7069">
        <v>59</v>
      </c>
      <c r="B7069" t="s">
        <v>24</v>
      </c>
      <c r="C7069" t="s">
        <v>410</v>
      </c>
      <c r="D7069" t="s">
        <v>411</v>
      </c>
      <c r="E7069">
        <v>2017</v>
      </c>
      <c r="F7069" t="s">
        <v>976</v>
      </c>
      <c r="G7069" t="s">
        <v>977</v>
      </c>
      <c r="H7069" s="3" t="s">
        <v>978</v>
      </c>
      <c r="I7069" s="8">
        <v>-23.436944</v>
      </c>
      <c r="J7069" s="8">
        <v>-45.068888999999999</v>
      </c>
      <c r="K7069" t="s">
        <v>109</v>
      </c>
      <c r="L7069" t="s">
        <v>109</v>
      </c>
      <c r="M7069" t="s">
        <v>979</v>
      </c>
      <c r="N7069" t="s">
        <v>971</v>
      </c>
      <c r="O7069" s="12">
        <v>2014</v>
      </c>
      <c r="P7069" s="12">
        <v>4</v>
      </c>
      <c r="Q7069" s="12">
        <v>2015</v>
      </c>
      <c r="R7069" s="12">
        <v>3</v>
      </c>
      <c r="S7069">
        <v>12</v>
      </c>
      <c r="T7069" s="7">
        <v>12</v>
      </c>
      <c r="U7069">
        <v>6</v>
      </c>
      <c r="V7069" t="s">
        <v>82</v>
      </c>
      <c r="W7069">
        <f t="shared" si="88"/>
        <v>420</v>
      </c>
      <c r="X7069" s="5">
        <v>1</v>
      </c>
      <c r="Y7069" s="15" t="s">
        <v>48</v>
      </c>
      <c r="Z7069" t="s">
        <v>55</v>
      </c>
      <c r="AA7069" t="s">
        <v>1091</v>
      </c>
      <c r="AB7069">
        <v>2</v>
      </c>
      <c r="AC7069" s="22" t="s">
        <v>1498</v>
      </c>
      <c r="AD7069" s="22" t="s">
        <v>1640</v>
      </c>
      <c r="AE7069" t="s">
        <v>1497</v>
      </c>
    </row>
    <row r="7070" spans="1:31" ht="14.4" x14ac:dyDescent="0.3">
      <c r="A7070">
        <v>59</v>
      </c>
      <c r="B7070" t="s">
        <v>24</v>
      </c>
      <c r="C7070" t="s">
        <v>410</v>
      </c>
      <c r="D7070" t="s">
        <v>411</v>
      </c>
      <c r="E7070">
        <v>2017</v>
      </c>
      <c r="F7070" t="s">
        <v>976</v>
      </c>
      <c r="G7070" t="s">
        <v>977</v>
      </c>
      <c r="H7070" s="3" t="s">
        <v>978</v>
      </c>
      <c r="I7070" s="8">
        <v>-23.436944</v>
      </c>
      <c r="J7070" s="8">
        <v>-45.068888999999999</v>
      </c>
      <c r="K7070" t="s">
        <v>109</v>
      </c>
      <c r="L7070" t="s">
        <v>109</v>
      </c>
      <c r="M7070" t="s">
        <v>979</v>
      </c>
      <c r="N7070" t="s">
        <v>971</v>
      </c>
      <c r="O7070" s="12">
        <v>2014</v>
      </c>
      <c r="P7070" s="12">
        <v>4</v>
      </c>
      <c r="Q7070" s="12">
        <v>2015</v>
      </c>
      <c r="R7070" s="12">
        <v>3</v>
      </c>
      <c r="S7070">
        <v>12</v>
      </c>
      <c r="T7070" s="7">
        <v>12</v>
      </c>
      <c r="U7070">
        <v>6</v>
      </c>
      <c r="V7070" t="s">
        <v>82</v>
      </c>
      <c r="W7070">
        <f t="shared" si="88"/>
        <v>420</v>
      </c>
      <c r="X7070" s="5">
        <v>1</v>
      </c>
      <c r="Y7070" s="15" t="s">
        <v>48</v>
      </c>
      <c r="Z7070" t="s">
        <v>55</v>
      </c>
      <c r="AA7070" t="s">
        <v>56</v>
      </c>
      <c r="AB7070">
        <v>76</v>
      </c>
      <c r="AC7070" s="22" t="s">
        <v>1498</v>
      </c>
      <c r="AD7070" s="22" t="s">
        <v>1640</v>
      </c>
      <c r="AE7070" t="s">
        <v>1497</v>
      </c>
    </row>
    <row r="7071" spans="1:31" ht="14.4" x14ac:dyDescent="0.3">
      <c r="A7071">
        <v>59</v>
      </c>
      <c r="B7071" t="s">
        <v>24</v>
      </c>
      <c r="C7071" t="s">
        <v>410</v>
      </c>
      <c r="D7071" t="s">
        <v>411</v>
      </c>
      <c r="E7071">
        <v>2017</v>
      </c>
      <c r="F7071" t="s">
        <v>976</v>
      </c>
      <c r="G7071" t="s">
        <v>977</v>
      </c>
      <c r="H7071" s="3" t="s">
        <v>978</v>
      </c>
      <c r="I7071" s="8">
        <v>-23.436944</v>
      </c>
      <c r="J7071" s="8">
        <v>-45.068888999999999</v>
      </c>
      <c r="K7071" t="s">
        <v>109</v>
      </c>
      <c r="L7071" t="s">
        <v>109</v>
      </c>
      <c r="M7071" t="s">
        <v>979</v>
      </c>
      <c r="N7071" t="s">
        <v>971</v>
      </c>
      <c r="O7071" s="12">
        <v>2014</v>
      </c>
      <c r="P7071" s="12">
        <v>4</v>
      </c>
      <c r="Q7071" s="12">
        <v>2015</v>
      </c>
      <c r="R7071" s="12">
        <v>3</v>
      </c>
      <c r="S7071">
        <v>12</v>
      </c>
      <c r="T7071" s="7">
        <v>12</v>
      </c>
      <c r="U7071">
        <v>6</v>
      </c>
      <c r="V7071" t="s">
        <v>82</v>
      </c>
      <c r="W7071">
        <f t="shared" si="88"/>
        <v>420</v>
      </c>
      <c r="X7071" s="5">
        <v>1</v>
      </c>
      <c r="Y7071" s="15" t="s">
        <v>48</v>
      </c>
      <c r="Z7071" t="s">
        <v>55</v>
      </c>
      <c r="AA7071" t="s">
        <v>895</v>
      </c>
      <c r="AB7071">
        <v>12</v>
      </c>
      <c r="AC7071" s="22" t="s">
        <v>1498</v>
      </c>
      <c r="AD7071" s="22" t="s">
        <v>1640</v>
      </c>
      <c r="AE7071" t="s">
        <v>1497</v>
      </c>
    </row>
    <row r="7072" spans="1:31" ht="14.4" x14ac:dyDescent="0.3">
      <c r="A7072">
        <v>59</v>
      </c>
      <c r="B7072" t="s">
        <v>24</v>
      </c>
      <c r="C7072" t="s">
        <v>410</v>
      </c>
      <c r="D7072" t="s">
        <v>411</v>
      </c>
      <c r="E7072">
        <v>2017</v>
      </c>
      <c r="F7072" t="s">
        <v>976</v>
      </c>
      <c r="G7072" t="s">
        <v>977</v>
      </c>
      <c r="H7072" s="3" t="s">
        <v>978</v>
      </c>
      <c r="I7072" s="8">
        <v>-23.436944</v>
      </c>
      <c r="J7072" s="8">
        <v>-45.068888999999999</v>
      </c>
      <c r="K7072" t="s">
        <v>109</v>
      </c>
      <c r="L7072" t="s">
        <v>109</v>
      </c>
      <c r="M7072" t="s">
        <v>979</v>
      </c>
      <c r="N7072" t="s">
        <v>971</v>
      </c>
      <c r="O7072" s="12">
        <v>2014</v>
      </c>
      <c r="P7072" s="12">
        <v>4</v>
      </c>
      <c r="Q7072" s="12">
        <v>2015</v>
      </c>
      <c r="R7072" s="12">
        <v>3</v>
      </c>
      <c r="S7072">
        <v>12</v>
      </c>
      <c r="T7072" s="7">
        <v>12</v>
      </c>
      <c r="U7072">
        <v>6</v>
      </c>
      <c r="V7072" t="s">
        <v>82</v>
      </c>
      <c r="W7072">
        <f t="shared" si="88"/>
        <v>420</v>
      </c>
      <c r="X7072" s="5">
        <v>1</v>
      </c>
      <c r="Y7072" s="15" t="s">
        <v>48</v>
      </c>
      <c r="Z7072" t="s">
        <v>55</v>
      </c>
      <c r="AA7072" t="s">
        <v>62</v>
      </c>
      <c r="AB7072">
        <v>10</v>
      </c>
      <c r="AC7072" s="22" t="s">
        <v>1498</v>
      </c>
      <c r="AD7072" s="22" t="s">
        <v>1640</v>
      </c>
      <c r="AE7072" t="s">
        <v>1497</v>
      </c>
    </row>
    <row r="7073" spans="1:31" ht="14.4" x14ac:dyDescent="0.3">
      <c r="A7073">
        <v>59</v>
      </c>
      <c r="B7073" t="s">
        <v>24</v>
      </c>
      <c r="C7073" t="s">
        <v>410</v>
      </c>
      <c r="D7073" t="s">
        <v>411</v>
      </c>
      <c r="E7073">
        <v>2017</v>
      </c>
      <c r="F7073" t="s">
        <v>976</v>
      </c>
      <c r="G7073" t="s">
        <v>977</v>
      </c>
      <c r="H7073" s="3" t="s">
        <v>978</v>
      </c>
      <c r="I7073" s="8">
        <v>-23.436944</v>
      </c>
      <c r="J7073" s="8">
        <v>-45.068888999999999</v>
      </c>
      <c r="K7073" t="s">
        <v>109</v>
      </c>
      <c r="L7073" t="s">
        <v>109</v>
      </c>
      <c r="M7073" t="s">
        <v>979</v>
      </c>
      <c r="N7073" t="s">
        <v>971</v>
      </c>
      <c r="O7073" s="12">
        <v>2014</v>
      </c>
      <c r="P7073" s="12">
        <v>4</v>
      </c>
      <c r="Q7073" s="12">
        <v>2015</v>
      </c>
      <c r="R7073" s="12">
        <v>3</v>
      </c>
      <c r="S7073">
        <v>12</v>
      </c>
      <c r="T7073" s="7">
        <v>12</v>
      </c>
      <c r="U7073">
        <v>6</v>
      </c>
      <c r="V7073" t="s">
        <v>82</v>
      </c>
      <c r="W7073">
        <f t="shared" si="88"/>
        <v>420</v>
      </c>
      <c r="X7073" s="5">
        <v>1</v>
      </c>
      <c r="Y7073" s="15" t="s">
        <v>48</v>
      </c>
      <c r="Z7073" t="s">
        <v>55</v>
      </c>
      <c r="AA7073" t="s">
        <v>655</v>
      </c>
      <c r="AB7073">
        <v>2</v>
      </c>
      <c r="AC7073" s="22" t="s">
        <v>1498</v>
      </c>
      <c r="AD7073" s="22" t="s">
        <v>1640</v>
      </c>
      <c r="AE7073" t="s">
        <v>1497</v>
      </c>
    </row>
    <row r="7074" spans="1:31" ht="14.4" x14ac:dyDescent="0.3">
      <c r="A7074">
        <v>59</v>
      </c>
      <c r="B7074" t="s">
        <v>24</v>
      </c>
      <c r="C7074" t="s">
        <v>410</v>
      </c>
      <c r="D7074" t="s">
        <v>411</v>
      </c>
      <c r="E7074">
        <v>2017</v>
      </c>
      <c r="F7074" t="s">
        <v>976</v>
      </c>
      <c r="G7074" t="s">
        <v>977</v>
      </c>
      <c r="H7074" s="3" t="s">
        <v>978</v>
      </c>
      <c r="I7074" s="8">
        <v>-23.436944</v>
      </c>
      <c r="J7074" s="8">
        <v>-45.068888999999999</v>
      </c>
      <c r="K7074" t="s">
        <v>109</v>
      </c>
      <c r="L7074" t="s">
        <v>109</v>
      </c>
      <c r="M7074" t="s">
        <v>979</v>
      </c>
      <c r="N7074" t="s">
        <v>971</v>
      </c>
      <c r="O7074" s="12">
        <v>2014</v>
      </c>
      <c r="P7074" s="12">
        <v>4</v>
      </c>
      <c r="Q7074" s="12">
        <v>2015</v>
      </c>
      <c r="R7074" s="12">
        <v>3</v>
      </c>
      <c r="S7074">
        <v>12</v>
      </c>
      <c r="T7074" s="7">
        <v>12</v>
      </c>
      <c r="U7074">
        <v>6</v>
      </c>
      <c r="V7074" t="s">
        <v>82</v>
      </c>
      <c r="W7074">
        <f t="shared" si="88"/>
        <v>420</v>
      </c>
      <c r="X7074" s="5">
        <v>1</v>
      </c>
      <c r="Y7074" s="15" t="s">
        <v>48</v>
      </c>
      <c r="Z7074" t="s">
        <v>55</v>
      </c>
      <c r="AA7074" t="s">
        <v>379</v>
      </c>
      <c r="AB7074">
        <v>92</v>
      </c>
      <c r="AC7074" s="22" t="s">
        <v>1498</v>
      </c>
      <c r="AD7074" s="22" t="s">
        <v>1640</v>
      </c>
      <c r="AE7074" t="s">
        <v>1497</v>
      </c>
    </row>
    <row r="7075" spans="1:31" ht="14.4" x14ac:dyDescent="0.3">
      <c r="A7075">
        <v>59</v>
      </c>
      <c r="B7075" t="s">
        <v>24</v>
      </c>
      <c r="C7075" t="s">
        <v>410</v>
      </c>
      <c r="D7075" t="s">
        <v>411</v>
      </c>
      <c r="E7075">
        <v>2017</v>
      </c>
      <c r="F7075" t="s">
        <v>976</v>
      </c>
      <c r="G7075" t="s">
        <v>977</v>
      </c>
      <c r="H7075" s="3" t="s">
        <v>978</v>
      </c>
      <c r="I7075" s="8">
        <v>-23.436944</v>
      </c>
      <c r="J7075" s="8">
        <v>-45.068888999999999</v>
      </c>
      <c r="K7075" t="s">
        <v>109</v>
      </c>
      <c r="L7075" t="s">
        <v>109</v>
      </c>
      <c r="M7075" t="s">
        <v>979</v>
      </c>
      <c r="N7075" t="s">
        <v>971</v>
      </c>
      <c r="O7075" s="12">
        <v>2014</v>
      </c>
      <c r="P7075" s="12">
        <v>4</v>
      </c>
      <c r="Q7075" s="12">
        <v>2015</v>
      </c>
      <c r="R7075" s="12">
        <v>3</v>
      </c>
      <c r="S7075">
        <v>12</v>
      </c>
      <c r="T7075" s="7">
        <v>12</v>
      </c>
      <c r="U7075">
        <v>6</v>
      </c>
      <c r="V7075" t="s">
        <v>82</v>
      </c>
      <c r="W7075">
        <f t="shared" si="88"/>
        <v>420</v>
      </c>
      <c r="X7075" s="5">
        <v>1</v>
      </c>
      <c r="Y7075" s="15" t="s">
        <v>48</v>
      </c>
      <c r="Z7075" t="s">
        <v>55</v>
      </c>
      <c r="AA7075" t="s">
        <v>1066</v>
      </c>
      <c r="AB7075">
        <v>81</v>
      </c>
      <c r="AC7075" s="22" t="s">
        <v>1498</v>
      </c>
      <c r="AD7075" s="22" t="s">
        <v>1640</v>
      </c>
      <c r="AE7075" t="s">
        <v>1497</v>
      </c>
    </row>
    <row r="7076" spans="1:31" ht="14.4" x14ac:dyDescent="0.3">
      <c r="A7076">
        <v>59</v>
      </c>
      <c r="B7076" t="s">
        <v>24</v>
      </c>
      <c r="C7076" t="s">
        <v>410</v>
      </c>
      <c r="D7076" t="s">
        <v>411</v>
      </c>
      <c r="E7076">
        <v>2017</v>
      </c>
      <c r="F7076" t="s">
        <v>976</v>
      </c>
      <c r="G7076" t="s">
        <v>977</v>
      </c>
      <c r="H7076" s="3" t="s">
        <v>978</v>
      </c>
      <c r="I7076" s="8">
        <v>-23.436944</v>
      </c>
      <c r="J7076" s="8">
        <v>-45.068888999999999</v>
      </c>
      <c r="K7076" t="s">
        <v>109</v>
      </c>
      <c r="L7076" t="s">
        <v>109</v>
      </c>
      <c r="M7076" t="s">
        <v>979</v>
      </c>
      <c r="N7076" t="s">
        <v>971</v>
      </c>
      <c r="O7076" s="12">
        <v>2014</v>
      </c>
      <c r="P7076" s="12">
        <v>4</v>
      </c>
      <c r="Q7076" s="12">
        <v>2015</v>
      </c>
      <c r="R7076" s="12">
        <v>3</v>
      </c>
      <c r="S7076">
        <v>12</v>
      </c>
      <c r="T7076" s="7">
        <v>12</v>
      </c>
      <c r="U7076">
        <v>6</v>
      </c>
      <c r="V7076" t="s">
        <v>82</v>
      </c>
      <c r="W7076">
        <f t="shared" si="88"/>
        <v>420</v>
      </c>
      <c r="X7076" s="5">
        <v>1</v>
      </c>
      <c r="Y7076" s="15" t="s">
        <v>48</v>
      </c>
      <c r="Z7076" t="s">
        <v>55</v>
      </c>
      <c r="AA7076" t="s">
        <v>1062</v>
      </c>
      <c r="AB7076">
        <v>6</v>
      </c>
      <c r="AC7076" s="22" t="s">
        <v>1498</v>
      </c>
      <c r="AD7076" s="22" t="s">
        <v>1640</v>
      </c>
      <c r="AE7076" t="s">
        <v>1497</v>
      </c>
    </row>
    <row r="7077" spans="1:31" ht="14.4" x14ac:dyDescent="0.3">
      <c r="A7077">
        <v>59</v>
      </c>
      <c r="B7077" t="s">
        <v>24</v>
      </c>
      <c r="C7077" t="s">
        <v>410</v>
      </c>
      <c r="D7077" t="s">
        <v>411</v>
      </c>
      <c r="E7077">
        <v>2017</v>
      </c>
      <c r="F7077" t="s">
        <v>976</v>
      </c>
      <c r="G7077" t="s">
        <v>977</v>
      </c>
      <c r="H7077" s="3" t="s">
        <v>978</v>
      </c>
      <c r="I7077" s="8">
        <v>-23.436944</v>
      </c>
      <c r="J7077" s="8">
        <v>-45.068888999999999</v>
      </c>
      <c r="K7077" t="s">
        <v>109</v>
      </c>
      <c r="L7077" t="s">
        <v>109</v>
      </c>
      <c r="M7077" t="s">
        <v>979</v>
      </c>
      <c r="N7077" t="s">
        <v>971</v>
      </c>
      <c r="O7077" s="12">
        <v>2014</v>
      </c>
      <c r="P7077" s="12">
        <v>4</v>
      </c>
      <c r="Q7077" s="12">
        <v>2015</v>
      </c>
      <c r="R7077" s="12">
        <v>3</v>
      </c>
      <c r="S7077">
        <v>12</v>
      </c>
      <c r="T7077" s="7">
        <v>12</v>
      </c>
      <c r="U7077">
        <v>6</v>
      </c>
      <c r="V7077" t="s">
        <v>82</v>
      </c>
      <c r="W7077">
        <f t="shared" si="88"/>
        <v>420</v>
      </c>
      <c r="X7077" s="5">
        <v>1</v>
      </c>
      <c r="Y7077" s="15" t="s">
        <v>48</v>
      </c>
      <c r="Z7077" t="s">
        <v>55</v>
      </c>
      <c r="AA7077" t="s">
        <v>1072</v>
      </c>
      <c r="AB7077">
        <v>1</v>
      </c>
      <c r="AC7077" s="22" t="s">
        <v>1498</v>
      </c>
      <c r="AD7077" s="22" t="s">
        <v>1640</v>
      </c>
      <c r="AE7077" t="s">
        <v>1497</v>
      </c>
    </row>
    <row r="7078" spans="1:31" ht="14.4" x14ac:dyDescent="0.3">
      <c r="A7078">
        <v>59</v>
      </c>
      <c r="B7078" t="s">
        <v>24</v>
      </c>
      <c r="C7078" t="s">
        <v>410</v>
      </c>
      <c r="D7078" t="s">
        <v>411</v>
      </c>
      <c r="E7078">
        <v>2017</v>
      </c>
      <c r="F7078" t="s">
        <v>976</v>
      </c>
      <c r="G7078" t="s">
        <v>977</v>
      </c>
      <c r="H7078" s="3" t="s">
        <v>978</v>
      </c>
      <c r="I7078" s="8">
        <v>-23.436944</v>
      </c>
      <c r="J7078" s="8">
        <v>-45.068888999999999</v>
      </c>
      <c r="K7078" t="s">
        <v>109</v>
      </c>
      <c r="L7078" t="s">
        <v>109</v>
      </c>
      <c r="M7078" t="s">
        <v>979</v>
      </c>
      <c r="N7078" t="s">
        <v>971</v>
      </c>
      <c r="O7078" s="12">
        <v>2014</v>
      </c>
      <c r="P7078" s="12">
        <v>4</v>
      </c>
      <c r="Q7078" s="12">
        <v>2015</v>
      </c>
      <c r="R7078" s="12">
        <v>3</v>
      </c>
      <c r="S7078">
        <v>12</v>
      </c>
      <c r="T7078" s="7">
        <v>12</v>
      </c>
      <c r="U7078">
        <v>6</v>
      </c>
      <c r="V7078" t="s">
        <v>82</v>
      </c>
      <c r="W7078">
        <f t="shared" si="88"/>
        <v>420</v>
      </c>
      <c r="X7078" s="5">
        <v>1</v>
      </c>
      <c r="Y7078" s="15" t="s">
        <v>48</v>
      </c>
      <c r="Z7078" t="s">
        <v>55</v>
      </c>
      <c r="AA7078" t="s">
        <v>114</v>
      </c>
      <c r="AB7078">
        <v>5</v>
      </c>
      <c r="AC7078" s="22" t="s">
        <v>1498</v>
      </c>
      <c r="AD7078" s="22" t="s">
        <v>1640</v>
      </c>
      <c r="AE7078" t="s">
        <v>1497</v>
      </c>
    </row>
    <row r="7079" spans="1:31" ht="14.4" x14ac:dyDescent="0.3">
      <c r="A7079">
        <v>59</v>
      </c>
      <c r="B7079" t="s">
        <v>24</v>
      </c>
      <c r="C7079" t="s">
        <v>410</v>
      </c>
      <c r="D7079" t="s">
        <v>411</v>
      </c>
      <c r="E7079">
        <v>2017</v>
      </c>
      <c r="F7079" t="s">
        <v>976</v>
      </c>
      <c r="G7079" t="s">
        <v>977</v>
      </c>
      <c r="H7079" s="3" t="s">
        <v>978</v>
      </c>
      <c r="I7079" s="8">
        <v>-23.436944</v>
      </c>
      <c r="J7079" s="8">
        <v>-45.068888999999999</v>
      </c>
      <c r="K7079" t="s">
        <v>109</v>
      </c>
      <c r="L7079" t="s">
        <v>109</v>
      </c>
      <c r="M7079" t="s">
        <v>979</v>
      </c>
      <c r="N7079" t="s">
        <v>971</v>
      </c>
      <c r="O7079" s="12">
        <v>2014</v>
      </c>
      <c r="P7079" s="12">
        <v>4</v>
      </c>
      <c r="Q7079" s="12">
        <v>2015</v>
      </c>
      <c r="R7079" s="12">
        <v>3</v>
      </c>
      <c r="S7079">
        <v>12</v>
      </c>
      <c r="T7079" s="7">
        <v>12</v>
      </c>
      <c r="U7079">
        <v>6</v>
      </c>
      <c r="V7079" t="s">
        <v>82</v>
      </c>
      <c r="W7079">
        <f t="shared" si="88"/>
        <v>420</v>
      </c>
      <c r="X7079" s="5">
        <v>1</v>
      </c>
      <c r="Y7079" s="15" t="s">
        <v>48</v>
      </c>
      <c r="Z7079" t="s">
        <v>55</v>
      </c>
      <c r="AA7079" t="s">
        <v>1214</v>
      </c>
      <c r="AB7079">
        <v>18</v>
      </c>
      <c r="AC7079" s="22" t="s">
        <v>1498</v>
      </c>
      <c r="AD7079" s="22" t="s">
        <v>1640</v>
      </c>
      <c r="AE7079" t="s">
        <v>1497</v>
      </c>
    </row>
    <row r="7080" spans="1:31" ht="14.4" x14ac:dyDescent="0.3">
      <c r="A7080">
        <v>59</v>
      </c>
      <c r="B7080" t="s">
        <v>24</v>
      </c>
      <c r="C7080" t="s">
        <v>410</v>
      </c>
      <c r="D7080" t="s">
        <v>411</v>
      </c>
      <c r="E7080">
        <v>2017</v>
      </c>
      <c r="F7080" t="s">
        <v>976</v>
      </c>
      <c r="G7080" t="s">
        <v>977</v>
      </c>
      <c r="H7080" s="3" t="s">
        <v>978</v>
      </c>
      <c r="I7080" s="8">
        <v>-23.436944</v>
      </c>
      <c r="J7080" s="8">
        <v>-45.068888999999999</v>
      </c>
      <c r="K7080" t="s">
        <v>109</v>
      </c>
      <c r="L7080" t="s">
        <v>109</v>
      </c>
      <c r="M7080" t="s">
        <v>979</v>
      </c>
      <c r="N7080" t="s">
        <v>971</v>
      </c>
      <c r="O7080" s="12">
        <v>2014</v>
      </c>
      <c r="P7080" s="12">
        <v>4</v>
      </c>
      <c r="Q7080" s="12">
        <v>2015</v>
      </c>
      <c r="R7080" s="12">
        <v>3</v>
      </c>
      <c r="S7080">
        <v>12</v>
      </c>
      <c r="T7080" s="7">
        <v>12</v>
      </c>
      <c r="U7080">
        <v>6</v>
      </c>
      <c r="V7080" t="s">
        <v>82</v>
      </c>
      <c r="W7080">
        <f t="shared" si="88"/>
        <v>420</v>
      </c>
      <c r="X7080" s="5">
        <v>1</v>
      </c>
      <c r="Y7080" s="15" t="s">
        <v>48</v>
      </c>
      <c r="Z7080" t="s">
        <v>55</v>
      </c>
      <c r="AA7080" t="s">
        <v>258</v>
      </c>
      <c r="AB7080">
        <v>1</v>
      </c>
      <c r="AC7080" s="22" t="s">
        <v>1498</v>
      </c>
      <c r="AD7080" s="22" t="s">
        <v>1640</v>
      </c>
      <c r="AE7080" t="s">
        <v>1497</v>
      </c>
    </row>
    <row r="7081" spans="1:31" ht="14.4" x14ac:dyDescent="0.3">
      <c r="A7081">
        <v>59</v>
      </c>
      <c r="B7081" t="s">
        <v>24</v>
      </c>
      <c r="C7081" t="s">
        <v>410</v>
      </c>
      <c r="D7081" t="s">
        <v>411</v>
      </c>
      <c r="E7081">
        <v>2017</v>
      </c>
      <c r="F7081" t="s">
        <v>976</v>
      </c>
      <c r="G7081" t="s">
        <v>977</v>
      </c>
      <c r="H7081" s="3" t="s">
        <v>978</v>
      </c>
      <c r="I7081" s="8">
        <v>-23.436944</v>
      </c>
      <c r="J7081" s="8">
        <v>-45.068888999999999</v>
      </c>
      <c r="K7081" t="s">
        <v>109</v>
      </c>
      <c r="L7081" t="s">
        <v>109</v>
      </c>
      <c r="M7081" t="s">
        <v>979</v>
      </c>
      <c r="N7081" t="s">
        <v>971</v>
      </c>
      <c r="O7081" s="12">
        <v>2014</v>
      </c>
      <c r="P7081" s="12">
        <v>4</v>
      </c>
      <c r="Q7081" s="12">
        <v>2015</v>
      </c>
      <c r="R7081" s="12">
        <v>3</v>
      </c>
      <c r="S7081">
        <v>12</v>
      </c>
      <c r="T7081" s="7">
        <v>12</v>
      </c>
      <c r="U7081">
        <v>6</v>
      </c>
      <c r="V7081" t="s">
        <v>82</v>
      </c>
      <c r="W7081">
        <f t="shared" si="88"/>
        <v>420</v>
      </c>
      <c r="X7081" s="5">
        <v>1</v>
      </c>
      <c r="Y7081" s="15" t="s">
        <v>48</v>
      </c>
      <c r="Z7081" t="s">
        <v>55</v>
      </c>
      <c r="AA7081" t="s">
        <v>70</v>
      </c>
      <c r="AB7081">
        <v>70</v>
      </c>
      <c r="AC7081" s="22" t="s">
        <v>1498</v>
      </c>
      <c r="AD7081" s="22" t="s">
        <v>1640</v>
      </c>
      <c r="AE7081" t="s">
        <v>1497</v>
      </c>
    </row>
    <row r="7082" spans="1:31" ht="14.4" x14ac:dyDescent="0.3">
      <c r="A7082">
        <v>59</v>
      </c>
      <c r="B7082" t="s">
        <v>24</v>
      </c>
      <c r="C7082" t="s">
        <v>410</v>
      </c>
      <c r="D7082" t="s">
        <v>411</v>
      </c>
      <c r="E7082">
        <v>2017</v>
      </c>
      <c r="F7082" t="s">
        <v>976</v>
      </c>
      <c r="G7082" t="s">
        <v>977</v>
      </c>
      <c r="H7082" s="3" t="s">
        <v>978</v>
      </c>
      <c r="I7082" s="8">
        <v>-23.436944</v>
      </c>
      <c r="J7082" s="8">
        <v>-45.068888999999999</v>
      </c>
      <c r="K7082" t="s">
        <v>109</v>
      </c>
      <c r="L7082" t="s">
        <v>109</v>
      </c>
      <c r="M7082" t="s">
        <v>979</v>
      </c>
      <c r="N7082" t="s">
        <v>971</v>
      </c>
      <c r="O7082" s="12">
        <v>2014</v>
      </c>
      <c r="P7082" s="12">
        <v>4</v>
      </c>
      <c r="Q7082" s="12">
        <v>2015</v>
      </c>
      <c r="R7082" s="12">
        <v>3</v>
      </c>
      <c r="S7082">
        <v>12</v>
      </c>
      <c r="T7082" s="7">
        <v>12</v>
      </c>
      <c r="U7082">
        <v>6</v>
      </c>
      <c r="V7082" t="s">
        <v>82</v>
      </c>
      <c r="W7082">
        <f t="shared" si="88"/>
        <v>420</v>
      </c>
      <c r="X7082" s="5">
        <v>1</v>
      </c>
      <c r="Y7082" s="15" t="s">
        <v>48</v>
      </c>
      <c r="Z7082" t="s">
        <v>55</v>
      </c>
      <c r="AA7082" t="s">
        <v>1063</v>
      </c>
      <c r="AB7082">
        <v>44</v>
      </c>
      <c r="AC7082" s="22" t="s">
        <v>1498</v>
      </c>
      <c r="AD7082" s="22" t="s">
        <v>1640</v>
      </c>
      <c r="AE7082" t="s">
        <v>1497</v>
      </c>
    </row>
    <row r="7083" spans="1:31" ht="14.4" x14ac:dyDescent="0.3">
      <c r="A7083">
        <v>59</v>
      </c>
      <c r="B7083" t="s">
        <v>24</v>
      </c>
      <c r="C7083" t="s">
        <v>410</v>
      </c>
      <c r="D7083" t="s">
        <v>411</v>
      </c>
      <c r="E7083">
        <v>2017</v>
      </c>
      <c r="F7083" t="s">
        <v>976</v>
      </c>
      <c r="G7083" t="s">
        <v>977</v>
      </c>
      <c r="H7083" s="3" t="s">
        <v>978</v>
      </c>
      <c r="I7083" s="8">
        <v>-23.436944</v>
      </c>
      <c r="J7083" s="8">
        <v>-45.068888999999999</v>
      </c>
      <c r="K7083" t="s">
        <v>109</v>
      </c>
      <c r="L7083" t="s">
        <v>109</v>
      </c>
      <c r="M7083" t="s">
        <v>979</v>
      </c>
      <c r="N7083" t="s">
        <v>971</v>
      </c>
      <c r="O7083" s="12">
        <v>2014</v>
      </c>
      <c r="P7083" s="12">
        <v>4</v>
      </c>
      <c r="Q7083" s="12">
        <v>2015</v>
      </c>
      <c r="R7083" s="12">
        <v>3</v>
      </c>
      <c r="S7083">
        <v>12</v>
      </c>
      <c r="T7083" s="7">
        <v>12</v>
      </c>
      <c r="U7083">
        <v>6</v>
      </c>
      <c r="V7083" t="s">
        <v>82</v>
      </c>
      <c r="W7083">
        <f t="shared" si="88"/>
        <v>420</v>
      </c>
      <c r="X7083" s="5">
        <v>1</v>
      </c>
      <c r="Y7083" s="15" t="s">
        <v>48</v>
      </c>
      <c r="Z7083" t="s">
        <v>55</v>
      </c>
      <c r="AA7083" t="s">
        <v>1053</v>
      </c>
      <c r="AB7083">
        <v>56</v>
      </c>
      <c r="AC7083" s="22" t="s">
        <v>1498</v>
      </c>
      <c r="AD7083" s="22" t="s">
        <v>1640</v>
      </c>
      <c r="AE7083" t="s">
        <v>1497</v>
      </c>
    </row>
    <row r="7084" spans="1:31" ht="14.4" x14ac:dyDescent="0.3">
      <c r="A7084">
        <v>59</v>
      </c>
      <c r="B7084" t="s">
        <v>24</v>
      </c>
      <c r="C7084" t="s">
        <v>410</v>
      </c>
      <c r="D7084" t="s">
        <v>411</v>
      </c>
      <c r="E7084">
        <v>2017</v>
      </c>
      <c r="F7084" t="s">
        <v>976</v>
      </c>
      <c r="G7084" t="s">
        <v>977</v>
      </c>
      <c r="H7084" s="3" t="s">
        <v>978</v>
      </c>
      <c r="I7084" s="8">
        <v>-23.436944</v>
      </c>
      <c r="J7084" s="8">
        <v>-45.068888999999999</v>
      </c>
      <c r="K7084" t="s">
        <v>109</v>
      </c>
      <c r="L7084" t="s">
        <v>109</v>
      </c>
      <c r="M7084" t="s">
        <v>979</v>
      </c>
      <c r="N7084" t="s">
        <v>971</v>
      </c>
      <c r="O7084" s="12">
        <v>2014</v>
      </c>
      <c r="P7084" s="12">
        <v>4</v>
      </c>
      <c r="Q7084" s="12">
        <v>2015</v>
      </c>
      <c r="R7084" s="12">
        <v>3</v>
      </c>
      <c r="S7084">
        <v>12</v>
      </c>
      <c r="T7084" s="7">
        <v>12</v>
      </c>
      <c r="U7084">
        <v>6</v>
      </c>
      <c r="V7084" t="s">
        <v>82</v>
      </c>
      <c r="W7084">
        <f t="shared" si="88"/>
        <v>420</v>
      </c>
      <c r="X7084" s="5">
        <v>1</v>
      </c>
      <c r="Y7084" s="15" t="s">
        <v>48</v>
      </c>
      <c r="Z7084" t="s">
        <v>55</v>
      </c>
      <c r="AA7084" t="s">
        <v>73</v>
      </c>
      <c r="AB7084">
        <v>10</v>
      </c>
      <c r="AC7084" s="22" t="s">
        <v>1498</v>
      </c>
      <c r="AD7084" s="22" t="s">
        <v>1640</v>
      </c>
      <c r="AE7084" t="s">
        <v>1497</v>
      </c>
    </row>
    <row r="7085" spans="1:31" ht="14.4" x14ac:dyDescent="0.3">
      <c r="A7085">
        <v>59</v>
      </c>
      <c r="B7085" t="s">
        <v>24</v>
      </c>
      <c r="C7085" t="s">
        <v>410</v>
      </c>
      <c r="D7085" t="s">
        <v>411</v>
      </c>
      <c r="E7085">
        <v>2017</v>
      </c>
      <c r="F7085" t="s">
        <v>976</v>
      </c>
      <c r="G7085" t="s">
        <v>977</v>
      </c>
      <c r="H7085" s="3" t="s">
        <v>978</v>
      </c>
      <c r="I7085" s="8">
        <v>-23.436944</v>
      </c>
      <c r="J7085" s="8">
        <v>-45.068888999999999</v>
      </c>
      <c r="K7085" t="s">
        <v>109</v>
      </c>
      <c r="L7085" t="s">
        <v>109</v>
      </c>
      <c r="M7085" t="s">
        <v>979</v>
      </c>
      <c r="N7085" t="s">
        <v>971</v>
      </c>
      <c r="O7085" s="12">
        <v>2014</v>
      </c>
      <c r="P7085" s="12">
        <v>4</v>
      </c>
      <c r="Q7085" s="12">
        <v>2015</v>
      </c>
      <c r="R7085" s="12">
        <v>3</v>
      </c>
      <c r="S7085">
        <v>12</v>
      </c>
      <c r="T7085" s="7">
        <v>12</v>
      </c>
      <c r="U7085">
        <v>6</v>
      </c>
      <c r="V7085" t="s">
        <v>82</v>
      </c>
      <c r="W7085">
        <f t="shared" si="88"/>
        <v>420</v>
      </c>
      <c r="X7085" s="5">
        <v>1</v>
      </c>
      <c r="Y7085" s="15" t="s">
        <v>48</v>
      </c>
      <c r="Z7085" t="s">
        <v>55</v>
      </c>
      <c r="AA7085" t="s">
        <v>265</v>
      </c>
      <c r="AB7085">
        <v>0</v>
      </c>
      <c r="AC7085" s="22" t="s">
        <v>1498</v>
      </c>
      <c r="AD7085" s="22" t="s">
        <v>1640</v>
      </c>
      <c r="AE7085" t="s">
        <v>1497</v>
      </c>
    </row>
    <row r="7086" spans="1:31" ht="14.4" x14ac:dyDescent="0.3">
      <c r="A7086">
        <v>59</v>
      </c>
      <c r="B7086" t="s">
        <v>24</v>
      </c>
      <c r="C7086" t="s">
        <v>410</v>
      </c>
      <c r="D7086" t="s">
        <v>411</v>
      </c>
      <c r="E7086">
        <v>2017</v>
      </c>
      <c r="F7086" t="s">
        <v>976</v>
      </c>
      <c r="G7086" t="s">
        <v>977</v>
      </c>
      <c r="H7086" s="3" t="s">
        <v>978</v>
      </c>
      <c r="I7086" s="8">
        <v>-23.436944</v>
      </c>
      <c r="J7086" s="8">
        <v>-45.068888999999999</v>
      </c>
      <c r="K7086" t="s">
        <v>109</v>
      </c>
      <c r="L7086" t="s">
        <v>109</v>
      </c>
      <c r="M7086" t="s">
        <v>979</v>
      </c>
      <c r="N7086" t="s">
        <v>971</v>
      </c>
      <c r="O7086" s="12">
        <v>2014</v>
      </c>
      <c r="P7086" s="12">
        <v>4</v>
      </c>
      <c r="Q7086" s="12">
        <v>2015</v>
      </c>
      <c r="R7086" s="12">
        <v>3</v>
      </c>
      <c r="S7086">
        <v>12</v>
      </c>
      <c r="T7086" s="7">
        <v>12</v>
      </c>
      <c r="U7086">
        <v>6</v>
      </c>
      <c r="V7086" t="s">
        <v>82</v>
      </c>
      <c r="W7086">
        <f t="shared" si="88"/>
        <v>420</v>
      </c>
      <c r="X7086" s="5">
        <v>1</v>
      </c>
      <c r="Y7086" s="15" t="s">
        <v>48</v>
      </c>
      <c r="Z7086" t="s">
        <v>55</v>
      </c>
      <c r="AA7086" t="s">
        <v>876</v>
      </c>
      <c r="AB7086">
        <v>2</v>
      </c>
      <c r="AC7086" s="22" t="s">
        <v>1498</v>
      </c>
      <c r="AD7086" s="22" t="s">
        <v>1640</v>
      </c>
      <c r="AE7086" t="s">
        <v>1497</v>
      </c>
    </row>
    <row r="7087" spans="1:31" ht="14.4" x14ac:dyDescent="0.3">
      <c r="A7087">
        <v>59</v>
      </c>
      <c r="B7087" t="s">
        <v>24</v>
      </c>
      <c r="C7087" t="s">
        <v>410</v>
      </c>
      <c r="D7087" t="s">
        <v>411</v>
      </c>
      <c r="E7087">
        <v>2017</v>
      </c>
      <c r="F7087" t="s">
        <v>976</v>
      </c>
      <c r="G7087" t="s">
        <v>977</v>
      </c>
      <c r="H7087" s="3" t="s">
        <v>978</v>
      </c>
      <c r="I7087" s="8">
        <v>-23.436944</v>
      </c>
      <c r="J7087" s="8">
        <v>-45.068888999999999</v>
      </c>
      <c r="K7087" t="s">
        <v>109</v>
      </c>
      <c r="L7087" t="s">
        <v>109</v>
      </c>
      <c r="M7087" t="s">
        <v>979</v>
      </c>
      <c r="N7087" t="s">
        <v>971</v>
      </c>
      <c r="O7087" s="12">
        <v>2014</v>
      </c>
      <c r="P7087" s="12">
        <v>4</v>
      </c>
      <c r="Q7087" s="12">
        <v>2015</v>
      </c>
      <c r="R7087" s="12">
        <v>3</v>
      </c>
      <c r="S7087">
        <v>12</v>
      </c>
      <c r="T7087" s="7">
        <v>12</v>
      </c>
      <c r="U7087">
        <v>6</v>
      </c>
      <c r="V7087" t="s">
        <v>82</v>
      </c>
      <c r="W7087">
        <f t="shared" si="88"/>
        <v>420</v>
      </c>
      <c r="X7087" s="5">
        <v>1</v>
      </c>
      <c r="Y7087" s="15" t="s">
        <v>48</v>
      </c>
      <c r="Z7087" t="s">
        <v>55</v>
      </c>
      <c r="AA7087" t="s">
        <v>76</v>
      </c>
      <c r="AB7087">
        <v>7</v>
      </c>
      <c r="AC7087" s="22" t="s">
        <v>1498</v>
      </c>
      <c r="AD7087" s="22" t="s">
        <v>1640</v>
      </c>
      <c r="AE7087" t="s">
        <v>1497</v>
      </c>
    </row>
    <row r="7088" spans="1:31" ht="14.4" x14ac:dyDescent="0.3">
      <c r="A7088">
        <v>59</v>
      </c>
      <c r="B7088" t="s">
        <v>24</v>
      </c>
      <c r="C7088" t="s">
        <v>410</v>
      </c>
      <c r="D7088" t="s">
        <v>411</v>
      </c>
      <c r="E7088">
        <v>2017</v>
      </c>
      <c r="F7088" t="s">
        <v>976</v>
      </c>
      <c r="G7088" t="s">
        <v>977</v>
      </c>
      <c r="H7088" s="3" t="s">
        <v>978</v>
      </c>
      <c r="I7088" s="8">
        <v>-23.436944</v>
      </c>
      <c r="J7088" s="8">
        <v>-45.068888999999999</v>
      </c>
      <c r="K7088" t="s">
        <v>109</v>
      </c>
      <c r="L7088" t="s">
        <v>109</v>
      </c>
      <c r="M7088" t="s">
        <v>979</v>
      </c>
      <c r="N7088" t="s">
        <v>971</v>
      </c>
      <c r="O7088" s="12">
        <v>2014</v>
      </c>
      <c r="P7088" s="12">
        <v>4</v>
      </c>
      <c r="Q7088" s="12">
        <v>2015</v>
      </c>
      <c r="R7088" s="12">
        <v>3</v>
      </c>
      <c r="S7088">
        <v>12</v>
      </c>
      <c r="T7088" s="7">
        <v>12</v>
      </c>
      <c r="U7088">
        <v>6</v>
      </c>
      <c r="V7088" t="s">
        <v>82</v>
      </c>
      <c r="W7088">
        <f t="shared" si="88"/>
        <v>420</v>
      </c>
      <c r="X7088" s="5">
        <v>1</v>
      </c>
      <c r="Y7088" s="15" t="s">
        <v>48</v>
      </c>
      <c r="Z7088" t="s">
        <v>55</v>
      </c>
      <c r="AA7088" t="s">
        <v>1056</v>
      </c>
      <c r="AB7088">
        <v>77</v>
      </c>
      <c r="AC7088" s="22" t="s">
        <v>1498</v>
      </c>
      <c r="AD7088" s="22" t="s">
        <v>1640</v>
      </c>
      <c r="AE7088" t="s">
        <v>1497</v>
      </c>
    </row>
    <row r="7089" spans="1:31" ht="14.4" x14ac:dyDescent="0.3">
      <c r="A7089">
        <v>59</v>
      </c>
      <c r="B7089" t="s">
        <v>24</v>
      </c>
      <c r="C7089" t="s">
        <v>410</v>
      </c>
      <c r="D7089" t="s">
        <v>411</v>
      </c>
      <c r="E7089">
        <v>2017</v>
      </c>
      <c r="F7089" t="s">
        <v>976</v>
      </c>
      <c r="G7089" t="s">
        <v>977</v>
      </c>
      <c r="H7089" s="3" t="s">
        <v>978</v>
      </c>
      <c r="I7089" s="8">
        <v>-23.436944</v>
      </c>
      <c r="J7089" s="8">
        <v>-45.068888999999999</v>
      </c>
      <c r="K7089" t="s">
        <v>109</v>
      </c>
      <c r="L7089" t="s">
        <v>109</v>
      </c>
      <c r="M7089" t="s">
        <v>979</v>
      </c>
      <c r="N7089" t="s">
        <v>971</v>
      </c>
      <c r="O7089" s="12">
        <v>2014</v>
      </c>
      <c r="P7089" s="12">
        <v>4</v>
      </c>
      <c r="Q7089" s="12">
        <v>2015</v>
      </c>
      <c r="R7089" s="12">
        <v>3</v>
      </c>
      <c r="S7089">
        <v>12</v>
      </c>
      <c r="T7089" s="7">
        <v>12</v>
      </c>
      <c r="U7089">
        <v>6</v>
      </c>
      <c r="V7089" t="s">
        <v>82</v>
      </c>
      <c r="W7089">
        <f t="shared" si="88"/>
        <v>420</v>
      </c>
      <c r="X7089" s="5">
        <v>1</v>
      </c>
      <c r="Y7089" s="15" t="s">
        <v>48</v>
      </c>
      <c r="Z7089" t="s">
        <v>83</v>
      </c>
      <c r="AA7089" t="s">
        <v>84</v>
      </c>
      <c r="AB7089">
        <v>9</v>
      </c>
      <c r="AC7089" s="22" t="s">
        <v>1498</v>
      </c>
      <c r="AD7089" s="22" t="s">
        <v>1640</v>
      </c>
      <c r="AE7089" t="s">
        <v>1497</v>
      </c>
    </row>
    <row r="7090" spans="1:31" ht="14.4" x14ac:dyDescent="0.3">
      <c r="A7090">
        <v>59</v>
      </c>
      <c r="B7090" t="s">
        <v>24</v>
      </c>
      <c r="C7090" t="s">
        <v>410</v>
      </c>
      <c r="D7090" t="s">
        <v>411</v>
      </c>
      <c r="E7090">
        <v>2017</v>
      </c>
      <c r="F7090" t="s">
        <v>976</v>
      </c>
      <c r="G7090" t="s">
        <v>977</v>
      </c>
      <c r="H7090" s="3" t="s">
        <v>978</v>
      </c>
      <c r="I7090" s="8">
        <v>-23.436944</v>
      </c>
      <c r="J7090" s="8">
        <v>-45.068888999999999</v>
      </c>
      <c r="K7090" t="s">
        <v>109</v>
      </c>
      <c r="L7090" t="s">
        <v>109</v>
      </c>
      <c r="M7090" t="s">
        <v>979</v>
      </c>
      <c r="N7090" t="s">
        <v>971</v>
      </c>
      <c r="O7090" s="12">
        <v>2014</v>
      </c>
      <c r="P7090" s="12">
        <v>4</v>
      </c>
      <c r="Q7090" s="12">
        <v>2015</v>
      </c>
      <c r="R7090" s="12">
        <v>3</v>
      </c>
      <c r="S7090">
        <v>12</v>
      </c>
      <c r="T7090" s="7">
        <v>12</v>
      </c>
      <c r="U7090">
        <v>6</v>
      </c>
      <c r="V7090" t="s">
        <v>82</v>
      </c>
      <c r="W7090">
        <f t="shared" si="88"/>
        <v>420</v>
      </c>
      <c r="X7090" s="5">
        <v>1</v>
      </c>
      <c r="Y7090" s="15" t="s">
        <v>48</v>
      </c>
      <c r="Z7090" t="s">
        <v>83</v>
      </c>
      <c r="AA7090" t="s">
        <v>87</v>
      </c>
      <c r="AB7090">
        <v>19</v>
      </c>
      <c r="AC7090" s="22" t="s">
        <v>1498</v>
      </c>
      <c r="AD7090" s="22" t="s">
        <v>1640</v>
      </c>
      <c r="AE7090" t="s">
        <v>1497</v>
      </c>
    </row>
    <row r="7091" spans="1:31" ht="14.4" x14ac:dyDescent="0.3">
      <c r="A7091">
        <v>59</v>
      </c>
      <c r="B7091" t="s">
        <v>24</v>
      </c>
      <c r="C7091" t="s">
        <v>410</v>
      </c>
      <c r="D7091" t="s">
        <v>411</v>
      </c>
      <c r="E7091">
        <v>2017</v>
      </c>
      <c r="F7091" t="s">
        <v>976</v>
      </c>
      <c r="G7091" t="s">
        <v>977</v>
      </c>
      <c r="H7091" s="3" t="s">
        <v>978</v>
      </c>
      <c r="I7091" s="8">
        <v>-23.436944</v>
      </c>
      <c r="J7091" s="8">
        <v>-45.068888999999999</v>
      </c>
      <c r="K7091" t="s">
        <v>109</v>
      </c>
      <c r="L7091" t="s">
        <v>109</v>
      </c>
      <c r="M7091" t="s">
        <v>979</v>
      </c>
      <c r="N7091" t="s">
        <v>971</v>
      </c>
      <c r="O7091" s="12">
        <v>2014</v>
      </c>
      <c r="P7091" s="12">
        <v>4</v>
      </c>
      <c r="Q7091" s="12">
        <v>2015</v>
      </c>
      <c r="R7091" s="12">
        <v>3</v>
      </c>
      <c r="S7091">
        <v>12</v>
      </c>
      <c r="T7091" s="7">
        <v>12</v>
      </c>
      <c r="U7091">
        <v>6</v>
      </c>
      <c r="V7091" t="s">
        <v>82</v>
      </c>
      <c r="W7091">
        <f t="shared" si="88"/>
        <v>420</v>
      </c>
      <c r="X7091" s="5">
        <v>1</v>
      </c>
      <c r="Y7091" s="15" t="s">
        <v>48</v>
      </c>
      <c r="Z7091" t="s">
        <v>83</v>
      </c>
      <c r="AA7091" t="s">
        <v>1069</v>
      </c>
      <c r="AB7091">
        <v>1</v>
      </c>
      <c r="AC7091" s="22" t="s">
        <v>1498</v>
      </c>
      <c r="AD7091" s="22" t="s">
        <v>1640</v>
      </c>
      <c r="AE7091" t="s">
        <v>1497</v>
      </c>
    </row>
    <row r="7092" spans="1:31" ht="14.4" x14ac:dyDescent="0.3">
      <c r="A7092">
        <v>59</v>
      </c>
      <c r="B7092" t="s">
        <v>24</v>
      </c>
      <c r="C7092" t="s">
        <v>410</v>
      </c>
      <c r="D7092" t="s">
        <v>411</v>
      </c>
      <c r="E7092">
        <v>2017</v>
      </c>
      <c r="F7092" t="s">
        <v>976</v>
      </c>
      <c r="G7092" t="s">
        <v>977</v>
      </c>
      <c r="H7092" s="3" t="s">
        <v>978</v>
      </c>
      <c r="I7092" s="8">
        <v>-23.436944</v>
      </c>
      <c r="J7092" s="8">
        <v>-45.068888999999999</v>
      </c>
      <c r="K7092" t="s">
        <v>109</v>
      </c>
      <c r="L7092" t="s">
        <v>109</v>
      </c>
      <c r="M7092" t="s">
        <v>979</v>
      </c>
      <c r="N7092" t="s">
        <v>971</v>
      </c>
      <c r="O7092" s="12">
        <v>2014</v>
      </c>
      <c r="P7092" s="12">
        <v>4</v>
      </c>
      <c r="Q7092" s="12">
        <v>2015</v>
      </c>
      <c r="R7092" s="12">
        <v>3</v>
      </c>
      <c r="S7092">
        <v>12</v>
      </c>
      <c r="T7092" s="7">
        <v>12</v>
      </c>
      <c r="U7092">
        <v>6</v>
      </c>
      <c r="V7092" t="s">
        <v>82</v>
      </c>
      <c r="W7092">
        <f t="shared" si="88"/>
        <v>420</v>
      </c>
      <c r="X7092" s="5">
        <v>1</v>
      </c>
      <c r="Y7092" s="15" t="s">
        <v>48</v>
      </c>
      <c r="Z7092" t="s">
        <v>90</v>
      </c>
      <c r="AA7092" t="s">
        <v>91</v>
      </c>
      <c r="AB7092">
        <v>1</v>
      </c>
      <c r="AC7092" s="22" t="s">
        <v>1498</v>
      </c>
      <c r="AD7092" s="22" t="s">
        <v>1640</v>
      </c>
      <c r="AE7092" t="s">
        <v>1497</v>
      </c>
    </row>
    <row r="7093" spans="1:31" ht="14.4" x14ac:dyDescent="0.3">
      <c r="A7093">
        <v>60</v>
      </c>
      <c r="B7093" t="s">
        <v>24</v>
      </c>
      <c r="C7093" t="s">
        <v>422</v>
      </c>
      <c r="D7093" t="s">
        <v>37</v>
      </c>
      <c r="E7093">
        <v>2012</v>
      </c>
      <c r="F7093" t="s">
        <v>980</v>
      </c>
      <c r="G7093" t="s">
        <v>981</v>
      </c>
      <c r="H7093" s="3" t="s">
        <v>982</v>
      </c>
      <c r="I7093" s="8">
        <v>-22.35</v>
      </c>
      <c r="J7093" s="8">
        <v>-49.008333</v>
      </c>
      <c r="K7093">
        <v>12740000</v>
      </c>
      <c r="L7093" t="s">
        <v>67</v>
      </c>
      <c r="M7093" t="s">
        <v>983</v>
      </c>
      <c r="N7093" t="s">
        <v>984</v>
      </c>
      <c r="O7093" s="12">
        <v>1996</v>
      </c>
      <c r="P7093" s="12">
        <v>8</v>
      </c>
      <c r="Q7093" s="12">
        <v>1999</v>
      </c>
      <c r="R7093" s="12">
        <v>9</v>
      </c>
      <c r="S7093">
        <v>38</v>
      </c>
      <c r="T7093" s="7">
        <v>38</v>
      </c>
      <c r="U7093">
        <v>4</v>
      </c>
      <c r="V7093" t="s">
        <v>53</v>
      </c>
      <c r="W7093">
        <f t="shared" ref="W7093:W7147" si="89">24*3*60</f>
        <v>4320</v>
      </c>
      <c r="X7093" s="5">
        <v>6</v>
      </c>
      <c r="Y7093" s="15" t="s">
        <v>48</v>
      </c>
      <c r="Z7093" t="s">
        <v>49</v>
      </c>
      <c r="AA7093" t="s">
        <v>52</v>
      </c>
      <c r="AB7093">
        <v>3</v>
      </c>
      <c r="AC7093" s="3" t="s">
        <v>1500</v>
      </c>
      <c r="AD7093" s="3" t="s">
        <v>1641</v>
      </c>
      <c r="AE7093" s="3" t="s">
        <v>1499</v>
      </c>
    </row>
    <row r="7094" spans="1:31" ht="14.4" x14ac:dyDescent="0.3">
      <c r="A7094">
        <v>60</v>
      </c>
      <c r="B7094" t="s">
        <v>24</v>
      </c>
      <c r="C7094" t="s">
        <v>422</v>
      </c>
      <c r="D7094" t="s">
        <v>37</v>
      </c>
      <c r="E7094">
        <v>2012</v>
      </c>
      <c r="F7094" t="s">
        <v>980</v>
      </c>
      <c r="G7094" t="s">
        <v>981</v>
      </c>
      <c r="H7094" s="3" t="s">
        <v>982</v>
      </c>
      <c r="I7094" s="8">
        <v>-22.35</v>
      </c>
      <c r="J7094" s="8">
        <v>-49.008333</v>
      </c>
      <c r="K7094">
        <v>12740000</v>
      </c>
      <c r="L7094" t="s">
        <v>67</v>
      </c>
      <c r="M7094" t="s">
        <v>983</v>
      </c>
      <c r="N7094" t="s">
        <v>984</v>
      </c>
      <c r="O7094" s="12">
        <v>1996</v>
      </c>
      <c r="P7094" s="12">
        <v>8</v>
      </c>
      <c r="Q7094" s="12">
        <v>1999</v>
      </c>
      <c r="R7094" s="12">
        <v>9</v>
      </c>
      <c r="S7094">
        <v>38</v>
      </c>
      <c r="T7094" s="7">
        <v>38</v>
      </c>
      <c r="U7094">
        <v>4</v>
      </c>
      <c r="V7094" t="s">
        <v>53</v>
      </c>
      <c r="W7094">
        <f t="shared" si="89"/>
        <v>4320</v>
      </c>
      <c r="X7094" s="5">
        <v>6</v>
      </c>
      <c r="Y7094" s="15" t="s">
        <v>48</v>
      </c>
      <c r="Z7094" t="s">
        <v>55</v>
      </c>
      <c r="AA7094" t="s">
        <v>1065</v>
      </c>
      <c r="AB7094">
        <v>27</v>
      </c>
      <c r="AC7094" s="3" t="s">
        <v>1500</v>
      </c>
      <c r="AD7094" s="3" t="s">
        <v>1641</v>
      </c>
      <c r="AE7094" s="3" t="s">
        <v>1499</v>
      </c>
    </row>
    <row r="7095" spans="1:31" ht="14.4" x14ac:dyDescent="0.3">
      <c r="A7095">
        <v>60</v>
      </c>
      <c r="B7095" t="s">
        <v>24</v>
      </c>
      <c r="C7095" t="s">
        <v>422</v>
      </c>
      <c r="D7095" t="s">
        <v>37</v>
      </c>
      <c r="E7095">
        <v>2012</v>
      </c>
      <c r="F7095" t="s">
        <v>980</v>
      </c>
      <c r="G7095" t="s">
        <v>981</v>
      </c>
      <c r="H7095" s="3" t="s">
        <v>982</v>
      </c>
      <c r="I7095" s="8">
        <v>-22.35</v>
      </c>
      <c r="J7095" s="8">
        <v>-49.008333</v>
      </c>
      <c r="K7095">
        <v>12740000</v>
      </c>
      <c r="L7095" t="s">
        <v>67</v>
      </c>
      <c r="M7095" t="s">
        <v>983</v>
      </c>
      <c r="N7095" t="s">
        <v>984</v>
      </c>
      <c r="O7095" s="12">
        <v>1996</v>
      </c>
      <c r="P7095" s="12">
        <v>8</v>
      </c>
      <c r="Q7095" s="12">
        <v>1999</v>
      </c>
      <c r="R7095" s="12">
        <v>9</v>
      </c>
      <c r="S7095">
        <v>38</v>
      </c>
      <c r="T7095" s="7">
        <v>38</v>
      </c>
      <c r="U7095">
        <v>4</v>
      </c>
      <c r="V7095" t="s">
        <v>53</v>
      </c>
      <c r="W7095">
        <f t="shared" si="89"/>
        <v>4320</v>
      </c>
      <c r="X7095" s="5">
        <v>6</v>
      </c>
      <c r="Y7095" s="15" t="s">
        <v>48</v>
      </c>
      <c r="Z7095" t="s">
        <v>55</v>
      </c>
      <c r="AA7095" t="s">
        <v>249</v>
      </c>
      <c r="AB7095">
        <v>0</v>
      </c>
      <c r="AC7095" s="3" t="s">
        <v>1500</v>
      </c>
      <c r="AD7095" s="3" t="s">
        <v>1641</v>
      </c>
      <c r="AE7095" s="3" t="s">
        <v>1499</v>
      </c>
    </row>
    <row r="7096" spans="1:31" ht="14.4" x14ac:dyDescent="0.3">
      <c r="A7096">
        <v>60</v>
      </c>
      <c r="B7096" t="s">
        <v>24</v>
      </c>
      <c r="C7096" t="s">
        <v>422</v>
      </c>
      <c r="D7096" t="s">
        <v>37</v>
      </c>
      <c r="E7096">
        <v>2012</v>
      </c>
      <c r="F7096" t="s">
        <v>980</v>
      </c>
      <c r="G7096" t="s">
        <v>981</v>
      </c>
      <c r="H7096" s="3" t="s">
        <v>982</v>
      </c>
      <c r="I7096" s="8">
        <v>-22.35</v>
      </c>
      <c r="J7096" s="8">
        <v>-49.008333</v>
      </c>
      <c r="K7096">
        <v>12740000</v>
      </c>
      <c r="L7096" t="s">
        <v>67</v>
      </c>
      <c r="M7096" t="s">
        <v>983</v>
      </c>
      <c r="N7096" t="s">
        <v>984</v>
      </c>
      <c r="O7096" s="12">
        <v>1996</v>
      </c>
      <c r="P7096" s="12">
        <v>8</v>
      </c>
      <c r="Q7096" s="12">
        <v>1999</v>
      </c>
      <c r="R7096" s="12">
        <v>9</v>
      </c>
      <c r="S7096">
        <v>38</v>
      </c>
      <c r="T7096" s="7">
        <v>38</v>
      </c>
      <c r="U7096">
        <v>4</v>
      </c>
      <c r="V7096" t="s">
        <v>53</v>
      </c>
      <c r="W7096">
        <f t="shared" si="89"/>
        <v>4320</v>
      </c>
      <c r="X7096" s="5">
        <v>6</v>
      </c>
      <c r="Y7096" s="15" t="s">
        <v>48</v>
      </c>
      <c r="Z7096" t="s">
        <v>55</v>
      </c>
      <c r="AA7096" t="s">
        <v>56</v>
      </c>
      <c r="AB7096">
        <v>3</v>
      </c>
      <c r="AC7096" s="3" t="s">
        <v>1500</v>
      </c>
      <c r="AD7096" s="3" t="s">
        <v>1641</v>
      </c>
      <c r="AE7096" s="3" t="s">
        <v>1499</v>
      </c>
    </row>
    <row r="7097" spans="1:31" ht="14.4" x14ac:dyDescent="0.3">
      <c r="A7097">
        <v>60</v>
      </c>
      <c r="B7097" t="s">
        <v>24</v>
      </c>
      <c r="C7097" t="s">
        <v>422</v>
      </c>
      <c r="D7097" t="s">
        <v>37</v>
      </c>
      <c r="E7097">
        <v>2012</v>
      </c>
      <c r="F7097" t="s">
        <v>980</v>
      </c>
      <c r="G7097" t="s">
        <v>981</v>
      </c>
      <c r="H7097" s="3" t="s">
        <v>982</v>
      </c>
      <c r="I7097" s="8">
        <v>-22.35</v>
      </c>
      <c r="J7097" s="8">
        <v>-49.008333</v>
      </c>
      <c r="K7097">
        <v>12740000</v>
      </c>
      <c r="L7097" t="s">
        <v>67</v>
      </c>
      <c r="M7097" t="s">
        <v>983</v>
      </c>
      <c r="N7097" t="s">
        <v>984</v>
      </c>
      <c r="O7097" s="12">
        <v>1996</v>
      </c>
      <c r="P7097" s="12">
        <v>8</v>
      </c>
      <c r="Q7097" s="12">
        <v>1999</v>
      </c>
      <c r="R7097" s="12">
        <v>9</v>
      </c>
      <c r="S7097">
        <v>38</v>
      </c>
      <c r="T7097" s="7">
        <v>38</v>
      </c>
      <c r="U7097">
        <v>4</v>
      </c>
      <c r="V7097" t="s">
        <v>53</v>
      </c>
      <c r="W7097">
        <f t="shared" si="89"/>
        <v>4320</v>
      </c>
      <c r="X7097" s="5">
        <v>6</v>
      </c>
      <c r="Y7097" s="15" t="s">
        <v>48</v>
      </c>
      <c r="Z7097" t="s">
        <v>55</v>
      </c>
      <c r="AA7097" t="s">
        <v>62</v>
      </c>
      <c r="AB7097">
        <v>47</v>
      </c>
      <c r="AC7097" s="3" t="s">
        <v>1500</v>
      </c>
      <c r="AD7097" s="3" t="s">
        <v>1641</v>
      </c>
      <c r="AE7097" s="3" t="s">
        <v>1499</v>
      </c>
    </row>
    <row r="7098" spans="1:31" ht="14.4" x14ac:dyDescent="0.3">
      <c r="A7098">
        <v>60</v>
      </c>
      <c r="B7098" t="s">
        <v>24</v>
      </c>
      <c r="C7098" t="s">
        <v>422</v>
      </c>
      <c r="D7098" t="s">
        <v>37</v>
      </c>
      <c r="E7098">
        <v>2012</v>
      </c>
      <c r="F7098" t="s">
        <v>980</v>
      </c>
      <c r="G7098" t="s">
        <v>981</v>
      </c>
      <c r="H7098" s="3" t="s">
        <v>982</v>
      </c>
      <c r="I7098" s="8">
        <v>-22.35</v>
      </c>
      <c r="J7098" s="8">
        <v>-49.008333</v>
      </c>
      <c r="K7098">
        <v>12740000</v>
      </c>
      <c r="L7098" t="s">
        <v>67</v>
      </c>
      <c r="M7098" t="s">
        <v>983</v>
      </c>
      <c r="N7098" t="s">
        <v>984</v>
      </c>
      <c r="O7098" s="12">
        <v>1996</v>
      </c>
      <c r="P7098" s="12">
        <v>8</v>
      </c>
      <c r="Q7098" s="12">
        <v>1999</v>
      </c>
      <c r="R7098" s="12">
        <v>9</v>
      </c>
      <c r="S7098">
        <v>38</v>
      </c>
      <c r="T7098" s="7">
        <v>38</v>
      </c>
      <c r="U7098">
        <v>4</v>
      </c>
      <c r="V7098" t="s">
        <v>53</v>
      </c>
      <c r="W7098">
        <f t="shared" si="89"/>
        <v>4320</v>
      </c>
      <c r="X7098" s="5">
        <v>6</v>
      </c>
      <c r="Y7098" s="15" t="s">
        <v>48</v>
      </c>
      <c r="Z7098" t="s">
        <v>55</v>
      </c>
      <c r="AA7098" t="s">
        <v>258</v>
      </c>
      <c r="AB7098">
        <v>92</v>
      </c>
      <c r="AC7098" s="3" t="s">
        <v>1500</v>
      </c>
      <c r="AD7098" s="3" t="s">
        <v>1641</v>
      </c>
      <c r="AE7098" s="3" t="s">
        <v>1499</v>
      </c>
    </row>
    <row r="7099" spans="1:31" ht="14.4" x14ac:dyDescent="0.3">
      <c r="A7099">
        <v>60</v>
      </c>
      <c r="B7099" t="s">
        <v>24</v>
      </c>
      <c r="C7099" t="s">
        <v>422</v>
      </c>
      <c r="D7099" t="s">
        <v>37</v>
      </c>
      <c r="E7099">
        <v>2012</v>
      </c>
      <c r="F7099" t="s">
        <v>980</v>
      </c>
      <c r="G7099" t="s">
        <v>981</v>
      </c>
      <c r="H7099" s="3" t="s">
        <v>982</v>
      </c>
      <c r="I7099" s="8">
        <v>-22.35</v>
      </c>
      <c r="J7099" s="8">
        <v>-49.008333</v>
      </c>
      <c r="K7099">
        <v>12740000</v>
      </c>
      <c r="L7099" t="s">
        <v>67</v>
      </c>
      <c r="M7099" t="s">
        <v>983</v>
      </c>
      <c r="N7099" t="s">
        <v>984</v>
      </c>
      <c r="O7099" s="12">
        <v>1996</v>
      </c>
      <c r="P7099" s="12">
        <v>8</v>
      </c>
      <c r="Q7099" s="12">
        <v>1999</v>
      </c>
      <c r="R7099" s="12">
        <v>9</v>
      </c>
      <c r="S7099">
        <v>38</v>
      </c>
      <c r="T7099" s="7">
        <v>38</v>
      </c>
      <c r="U7099">
        <v>4</v>
      </c>
      <c r="V7099" t="s">
        <v>53</v>
      </c>
      <c r="W7099">
        <f t="shared" si="89"/>
        <v>4320</v>
      </c>
      <c r="X7099" s="5">
        <v>6</v>
      </c>
      <c r="Y7099" s="15" t="s">
        <v>48</v>
      </c>
      <c r="Z7099" t="s">
        <v>55</v>
      </c>
      <c r="AA7099" t="s">
        <v>70</v>
      </c>
      <c r="AB7099">
        <v>0</v>
      </c>
      <c r="AC7099" s="3" t="s">
        <v>1500</v>
      </c>
      <c r="AD7099" s="3" t="s">
        <v>1641</v>
      </c>
      <c r="AE7099" s="3" t="s">
        <v>1499</v>
      </c>
    </row>
    <row r="7100" spans="1:31" ht="14.4" x14ac:dyDescent="0.3">
      <c r="A7100">
        <v>60</v>
      </c>
      <c r="B7100" t="s">
        <v>24</v>
      </c>
      <c r="C7100" t="s">
        <v>422</v>
      </c>
      <c r="D7100" t="s">
        <v>37</v>
      </c>
      <c r="E7100">
        <v>2012</v>
      </c>
      <c r="F7100" t="s">
        <v>980</v>
      </c>
      <c r="G7100" t="s">
        <v>981</v>
      </c>
      <c r="H7100" s="3" t="s">
        <v>982</v>
      </c>
      <c r="I7100" s="8">
        <v>-22.35</v>
      </c>
      <c r="J7100" s="8">
        <v>-49.008333</v>
      </c>
      <c r="K7100">
        <v>12740000</v>
      </c>
      <c r="L7100" t="s">
        <v>67</v>
      </c>
      <c r="M7100" t="s">
        <v>983</v>
      </c>
      <c r="N7100" t="s">
        <v>984</v>
      </c>
      <c r="O7100" s="12">
        <v>1996</v>
      </c>
      <c r="P7100" s="12">
        <v>8</v>
      </c>
      <c r="Q7100" s="12">
        <v>1999</v>
      </c>
      <c r="R7100" s="12">
        <v>9</v>
      </c>
      <c r="S7100">
        <v>38</v>
      </c>
      <c r="T7100" s="7">
        <v>38</v>
      </c>
      <c r="U7100">
        <v>4</v>
      </c>
      <c r="V7100" t="s">
        <v>53</v>
      </c>
      <c r="W7100">
        <f t="shared" si="89"/>
        <v>4320</v>
      </c>
      <c r="X7100" s="5">
        <v>6</v>
      </c>
      <c r="Y7100" s="15" t="s">
        <v>48</v>
      </c>
      <c r="Z7100" t="s">
        <v>55</v>
      </c>
      <c r="AA7100" t="s">
        <v>73</v>
      </c>
      <c r="AB7100">
        <v>0</v>
      </c>
      <c r="AC7100" s="3" t="s">
        <v>1500</v>
      </c>
      <c r="AD7100" s="3" t="s">
        <v>1641</v>
      </c>
      <c r="AE7100" s="3" t="s">
        <v>1499</v>
      </c>
    </row>
    <row r="7101" spans="1:31" ht="14.4" x14ac:dyDescent="0.3">
      <c r="A7101">
        <v>60</v>
      </c>
      <c r="B7101" t="s">
        <v>24</v>
      </c>
      <c r="C7101" t="s">
        <v>422</v>
      </c>
      <c r="D7101" t="s">
        <v>37</v>
      </c>
      <c r="E7101">
        <v>2012</v>
      </c>
      <c r="F7101" t="s">
        <v>980</v>
      </c>
      <c r="G7101" t="s">
        <v>981</v>
      </c>
      <c r="H7101" s="3" t="s">
        <v>982</v>
      </c>
      <c r="I7101" s="8">
        <v>-22.35</v>
      </c>
      <c r="J7101" s="8">
        <v>-49.008333</v>
      </c>
      <c r="K7101">
        <v>12740000</v>
      </c>
      <c r="L7101" t="s">
        <v>67</v>
      </c>
      <c r="M7101" t="s">
        <v>983</v>
      </c>
      <c r="N7101" t="s">
        <v>984</v>
      </c>
      <c r="O7101" s="12">
        <v>1996</v>
      </c>
      <c r="P7101" s="12">
        <v>8</v>
      </c>
      <c r="Q7101" s="12">
        <v>1999</v>
      </c>
      <c r="R7101" s="12">
        <v>9</v>
      </c>
      <c r="S7101">
        <v>38</v>
      </c>
      <c r="T7101" s="7">
        <v>38</v>
      </c>
      <c r="U7101">
        <v>4</v>
      </c>
      <c r="V7101" t="s">
        <v>53</v>
      </c>
      <c r="W7101">
        <f t="shared" si="89"/>
        <v>4320</v>
      </c>
      <c r="X7101" s="5">
        <v>6</v>
      </c>
      <c r="Y7101" s="15" t="s">
        <v>48</v>
      </c>
      <c r="Z7101" t="s">
        <v>55</v>
      </c>
      <c r="AA7101" t="s">
        <v>76</v>
      </c>
      <c r="AB7101">
        <v>1</v>
      </c>
      <c r="AC7101" s="3" t="s">
        <v>1500</v>
      </c>
      <c r="AD7101" s="3" t="s">
        <v>1641</v>
      </c>
      <c r="AE7101" s="3" t="s">
        <v>1499</v>
      </c>
    </row>
    <row r="7102" spans="1:31" ht="14.4" x14ac:dyDescent="0.3">
      <c r="A7102">
        <v>60</v>
      </c>
      <c r="B7102" t="s">
        <v>24</v>
      </c>
      <c r="C7102" t="s">
        <v>422</v>
      </c>
      <c r="D7102" t="s">
        <v>37</v>
      </c>
      <c r="E7102">
        <v>2012</v>
      </c>
      <c r="F7102" t="s">
        <v>980</v>
      </c>
      <c r="G7102" t="s">
        <v>981</v>
      </c>
      <c r="H7102" s="3" t="s">
        <v>982</v>
      </c>
      <c r="I7102" s="8">
        <v>-22.35</v>
      </c>
      <c r="J7102" s="8">
        <v>-49.008333</v>
      </c>
      <c r="K7102">
        <v>12740000</v>
      </c>
      <c r="L7102" t="s">
        <v>67</v>
      </c>
      <c r="M7102" t="s">
        <v>983</v>
      </c>
      <c r="N7102" t="s">
        <v>984</v>
      </c>
      <c r="O7102" s="12">
        <v>1996</v>
      </c>
      <c r="P7102" s="12">
        <v>8</v>
      </c>
      <c r="Q7102" s="12">
        <v>1999</v>
      </c>
      <c r="R7102" s="12">
        <v>9</v>
      </c>
      <c r="S7102">
        <v>38</v>
      </c>
      <c r="T7102" s="7">
        <v>38</v>
      </c>
      <c r="U7102">
        <v>4</v>
      </c>
      <c r="V7102" t="s">
        <v>53</v>
      </c>
      <c r="W7102">
        <f t="shared" si="89"/>
        <v>4320</v>
      </c>
      <c r="X7102" s="5">
        <v>6</v>
      </c>
      <c r="Y7102" s="15" t="s">
        <v>48</v>
      </c>
      <c r="Z7102" t="s">
        <v>83</v>
      </c>
      <c r="AA7102" t="s">
        <v>87</v>
      </c>
      <c r="AB7102">
        <v>1054</v>
      </c>
      <c r="AC7102" s="3" t="s">
        <v>1500</v>
      </c>
      <c r="AD7102" s="3" t="s">
        <v>1641</v>
      </c>
      <c r="AE7102" s="3" t="s">
        <v>1499</v>
      </c>
    </row>
    <row r="7103" spans="1:31" ht="14.4" x14ac:dyDescent="0.3">
      <c r="A7103">
        <v>60</v>
      </c>
      <c r="B7103" t="s">
        <v>24</v>
      </c>
      <c r="C7103" t="s">
        <v>422</v>
      </c>
      <c r="D7103" t="s">
        <v>37</v>
      </c>
      <c r="E7103">
        <v>2012</v>
      </c>
      <c r="F7103" t="s">
        <v>980</v>
      </c>
      <c r="G7103" t="s">
        <v>981</v>
      </c>
      <c r="H7103" s="3" t="s">
        <v>982</v>
      </c>
      <c r="I7103" s="8">
        <v>-22.35</v>
      </c>
      <c r="J7103" s="8">
        <v>-49.008333</v>
      </c>
      <c r="K7103">
        <v>12740000</v>
      </c>
      <c r="L7103" t="s">
        <v>67</v>
      </c>
      <c r="M7103" t="s">
        <v>983</v>
      </c>
      <c r="N7103" t="s">
        <v>984</v>
      </c>
      <c r="O7103" s="12">
        <v>1996</v>
      </c>
      <c r="P7103" s="12">
        <v>8</v>
      </c>
      <c r="Q7103" s="12">
        <v>1999</v>
      </c>
      <c r="R7103" s="12">
        <v>9</v>
      </c>
      <c r="S7103">
        <v>38</v>
      </c>
      <c r="T7103" s="7">
        <v>38</v>
      </c>
      <c r="U7103">
        <v>4</v>
      </c>
      <c r="V7103" t="s">
        <v>53</v>
      </c>
      <c r="W7103">
        <f t="shared" si="89"/>
        <v>4320</v>
      </c>
      <c r="X7103" s="5">
        <v>6</v>
      </c>
      <c r="Y7103" s="15" t="s">
        <v>48</v>
      </c>
      <c r="Z7103" t="s">
        <v>90</v>
      </c>
      <c r="AA7103" t="s">
        <v>91</v>
      </c>
      <c r="AB7103">
        <v>6</v>
      </c>
      <c r="AC7103" s="3" t="s">
        <v>1500</v>
      </c>
      <c r="AD7103" s="3" t="s">
        <v>1641</v>
      </c>
      <c r="AE7103" s="3" t="s">
        <v>1499</v>
      </c>
    </row>
    <row r="7104" spans="1:31" ht="14.4" x14ac:dyDescent="0.3">
      <c r="A7104">
        <v>60</v>
      </c>
      <c r="B7104" t="s">
        <v>24</v>
      </c>
      <c r="C7104" t="s">
        <v>422</v>
      </c>
      <c r="D7104" t="s">
        <v>37</v>
      </c>
      <c r="E7104">
        <v>2012</v>
      </c>
      <c r="F7104" t="s">
        <v>985</v>
      </c>
      <c r="G7104" t="s">
        <v>986</v>
      </c>
      <c r="H7104" s="3" t="s">
        <v>987</v>
      </c>
      <c r="I7104" s="8">
        <v>-22.483332999999998</v>
      </c>
      <c r="J7104" s="8">
        <v>-48.85</v>
      </c>
      <c r="K7104">
        <f t="shared" ref="K7104:K7114" si="90">94.22*10000</f>
        <v>942200</v>
      </c>
      <c r="L7104" t="s">
        <v>67</v>
      </c>
      <c r="M7104" t="s">
        <v>988</v>
      </c>
      <c r="N7104" t="s">
        <v>989</v>
      </c>
      <c r="O7104" s="12">
        <v>1998</v>
      </c>
      <c r="P7104" s="12">
        <v>1</v>
      </c>
      <c r="Q7104" s="12">
        <v>2000</v>
      </c>
      <c r="R7104" s="12">
        <v>4</v>
      </c>
      <c r="S7104">
        <v>28</v>
      </c>
      <c r="T7104" s="7">
        <v>24</v>
      </c>
      <c r="U7104">
        <v>5</v>
      </c>
      <c r="V7104" t="s">
        <v>53</v>
      </c>
      <c r="W7104">
        <f t="shared" si="89"/>
        <v>4320</v>
      </c>
      <c r="X7104" s="5">
        <v>4</v>
      </c>
      <c r="Y7104" s="15" t="s">
        <v>48</v>
      </c>
      <c r="Z7104" t="s">
        <v>49</v>
      </c>
      <c r="AA7104" t="s">
        <v>52</v>
      </c>
      <c r="AB7104">
        <v>9</v>
      </c>
      <c r="AC7104" s="3" t="s">
        <v>1502</v>
      </c>
      <c r="AD7104" s="3" t="s">
        <v>1642</v>
      </c>
      <c r="AE7104" t="s">
        <v>1501</v>
      </c>
    </row>
    <row r="7105" spans="1:31" ht="14.4" x14ac:dyDescent="0.3">
      <c r="A7105">
        <v>60</v>
      </c>
      <c r="B7105" t="s">
        <v>24</v>
      </c>
      <c r="C7105" t="s">
        <v>422</v>
      </c>
      <c r="D7105" t="s">
        <v>37</v>
      </c>
      <c r="E7105">
        <v>2012</v>
      </c>
      <c r="F7105" t="s">
        <v>985</v>
      </c>
      <c r="G7105" t="s">
        <v>986</v>
      </c>
      <c r="H7105" s="3" t="s">
        <v>987</v>
      </c>
      <c r="I7105" s="8">
        <v>-22.483332999999998</v>
      </c>
      <c r="J7105" s="8">
        <v>-48.85</v>
      </c>
      <c r="K7105">
        <f t="shared" si="90"/>
        <v>942200</v>
      </c>
      <c r="L7105" t="s">
        <v>67</v>
      </c>
      <c r="M7105" t="s">
        <v>988</v>
      </c>
      <c r="N7105" t="s">
        <v>989</v>
      </c>
      <c r="O7105" s="12">
        <v>1998</v>
      </c>
      <c r="P7105" s="12">
        <v>1</v>
      </c>
      <c r="Q7105" s="12">
        <v>2000</v>
      </c>
      <c r="R7105" s="12">
        <v>4</v>
      </c>
      <c r="S7105">
        <v>28</v>
      </c>
      <c r="T7105" s="7">
        <v>24</v>
      </c>
      <c r="U7105">
        <v>5</v>
      </c>
      <c r="V7105" t="s">
        <v>53</v>
      </c>
      <c r="W7105">
        <f t="shared" si="89"/>
        <v>4320</v>
      </c>
      <c r="X7105" s="5">
        <v>4</v>
      </c>
      <c r="Y7105" s="15" t="s">
        <v>48</v>
      </c>
      <c r="Z7105" t="s">
        <v>55</v>
      </c>
      <c r="AA7105" t="s">
        <v>1065</v>
      </c>
      <c r="AB7105">
        <v>58</v>
      </c>
      <c r="AC7105" s="3" t="s">
        <v>1502</v>
      </c>
      <c r="AD7105" s="3" t="s">
        <v>1642</v>
      </c>
      <c r="AE7105" t="s">
        <v>1501</v>
      </c>
    </row>
    <row r="7106" spans="1:31" ht="14.4" x14ac:dyDescent="0.3">
      <c r="A7106">
        <v>60</v>
      </c>
      <c r="B7106" t="s">
        <v>24</v>
      </c>
      <c r="C7106" t="s">
        <v>422</v>
      </c>
      <c r="D7106" t="s">
        <v>37</v>
      </c>
      <c r="E7106">
        <v>2012</v>
      </c>
      <c r="F7106" t="s">
        <v>985</v>
      </c>
      <c r="G7106" t="s">
        <v>986</v>
      </c>
      <c r="H7106" s="3" t="s">
        <v>987</v>
      </c>
      <c r="I7106" s="8">
        <v>-22.483332999999998</v>
      </c>
      <c r="J7106" s="8">
        <v>-48.85</v>
      </c>
      <c r="K7106">
        <f t="shared" si="90"/>
        <v>942200</v>
      </c>
      <c r="L7106" t="s">
        <v>67</v>
      </c>
      <c r="M7106" t="s">
        <v>988</v>
      </c>
      <c r="N7106" t="s">
        <v>989</v>
      </c>
      <c r="O7106" s="12">
        <v>1998</v>
      </c>
      <c r="P7106" s="12">
        <v>1</v>
      </c>
      <c r="Q7106" s="12">
        <v>2000</v>
      </c>
      <c r="R7106" s="12">
        <v>4</v>
      </c>
      <c r="S7106">
        <v>28</v>
      </c>
      <c r="T7106" s="7">
        <v>24</v>
      </c>
      <c r="U7106">
        <v>5</v>
      </c>
      <c r="V7106" t="s">
        <v>53</v>
      </c>
      <c r="W7106">
        <f t="shared" si="89"/>
        <v>4320</v>
      </c>
      <c r="X7106" s="5">
        <v>4</v>
      </c>
      <c r="Y7106" s="15" t="s">
        <v>48</v>
      </c>
      <c r="Z7106" t="s">
        <v>55</v>
      </c>
      <c r="AA7106" t="s">
        <v>249</v>
      </c>
      <c r="AB7106">
        <v>1</v>
      </c>
      <c r="AC7106" s="3" t="s">
        <v>1502</v>
      </c>
      <c r="AD7106" s="3" t="s">
        <v>1642</v>
      </c>
      <c r="AE7106" t="s">
        <v>1501</v>
      </c>
    </row>
    <row r="7107" spans="1:31" ht="14.4" x14ac:dyDescent="0.3">
      <c r="A7107">
        <v>60</v>
      </c>
      <c r="B7107" t="s">
        <v>24</v>
      </c>
      <c r="C7107" t="s">
        <v>422</v>
      </c>
      <c r="D7107" t="s">
        <v>37</v>
      </c>
      <c r="E7107">
        <v>2012</v>
      </c>
      <c r="F7107" t="s">
        <v>985</v>
      </c>
      <c r="G7107" t="s">
        <v>986</v>
      </c>
      <c r="H7107" s="3" t="s">
        <v>987</v>
      </c>
      <c r="I7107" s="8">
        <v>-22.483332999999998</v>
      </c>
      <c r="J7107" s="8">
        <v>-48.85</v>
      </c>
      <c r="K7107">
        <f t="shared" si="90"/>
        <v>942200</v>
      </c>
      <c r="L7107" t="s">
        <v>67</v>
      </c>
      <c r="M7107" t="s">
        <v>988</v>
      </c>
      <c r="N7107" t="s">
        <v>989</v>
      </c>
      <c r="O7107" s="12">
        <v>1998</v>
      </c>
      <c r="P7107" s="12">
        <v>1</v>
      </c>
      <c r="Q7107" s="12">
        <v>2000</v>
      </c>
      <c r="R7107" s="12">
        <v>4</v>
      </c>
      <c r="S7107">
        <v>28</v>
      </c>
      <c r="T7107" s="7">
        <v>24</v>
      </c>
      <c r="U7107">
        <v>5</v>
      </c>
      <c r="V7107" t="s">
        <v>53</v>
      </c>
      <c r="W7107">
        <f t="shared" si="89"/>
        <v>4320</v>
      </c>
      <c r="X7107" s="5">
        <v>4</v>
      </c>
      <c r="Y7107" s="15" t="s">
        <v>48</v>
      </c>
      <c r="Z7107" t="s">
        <v>55</v>
      </c>
      <c r="AA7107" t="s">
        <v>56</v>
      </c>
      <c r="AB7107">
        <v>0</v>
      </c>
      <c r="AC7107" s="3" t="s">
        <v>1502</v>
      </c>
      <c r="AD7107" s="3" t="s">
        <v>1642</v>
      </c>
      <c r="AE7107" t="s">
        <v>1501</v>
      </c>
    </row>
    <row r="7108" spans="1:31" ht="14.4" x14ac:dyDescent="0.3">
      <c r="A7108">
        <v>60</v>
      </c>
      <c r="B7108" t="s">
        <v>24</v>
      </c>
      <c r="C7108" t="s">
        <v>422</v>
      </c>
      <c r="D7108" t="s">
        <v>37</v>
      </c>
      <c r="E7108">
        <v>2012</v>
      </c>
      <c r="F7108" t="s">
        <v>985</v>
      </c>
      <c r="G7108" t="s">
        <v>986</v>
      </c>
      <c r="H7108" s="3" t="s">
        <v>987</v>
      </c>
      <c r="I7108" s="8">
        <v>-22.483332999999998</v>
      </c>
      <c r="J7108" s="8">
        <v>-48.85</v>
      </c>
      <c r="K7108">
        <f t="shared" si="90"/>
        <v>942200</v>
      </c>
      <c r="L7108" t="s">
        <v>67</v>
      </c>
      <c r="M7108" t="s">
        <v>988</v>
      </c>
      <c r="N7108" t="s">
        <v>989</v>
      </c>
      <c r="O7108" s="12">
        <v>1998</v>
      </c>
      <c r="P7108" s="12">
        <v>1</v>
      </c>
      <c r="Q7108" s="12">
        <v>2000</v>
      </c>
      <c r="R7108" s="12">
        <v>4</v>
      </c>
      <c r="S7108">
        <v>28</v>
      </c>
      <c r="T7108" s="7">
        <v>24</v>
      </c>
      <c r="U7108">
        <v>5</v>
      </c>
      <c r="V7108" t="s">
        <v>53</v>
      </c>
      <c r="W7108">
        <f t="shared" si="89"/>
        <v>4320</v>
      </c>
      <c r="X7108" s="5">
        <v>4</v>
      </c>
      <c r="Y7108" s="15" t="s">
        <v>48</v>
      </c>
      <c r="Z7108" t="s">
        <v>55</v>
      </c>
      <c r="AA7108" t="s">
        <v>62</v>
      </c>
      <c r="AB7108">
        <v>43</v>
      </c>
      <c r="AC7108" s="3" t="s">
        <v>1502</v>
      </c>
      <c r="AD7108" s="3" t="s">
        <v>1642</v>
      </c>
      <c r="AE7108" t="s">
        <v>1501</v>
      </c>
    </row>
    <row r="7109" spans="1:31" ht="14.4" x14ac:dyDescent="0.3">
      <c r="A7109">
        <v>60</v>
      </c>
      <c r="B7109" t="s">
        <v>24</v>
      </c>
      <c r="C7109" t="s">
        <v>422</v>
      </c>
      <c r="D7109" t="s">
        <v>37</v>
      </c>
      <c r="E7109">
        <v>2012</v>
      </c>
      <c r="F7109" t="s">
        <v>985</v>
      </c>
      <c r="G7109" t="s">
        <v>986</v>
      </c>
      <c r="H7109" s="3" t="s">
        <v>987</v>
      </c>
      <c r="I7109" s="8">
        <v>-22.483332999999998</v>
      </c>
      <c r="J7109" s="8">
        <v>-48.85</v>
      </c>
      <c r="K7109">
        <f t="shared" si="90"/>
        <v>942200</v>
      </c>
      <c r="L7109" t="s">
        <v>67</v>
      </c>
      <c r="M7109" t="s">
        <v>988</v>
      </c>
      <c r="N7109" t="s">
        <v>989</v>
      </c>
      <c r="O7109" s="12">
        <v>1998</v>
      </c>
      <c r="P7109" s="12">
        <v>1</v>
      </c>
      <c r="Q7109" s="12">
        <v>2000</v>
      </c>
      <c r="R7109" s="12">
        <v>4</v>
      </c>
      <c r="S7109">
        <v>28</v>
      </c>
      <c r="T7109" s="7">
        <v>24</v>
      </c>
      <c r="U7109">
        <v>5</v>
      </c>
      <c r="V7109" t="s">
        <v>53</v>
      </c>
      <c r="W7109">
        <f t="shared" si="89"/>
        <v>4320</v>
      </c>
      <c r="X7109" s="5">
        <v>4</v>
      </c>
      <c r="Y7109" s="15" t="s">
        <v>48</v>
      </c>
      <c r="Z7109" t="s">
        <v>55</v>
      </c>
      <c r="AA7109" t="s">
        <v>258</v>
      </c>
      <c r="AB7109">
        <v>1</v>
      </c>
      <c r="AC7109" s="3" t="s">
        <v>1502</v>
      </c>
      <c r="AD7109" s="3" t="s">
        <v>1642</v>
      </c>
      <c r="AE7109" t="s">
        <v>1501</v>
      </c>
    </row>
    <row r="7110" spans="1:31" ht="14.4" x14ac:dyDescent="0.3">
      <c r="A7110">
        <v>60</v>
      </c>
      <c r="B7110" t="s">
        <v>24</v>
      </c>
      <c r="C7110" t="s">
        <v>422</v>
      </c>
      <c r="D7110" t="s">
        <v>37</v>
      </c>
      <c r="E7110">
        <v>2012</v>
      </c>
      <c r="F7110" t="s">
        <v>985</v>
      </c>
      <c r="G7110" t="s">
        <v>986</v>
      </c>
      <c r="H7110" s="3" t="s">
        <v>987</v>
      </c>
      <c r="I7110" s="8">
        <v>-22.483332999999998</v>
      </c>
      <c r="J7110" s="8">
        <v>-48.85</v>
      </c>
      <c r="K7110">
        <f t="shared" si="90"/>
        <v>942200</v>
      </c>
      <c r="L7110" t="s">
        <v>67</v>
      </c>
      <c r="M7110" t="s">
        <v>988</v>
      </c>
      <c r="N7110" t="s">
        <v>989</v>
      </c>
      <c r="O7110" s="12">
        <v>1998</v>
      </c>
      <c r="P7110" s="12">
        <v>1</v>
      </c>
      <c r="Q7110" s="12">
        <v>2000</v>
      </c>
      <c r="R7110" s="12">
        <v>4</v>
      </c>
      <c r="S7110">
        <v>28</v>
      </c>
      <c r="T7110" s="7">
        <v>24</v>
      </c>
      <c r="U7110">
        <v>5</v>
      </c>
      <c r="V7110" t="s">
        <v>53</v>
      </c>
      <c r="W7110">
        <f t="shared" si="89"/>
        <v>4320</v>
      </c>
      <c r="X7110" s="5">
        <v>4</v>
      </c>
      <c r="Y7110" s="15" t="s">
        <v>48</v>
      </c>
      <c r="Z7110" t="s">
        <v>55</v>
      </c>
      <c r="AA7110" t="s">
        <v>70</v>
      </c>
      <c r="AB7110">
        <v>1</v>
      </c>
      <c r="AC7110" s="3" t="s">
        <v>1502</v>
      </c>
      <c r="AD7110" s="3" t="s">
        <v>1642</v>
      </c>
      <c r="AE7110" t="s">
        <v>1501</v>
      </c>
    </row>
    <row r="7111" spans="1:31" ht="14.4" x14ac:dyDescent="0.3">
      <c r="A7111">
        <v>60</v>
      </c>
      <c r="B7111" t="s">
        <v>24</v>
      </c>
      <c r="C7111" t="s">
        <v>422</v>
      </c>
      <c r="D7111" t="s">
        <v>37</v>
      </c>
      <c r="E7111">
        <v>2012</v>
      </c>
      <c r="F7111" t="s">
        <v>985</v>
      </c>
      <c r="G7111" t="s">
        <v>986</v>
      </c>
      <c r="H7111" s="3" t="s">
        <v>987</v>
      </c>
      <c r="I7111" s="8">
        <v>-22.483332999999998</v>
      </c>
      <c r="J7111" s="8">
        <v>-48.85</v>
      </c>
      <c r="K7111">
        <f t="shared" si="90"/>
        <v>942200</v>
      </c>
      <c r="L7111" t="s">
        <v>67</v>
      </c>
      <c r="M7111" t="s">
        <v>988</v>
      </c>
      <c r="N7111" t="s">
        <v>989</v>
      </c>
      <c r="O7111" s="12">
        <v>1998</v>
      </c>
      <c r="P7111" s="12">
        <v>1</v>
      </c>
      <c r="Q7111" s="12">
        <v>2000</v>
      </c>
      <c r="R7111" s="12">
        <v>4</v>
      </c>
      <c r="S7111">
        <v>28</v>
      </c>
      <c r="T7111" s="7">
        <v>24</v>
      </c>
      <c r="U7111">
        <v>5</v>
      </c>
      <c r="V7111" t="s">
        <v>53</v>
      </c>
      <c r="W7111">
        <f t="shared" si="89"/>
        <v>4320</v>
      </c>
      <c r="X7111" s="5">
        <v>4</v>
      </c>
      <c r="Y7111" s="15" t="s">
        <v>48</v>
      </c>
      <c r="Z7111" t="s">
        <v>55</v>
      </c>
      <c r="AA7111" t="s">
        <v>73</v>
      </c>
      <c r="AB7111">
        <v>0</v>
      </c>
      <c r="AC7111" s="3" t="s">
        <v>1502</v>
      </c>
      <c r="AD7111" s="3" t="s">
        <v>1642</v>
      </c>
      <c r="AE7111" t="s">
        <v>1501</v>
      </c>
    </row>
    <row r="7112" spans="1:31" ht="14.4" x14ac:dyDescent="0.3">
      <c r="A7112">
        <v>60</v>
      </c>
      <c r="B7112" t="s">
        <v>24</v>
      </c>
      <c r="C7112" t="s">
        <v>422</v>
      </c>
      <c r="D7112" t="s">
        <v>37</v>
      </c>
      <c r="E7112">
        <v>2012</v>
      </c>
      <c r="F7112" t="s">
        <v>985</v>
      </c>
      <c r="G7112" t="s">
        <v>986</v>
      </c>
      <c r="H7112" s="3" t="s">
        <v>987</v>
      </c>
      <c r="I7112" s="8">
        <v>-22.483332999999998</v>
      </c>
      <c r="J7112" s="8">
        <v>-48.85</v>
      </c>
      <c r="K7112">
        <f t="shared" si="90"/>
        <v>942200</v>
      </c>
      <c r="L7112" t="s">
        <v>67</v>
      </c>
      <c r="M7112" t="s">
        <v>988</v>
      </c>
      <c r="N7112" t="s">
        <v>989</v>
      </c>
      <c r="O7112" s="12">
        <v>1998</v>
      </c>
      <c r="P7112" s="12">
        <v>1</v>
      </c>
      <c r="Q7112" s="12">
        <v>2000</v>
      </c>
      <c r="R7112" s="12">
        <v>4</v>
      </c>
      <c r="S7112">
        <v>28</v>
      </c>
      <c r="T7112" s="7">
        <v>24</v>
      </c>
      <c r="U7112">
        <v>5</v>
      </c>
      <c r="V7112" t="s">
        <v>53</v>
      </c>
      <c r="W7112">
        <f t="shared" si="89"/>
        <v>4320</v>
      </c>
      <c r="X7112" s="5">
        <v>4</v>
      </c>
      <c r="Y7112" s="15" t="s">
        <v>48</v>
      </c>
      <c r="Z7112" t="s">
        <v>55</v>
      </c>
      <c r="AA7112" t="s">
        <v>76</v>
      </c>
      <c r="AB7112">
        <v>0</v>
      </c>
      <c r="AC7112" s="3" t="s">
        <v>1502</v>
      </c>
      <c r="AD7112" s="3" t="s">
        <v>1642</v>
      </c>
      <c r="AE7112" t="s">
        <v>1501</v>
      </c>
    </row>
    <row r="7113" spans="1:31" ht="14.4" x14ac:dyDescent="0.3">
      <c r="A7113">
        <v>60</v>
      </c>
      <c r="B7113" t="s">
        <v>24</v>
      </c>
      <c r="C7113" t="s">
        <v>422</v>
      </c>
      <c r="D7113" t="s">
        <v>37</v>
      </c>
      <c r="E7113">
        <v>2012</v>
      </c>
      <c r="F7113" t="s">
        <v>985</v>
      </c>
      <c r="G7113" t="s">
        <v>986</v>
      </c>
      <c r="H7113" s="3" t="s">
        <v>987</v>
      </c>
      <c r="I7113" s="8">
        <v>-22.483332999999998</v>
      </c>
      <c r="J7113" s="8">
        <v>-48.85</v>
      </c>
      <c r="K7113">
        <f t="shared" si="90"/>
        <v>942200</v>
      </c>
      <c r="L7113" t="s">
        <v>67</v>
      </c>
      <c r="M7113" t="s">
        <v>988</v>
      </c>
      <c r="N7113" t="s">
        <v>989</v>
      </c>
      <c r="O7113" s="12">
        <v>1998</v>
      </c>
      <c r="P7113" s="12">
        <v>1</v>
      </c>
      <c r="Q7113" s="12">
        <v>2000</v>
      </c>
      <c r="R7113" s="12">
        <v>4</v>
      </c>
      <c r="S7113">
        <v>28</v>
      </c>
      <c r="T7113" s="7">
        <v>24</v>
      </c>
      <c r="U7113">
        <v>5</v>
      </c>
      <c r="V7113" t="s">
        <v>53</v>
      </c>
      <c r="W7113">
        <f t="shared" si="89"/>
        <v>4320</v>
      </c>
      <c r="X7113" s="5">
        <v>4</v>
      </c>
      <c r="Y7113" s="15" t="s">
        <v>48</v>
      </c>
      <c r="Z7113" t="s">
        <v>83</v>
      </c>
      <c r="AA7113" t="s">
        <v>87</v>
      </c>
      <c r="AB7113">
        <v>339</v>
      </c>
      <c r="AC7113" s="3" t="s">
        <v>1502</v>
      </c>
      <c r="AD7113" s="3" t="s">
        <v>1642</v>
      </c>
      <c r="AE7113" t="s">
        <v>1501</v>
      </c>
    </row>
    <row r="7114" spans="1:31" ht="14.4" x14ac:dyDescent="0.3">
      <c r="A7114">
        <v>60</v>
      </c>
      <c r="B7114" t="s">
        <v>24</v>
      </c>
      <c r="C7114" t="s">
        <v>422</v>
      </c>
      <c r="D7114" t="s">
        <v>37</v>
      </c>
      <c r="E7114">
        <v>2012</v>
      </c>
      <c r="F7114" t="s">
        <v>985</v>
      </c>
      <c r="G7114" t="s">
        <v>986</v>
      </c>
      <c r="H7114" s="3" t="s">
        <v>987</v>
      </c>
      <c r="I7114" s="8">
        <v>-22.483332999999998</v>
      </c>
      <c r="J7114" s="8">
        <v>-48.85</v>
      </c>
      <c r="K7114">
        <f t="shared" si="90"/>
        <v>942200</v>
      </c>
      <c r="L7114" t="s">
        <v>67</v>
      </c>
      <c r="M7114" t="s">
        <v>988</v>
      </c>
      <c r="N7114" t="s">
        <v>989</v>
      </c>
      <c r="O7114" s="12">
        <v>1998</v>
      </c>
      <c r="P7114" s="12">
        <v>1</v>
      </c>
      <c r="Q7114" s="12">
        <v>2000</v>
      </c>
      <c r="R7114" s="12">
        <v>4</v>
      </c>
      <c r="S7114">
        <v>28</v>
      </c>
      <c r="T7114" s="7">
        <v>24</v>
      </c>
      <c r="U7114">
        <v>5</v>
      </c>
      <c r="V7114" t="s">
        <v>53</v>
      </c>
      <c r="W7114">
        <f t="shared" si="89"/>
        <v>4320</v>
      </c>
      <c r="X7114" s="5">
        <v>4</v>
      </c>
      <c r="Y7114" s="15" t="s">
        <v>48</v>
      </c>
      <c r="Z7114" t="s">
        <v>90</v>
      </c>
      <c r="AA7114" t="s">
        <v>91</v>
      </c>
      <c r="AB7114">
        <v>8</v>
      </c>
      <c r="AC7114" s="3" t="s">
        <v>1502</v>
      </c>
      <c r="AD7114" s="3" t="s">
        <v>1642</v>
      </c>
      <c r="AE7114" t="s">
        <v>1501</v>
      </c>
    </row>
    <row r="7115" spans="1:31" ht="14.4" x14ac:dyDescent="0.3">
      <c r="A7115">
        <v>60</v>
      </c>
      <c r="B7115" t="s">
        <v>24</v>
      </c>
      <c r="C7115" t="s">
        <v>422</v>
      </c>
      <c r="D7115" t="s">
        <v>37</v>
      </c>
      <c r="E7115">
        <v>2012</v>
      </c>
      <c r="F7115" t="s">
        <v>990</v>
      </c>
      <c r="G7115" t="s">
        <v>991</v>
      </c>
      <c r="H7115" s="3" t="s">
        <v>992</v>
      </c>
      <c r="I7115" s="8">
        <v>-22.234233</v>
      </c>
      <c r="J7115" s="8">
        <v>-49.083599</v>
      </c>
      <c r="K7115">
        <f t="shared" ref="K7115:K7125" si="91">287*10000</f>
        <v>2870000</v>
      </c>
      <c r="L7115" t="s">
        <v>67</v>
      </c>
      <c r="M7115" t="s">
        <v>988</v>
      </c>
      <c r="N7115" t="s">
        <v>993</v>
      </c>
      <c r="O7115" s="12">
        <v>1998</v>
      </c>
      <c r="P7115" s="12">
        <v>1</v>
      </c>
      <c r="Q7115" s="12">
        <v>1999</v>
      </c>
      <c r="R7115" s="12">
        <v>12</v>
      </c>
      <c r="S7115">
        <v>24</v>
      </c>
      <c r="T7115" s="7">
        <v>24</v>
      </c>
      <c r="U7115">
        <v>5</v>
      </c>
      <c r="V7115" t="s">
        <v>53</v>
      </c>
      <c r="W7115">
        <f t="shared" si="89"/>
        <v>4320</v>
      </c>
      <c r="X7115" s="5">
        <v>4</v>
      </c>
      <c r="Y7115" s="15" t="s">
        <v>48</v>
      </c>
      <c r="Z7115" t="s">
        <v>49</v>
      </c>
      <c r="AA7115" t="s">
        <v>52</v>
      </c>
      <c r="AB7115">
        <v>70</v>
      </c>
      <c r="AC7115" s="3" t="s">
        <v>1502</v>
      </c>
      <c r="AD7115" s="3" t="s">
        <v>1642</v>
      </c>
      <c r="AE7115" s="3" t="s">
        <v>1503</v>
      </c>
    </row>
    <row r="7116" spans="1:31" ht="14.4" x14ac:dyDescent="0.3">
      <c r="A7116">
        <v>60</v>
      </c>
      <c r="B7116" t="s">
        <v>24</v>
      </c>
      <c r="C7116" t="s">
        <v>422</v>
      </c>
      <c r="D7116" t="s">
        <v>37</v>
      </c>
      <c r="E7116">
        <v>2012</v>
      </c>
      <c r="F7116" t="s">
        <v>990</v>
      </c>
      <c r="G7116" t="s">
        <v>991</v>
      </c>
      <c r="H7116" s="3" t="s">
        <v>992</v>
      </c>
      <c r="I7116" s="8">
        <v>-22.234233</v>
      </c>
      <c r="J7116" s="8">
        <v>-49.083599</v>
      </c>
      <c r="K7116">
        <f t="shared" si="91"/>
        <v>2870000</v>
      </c>
      <c r="L7116" t="s">
        <v>67</v>
      </c>
      <c r="M7116" t="s">
        <v>988</v>
      </c>
      <c r="N7116" t="s">
        <v>993</v>
      </c>
      <c r="O7116" s="12">
        <v>1998</v>
      </c>
      <c r="P7116" s="12">
        <v>1</v>
      </c>
      <c r="Q7116" s="12">
        <v>1999</v>
      </c>
      <c r="R7116" s="12">
        <v>12</v>
      </c>
      <c r="S7116">
        <v>24</v>
      </c>
      <c r="T7116" s="7">
        <v>24</v>
      </c>
      <c r="U7116">
        <v>5</v>
      </c>
      <c r="V7116" t="s">
        <v>53</v>
      </c>
      <c r="W7116">
        <f t="shared" si="89"/>
        <v>4320</v>
      </c>
      <c r="X7116" s="5">
        <v>4</v>
      </c>
      <c r="Y7116" s="15" t="s">
        <v>48</v>
      </c>
      <c r="Z7116" t="s">
        <v>55</v>
      </c>
      <c r="AA7116" t="s">
        <v>1065</v>
      </c>
      <c r="AB7116">
        <v>29</v>
      </c>
      <c r="AC7116" s="3" t="s">
        <v>1502</v>
      </c>
      <c r="AD7116" s="3" t="s">
        <v>1642</v>
      </c>
      <c r="AE7116" s="3" t="s">
        <v>1503</v>
      </c>
    </row>
    <row r="7117" spans="1:31" ht="14.4" x14ac:dyDescent="0.3">
      <c r="A7117">
        <v>60</v>
      </c>
      <c r="B7117" t="s">
        <v>24</v>
      </c>
      <c r="C7117" t="s">
        <v>422</v>
      </c>
      <c r="D7117" t="s">
        <v>37</v>
      </c>
      <c r="E7117">
        <v>2012</v>
      </c>
      <c r="F7117" t="s">
        <v>990</v>
      </c>
      <c r="G7117" t="s">
        <v>991</v>
      </c>
      <c r="H7117" s="3" t="s">
        <v>992</v>
      </c>
      <c r="I7117" s="8">
        <v>-22.234233</v>
      </c>
      <c r="J7117" s="8">
        <v>-49.083599</v>
      </c>
      <c r="K7117">
        <f t="shared" si="91"/>
        <v>2870000</v>
      </c>
      <c r="L7117" t="s">
        <v>67</v>
      </c>
      <c r="M7117" t="s">
        <v>988</v>
      </c>
      <c r="N7117" t="s">
        <v>993</v>
      </c>
      <c r="O7117" s="12">
        <v>1998</v>
      </c>
      <c r="P7117" s="12">
        <v>1</v>
      </c>
      <c r="Q7117" s="12">
        <v>1999</v>
      </c>
      <c r="R7117" s="12">
        <v>12</v>
      </c>
      <c r="S7117">
        <v>24</v>
      </c>
      <c r="T7117" s="7">
        <v>24</v>
      </c>
      <c r="U7117">
        <v>5</v>
      </c>
      <c r="V7117" t="s">
        <v>53</v>
      </c>
      <c r="W7117">
        <f t="shared" si="89"/>
        <v>4320</v>
      </c>
      <c r="X7117" s="5">
        <v>4</v>
      </c>
      <c r="Y7117" s="15" t="s">
        <v>48</v>
      </c>
      <c r="Z7117" t="s">
        <v>55</v>
      </c>
      <c r="AA7117" t="s">
        <v>249</v>
      </c>
      <c r="AB7117">
        <v>0</v>
      </c>
      <c r="AC7117" s="3" t="s">
        <v>1502</v>
      </c>
      <c r="AD7117" s="3" t="s">
        <v>1642</v>
      </c>
      <c r="AE7117" s="3" t="s">
        <v>1503</v>
      </c>
    </row>
    <row r="7118" spans="1:31" ht="14.4" x14ac:dyDescent="0.3">
      <c r="A7118">
        <v>60</v>
      </c>
      <c r="B7118" t="s">
        <v>24</v>
      </c>
      <c r="C7118" t="s">
        <v>422</v>
      </c>
      <c r="D7118" t="s">
        <v>37</v>
      </c>
      <c r="E7118">
        <v>2012</v>
      </c>
      <c r="F7118" t="s">
        <v>990</v>
      </c>
      <c r="G7118" t="s">
        <v>991</v>
      </c>
      <c r="H7118" s="3" t="s">
        <v>992</v>
      </c>
      <c r="I7118" s="8">
        <v>-22.234233</v>
      </c>
      <c r="J7118" s="8">
        <v>-49.083599</v>
      </c>
      <c r="K7118">
        <f t="shared" si="91"/>
        <v>2870000</v>
      </c>
      <c r="L7118" t="s">
        <v>67</v>
      </c>
      <c r="M7118" t="s">
        <v>988</v>
      </c>
      <c r="N7118" t="s">
        <v>993</v>
      </c>
      <c r="O7118" s="12">
        <v>1998</v>
      </c>
      <c r="P7118" s="12">
        <v>1</v>
      </c>
      <c r="Q7118" s="12">
        <v>1999</v>
      </c>
      <c r="R7118" s="12">
        <v>12</v>
      </c>
      <c r="S7118">
        <v>24</v>
      </c>
      <c r="T7118" s="7">
        <v>24</v>
      </c>
      <c r="U7118">
        <v>5</v>
      </c>
      <c r="V7118" t="s">
        <v>53</v>
      </c>
      <c r="W7118">
        <f t="shared" si="89"/>
        <v>4320</v>
      </c>
      <c r="X7118" s="5">
        <v>4</v>
      </c>
      <c r="Y7118" s="15" t="s">
        <v>48</v>
      </c>
      <c r="Z7118" t="s">
        <v>55</v>
      </c>
      <c r="AA7118" t="s">
        <v>56</v>
      </c>
      <c r="AB7118">
        <v>0</v>
      </c>
      <c r="AC7118" s="3" t="s">
        <v>1502</v>
      </c>
      <c r="AD7118" s="3" t="s">
        <v>1642</v>
      </c>
      <c r="AE7118" s="3" t="s">
        <v>1503</v>
      </c>
    </row>
    <row r="7119" spans="1:31" ht="14.4" x14ac:dyDescent="0.3">
      <c r="A7119">
        <v>60</v>
      </c>
      <c r="B7119" t="s">
        <v>24</v>
      </c>
      <c r="C7119" t="s">
        <v>422</v>
      </c>
      <c r="D7119" t="s">
        <v>37</v>
      </c>
      <c r="E7119">
        <v>2012</v>
      </c>
      <c r="F7119" t="s">
        <v>990</v>
      </c>
      <c r="G7119" t="s">
        <v>991</v>
      </c>
      <c r="H7119" s="3" t="s">
        <v>992</v>
      </c>
      <c r="I7119" s="8">
        <v>-22.234233</v>
      </c>
      <c r="J7119" s="8">
        <v>-49.083599</v>
      </c>
      <c r="K7119">
        <f t="shared" si="91"/>
        <v>2870000</v>
      </c>
      <c r="L7119" t="s">
        <v>67</v>
      </c>
      <c r="M7119" t="s">
        <v>988</v>
      </c>
      <c r="N7119" t="s">
        <v>993</v>
      </c>
      <c r="O7119" s="12">
        <v>1998</v>
      </c>
      <c r="P7119" s="12">
        <v>1</v>
      </c>
      <c r="Q7119" s="12">
        <v>1999</v>
      </c>
      <c r="R7119" s="12">
        <v>12</v>
      </c>
      <c r="S7119">
        <v>24</v>
      </c>
      <c r="T7119" s="7">
        <v>24</v>
      </c>
      <c r="U7119">
        <v>5</v>
      </c>
      <c r="V7119" t="s">
        <v>53</v>
      </c>
      <c r="W7119">
        <f t="shared" si="89"/>
        <v>4320</v>
      </c>
      <c r="X7119" s="5">
        <v>4</v>
      </c>
      <c r="Y7119" s="15" t="s">
        <v>48</v>
      </c>
      <c r="Z7119" t="s">
        <v>55</v>
      </c>
      <c r="AA7119" t="s">
        <v>62</v>
      </c>
      <c r="AB7119">
        <v>149</v>
      </c>
      <c r="AC7119" s="3" t="s">
        <v>1502</v>
      </c>
      <c r="AD7119" s="3" t="s">
        <v>1642</v>
      </c>
      <c r="AE7119" s="3" t="s">
        <v>1503</v>
      </c>
    </row>
    <row r="7120" spans="1:31" ht="14.4" x14ac:dyDescent="0.3">
      <c r="A7120">
        <v>60</v>
      </c>
      <c r="B7120" t="s">
        <v>24</v>
      </c>
      <c r="C7120" t="s">
        <v>422</v>
      </c>
      <c r="D7120" t="s">
        <v>37</v>
      </c>
      <c r="E7120">
        <v>2012</v>
      </c>
      <c r="F7120" t="s">
        <v>990</v>
      </c>
      <c r="G7120" t="s">
        <v>991</v>
      </c>
      <c r="H7120" s="3" t="s">
        <v>992</v>
      </c>
      <c r="I7120" s="8">
        <v>-22.234233</v>
      </c>
      <c r="J7120" s="8">
        <v>-49.083599</v>
      </c>
      <c r="K7120">
        <f t="shared" si="91"/>
        <v>2870000</v>
      </c>
      <c r="L7120" t="s">
        <v>67</v>
      </c>
      <c r="M7120" t="s">
        <v>988</v>
      </c>
      <c r="N7120" t="s">
        <v>993</v>
      </c>
      <c r="O7120" s="12">
        <v>1998</v>
      </c>
      <c r="P7120" s="12">
        <v>1</v>
      </c>
      <c r="Q7120" s="12">
        <v>1999</v>
      </c>
      <c r="R7120" s="12">
        <v>12</v>
      </c>
      <c r="S7120">
        <v>24</v>
      </c>
      <c r="T7120" s="7">
        <v>24</v>
      </c>
      <c r="U7120">
        <v>5</v>
      </c>
      <c r="V7120" t="s">
        <v>53</v>
      </c>
      <c r="W7120">
        <f t="shared" si="89"/>
        <v>4320</v>
      </c>
      <c r="X7120" s="5">
        <v>4</v>
      </c>
      <c r="Y7120" s="15" t="s">
        <v>48</v>
      </c>
      <c r="Z7120" t="s">
        <v>55</v>
      </c>
      <c r="AA7120" t="s">
        <v>258</v>
      </c>
      <c r="AB7120">
        <v>4</v>
      </c>
      <c r="AC7120" s="3" t="s">
        <v>1502</v>
      </c>
      <c r="AD7120" s="3" t="s">
        <v>1642</v>
      </c>
      <c r="AE7120" s="3" t="s">
        <v>1503</v>
      </c>
    </row>
    <row r="7121" spans="1:31" ht="14.4" x14ac:dyDescent="0.3">
      <c r="A7121">
        <v>60</v>
      </c>
      <c r="B7121" t="s">
        <v>24</v>
      </c>
      <c r="C7121" t="s">
        <v>422</v>
      </c>
      <c r="D7121" t="s">
        <v>37</v>
      </c>
      <c r="E7121">
        <v>2012</v>
      </c>
      <c r="F7121" t="s">
        <v>990</v>
      </c>
      <c r="G7121" t="s">
        <v>991</v>
      </c>
      <c r="H7121" s="3" t="s">
        <v>992</v>
      </c>
      <c r="I7121" s="8">
        <v>-22.234233</v>
      </c>
      <c r="J7121" s="8">
        <v>-49.083599</v>
      </c>
      <c r="K7121">
        <f t="shared" si="91"/>
        <v>2870000</v>
      </c>
      <c r="L7121" t="s">
        <v>67</v>
      </c>
      <c r="M7121" t="s">
        <v>988</v>
      </c>
      <c r="N7121" t="s">
        <v>993</v>
      </c>
      <c r="O7121" s="12">
        <v>1998</v>
      </c>
      <c r="P7121" s="12">
        <v>1</v>
      </c>
      <c r="Q7121" s="12">
        <v>1999</v>
      </c>
      <c r="R7121" s="12">
        <v>12</v>
      </c>
      <c r="S7121">
        <v>24</v>
      </c>
      <c r="T7121" s="7">
        <v>24</v>
      </c>
      <c r="U7121">
        <v>5</v>
      </c>
      <c r="V7121" t="s">
        <v>53</v>
      </c>
      <c r="W7121">
        <f t="shared" si="89"/>
        <v>4320</v>
      </c>
      <c r="X7121" s="5">
        <v>4</v>
      </c>
      <c r="Y7121" s="15" t="s">
        <v>48</v>
      </c>
      <c r="Z7121" t="s">
        <v>55</v>
      </c>
      <c r="AA7121" t="s">
        <v>70</v>
      </c>
      <c r="AB7121">
        <v>1</v>
      </c>
      <c r="AC7121" s="3" t="s">
        <v>1502</v>
      </c>
      <c r="AD7121" s="3" t="s">
        <v>1642</v>
      </c>
      <c r="AE7121" s="3" t="s">
        <v>1503</v>
      </c>
    </row>
    <row r="7122" spans="1:31" ht="14.4" x14ac:dyDescent="0.3">
      <c r="A7122">
        <v>60</v>
      </c>
      <c r="B7122" t="s">
        <v>24</v>
      </c>
      <c r="C7122" t="s">
        <v>422</v>
      </c>
      <c r="D7122" t="s">
        <v>37</v>
      </c>
      <c r="E7122">
        <v>2012</v>
      </c>
      <c r="F7122" t="s">
        <v>990</v>
      </c>
      <c r="G7122" t="s">
        <v>991</v>
      </c>
      <c r="H7122" s="3" t="s">
        <v>992</v>
      </c>
      <c r="I7122" s="8">
        <v>-22.234233</v>
      </c>
      <c r="J7122" s="8">
        <v>-49.083599</v>
      </c>
      <c r="K7122">
        <f t="shared" si="91"/>
        <v>2870000</v>
      </c>
      <c r="L7122" t="s">
        <v>67</v>
      </c>
      <c r="M7122" t="s">
        <v>988</v>
      </c>
      <c r="N7122" t="s">
        <v>993</v>
      </c>
      <c r="O7122" s="12">
        <v>1998</v>
      </c>
      <c r="P7122" s="12">
        <v>1</v>
      </c>
      <c r="Q7122" s="12">
        <v>1999</v>
      </c>
      <c r="R7122" s="12">
        <v>12</v>
      </c>
      <c r="S7122">
        <v>24</v>
      </c>
      <c r="T7122" s="7">
        <v>24</v>
      </c>
      <c r="U7122">
        <v>5</v>
      </c>
      <c r="V7122" t="s">
        <v>53</v>
      </c>
      <c r="W7122">
        <f t="shared" si="89"/>
        <v>4320</v>
      </c>
      <c r="X7122" s="5">
        <v>4</v>
      </c>
      <c r="Y7122" s="15" t="s">
        <v>48</v>
      </c>
      <c r="Z7122" t="s">
        <v>55</v>
      </c>
      <c r="AA7122" t="s">
        <v>73</v>
      </c>
      <c r="AB7122">
        <v>0</v>
      </c>
      <c r="AC7122" s="3" t="s">
        <v>1502</v>
      </c>
      <c r="AD7122" s="3" t="s">
        <v>1642</v>
      </c>
      <c r="AE7122" s="3" t="s">
        <v>1503</v>
      </c>
    </row>
    <row r="7123" spans="1:31" ht="14.4" x14ac:dyDescent="0.3">
      <c r="A7123">
        <v>60</v>
      </c>
      <c r="B7123" t="s">
        <v>24</v>
      </c>
      <c r="C7123" t="s">
        <v>422</v>
      </c>
      <c r="D7123" t="s">
        <v>37</v>
      </c>
      <c r="E7123">
        <v>2012</v>
      </c>
      <c r="F7123" t="s">
        <v>990</v>
      </c>
      <c r="G7123" t="s">
        <v>991</v>
      </c>
      <c r="H7123" s="3" t="s">
        <v>992</v>
      </c>
      <c r="I7123" s="8">
        <v>-22.234233</v>
      </c>
      <c r="J7123" s="8">
        <v>-49.083599</v>
      </c>
      <c r="K7123">
        <f t="shared" si="91"/>
        <v>2870000</v>
      </c>
      <c r="L7123" t="s">
        <v>67</v>
      </c>
      <c r="M7123" t="s">
        <v>988</v>
      </c>
      <c r="N7123" t="s">
        <v>993</v>
      </c>
      <c r="O7123" s="12">
        <v>1998</v>
      </c>
      <c r="P7123" s="12">
        <v>1</v>
      </c>
      <c r="Q7123" s="12">
        <v>1999</v>
      </c>
      <c r="R7123" s="12">
        <v>12</v>
      </c>
      <c r="S7123">
        <v>24</v>
      </c>
      <c r="T7123" s="7">
        <v>24</v>
      </c>
      <c r="U7123">
        <v>5</v>
      </c>
      <c r="V7123" t="s">
        <v>53</v>
      </c>
      <c r="W7123">
        <f t="shared" si="89"/>
        <v>4320</v>
      </c>
      <c r="X7123" s="5">
        <v>4</v>
      </c>
      <c r="Y7123" s="15" t="s">
        <v>48</v>
      </c>
      <c r="Z7123" t="s">
        <v>55</v>
      </c>
      <c r="AA7123" t="s">
        <v>76</v>
      </c>
      <c r="AB7123">
        <v>0</v>
      </c>
      <c r="AC7123" s="3" t="s">
        <v>1502</v>
      </c>
      <c r="AD7123" s="3" t="s">
        <v>1642</v>
      </c>
      <c r="AE7123" s="3" t="s">
        <v>1503</v>
      </c>
    </row>
    <row r="7124" spans="1:31" ht="14.4" x14ac:dyDescent="0.3">
      <c r="A7124">
        <v>60</v>
      </c>
      <c r="B7124" t="s">
        <v>24</v>
      </c>
      <c r="C7124" t="s">
        <v>422</v>
      </c>
      <c r="D7124" t="s">
        <v>37</v>
      </c>
      <c r="E7124">
        <v>2012</v>
      </c>
      <c r="F7124" t="s">
        <v>990</v>
      </c>
      <c r="G7124" t="s">
        <v>991</v>
      </c>
      <c r="H7124" s="3" t="s">
        <v>992</v>
      </c>
      <c r="I7124" s="8">
        <v>-22.234233</v>
      </c>
      <c r="J7124" s="8">
        <v>-49.083599</v>
      </c>
      <c r="K7124">
        <f t="shared" si="91"/>
        <v>2870000</v>
      </c>
      <c r="L7124" t="s">
        <v>67</v>
      </c>
      <c r="M7124" t="s">
        <v>988</v>
      </c>
      <c r="N7124" t="s">
        <v>993</v>
      </c>
      <c r="O7124" s="12">
        <v>1998</v>
      </c>
      <c r="P7124" s="12">
        <v>1</v>
      </c>
      <c r="Q7124" s="12">
        <v>1999</v>
      </c>
      <c r="R7124" s="12">
        <v>12</v>
      </c>
      <c r="S7124">
        <v>24</v>
      </c>
      <c r="T7124" s="7">
        <v>24</v>
      </c>
      <c r="U7124">
        <v>5</v>
      </c>
      <c r="V7124" t="s">
        <v>53</v>
      </c>
      <c r="W7124">
        <f t="shared" si="89"/>
        <v>4320</v>
      </c>
      <c r="X7124" s="5">
        <v>4</v>
      </c>
      <c r="Y7124" s="15" t="s">
        <v>48</v>
      </c>
      <c r="Z7124" t="s">
        <v>83</v>
      </c>
      <c r="AA7124" t="s">
        <v>87</v>
      </c>
      <c r="AB7124">
        <v>348</v>
      </c>
      <c r="AC7124" s="3" t="s">
        <v>1502</v>
      </c>
      <c r="AD7124" s="3" t="s">
        <v>1642</v>
      </c>
      <c r="AE7124" s="3" t="s">
        <v>1503</v>
      </c>
    </row>
    <row r="7125" spans="1:31" ht="14.4" x14ac:dyDescent="0.3">
      <c r="A7125">
        <v>60</v>
      </c>
      <c r="B7125" t="s">
        <v>24</v>
      </c>
      <c r="C7125" t="s">
        <v>422</v>
      </c>
      <c r="D7125" t="s">
        <v>37</v>
      </c>
      <c r="E7125">
        <v>2012</v>
      </c>
      <c r="F7125" t="s">
        <v>990</v>
      </c>
      <c r="G7125" t="s">
        <v>991</v>
      </c>
      <c r="H7125" s="3" t="s">
        <v>992</v>
      </c>
      <c r="I7125" s="8">
        <v>-22.234233</v>
      </c>
      <c r="J7125" s="8">
        <v>-49.083599</v>
      </c>
      <c r="K7125">
        <f t="shared" si="91"/>
        <v>2870000</v>
      </c>
      <c r="L7125" t="s">
        <v>67</v>
      </c>
      <c r="M7125" t="s">
        <v>988</v>
      </c>
      <c r="N7125" t="s">
        <v>993</v>
      </c>
      <c r="O7125" s="12">
        <v>1998</v>
      </c>
      <c r="P7125" s="12">
        <v>1</v>
      </c>
      <c r="Q7125" s="12">
        <v>1999</v>
      </c>
      <c r="R7125" s="12">
        <v>12</v>
      </c>
      <c r="S7125">
        <v>24</v>
      </c>
      <c r="T7125" s="7">
        <v>24</v>
      </c>
      <c r="U7125">
        <v>5</v>
      </c>
      <c r="V7125" t="s">
        <v>53</v>
      </c>
      <c r="W7125">
        <f t="shared" si="89"/>
        <v>4320</v>
      </c>
      <c r="X7125" s="5">
        <v>4</v>
      </c>
      <c r="Y7125" s="15" t="s">
        <v>48</v>
      </c>
      <c r="Z7125" t="s">
        <v>90</v>
      </c>
      <c r="AA7125" t="s">
        <v>91</v>
      </c>
      <c r="AB7125">
        <v>3</v>
      </c>
      <c r="AC7125" s="3" t="s">
        <v>1502</v>
      </c>
      <c r="AD7125" s="3" t="s">
        <v>1642</v>
      </c>
      <c r="AE7125" s="3" t="s">
        <v>1503</v>
      </c>
    </row>
    <row r="7126" spans="1:31" ht="14.4" x14ac:dyDescent="0.3">
      <c r="A7126">
        <v>60</v>
      </c>
      <c r="B7126" t="s">
        <v>24</v>
      </c>
      <c r="C7126" t="s">
        <v>422</v>
      </c>
      <c r="D7126" t="s">
        <v>37</v>
      </c>
      <c r="E7126">
        <v>2012</v>
      </c>
      <c r="F7126" t="s">
        <v>994</v>
      </c>
      <c r="G7126" t="s">
        <v>995</v>
      </c>
      <c r="H7126" s="3" t="s">
        <v>996</v>
      </c>
      <c r="I7126" s="8">
        <v>-22.405567999999999</v>
      </c>
      <c r="J7126" s="8">
        <v>-49.699275</v>
      </c>
      <c r="K7126">
        <f t="shared" ref="K7126:K7136" si="92">2308*10000</f>
        <v>23080000</v>
      </c>
      <c r="L7126" t="s">
        <v>67</v>
      </c>
      <c r="M7126" t="s">
        <v>988</v>
      </c>
      <c r="N7126" t="s">
        <v>997</v>
      </c>
      <c r="O7126" s="12">
        <v>1997</v>
      </c>
      <c r="P7126" s="12">
        <v>8</v>
      </c>
      <c r="Q7126" s="12">
        <v>2000</v>
      </c>
      <c r="R7126" s="12">
        <v>10</v>
      </c>
      <c r="S7126">
        <v>39</v>
      </c>
      <c r="T7126" s="7">
        <v>39</v>
      </c>
      <c r="U7126">
        <v>5</v>
      </c>
      <c r="V7126" t="s">
        <v>53</v>
      </c>
      <c r="W7126">
        <f t="shared" si="89"/>
        <v>4320</v>
      </c>
      <c r="X7126" s="5">
        <v>8</v>
      </c>
      <c r="Y7126" s="15" t="s">
        <v>48</v>
      </c>
      <c r="Z7126" t="s">
        <v>49</v>
      </c>
      <c r="AA7126" t="s">
        <v>52</v>
      </c>
      <c r="AB7126">
        <v>488</v>
      </c>
      <c r="AC7126" s="3" t="s">
        <v>1500</v>
      </c>
      <c r="AD7126" s="3" t="s">
        <v>1641</v>
      </c>
      <c r="AE7126" t="s">
        <v>1504</v>
      </c>
    </row>
    <row r="7127" spans="1:31" ht="14.4" x14ac:dyDescent="0.3">
      <c r="A7127">
        <v>60</v>
      </c>
      <c r="B7127" t="s">
        <v>24</v>
      </c>
      <c r="C7127" t="s">
        <v>422</v>
      </c>
      <c r="D7127" t="s">
        <v>37</v>
      </c>
      <c r="E7127">
        <v>2012</v>
      </c>
      <c r="F7127" t="s">
        <v>994</v>
      </c>
      <c r="G7127" t="s">
        <v>995</v>
      </c>
      <c r="H7127" s="3" t="s">
        <v>996</v>
      </c>
      <c r="I7127" s="8">
        <v>-22.405567999999999</v>
      </c>
      <c r="J7127" s="8">
        <v>-49.699275</v>
      </c>
      <c r="K7127">
        <f t="shared" si="92"/>
        <v>23080000</v>
      </c>
      <c r="L7127" t="s">
        <v>67</v>
      </c>
      <c r="M7127" t="s">
        <v>988</v>
      </c>
      <c r="N7127" t="s">
        <v>997</v>
      </c>
      <c r="O7127" s="12">
        <v>1997</v>
      </c>
      <c r="P7127" s="12">
        <v>8</v>
      </c>
      <c r="Q7127" s="12">
        <v>2000</v>
      </c>
      <c r="R7127" s="12">
        <v>10</v>
      </c>
      <c r="S7127">
        <v>39</v>
      </c>
      <c r="T7127" s="7">
        <v>39</v>
      </c>
      <c r="U7127">
        <v>5</v>
      </c>
      <c r="V7127" t="s">
        <v>53</v>
      </c>
      <c r="W7127">
        <f t="shared" si="89"/>
        <v>4320</v>
      </c>
      <c r="X7127" s="5">
        <v>8</v>
      </c>
      <c r="Y7127" s="15" t="s">
        <v>48</v>
      </c>
      <c r="Z7127" t="s">
        <v>55</v>
      </c>
      <c r="AA7127" t="s">
        <v>1065</v>
      </c>
      <c r="AB7127">
        <v>202</v>
      </c>
      <c r="AC7127" s="3" t="s">
        <v>1500</v>
      </c>
      <c r="AD7127" s="3" t="s">
        <v>1641</v>
      </c>
      <c r="AE7127" t="s">
        <v>1504</v>
      </c>
    </row>
    <row r="7128" spans="1:31" ht="14.4" x14ac:dyDescent="0.3">
      <c r="A7128">
        <v>60</v>
      </c>
      <c r="B7128" t="s">
        <v>24</v>
      </c>
      <c r="C7128" t="s">
        <v>422</v>
      </c>
      <c r="D7128" t="s">
        <v>37</v>
      </c>
      <c r="E7128">
        <v>2012</v>
      </c>
      <c r="F7128" t="s">
        <v>994</v>
      </c>
      <c r="G7128" t="s">
        <v>995</v>
      </c>
      <c r="H7128" s="3" t="s">
        <v>996</v>
      </c>
      <c r="I7128" s="8">
        <v>-22.405567999999999</v>
      </c>
      <c r="J7128" s="8">
        <v>-49.699275</v>
      </c>
      <c r="K7128">
        <f t="shared" si="92"/>
        <v>23080000</v>
      </c>
      <c r="L7128" t="s">
        <v>67</v>
      </c>
      <c r="M7128" t="s">
        <v>988</v>
      </c>
      <c r="N7128" t="s">
        <v>997</v>
      </c>
      <c r="O7128" s="12">
        <v>1997</v>
      </c>
      <c r="P7128" s="12">
        <v>8</v>
      </c>
      <c r="Q7128" s="12">
        <v>2000</v>
      </c>
      <c r="R7128" s="12">
        <v>10</v>
      </c>
      <c r="S7128">
        <v>39</v>
      </c>
      <c r="T7128" s="7">
        <v>39</v>
      </c>
      <c r="U7128">
        <v>5</v>
      </c>
      <c r="V7128" t="s">
        <v>53</v>
      </c>
      <c r="W7128">
        <f t="shared" si="89"/>
        <v>4320</v>
      </c>
      <c r="X7128" s="5">
        <v>8</v>
      </c>
      <c r="Y7128" s="15" t="s">
        <v>48</v>
      </c>
      <c r="Z7128" t="s">
        <v>55</v>
      </c>
      <c r="AA7128" t="s">
        <v>249</v>
      </c>
      <c r="AB7128">
        <v>0</v>
      </c>
      <c r="AC7128" s="3" t="s">
        <v>1500</v>
      </c>
      <c r="AD7128" s="3" t="s">
        <v>1641</v>
      </c>
      <c r="AE7128" t="s">
        <v>1504</v>
      </c>
    </row>
    <row r="7129" spans="1:31" ht="14.4" x14ac:dyDescent="0.3">
      <c r="A7129">
        <v>60</v>
      </c>
      <c r="B7129" t="s">
        <v>24</v>
      </c>
      <c r="C7129" t="s">
        <v>422</v>
      </c>
      <c r="D7129" t="s">
        <v>37</v>
      </c>
      <c r="E7129">
        <v>2012</v>
      </c>
      <c r="F7129" t="s">
        <v>994</v>
      </c>
      <c r="G7129" t="s">
        <v>995</v>
      </c>
      <c r="H7129" s="3" t="s">
        <v>996</v>
      </c>
      <c r="I7129" s="8">
        <v>-22.405567999999999</v>
      </c>
      <c r="J7129" s="8">
        <v>-49.699275</v>
      </c>
      <c r="K7129">
        <f t="shared" si="92"/>
        <v>23080000</v>
      </c>
      <c r="L7129" t="s">
        <v>67</v>
      </c>
      <c r="M7129" t="s">
        <v>988</v>
      </c>
      <c r="N7129" t="s">
        <v>997</v>
      </c>
      <c r="O7129" s="12">
        <v>1997</v>
      </c>
      <c r="P7129" s="12">
        <v>8</v>
      </c>
      <c r="Q7129" s="12">
        <v>2000</v>
      </c>
      <c r="R7129" s="12">
        <v>10</v>
      </c>
      <c r="S7129">
        <v>39</v>
      </c>
      <c r="T7129" s="7">
        <v>39</v>
      </c>
      <c r="U7129">
        <v>5</v>
      </c>
      <c r="V7129" t="s">
        <v>53</v>
      </c>
      <c r="W7129">
        <f t="shared" si="89"/>
        <v>4320</v>
      </c>
      <c r="X7129" s="5">
        <v>8</v>
      </c>
      <c r="Y7129" s="15" t="s">
        <v>48</v>
      </c>
      <c r="Z7129" t="s">
        <v>55</v>
      </c>
      <c r="AA7129" t="s">
        <v>56</v>
      </c>
      <c r="AB7129">
        <v>4</v>
      </c>
      <c r="AC7129" s="3" t="s">
        <v>1500</v>
      </c>
      <c r="AD7129" s="3" t="s">
        <v>1641</v>
      </c>
      <c r="AE7129" t="s">
        <v>1504</v>
      </c>
    </row>
    <row r="7130" spans="1:31" ht="14.4" x14ac:dyDescent="0.3">
      <c r="A7130">
        <v>60</v>
      </c>
      <c r="B7130" t="s">
        <v>24</v>
      </c>
      <c r="C7130" t="s">
        <v>422</v>
      </c>
      <c r="D7130" t="s">
        <v>37</v>
      </c>
      <c r="E7130">
        <v>2012</v>
      </c>
      <c r="F7130" t="s">
        <v>994</v>
      </c>
      <c r="G7130" t="s">
        <v>995</v>
      </c>
      <c r="H7130" s="3" t="s">
        <v>996</v>
      </c>
      <c r="I7130" s="8">
        <v>-22.405567999999999</v>
      </c>
      <c r="J7130" s="8">
        <v>-49.699275</v>
      </c>
      <c r="K7130">
        <f t="shared" si="92"/>
        <v>23080000</v>
      </c>
      <c r="L7130" t="s">
        <v>67</v>
      </c>
      <c r="M7130" t="s">
        <v>988</v>
      </c>
      <c r="N7130" t="s">
        <v>997</v>
      </c>
      <c r="O7130" s="12">
        <v>1997</v>
      </c>
      <c r="P7130" s="12">
        <v>8</v>
      </c>
      <c r="Q7130" s="12">
        <v>2000</v>
      </c>
      <c r="R7130" s="12">
        <v>10</v>
      </c>
      <c r="S7130">
        <v>39</v>
      </c>
      <c r="T7130" s="7">
        <v>39</v>
      </c>
      <c r="U7130">
        <v>5</v>
      </c>
      <c r="V7130" t="s">
        <v>53</v>
      </c>
      <c r="W7130">
        <f t="shared" si="89"/>
        <v>4320</v>
      </c>
      <c r="X7130" s="5">
        <v>8</v>
      </c>
      <c r="Y7130" s="15" t="s">
        <v>48</v>
      </c>
      <c r="Z7130" t="s">
        <v>55</v>
      </c>
      <c r="AA7130" t="s">
        <v>62</v>
      </c>
      <c r="AB7130">
        <v>74</v>
      </c>
      <c r="AC7130" s="3" t="s">
        <v>1500</v>
      </c>
      <c r="AD7130" s="3" t="s">
        <v>1641</v>
      </c>
      <c r="AE7130" t="s">
        <v>1504</v>
      </c>
    </row>
    <row r="7131" spans="1:31" ht="14.4" x14ac:dyDescent="0.3">
      <c r="A7131">
        <v>60</v>
      </c>
      <c r="B7131" t="s">
        <v>24</v>
      </c>
      <c r="C7131" t="s">
        <v>422</v>
      </c>
      <c r="D7131" t="s">
        <v>37</v>
      </c>
      <c r="E7131">
        <v>2012</v>
      </c>
      <c r="F7131" t="s">
        <v>994</v>
      </c>
      <c r="G7131" t="s">
        <v>995</v>
      </c>
      <c r="H7131" s="3" t="s">
        <v>996</v>
      </c>
      <c r="I7131" s="8">
        <v>-22.405567999999999</v>
      </c>
      <c r="J7131" s="8">
        <v>-49.699275</v>
      </c>
      <c r="K7131">
        <f t="shared" si="92"/>
        <v>23080000</v>
      </c>
      <c r="L7131" t="s">
        <v>67</v>
      </c>
      <c r="M7131" t="s">
        <v>988</v>
      </c>
      <c r="N7131" t="s">
        <v>997</v>
      </c>
      <c r="O7131" s="12">
        <v>1997</v>
      </c>
      <c r="P7131" s="12">
        <v>8</v>
      </c>
      <c r="Q7131" s="12">
        <v>2000</v>
      </c>
      <c r="R7131" s="12">
        <v>10</v>
      </c>
      <c r="S7131">
        <v>39</v>
      </c>
      <c r="T7131" s="7">
        <v>39</v>
      </c>
      <c r="U7131">
        <v>5</v>
      </c>
      <c r="V7131" t="s">
        <v>53</v>
      </c>
      <c r="W7131">
        <f t="shared" si="89"/>
        <v>4320</v>
      </c>
      <c r="X7131" s="5">
        <v>8</v>
      </c>
      <c r="Y7131" s="15" t="s">
        <v>48</v>
      </c>
      <c r="Z7131" t="s">
        <v>55</v>
      </c>
      <c r="AA7131" t="s">
        <v>258</v>
      </c>
      <c r="AB7131">
        <v>4</v>
      </c>
      <c r="AC7131" s="3" t="s">
        <v>1500</v>
      </c>
      <c r="AD7131" s="3" t="s">
        <v>1641</v>
      </c>
      <c r="AE7131" t="s">
        <v>1504</v>
      </c>
    </row>
    <row r="7132" spans="1:31" ht="14.4" x14ac:dyDescent="0.3">
      <c r="A7132">
        <v>60</v>
      </c>
      <c r="B7132" t="s">
        <v>24</v>
      </c>
      <c r="C7132" t="s">
        <v>422</v>
      </c>
      <c r="D7132" t="s">
        <v>37</v>
      </c>
      <c r="E7132">
        <v>2012</v>
      </c>
      <c r="F7132" t="s">
        <v>994</v>
      </c>
      <c r="G7132" t="s">
        <v>995</v>
      </c>
      <c r="H7132" s="3" t="s">
        <v>996</v>
      </c>
      <c r="I7132" s="8">
        <v>-22.405567999999999</v>
      </c>
      <c r="J7132" s="8">
        <v>-49.699275</v>
      </c>
      <c r="K7132">
        <f t="shared" si="92"/>
        <v>23080000</v>
      </c>
      <c r="L7132" t="s">
        <v>67</v>
      </c>
      <c r="M7132" t="s">
        <v>988</v>
      </c>
      <c r="N7132" t="s">
        <v>997</v>
      </c>
      <c r="O7132" s="12">
        <v>1997</v>
      </c>
      <c r="P7132" s="12">
        <v>8</v>
      </c>
      <c r="Q7132" s="12">
        <v>2000</v>
      </c>
      <c r="R7132" s="12">
        <v>10</v>
      </c>
      <c r="S7132">
        <v>39</v>
      </c>
      <c r="T7132" s="7">
        <v>39</v>
      </c>
      <c r="U7132">
        <v>5</v>
      </c>
      <c r="V7132" t="s">
        <v>53</v>
      </c>
      <c r="W7132">
        <f t="shared" si="89"/>
        <v>4320</v>
      </c>
      <c r="X7132" s="5">
        <v>8</v>
      </c>
      <c r="Y7132" s="15" t="s">
        <v>48</v>
      </c>
      <c r="Z7132" t="s">
        <v>55</v>
      </c>
      <c r="AA7132" t="s">
        <v>70</v>
      </c>
      <c r="AB7132">
        <v>5</v>
      </c>
      <c r="AC7132" s="3" t="s">
        <v>1500</v>
      </c>
      <c r="AD7132" s="3" t="s">
        <v>1641</v>
      </c>
      <c r="AE7132" t="s">
        <v>1504</v>
      </c>
    </row>
    <row r="7133" spans="1:31" ht="14.4" x14ac:dyDescent="0.3">
      <c r="A7133">
        <v>60</v>
      </c>
      <c r="B7133" t="s">
        <v>24</v>
      </c>
      <c r="C7133" t="s">
        <v>422</v>
      </c>
      <c r="D7133" t="s">
        <v>37</v>
      </c>
      <c r="E7133">
        <v>2012</v>
      </c>
      <c r="F7133" t="s">
        <v>994</v>
      </c>
      <c r="G7133" t="s">
        <v>995</v>
      </c>
      <c r="H7133" s="3" t="s">
        <v>996</v>
      </c>
      <c r="I7133" s="8">
        <v>-22.405567999999999</v>
      </c>
      <c r="J7133" s="8">
        <v>-49.699275</v>
      </c>
      <c r="K7133">
        <f t="shared" si="92"/>
        <v>23080000</v>
      </c>
      <c r="L7133" t="s">
        <v>67</v>
      </c>
      <c r="M7133" t="s">
        <v>988</v>
      </c>
      <c r="N7133" t="s">
        <v>997</v>
      </c>
      <c r="O7133" s="12">
        <v>1997</v>
      </c>
      <c r="P7133" s="12">
        <v>8</v>
      </c>
      <c r="Q7133" s="12">
        <v>2000</v>
      </c>
      <c r="R7133" s="12">
        <v>10</v>
      </c>
      <c r="S7133">
        <v>39</v>
      </c>
      <c r="T7133" s="7">
        <v>39</v>
      </c>
      <c r="U7133">
        <v>5</v>
      </c>
      <c r="V7133" t="s">
        <v>53</v>
      </c>
      <c r="W7133">
        <f t="shared" si="89"/>
        <v>4320</v>
      </c>
      <c r="X7133" s="5">
        <v>8</v>
      </c>
      <c r="Y7133" s="15" t="s">
        <v>48</v>
      </c>
      <c r="Z7133" t="s">
        <v>55</v>
      </c>
      <c r="AA7133" t="s">
        <v>73</v>
      </c>
      <c r="AB7133">
        <v>0</v>
      </c>
      <c r="AC7133" s="3" t="s">
        <v>1500</v>
      </c>
      <c r="AD7133" s="3" t="s">
        <v>1641</v>
      </c>
      <c r="AE7133" t="s">
        <v>1504</v>
      </c>
    </row>
    <row r="7134" spans="1:31" ht="14.4" x14ac:dyDescent="0.3">
      <c r="A7134">
        <v>60</v>
      </c>
      <c r="B7134" t="s">
        <v>24</v>
      </c>
      <c r="C7134" t="s">
        <v>422</v>
      </c>
      <c r="D7134" t="s">
        <v>37</v>
      </c>
      <c r="E7134">
        <v>2012</v>
      </c>
      <c r="F7134" t="s">
        <v>994</v>
      </c>
      <c r="G7134" t="s">
        <v>995</v>
      </c>
      <c r="H7134" s="3" t="s">
        <v>996</v>
      </c>
      <c r="I7134" s="8">
        <v>-22.405567999999999</v>
      </c>
      <c r="J7134" s="8">
        <v>-49.699275</v>
      </c>
      <c r="K7134">
        <f t="shared" si="92"/>
        <v>23080000</v>
      </c>
      <c r="L7134" t="s">
        <v>67</v>
      </c>
      <c r="M7134" t="s">
        <v>988</v>
      </c>
      <c r="N7134" t="s">
        <v>997</v>
      </c>
      <c r="O7134" s="12">
        <v>1997</v>
      </c>
      <c r="P7134" s="12">
        <v>8</v>
      </c>
      <c r="Q7134" s="12">
        <v>2000</v>
      </c>
      <c r="R7134" s="12">
        <v>10</v>
      </c>
      <c r="S7134">
        <v>39</v>
      </c>
      <c r="T7134" s="7">
        <v>39</v>
      </c>
      <c r="U7134">
        <v>5</v>
      </c>
      <c r="V7134" t="s">
        <v>53</v>
      </c>
      <c r="W7134">
        <f t="shared" si="89"/>
        <v>4320</v>
      </c>
      <c r="X7134" s="5">
        <v>8</v>
      </c>
      <c r="Y7134" s="15" t="s">
        <v>48</v>
      </c>
      <c r="Z7134" t="s">
        <v>55</v>
      </c>
      <c r="AA7134" t="s">
        <v>76</v>
      </c>
      <c r="AB7134">
        <v>1</v>
      </c>
      <c r="AC7134" s="3" t="s">
        <v>1500</v>
      </c>
      <c r="AD7134" s="3" t="s">
        <v>1641</v>
      </c>
      <c r="AE7134" t="s">
        <v>1504</v>
      </c>
    </row>
    <row r="7135" spans="1:31" ht="14.4" x14ac:dyDescent="0.3">
      <c r="A7135">
        <v>60</v>
      </c>
      <c r="B7135" t="s">
        <v>24</v>
      </c>
      <c r="C7135" t="s">
        <v>422</v>
      </c>
      <c r="D7135" t="s">
        <v>37</v>
      </c>
      <c r="E7135">
        <v>2012</v>
      </c>
      <c r="F7135" t="s">
        <v>994</v>
      </c>
      <c r="G7135" t="s">
        <v>995</v>
      </c>
      <c r="H7135" s="3" t="s">
        <v>996</v>
      </c>
      <c r="I7135" s="8">
        <v>-22.405567999999999</v>
      </c>
      <c r="J7135" s="8">
        <v>-49.699275</v>
      </c>
      <c r="K7135">
        <f t="shared" si="92"/>
        <v>23080000</v>
      </c>
      <c r="L7135" t="s">
        <v>67</v>
      </c>
      <c r="M7135" t="s">
        <v>988</v>
      </c>
      <c r="N7135" t="s">
        <v>997</v>
      </c>
      <c r="O7135" s="12">
        <v>1997</v>
      </c>
      <c r="P7135" s="12">
        <v>8</v>
      </c>
      <c r="Q7135" s="12">
        <v>2000</v>
      </c>
      <c r="R7135" s="12">
        <v>10</v>
      </c>
      <c r="S7135">
        <v>39</v>
      </c>
      <c r="T7135" s="7">
        <v>39</v>
      </c>
      <c r="U7135">
        <v>5</v>
      </c>
      <c r="V7135" t="s">
        <v>53</v>
      </c>
      <c r="W7135">
        <f t="shared" si="89"/>
        <v>4320</v>
      </c>
      <c r="X7135" s="5">
        <v>8</v>
      </c>
      <c r="Y7135" s="15" t="s">
        <v>48</v>
      </c>
      <c r="Z7135" t="s">
        <v>83</v>
      </c>
      <c r="AA7135" t="s">
        <v>87</v>
      </c>
      <c r="AB7135">
        <v>474</v>
      </c>
      <c r="AC7135" s="3" t="s">
        <v>1500</v>
      </c>
      <c r="AD7135" s="3" t="s">
        <v>1641</v>
      </c>
      <c r="AE7135" t="s">
        <v>1504</v>
      </c>
    </row>
    <row r="7136" spans="1:31" ht="14.4" x14ac:dyDescent="0.3">
      <c r="A7136">
        <v>60</v>
      </c>
      <c r="B7136" t="s">
        <v>24</v>
      </c>
      <c r="C7136" t="s">
        <v>422</v>
      </c>
      <c r="D7136" t="s">
        <v>37</v>
      </c>
      <c r="E7136">
        <v>2012</v>
      </c>
      <c r="F7136" t="s">
        <v>994</v>
      </c>
      <c r="G7136" t="s">
        <v>995</v>
      </c>
      <c r="H7136" s="3" t="s">
        <v>996</v>
      </c>
      <c r="I7136" s="8">
        <v>-22.405567999999999</v>
      </c>
      <c r="J7136" s="8">
        <v>-49.699275</v>
      </c>
      <c r="K7136">
        <f t="shared" si="92"/>
        <v>23080000</v>
      </c>
      <c r="L7136" t="s">
        <v>67</v>
      </c>
      <c r="M7136" t="s">
        <v>988</v>
      </c>
      <c r="N7136" t="s">
        <v>997</v>
      </c>
      <c r="O7136" s="12">
        <v>1997</v>
      </c>
      <c r="P7136" s="12">
        <v>8</v>
      </c>
      <c r="Q7136" s="12">
        <v>2000</v>
      </c>
      <c r="R7136" s="12">
        <v>10</v>
      </c>
      <c r="S7136">
        <v>39</v>
      </c>
      <c r="T7136" s="7">
        <v>39</v>
      </c>
      <c r="U7136">
        <v>5</v>
      </c>
      <c r="V7136" t="s">
        <v>53</v>
      </c>
      <c r="W7136">
        <f t="shared" si="89"/>
        <v>4320</v>
      </c>
      <c r="X7136" s="5">
        <v>8</v>
      </c>
      <c r="Y7136" s="15" t="s">
        <v>48</v>
      </c>
      <c r="Z7136" t="s">
        <v>90</v>
      </c>
      <c r="AA7136" t="s">
        <v>91</v>
      </c>
      <c r="AB7136">
        <v>2</v>
      </c>
      <c r="AC7136" s="3" t="s">
        <v>1500</v>
      </c>
      <c r="AD7136" s="3" t="s">
        <v>1641</v>
      </c>
      <c r="AE7136" t="s">
        <v>1504</v>
      </c>
    </row>
    <row r="7137" spans="1:31" ht="14.4" x14ac:dyDescent="0.3">
      <c r="A7137">
        <v>60</v>
      </c>
      <c r="B7137" t="s">
        <v>24</v>
      </c>
      <c r="C7137" t="s">
        <v>422</v>
      </c>
      <c r="D7137" t="s">
        <v>37</v>
      </c>
      <c r="E7137">
        <v>2012</v>
      </c>
      <c r="F7137" t="s">
        <v>998</v>
      </c>
      <c r="G7137" t="s">
        <v>999</v>
      </c>
      <c r="H7137" s="3" t="s">
        <v>1000</v>
      </c>
      <c r="I7137" s="8">
        <v>-22.342393999999999</v>
      </c>
      <c r="J7137" s="8">
        <v>-49.030011000000002</v>
      </c>
      <c r="K7137">
        <f t="shared" ref="K7137:K7147" si="93">52.47*10000</f>
        <v>524700</v>
      </c>
      <c r="L7137" t="s">
        <v>67</v>
      </c>
      <c r="M7137" t="s">
        <v>1001</v>
      </c>
      <c r="N7137" t="s">
        <v>1002</v>
      </c>
      <c r="O7137" s="12">
        <v>1993</v>
      </c>
      <c r="P7137" s="12">
        <v>7</v>
      </c>
      <c r="Q7137" s="12">
        <v>1999</v>
      </c>
      <c r="R7137" s="12">
        <v>11</v>
      </c>
      <c r="S7137">
        <v>77</v>
      </c>
      <c r="T7137" s="7">
        <v>77</v>
      </c>
      <c r="U7137">
        <v>6</v>
      </c>
      <c r="V7137" t="s">
        <v>53</v>
      </c>
      <c r="W7137">
        <f t="shared" si="89"/>
        <v>4320</v>
      </c>
      <c r="X7137" s="5">
        <v>2</v>
      </c>
      <c r="Y7137" s="15" t="s">
        <v>48</v>
      </c>
      <c r="Z7137" t="s">
        <v>49</v>
      </c>
      <c r="AA7137" t="s">
        <v>52</v>
      </c>
      <c r="AB7137">
        <v>4</v>
      </c>
      <c r="AC7137" s="3" t="s">
        <v>1505</v>
      </c>
      <c r="AD7137" s="3" t="s">
        <v>1643</v>
      </c>
      <c r="AE7137" t="s">
        <v>1504</v>
      </c>
    </row>
    <row r="7138" spans="1:31" ht="14.4" x14ac:dyDescent="0.3">
      <c r="A7138">
        <v>60</v>
      </c>
      <c r="B7138" t="s">
        <v>24</v>
      </c>
      <c r="C7138" t="s">
        <v>422</v>
      </c>
      <c r="D7138" t="s">
        <v>37</v>
      </c>
      <c r="E7138">
        <v>2012</v>
      </c>
      <c r="F7138" t="s">
        <v>998</v>
      </c>
      <c r="G7138" t="s">
        <v>999</v>
      </c>
      <c r="H7138" s="3" t="s">
        <v>1000</v>
      </c>
      <c r="I7138" s="8">
        <v>-22.342393999999999</v>
      </c>
      <c r="J7138" s="8">
        <v>-49.030011000000002</v>
      </c>
      <c r="K7138">
        <f t="shared" si="93"/>
        <v>524700</v>
      </c>
      <c r="L7138" t="s">
        <v>67</v>
      </c>
      <c r="M7138" t="s">
        <v>1001</v>
      </c>
      <c r="N7138" t="s">
        <v>1002</v>
      </c>
      <c r="O7138" s="12">
        <v>1993</v>
      </c>
      <c r="P7138" s="12">
        <v>7</v>
      </c>
      <c r="Q7138" s="12">
        <v>1999</v>
      </c>
      <c r="R7138" s="12">
        <v>11</v>
      </c>
      <c r="S7138">
        <v>77</v>
      </c>
      <c r="T7138" s="7">
        <v>77</v>
      </c>
      <c r="U7138">
        <v>6</v>
      </c>
      <c r="V7138" t="s">
        <v>53</v>
      </c>
      <c r="W7138">
        <f t="shared" si="89"/>
        <v>4320</v>
      </c>
      <c r="X7138" s="5">
        <v>2</v>
      </c>
      <c r="Y7138" s="15" t="s">
        <v>48</v>
      </c>
      <c r="Z7138" t="s">
        <v>55</v>
      </c>
      <c r="AA7138" t="s">
        <v>1065</v>
      </c>
      <c r="AB7138">
        <v>34</v>
      </c>
      <c r="AC7138" s="3" t="s">
        <v>1505</v>
      </c>
      <c r="AD7138" s="3" t="s">
        <v>1643</v>
      </c>
      <c r="AE7138" t="s">
        <v>1504</v>
      </c>
    </row>
    <row r="7139" spans="1:31" ht="14.4" x14ac:dyDescent="0.3">
      <c r="A7139">
        <v>60</v>
      </c>
      <c r="B7139" t="s">
        <v>24</v>
      </c>
      <c r="C7139" t="s">
        <v>422</v>
      </c>
      <c r="D7139" t="s">
        <v>37</v>
      </c>
      <c r="E7139">
        <v>2012</v>
      </c>
      <c r="F7139" t="s">
        <v>998</v>
      </c>
      <c r="G7139" t="s">
        <v>999</v>
      </c>
      <c r="H7139" s="3" t="s">
        <v>1000</v>
      </c>
      <c r="I7139" s="8">
        <v>-22.342393999999999</v>
      </c>
      <c r="J7139" s="8">
        <v>-49.030011000000002</v>
      </c>
      <c r="K7139">
        <f t="shared" si="93"/>
        <v>524700</v>
      </c>
      <c r="L7139" t="s">
        <v>67</v>
      </c>
      <c r="M7139" t="s">
        <v>1001</v>
      </c>
      <c r="N7139" t="s">
        <v>1002</v>
      </c>
      <c r="O7139" s="12">
        <v>1993</v>
      </c>
      <c r="P7139" s="12">
        <v>7</v>
      </c>
      <c r="Q7139" s="12">
        <v>1999</v>
      </c>
      <c r="R7139" s="12">
        <v>11</v>
      </c>
      <c r="S7139">
        <v>77</v>
      </c>
      <c r="T7139" s="7">
        <v>77</v>
      </c>
      <c r="U7139">
        <v>6</v>
      </c>
      <c r="V7139" t="s">
        <v>53</v>
      </c>
      <c r="W7139">
        <f t="shared" si="89"/>
        <v>4320</v>
      </c>
      <c r="X7139" s="5">
        <v>2</v>
      </c>
      <c r="Y7139" s="15" t="s">
        <v>48</v>
      </c>
      <c r="Z7139" t="s">
        <v>55</v>
      </c>
      <c r="AA7139" t="s">
        <v>249</v>
      </c>
      <c r="AB7139">
        <v>1</v>
      </c>
      <c r="AC7139" s="3" t="s">
        <v>1505</v>
      </c>
      <c r="AD7139" s="3" t="s">
        <v>1643</v>
      </c>
      <c r="AE7139" t="s">
        <v>1504</v>
      </c>
    </row>
    <row r="7140" spans="1:31" ht="14.4" x14ac:dyDescent="0.3">
      <c r="A7140">
        <v>60</v>
      </c>
      <c r="B7140" t="s">
        <v>24</v>
      </c>
      <c r="C7140" t="s">
        <v>422</v>
      </c>
      <c r="D7140" t="s">
        <v>37</v>
      </c>
      <c r="E7140">
        <v>2012</v>
      </c>
      <c r="F7140" t="s">
        <v>998</v>
      </c>
      <c r="G7140" t="s">
        <v>999</v>
      </c>
      <c r="H7140" s="3" t="s">
        <v>1000</v>
      </c>
      <c r="I7140" s="8">
        <v>-22.342393999999999</v>
      </c>
      <c r="J7140" s="8">
        <v>-49.030011000000002</v>
      </c>
      <c r="K7140">
        <f t="shared" si="93"/>
        <v>524700</v>
      </c>
      <c r="L7140" t="s">
        <v>67</v>
      </c>
      <c r="M7140" t="s">
        <v>1001</v>
      </c>
      <c r="N7140" t="s">
        <v>1002</v>
      </c>
      <c r="O7140" s="12">
        <v>1993</v>
      </c>
      <c r="P7140" s="12">
        <v>7</v>
      </c>
      <c r="Q7140" s="12">
        <v>1999</v>
      </c>
      <c r="R7140" s="12">
        <v>11</v>
      </c>
      <c r="S7140">
        <v>77</v>
      </c>
      <c r="T7140" s="7">
        <v>77</v>
      </c>
      <c r="U7140">
        <v>6</v>
      </c>
      <c r="V7140" t="s">
        <v>53</v>
      </c>
      <c r="W7140">
        <f t="shared" si="89"/>
        <v>4320</v>
      </c>
      <c r="X7140" s="5">
        <v>2</v>
      </c>
      <c r="Y7140" s="15" t="s">
        <v>48</v>
      </c>
      <c r="Z7140" t="s">
        <v>55</v>
      </c>
      <c r="AA7140" t="s">
        <v>56</v>
      </c>
      <c r="AB7140">
        <v>11</v>
      </c>
      <c r="AC7140" s="3" t="s">
        <v>1505</v>
      </c>
      <c r="AD7140" s="3" t="s">
        <v>1643</v>
      </c>
      <c r="AE7140" t="s">
        <v>1504</v>
      </c>
    </row>
    <row r="7141" spans="1:31" ht="14.4" x14ac:dyDescent="0.3">
      <c r="A7141">
        <v>60</v>
      </c>
      <c r="B7141" t="s">
        <v>24</v>
      </c>
      <c r="C7141" t="s">
        <v>422</v>
      </c>
      <c r="D7141" t="s">
        <v>37</v>
      </c>
      <c r="E7141">
        <v>2012</v>
      </c>
      <c r="F7141" t="s">
        <v>998</v>
      </c>
      <c r="G7141" t="s">
        <v>999</v>
      </c>
      <c r="H7141" s="3" t="s">
        <v>1000</v>
      </c>
      <c r="I7141" s="8">
        <v>-22.342393999999999</v>
      </c>
      <c r="J7141" s="8">
        <v>-49.030011000000002</v>
      </c>
      <c r="K7141">
        <f t="shared" si="93"/>
        <v>524700</v>
      </c>
      <c r="L7141" t="s">
        <v>67</v>
      </c>
      <c r="M7141" t="s">
        <v>1001</v>
      </c>
      <c r="N7141" t="s">
        <v>1002</v>
      </c>
      <c r="O7141" s="12">
        <v>1993</v>
      </c>
      <c r="P7141" s="12">
        <v>7</v>
      </c>
      <c r="Q7141" s="12">
        <v>1999</v>
      </c>
      <c r="R7141" s="12">
        <v>11</v>
      </c>
      <c r="S7141">
        <v>77</v>
      </c>
      <c r="T7141" s="7">
        <v>77</v>
      </c>
      <c r="U7141">
        <v>6</v>
      </c>
      <c r="V7141" t="s">
        <v>53</v>
      </c>
      <c r="W7141">
        <f t="shared" si="89"/>
        <v>4320</v>
      </c>
      <c r="X7141" s="5">
        <v>2</v>
      </c>
      <c r="Y7141" s="15" t="s">
        <v>48</v>
      </c>
      <c r="Z7141" t="s">
        <v>55</v>
      </c>
      <c r="AA7141" t="s">
        <v>62</v>
      </c>
      <c r="AB7141">
        <v>62</v>
      </c>
      <c r="AC7141" s="3" t="s">
        <v>1505</v>
      </c>
      <c r="AD7141" s="3" t="s">
        <v>1643</v>
      </c>
      <c r="AE7141" t="s">
        <v>1504</v>
      </c>
    </row>
    <row r="7142" spans="1:31" ht="14.4" x14ac:dyDescent="0.3">
      <c r="A7142">
        <v>60</v>
      </c>
      <c r="B7142" t="s">
        <v>24</v>
      </c>
      <c r="C7142" t="s">
        <v>422</v>
      </c>
      <c r="D7142" t="s">
        <v>37</v>
      </c>
      <c r="E7142">
        <v>2012</v>
      </c>
      <c r="F7142" t="s">
        <v>998</v>
      </c>
      <c r="G7142" t="s">
        <v>999</v>
      </c>
      <c r="H7142" s="3" t="s">
        <v>1000</v>
      </c>
      <c r="I7142" s="8">
        <v>-22.342393999999999</v>
      </c>
      <c r="J7142" s="8">
        <v>-49.030011000000002</v>
      </c>
      <c r="K7142">
        <f t="shared" si="93"/>
        <v>524700</v>
      </c>
      <c r="L7142" t="s">
        <v>67</v>
      </c>
      <c r="M7142" t="s">
        <v>1001</v>
      </c>
      <c r="N7142" t="s">
        <v>1002</v>
      </c>
      <c r="O7142" s="12">
        <v>1993</v>
      </c>
      <c r="P7142" s="12">
        <v>7</v>
      </c>
      <c r="Q7142" s="12">
        <v>1999</v>
      </c>
      <c r="R7142" s="12">
        <v>11</v>
      </c>
      <c r="S7142">
        <v>77</v>
      </c>
      <c r="T7142" s="7">
        <v>77</v>
      </c>
      <c r="U7142">
        <v>6</v>
      </c>
      <c r="V7142" t="s">
        <v>53</v>
      </c>
      <c r="W7142">
        <f t="shared" si="89"/>
        <v>4320</v>
      </c>
      <c r="X7142" s="5">
        <v>2</v>
      </c>
      <c r="Y7142" s="15" t="s">
        <v>48</v>
      </c>
      <c r="Z7142" t="s">
        <v>55</v>
      </c>
      <c r="AA7142" t="s">
        <v>258</v>
      </c>
      <c r="AB7142">
        <v>281</v>
      </c>
      <c r="AC7142" s="3" t="s">
        <v>1505</v>
      </c>
      <c r="AD7142" s="3" t="s">
        <v>1643</v>
      </c>
      <c r="AE7142" t="s">
        <v>1504</v>
      </c>
    </row>
    <row r="7143" spans="1:31" ht="14.4" x14ac:dyDescent="0.3">
      <c r="A7143">
        <v>60</v>
      </c>
      <c r="B7143" t="s">
        <v>24</v>
      </c>
      <c r="C7143" t="s">
        <v>422</v>
      </c>
      <c r="D7143" t="s">
        <v>37</v>
      </c>
      <c r="E7143">
        <v>2012</v>
      </c>
      <c r="F7143" t="s">
        <v>998</v>
      </c>
      <c r="G7143" t="s">
        <v>999</v>
      </c>
      <c r="H7143" s="3" t="s">
        <v>1000</v>
      </c>
      <c r="I7143" s="8">
        <v>-22.342393999999999</v>
      </c>
      <c r="J7143" s="8">
        <v>-49.030011000000002</v>
      </c>
      <c r="K7143">
        <f t="shared" si="93"/>
        <v>524700</v>
      </c>
      <c r="L7143" t="s">
        <v>67</v>
      </c>
      <c r="M7143" t="s">
        <v>1001</v>
      </c>
      <c r="N7143" t="s">
        <v>1002</v>
      </c>
      <c r="O7143" s="12">
        <v>1993</v>
      </c>
      <c r="P7143" s="12">
        <v>7</v>
      </c>
      <c r="Q7143" s="12">
        <v>1999</v>
      </c>
      <c r="R7143" s="12">
        <v>11</v>
      </c>
      <c r="S7143">
        <v>77</v>
      </c>
      <c r="T7143" s="7">
        <v>77</v>
      </c>
      <c r="U7143">
        <v>6</v>
      </c>
      <c r="V7143" t="s">
        <v>53</v>
      </c>
      <c r="W7143">
        <f t="shared" si="89"/>
        <v>4320</v>
      </c>
      <c r="X7143" s="5">
        <v>2</v>
      </c>
      <c r="Y7143" s="15" t="s">
        <v>48</v>
      </c>
      <c r="Z7143" t="s">
        <v>55</v>
      </c>
      <c r="AA7143" t="s">
        <v>70</v>
      </c>
      <c r="AB7143">
        <v>4</v>
      </c>
      <c r="AC7143" s="3" t="s">
        <v>1505</v>
      </c>
      <c r="AD7143" s="3" t="s">
        <v>1643</v>
      </c>
      <c r="AE7143" t="s">
        <v>1504</v>
      </c>
    </row>
    <row r="7144" spans="1:31" ht="14.4" x14ac:dyDescent="0.3">
      <c r="A7144">
        <v>60</v>
      </c>
      <c r="B7144" t="s">
        <v>24</v>
      </c>
      <c r="C7144" t="s">
        <v>422</v>
      </c>
      <c r="D7144" t="s">
        <v>37</v>
      </c>
      <c r="E7144">
        <v>2012</v>
      </c>
      <c r="F7144" t="s">
        <v>998</v>
      </c>
      <c r="G7144" t="s">
        <v>999</v>
      </c>
      <c r="H7144" s="3" t="s">
        <v>1000</v>
      </c>
      <c r="I7144" s="8">
        <v>-22.342393999999999</v>
      </c>
      <c r="J7144" s="8">
        <v>-49.030011000000002</v>
      </c>
      <c r="K7144">
        <f t="shared" si="93"/>
        <v>524700</v>
      </c>
      <c r="L7144" t="s">
        <v>67</v>
      </c>
      <c r="M7144" t="s">
        <v>1001</v>
      </c>
      <c r="N7144" t="s">
        <v>1002</v>
      </c>
      <c r="O7144" s="12">
        <v>1993</v>
      </c>
      <c r="P7144" s="12">
        <v>7</v>
      </c>
      <c r="Q7144" s="12">
        <v>1999</v>
      </c>
      <c r="R7144" s="12">
        <v>11</v>
      </c>
      <c r="S7144">
        <v>77</v>
      </c>
      <c r="T7144" s="7">
        <v>77</v>
      </c>
      <c r="U7144">
        <v>6</v>
      </c>
      <c r="V7144" t="s">
        <v>53</v>
      </c>
      <c r="W7144">
        <f t="shared" si="89"/>
        <v>4320</v>
      </c>
      <c r="X7144" s="5">
        <v>2</v>
      </c>
      <c r="Y7144" s="15" t="s">
        <v>48</v>
      </c>
      <c r="Z7144" t="s">
        <v>55</v>
      </c>
      <c r="AA7144" t="s">
        <v>73</v>
      </c>
      <c r="AB7144">
        <v>1</v>
      </c>
      <c r="AC7144" s="3" t="s">
        <v>1505</v>
      </c>
      <c r="AD7144" s="3" t="s">
        <v>1643</v>
      </c>
      <c r="AE7144" t="s">
        <v>1504</v>
      </c>
    </row>
    <row r="7145" spans="1:31" ht="14.4" x14ac:dyDescent="0.3">
      <c r="A7145">
        <v>60</v>
      </c>
      <c r="B7145" t="s">
        <v>24</v>
      </c>
      <c r="C7145" t="s">
        <v>422</v>
      </c>
      <c r="D7145" t="s">
        <v>37</v>
      </c>
      <c r="E7145">
        <v>2012</v>
      </c>
      <c r="F7145" t="s">
        <v>998</v>
      </c>
      <c r="G7145" t="s">
        <v>999</v>
      </c>
      <c r="H7145" s="3" t="s">
        <v>1000</v>
      </c>
      <c r="I7145" s="8">
        <v>-22.342393999999999</v>
      </c>
      <c r="J7145" s="8">
        <v>-49.030011000000002</v>
      </c>
      <c r="K7145">
        <f t="shared" si="93"/>
        <v>524700</v>
      </c>
      <c r="L7145" t="s">
        <v>67</v>
      </c>
      <c r="M7145" t="s">
        <v>1001</v>
      </c>
      <c r="N7145" t="s">
        <v>1002</v>
      </c>
      <c r="O7145" s="12">
        <v>1993</v>
      </c>
      <c r="P7145" s="12">
        <v>7</v>
      </c>
      <c r="Q7145" s="12">
        <v>1999</v>
      </c>
      <c r="R7145" s="12">
        <v>11</v>
      </c>
      <c r="S7145">
        <v>77</v>
      </c>
      <c r="T7145" s="7">
        <v>77</v>
      </c>
      <c r="U7145">
        <v>6</v>
      </c>
      <c r="V7145" t="s">
        <v>53</v>
      </c>
      <c r="W7145">
        <f t="shared" si="89"/>
        <v>4320</v>
      </c>
      <c r="X7145" s="5">
        <v>2</v>
      </c>
      <c r="Y7145" s="15" t="s">
        <v>48</v>
      </c>
      <c r="Z7145" t="s">
        <v>55</v>
      </c>
      <c r="AA7145" t="s">
        <v>76</v>
      </c>
      <c r="AB7145">
        <v>2</v>
      </c>
      <c r="AC7145" s="3" t="s">
        <v>1505</v>
      </c>
      <c r="AD7145" s="3" t="s">
        <v>1643</v>
      </c>
      <c r="AE7145" t="s">
        <v>1504</v>
      </c>
    </row>
    <row r="7146" spans="1:31" ht="14.4" x14ac:dyDescent="0.3">
      <c r="A7146">
        <v>60</v>
      </c>
      <c r="B7146" t="s">
        <v>24</v>
      </c>
      <c r="C7146" t="s">
        <v>422</v>
      </c>
      <c r="D7146" t="s">
        <v>37</v>
      </c>
      <c r="E7146">
        <v>2012</v>
      </c>
      <c r="F7146" t="s">
        <v>998</v>
      </c>
      <c r="G7146" t="s">
        <v>999</v>
      </c>
      <c r="H7146" s="3" t="s">
        <v>1000</v>
      </c>
      <c r="I7146" s="8">
        <v>-22.342393999999999</v>
      </c>
      <c r="J7146" s="8">
        <v>-49.030011000000002</v>
      </c>
      <c r="K7146">
        <f t="shared" si="93"/>
        <v>524700</v>
      </c>
      <c r="L7146" t="s">
        <v>67</v>
      </c>
      <c r="M7146" t="s">
        <v>1001</v>
      </c>
      <c r="N7146" t="s">
        <v>1002</v>
      </c>
      <c r="O7146" s="12">
        <v>1993</v>
      </c>
      <c r="P7146" s="12">
        <v>7</v>
      </c>
      <c r="Q7146" s="12">
        <v>1999</v>
      </c>
      <c r="R7146" s="12">
        <v>11</v>
      </c>
      <c r="S7146">
        <v>77</v>
      </c>
      <c r="T7146" s="7">
        <v>77</v>
      </c>
      <c r="U7146">
        <v>6</v>
      </c>
      <c r="V7146" t="s">
        <v>53</v>
      </c>
      <c r="W7146">
        <f t="shared" si="89"/>
        <v>4320</v>
      </c>
      <c r="X7146" s="5">
        <v>2</v>
      </c>
      <c r="Y7146" s="15" t="s">
        <v>48</v>
      </c>
      <c r="Z7146" t="s">
        <v>83</v>
      </c>
      <c r="AA7146" t="s">
        <v>87</v>
      </c>
      <c r="AB7146">
        <v>3147</v>
      </c>
      <c r="AC7146" s="3" t="s">
        <v>1505</v>
      </c>
      <c r="AD7146" s="3" t="s">
        <v>1643</v>
      </c>
      <c r="AE7146" t="s">
        <v>1504</v>
      </c>
    </row>
    <row r="7147" spans="1:31" ht="14.4" x14ac:dyDescent="0.3">
      <c r="A7147">
        <v>60</v>
      </c>
      <c r="B7147" t="s">
        <v>24</v>
      </c>
      <c r="C7147" t="s">
        <v>422</v>
      </c>
      <c r="D7147" t="s">
        <v>37</v>
      </c>
      <c r="E7147">
        <v>2012</v>
      </c>
      <c r="F7147" t="s">
        <v>998</v>
      </c>
      <c r="G7147" t="s">
        <v>999</v>
      </c>
      <c r="H7147" s="3" t="s">
        <v>1000</v>
      </c>
      <c r="I7147" s="8">
        <v>-22.342393999999999</v>
      </c>
      <c r="J7147" s="8">
        <v>-49.030011000000002</v>
      </c>
      <c r="K7147">
        <f t="shared" si="93"/>
        <v>524700</v>
      </c>
      <c r="L7147" t="s">
        <v>67</v>
      </c>
      <c r="M7147" t="s">
        <v>1001</v>
      </c>
      <c r="N7147" t="s">
        <v>1002</v>
      </c>
      <c r="O7147" s="12">
        <v>1993</v>
      </c>
      <c r="P7147" s="12">
        <v>7</v>
      </c>
      <c r="Q7147" s="12">
        <v>1999</v>
      </c>
      <c r="R7147" s="12">
        <v>11</v>
      </c>
      <c r="S7147">
        <v>77</v>
      </c>
      <c r="T7147" s="7">
        <v>77</v>
      </c>
      <c r="U7147">
        <v>6</v>
      </c>
      <c r="V7147" t="s">
        <v>53</v>
      </c>
      <c r="W7147">
        <f t="shared" si="89"/>
        <v>4320</v>
      </c>
      <c r="X7147" s="5">
        <v>2</v>
      </c>
      <c r="Y7147" s="15" t="s">
        <v>48</v>
      </c>
      <c r="Z7147" t="s">
        <v>90</v>
      </c>
      <c r="AA7147" t="s">
        <v>91</v>
      </c>
      <c r="AB7147">
        <v>65</v>
      </c>
      <c r="AC7147" s="3" t="s">
        <v>1505</v>
      </c>
      <c r="AD7147" s="3" t="s">
        <v>1643</v>
      </c>
      <c r="AE7147" t="s">
        <v>1504</v>
      </c>
    </row>
    <row r="7148" spans="1:31" ht="14.4" x14ac:dyDescent="0.3">
      <c r="A7148">
        <v>61</v>
      </c>
      <c r="B7148" t="s">
        <v>24</v>
      </c>
      <c r="C7148" t="s">
        <v>428</v>
      </c>
      <c r="D7148" t="s">
        <v>381</v>
      </c>
      <c r="E7148">
        <v>2017</v>
      </c>
      <c r="F7148" t="s">
        <v>1003</v>
      </c>
      <c r="G7148" t="s">
        <v>1004</v>
      </c>
      <c r="H7148" s="3" t="s">
        <v>1005</v>
      </c>
      <c r="I7148" s="8">
        <v>-13.685278</v>
      </c>
      <c r="J7148" s="8">
        <v>-39.088332999999999</v>
      </c>
      <c r="K7148">
        <v>856860000</v>
      </c>
      <c r="L7148" t="s">
        <v>110</v>
      </c>
      <c r="M7148" t="s">
        <v>1006</v>
      </c>
      <c r="N7148" t="s">
        <v>1007</v>
      </c>
      <c r="O7148" s="12">
        <v>2012</v>
      </c>
      <c r="P7148" s="12">
        <v>7</v>
      </c>
      <c r="Q7148" s="12">
        <v>2013</v>
      </c>
      <c r="R7148" s="12">
        <v>5</v>
      </c>
      <c r="S7148">
        <v>11</v>
      </c>
      <c r="T7148" s="7">
        <v>10</v>
      </c>
      <c r="U7148">
        <v>7</v>
      </c>
      <c r="V7148" t="s">
        <v>53</v>
      </c>
      <c r="W7148">
        <f t="shared" ref="W7148:W7363" si="94">6*60</f>
        <v>360</v>
      </c>
      <c r="X7148" s="5">
        <v>2</v>
      </c>
      <c r="Y7148" s="15" t="s">
        <v>48</v>
      </c>
      <c r="Z7148" t="s">
        <v>55</v>
      </c>
      <c r="AA7148" t="s">
        <v>859</v>
      </c>
      <c r="AB7148">
        <v>0</v>
      </c>
      <c r="AC7148" t="s">
        <v>1506</v>
      </c>
      <c r="AD7148" t="s">
        <v>1644</v>
      </c>
    </row>
    <row r="7149" spans="1:31" ht="14.4" x14ac:dyDescent="0.3">
      <c r="A7149">
        <v>61</v>
      </c>
      <c r="B7149" t="s">
        <v>24</v>
      </c>
      <c r="C7149" t="s">
        <v>428</v>
      </c>
      <c r="D7149" t="s">
        <v>381</v>
      </c>
      <c r="E7149">
        <v>2017</v>
      </c>
      <c r="F7149" t="s">
        <v>1003</v>
      </c>
      <c r="G7149" t="s">
        <v>1004</v>
      </c>
      <c r="H7149" s="3" t="s">
        <v>1005</v>
      </c>
      <c r="I7149" s="8">
        <v>-13.685278</v>
      </c>
      <c r="J7149" s="8">
        <v>-39.088332999999999</v>
      </c>
      <c r="K7149">
        <v>856860000</v>
      </c>
      <c r="L7149" t="s">
        <v>110</v>
      </c>
      <c r="M7149" t="s">
        <v>1006</v>
      </c>
      <c r="N7149" t="s">
        <v>1007</v>
      </c>
      <c r="O7149" s="12">
        <v>2012</v>
      </c>
      <c r="P7149" s="12">
        <v>7</v>
      </c>
      <c r="Q7149" s="12">
        <v>2013</v>
      </c>
      <c r="R7149" s="12">
        <v>5</v>
      </c>
      <c r="S7149">
        <v>11</v>
      </c>
      <c r="T7149" s="7">
        <v>10</v>
      </c>
      <c r="U7149">
        <v>7</v>
      </c>
      <c r="V7149" t="s">
        <v>53</v>
      </c>
      <c r="W7149">
        <f t="shared" si="94"/>
        <v>360</v>
      </c>
      <c r="X7149" s="5">
        <v>2</v>
      </c>
      <c r="Y7149" s="15" t="s">
        <v>48</v>
      </c>
      <c r="Z7149" t="s">
        <v>55</v>
      </c>
      <c r="AA7149" t="s">
        <v>890</v>
      </c>
      <c r="AB7149">
        <v>1</v>
      </c>
      <c r="AC7149" t="s">
        <v>1506</v>
      </c>
      <c r="AD7149" t="s">
        <v>1644</v>
      </c>
    </row>
    <row r="7150" spans="1:31" ht="14.4" x14ac:dyDescent="0.3">
      <c r="A7150">
        <v>61</v>
      </c>
      <c r="B7150" t="s">
        <v>24</v>
      </c>
      <c r="C7150" t="s">
        <v>428</v>
      </c>
      <c r="D7150" t="s">
        <v>381</v>
      </c>
      <c r="E7150">
        <v>2017</v>
      </c>
      <c r="F7150" t="s">
        <v>1003</v>
      </c>
      <c r="G7150" t="s">
        <v>1004</v>
      </c>
      <c r="H7150" s="3" t="s">
        <v>1005</v>
      </c>
      <c r="I7150" s="8">
        <v>-13.685278</v>
      </c>
      <c r="J7150" s="8">
        <v>-39.088332999999999</v>
      </c>
      <c r="K7150">
        <v>856860000</v>
      </c>
      <c r="L7150" t="s">
        <v>110</v>
      </c>
      <c r="M7150" t="s">
        <v>1006</v>
      </c>
      <c r="N7150" t="s">
        <v>1007</v>
      </c>
      <c r="O7150" s="12">
        <v>2012</v>
      </c>
      <c r="P7150" s="12">
        <v>7</v>
      </c>
      <c r="Q7150" s="12">
        <v>2013</v>
      </c>
      <c r="R7150" s="12">
        <v>5</v>
      </c>
      <c r="S7150">
        <v>11</v>
      </c>
      <c r="T7150" s="7">
        <v>10</v>
      </c>
      <c r="U7150">
        <v>7</v>
      </c>
      <c r="V7150" t="s">
        <v>53</v>
      </c>
      <c r="W7150">
        <f t="shared" si="94"/>
        <v>360</v>
      </c>
      <c r="X7150" s="5">
        <v>2</v>
      </c>
      <c r="Y7150" s="15" t="s">
        <v>48</v>
      </c>
      <c r="Z7150" t="s">
        <v>55</v>
      </c>
      <c r="AA7150" t="s">
        <v>56</v>
      </c>
      <c r="AB7150">
        <v>151</v>
      </c>
      <c r="AC7150" t="s">
        <v>1506</v>
      </c>
      <c r="AD7150" t="s">
        <v>1644</v>
      </c>
    </row>
    <row r="7151" spans="1:31" ht="14.4" x14ac:dyDescent="0.3">
      <c r="A7151">
        <v>61</v>
      </c>
      <c r="B7151" t="s">
        <v>24</v>
      </c>
      <c r="C7151" t="s">
        <v>428</v>
      </c>
      <c r="D7151" t="s">
        <v>381</v>
      </c>
      <c r="E7151">
        <v>2017</v>
      </c>
      <c r="F7151" t="s">
        <v>1003</v>
      </c>
      <c r="G7151" t="s">
        <v>1004</v>
      </c>
      <c r="H7151" s="3" t="s">
        <v>1005</v>
      </c>
      <c r="I7151" s="8">
        <v>-13.685278</v>
      </c>
      <c r="J7151" s="8">
        <v>-39.088332999999999</v>
      </c>
      <c r="K7151">
        <v>856860000</v>
      </c>
      <c r="L7151" t="s">
        <v>110</v>
      </c>
      <c r="M7151" t="s">
        <v>1006</v>
      </c>
      <c r="N7151" t="s">
        <v>1007</v>
      </c>
      <c r="O7151" s="12">
        <v>2012</v>
      </c>
      <c r="P7151" s="12">
        <v>7</v>
      </c>
      <c r="Q7151" s="12">
        <v>2013</v>
      </c>
      <c r="R7151" s="12">
        <v>5</v>
      </c>
      <c r="S7151">
        <v>11</v>
      </c>
      <c r="T7151" s="7">
        <v>10</v>
      </c>
      <c r="U7151">
        <v>7</v>
      </c>
      <c r="V7151" t="s">
        <v>53</v>
      </c>
      <c r="W7151">
        <f t="shared" si="94"/>
        <v>360</v>
      </c>
      <c r="X7151" s="5">
        <v>2</v>
      </c>
      <c r="Y7151" s="15" t="s">
        <v>48</v>
      </c>
      <c r="Z7151" t="s">
        <v>55</v>
      </c>
      <c r="AA7151" t="s">
        <v>1091</v>
      </c>
      <c r="AB7151">
        <v>0</v>
      </c>
      <c r="AC7151" t="s">
        <v>1506</v>
      </c>
      <c r="AD7151" t="s">
        <v>1644</v>
      </c>
    </row>
    <row r="7152" spans="1:31" ht="14.4" x14ac:dyDescent="0.3">
      <c r="A7152">
        <v>61</v>
      </c>
      <c r="B7152" t="s">
        <v>24</v>
      </c>
      <c r="C7152" t="s">
        <v>428</v>
      </c>
      <c r="D7152" t="s">
        <v>381</v>
      </c>
      <c r="E7152">
        <v>2017</v>
      </c>
      <c r="F7152" t="s">
        <v>1003</v>
      </c>
      <c r="G7152" t="s">
        <v>1004</v>
      </c>
      <c r="H7152" s="3" t="s">
        <v>1005</v>
      </c>
      <c r="I7152" s="8">
        <v>-13.685278</v>
      </c>
      <c r="J7152" s="8">
        <v>-39.088332999999999</v>
      </c>
      <c r="K7152">
        <v>856860000</v>
      </c>
      <c r="L7152" t="s">
        <v>110</v>
      </c>
      <c r="M7152" t="s">
        <v>1006</v>
      </c>
      <c r="N7152" t="s">
        <v>1007</v>
      </c>
      <c r="O7152" s="12">
        <v>2012</v>
      </c>
      <c r="P7152" s="12">
        <v>7</v>
      </c>
      <c r="Q7152" s="12">
        <v>2013</v>
      </c>
      <c r="R7152" s="12">
        <v>5</v>
      </c>
      <c r="S7152">
        <v>11</v>
      </c>
      <c r="T7152" s="7">
        <v>10</v>
      </c>
      <c r="U7152">
        <v>7</v>
      </c>
      <c r="V7152" t="s">
        <v>53</v>
      </c>
      <c r="W7152">
        <f t="shared" si="94"/>
        <v>360</v>
      </c>
      <c r="X7152" s="5">
        <v>2</v>
      </c>
      <c r="Y7152" s="15" t="s">
        <v>48</v>
      </c>
      <c r="Z7152" t="s">
        <v>55</v>
      </c>
      <c r="AA7152" t="s">
        <v>59</v>
      </c>
      <c r="AB7152">
        <v>11</v>
      </c>
      <c r="AC7152" t="s">
        <v>1506</v>
      </c>
      <c r="AD7152" t="s">
        <v>1644</v>
      </c>
    </row>
    <row r="7153" spans="1:30" ht="14.4" x14ac:dyDescent="0.3">
      <c r="A7153">
        <v>61</v>
      </c>
      <c r="B7153" t="s">
        <v>24</v>
      </c>
      <c r="C7153" t="s">
        <v>428</v>
      </c>
      <c r="D7153" t="s">
        <v>381</v>
      </c>
      <c r="E7153">
        <v>2017</v>
      </c>
      <c r="F7153" t="s">
        <v>1003</v>
      </c>
      <c r="G7153" t="s">
        <v>1004</v>
      </c>
      <c r="H7153" s="3" t="s">
        <v>1005</v>
      </c>
      <c r="I7153" s="8">
        <v>-13.685278</v>
      </c>
      <c r="J7153" s="8">
        <v>-39.088332999999999</v>
      </c>
      <c r="K7153">
        <v>856860000</v>
      </c>
      <c r="L7153" t="s">
        <v>110</v>
      </c>
      <c r="M7153" t="s">
        <v>1006</v>
      </c>
      <c r="N7153" t="s">
        <v>1007</v>
      </c>
      <c r="O7153" s="12">
        <v>2012</v>
      </c>
      <c r="P7153" s="12">
        <v>7</v>
      </c>
      <c r="Q7153" s="12">
        <v>2013</v>
      </c>
      <c r="R7153" s="12">
        <v>5</v>
      </c>
      <c r="S7153">
        <v>11</v>
      </c>
      <c r="T7153" s="7">
        <v>10</v>
      </c>
      <c r="U7153">
        <v>7</v>
      </c>
      <c r="V7153" t="s">
        <v>53</v>
      </c>
      <c r="W7153">
        <f t="shared" si="94"/>
        <v>360</v>
      </c>
      <c r="X7153" s="5">
        <v>2</v>
      </c>
      <c r="Y7153" s="15" t="s">
        <v>48</v>
      </c>
      <c r="Z7153" t="s">
        <v>55</v>
      </c>
      <c r="AA7153" t="s">
        <v>655</v>
      </c>
      <c r="AB7153">
        <v>54</v>
      </c>
      <c r="AC7153" t="s">
        <v>1506</v>
      </c>
      <c r="AD7153" t="s">
        <v>1644</v>
      </c>
    </row>
    <row r="7154" spans="1:30" ht="14.4" x14ac:dyDescent="0.3">
      <c r="A7154">
        <v>61</v>
      </c>
      <c r="B7154" t="s">
        <v>24</v>
      </c>
      <c r="C7154" t="s">
        <v>428</v>
      </c>
      <c r="D7154" t="s">
        <v>381</v>
      </c>
      <c r="E7154">
        <v>2017</v>
      </c>
      <c r="F7154" t="s">
        <v>1003</v>
      </c>
      <c r="G7154" t="s">
        <v>1004</v>
      </c>
      <c r="H7154" s="3" t="s">
        <v>1005</v>
      </c>
      <c r="I7154" s="8">
        <v>-13.685278</v>
      </c>
      <c r="J7154" s="8">
        <v>-39.088332999999999</v>
      </c>
      <c r="K7154">
        <v>856860000</v>
      </c>
      <c r="L7154" t="s">
        <v>110</v>
      </c>
      <c r="M7154" t="s">
        <v>1006</v>
      </c>
      <c r="N7154" t="s">
        <v>1007</v>
      </c>
      <c r="O7154" s="12">
        <v>2012</v>
      </c>
      <c r="P7154" s="12">
        <v>7</v>
      </c>
      <c r="Q7154" s="12">
        <v>2013</v>
      </c>
      <c r="R7154" s="12">
        <v>5</v>
      </c>
      <c r="S7154">
        <v>11</v>
      </c>
      <c r="T7154" s="7">
        <v>10</v>
      </c>
      <c r="U7154">
        <v>7</v>
      </c>
      <c r="V7154" t="s">
        <v>53</v>
      </c>
      <c r="W7154">
        <f t="shared" si="94"/>
        <v>360</v>
      </c>
      <c r="X7154" s="5">
        <v>2</v>
      </c>
      <c r="Y7154" s="15" t="s">
        <v>48</v>
      </c>
      <c r="Z7154" t="s">
        <v>55</v>
      </c>
      <c r="AA7154" t="s">
        <v>379</v>
      </c>
      <c r="AB7154">
        <v>0</v>
      </c>
      <c r="AC7154" t="s">
        <v>1506</v>
      </c>
      <c r="AD7154" t="s">
        <v>1644</v>
      </c>
    </row>
    <row r="7155" spans="1:30" ht="14.4" x14ac:dyDescent="0.3">
      <c r="A7155">
        <v>61</v>
      </c>
      <c r="B7155" t="s">
        <v>24</v>
      </c>
      <c r="C7155" t="s">
        <v>428</v>
      </c>
      <c r="D7155" t="s">
        <v>381</v>
      </c>
      <c r="E7155">
        <v>2017</v>
      </c>
      <c r="F7155" t="s">
        <v>1003</v>
      </c>
      <c r="G7155" t="s">
        <v>1004</v>
      </c>
      <c r="H7155" s="3" t="s">
        <v>1005</v>
      </c>
      <c r="I7155" s="8">
        <v>-13.685278</v>
      </c>
      <c r="J7155" s="8">
        <v>-39.088332999999999</v>
      </c>
      <c r="K7155">
        <v>856860000</v>
      </c>
      <c r="L7155" t="s">
        <v>110</v>
      </c>
      <c r="M7155" t="s">
        <v>1006</v>
      </c>
      <c r="N7155" t="s">
        <v>1007</v>
      </c>
      <c r="O7155" s="12">
        <v>2012</v>
      </c>
      <c r="P7155" s="12">
        <v>7</v>
      </c>
      <c r="Q7155" s="12">
        <v>2013</v>
      </c>
      <c r="R7155" s="12">
        <v>5</v>
      </c>
      <c r="S7155">
        <v>11</v>
      </c>
      <c r="T7155" s="7">
        <v>10</v>
      </c>
      <c r="U7155">
        <v>7</v>
      </c>
      <c r="V7155" t="s">
        <v>53</v>
      </c>
      <c r="W7155">
        <f t="shared" si="94"/>
        <v>360</v>
      </c>
      <c r="X7155" s="5">
        <v>2</v>
      </c>
      <c r="Y7155" s="15" t="s">
        <v>48</v>
      </c>
      <c r="Z7155" t="s">
        <v>55</v>
      </c>
      <c r="AA7155" t="s">
        <v>1066</v>
      </c>
      <c r="AB7155">
        <v>0</v>
      </c>
      <c r="AC7155" t="s">
        <v>1506</v>
      </c>
      <c r="AD7155" t="s">
        <v>1644</v>
      </c>
    </row>
    <row r="7156" spans="1:30" ht="14.4" x14ac:dyDescent="0.3">
      <c r="A7156">
        <v>61</v>
      </c>
      <c r="B7156" t="s">
        <v>24</v>
      </c>
      <c r="C7156" t="s">
        <v>428</v>
      </c>
      <c r="D7156" t="s">
        <v>381</v>
      </c>
      <c r="E7156">
        <v>2017</v>
      </c>
      <c r="F7156" t="s">
        <v>1003</v>
      </c>
      <c r="G7156" t="s">
        <v>1004</v>
      </c>
      <c r="H7156" s="3" t="s">
        <v>1005</v>
      </c>
      <c r="I7156" s="8">
        <v>-13.685278</v>
      </c>
      <c r="J7156" s="8">
        <v>-39.088332999999999</v>
      </c>
      <c r="K7156">
        <v>856860000</v>
      </c>
      <c r="L7156" t="s">
        <v>110</v>
      </c>
      <c r="M7156" t="s">
        <v>1006</v>
      </c>
      <c r="N7156" t="s">
        <v>1007</v>
      </c>
      <c r="O7156" s="12">
        <v>2012</v>
      </c>
      <c r="P7156" s="12">
        <v>7</v>
      </c>
      <c r="Q7156" s="12">
        <v>2013</v>
      </c>
      <c r="R7156" s="12">
        <v>5</v>
      </c>
      <c r="S7156">
        <v>11</v>
      </c>
      <c r="T7156" s="7">
        <v>10</v>
      </c>
      <c r="U7156">
        <v>7</v>
      </c>
      <c r="V7156" t="s">
        <v>53</v>
      </c>
      <c r="W7156">
        <f t="shared" si="94"/>
        <v>360</v>
      </c>
      <c r="X7156" s="5">
        <v>2</v>
      </c>
      <c r="Y7156" s="15" t="s">
        <v>48</v>
      </c>
      <c r="Z7156" t="s">
        <v>55</v>
      </c>
      <c r="AA7156" t="s">
        <v>1062</v>
      </c>
      <c r="AB7156">
        <v>0</v>
      </c>
      <c r="AC7156" t="s">
        <v>1506</v>
      </c>
      <c r="AD7156" t="s">
        <v>1644</v>
      </c>
    </row>
    <row r="7157" spans="1:30" ht="14.4" x14ac:dyDescent="0.3">
      <c r="A7157">
        <v>61</v>
      </c>
      <c r="B7157" t="s">
        <v>24</v>
      </c>
      <c r="C7157" t="s">
        <v>428</v>
      </c>
      <c r="D7157" t="s">
        <v>381</v>
      </c>
      <c r="E7157">
        <v>2017</v>
      </c>
      <c r="F7157" t="s">
        <v>1003</v>
      </c>
      <c r="G7157" t="s">
        <v>1004</v>
      </c>
      <c r="H7157" s="3" t="s">
        <v>1005</v>
      </c>
      <c r="I7157" s="8">
        <v>-13.685278</v>
      </c>
      <c r="J7157" s="8">
        <v>-39.088332999999999</v>
      </c>
      <c r="K7157">
        <v>856860000</v>
      </c>
      <c r="L7157" t="s">
        <v>110</v>
      </c>
      <c r="M7157" t="s">
        <v>1006</v>
      </c>
      <c r="N7157" t="s">
        <v>1007</v>
      </c>
      <c r="O7157" s="12">
        <v>2012</v>
      </c>
      <c r="P7157" s="12">
        <v>7</v>
      </c>
      <c r="Q7157" s="12">
        <v>2013</v>
      </c>
      <c r="R7157" s="12">
        <v>5</v>
      </c>
      <c r="S7157">
        <v>11</v>
      </c>
      <c r="T7157" s="7">
        <v>10</v>
      </c>
      <c r="U7157">
        <v>7</v>
      </c>
      <c r="V7157" t="s">
        <v>53</v>
      </c>
      <c r="W7157">
        <f t="shared" si="94"/>
        <v>360</v>
      </c>
      <c r="X7157" s="5">
        <v>2</v>
      </c>
      <c r="Y7157" s="15" t="s">
        <v>48</v>
      </c>
      <c r="Z7157" t="s">
        <v>55</v>
      </c>
      <c r="AA7157" t="s">
        <v>1212</v>
      </c>
      <c r="AB7157">
        <v>0</v>
      </c>
      <c r="AC7157" t="s">
        <v>1506</v>
      </c>
      <c r="AD7157" t="s">
        <v>1644</v>
      </c>
    </row>
    <row r="7158" spans="1:30" ht="14.4" x14ac:dyDescent="0.3">
      <c r="A7158">
        <v>61</v>
      </c>
      <c r="B7158" t="s">
        <v>24</v>
      </c>
      <c r="C7158" t="s">
        <v>428</v>
      </c>
      <c r="D7158" t="s">
        <v>381</v>
      </c>
      <c r="E7158">
        <v>2017</v>
      </c>
      <c r="F7158" t="s">
        <v>1003</v>
      </c>
      <c r="G7158" t="s">
        <v>1004</v>
      </c>
      <c r="H7158" s="3" t="s">
        <v>1005</v>
      </c>
      <c r="I7158" s="8">
        <v>-13.685278</v>
      </c>
      <c r="J7158" s="8">
        <v>-39.088332999999999</v>
      </c>
      <c r="K7158">
        <v>856860000</v>
      </c>
      <c r="L7158" t="s">
        <v>110</v>
      </c>
      <c r="M7158" t="s">
        <v>1006</v>
      </c>
      <c r="N7158" t="s">
        <v>1007</v>
      </c>
      <c r="O7158" s="12">
        <v>2012</v>
      </c>
      <c r="P7158" s="12">
        <v>7</v>
      </c>
      <c r="Q7158" s="12">
        <v>2013</v>
      </c>
      <c r="R7158" s="12">
        <v>5</v>
      </c>
      <c r="S7158">
        <v>11</v>
      </c>
      <c r="T7158" s="7">
        <v>10</v>
      </c>
      <c r="U7158">
        <v>7</v>
      </c>
      <c r="V7158" t="s">
        <v>53</v>
      </c>
      <c r="W7158">
        <f t="shared" si="94"/>
        <v>360</v>
      </c>
      <c r="X7158" s="5">
        <v>2</v>
      </c>
      <c r="Y7158" s="15" t="s">
        <v>48</v>
      </c>
      <c r="Z7158" t="s">
        <v>55</v>
      </c>
      <c r="AA7158" t="s">
        <v>519</v>
      </c>
      <c r="AB7158">
        <v>6</v>
      </c>
      <c r="AC7158" t="s">
        <v>1506</v>
      </c>
      <c r="AD7158" t="s">
        <v>1644</v>
      </c>
    </row>
    <row r="7159" spans="1:30" ht="14.4" x14ac:dyDescent="0.3">
      <c r="A7159">
        <v>61</v>
      </c>
      <c r="B7159" t="s">
        <v>24</v>
      </c>
      <c r="C7159" t="s">
        <v>428</v>
      </c>
      <c r="D7159" t="s">
        <v>381</v>
      </c>
      <c r="E7159">
        <v>2017</v>
      </c>
      <c r="F7159" t="s">
        <v>1003</v>
      </c>
      <c r="G7159" t="s">
        <v>1004</v>
      </c>
      <c r="H7159" s="3" t="s">
        <v>1005</v>
      </c>
      <c r="I7159" s="8">
        <v>-13.685278</v>
      </c>
      <c r="J7159" s="8">
        <v>-39.088332999999999</v>
      </c>
      <c r="K7159">
        <v>856860000</v>
      </c>
      <c r="L7159" t="s">
        <v>110</v>
      </c>
      <c r="M7159" t="s">
        <v>1006</v>
      </c>
      <c r="N7159" t="s">
        <v>1007</v>
      </c>
      <c r="O7159" s="12">
        <v>2012</v>
      </c>
      <c r="P7159" s="12">
        <v>7</v>
      </c>
      <c r="Q7159" s="12">
        <v>2013</v>
      </c>
      <c r="R7159" s="12">
        <v>5</v>
      </c>
      <c r="S7159">
        <v>11</v>
      </c>
      <c r="T7159" s="7">
        <v>10</v>
      </c>
      <c r="U7159">
        <v>7</v>
      </c>
      <c r="V7159" t="s">
        <v>53</v>
      </c>
      <c r="W7159">
        <f t="shared" si="94"/>
        <v>360</v>
      </c>
      <c r="X7159" s="5">
        <v>2</v>
      </c>
      <c r="Y7159" s="15" t="s">
        <v>48</v>
      </c>
      <c r="Z7159" t="s">
        <v>55</v>
      </c>
      <c r="AA7159" t="s">
        <v>1064</v>
      </c>
      <c r="AB7159">
        <v>0</v>
      </c>
      <c r="AC7159" t="s">
        <v>1506</v>
      </c>
      <c r="AD7159" t="s">
        <v>1644</v>
      </c>
    </row>
    <row r="7160" spans="1:30" ht="14.4" x14ac:dyDescent="0.3">
      <c r="A7160">
        <v>61</v>
      </c>
      <c r="B7160" t="s">
        <v>24</v>
      </c>
      <c r="C7160" t="s">
        <v>428</v>
      </c>
      <c r="D7160" t="s">
        <v>381</v>
      </c>
      <c r="E7160">
        <v>2017</v>
      </c>
      <c r="F7160" t="s">
        <v>1003</v>
      </c>
      <c r="G7160" t="s">
        <v>1004</v>
      </c>
      <c r="H7160" s="3" t="s">
        <v>1005</v>
      </c>
      <c r="I7160" s="8">
        <v>-13.685278</v>
      </c>
      <c r="J7160" s="8">
        <v>-39.088332999999999</v>
      </c>
      <c r="K7160">
        <v>856860000</v>
      </c>
      <c r="L7160" t="s">
        <v>110</v>
      </c>
      <c r="M7160" t="s">
        <v>1006</v>
      </c>
      <c r="N7160" t="s">
        <v>1007</v>
      </c>
      <c r="O7160" s="12">
        <v>2012</v>
      </c>
      <c r="P7160" s="12">
        <v>7</v>
      </c>
      <c r="Q7160" s="12">
        <v>2013</v>
      </c>
      <c r="R7160" s="12">
        <v>5</v>
      </c>
      <c r="S7160">
        <v>11</v>
      </c>
      <c r="T7160" s="7">
        <v>10</v>
      </c>
      <c r="U7160">
        <v>7</v>
      </c>
      <c r="V7160" t="s">
        <v>53</v>
      </c>
      <c r="W7160">
        <f t="shared" si="94"/>
        <v>360</v>
      </c>
      <c r="X7160" s="5">
        <v>2</v>
      </c>
      <c r="Y7160" s="15" t="s">
        <v>48</v>
      </c>
      <c r="Z7160" t="s">
        <v>55</v>
      </c>
      <c r="AA7160" t="s">
        <v>1093</v>
      </c>
      <c r="AB7160">
        <v>22</v>
      </c>
      <c r="AC7160" t="s">
        <v>1506</v>
      </c>
      <c r="AD7160" t="s">
        <v>1644</v>
      </c>
    </row>
    <row r="7161" spans="1:30" ht="14.4" x14ac:dyDescent="0.3">
      <c r="A7161">
        <v>61</v>
      </c>
      <c r="B7161" t="s">
        <v>24</v>
      </c>
      <c r="C7161" t="s">
        <v>428</v>
      </c>
      <c r="D7161" t="s">
        <v>381</v>
      </c>
      <c r="E7161">
        <v>2017</v>
      </c>
      <c r="F7161" t="s">
        <v>1003</v>
      </c>
      <c r="G7161" t="s">
        <v>1004</v>
      </c>
      <c r="H7161" s="3" t="s">
        <v>1005</v>
      </c>
      <c r="I7161" s="8">
        <v>-13.685278</v>
      </c>
      <c r="J7161" s="8">
        <v>-39.088332999999999</v>
      </c>
      <c r="K7161">
        <v>856860000</v>
      </c>
      <c r="L7161" t="s">
        <v>110</v>
      </c>
      <c r="M7161" t="s">
        <v>1006</v>
      </c>
      <c r="N7161" t="s">
        <v>1007</v>
      </c>
      <c r="O7161" s="12">
        <v>2012</v>
      </c>
      <c r="P7161" s="12">
        <v>7</v>
      </c>
      <c r="Q7161" s="12">
        <v>2013</v>
      </c>
      <c r="R7161" s="12">
        <v>5</v>
      </c>
      <c r="S7161">
        <v>11</v>
      </c>
      <c r="T7161" s="7">
        <v>10</v>
      </c>
      <c r="U7161">
        <v>7</v>
      </c>
      <c r="V7161" t="s">
        <v>53</v>
      </c>
      <c r="W7161">
        <f t="shared" si="94"/>
        <v>360</v>
      </c>
      <c r="X7161" s="5">
        <v>2</v>
      </c>
      <c r="Y7161" s="15" t="s">
        <v>48</v>
      </c>
      <c r="Z7161" t="s">
        <v>55</v>
      </c>
      <c r="AA7161" t="s">
        <v>1096</v>
      </c>
      <c r="AB7161">
        <v>0</v>
      </c>
      <c r="AC7161" t="s">
        <v>1506</v>
      </c>
      <c r="AD7161" t="s">
        <v>1644</v>
      </c>
    </row>
    <row r="7162" spans="1:30" ht="14.4" x14ac:dyDescent="0.3">
      <c r="A7162">
        <v>61</v>
      </c>
      <c r="B7162" t="s">
        <v>24</v>
      </c>
      <c r="C7162" t="s">
        <v>428</v>
      </c>
      <c r="D7162" t="s">
        <v>381</v>
      </c>
      <c r="E7162">
        <v>2017</v>
      </c>
      <c r="F7162" t="s">
        <v>1003</v>
      </c>
      <c r="G7162" t="s">
        <v>1004</v>
      </c>
      <c r="H7162" s="3" t="s">
        <v>1005</v>
      </c>
      <c r="I7162" s="8">
        <v>-13.685278</v>
      </c>
      <c r="J7162" s="8">
        <v>-39.088332999999999</v>
      </c>
      <c r="K7162">
        <v>856860000</v>
      </c>
      <c r="L7162" t="s">
        <v>110</v>
      </c>
      <c r="M7162" t="s">
        <v>1006</v>
      </c>
      <c r="N7162" t="s">
        <v>1007</v>
      </c>
      <c r="O7162" s="12">
        <v>2012</v>
      </c>
      <c r="P7162" s="12">
        <v>7</v>
      </c>
      <c r="Q7162" s="12">
        <v>2013</v>
      </c>
      <c r="R7162" s="12">
        <v>5</v>
      </c>
      <c r="S7162">
        <v>11</v>
      </c>
      <c r="T7162" s="7">
        <v>10</v>
      </c>
      <c r="U7162">
        <v>7</v>
      </c>
      <c r="V7162" t="s">
        <v>53</v>
      </c>
      <c r="W7162">
        <f t="shared" si="94"/>
        <v>360</v>
      </c>
      <c r="X7162" s="5">
        <v>2</v>
      </c>
      <c r="Y7162" s="15" t="s">
        <v>48</v>
      </c>
      <c r="Z7162" t="s">
        <v>55</v>
      </c>
      <c r="AA7162" t="s">
        <v>73</v>
      </c>
      <c r="AB7162">
        <v>2</v>
      </c>
      <c r="AC7162" t="s">
        <v>1506</v>
      </c>
      <c r="AD7162" t="s">
        <v>1644</v>
      </c>
    </row>
    <row r="7163" spans="1:30" ht="14.4" x14ac:dyDescent="0.3">
      <c r="A7163">
        <v>61</v>
      </c>
      <c r="B7163" t="s">
        <v>24</v>
      </c>
      <c r="C7163" t="s">
        <v>428</v>
      </c>
      <c r="D7163" t="s">
        <v>381</v>
      </c>
      <c r="E7163">
        <v>2017</v>
      </c>
      <c r="F7163" t="s">
        <v>1003</v>
      </c>
      <c r="G7163" t="s">
        <v>1004</v>
      </c>
      <c r="H7163" s="3" t="s">
        <v>1005</v>
      </c>
      <c r="I7163" s="8">
        <v>-13.685278</v>
      </c>
      <c r="J7163" s="8">
        <v>-39.088332999999999</v>
      </c>
      <c r="K7163">
        <v>856860000</v>
      </c>
      <c r="L7163" t="s">
        <v>110</v>
      </c>
      <c r="M7163" t="s">
        <v>1006</v>
      </c>
      <c r="N7163" t="s">
        <v>1007</v>
      </c>
      <c r="O7163" s="12">
        <v>2012</v>
      </c>
      <c r="P7163" s="12">
        <v>7</v>
      </c>
      <c r="Q7163" s="12">
        <v>2013</v>
      </c>
      <c r="R7163" s="12">
        <v>5</v>
      </c>
      <c r="S7163">
        <v>11</v>
      </c>
      <c r="T7163" s="7">
        <v>10</v>
      </c>
      <c r="U7163">
        <v>7</v>
      </c>
      <c r="V7163" t="s">
        <v>53</v>
      </c>
      <c r="W7163">
        <f t="shared" si="94"/>
        <v>360</v>
      </c>
      <c r="X7163" s="5">
        <v>2</v>
      </c>
      <c r="Y7163" s="15" t="s">
        <v>48</v>
      </c>
      <c r="Z7163" t="s">
        <v>83</v>
      </c>
      <c r="AA7163" t="s">
        <v>1087</v>
      </c>
      <c r="AB7163">
        <v>31</v>
      </c>
      <c r="AC7163" t="s">
        <v>1506</v>
      </c>
      <c r="AD7163" t="s">
        <v>1644</v>
      </c>
    </row>
    <row r="7164" spans="1:30" ht="14.4" x14ac:dyDescent="0.3">
      <c r="A7164">
        <v>61</v>
      </c>
      <c r="B7164" t="s">
        <v>24</v>
      </c>
      <c r="C7164" t="s">
        <v>428</v>
      </c>
      <c r="D7164" t="s">
        <v>381</v>
      </c>
      <c r="E7164">
        <v>2017</v>
      </c>
      <c r="F7164" t="s">
        <v>1003</v>
      </c>
      <c r="G7164" t="s">
        <v>1004</v>
      </c>
      <c r="H7164" s="3" t="s">
        <v>1005</v>
      </c>
      <c r="I7164" s="8">
        <v>-13.685278</v>
      </c>
      <c r="J7164" s="8">
        <v>-39.088332999999999</v>
      </c>
      <c r="K7164">
        <v>856860000</v>
      </c>
      <c r="L7164" t="s">
        <v>110</v>
      </c>
      <c r="M7164" t="s">
        <v>1006</v>
      </c>
      <c r="N7164" t="s">
        <v>1007</v>
      </c>
      <c r="O7164" s="12">
        <v>2012</v>
      </c>
      <c r="P7164" s="12">
        <v>7</v>
      </c>
      <c r="Q7164" s="12">
        <v>2013</v>
      </c>
      <c r="R7164" s="12">
        <v>5</v>
      </c>
      <c r="S7164">
        <v>11</v>
      </c>
      <c r="T7164" s="7">
        <v>10</v>
      </c>
      <c r="U7164">
        <v>7</v>
      </c>
      <c r="V7164" t="s">
        <v>53</v>
      </c>
      <c r="W7164">
        <f t="shared" si="94"/>
        <v>360</v>
      </c>
      <c r="X7164" s="5">
        <v>2</v>
      </c>
      <c r="Y7164" s="15" t="s">
        <v>48</v>
      </c>
      <c r="Z7164" t="s">
        <v>83</v>
      </c>
      <c r="AA7164" t="s">
        <v>84</v>
      </c>
      <c r="AB7164">
        <v>10</v>
      </c>
      <c r="AC7164" t="s">
        <v>1506</v>
      </c>
      <c r="AD7164" t="s">
        <v>1644</v>
      </c>
    </row>
    <row r="7165" spans="1:30" ht="14.4" x14ac:dyDescent="0.3">
      <c r="A7165">
        <v>61</v>
      </c>
      <c r="B7165" t="s">
        <v>24</v>
      </c>
      <c r="C7165" t="s">
        <v>428</v>
      </c>
      <c r="D7165" t="s">
        <v>381</v>
      </c>
      <c r="E7165">
        <v>2017</v>
      </c>
      <c r="F7165" t="s">
        <v>1003</v>
      </c>
      <c r="G7165" t="s">
        <v>1004</v>
      </c>
      <c r="H7165" s="3" t="s">
        <v>1005</v>
      </c>
      <c r="I7165" s="8">
        <v>-13.685278</v>
      </c>
      <c r="J7165" s="8">
        <v>-39.088332999999999</v>
      </c>
      <c r="K7165">
        <v>856860000</v>
      </c>
      <c r="L7165" t="s">
        <v>110</v>
      </c>
      <c r="M7165" t="s">
        <v>1006</v>
      </c>
      <c r="N7165" t="s">
        <v>1007</v>
      </c>
      <c r="O7165" s="12">
        <v>2012</v>
      </c>
      <c r="P7165" s="12">
        <v>7</v>
      </c>
      <c r="Q7165" s="12">
        <v>2013</v>
      </c>
      <c r="R7165" s="12">
        <v>5</v>
      </c>
      <c r="S7165">
        <v>11</v>
      </c>
      <c r="T7165" s="7">
        <v>10</v>
      </c>
      <c r="U7165">
        <v>7</v>
      </c>
      <c r="V7165" t="s">
        <v>53</v>
      </c>
      <c r="W7165">
        <f t="shared" si="94"/>
        <v>360</v>
      </c>
      <c r="X7165" s="5">
        <v>2</v>
      </c>
      <c r="Y7165" s="15" t="s">
        <v>48</v>
      </c>
      <c r="Z7165" t="s">
        <v>83</v>
      </c>
      <c r="AA7165" t="s">
        <v>87</v>
      </c>
      <c r="AB7165">
        <v>14</v>
      </c>
      <c r="AC7165" t="s">
        <v>1506</v>
      </c>
      <c r="AD7165" t="s">
        <v>1644</v>
      </c>
    </row>
    <row r="7166" spans="1:30" ht="14.4" x14ac:dyDescent="0.3">
      <c r="A7166">
        <v>61</v>
      </c>
      <c r="B7166" t="s">
        <v>24</v>
      </c>
      <c r="C7166" t="s">
        <v>428</v>
      </c>
      <c r="D7166" t="s">
        <v>381</v>
      </c>
      <c r="E7166">
        <v>2017</v>
      </c>
      <c r="F7166" t="s">
        <v>1003</v>
      </c>
      <c r="G7166" t="s">
        <v>1004</v>
      </c>
      <c r="H7166" s="3" t="s">
        <v>1005</v>
      </c>
      <c r="I7166" s="8">
        <v>-13.685278</v>
      </c>
      <c r="J7166" s="8">
        <v>-39.088332999999999</v>
      </c>
      <c r="K7166">
        <v>856860000</v>
      </c>
      <c r="L7166" t="s">
        <v>110</v>
      </c>
      <c r="M7166" t="s">
        <v>1006</v>
      </c>
      <c r="N7166" t="s">
        <v>1007</v>
      </c>
      <c r="O7166" s="12">
        <v>2012</v>
      </c>
      <c r="P7166" s="12">
        <v>7</v>
      </c>
      <c r="Q7166" s="12">
        <v>2013</v>
      </c>
      <c r="R7166" s="12">
        <v>5</v>
      </c>
      <c r="S7166">
        <v>11</v>
      </c>
      <c r="T7166" s="7">
        <v>10</v>
      </c>
      <c r="U7166">
        <v>7</v>
      </c>
      <c r="V7166" t="s">
        <v>53</v>
      </c>
      <c r="W7166">
        <f t="shared" si="94"/>
        <v>360</v>
      </c>
      <c r="X7166" s="5">
        <v>2</v>
      </c>
      <c r="Y7166" s="15" t="s">
        <v>48</v>
      </c>
      <c r="Z7166" t="s">
        <v>83</v>
      </c>
      <c r="AA7166" t="s">
        <v>1088</v>
      </c>
      <c r="AB7166">
        <v>4</v>
      </c>
      <c r="AC7166" t="s">
        <v>1506</v>
      </c>
      <c r="AD7166" t="s">
        <v>1644</v>
      </c>
    </row>
    <row r="7167" spans="1:30" ht="14.4" x14ac:dyDescent="0.3">
      <c r="A7167">
        <v>61</v>
      </c>
      <c r="B7167" t="s">
        <v>24</v>
      </c>
      <c r="C7167" t="s">
        <v>428</v>
      </c>
      <c r="D7167" t="s">
        <v>381</v>
      </c>
      <c r="E7167">
        <v>2017</v>
      </c>
      <c r="F7167" t="s">
        <v>1003</v>
      </c>
      <c r="G7167" t="s">
        <v>1004</v>
      </c>
      <c r="H7167" s="3" t="s">
        <v>1005</v>
      </c>
      <c r="I7167" s="8">
        <v>-13.685278</v>
      </c>
      <c r="J7167" s="8">
        <v>-39.088332999999999</v>
      </c>
      <c r="K7167">
        <v>856860000</v>
      </c>
      <c r="L7167" t="s">
        <v>110</v>
      </c>
      <c r="M7167" t="s">
        <v>1006</v>
      </c>
      <c r="N7167" t="s">
        <v>1007</v>
      </c>
      <c r="O7167" s="12">
        <v>2012</v>
      </c>
      <c r="P7167" s="12">
        <v>7</v>
      </c>
      <c r="Q7167" s="12">
        <v>2013</v>
      </c>
      <c r="R7167" s="12">
        <v>5</v>
      </c>
      <c r="S7167">
        <v>11</v>
      </c>
      <c r="T7167" s="7">
        <v>10</v>
      </c>
      <c r="U7167">
        <v>7</v>
      </c>
      <c r="V7167" t="s">
        <v>53</v>
      </c>
      <c r="W7167">
        <f t="shared" si="94"/>
        <v>360</v>
      </c>
      <c r="X7167" s="5">
        <v>2</v>
      </c>
      <c r="Y7167" s="15" t="s">
        <v>48</v>
      </c>
      <c r="Z7167" t="s">
        <v>90</v>
      </c>
      <c r="AA7167" t="s">
        <v>872</v>
      </c>
      <c r="AB7167">
        <v>0</v>
      </c>
      <c r="AC7167" t="s">
        <v>1506</v>
      </c>
      <c r="AD7167" t="s">
        <v>1644</v>
      </c>
    </row>
    <row r="7168" spans="1:30" ht="14.4" x14ac:dyDescent="0.3">
      <c r="A7168">
        <v>61</v>
      </c>
      <c r="B7168" t="s">
        <v>24</v>
      </c>
      <c r="C7168" t="s">
        <v>428</v>
      </c>
      <c r="D7168" t="s">
        <v>381</v>
      </c>
      <c r="E7168">
        <v>2017</v>
      </c>
      <c r="F7168" t="s">
        <v>1003</v>
      </c>
      <c r="G7168" t="s">
        <v>1008</v>
      </c>
      <c r="H7168" s="3" t="s">
        <v>1009</v>
      </c>
      <c r="I7168" s="8">
        <v>-13.843332999999999</v>
      </c>
      <c r="J7168" s="8">
        <v>-39.289166999999999</v>
      </c>
      <c r="K7168">
        <v>856860000</v>
      </c>
      <c r="L7168" t="s">
        <v>110</v>
      </c>
      <c r="M7168" t="s">
        <v>1010</v>
      </c>
      <c r="N7168" t="s">
        <v>1007</v>
      </c>
      <c r="O7168" s="12">
        <v>2012</v>
      </c>
      <c r="P7168" s="12">
        <v>7</v>
      </c>
      <c r="Q7168" s="12">
        <v>2013</v>
      </c>
      <c r="R7168" s="12">
        <v>5</v>
      </c>
      <c r="S7168">
        <v>11</v>
      </c>
      <c r="T7168" s="7">
        <v>10</v>
      </c>
      <c r="U7168">
        <v>7</v>
      </c>
      <c r="V7168" t="s">
        <v>53</v>
      </c>
      <c r="W7168">
        <f t="shared" si="94"/>
        <v>360</v>
      </c>
      <c r="X7168" s="5">
        <v>2</v>
      </c>
      <c r="Y7168" s="15" t="s">
        <v>48</v>
      </c>
      <c r="Z7168" t="s">
        <v>55</v>
      </c>
      <c r="AA7168" t="s">
        <v>859</v>
      </c>
      <c r="AB7168">
        <v>5</v>
      </c>
      <c r="AC7168" t="s">
        <v>1506</v>
      </c>
      <c r="AD7168" t="s">
        <v>1644</v>
      </c>
    </row>
    <row r="7169" spans="1:30" ht="14.4" x14ac:dyDescent="0.3">
      <c r="A7169">
        <v>61</v>
      </c>
      <c r="B7169" t="s">
        <v>24</v>
      </c>
      <c r="C7169" t="s">
        <v>428</v>
      </c>
      <c r="D7169" t="s">
        <v>381</v>
      </c>
      <c r="E7169">
        <v>2017</v>
      </c>
      <c r="F7169" t="s">
        <v>1003</v>
      </c>
      <c r="G7169" t="s">
        <v>1008</v>
      </c>
      <c r="H7169" s="3" t="s">
        <v>1009</v>
      </c>
      <c r="I7169" s="8">
        <v>-13.843332999999999</v>
      </c>
      <c r="J7169" s="8">
        <v>-39.289166999999999</v>
      </c>
      <c r="K7169">
        <v>856860000</v>
      </c>
      <c r="L7169" t="s">
        <v>110</v>
      </c>
      <c r="M7169" t="s">
        <v>1010</v>
      </c>
      <c r="N7169" t="s">
        <v>1007</v>
      </c>
      <c r="O7169" s="12">
        <v>2012</v>
      </c>
      <c r="P7169" s="12">
        <v>7</v>
      </c>
      <c r="Q7169" s="12">
        <v>2013</v>
      </c>
      <c r="R7169" s="12">
        <v>5</v>
      </c>
      <c r="S7169">
        <v>11</v>
      </c>
      <c r="T7169" s="7">
        <v>10</v>
      </c>
      <c r="U7169">
        <v>7</v>
      </c>
      <c r="V7169" t="s">
        <v>53</v>
      </c>
      <c r="W7169">
        <f t="shared" si="94"/>
        <v>360</v>
      </c>
      <c r="X7169" s="5">
        <v>2</v>
      </c>
      <c r="Y7169" s="15" t="s">
        <v>48</v>
      </c>
      <c r="Z7169" t="s">
        <v>55</v>
      </c>
      <c r="AA7169" t="s">
        <v>890</v>
      </c>
      <c r="AB7169">
        <v>0</v>
      </c>
      <c r="AC7169" t="s">
        <v>1506</v>
      </c>
      <c r="AD7169" t="s">
        <v>1644</v>
      </c>
    </row>
    <row r="7170" spans="1:30" ht="14.4" x14ac:dyDescent="0.3">
      <c r="A7170">
        <v>61</v>
      </c>
      <c r="B7170" t="s">
        <v>24</v>
      </c>
      <c r="C7170" t="s">
        <v>428</v>
      </c>
      <c r="D7170" t="s">
        <v>381</v>
      </c>
      <c r="E7170">
        <v>2017</v>
      </c>
      <c r="F7170" t="s">
        <v>1003</v>
      </c>
      <c r="G7170" t="s">
        <v>1008</v>
      </c>
      <c r="H7170" s="3" t="s">
        <v>1009</v>
      </c>
      <c r="I7170" s="8">
        <v>-13.843332999999999</v>
      </c>
      <c r="J7170" s="8">
        <v>-39.289166999999999</v>
      </c>
      <c r="K7170">
        <v>856860000</v>
      </c>
      <c r="L7170" t="s">
        <v>110</v>
      </c>
      <c r="M7170" t="s">
        <v>1010</v>
      </c>
      <c r="N7170" t="s">
        <v>1007</v>
      </c>
      <c r="O7170" s="12">
        <v>2012</v>
      </c>
      <c r="P7170" s="12">
        <v>7</v>
      </c>
      <c r="Q7170" s="12">
        <v>2013</v>
      </c>
      <c r="R7170" s="12">
        <v>5</v>
      </c>
      <c r="S7170">
        <v>11</v>
      </c>
      <c r="T7170" s="7">
        <v>10</v>
      </c>
      <c r="U7170">
        <v>7</v>
      </c>
      <c r="V7170" t="s">
        <v>53</v>
      </c>
      <c r="W7170">
        <f t="shared" si="94"/>
        <v>360</v>
      </c>
      <c r="X7170" s="5">
        <v>2</v>
      </c>
      <c r="Y7170" s="15" t="s">
        <v>48</v>
      </c>
      <c r="Z7170" t="s">
        <v>55</v>
      </c>
      <c r="AA7170" t="s">
        <v>56</v>
      </c>
      <c r="AB7170">
        <v>287</v>
      </c>
      <c r="AC7170" t="s">
        <v>1506</v>
      </c>
      <c r="AD7170" t="s">
        <v>1644</v>
      </c>
    </row>
    <row r="7171" spans="1:30" ht="14.4" x14ac:dyDescent="0.3">
      <c r="A7171">
        <v>61</v>
      </c>
      <c r="B7171" t="s">
        <v>24</v>
      </c>
      <c r="C7171" t="s">
        <v>428</v>
      </c>
      <c r="D7171" t="s">
        <v>381</v>
      </c>
      <c r="E7171">
        <v>2017</v>
      </c>
      <c r="F7171" t="s">
        <v>1003</v>
      </c>
      <c r="G7171" t="s">
        <v>1008</v>
      </c>
      <c r="H7171" s="3" t="s">
        <v>1009</v>
      </c>
      <c r="I7171" s="8">
        <v>-13.843332999999999</v>
      </c>
      <c r="J7171" s="8">
        <v>-39.289166999999999</v>
      </c>
      <c r="K7171">
        <v>856860000</v>
      </c>
      <c r="L7171" t="s">
        <v>110</v>
      </c>
      <c r="M7171" t="s">
        <v>1010</v>
      </c>
      <c r="N7171" t="s">
        <v>1007</v>
      </c>
      <c r="O7171" s="12">
        <v>2012</v>
      </c>
      <c r="P7171" s="12">
        <v>7</v>
      </c>
      <c r="Q7171" s="12">
        <v>2013</v>
      </c>
      <c r="R7171" s="12">
        <v>5</v>
      </c>
      <c r="S7171">
        <v>11</v>
      </c>
      <c r="T7171" s="7">
        <v>10</v>
      </c>
      <c r="U7171">
        <v>7</v>
      </c>
      <c r="V7171" t="s">
        <v>53</v>
      </c>
      <c r="W7171">
        <f t="shared" si="94"/>
        <v>360</v>
      </c>
      <c r="X7171" s="5">
        <v>2</v>
      </c>
      <c r="Y7171" s="15" t="s">
        <v>48</v>
      </c>
      <c r="Z7171" t="s">
        <v>55</v>
      </c>
      <c r="AA7171" t="s">
        <v>1091</v>
      </c>
      <c r="AB7171">
        <v>8</v>
      </c>
      <c r="AC7171" t="s">
        <v>1506</v>
      </c>
      <c r="AD7171" t="s">
        <v>1644</v>
      </c>
    </row>
    <row r="7172" spans="1:30" ht="14.4" x14ac:dyDescent="0.3">
      <c r="A7172">
        <v>61</v>
      </c>
      <c r="B7172" t="s">
        <v>24</v>
      </c>
      <c r="C7172" t="s">
        <v>428</v>
      </c>
      <c r="D7172" t="s">
        <v>381</v>
      </c>
      <c r="E7172">
        <v>2017</v>
      </c>
      <c r="F7172" t="s">
        <v>1003</v>
      </c>
      <c r="G7172" t="s">
        <v>1008</v>
      </c>
      <c r="H7172" s="3" t="s">
        <v>1009</v>
      </c>
      <c r="I7172" s="8">
        <v>-13.843332999999999</v>
      </c>
      <c r="J7172" s="8">
        <v>-39.289166999999999</v>
      </c>
      <c r="K7172">
        <v>856860000</v>
      </c>
      <c r="L7172" t="s">
        <v>110</v>
      </c>
      <c r="M7172" t="s">
        <v>1010</v>
      </c>
      <c r="N7172" t="s">
        <v>1007</v>
      </c>
      <c r="O7172" s="12">
        <v>2012</v>
      </c>
      <c r="P7172" s="12">
        <v>7</v>
      </c>
      <c r="Q7172" s="12">
        <v>2013</v>
      </c>
      <c r="R7172" s="12">
        <v>5</v>
      </c>
      <c r="S7172">
        <v>11</v>
      </c>
      <c r="T7172" s="7">
        <v>10</v>
      </c>
      <c r="U7172">
        <v>7</v>
      </c>
      <c r="V7172" t="s">
        <v>53</v>
      </c>
      <c r="W7172">
        <f t="shared" si="94"/>
        <v>360</v>
      </c>
      <c r="X7172" s="5">
        <v>2</v>
      </c>
      <c r="Y7172" s="15" t="s">
        <v>48</v>
      </c>
      <c r="Z7172" t="s">
        <v>55</v>
      </c>
      <c r="AA7172" t="s">
        <v>59</v>
      </c>
      <c r="AB7172">
        <v>32</v>
      </c>
      <c r="AC7172" t="s">
        <v>1506</v>
      </c>
      <c r="AD7172" t="s">
        <v>1644</v>
      </c>
    </row>
    <row r="7173" spans="1:30" ht="14.4" x14ac:dyDescent="0.3">
      <c r="A7173">
        <v>61</v>
      </c>
      <c r="B7173" t="s">
        <v>24</v>
      </c>
      <c r="C7173" t="s">
        <v>428</v>
      </c>
      <c r="D7173" t="s">
        <v>381</v>
      </c>
      <c r="E7173">
        <v>2017</v>
      </c>
      <c r="F7173" t="s">
        <v>1003</v>
      </c>
      <c r="G7173" t="s">
        <v>1008</v>
      </c>
      <c r="H7173" s="3" t="s">
        <v>1009</v>
      </c>
      <c r="I7173" s="8">
        <v>-13.843332999999999</v>
      </c>
      <c r="J7173" s="8">
        <v>-39.289166999999999</v>
      </c>
      <c r="K7173">
        <v>856860000</v>
      </c>
      <c r="L7173" t="s">
        <v>110</v>
      </c>
      <c r="M7173" t="s">
        <v>1010</v>
      </c>
      <c r="N7173" t="s">
        <v>1007</v>
      </c>
      <c r="O7173" s="12">
        <v>2012</v>
      </c>
      <c r="P7173" s="12">
        <v>7</v>
      </c>
      <c r="Q7173" s="12">
        <v>2013</v>
      </c>
      <c r="R7173" s="12">
        <v>5</v>
      </c>
      <c r="S7173">
        <v>11</v>
      </c>
      <c r="T7173" s="7">
        <v>10</v>
      </c>
      <c r="U7173">
        <v>7</v>
      </c>
      <c r="V7173" t="s">
        <v>53</v>
      </c>
      <c r="W7173">
        <f t="shared" si="94"/>
        <v>360</v>
      </c>
      <c r="X7173" s="5">
        <v>2</v>
      </c>
      <c r="Y7173" s="15" t="s">
        <v>48</v>
      </c>
      <c r="Z7173" t="s">
        <v>55</v>
      </c>
      <c r="AA7173" t="s">
        <v>655</v>
      </c>
      <c r="AB7173">
        <v>102</v>
      </c>
      <c r="AC7173" t="s">
        <v>1506</v>
      </c>
      <c r="AD7173" t="s">
        <v>1644</v>
      </c>
    </row>
    <row r="7174" spans="1:30" ht="14.4" x14ac:dyDescent="0.3">
      <c r="A7174">
        <v>61</v>
      </c>
      <c r="B7174" t="s">
        <v>24</v>
      </c>
      <c r="C7174" t="s">
        <v>428</v>
      </c>
      <c r="D7174" t="s">
        <v>381</v>
      </c>
      <c r="E7174">
        <v>2017</v>
      </c>
      <c r="F7174" t="s">
        <v>1003</v>
      </c>
      <c r="G7174" t="s">
        <v>1008</v>
      </c>
      <c r="H7174" s="3" t="s">
        <v>1009</v>
      </c>
      <c r="I7174" s="8">
        <v>-13.843332999999999</v>
      </c>
      <c r="J7174" s="8">
        <v>-39.289166999999999</v>
      </c>
      <c r="K7174">
        <v>856860000</v>
      </c>
      <c r="L7174" t="s">
        <v>110</v>
      </c>
      <c r="M7174" t="s">
        <v>1010</v>
      </c>
      <c r="N7174" t="s">
        <v>1007</v>
      </c>
      <c r="O7174" s="12">
        <v>2012</v>
      </c>
      <c r="P7174" s="12">
        <v>7</v>
      </c>
      <c r="Q7174" s="12">
        <v>2013</v>
      </c>
      <c r="R7174" s="12">
        <v>5</v>
      </c>
      <c r="S7174">
        <v>11</v>
      </c>
      <c r="T7174" s="7">
        <v>10</v>
      </c>
      <c r="U7174">
        <v>7</v>
      </c>
      <c r="V7174" t="s">
        <v>53</v>
      </c>
      <c r="W7174">
        <f t="shared" si="94"/>
        <v>360</v>
      </c>
      <c r="X7174" s="5">
        <v>2</v>
      </c>
      <c r="Y7174" s="15" t="s">
        <v>48</v>
      </c>
      <c r="Z7174" t="s">
        <v>55</v>
      </c>
      <c r="AA7174" t="s">
        <v>379</v>
      </c>
      <c r="AB7174">
        <v>79</v>
      </c>
      <c r="AC7174" t="s">
        <v>1506</v>
      </c>
      <c r="AD7174" t="s">
        <v>1644</v>
      </c>
    </row>
    <row r="7175" spans="1:30" ht="14.4" x14ac:dyDescent="0.3">
      <c r="A7175">
        <v>61</v>
      </c>
      <c r="B7175" t="s">
        <v>24</v>
      </c>
      <c r="C7175" t="s">
        <v>428</v>
      </c>
      <c r="D7175" t="s">
        <v>381</v>
      </c>
      <c r="E7175">
        <v>2017</v>
      </c>
      <c r="F7175" t="s">
        <v>1003</v>
      </c>
      <c r="G7175" t="s">
        <v>1008</v>
      </c>
      <c r="H7175" s="3" t="s">
        <v>1009</v>
      </c>
      <c r="I7175" s="8">
        <v>-13.843332999999999</v>
      </c>
      <c r="J7175" s="8">
        <v>-39.289166999999999</v>
      </c>
      <c r="K7175">
        <v>856860000</v>
      </c>
      <c r="L7175" t="s">
        <v>110</v>
      </c>
      <c r="M7175" t="s">
        <v>1010</v>
      </c>
      <c r="N7175" t="s">
        <v>1007</v>
      </c>
      <c r="O7175" s="12">
        <v>2012</v>
      </c>
      <c r="P7175" s="12">
        <v>7</v>
      </c>
      <c r="Q7175" s="12">
        <v>2013</v>
      </c>
      <c r="R7175" s="12">
        <v>5</v>
      </c>
      <c r="S7175">
        <v>11</v>
      </c>
      <c r="T7175" s="7">
        <v>10</v>
      </c>
      <c r="U7175">
        <v>7</v>
      </c>
      <c r="V7175" t="s">
        <v>53</v>
      </c>
      <c r="W7175">
        <f t="shared" si="94"/>
        <v>360</v>
      </c>
      <c r="X7175" s="5">
        <v>2</v>
      </c>
      <c r="Y7175" s="15" t="s">
        <v>48</v>
      </c>
      <c r="Z7175" t="s">
        <v>55</v>
      </c>
      <c r="AA7175" t="s">
        <v>1066</v>
      </c>
      <c r="AB7175">
        <v>4</v>
      </c>
      <c r="AC7175" t="s">
        <v>1506</v>
      </c>
      <c r="AD7175" t="s">
        <v>1644</v>
      </c>
    </row>
    <row r="7176" spans="1:30" ht="14.4" x14ac:dyDescent="0.3">
      <c r="A7176">
        <v>61</v>
      </c>
      <c r="B7176" t="s">
        <v>24</v>
      </c>
      <c r="C7176" t="s">
        <v>428</v>
      </c>
      <c r="D7176" t="s">
        <v>381</v>
      </c>
      <c r="E7176">
        <v>2017</v>
      </c>
      <c r="F7176" t="s">
        <v>1003</v>
      </c>
      <c r="G7176" t="s">
        <v>1008</v>
      </c>
      <c r="H7176" s="3" t="s">
        <v>1009</v>
      </c>
      <c r="I7176" s="8">
        <v>-13.843332999999999</v>
      </c>
      <c r="J7176" s="8">
        <v>-39.289166999999999</v>
      </c>
      <c r="K7176">
        <v>856860000</v>
      </c>
      <c r="L7176" t="s">
        <v>110</v>
      </c>
      <c r="M7176" t="s">
        <v>1010</v>
      </c>
      <c r="N7176" t="s">
        <v>1007</v>
      </c>
      <c r="O7176" s="12">
        <v>2012</v>
      </c>
      <c r="P7176" s="12">
        <v>7</v>
      </c>
      <c r="Q7176" s="12">
        <v>2013</v>
      </c>
      <c r="R7176" s="12">
        <v>5</v>
      </c>
      <c r="S7176">
        <v>11</v>
      </c>
      <c r="T7176" s="7">
        <v>10</v>
      </c>
      <c r="U7176">
        <v>7</v>
      </c>
      <c r="V7176" t="s">
        <v>53</v>
      </c>
      <c r="W7176">
        <f t="shared" si="94"/>
        <v>360</v>
      </c>
      <c r="X7176" s="5">
        <v>2</v>
      </c>
      <c r="Y7176" s="15" t="s">
        <v>48</v>
      </c>
      <c r="Z7176" t="s">
        <v>55</v>
      </c>
      <c r="AA7176" t="s">
        <v>1062</v>
      </c>
      <c r="AB7176">
        <v>0</v>
      </c>
      <c r="AC7176" t="s">
        <v>1506</v>
      </c>
      <c r="AD7176" t="s">
        <v>1644</v>
      </c>
    </row>
    <row r="7177" spans="1:30" ht="14.4" x14ac:dyDescent="0.3">
      <c r="A7177">
        <v>61</v>
      </c>
      <c r="B7177" t="s">
        <v>24</v>
      </c>
      <c r="C7177" t="s">
        <v>428</v>
      </c>
      <c r="D7177" t="s">
        <v>381</v>
      </c>
      <c r="E7177">
        <v>2017</v>
      </c>
      <c r="F7177" t="s">
        <v>1003</v>
      </c>
      <c r="G7177" t="s">
        <v>1008</v>
      </c>
      <c r="H7177" s="3" t="s">
        <v>1009</v>
      </c>
      <c r="I7177" s="8">
        <v>-13.843332999999999</v>
      </c>
      <c r="J7177" s="8">
        <v>-39.289166999999999</v>
      </c>
      <c r="K7177">
        <v>856860000</v>
      </c>
      <c r="L7177" t="s">
        <v>110</v>
      </c>
      <c r="M7177" t="s">
        <v>1010</v>
      </c>
      <c r="N7177" t="s">
        <v>1007</v>
      </c>
      <c r="O7177" s="12">
        <v>2012</v>
      </c>
      <c r="P7177" s="12">
        <v>7</v>
      </c>
      <c r="Q7177" s="12">
        <v>2013</v>
      </c>
      <c r="R7177" s="12">
        <v>5</v>
      </c>
      <c r="S7177">
        <v>11</v>
      </c>
      <c r="T7177" s="7">
        <v>10</v>
      </c>
      <c r="U7177">
        <v>7</v>
      </c>
      <c r="V7177" t="s">
        <v>53</v>
      </c>
      <c r="W7177">
        <f t="shared" si="94"/>
        <v>360</v>
      </c>
      <c r="X7177" s="5">
        <v>2</v>
      </c>
      <c r="Y7177" s="15" t="s">
        <v>48</v>
      </c>
      <c r="Z7177" t="s">
        <v>55</v>
      </c>
      <c r="AA7177" t="s">
        <v>1212</v>
      </c>
      <c r="AB7177">
        <v>0</v>
      </c>
      <c r="AC7177" t="s">
        <v>1506</v>
      </c>
      <c r="AD7177" t="s">
        <v>1644</v>
      </c>
    </row>
    <row r="7178" spans="1:30" ht="14.4" x14ac:dyDescent="0.3">
      <c r="A7178">
        <v>61</v>
      </c>
      <c r="B7178" t="s">
        <v>24</v>
      </c>
      <c r="C7178" t="s">
        <v>428</v>
      </c>
      <c r="D7178" t="s">
        <v>381</v>
      </c>
      <c r="E7178">
        <v>2017</v>
      </c>
      <c r="F7178" t="s">
        <v>1003</v>
      </c>
      <c r="G7178" t="s">
        <v>1008</v>
      </c>
      <c r="H7178" s="3" t="s">
        <v>1009</v>
      </c>
      <c r="I7178" s="8">
        <v>-13.843332999999999</v>
      </c>
      <c r="J7178" s="8">
        <v>-39.289166999999999</v>
      </c>
      <c r="K7178">
        <v>856860000</v>
      </c>
      <c r="L7178" t="s">
        <v>110</v>
      </c>
      <c r="M7178" t="s">
        <v>1010</v>
      </c>
      <c r="N7178" t="s">
        <v>1007</v>
      </c>
      <c r="O7178" s="12">
        <v>2012</v>
      </c>
      <c r="P7178" s="12">
        <v>7</v>
      </c>
      <c r="Q7178" s="12">
        <v>2013</v>
      </c>
      <c r="R7178" s="12">
        <v>5</v>
      </c>
      <c r="S7178">
        <v>11</v>
      </c>
      <c r="T7178" s="7">
        <v>10</v>
      </c>
      <c r="U7178">
        <v>7</v>
      </c>
      <c r="V7178" t="s">
        <v>53</v>
      </c>
      <c r="W7178">
        <f t="shared" si="94"/>
        <v>360</v>
      </c>
      <c r="X7178" s="5">
        <v>2</v>
      </c>
      <c r="Y7178" s="15" t="s">
        <v>48</v>
      </c>
      <c r="Z7178" t="s">
        <v>55</v>
      </c>
      <c r="AA7178" t="s">
        <v>519</v>
      </c>
      <c r="AB7178">
        <v>8</v>
      </c>
      <c r="AC7178" t="s">
        <v>1506</v>
      </c>
      <c r="AD7178" t="s">
        <v>1644</v>
      </c>
    </row>
    <row r="7179" spans="1:30" ht="14.4" x14ac:dyDescent="0.3">
      <c r="A7179">
        <v>61</v>
      </c>
      <c r="B7179" t="s">
        <v>24</v>
      </c>
      <c r="C7179" t="s">
        <v>428</v>
      </c>
      <c r="D7179" t="s">
        <v>381</v>
      </c>
      <c r="E7179">
        <v>2017</v>
      </c>
      <c r="F7179" t="s">
        <v>1003</v>
      </c>
      <c r="G7179" t="s">
        <v>1008</v>
      </c>
      <c r="H7179" s="3" t="s">
        <v>1009</v>
      </c>
      <c r="I7179" s="8">
        <v>-13.843332999999999</v>
      </c>
      <c r="J7179" s="8">
        <v>-39.289166999999999</v>
      </c>
      <c r="K7179">
        <v>856860000</v>
      </c>
      <c r="L7179" t="s">
        <v>110</v>
      </c>
      <c r="M7179" t="s">
        <v>1010</v>
      </c>
      <c r="N7179" t="s">
        <v>1007</v>
      </c>
      <c r="O7179" s="12">
        <v>2012</v>
      </c>
      <c r="P7179" s="12">
        <v>7</v>
      </c>
      <c r="Q7179" s="12">
        <v>2013</v>
      </c>
      <c r="R7179" s="12">
        <v>5</v>
      </c>
      <c r="S7179">
        <v>11</v>
      </c>
      <c r="T7179" s="7">
        <v>10</v>
      </c>
      <c r="U7179">
        <v>7</v>
      </c>
      <c r="V7179" t="s">
        <v>53</v>
      </c>
      <c r="W7179">
        <f t="shared" si="94"/>
        <v>360</v>
      </c>
      <c r="X7179" s="5">
        <v>2</v>
      </c>
      <c r="Y7179" s="15" t="s">
        <v>48</v>
      </c>
      <c r="Z7179" t="s">
        <v>55</v>
      </c>
      <c r="AA7179" t="s">
        <v>1064</v>
      </c>
      <c r="AB7179">
        <v>12</v>
      </c>
      <c r="AC7179" t="s">
        <v>1506</v>
      </c>
      <c r="AD7179" t="s">
        <v>1644</v>
      </c>
    </row>
    <row r="7180" spans="1:30" ht="14.4" x14ac:dyDescent="0.3">
      <c r="A7180">
        <v>61</v>
      </c>
      <c r="B7180" t="s">
        <v>24</v>
      </c>
      <c r="C7180" t="s">
        <v>428</v>
      </c>
      <c r="D7180" t="s">
        <v>381</v>
      </c>
      <c r="E7180">
        <v>2017</v>
      </c>
      <c r="F7180" t="s">
        <v>1003</v>
      </c>
      <c r="G7180" t="s">
        <v>1008</v>
      </c>
      <c r="H7180" s="3" t="s">
        <v>1009</v>
      </c>
      <c r="I7180" s="8">
        <v>-13.843332999999999</v>
      </c>
      <c r="J7180" s="8">
        <v>-39.289166999999999</v>
      </c>
      <c r="K7180">
        <v>856860000</v>
      </c>
      <c r="L7180" t="s">
        <v>110</v>
      </c>
      <c r="M7180" t="s">
        <v>1010</v>
      </c>
      <c r="N7180" t="s">
        <v>1007</v>
      </c>
      <c r="O7180" s="12">
        <v>2012</v>
      </c>
      <c r="P7180" s="12">
        <v>7</v>
      </c>
      <c r="Q7180" s="12">
        <v>2013</v>
      </c>
      <c r="R7180" s="12">
        <v>5</v>
      </c>
      <c r="S7180">
        <v>11</v>
      </c>
      <c r="T7180" s="7">
        <v>10</v>
      </c>
      <c r="U7180">
        <v>7</v>
      </c>
      <c r="V7180" t="s">
        <v>53</v>
      </c>
      <c r="W7180">
        <f t="shared" si="94"/>
        <v>360</v>
      </c>
      <c r="X7180" s="5">
        <v>2</v>
      </c>
      <c r="Y7180" s="15" t="s">
        <v>48</v>
      </c>
      <c r="Z7180" t="s">
        <v>55</v>
      </c>
      <c r="AA7180" t="s">
        <v>1093</v>
      </c>
      <c r="AB7180">
        <v>63</v>
      </c>
      <c r="AC7180" t="s">
        <v>1506</v>
      </c>
      <c r="AD7180" t="s">
        <v>1644</v>
      </c>
    </row>
    <row r="7181" spans="1:30" ht="14.4" x14ac:dyDescent="0.3">
      <c r="A7181">
        <v>61</v>
      </c>
      <c r="B7181" t="s">
        <v>24</v>
      </c>
      <c r="C7181" t="s">
        <v>428</v>
      </c>
      <c r="D7181" t="s">
        <v>381</v>
      </c>
      <c r="E7181">
        <v>2017</v>
      </c>
      <c r="F7181" t="s">
        <v>1003</v>
      </c>
      <c r="G7181" t="s">
        <v>1008</v>
      </c>
      <c r="H7181" s="3" t="s">
        <v>1009</v>
      </c>
      <c r="I7181" s="8">
        <v>-13.843332999999999</v>
      </c>
      <c r="J7181" s="8">
        <v>-39.289166999999999</v>
      </c>
      <c r="K7181">
        <v>856860000</v>
      </c>
      <c r="L7181" t="s">
        <v>110</v>
      </c>
      <c r="M7181" t="s">
        <v>1010</v>
      </c>
      <c r="N7181" t="s">
        <v>1007</v>
      </c>
      <c r="O7181" s="12">
        <v>2012</v>
      </c>
      <c r="P7181" s="12">
        <v>7</v>
      </c>
      <c r="Q7181" s="12">
        <v>2013</v>
      </c>
      <c r="R7181" s="12">
        <v>5</v>
      </c>
      <c r="S7181">
        <v>11</v>
      </c>
      <c r="T7181" s="7">
        <v>10</v>
      </c>
      <c r="U7181">
        <v>7</v>
      </c>
      <c r="V7181" t="s">
        <v>53</v>
      </c>
      <c r="W7181">
        <f t="shared" si="94"/>
        <v>360</v>
      </c>
      <c r="X7181" s="5">
        <v>2</v>
      </c>
      <c r="Y7181" s="15" t="s">
        <v>48</v>
      </c>
      <c r="Z7181" t="s">
        <v>55</v>
      </c>
      <c r="AA7181" t="s">
        <v>1096</v>
      </c>
      <c r="AB7181">
        <v>1</v>
      </c>
      <c r="AC7181" t="s">
        <v>1506</v>
      </c>
      <c r="AD7181" t="s">
        <v>1644</v>
      </c>
    </row>
    <row r="7182" spans="1:30" ht="14.4" x14ac:dyDescent="0.3">
      <c r="A7182">
        <v>61</v>
      </c>
      <c r="B7182" t="s">
        <v>24</v>
      </c>
      <c r="C7182" t="s">
        <v>428</v>
      </c>
      <c r="D7182" t="s">
        <v>381</v>
      </c>
      <c r="E7182">
        <v>2017</v>
      </c>
      <c r="F7182" t="s">
        <v>1003</v>
      </c>
      <c r="G7182" t="s">
        <v>1008</v>
      </c>
      <c r="H7182" s="3" t="s">
        <v>1009</v>
      </c>
      <c r="I7182" s="8">
        <v>-13.843332999999999</v>
      </c>
      <c r="J7182" s="8">
        <v>-39.289166999999999</v>
      </c>
      <c r="K7182">
        <v>856860000</v>
      </c>
      <c r="L7182" t="s">
        <v>110</v>
      </c>
      <c r="M7182" t="s">
        <v>1010</v>
      </c>
      <c r="N7182" t="s">
        <v>1007</v>
      </c>
      <c r="O7182" s="12">
        <v>2012</v>
      </c>
      <c r="P7182" s="12">
        <v>7</v>
      </c>
      <c r="Q7182" s="12">
        <v>2013</v>
      </c>
      <c r="R7182" s="12">
        <v>5</v>
      </c>
      <c r="S7182">
        <v>11</v>
      </c>
      <c r="T7182" s="7">
        <v>10</v>
      </c>
      <c r="U7182">
        <v>7</v>
      </c>
      <c r="V7182" t="s">
        <v>53</v>
      </c>
      <c r="W7182">
        <f t="shared" si="94"/>
        <v>360</v>
      </c>
      <c r="X7182" s="5">
        <v>2</v>
      </c>
      <c r="Y7182" s="15" t="s">
        <v>48</v>
      </c>
      <c r="Z7182" t="s">
        <v>55</v>
      </c>
      <c r="AA7182" t="s">
        <v>73</v>
      </c>
      <c r="AB7182">
        <v>2</v>
      </c>
      <c r="AC7182" t="s">
        <v>1506</v>
      </c>
      <c r="AD7182" t="s">
        <v>1644</v>
      </c>
    </row>
    <row r="7183" spans="1:30" ht="14.4" x14ac:dyDescent="0.3">
      <c r="A7183">
        <v>61</v>
      </c>
      <c r="B7183" t="s">
        <v>24</v>
      </c>
      <c r="C7183" t="s">
        <v>428</v>
      </c>
      <c r="D7183" t="s">
        <v>381</v>
      </c>
      <c r="E7183">
        <v>2017</v>
      </c>
      <c r="F7183" t="s">
        <v>1003</v>
      </c>
      <c r="G7183" t="s">
        <v>1008</v>
      </c>
      <c r="H7183" s="3" t="s">
        <v>1009</v>
      </c>
      <c r="I7183" s="8">
        <v>-13.843332999999999</v>
      </c>
      <c r="J7183" s="8">
        <v>-39.289166999999999</v>
      </c>
      <c r="K7183">
        <v>856860000</v>
      </c>
      <c r="L7183" t="s">
        <v>110</v>
      </c>
      <c r="M7183" t="s">
        <v>1010</v>
      </c>
      <c r="N7183" t="s">
        <v>1007</v>
      </c>
      <c r="O7183" s="12">
        <v>2012</v>
      </c>
      <c r="P7183" s="12">
        <v>7</v>
      </c>
      <c r="Q7183" s="12">
        <v>2013</v>
      </c>
      <c r="R7183" s="12">
        <v>5</v>
      </c>
      <c r="S7183">
        <v>11</v>
      </c>
      <c r="T7183" s="7">
        <v>10</v>
      </c>
      <c r="U7183">
        <v>7</v>
      </c>
      <c r="V7183" t="s">
        <v>53</v>
      </c>
      <c r="W7183">
        <f t="shared" si="94"/>
        <v>360</v>
      </c>
      <c r="X7183" s="5">
        <v>2</v>
      </c>
      <c r="Y7183" s="15" t="s">
        <v>48</v>
      </c>
      <c r="Z7183" t="s">
        <v>83</v>
      </c>
      <c r="AA7183" t="s">
        <v>1087</v>
      </c>
      <c r="AB7183">
        <v>99</v>
      </c>
      <c r="AC7183" t="s">
        <v>1506</v>
      </c>
      <c r="AD7183" t="s">
        <v>1644</v>
      </c>
    </row>
    <row r="7184" spans="1:30" ht="14.4" x14ac:dyDescent="0.3">
      <c r="A7184">
        <v>61</v>
      </c>
      <c r="B7184" t="s">
        <v>24</v>
      </c>
      <c r="C7184" t="s">
        <v>428</v>
      </c>
      <c r="D7184" t="s">
        <v>381</v>
      </c>
      <c r="E7184">
        <v>2017</v>
      </c>
      <c r="F7184" t="s">
        <v>1003</v>
      </c>
      <c r="G7184" t="s">
        <v>1008</v>
      </c>
      <c r="H7184" s="3" t="s">
        <v>1009</v>
      </c>
      <c r="I7184" s="8">
        <v>-13.843332999999999</v>
      </c>
      <c r="J7184" s="8">
        <v>-39.289166999999999</v>
      </c>
      <c r="K7184">
        <v>856860000</v>
      </c>
      <c r="L7184" t="s">
        <v>110</v>
      </c>
      <c r="M7184" t="s">
        <v>1010</v>
      </c>
      <c r="N7184" t="s">
        <v>1007</v>
      </c>
      <c r="O7184" s="12">
        <v>2012</v>
      </c>
      <c r="P7184" s="12">
        <v>7</v>
      </c>
      <c r="Q7184" s="12">
        <v>2013</v>
      </c>
      <c r="R7184" s="12">
        <v>5</v>
      </c>
      <c r="S7184">
        <v>11</v>
      </c>
      <c r="T7184" s="7">
        <v>10</v>
      </c>
      <c r="U7184">
        <v>7</v>
      </c>
      <c r="V7184" t="s">
        <v>53</v>
      </c>
      <c r="W7184">
        <f t="shared" si="94"/>
        <v>360</v>
      </c>
      <c r="X7184" s="5">
        <v>2</v>
      </c>
      <c r="Y7184" s="15" t="s">
        <v>48</v>
      </c>
      <c r="Z7184" t="s">
        <v>83</v>
      </c>
      <c r="AA7184" t="s">
        <v>84</v>
      </c>
      <c r="AB7184">
        <v>32</v>
      </c>
      <c r="AC7184" t="s">
        <v>1506</v>
      </c>
      <c r="AD7184" t="s">
        <v>1644</v>
      </c>
    </row>
    <row r="7185" spans="1:30" ht="14.4" x14ac:dyDescent="0.3">
      <c r="A7185">
        <v>61</v>
      </c>
      <c r="B7185" t="s">
        <v>24</v>
      </c>
      <c r="C7185" t="s">
        <v>428</v>
      </c>
      <c r="D7185" t="s">
        <v>381</v>
      </c>
      <c r="E7185">
        <v>2017</v>
      </c>
      <c r="F7185" t="s">
        <v>1003</v>
      </c>
      <c r="G7185" t="s">
        <v>1008</v>
      </c>
      <c r="H7185" s="3" t="s">
        <v>1009</v>
      </c>
      <c r="I7185" s="8">
        <v>-13.843332999999999</v>
      </c>
      <c r="J7185" s="8">
        <v>-39.289166999999999</v>
      </c>
      <c r="K7185">
        <v>856860000</v>
      </c>
      <c r="L7185" t="s">
        <v>110</v>
      </c>
      <c r="M7185" t="s">
        <v>1010</v>
      </c>
      <c r="N7185" t="s">
        <v>1007</v>
      </c>
      <c r="O7185" s="12">
        <v>2012</v>
      </c>
      <c r="P7185" s="12">
        <v>7</v>
      </c>
      <c r="Q7185" s="12">
        <v>2013</v>
      </c>
      <c r="R7185" s="12">
        <v>5</v>
      </c>
      <c r="S7185">
        <v>11</v>
      </c>
      <c r="T7185" s="7">
        <v>10</v>
      </c>
      <c r="U7185">
        <v>7</v>
      </c>
      <c r="V7185" t="s">
        <v>53</v>
      </c>
      <c r="W7185">
        <f t="shared" si="94"/>
        <v>360</v>
      </c>
      <c r="X7185" s="5">
        <v>2</v>
      </c>
      <c r="Y7185" s="15" t="s">
        <v>48</v>
      </c>
      <c r="Z7185" t="s">
        <v>83</v>
      </c>
      <c r="AA7185" t="s">
        <v>87</v>
      </c>
      <c r="AB7185">
        <v>24</v>
      </c>
      <c r="AC7185" t="s">
        <v>1506</v>
      </c>
      <c r="AD7185" t="s">
        <v>1644</v>
      </c>
    </row>
    <row r="7186" spans="1:30" ht="14.4" x14ac:dyDescent="0.3">
      <c r="A7186">
        <v>61</v>
      </c>
      <c r="B7186" t="s">
        <v>24</v>
      </c>
      <c r="C7186" t="s">
        <v>428</v>
      </c>
      <c r="D7186" t="s">
        <v>381</v>
      </c>
      <c r="E7186">
        <v>2017</v>
      </c>
      <c r="F7186" t="s">
        <v>1003</v>
      </c>
      <c r="G7186" t="s">
        <v>1008</v>
      </c>
      <c r="H7186" s="3" t="s">
        <v>1009</v>
      </c>
      <c r="I7186" s="8">
        <v>-13.843332999999999</v>
      </c>
      <c r="J7186" s="8">
        <v>-39.289166999999999</v>
      </c>
      <c r="K7186">
        <v>856860000</v>
      </c>
      <c r="L7186" t="s">
        <v>110</v>
      </c>
      <c r="M7186" t="s">
        <v>1010</v>
      </c>
      <c r="N7186" t="s">
        <v>1007</v>
      </c>
      <c r="O7186" s="12">
        <v>2012</v>
      </c>
      <c r="P7186" s="12">
        <v>7</v>
      </c>
      <c r="Q7186" s="12">
        <v>2013</v>
      </c>
      <c r="R7186" s="12">
        <v>5</v>
      </c>
      <c r="S7186">
        <v>11</v>
      </c>
      <c r="T7186" s="7">
        <v>10</v>
      </c>
      <c r="U7186">
        <v>7</v>
      </c>
      <c r="V7186" t="s">
        <v>53</v>
      </c>
      <c r="W7186">
        <f t="shared" si="94"/>
        <v>360</v>
      </c>
      <c r="X7186" s="5">
        <v>2</v>
      </c>
      <c r="Y7186" s="15" t="s">
        <v>48</v>
      </c>
      <c r="Z7186" t="s">
        <v>83</v>
      </c>
      <c r="AA7186" t="s">
        <v>1088</v>
      </c>
      <c r="AB7186">
        <v>13</v>
      </c>
      <c r="AC7186" t="s">
        <v>1506</v>
      </c>
      <c r="AD7186" t="s">
        <v>1644</v>
      </c>
    </row>
    <row r="7187" spans="1:30" ht="14.4" x14ac:dyDescent="0.3">
      <c r="A7187">
        <v>61</v>
      </c>
      <c r="B7187" t="s">
        <v>24</v>
      </c>
      <c r="C7187" t="s">
        <v>428</v>
      </c>
      <c r="D7187" t="s">
        <v>381</v>
      </c>
      <c r="E7187">
        <v>2017</v>
      </c>
      <c r="F7187" t="s">
        <v>1003</v>
      </c>
      <c r="G7187" t="s">
        <v>1008</v>
      </c>
      <c r="H7187" s="3" t="s">
        <v>1009</v>
      </c>
      <c r="I7187" s="8">
        <v>-13.843332999999999</v>
      </c>
      <c r="J7187" s="8">
        <v>-39.289166999999999</v>
      </c>
      <c r="K7187">
        <v>856860000</v>
      </c>
      <c r="L7187" t="s">
        <v>110</v>
      </c>
      <c r="M7187" t="s">
        <v>1010</v>
      </c>
      <c r="N7187" t="s">
        <v>1007</v>
      </c>
      <c r="O7187" s="12">
        <v>2012</v>
      </c>
      <c r="P7187" s="12">
        <v>7</v>
      </c>
      <c r="Q7187" s="12">
        <v>2013</v>
      </c>
      <c r="R7187" s="12">
        <v>5</v>
      </c>
      <c r="S7187">
        <v>11</v>
      </c>
      <c r="T7187" s="7">
        <v>10</v>
      </c>
      <c r="U7187">
        <v>7</v>
      </c>
      <c r="V7187" t="s">
        <v>53</v>
      </c>
      <c r="W7187">
        <f t="shared" si="94"/>
        <v>360</v>
      </c>
      <c r="X7187" s="5">
        <v>2</v>
      </c>
      <c r="Y7187" s="15" t="s">
        <v>48</v>
      </c>
      <c r="Z7187" t="s">
        <v>90</v>
      </c>
      <c r="AA7187" t="s">
        <v>872</v>
      </c>
      <c r="AB7187">
        <v>4</v>
      </c>
      <c r="AC7187" t="s">
        <v>1506</v>
      </c>
      <c r="AD7187" t="s">
        <v>1644</v>
      </c>
    </row>
    <row r="7188" spans="1:30" ht="14.4" x14ac:dyDescent="0.3">
      <c r="A7188">
        <v>61</v>
      </c>
      <c r="B7188" t="s">
        <v>24</v>
      </c>
      <c r="C7188" t="s">
        <v>428</v>
      </c>
      <c r="D7188" t="s">
        <v>381</v>
      </c>
      <c r="E7188">
        <v>2017</v>
      </c>
      <c r="F7188" t="s">
        <v>1003</v>
      </c>
      <c r="G7188" t="s">
        <v>1011</v>
      </c>
      <c r="H7188" s="3" t="s">
        <v>1012</v>
      </c>
      <c r="I7188" s="8">
        <v>-13.913888999999999</v>
      </c>
      <c r="J7188" s="8">
        <v>-39.456667000000003</v>
      </c>
      <c r="K7188">
        <v>856860000</v>
      </c>
      <c r="L7188" t="s">
        <v>110</v>
      </c>
      <c r="M7188" t="s">
        <v>1010</v>
      </c>
      <c r="N7188" t="s">
        <v>1007</v>
      </c>
      <c r="O7188" s="12">
        <v>2012</v>
      </c>
      <c r="P7188" s="12">
        <v>7</v>
      </c>
      <c r="Q7188" s="12">
        <v>2013</v>
      </c>
      <c r="R7188" s="12">
        <v>5</v>
      </c>
      <c r="S7188">
        <v>11</v>
      </c>
      <c r="T7188" s="7">
        <v>10</v>
      </c>
      <c r="U7188">
        <v>7</v>
      </c>
      <c r="V7188" t="s">
        <v>53</v>
      </c>
      <c r="W7188">
        <f t="shared" si="94"/>
        <v>360</v>
      </c>
      <c r="X7188" s="5">
        <v>2</v>
      </c>
      <c r="Y7188" s="15" t="s">
        <v>48</v>
      </c>
      <c r="Z7188" t="s">
        <v>55</v>
      </c>
      <c r="AA7188" t="s">
        <v>859</v>
      </c>
      <c r="AB7188">
        <v>1</v>
      </c>
      <c r="AC7188" t="s">
        <v>1506</v>
      </c>
      <c r="AD7188" t="s">
        <v>1644</v>
      </c>
    </row>
    <row r="7189" spans="1:30" ht="14.4" x14ac:dyDescent="0.3">
      <c r="A7189">
        <v>61</v>
      </c>
      <c r="B7189" t="s">
        <v>24</v>
      </c>
      <c r="C7189" t="s">
        <v>428</v>
      </c>
      <c r="D7189" t="s">
        <v>381</v>
      </c>
      <c r="E7189">
        <v>2017</v>
      </c>
      <c r="F7189" t="s">
        <v>1003</v>
      </c>
      <c r="G7189" t="s">
        <v>1011</v>
      </c>
      <c r="H7189" s="3" t="s">
        <v>1012</v>
      </c>
      <c r="I7189" s="8">
        <v>-13.913888999999999</v>
      </c>
      <c r="J7189" s="8">
        <v>-39.456667000000003</v>
      </c>
      <c r="K7189">
        <v>856860000</v>
      </c>
      <c r="L7189" t="s">
        <v>110</v>
      </c>
      <c r="M7189" t="s">
        <v>1010</v>
      </c>
      <c r="N7189" t="s">
        <v>1007</v>
      </c>
      <c r="O7189" s="12">
        <v>2012</v>
      </c>
      <c r="P7189" s="12">
        <v>7</v>
      </c>
      <c r="Q7189" s="12">
        <v>2013</v>
      </c>
      <c r="R7189" s="12">
        <v>5</v>
      </c>
      <c r="S7189">
        <v>11</v>
      </c>
      <c r="T7189" s="7">
        <v>10</v>
      </c>
      <c r="U7189">
        <v>7</v>
      </c>
      <c r="V7189" t="s">
        <v>53</v>
      </c>
      <c r="W7189">
        <f t="shared" si="94"/>
        <v>360</v>
      </c>
      <c r="X7189" s="5">
        <v>2</v>
      </c>
      <c r="Y7189" s="15" t="s">
        <v>48</v>
      </c>
      <c r="Z7189" t="s">
        <v>55</v>
      </c>
      <c r="AA7189" t="s">
        <v>890</v>
      </c>
      <c r="AB7189">
        <v>2</v>
      </c>
      <c r="AC7189" t="s">
        <v>1506</v>
      </c>
      <c r="AD7189" t="s">
        <v>1644</v>
      </c>
    </row>
    <row r="7190" spans="1:30" ht="14.4" x14ac:dyDescent="0.3">
      <c r="A7190">
        <v>61</v>
      </c>
      <c r="B7190" t="s">
        <v>24</v>
      </c>
      <c r="C7190" t="s">
        <v>428</v>
      </c>
      <c r="D7190" t="s">
        <v>381</v>
      </c>
      <c r="E7190">
        <v>2017</v>
      </c>
      <c r="F7190" t="s">
        <v>1003</v>
      </c>
      <c r="G7190" t="s">
        <v>1011</v>
      </c>
      <c r="H7190" s="3" t="s">
        <v>1012</v>
      </c>
      <c r="I7190" s="8">
        <v>-13.913888999999999</v>
      </c>
      <c r="J7190" s="8">
        <v>-39.456667000000003</v>
      </c>
      <c r="K7190">
        <v>856860000</v>
      </c>
      <c r="L7190" t="s">
        <v>110</v>
      </c>
      <c r="M7190" t="s">
        <v>1010</v>
      </c>
      <c r="N7190" t="s">
        <v>1007</v>
      </c>
      <c r="O7190" s="12">
        <v>2012</v>
      </c>
      <c r="P7190" s="12">
        <v>7</v>
      </c>
      <c r="Q7190" s="12">
        <v>2013</v>
      </c>
      <c r="R7190" s="12">
        <v>5</v>
      </c>
      <c r="S7190">
        <v>11</v>
      </c>
      <c r="T7190" s="7">
        <v>10</v>
      </c>
      <c r="U7190">
        <v>7</v>
      </c>
      <c r="V7190" t="s">
        <v>53</v>
      </c>
      <c r="W7190">
        <f t="shared" si="94"/>
        <v>360</v>
      </c>
      <c r="X7190" s="5">
        <v>2</v>
      </c>
      <c r="Y7190" s="15" t="s">
        <v>48</v>
      </c>
      <c r="Z7190" t="s">
        <v>55</v>
      </c>
      <c r="AA7190" t="s">
        <v>56</v>
      </c>
      <c r="AB7190">
        <v>52</v>
      </c>
      <c r="AC7190" t="s">
        <v>1506</v>
      </c>
      <c r="AD7190" t="s">
        <v>1644</v>
      </c>
    </row>
    <row r="7191" spans="1:30" ht="14.4" x14ac:dyDescent="0.3">
      <c r="A7191">
        <v>61</v>
      </c>
      <c r="B7191" t="s">
        <v>24</v>
      </c>
      <c r="C7191" t="s">
        <v>428</v>
      </c>
      <c r="D7191" t="s">
        <v>381</v>
      </c>
      <c r="E7191">
        <v>2017</v>
      </c>
      <c r="F7191" t="s">
        <v>1003</v>
      </c>
      <c r="G7191" t="s">
        <v>1011</v>
      </c>
      <c r="H7191" s="3" t="s">
        <v>1012</v>
      </c>
      <c r="I7191" s="8">
        <v>-13.913888999999999</v>
      </c>
      <c r="J7191" s="8">
        <v>-39.456667000000003</v>
      </c>
      <c r="K7191">
        <v>856860000</v>
      </c>
      <c r="L7191" t="s">
        <v>110</v>
      </c>
      <c r="M7191" t="s">
        <v>1010</v>
      </c>
      <c r="N7191" t="s">
        <v>1007</v>
      </c>
      <c r="O7191" s="12">
        <v>2012</v>
      </c>
      <c r="P7191" s="12">
        <v>7</v>
      </c>
      <c r="Q7191" s="12">
        <v>2013</v>
      </c>
      <c r="R7191" s="12">
        <v>5</v>
      </c>
      <c r="S7191">
        <v>11</v>
      </c>
      <c r="T7191" s="7">
        <v>10</v>
      </c>
      <c r="U7191">
        <v>7</v>
      </c>
      <c r="V7191" t="s">
        <v>53</v>
      </c>
      <c r="W7191">
        <f t="shared" si="94"/>
        <v>360</v>
      </c>
      <c r="X7191" s="5">
        <v>2</v>
      </c>
      <c r="Y7191" s="15" t="s">
        <v>48</v>
      </c>
      <c r="Z7191" t="s">
        <v>55</v>
      </c>
      <c r="AA7191" t="s">
        <v>1091</v>
      </c>
      <c r="AB7191">
        <v>6</v>
      </c>
      <c r="AC7191" t="s">
        <v>1506</v>
      </c>
      <c r="AD7191" t="s">
        <v>1644</v>
      </c>
    </row>
    <row r="7192" spans="1:30" ht="14.4" x14ac:dyDescent="0.3">
      <c r="A7192">
        <v>61</v>
      </c>
      <c r="B7192" t="s">
        <v>24</v>
      </c>
      <c r="C7192" t="s">
        <v>428</v>
      </c>
      <c r="D7192" t="s">
        <v>381</v>
      </c>
      <c r="E7192">
        <v>2017</v>
      </c>
      <c r="F7192" t="s">
        <v>1003</v>
      </c>
      <c r="G7192" t="s">
        <v>1011</v>
      </c>
      <c r="H7192" s="3" t="s">
        <v>1012</v>
      </c>
      <c r="I7192" s="8">
        <v>-13.913888999999999</v>
      </c>
      <c r="J7192" s="8">
        <v>-39.456667000000003</v>
      </c>
      <c r="K7192">
        <v>856860000</v>
      </c>
      <c r="L7192" t="s">
        <v>110</v>
      </c>
      <c r="M7192" t="s">
        <v>1010</v>
      </c>
      <c r="N7192" t="s">
        <v>1007</v>
      </c>
      <c r="O7192" s="12">
        <v>2012</v>
      </c>
      <c r="P7192" s="12">
        <v>7</v>
      </c>
      <c r="Q7192" s="12">
        <v>2013</v>
      </c>
      <c r="R7192" s="12">
        <v>5</v>
      </c>
      <c r="S7192">
        <v>11</v>
      </c>
      <c r="T7192" s="7">
        <v>10</v>
      </c>
      <c r="U7192">
        <v>7</v>
      </c>
      <c r="V7192" t="s">
        <v>53</v>
      </c>
      <c r="W7192">
        <f t="shared" si="94"/>
        <v>360</v>
      </c>
      <c r="X7192" s="5">
        <v>2</v>
      </c>
      <c r="Y7192" s="15" t="s">
        <v>48</v>
      </c>
      <c r="Z7192" t="s">
        <v>55</v>
      </c>
      <c r="AA7192" t="s">
        <v>59</v>
      </c>
      <c r="AB7192">
        <v>5</v>
      </c>
      <c r="AC7192" t="s">
        <v>1506</v>
      </c>
      <c r="AD7192" t="s">
        <v>1644</v>
      </c>
    </row>
    <row r="7193" spans="1:30" ht="14.4" x14ac:dyDescent="0.3">
      <c r="A7193">
        <v>61</v>
      </c>
      <c r="B7193" t="s">
        <v>24</v>
      </c>
      <c r="C7193" t="s">
        <v>428</v>
      </c>
      <c r="D7193" t="s">
        <v>381</v>
      </c>
      <c r="E7193">
        <v>2017</v>
      </c>
      <c r="F7193" t="s">
        <v>1003</v>
      </c>
      <c r="G7193" t="s">
        <v>1011</v>
      </c>
      <c r="H7193" s="3" t="s">
        <v>1012</v>
      </c>
      <c r="I7193" s="8">
        <v>-13.913888999999999</v>
      </c>
      <c r="J7193" s="8">
        <v>-39.456667000000003</v>
      </c>
      <c r="K7193">
        <v>856860000</v>
      </c>
      <c r="L7193" t="s">
        <v>110</v>
      </c>
      <c r="M7193" t="s">
        <v>1010</v>
      </c>
      <c r="N7193" t="s">
        <v>1007</v>
      </c>
      <c r="O7193" s="12">
        <v>2012</v>
      </c>
      <c r="P7193" s="12">
        <v>7</v>
      </c>
      <c r="Q7193" s="12">
        <v>2013</v>
      </c>
      <c r="R7193" s="12">
        <v>5</v>
      </c>
      <c r="S7193">
        <v>11</v>
      </c>
      <c r="T7193" s="7">
        <v>10</v>
      </c>
      <c r="U7193">
        <v>7</v>
      </c>
      <c r="V7193" t="s">
        <v>53</v>
      </c>
      <c r="W7193">
        <f t="shared" si="94"/>
        <v>360</v>
      </c>
      <c r="X7193" s="5">
        <v>2</v>
      </c>
      <c r="Y7193" s="15" t="s">
        <v>48</v>
      </c>
      <c r="Z7193" t="s">
        <v>55</v>
      </c>
      <c r="AA7193" t="s">
        <v>655</v>
      </c>
      <c r="AB7193">
        <v>93</v>
      </c>
      <c r="AC7193" t="s">
        <v>1506</v>
      </c>
      <c r="AD7193" t="s">
        <v>1644</v>
      </c>
    </row>
    <row r="7194" spans="1:30" ht="14.4" x14ac:dyDescent="0.3">
      <c r="A7194">
        <v>61</v>
      </c>
      <c r="B7194" t="s">
        <v>24</v>
      </c>
      <c r="C7194" t="s">
        <v>428</v>
      </c>
      <c r="D7194" t="s">
        <v>381</v>
      </c>
      <c r="E7194">
        <v>2017</v>
      </c>
      <c r="F7194" t="s">
        <v>1003</v>
      </c>
      <c r="G7194" t="s">
        <v>1011</v>
      </c>
      <c r="H7194" s="3" t="s">
        <v>1012</v>
      </c>
      <c r="I7194" s="8">
        <v>-13.913888999999999</v>
      </c>
      <c r="J7194" s="8">
        <v>-39.456667000000003</v>
      </c>
      <c r="K7194">
        <v>856860000</v>
      </c>
      <c r="L7194" t="s">
        <v>110</v>
      </c>
      <c r="M7194" t="s">
        <v>1010</v>
      </c>
      <c r="N7194" t="s">
        <v>1007</v>
      </c>
      <c r="O7194" s="12">
        <v>2012</v>
      </c>
      <c r="P7194" s="12">
        <v>7</v>
      </c>
      <c r="Q7194" s="12">
        <v>2013</v>
      </c>
      <c r="R7194" s="12">
        <v>5</v>
      </c>
      <c r="S7194">
        <v>11</v>
      </c>
      <c r="T7194" s="7">
        <v>10</v>
      </c>
      <c r="U7194">
        <v>7</v>
      </c>
      <c r="V7194" t="s">
        <v>53</v>
      </c>
      <c r="W7194">
        <f t="shared" si="94"/>
        <v>360</v>
      </c>
      <c r="X7194" s="5">
        <v>2</v>
      </c>
      <c r="Y7194" s="15" t="s">
        <v>48</v>
      </c>
      <c r="Z7194" t="s">
        <v>55</v>
      </c>
      <c r="AA7194" t="s">
        <v>379</v>
      </c>
      <c r="AB7194">
        <v>27</v>
      </c>
      <c r="AC7194" t="s">
        <v>1506</v>
      </c>
      <c r="AD7194" t="s">
        <v>1644</v>
      </c>
    </row>
    <row r="7195" spans="1:30" ht="14.4" x14ac:dyDescent="0.3">
      <c r="A7195">
        <v>61</v>
      </c>
      <c r="B7195" t="s">
        <v>24</v>
      </c>
      <c r="C7195" t="s">
        <v>428</v>
      </c>
      <c r="D7195" t="s">
        <v>381</v>
      </c>
      <c r="E7195">
        <v>2017</v>
      </c>
      <c r="F7195" t="s">
        <v>1003</v>
      </c>
      <c r="G7195" t="s">
        <v>1011</v>
      </c>
      <c r="H7195" s="3" t="s">
        <v>1012</v>
      </c>
      <c r="I7195" s="8">
        <v>-13.913888999999999</v>
      </c>
      <c r="J7195" s="8">
        <v>-39.456667000000003</v>
      </c>
      <c r="K7195">
        <v>856860000</v>
      </c>
      <c r="L7195" t="s">
        <v>110</v>
      </c>
      <c r="M7195" t="s">
        <v>1010</v>
      </c>
      <c r="N7195" t="s">
        <v>1007</v>
      </c>
      <c r="O7195" s="12">
        <v>2012</v>
      </c>
      <c r="P7195" s="12">
        <v>7</v>
      </c>
      <c r="Q7195" s="12">
        <v>2013</v>
      </c>
      <c r="R7195" s="12">
        <v>5</v>
      </c>
      <c r="S7195">
        <v>11</v>
      </c>
      <c r="T7195" s="7">
        <v>10</v>
      </c>
      <c r="U7195">
        <v>7</v>
      </c>
      <c r="V7195" t="s">
        <v>53</v>
      </c>
      <c r="W7195">
        <f t="shared" si="94"/>
        <v>360</v>
      </c>
      <c r="X7195" s="5">
        <v>2</v>
      </c>
      <c r="Y7195" s="15" t="s">
        <v>48</v>
      </c>
      <c r="Z7195" t="s">
        <v>55</v>
      </c>
      <c r="AA7195" t="s">
        <v>1066</v>
      </c>
      <c r="AB7195">
        <v>4</v>
      </c>
      <c r="AC7195" t="s">
        <v>1506</v>
      </c>
      <c r="AD7195" t="s">
        <v>1644</v>
      </c>
    </row>
    <row r="7196" spans="1:30" ht="14.4" x14ac:dyDescent="0.3">
      <c r="A7196">
        <v>61</v>
      </c>
      <c r="B7196" t="s">
        <v>24</v>
      </c>
      <c r="C7196" t="s">
        <v>428</v>
      </c>
      <c r="D7196" t="s">
        <v>381</v>
      </c>
      <c r="E7196">
        <v>2017</v>
      </c>
      <c r="F7196" t="s">
        <v>1003</v>
      </c>
      <c r="G7196" t="s">
        <v>1011</v>
      </c>
      <c r="H7196" s="3" t="s">
        <v>1012</v>
      </c>
      <c r="I7196" s="8">
        <v>-13.913888999999999</v>
      </c>
      <c r="J7196" s="8">
        <v>-39.456667000000003</v>
      </c>
      <c r="K7196">
        <v>856860000</v>
      </c>
      <c r="L7196" t="s">
        <v>110</v>
      </c>
      <c r="M7196" t="s">
        <v>1010</v>
      </c>
      <c r="N7196" t="s">
        <v>1007</v>
      </c>
      <c r="O7196" s="12">
        <v>2012</v>
      </c>
      <c r="P7196" s="12">
        <v>7</v>
      </c>
      <c r="Q7196" s="12">
        <v>2013</v>
      </c>
      <c r="R7196" s="12">
        <v>5</v>
      </c>
      <c r="S7196">
        <v>11</v>
      </c>
      <c r="T7196" s="7">
        <v>10</v>
      </c>
      <c r="U7196">
        <v>7</v>
      </c>
      <c r="V7196" t="s">
        <v>53</v>
      </c>
      <c r="W7196">
        <f t="shared" si="94"/>
        <v>360</v>
      </c>
      <c r="X7196" s="5">
        <v>2</v>
      </c>
      <c r="Y7196" s="15" t="s">
        <v>48</v>
      </c>
      <c r="Z7196" t="s">
        <v>55</v>
      </c>
      <c r="AA7196" t="s">
        <v>1062</v>
      </c>
      <c r="AB7196">
        <v>0</v>
      </c>
      <c r="AC7196" t="s">
        <v>1506</v>
      </c>
      <c r="AD7196" t="s">
        <v>1644</v>
      </c>
    </row>
    <row r="7197" spans="1:30" ht="14.4" x14ac:dyDescent="0.3">
      <c r="A7197">
        <v>61</v>
      </c>
      <c r="B7197" t="s">
        <v>24</v>
      </c>
      <c r="C7197" t="s">
        <v>428</v>
      </c>
      <c r="D7197" t="s">
        <v>381</v>
      </c>
      <c r="E7197">
        <v>2017</v>
      </c>
      <c r="F7197" t="s">
        <v>1003</v>
      </c>
      <c r="G7197" t="s">
        <v>1011</v>
      </c>
      <c r="H7197" s="3" t="s">
        <v>1012</v>
      </c>
      <c r="I7197" s="8">
        <v>-13.913888999999999</v>
      </c>
      <c r="J7197" s="8">
        <v>-39.456667000000003</v>
      </c>
      <c r="K7197">
        <v>856860000</v>
      </c>
      <c r="L7197" t="s">
        <v>110</v>
      </c>
      <c r="M7197" t="s">
        <v>1010</v>
      </c>
      <c r="N7197" t="s">
        <v>1007</v>
      </c>
      <c r="O7197" s="12">
        <v>2012</v>
      </c>
      <c r="P7197" s="12">
        <v>7</v>
      </c>
      <c r="Q7197" s="12">
        <v>2013</v>
      </c>
      <c r="R7197" s="12">
        <v>5</v>
      </c>
      <c r="S7197">
        <v>11</v>
      </c>
      <c r="T7197" s="7">
        <v>10</v>
      </c>
      <c r="U7197">
        <v>7</v>
      </c>
      <c r="V7197" t="s">
        <v>53</v>
      </c>
      <c r="W7197">
        <f t="shared" si="94"/>
        <v>360</v>
      </c>
      <c r="X7197" s="5">
        <v>2</v>
      </c>
      <c r="Y7197" s="15" t="s">
        <v>48</v>
      </c>
      <c r="Z7197" t="s">
        <v>55</v>
      </c>
      <c r="AA7197" t="s">
        <v>1212</v>
      </c>
      <c r="AB7197">
        <v>1</v>
      </c>
      <c r="AC7197" t="s">
        <v>1506</v>
      </c>
      <c r="AD7197" t="s">
        <v>1644</v>
      </c>
    </row>
    <row r="7198" spans="1:30" ht="14.4" x14ac:dyDescent="0.3">
      <c r="A7198">
        <v>61</v>
      </c>
      <c r="B7198" t="s">
        <v>24</v>
      </c>
      <c r="C7198" t="s">
        <v>428</v>
      </c>
      <c r="D7198" t="s">
        <v>381</v>
      </c>
      <c r="E7198">
        <v>2017</v>
      </c>
      <c r="F7198" t="s">
        <v>1003</v>
      </c>
      <c r="G7198" t="s">
        <v>1011</v>
      </c>
      <c r="H7198" s="3" t="s">
        <v>1012</v>
      </c>
      <c r="I7198" s="8">
        <v>-13.913888999999999</v>
      </c>
      <c r="J7198" s="8">
        <v>-39.456667000000003</v>
      </c>
      <c r="K7198">
        <v>856860000</v>
      </c>
      <c r="L7198" t="s">
        <v>110</v>
      </c>
      <c r="M7198" t="s">
        <v>1010</v>
      </c>
      <c r="N7198" t="s">
        <v>1007</v>
      </c>
      <c r="O7198" s="12">
        <v>2012</v>
      </c>
      <c r="P7198" s="12">
        <v>7</v>
      </c>
      <c r="Q7198" s="12">
        <v>2013</v>
      </c>
      <c r="R7198" s="12">
        <v>5</v>
      </c>
      <c r="S7198">
        <v>11</v>
      </c>
      <c r="T7198" s="7">
        <v>10</v>
      </c>
      <c r="U7198">
        <v>7</v>
      </c>
      <c r="V7198" t="s">
        <v>53</v>
      </c>
      <c r="W7198">
        <f t="shared" si="94"/>
        <v>360</v>
      </c>
      <c r="X7198" s="5">
        <v>2</v>
      </c>
      <c r="Y7198" s="15" t="s">
        <v>48</v>
      </c>
      <c r="Z7198" t="s">
        <v>55</v>
      </c>
      <c r="AA7198" t="s">
        <v>519</v>
      </c>
      <c r="AB7198">
        <v>3</v>
      </c>
      <c r="AC7198" t="s">
        <v>1506</v>
      </c>
      <c r="AD7198" t="s">
        <v>1644</v>
      </c>
    </row>
    <row r="7199" spans="1:30" ht="14.4" x14ac:dyDescent="0.3">
      <c r="A7199">
        <v>61</v>
      </c>
      <c r="B7199" t="s">
        <v>24</v>
      </c>
      <c r="C7199" t="s">
        <v>428</v>
      </c>
      <c r="D7199" t="s">
        <v>381</v>
      </c>
      <c r="E7199">
        <v>2017</v>
      </c>
      <c r="F7199" t="s">
        <v>1003</v>
      </c>
      <c r="G7199" t="s">
        <v>1011</v>
      </c>
      <c r="H7199" s="3" t="s">
        <v>1012</v>
      </c>
      <c r="I7199" s="8">
        <v>-13.913888999999999</v>
      </c>
      <c r="J7199" s="8">
        <v>-39.456667000000003</v>
      </c>
      <c r="K7199">
        <v>856860000</v>
      </c>
      <c r="L7199" t="s">
        <v>110</v>
      </c>
      <c r="M7199" t="s">
        <v>1010</v>
      </c>
      <c r="N7199" t="s">
        <v>1007</v>
      </c>
      <c r="O7199" s="12">
        <v>2012</v>
      </c>
      <c r="P7199" s="12">
        <v>7</v>
      </c>
      <c r="Q7199" s="12">
        <v>2013</v>
      </c>
      <c r="R7199" s="12">
        <v>5</v>
      </c>
      <c r="S7199">
        <v>11</v>
      </c>
      <c r="T7199" s="7">
        <v>10</v>
      </c>
      <c r="U7199">
        <v>7</v>
      </c>
      <c r="V7199" t="s">
        <v>53</v>
      </c>
      <c r="W7199">
        <f t="shared" si="94"/>
        <v>360</v>
      </c>
      <c r="X7199" s="5">
        <v>2</v>
      </c>
      <c r="Y7199" s="15" t="s">
        <v>48</v>
      </c>
      <c r="Z7199" t="s">
        <v>55</v>
      </c>
      <c r="AA7199" t="s">
        <v>1064</v>
      </c>
      <c r="AB7199">
        <v>11</v>
      </c>
      <c r="AC7199" t="s">
        <v>1506</v>
      </c>
      <c r="AD7199" t="s">
        <v>1644</v>
      </c>
    </row>
    <row r="7200" spans="1:30" ht="14.4" x14ac:dyDescent="0.3">
      <c r="A7200">
        <v>61</v>
      </c>
      <c r="B7200" t="s">
        <v>24</v>
      </c>
      <c r="C7200" t="s">
        <v>428</v>
      </c>
      <c r="D7200" t="s">
        <v>381</v>
      </c>
      <c r="E7200">
        <v>2017</v>
      </c>
      <c r="F7200" t="s">
        <v>1003</v>
      </c>
      <c r="G7200" t="s">
        <v>1011</v>
      </c>
      <c r="H7200" s="3" t="s">
        <v>1012</v>
      </c>
      <c r="I7200" s="8">
        <v>-13.913888999999999</v>
      </c>
      <c r="J7200" s="8">
        <v>-39.456667000000003</v>
      </c>
      <c r="K7200">
        <v>856860000</v>
      </c>
      <c r="L7200" t="s">
        <v>110</v>
      </c>
      <c r="M7200" t="s">
        <v>1010</v>
      </c>
      <c r="N7200" t="s">
        <v>1007</v>
      </c>
      <c r="O7200" s="12">
        <v>2012</v>
      </c>
      <c r="P7200" s="12">
        <v>7</v>
      </c>
      <c r="Q7200" s="12">
        <v>2013</v>
      </c>
      <c r="R7200" s="12">
        <v>5</v>
      </c>
      <c r="S7200">
        <v>11</v>
      </c>
      <c r="T7200" s="7">
        <v>10</v>
      </c>
      <c r="U7200">
        <v>7</v>
      </c>
      <c r="V7200" t="s">
        <v>53</v>
      </c>
      <c r="W7200">
        <f t="shared" si="94"/>
        <v>360</v>
      </c>
      <c r="X7200" s="5">
        <v>2</v>
      </c>
      <c r="Y7200" s="15" t="s">
        <v>48</v>
      </c>
      <c r="Z7200" t="s">
        <v>55</v>
      </c>
      <c r="AA7200" t="s">
        <v>1093</v>
      </c>
      <c r="AB7200">
        <v>56</v>
      </c>
      <c r="AC7200" t="s">
        <v>1506</v>
      </c>
      <c r="AD7200" t="s">
        <v>1644</v>
      </c>
    </row>
    <row r="7201" spans="1:30" ht="14.4" x14ac:dyDescent="0.3">
      <c r="A7201">
        <v>61</v>
      </c>
      <c r="B7201" t="s">
        <v>24</v>
      </c>
      <c r="C7201" t="s">
        <v>428</v>
      </c>
      <c r="D7201" t="s">
        <v>381</v>
      </c>
      <c r="E7201">
        <v>2017</v>
      </c>
      <c r="F7201" t="s">
        <v>1003</v>
      </c>
      <c r="G7201" t="s">
        <v>1011</v>
      </c>
      <c r="H7201" s="3" t="s">
        <v>1012</v>
      </c>
      <c r="I7201" s="8">
        <v>-13.913888999999999</v>
      </c>
      <c r="J7201" s="8">
        <v>-39.456667000000003</v>
      </c>
      <c r="K7201">
        <v>856860000</v>
      </c>
      <c r="L7201" t="s">
        <v>110</v>
      </c>
      <c r="M7201" t="s">
        <v>1010</v>
      </c>
      <c r="N7201" t="s">
        <v>1007</v>
      </c>
      <c r="O7201" s="12">
        <v>2012</v>
      </c>
      <c r="P7201" s="12">
        <v>7</v>
      </c>
      <c r="Q7201" s="12">
        <v>2013</v>
      </c>
      <c r="R7201" s="12">
        <v>5</v>
      </c>
      <c r="S7201">
        <v>11</v>
      </c>
      <c r="T7201" s="7">
        <v>10</v>
      </c>
      <c r="U7201">
        <v>7</v>
      </c>
      <c r="V7201" t="s">
        <v>53</v>
      </c>
      <c r="W7201">
        <f t="shared" si="94"/>
        <v>360</v>
      </c>
      <c r="X7201" s="5">
        <v>2</v>
      </c>
      <c r="Y7201" s="15" t="s">
        <v>48</v>
      </c>
      <c r="Z7201" t="s">
        <v>55</v>
      </c>
      <c r="AA7201" t="s">
        <v>1096</v>
      </c>
      <c r="AB7201">
        <v>0</v>
      </c>
      <c r="AC7201" t="s">
        <v>1506</v>
      </c>
      <c r="AD7201" t="s">
        <v>1644</v>
      </c>
    </row>
    <row r="7202" spans="1:30" ht="14.4" x14ac:dyDescent="0.3">
      <c r="A7202">
        <v>61</v>
      </c>
      <c r="B7202" t="s">
        <v>24</v>
      </c>
      <c r="C7202" t="s">
        <v>428</v>
      </c>
      <c r="D7202" t="s">
        <v>381</v>
      </c>
      <c r="E7202">
        <v>2017</v>
      </c>
      <c r="F7202" t="s">
        <v>1003</v>
      </c>
      <c r="G7202" t="s">
        <v>1011</v>
      </c>
      <c r="H7202" s="3" t="s">
        <v>1012</v>
      </c>
      <c r="I7202" s="8">
        <v>-13.913888999999999</v>
      </c>
      <c r="J7202" s="8">
        <v>-39.456667000000003</v>
      </c>
      <c r="K7202">
        <v>856860000</v>
      </c>
      <c r="L7202" t="s">
        <v>110</v>
      </c>
      <c r="M7202" t="s">
        <v>1010</v>
      </c>
      <c r="N7202" t="s">
        <v>1007</v>
      </c>
      <c r="O7202" s="12">
        <v>2012</v>
      </c>
      <c r="P7202" s="12">
        <v>7</v>
      </c>
      <c r="Q7202" s="12">
        <v>2013</v>
      </c>
      <c r="R7202" s="12">
        <v>5</v>
      </c>
      <c r="S7202">
        <v>11</v>
      </c>
      <c r="T7202" s="7">
        <v>10</v>
      </c>
      <c r="U7202">
        <v>7</v>
      </c>
      <c r="V7202" t="s">
        <v>53</v>
      </c>
      <c r="W7202">
        <f t="shared" si="94"/>
        <v>360</v>
      </c>
      <c r="X7202" s="5">
        <v>2</v>
      </c>
      <c r="Y7202" s="15" t="s">
        <v>48</v>
      </c>
      <c r="Z7202" t="s">
        <v>55</v>
      </c>
      <c r="AA7202" t="s">
        <v>73</v>
      </c>
      <c r="AB7202">
        <v>0</v>
      </c>
      <c r="AC7202" t="s">
        <v>1506</v>
      </c>
      <c r="AD7202" t="s">
        <v>1644</v>
      </c>
    </row>
    <row r="7203" spans="1:30" ht="14.4" x14ac:dyDescent="0.3">
      <c r="A7203">
        <v>61</v>
      </c>
      <c r="B7203" t="s">
        <v>24</v>
      </c>
      <c r="C7203" t="s">
        <v>428</v>
      </c>
      <c r="D7203" t="s">
        <v>381</v>
      </c>
      <c r="E7203">
        <v>2017</v>
      </c>
      <c r="F7203" t="s">
        <v>1003</v>
      </c>
      <c r="G7203" t="s">
        <v>1011</v>
      </c>
      <c r="H7203" s="3" t="s">
        <v>1012</v>
      </c>
      <c r="I7203" s="8">
        <v>-13.913888999999999</v>
      </c>
      <c r="J7203" s="8">
        <v>-39.456667000000003</v>
      </c>
      <c r="K7203">
        <v>856860000</v>
      </c>
      <c r="L7203" t="s">
        <v>110</v>
      </c>
      <c r="M7203" t="s">
        <v>1010</v>
      </c>
      <c r="N7203" t="s">
        <v>1007</v>
      </c>
      <c r="O7203" s="12">
        <v>2012</v>
      </c>
      <c r="P7203" s="12">
        <v>7</v>
      </c>
      <c r="Q7203" s="12">
        <v>2013</v>
      </c>
      <c r="R7203" s="12">
        <v>5</v>
      </c>
      <c r="S7203">
        <v>11</v>
      </c>
      <c r="T7203" s="7">
        <v>10</v>
      </c>
      <c r="U7203">
        <v>7</v>
      </c>
      <c r="V7203" t="s">
        <v>53</v>
      </c>
      <c r="W7203">
        <f t="shared" si="94"/>
        <v>360</v>
      </c>
      <c r="X7203" s="5">
        <v>2</v>
      </c>
      <c r="Y7203" s="15" t="s">
        <v>48</v>
      </c>
      <c r="Z7203" t="s">
        <v>83</v>
      </c>
      <c r="AA7203" t="s">
        <v>1087</v>
      </c>
      <c r="AB7203">
        <v>32</v>
      </c>
      <c r="AC7203" t="s">
        <v>1506</v>
      </c>
      <c r="AD7203" t="s">
        <v>1644</v>
      </c>
    </row>
    <row r="7204" spans="1:30" ht="14.4" x14ac:dyDescent="0.3">
      <c r="A7204">
        <v>61</v>
      </c>
      <c r="B7204" t="s">
        <v>24</v>
      </c>
      <c r="C7204" t="s">
        <v>428</v>
      </c>
      <c r="D7204" t="s">
        <v>381</v>
      </c>
      <c r="E7204">
        <v>2017</v>
      </c>
      <c r="F7204" t="s">
        <v>1003</v>
      </c>
      <c r="G7204" t="s">
        <v>1011</v>
      </c>
      <c r="H7204" s="3" t="s">
        <v>1012</v>
      </c>
      <c r="I7204" s="8">
        <v>-13.913888999999999</v>
      </c>
      <c r="J7204" s="8">
        <v>-39.456667000000003</v>
      </c>
      <c r="K7204">
        <v>856860000</v>
      </c>
      <c r="L7204" t="s">
        <v>110</v>
      </c>
      <c r="M7204" t="s">
        <v>1010</v>
      </c>
      <c r="N7204" t="s">
        <v>1007</v>
      </c>
      <c r="O7204" s="12">
        <v>2012</v>
      </c>
      <c r="P7204" s="12">
        <v>7</v>
      </c>
      <c r="Q7204" s="12">
        <v>2013</v>
      </c>
      <c r="R7204" s="12">
        <v>5</v>
      </c>
      <c r="S7204">
        <v>11</v>
      </c>
      <c r="T7204" s="7">
        <v>10</v>
      </c>
      <c r="U7204">
        <v>7</v>
      </c>
      <c r="V7204" t="s">
        <v>53</v>
      </c>
      <c r="W7204">
        <f t="shared" si="94"/>
        <v>360</v>
      </c>
      <c r="X7204" s="5">
        <v>2</v>
      </c>
      <c r="Y7204" s="15" t="s">
        <v>48</v>
      </c>
      <c r="Z7204" t="s">
        <v>83</v>
      </c>
      <c r="AA7204" t="s">
        <v>84</v>
      </c>
      <c r="AB7204">
        <v>31</v>
      </c>
      <c r="AC7204" t="s">
        <v>1506</v>
      </c>
      <c r="AD7204" t="s">
        <v>1644</v>
      </c>
    </row>
    <row r="7205" spans="1:30" ht="14.4" x14ac:dyDescent="0.3">
      <c r="A7205">
        <v>61</v>
      </c>
      <c r="B7205" t="s">
        <v>24</v>
      </c>
      <c r="C7205" t="s">
        <v>428</v>
      </c>
      <c r="D7205" t="s">
        <v>381</v>
      </c>
      <c r="E7205">
        <v>2017</v>
      </c>
      <c r="F7205" t="s">
        <v>1003</v>
      </c>
      <c r="G7205" t="s">
        <v>1011</v>
      </c>
      <c r="H7205" s="3" t="s">
        <v>1012</v>
      </c>
      <c r="I7205" s="8">
        <v>-13.913888999999999</v>
      </c>
      <c r="J7205" s="8">
        <v>-39.456667000000003</v>
      </c>
      <c r="K7205">
        <v>856860000</v>
      </c>
      <c r="L7205" t="s">
        <v>110</v>
      </c>
      <c r="M7205" t="s">
        <v>1010</v>
      </c>
      <c r="N7205" t="s">
        <v>1007</v>
      </c>
      <c r="O7205" s="12">
        <v>2012</v>
      </c>
      <c r="P7205" s="12">
        <v>7</v>
      </c>
      <c r="Q7205" s="12">
        <v>2013</v>
      </c>
      <c r="R7205" s="12">
        <v>5</v>
      </c>
      <c r="S7205">
        <v>11</v>
      </c>
      <c r="T7205" s="7">
        <v>10</v>
      </c>
      <c r="U7205">
        <v>7</v>
      </c>
      <c r="V7205" t="s">
        <v>53</v>
      </c>
      <c r="W7205">
        <f t="shared" si="94"/>
        <v>360</v>
      </c>
      <c r="X7205" s="5">
        <v>2</v>
      </c>
      <c r="Y7205" s="15" t="s">
        <v>48</v>
      </c>
      <c r="Z7205" t="s">
        <v>83</v>
      </c>
      <c r="AA7205" t="s">
        <v>87</v>
      </c>
      <c r="AB7205">
        <v>32</v>
      </c>
      <c r="AC7205" t="s">
        <v>1506</v>
      </c>
      <c r="AD7205" t="s">
        <v>1644</v>
      </c>
    </row>
    <row r="7206" spans="1:30" ht="14.4" x14ac:dyDescent="0.3">
      <c r="A7206">
        <v>61</v>
      </c>
      <c r="B7206" t="s">
        <v>24</v>
      </c>
      <c r="C7206" t="s">
        <v>428</v>
      </c>
      <c r="D7206" t="s">
        <v>381</v>
      </c>
      <c r="E7206">
        <v>2017</v>
      </c>
      <c r="F7206" t="s">
        <v>1003</v>
      </c>
      <c r="G7206" t="s">
        <v>1011</v>
      </c>
      <c r="H7206" s="3" t="s">
        <v>1012</v>
      </c>
      <c r="I7206" s="8">
        <v>-13.913888999999999</v>
      </c>
      <c r="J7206" s="8">
        <v>-39.456667000000003</v>
      </c>
      <c r="K7206">
        <v>856860000</v>
      </c>
      <c r="L7206" t="s">
        <v>110</v>
      </c>
      <c r="M7206" t="s">
        <v>1010</v>
      </c>
      <c r="N7206" t="s">
        <v>1007</v>
      </c>
      <c r="O7206" s="12">
        <v>2012</v>
      </c>
      <c r="P7206" s="12">
        <v>7</v>
      </c>
      <c r="Q7206" s="12">
        <v>2013</v>
      </c>
      <c r="R7206" s="12">
        <v>5</v>
      </c>
      <c r="S7206">
        <v>11</v>
      </c>
      <c r="T7206" s="7">
        <v>10</v>
      </c>
      <c r="U7206">
        <v>7</v>
      </c>
      <c r="V7206" t="s">
        <v>53</v>
      </c>
      <c r="W7206">
        <f t="shared" si="94"/>
        <v>360</v>
      </c>
      <c r="X7206" s="5">
        <v>2</v>
      </c>
      <c r="Y7206" s="15" t="s">
        <v>48</v>
      </c>
      <c r="Z7206" t="s">
        <v>83</v>
      </c>
      <c r="AA7206" t="s">
        <v>1088</v>
      </c>
      <c r="AB7206">
        <v>25</v>
      </c>
      <c r="AC7206" t="s">
        <v>1506</v>
      </c>
      <c r="AD7206" t="s">
        <v>1644</v>
      </c>
    </row>
    <row r="7207" spans="1:30" ht="14.4" x14ac:dyDescent="0.3">
      <c r="A7207">
        <v>61</v>
      </c>
      <c r="B7207" t="s">
        <v>24</v>
      </c>
      <c r="C7207" t="s">
        <v>428</v>
      </c>
      <c r="D7207" t="s">
        <v>381</v>
      </c>
      <c r="E7207">
        <v>2017</v>
      </c>
      <c r="F7207" t="s">
        <v>1003</v>
      </c>
      <c r="G7207" t="s">
        <v>1011</v>
      </c>
      <c r="H7207" s="3" t="s">
        <v>1012</v>
      </c>
      <c r="I7207" s="8">
        <v>-13.913888999999999</v>
      </c>
      <c r="J7207" s="8">
        <v>-39.456667000000003</v>
      </c>
      <c r="K7207">
        <v>856860000</v>
      </c>
      <c r="L7207" t="s">
        <v>110</v>
      </c>
      <c r="M7207" t="s">
        <v>1010</v>
      </c>
      <c r="N7207" t="s">
        <v>1007</v>
      </c>
      <c r="O7207" s="12">
        <v>2012</v>
      </c>
      <c r="P7207" s="12">
        <v>7</v>
      </c>
      <c r="Q7207" s="12">
        <v>2013</v>
      </c>
      <c r="R7207" s="12">
        <v>5</v>
      </c>
      <c r="S7207">
        <v>11</v>
      </c>
      <c r="T7207" s="7">
        <v>10</v>
      </c>
      <c r="U7207">
        <v>7</v>
      </c>
      <c r="V7207" t="s">
        <v>53</v>
      </c>
      <c r="W7207">
        <f t="shared" si="94"/>
        <v>360</v>
      </c>
      <c r="X7207" s="5">
        <v>2</v>
      </c>
      <c r="Y7207" s="15" t="s">
        <v>48</v>
      </c>
      <c r="Z7207" t="s">
        <v>90</v>
      </c>
      <c r="AA7207" t="s">
        <v>872</v>
      </c>
      <c r="AB7207">
        <v>0</v>
      </c>
      <c r="AC7207" t="s">
        <v>1506</v>
      </c>
      <c r="AD7207" t="s">
        <v>1644</v>
      </c>
    </row>
    <row r="7208" spans="1:30" ht="14.4" x14ac:dyDescent="0.3">
      <c r="A7208">
        <v>61</v>
      </c>
      <c r="B7208" t="s">
        <v>24</v>
      </c>
      <c r="C7208" t="s">
        <v>428</v>
      </c>
      <c r="D7208" t="s">
        <v>381</v>
      </c>
      <c r="E7208">
        <v>2017</v>
      </c>
      <c r="F7208" t="s">
        <v>1003</v>
      </c>
      <c r="G7208" t="s">
        <v>1013</v>
      </c>
      <c r="H7208" s="3" t="s">
        <v>1014</v>
      </c>
      <c r="I7208" s="8">
        <v>-13.913888999999999</v>
      </c>
      <c r="J7208" s="8">
        <v>-39.456667000000003</v>
      </c>
      <c r="K7208">
        <v>856860000</v>
      </c>
      <c r="L7208" t="s">
        <v>110</v>
      </c>
      <c r="M7208" t="s">
        <v>1010</v>
      </c>
      <c r="N7208" t="s">
        <v>1007</v>
      </c>
      <c r="O7208" s="12">
        <v>2012</v>
      </c>
      <c r="P7208" s="12">
        <v>7</v>
      </c>
      <c r="Q7208" s="12">
        <v>2013</v>
      </c>
      <c r="R7208" s="12">
        <v>5</v>
      </c>
      <c r="S7208">
        <v>11</v>
      </c>
      <c r="T7208" s="7">
        <v>10</v>
      </c>
      <c r="U7208">
        <v>7</v>
      </c>
      <c r="V7208" t="s">
        <v>53</v>
      </c>
      <c r="W7208">
        <f t="shared" si="94"/>
        <v>360</v>
      </c>
      <c r="X7208" s="5">
        <v>2</v>
      </c>
      <c r="Y7208" s="15" t="s">
        <v>48</v>
      </c>
      <c r="Z7208" t="s">
        <v>55</v>
      </c>
      <c r="AA7208" t="s">
        <v>859</v>
      </c>
      <c r="AB7208">
        <v>2</v>
      </c>
      <c r="AC7208" t="s">
        <v>1506</v>
      </c>
      <c r="AD7208" t="s">
        <v>1644</v>
      </c>
    </row>
    <row r="7209" spans="1:30" ht="14.4" x14ac:dyDescent="0.3">
      <c r="A7209">
        <v>61</v>
      </c>
      <c r="B7209" t="s">
        <v>24</v>
      </c>
      <c r="C7209" t="s">
        <v>428</v>
      </c>
      <c r="D7209" t="s">
        <v>381</v>
      </c>
      <c r="E7209">
        <v>2017</v>
      </c>
      <c r="F7209" t="s">
        <v>1003</v>
      </c>
      <c r="G7209" t="s">
        <v>1013</v>
      </c>
      <c r="H7209" s="3" t="s">
        <v>1014</v>
      </c>
      <c r="I7209" s="8">
        <v>-13.913888999999999</v>
      </c>
      <c r="J7209" s="8">
        <v>-39.456667000000003</v>
      </c>
      <c r="K7209">
        <v>856860000</v>
      </c>
      <c r="L7209" t="s">
        <v>110</v>
      </c>
      <c r="M7209" t="s">
        <v>1010</v>
      </c>
      <c r="N7209" t="s">
        <v>1007</v>
      </c>
      <c r="O7209" s="12">
        <v>2012</v>
      </c>
      <c r="P7209" s="12">
        <v>7</v>
      </c>
      <c r="Q7209" s="12">
        <v>2013</v>
      </c>
      <c r="R7209" s="12">
        <v>5</v>
      </c>
      <c r="S7209">
        <v>11</v>
      </c>
      <c r="T7209" s="7">
        <v>10</v>
      </c>
      <c r="U7209">
        <v>7</v>
      </c>
      <c r="V7209" t="s">
        <v>53</v>
      </c>
      <c r="W7209">
        <f t="shared" si="94"/>
        <v>360</v>
      </c>
      <c r="X7209" s="5">
        <v>2</v>
      </c>
      <c r="Y7209" s="15" t="s">
        <v>48</v>
      </c>
      <c r="Z7209" t="s">
        <v>55</v>
      </c>
      <c r="AA7209" t="s">
        <v>890</v>
      </c>
      <c r="AB7209">
        <v>2</v>
      </c>
      <c r="AC7209" t="s">
        <v>1506</v>
      </c>
      <c r="AD7209" t="s">
        <v>1644</v>
      </c>
    </row>
    <row r="7210" spans="1:30" ht="14.4" x14ac:dyDescent="0.3">
      <c r="A7210">
        <v>61</v>
      </c>
      <c r="B7210" t="s">
        <v>24</v>
      </c>
      <c r="C7210" t="s">
        <v>428</v>
      </c>
      <c r="D7210" t="s">
        <v>381</v>
      </c>
      <c r="E7210">
        <v>2017</v>
      </c>
      <c r="F7210" t="s">
        <v>1003</v>
      </c>
      <c r="G7210" t="s">
        <v>1013</v>
      </c>
      <c r="H7210" s="3" t="s">
        <v>1014</v>
      </c>
      <c r="I7210" s="8">
        <v>-13.913888999999999</v>
      </c>
      <c r="J7210" s="8">
        <v>-39.456667000000003</v>
      </c>
      <c r="K7210">
        <v>856860000</v>
      </c>
      <c r="L7210" t="s">
        <v>110</v>
      </c>
      <c r="M7210" t="s">
        <v>1010</v>
      </c>
      <c r="N7210" t="s">
        <v>1007</v>
      </c>
      <c r="O7210" s="12">
        <v>2012</v>
      </c>
      <c r="P7210" s="12">
        <v>7</v>
      </c>
      <c r="Q7210" s="12">
        <v>2013</v>
      </c>
      <c r="R7210" s="12">
        <v>5</v>
      </c>
      <c r="S7210">
        <v>11</v>
      </c>
      <c r="T7210" s="7">
        <v>10</v>
      </c>
      <c r="U7210">
        <v>7</v>
      </c>
      <c r="V7210" t="s">
        <v>53</v>
      </c>
      <c r="W7210">
        <f t="shared" si="94"/>
        <v>360</v>
      </c>
      <c r="X7210" s="5">
        <v>2</v>
      </c>
      <c r="Y7210" s="15" t="s">
        <v>48</v>
      </c>
      <c r="Z7210" t="s">
        <v>55</v>
      </c>
      <c r="AA7210" t="s">
        <v>56</v>
      </c>
      <c r="AB7210">
        <v>85</v>
      </c>
      <c r="AC7210" t="s">
        <v>1506</v>
      </c>
      <c r="AD7210" t="s">
        <v>1644</v>
      </c>
    </row>
    <row r="7211" spans="1:30" ht="14.4" x14ac:dyDescent="0.3">
      <c r="A7211">
        <v>61</v>
      </c>
      <c r="B7211" t="s">
        <v>24</v>
      </c>
      <c r="C7211" t="s">
        <v>428</v>
      </c>
      <c r="D7211" t="s">
        <v>381</v>
      </c>
      <c r="E7211">
        <v>2017</v>
      </c>
      <c r="F7211" t="s">
        <v>1003</v>
      </c>
      <c r="G7211" t="s">
        <v>1013</v>
      </c>
      <c r="H7211" s="3" t="s">
        <v>1014</v>
      </c>
      <c r="I7211" s="8">
        <v>-13.913888999999999</v>
      </c>
      <c r="J7211" s="8">
        <v>-39.456667000000003</v>
      </c>
      <c r="K7211">
        <v>856860000</v>
      </c>
      <c r="L7211" t="s">
        <v>110</v>
      </c>
      <c r="M7211" t="s">
        <v>1010</v>
      </c>
      <c r="N7211" t="s">
        <v>1007</v>
      </c>
      <c r="O7211" s="12">
        <v>2012</v>
      </c>
      <c r="P7211" s="12">
        <v>7</v>
      </c>
      <c r="Q7211" s="12">
        <v>2013</v>
      </c>
      <c r="R7211" s="12">
        <v>5</v>
      </c>
      <c r="S7211">
        <v>11</v>
      </c>
      <c r="T7211" s="7">
        <v>10</v>
      </c>
      <c r="U7211">
        <v>7</v>
      </c>
      <c r="V7211" t="s">
        <v>53</v>
      </c>
      <c r="W7211">
        <f t="shared" si="94"/>
        <v>360</v>
      </c>
      <c r="X7211" s="5">
        <v>2</v>
      </c>
      <c r="Y7211" s="15" t="s">
        <v>48</v>
      </c>
      <c r="Z7211" t="s">
        <v>55</v>
      </c>
      <c r="AA7211" t="s">
        <v>1091</v>
      </c>
      <c r="AB7211">
        <v>23</v>
      </c>
      <c r="AC7211" t="s">
        <v>1506</v>
      </c>
      <c r="AD7211" t="s">
        <v>1644</v>
      </c>
    </row>
    <row r="7212" spans="1:30" ht="14.4" x14ac:dyDescent="0.3">
      <c r="A7212">
        <v>61</v>
      </c>
      <c r="B7212" t="s">
        <v>24</v>
      </c>
      <c r="C7212" t="s">
        <v>428</v>
      </c>
      <c r="D7212" t="s">
        <v>381</v>
      </c>
      <c r="E7212">
        <v>2017</v>
      </c>
      <c r="F7212" t="s">
        <v>1003</v>
      </c>
      <c r="G7212" t="s">
        <v>1013</v>
      </c>
      <c r="H7212" s="3" t="s">
        <v>1014</v>
      </c>
      <c r="I7212" s="8">
        <v>-13.913888999999999</v>
      </c>
      <c r="J7212" s="8">
        <v>-39.456667000000003</v>
      </c>
      <c r="K7212">
        <v>856860000</v>
      </c>
      <c r="L7212" t="s">
        <v>110</v>
      </c>
      <c r="M7212" t="s">
        <v>1010</v>
      </c>
      <c r="N7212" t="s">
        <v>1007</v>
      </c>
      <c r="O7212" s="12">
        <v>2012</v>
      </c>
      <c r="P7212" s="12">
        <v>7</v>
      </c>
      <c r="Q7212" s="12">
        <v>2013</v>
      </c>
      <c r="R7212" s="12">
        <v>5</v>
      </c>
      <c r="S7212">
        <v>11</v>
      </c>
      <c r="T7212" s="7">
        <v>10</v>
      </c>
      <c r="U7212">
        <v>7</v>
      </c>
      <c r="V7212" t="s">
        <v>53</v>
      </c>
      <c r="W7212">
        <f t="shared" si="94"/>
        <v>360</v>
      </c>
      <c r="X7212" s="5">
        <v>2</v>
      </c>
      <c r="Y7212" s="15" t="s">
        <v>48</v>
      </c>
      <c r="Z7212" t="s">
        <v>55</v>
      </c>
      <c r="AA7212" t="s">
        <v>59</v>
      </c>
      <c r="AB7212">
        <v>18</v>
      </c>
      <c r="AC7212" t="s">
        <v>1506</v>
      </c>
      <c r="AD7212" t="s">
        <v>1644</v>
      </c>
    </row>
    <row r="7213" spans="1:30" ht="14.4" x14ac:dyDescent="0.3">
      <c r="A7213">
        <v>61</v>
      </c>
      <c r="B7213" t="s">
        <v>24</v>
      </c>
      <c r="C7213" t="s">
        <v>428</v>
      </c>
      <c r="D7213" t="s">
        <v>381</v>
      </c>
      <c r="E7213">
        <v>2017</v>
      </c>
      <c r="F7213" t="s">
        <v>1003</v>
      </c>
      <c r="G7213" t="s">
        <v>1013</v>
      </c>
      <c r="H7213" s="3" t="s">
        <v>1014</v>
      </c>
      <c r="I7213" s="8">
        <v>-13.913888999999999</v>
      </c>
      <c r="J7213" s="8">
        <v>-39.456667000000003</v>
      </c>
      <c r="K7213">
        <v>856860000</v>
      </c>
      <c r="L7213" t="s">
        <v>110</v>
      </c>
      <c r="M7213" t="s">
        <v>1010</v>
      </c>
      <c r="N7213" t="s">
        <v>1007</v>
      </c>
      <c r="O7213" s="12">
        <v>2012</v>
      </c>
      <c r="P7213" s="12">
        <v>7</v>
      </c>
      <c r="Q7213" s="12">
        <v>2013</v>
      </c>
      <c r="R7213" s="12">
        <v>5</v>
      </c>
      <c r="S7213">
        <v>11</v>
      </c>
      <c r="T7213" s="7">
        <v>10</v>
      </c>
      <c r="U7213">
        <v>7</v>
      </c>
      <c r="V7213" t="s">
        <v>53</v>
      </c>
      <c r="W7213">
        <f t="shared" si="94"/>
        <v>360</v>
      </c>
      <c r="X7213" s="5">
        <v>2</v>
      </c>
      <c r="Y7213" s="15" t="s">
        <v>48</v>
      </c>
      <c r="Z7213" t="s">
        <v>55</v>
      </c>
      <c r="AA7213" t="s">
        <v>655</v>
      </c>
      <c r="AB7213">
        <v>55</v>
      </c>
      <c r="AC7213" t="s">
        <v>1506</v>
      </c>
      <c r="AD7213" t="s">
        <v>1644</v>
      </c>
    </row>
    <row r="7214" spans="1:30" ht="14.4" x14ac:dyDescent="0.3">
      <c r="A7214">
        <v>61</v>
      </c>
      <c r="B7214" t="s">
        <v>24</v>
      </c>
      <c r="C7214" t="s">
        <v>428</v>
      </c>
      <c r="D7214" t="s">
        <v>381</v>
      </c>
      <c r="E7214">
        <v>2017</v>
      </c>
      <c r="F7214" t="s">
        <v>1003</v>
      </c>
      <c r="G7214" t="s">
        <v>1013</v>
      </c>
      <c r="H7214" s="3" t="s">
        <v>1014</v>
      </c>
      <c r="I7214" s="8">
        <v>-13.913888999999999</v>
      </c>
      <c r="J7214" s="8">
        <v>-39.456667000000003</v>
      </c>
      <c r="K7214">
        <v>856860000</v>
      </c>
      <c r="L7214" t="s">
        <v>110</v>
      </c>
      <c r="M7214" t="s">
        <v>1010</v>
      </c>
      <c r="N7214" t="s">
        <v>1007</v>
      </c>
      <c r="O7214" s="12">
        <v>2012</v>
      </c>
      <c r="P7214" s="12">
        <v>7</v>
      </c>
      <c r="Q7214" s="12">
        <v>2013</v>
      </c>
      <c r="R7214" s="12">
        <v>5</v>
      </c>
      <c r="S7214">
        <v>11</v>
      </c>
      <c r="T7214" s="7">
        <v>10</v>
      </c>
      <c r="U7214">
        <v>7</v>
      </c>
      <c r="V7214" t="s">
        <v>53</v>
      </c>
      <c r="W7214">
        <f t="shared" si="94"/>
        <v>360</v>
      </c>
      <c r="X7214" s="5">
        <v>2</v>
      </c>
      <c r="Y7214" s="15" t="s">
        <v>48</v>
      </c>
      <c r="Z7214" t="s">
        <v>55</v>
      </c>
      <c r="AA7214" t="s">
        <v>379</v>
      </c>
      <c r="AB7214">
        <v>35</v>
      </c>
      <c r="AC7214" t="s">
        <v>1506</v>
      </c>
      <c r="AD7214" t="s">
        <v>1644</v>
      </c>
    </row>
    <row r="7215" spans="1:30" ht="14.4" x14ac:dyDescent="0.3">
      <c r="A7215">
        <v>61</v>
      </c>
      <c r="B7215" t="s">
        <v>24</v>
      </c>
      <c r="C7215" t="s">
        <v>428</v>
      </c>
      <c r="D7215" t="s">
        <v>381</v>
      </c>
      <c r="E7215">
        <v>2017</v>
      </c>
      <c r="F7215" t="s">
        <v>1003</v>
      </c>
      <c r="G7215" t="s">
        <v>1013</v>
      </c>
      <c r="H7215" s="3" t="s">
        <v>1014</v>
      </c>
      <c r="I7215" s="8">
        <v>-13.913888999999999</v>
      </c>
      <c r="J7215" s="8">
        <v>-39.456667000000003</v>
      </c>
      <c r="K7215">
        <v>856860000</v>
      </c>
      <c r="L7215" t="s">
        <v>110</v>
      </c>
      <c r="M7215" t="s">
        <v>1010</v>
      </c>
      <c r="N7215" t="s">
        <v>1007</v>
      </c>
      <c r="O7215" s="12">
        <v>2012</v>
      </c>
      <c r="P7215" s="12">
        <v>7</v>
      </c>
      <c r="Q7215" s="12">
        <v>2013</v>
      </c>
      <c r="R7215" s="12">
        <v>5</v>
      </c>
      <c r="S7215">
        <v>11</v>
      </c>
      <c r="T7215" s="7">
        <v>10</v>
      </c>
      <c r="U7215">
        <v>7</v>
      </c>
      <c r="V7215" t="s">
        <v>53</v>
      </c>
      <c r="W7215">
        <f t="shared" si="94"/>
        <v>360</v>
      </c>
      <c r="X7215" s="5">
        <v>2</v>
      </c>
      <c r="Y7215" s="15" t="s">
        <v>48</v>
      </c>
      <c r="Z7215" t="s">
        <v>55</v>
      </c>
      <c r="AA7215" t="s">
        <v>1066</v>
      </c>
      <c r="AB7215">
        <v>20</v>
      </c>
      <c r="AC7215" t="s">
        <v>1506</v>
      </c>
      <c r="AD7215" t="s">
        <v>1644</v>
      </c>
    </row>
    <row r="7216" spans="1:30" ht="14.4" x14ac:dyDescent="0.3">
      <c r="A7216">
        <v>61</v>
      </c>
      <c r="B7216" t="s">
        <v>24</v>
      </c>
      <c r="C7216" t="s">
        <v>428</v>
      </c>
      <c r="D7216" t="s">
        <v>381</v>
      </c>
      <c r="E7216">
        <v>2017</v>
      </c>
      <c r="F7216" t="s">
        <v>1003</v>
      </c>
      <c r="G7216" t="s">
        <v>1013</v>
      </c>
      <c r="H7216" s="3" t="s">
        <v>1014</v>
      </c>
      <c r="I7216" s="8">
        <v>-13.913888999999999</v>
      </c>
      <c r="J7216" s="8">
        <v>-39.456667000000003</v>
      </c>
      <c r="K7216">
        <v>856860000</v>
      </c>
      <c r="L7216" t="s">
        <v>110</v>
      </c>
      <c r="M7216" t="s">
        <v>1010</v>
      </c>
      <c r="N7216" t="s">
        <v>1007</v>
      </c>
      <c r="O7216" s="12">
        <v>2012</v>
      </c>
      <c r="P7216" s="12">
        <v>7</v>
      </c>
      <c r="Q7216" s="12">
        <v>2013</v>
      </c>
      <c r="R7216" s="12">
        <v>5</v>
      </c>
      <c r="S7216">
        <v>11</v>
      </c>
      <c r="T7216" s="7">
        <v>10</v>
      </c>
      <c r="U7216">
        <v>7</v>
      </c>
      <c r="V7216" t="s">
        <v>53</v>
      </c>
      <c r="W7216">
        <f t="shared" si="94"/>
        <v>360</v>
      </c>
      <c r="X7216" s="5">
        <v>2</v>
      </c>
      <c r="Y7216" s="15" t="s">
        <v>48</v>
      </c>
      <c r="Z7216" t="s">
        <v>55</v>
      </c>
      <c r="AA7216" t="s">
        <v>1062</v>
      </c>
      <c r="AB7216">
        <v>2</v>
      </c>
      <c r="AC7216" t="s">
        <v>1506</v>
      </c>
      <c r="AD7216" t="s">
        <v>1644</v>
      </c>
    </row>
    <row r="7217" spans="1:31" ht="14.4" x14ac:dyDescent="0.3">
      <c r="A7217">
        <v>61</v>
      </c>
      <c r="B7217" t="s">
        <v>24</v>
      </c>
      <c r="C7217" t="s">
        <v>428</v>
      </c>
      <c r="D7217" t="s">
        <v>381</v>
      </c>
      <c r="E7217">
        <v>2017</v>
      </c>
      <c r="F7217" t="s">
        <v>1003</v>
      </c>
      <c r="G7217" t="s">
        <v>1013</v>
      </c>
      <c r="H7217" s="3" t="s">
        <v>1014</v>
      </c>
      <c r="I7217" s="8">
        <v>-13.913888999999999</v>
      </c>
      <c r="J7217" s="8">
        <v>-39.456667000000003</v>
      </c>
      <c r="K7217">
        <v>856860000</v>
      </c>
      <c r="L7217" t="s">
        <v>110</v>
      </c>
      <c r="M7217" t="s">
        <v>1010</v>
      </c>
      <c r="N7217" t="s">
        <v>1007</v>
      </c>
      <c r="O7217" s="12">
        <v>2012</v>
      </c>
      <c r="P7217" s="12">
        <v>7</v>
      </c>
      <c r="Q7217" s="12">
        <v>2013</v>
      </c>
      <c r="R7217" s="12">
        <v>5</v>
      </c>
      <c r="S7217">
        <v>11</v>
      </c>
      <c r="T7217" s="7">
        <v>10</v>
      </c>
      <c r="U7217">
        <v>7</v>
      </c>
      <c r="V7217" t="s">
        <v>53</v>
      </c>
      <c r="W7217">
        <f t="shared" si="94"/>
        <v>360</v>
      </c>
      <c r="X7217" s="5">
        <v>2</v>
      </c>
      <c r="Y7217" s="15" t="s">
        <v>48</v>
      </c>
      <c r="Z7217" t="s">
        <v>55</v>
      </c>
      <c r="AA7217" t="s">
        <v>1212</v>
      </c>
      <c r="AB7217">
        <v>4</v>
      </c>
      <c r="AC7217" t="s">
        <v>1506</v>
      </c>
      <c r="AD7217" t="s">
        <v>1644</v>
      </c>
    </row>
    <row r="7218" spans="1:31" ht="14.4" x14ac:dyDescent="0.3">
      <c r="A7218">
        <v>61</v>
      </c>
      <c r="B7218" t="s">
        <v>24</v>
      </c>
      <c r="C7218" t="s">
        <v>428</v>
      </c>
      <c r="D7218" t="s">
        <v>381</v>
      </c>
      <c r="E7218">
        <v>2017</v>
      </c>
      <c r="F7218" t="s">
        <v>1003</v>
      </c>
      <c r="G7218" t="s">
        <v>1013</v>
      </c>
      <c r="H7218" s="3" t="s">
        <v>1014</v>
      </c>
      <c r="I7218" s="8">
        <v>-13.913888999999999</v>
      </c>
      <c r="J7218" s="8">
        <v>-39.456667000000003</v>
      </c>
      <c r="K7218">
        <v>856860000</v>
      </c>
      <c r="L7218" t="s">
        <v>110</v>
      </c>
      <c r="M7218" t="s">
        <v>1010</v>
      </c>
      <c r="N7218" t="s">
        <v>1007</v>
      </c>
      <c r="O7218" s="12">
        <v>2012</v>
      </c>
      <c r="P7218" s="12">
        <v>7</v>
      </c>
      <c r="Q7218" s="12">
        <v>2013</v>
      </c>
      <c r="R7218" s="12">
        <v>5</v>
      </c>
      <c r="S7218">
        <v>11</v>
      </c>
      <c r="T7218" s="7">
        <v>10</v>
      </c>
      <c r="U7218">
        <v>7</v>
      </c>
      <c r="V7218" t="s">
        <v>53</v>
      </c>
      <c r="W7218">
        <f t="shared" si="94"/>
        <v>360</v>
      </c>
      <c r="X7218" s="5">
        <v>2</v>
      </c>
      <c r="Y7218" s="15" t="s">
        <v>48</v>
      </c>
      <c r="Z7218" t="s">
        <v>55</v>
      </c>
      <c r="AA7218" t="s">
        <v>519</v>
      </c>
      <c r="AB7218">
        <v>2</v>
      </c>
      <c r="AC7218" t="s">
        <v>1506</v>
      </c>
      <c r="AD7218" t="s">
        <v>1644</v>
      </c>
    </row>
    <row r="7219" spans="1:31" ht="14.4" x14ac:dyDescent="0.3">
      <c r="A7219">
        <v>61</v>
      </c>
      <c r="B7219" t="s">
        <v>24</v>
      </c>
      <c r="C7219" t="s">
        <v>428</v>
      </c>
      <c r="D7219" t="s">
        <v>381</v>
      </c>
      <c r="E7219">
        <v>2017</v>
      </c>
      <c r="F7219" t="s">
        <v>1003</v>
      </c>
      <c r="G7219" t="s">
        <v>1013</v>
      </c>
      <c r="H7219" s="3" t="s">
        <v>1014</v>
      </c>
      <c r="I7219" s="8">
        <v>-13.913888999999999</v>
      </c>
      <c r="J7219" s="8">
        <v>-39.456667000000003</v>
      </c>
      <c r="K7219">
        <v>856860000</v>
      </c>
      <c r="L7219" t="s">
        <v>110</v>
      </c>
      <c r="M7219" t="s">
        <v>1010</v>
      </c>
      <c r="N7219" t="s">
        <v>1007</v>
      </c>
      <c r="O7219" s="12">
        <v>2012</v>
      </c>
      <c r="P7219" s="12">
        <v>7</v>
      </c>
      <c r="Q7219" s="12">
        <v>2013</v>
      </c>
      <c r="R7219" s="12">
        <v>5</v>
      </c>
      <c r="S7219">
        <v>11</v>
      </c>
      <c r="T7219" s="7">
        <v>10</v>
      </c>
      <c r="U7219">
        <v>7</v>
      </c>
      <c r="V7219" t="s">
        <v>53</v>
      </c>
      <c r="W7219">
        <f t="shared" si="94"/>
        <v>360</v>
      </c>
      <c r="X7219" s="5">
        <v>2</v>
      </c>
      <c r="Y7219" s="15" t="s">
        <v>48</v>
      </c>
      <c r="Z7219" t="s">
        <v>55</v>
      </c>
      <c r="AA7219" t="s">
        <v>1064</v>
      </c>
      <c r="AB7219">
        <v>3</v>
      </c>
      <c r="AC7219" t="s">
        <v>1506</v>
      </c>
      <c r="AD7219" t="s">
        <v>1644</v>
      </c>
    </row>
    <row r="7220" spans="1:31" ht="14.4" x14ac:dyDescent="0.3">
      <c r="A7220">
        <v>61</v>
      </c>
      <c r="B7220" t="s">
        <v>24</v>
      </c>
      <c r="C7220" t="s">
        <v>428</v>
      </c>
      <c r="D7220" t="s">
        <v>381</v>
      </c>
      <c r="E7220">
        <v>2017</v>
      </c>
      <c r="F7220" t="s">
        <v>1003</v>
      </c>
      <c r="G7220" t="s">
        <v>1013</v>
      </c>
      <c r="H7220" s="3" t="s">
        <v>1014</v>
      </c>
      <c r="I7220" s="8">
        <v>-13.913888999999999</v>
      </c>
      <c r="J7220" s="8">
        <v>-39.456667000000003</v>
      </c>
      <c r="K7220">
        <v>856860000</v>
      </c>
      <c r="L7220" t="s">
        <v>110</v>
      </c>
      <c r="M7220" t="s">
        <v>1010</v>
      </c>
      <c r="N7220" t="s">
        <v>1007</v>
      </c>
      <c r="O7220" s="12">
        <v>2012</v>
      </c>
      <c r="P7220" s="12">
        <v>7</v>
      </c>
      <c r="Q7220" s="12">
        <v>2013</v>
      </c>
      <c r="R7220" s="12">
        <v>5</v>
      </c>
      <c r="S7220">
        <v>11</v>
      </c>
      <c r="T7220" s="7">
        <v>10</v>
      </c>
      <c r="U7220">
        <v>7</v>
      </c>
      <c r="V7220" t="s">
        <v>53</v>
      </c>
      <c r="W7220">
        <f t="shared" si="94"/>
        <v>360</v>
      </c>
      <c r="X7220" s="5">
        <v>2</v>
      </c>
      <c r="Y7220" s="15" t="s">
        <v>48</v>
      </c>
      <c r="Z7220" t="s">
        <v>55</v>
      </c>
      <c r="AA7220" t="s">
        <v>1093</v>
      </c>
      <c r="AB7220">
        <v>71</v>
      </c>
      <c r="AC7220" t="s">
        <v>1506</v>
      </c>
      <c r="AD7220" t="s">
        <v>1644</v>
      </c>
    </row>
    <row r="7221" spans="1:31" ht="14.4" x14ac:dyDescent="0.3">
      <c r="A7221">
        <v>61</v>
      </c>
      <c r="B7221" t="s">
        <v>24</v>
      </c>
      <c r="C7221" t="s">
        <v>428</v>
      </c>
      <c r="D7221" t="s">
        <v>381</v>
      </c>
      <c r="E7221">
        <v>2017</v>
      </c>
      <c r="F7221" t="s">
        <v>1003</v>
      </c>
      <c r="G7221" t="s">
        <v>1013</v>
      </c>
      <c r="H7221" s="3" t="s">
        <v>1014</v>
      </c>
      <c r="I7221" s="8">
        <v>-13.913888999999999</v>
      </c>
      <c r="J7221" s="8">
        <v>-39.456667000000003</v>
      </c>
      <c r="K7221">
        <v>856860000</v>
      </c>
      <c r="L7221" t="s">
        <v>110</v>
      </c>
      <c r="M7221" t="s">
        <v>1010</v>
      </c>
      <c r="N7221" t="s">
        <v>1007</v>
      </c>
      <c r="O7221" s="12">
        <v>2012</v>
      </c>
      <c r="P7221" s="12">
        <v>7</v>
      </c>
      <c r="Q7221" s="12">
        <v>2013</v>
      </c>
      <c r="R7221" s="12">
        <v>5</v>
      </c>
      <c r="S7221">
        <v>11</v>
      </c>
      <c r="T7221" s="7">
        <v>10</v>
      </c>
      <c r="U7221">
        <v>7</v>
      </c>
      <c r="V7221" t="s">
        <v>53</v>
      </c>
      <c r="W7221">
        <f t="shared" si="94"/>
        <v>360</v>
      </c>
      <c r="X7221" s="5">
        <v>2</v>
      </c>
      <c r="Y7221" s="15" t="s">
        <v>48</v>
      </c>
      <c r="Z7221" t="s">
        <v>55</v>
      </c>
      <c r="AA7221" t="s">
        <v>1096</v>
      </c>
      <c r="AB7221">
        <v>1</v>
      </c>
      <c r="AC7221" t="s">
        <v>1506</v>
      </c>
      <c r="AD7221" t="s">
        <v>1644</v>
      </c>
    </row>
    <row r="7222" spans="1:31" ht="14.4" x14ac:dyDescent="0.3">
      <c r="A7222">
        <v>61</v>
      </c>
      <c r="B7222" t="s">
        <v>24</v>
      </c>
      <c r="C7222" t="s">
        <v>428</v>
      </c>
      <c r="D7222" t="s">
        <v>381</v>
      </c>
      <c r="E7222">
        <v>2017</v>
      </c>
      <c r="F7222" t="s">
        <v>1003</v>
      </c>
      <c r="G7222" t="s">
        <v>1013</v>
      </c>
      <c r="H7222" s="3" t="s">
        <v>1014</v>
      </c>
      <c r="I7222" s="8">
        <v>-13.913888999999999</v>
      </c>
      <c r="J7222" s="8">
        <v>-39.456667000000003</v>
      </c>
      <c r="K7222">
        <v>856860000</v>
      </c>
      <c r="L7222" t="s">
        <v>110</v>
      </c>
      <c r="M7222" t="s">
        <v>1010</v>
      </c>
      <c r="N7222" t="s">
        <v>1007</v>
      </c>
      <c r="O7222" s="12">
        <v>2012</v>
      </c>
      <c r="P7222" s="12">
        <v>7</v>
      </c>
      <c r="Q7222" s="12">
        <v>2013</v>
      </c>
      <c r="R7222" s="12">
        <v>5</v>
      </c>
      <c r="S7222">
        <v>11</v>
      </c>
      <c r="T7222" s="7">
        <v>10</v>
      </c>
      <c r="U7222">
        <v>7</v>
      </c>
      <c r="V7222" t="s">
        <v>53</v>
      </c>
      <c r="W7222">
        <f t="shared" si="94"/>
        <v>360</v>
      </c>
      <c r="X7222" s="5">
        <v>2</v>
      </c>
      <c r="Y7222" s="15" t="s">
        <v>48</v>
      </c>
      <c r="Z7222" t="s">
        <v>55</v>
      </c>
      <c r="AA7222" t="s">
        <v>73</v>
      </c>
      <c r="AB7222">
        <v>9</v>
      </c>
      <c r="AC7222" t="s">
        <v>1506</v>
      </c>
      <c r="AD7222" t="s">
        <v>1644</v>
      </c>
    </row>
    <row r="7223" spans="1:31" ht="14.4" x14ac:dyDescent="0.3">
      <c r="A7223">
        <v>61</v>
      </c>
      <c r="B7223" t="s">
        <v>24</v>
      </c>
      <c r="C7223" t="s">
        <v>428</v>
      </c>
      <c r="D7223" t="s">
        <v>381</v>
      </c>
      <c r="E7223">
        <v>2017</v>
      </c>
      <c r="F7223" t="s">
        <v>1003</v>
      </c>
      <c r="G7223" t="s">
        <v>1013</v>
      </c>
      <c r="H7223" s="3" t="s">
        <v>1014</v>
      </c>
      <c r="I7223" s="8">
        <v>-13.913888999999999</v>
      </c>
      <c r="J7223" s="8">
        <v>-39.456667000000003</v>
      </c>
      <c r="K7223">
        <v>856860000</v>
      </c>
      <c r="L7223" t="s">
        <v>110</v>
      </c>
      <c r="M7223" t="s">
        <v>1010</v>
      </c>
      <c r="N7223" t="s">
        <v>1007</v>
      </c>
      <c r="O7223" s="12">
        <v>2012</v>
      </c>
      <c r="P7223" s="12">
        <v>7</v>
      </c>
      <c r="Q7223" s="12">
        <v>2013</v>
      </c>
      <c r="R7223" s="12">
        <v>5</v>
      </c>
      <c r="S7223">
        <v>11</v>
      </c>
      <c r="T7223" s="7">
        <v>10</v>
      </c>
      <c r="U7223">
        <v>7</v>
      </c>
      <c r="V7223" t="s">
        <v>53</v>
      </c>
      <c r="W7223">
        <f t="shared" si="94"/>
        <v>360</v>
      </c>
      <c r="X7223" s="5">
        <v>2</v>
      </c>
      <c r="Y7223" s="15" t="s">
        <v>48</v>
      </c>
      <c r="Z7223" t="s">
        <v>83</v>
      </c>
      <c r="AA7223" t="s">
        <v>1087</v>
      </c>
      <c r="AB7223">
        <v>55</v>
      </c>
      <c r="AC7223" t="s">
        <v>1506</v>
      </c>
      <c r="AD7223" t="s">
        <v>1644</v>
      </c>
    </row>
    <row r="7224" spans="1:31" ht="14.4" x14ac:dyDescent="0.3">
      <c r="A7224">
        <v>61</v>
      </c>
      <c r="B7224" t="s">
        <v>24</v>
      </c>
      <c r="C7224" t="s">
        <v>428</v>
      </c>
      <c r="D7224" t="s">
        <v>381</v>
      </c>
      <c r="E7224">
        <v>2017</v>
      </c>
      <c r="F7224" t="s">
        <v>1003</v>
      </c>
      <c r="G7224" t="s">
        <v>1013</v>
      </c>
      <c r="H7224" s="3" t="s">
        <v>1014</v>
      </c>
      <c r="I7224" s="8">
        <v>-13.913888999999999</v>
      </c>
      <c r="J7224" s="8">
        <v>-39.456667000000003</v>
      </c>
      <c r="K7224">
        <v>856860000</v>
      </c>
      <c r="L7224" t="s">
        <v>110</v>
      </c>
      <c r="M7224" t="s">
        <v>1010</v>
      </c>
      <c r="N7224" t="s">
        <v>1007</v>
      </c>
      <c r="O7224" s="12">
        <v>2012</v>
      </c>
      <c r="P7224" s="12">
        <v>7</v>
      </c>
      <c r="Q7224" s="12">
        <v>2013</v>
      </c>
      <c r="R7224" s="12">
        <v>5</v>
      </c>
      <c r="S7224">
        <v>11</v>
      </c>
      <c r="T7224" s="7">
        <v>10</v>
      </c>
      <c r="U7224">
        <v>7</v>
      </c>
      <c r="V7224" t="s">
        <v>53</v>
      </c>
      <c r="W7224">
        <f t="shared" si="94"/>
        <v>360</v>
      </c>
      <c r="X7224" s="5">
        <v>2</v>
      </c>
      <c r="Y7224" s="15" t="s">
        <v>48</v>
      </c>
      <c r="Z7224" t="s">
        <v>83</v>
      </c>
      <c r="AA7224" t="s">
        <v>84</v>
      </c>
      <c r="AB7224">
        <v>25</v>
      </c>
      <c r="AC7224" t="s">
        <v>1506</v>
      </c>
      <c r="AD7224" t="s">
        <v>1644</v>
      </c>
    </row>
    <row r="7225" spans="1:31" ht="14.4" x14ac:dyDescent="0.3">
      <c r="A7225">
        <v>61</v>
      </c>
      <c r="B7225" t="s">
        <v>24</v>
      </c>
      <c r="C7225" t="s">
        <v>428</v>
      </c>
      <c r="D7225" t="s">
        <v>381</v>
      </c>
      <c r="E7225">
        <v>2017</v>
      </c>
      <c r="F7225" t="s">
        <v>1003</v>
      </c>
      <c r="G7225" t="s">
        <v>1013</v>
      </c>
      <c r="H7225" s="3" t="s">
        <v>1014</v>
      </c>
      <c r="I7225" s="8">
        <v>-13.913888999999999</v>
      </c>
      <c r="J7225" s="8">
        <v>-39.456667000000003</v>
      </c>
      <c r="K7225">
        <v>856860000</v>
      </c>
      <c r="L7225" t="s">
        <v>110</v>
      </c>
      <c r="M7225" t="s">
        <v>1010</v>
      </c>
      <c r="N7225" t="s">
        <v>1007</v>
      </c>
      <c r="O7225" s="12">
        <v>2012</v>
      </c>
      <c r="P7225" s="12">
        <v>7</v>
      </c>
      <c r="Q7225" s="12">
        <v>2013</v>
      </c>
      <c r="R7225" s="12">
        <v>5</v>
      </c>
      <c r="S7225">
        <v>11</v>
      </c>
      <c r="T7225" s="7">
        <v>10</v>
      </c>
      <c r="U7225">
        <v>7</v>
      </c>
      <c r="V7225" t="s">
        <v>53</v>
      </c>
      <c r="W7225">
        <f t="shared" si="94"/>
        <v>360</v>
      </c>
      <c r="X7225" s="5">
        <v>2</v>
      </c>
      <c r="Y7225" s="15" t="s">
        <v>48</v>
      </c>
      <c r="Z7225" t="s">
        <v>83</v>
      </c>
      <c r="AA7225" t="s">
        <v>87</v>
      </c>
      <c r="AB7225">
        <v>62</v>
      </c>
      <c r="AC7225" t="s">
        <v>1506</v>
      </c>
      <c r="AD7225" t="s">
        <v>1644</v>
      </c>
    </row>
    <row r="7226" spans="1:31" ht="14.4" x14ac:dyDescent="0.3">
      <c r="A7226">
        <v>61</v>
      </c>
      <c r="B7226" t="s">
        <v>24</v>
      </c>
      <c r="C7226" t="s">
        <v>428</v>
      </c>
      <c r="D7226" t="s">
        <v>381</v>
      </c>
      <c r="E7226">
        <v>2017</v>
      </c>
      <c r="F7226" t="s">
        <v>1003</v>
      </c>
      <c r="G7226" t="s">
        <v>1013</v>
      </c>
      <c r="H7226" s="3" t="s">
        <v>1014</v>
      </c>
      <c r="I7226" s="8">
        <v>-13.913888999999999</v>
      </c>
      <c r="J7226" s="8">
        <v>-39.456667000000003</v>
      </c>
      <c r="K7226">
        <v>856860000</v>
      </c>
      <c r="L7226" t="s">
        <v>110</v>
      </c>
      <c r="M7226" t="s">
        <v>1010</v>
      </c>
      <c r="N7226" t="s">
        <v>1007</v>
      </c>
      <c r="O7226" s="12">
        <v>2012</v>
      </c>
      <c r="P7226" s="12">
        <v>7</v>
      </c>
      <c r="Q7226" s="12">
        <v>2013</v>
      </c>
      <c r="R7226" s="12">
        <v>5</v>
      </c>
      <c r="S7226">
        <v>11</v>
      </c>
      <c r="T7226" s="7">
        <v>10</v>
      </c>
      <c r="U7226">
        <v>7</v>
      </c>
      <c r="V7226" t="s">
        <v>53</v>
      </c>
      <c r="W7226">
        <f t="shared" si="94"/>
        <v>360</v>
      </c>
      <c r="X7226" s="5">
        <v>2</v>
      </c>
      <c r="Y7226" s="15" t="s">
        <v>48</v>
      </c>
      <c r="Z7226" t="s">
        <v>83</v>
      </c>
      <c r="AA7226" t="s">
        <v>1088</v>
      </c>
      <c r="AB7226">
        <v>9</v>
      </c>
      <c r="AC7226" t="s">
        <v>1506</v>
      </c>
      <c r="AD7226" t="s">
        <v>1644</v>
      </c>
    </row>
    <row r="7227" spans="1:31" ht="14.4" x14ac:dyDescent="0.3">
      <c r="A7227">
        <v>61</v>
      </c>
      <c r="B7227" t="s">
        <v>24</v>
      </c>
      <c r="C7227" t="s">
        <v>428</v>
      </c>
      <c r="D7227" t="s">
        <v>381</v>
      </c>
      <c r="E7227">
        <v>2017</v>
      </c>
      <c r="F7227" t="s">
        <v>1003</v>
      </c>
      <c r="G7227" t="s">
        <v>1013</v>
      </c>
      <c r="H7227" s="3" t="s">
        <v>1014</v>
      </c>
      <c r="I7227" s="8">
        <v>-13.913888999999999</v>
      </c>
      <c r="J7227" s="8">
        <v>-39.456667000000003</v>
      </c>
      <c r="K7227">
        <v>856860000</v>
      </c>
      <c r="L7227" t="s">
        <v>110</v>
      </c>
      <c r="M7227" t="s">
        <v>1010</v>
      </c>
      <c r="N7227" t="s">
        <v>1007</v>
      </c>
      <c r="O7227" s="12">
        <v>2012</v>
      </c>
      <c r="P7227" s="12">
        <v>7</v>
      </c>
      <c r="Q7227" s="12">
        <v>2013</v>
      </c>
      <c r="R7227" s="12">
        <v>5</v>
      </c>
      <c r="S7227">
        <v>11</v>
      </c>
      <c r="T7227" s="7">
        <v>10</v>
      </c>
      <c r="U7227">
        <v>7</v>
      </c>
      <c r="V7227" t="s">
        <v>53</v>
      </c>
      <c r="W7227">
        <f t="shared" si="94"/>
        <v>360</v>
      </c>
      <c r="X7227" s="5">
        <v>2</v>
      </c>
      <c r="Y7227" s="15" t="s">
        <v>48</v>
      </c>
      <c r="Z7227" t="s">
        <v>90</v>
      </c>
      <c r="AA7227" t="s">
        <v>872</v>
      </c>
      <c r="AB7227">
        <v>0</v>
      </c>
      <c r="AC7227" t="s">
        <v>1506</v>
      </c>
      <c r="AD7227" t="s">
        <v>1644</v>
      </c>
    </row>
    <row r="7228" spans="1:31" ht="14.4" x14ac:dyDescent="0.3">
      <c r="A7228">
        <v>62</v>
      </c>
      <c r="B7228" t="s">
        <v>24</v>
      </c>
      <c r="C7228" t="s">
        <v>385</v>
      </c>
      <c r="D7228" t="s">
        <v>386</v>
      </c>
      <c r="E7228">
        <v>2015</v>
      </c>
      <c r="F7228" t="s">
        <v>938</v>
      </c>
      <c r="G7228" t="s">
        <v>1015</v>
      </c>
      <c r="H7228" s="3" t="s">
        <v>1016</v>
      </c>
      <c r="I7228" s="8">
        <v>-22.0975</v>
      </c>
      <c r="J7228" s="8">
        <v>-42.093888999999997</v>
      </c>
      <c r="K7228">
        <v>9000000</v>
      </c>
      <c r="L7228" t="s">
        <v>67</v>
      </c>
      <c r="M7228" t="s">
        <v>661</v>
      </c>
      <c r="N7228" t="s">
        <v>1017</v>
      </c>
      <c r="O7228" s="12">
        <v>2007</v>
      </c>
      <c r="P7228" s="12">
        <v>4</v>
      </c>
      <c r="Q7228" s="12">
        <v>2009</v>
      </c>
      <c r="R7228" s="12">
        <v>7</v>
      </c>
      <c r="S7228">
        <v>28</v>
      </c>
      <c r="T7228" s="7">
        <v>9</v>
      </c>
      <c r="U7228">
        <v>5</v>
      </c>
      <c r="V7228" t="s">
        <v>53</v>
      </c>
      <c r="W7228">
        <f t="shared" si="94"/>
        <v>360</v>
      </c>
      <c r="X7228" s="5">
        <v>2</v>
      </c>
      <c r="Y7228" s="15" t="s">
        <v>48</v>
      </c>
      <c r="Z7228" t="s">
        <v>83</v>
      </c>
      <c r="AA7228" t="s">
        <v>87</v>
      </c>
      <c r="AB7228">
        <v>128</v>
      </c>
      <c r="AC7228" s="68" t="s">
        <v>1508</v>
      </c>
      <c r="AD7228" s="68" t="s">
        <v>1645</v>
      </c>
      <c r="AE7228" t="s">
        <v>1507</v>
      </c>
    </row>
    <row r="7229" spans="1:31" ht="14.4" x14ac:dyDescent="0.3">
      <c r="A7229">
        <v>62</v>
      </c>
      <c r="B7229" t="s">
        <v>24</v>
      </c>
      <c r="C7229" t="s">
        <v>385</v>
      </c>
      <c r="D7229" t="s">
        <v>386</v>
      </c>
      <c r="E7229">
        <v>2015</v>
      </c>
      <c r="F7229" t="s">
        <v>938</v>
      </c>
      <c r="G7229" t="s">
        <v>1015</v>
      </c>
      <c r="H7229" s="3" t="s">
        <v>1016</v>
      </c>
      <c r="I7229" s="8">
        <v>-22.0975</v>
      </c>
      <c r="J7229" s="8">
        <v>-42.093888999999997</v>
      </c>
      <c r="K7229">
        <v>9000000</v>
      </c>
      <c r="L7229" t="s">
        <v>67</v>
      </c>
      <c r="M7229" t="s">
        <v>661</v>
      </c>
      <c r="N7229" t="s">
        <v>1017</v>
      </c>
      <c r="O7229" s="12">
        <v>2007</v>
      </c>
      <c r="P7229" s="12">
        <v>4</v>
      </c>
      <c r="Q7229" s="12">
        <v>2009</v>
      </c>
      <c r="R7229" s="12">
        <v>7</v>
      </c>
      <c r="S7229">
        <v>28</v>
      </c>
      <c r="T7229" s="7">
        <v>9</v>
      </c>
      <c r="U7229">
        <v>5</v>
      </c>
      <c r="V7229" t="s">
        <v>53</v>
      </c>
      <c r="W7229">
        <f t="shared" si="94"/>
        <v>360</v>
      </c>
      <c r="X7229" s="5">
        <v>2</v>
      </c>
      <c r="Y7229" s="15" t="s">
        <v>48</v>
      </c>
      <c r="Z7229" t="s">
        <v>55</v>
      </c>
      <c r="AA7229" t="s">
        <v>56</v>
      </c>
      <c r="AB7229">
        <v>24</v>
      </c>
      <c r="AC7229" s="68" t="s">
        <v>1508</v>
      </c>
      <c r="AD7229" s="68" t="s">
        <v>1645</v>
      </c>
      <c r="AE7229" t="s">
        <v>1507</v>
      </c>
    </row>
    <row r="7230" spans="1:31" ht="14.4" x14ac:dyDescent="0.3">
      <c r="A7230">
        <v>62</v>
      </c>
      <c r="B7230" t="s">
        <v>24</v>
      </c>
      <c r="C7230" t="s">
        <v>385</v>
      </c>
      <c r="D7230" t="s">
        <v>386</v>
      </c>
      <c r="E7230">
        <v>2015</v>
      </c>
      <c r="F7230" t="s">
        <v>938</v>
      </c>
      <c r="G7230" t="s">
        <v>1015</v>
      </c>
      <c r="H7230" s="3" t="s">
        <v>1016</v>
      </c>
      <c r="I7230" s="8">
        <v>-22.0975</v>
      </c>
      <c r="J7230" s="8">
        <v>-42.093888999999997</v>
      </c>
      <c r="K7230">
        <v>9000000</v>
      </c>
      <c r="L7230" t="s">
        <v>67</v>
      </c>
      <c r="M7230" t="s">
        <v>661</v>
      </c>
      <c r="N7230" t="s">
        <v>1017</v>
      </c>
      <c r="O7230" s="12">
        <v>2007</v>
      </c>
      <c r="P7230" s="12">
        <v>4</v>
      </c>
      <c r="Q7230" s="12">
        <v>2009</v>
      </c>
      <c r="R7230" s="12">
        <v>7</v>
      </c>
      <c r="S7230">
        <v>28</v>
      </c>
      <c r="T7230" s="7">
        <v>9</v>
      </c>
      <c r="U7230">
        <v>5</v>
      </c>
      <c r="V7230" t="s">
        <v>53</v>
      </c>
      <c r="W7230">
        <f t="shared" si="94"/>
        <v>360</v>
      </c>
      <c r="X7230" s="5">
        <v>2</v>
      </c>
      <c r="Y7230" s="15" t="s">
        <v>48</v>
      </c>
      <c r="Z7230" t="s">
        <v>83</v>
      </c>
      <c r="AA7230" t="s">
        <v>84</v>
      </c>
      <c r="AB7230">
        <v>97</v>
      </c>
      <c r="AC7230" s="68" t="s">
        <v>1508</v>
      </c>
      <c r="AD7230" s="68" t="s">
        <v>1645</v>
      </c>
      <c r="AE7230" t="s">
        <v>1507</v>
      </c>
    </row>
    <row r="7231" spans="1:31" ht="14.4" x14ac:dyDescent="0.3">
      <c r="A7231">
        <v>62</v>
      </c>
      <c r="B7231" t="s">
        <v>24</v>
      </c>
      <c r="C7231" t="s">
        <v>385</v>
      </c>
      <c r="D7231" t="s">
        <v>386</v>
      </c>
      <c r="E7231">
        <v>2015</v>
      </c>
      <c r="F7231" t="s">
        <v>938</v>
      </c>
      <c r="G7231" t="s">
        <v>1015</v>
      </c>
      <c r="H7231" s="3" t="s">
        <v>1016</v>
      </c>
      <c r="I7231" s="8">
        <v>-22.0975</v>
      </c>
      <c r="J7231" s="8">
        <v>-42.093888999999997</v>
      </c>
      <c r="K7231">
        <v>9000000</v>
      </c>
      <c r="L7231" t="s">
        <v>67</v>
      </c>
      <c r="M7231" t="s">
        <v>661</v>
      </c>
      <c r="N7231" t="s">
        <v>1017</v>
      </c>
      <c r="O7231" s="12">
        <v>2007</v>
      </c>
      <c r="P7231" s="12">
        <v>4</v>
      </c>
      <c r="Q7231" s="12">
        <v>2009</v>
      </c>
      <c r="R7231" s="12">
        <v>7</v>
      </c>
      <c r="S7231">
        <v>28</v>
      </c>
      <c r="T7231" s="7">
        <v>9</v>
      </c>
      <c r="U7231">
        <v>5</v>
      </c>
      <c r="V7231" t="s">
        <v>53</v>
      </c>
      <c r="W7231">
        <f t="shared" si="94"/>
        <v>360</v>
      </c>
      <c r="X7231" s="5">
        <v>2</v>
      </c>
      <c r="Y7231" s="15" t="s">
        <v>48</v>
      </c>
      <c r="Z7231" t="s">
        <v>55</v>
      </c>
      <c r="AA7231" t="s">
        <v>73</v>
      </c>
      <c r="AB7231">
        <v>66</v>
      </c>
      <c r="AC7231" s="68" t="s">
        <v>1508</v>
      </c>
      <c r="AD7231" s="68" t="s">
        <v>1645</v>
      </c>
      <c r="AE7231" t="s">
        <v>1507</v>
      </c>
    </row>
    <row r="7232" spans="1:31" ht="14.4" x14ac:dyDescent="0.3">
      <c r="A7232">
        <v>62</v>
      </c>
      <c r="B7232" t="s">
        <v>24</v>
      </c>
      <c r="C7232" t="s">
        <v>385</v>
      </c>
      <c r="D7232" t="s">
        <v>386</v>
      </c>
      <c r="E7232">
        <v>2015</v>
      </c>
      <c r="F7232" t="s">
        <v>938</v>
      </c>
      <c r="G7232" t="s">
        <v>1015</v>
      </c>
      <c r="H7232" s="3" t="s">
        <v>1016</v>
      </c>
      <c r="I7232" s="8">
        <v>-22.0975</v>
      </c>
      <c r="J7232" s="8">
        <v>-42.093888999999997</v>
      </c>
      <c r="K7232">
        <v>9000000</v>
      </c>
      <c r="L7232" t="s">
        <v>67</v>
      </c>
      <c r="M7232" t="s">
        <v>661</v>
      </c>
      <c r="N7232" t="s">
        <v>1017</v>
      </c>
      <c r="O7232" s="12">
        <v>2007</v>
      </c>
      <c r="P7232" s="12">
        <v>4</v>
      </c>
      <c r="Q7232" s="12">
        <v>2009</v>
      </c>
      <c r="R7232" s="12">
        <v>7</v>
      </c>
      <c r="S7232">
        <v>28</v>
      </c>
      <c r="T7232" s="7">
        <v>9</v>
      </c>
      <c r="U7232">
        <v>5</v>
      </c>
      <c r="V7232" t="s">
        <v>53</v>
      </c>
      <c r="W7232">
        <f t="shared" si="94"/>
        <v>360</v>
      </c>
      <c r="X7232" s="5">
        <v>2</v>
      </c>
      <c r="Y7232" s="15" t="s">
        <v>48</v>
      </c>
      <c r="Z7232" t="s">
        <v>55</v>
      </c>
      <c r="AA7232" t="s">
        <v>62</v>
      </c>
      <c r="AB7232">
        <v>11</v>
      </c>
      <c r="AC7232" s="68" t="s">
        <v>1508</v>
      </c>
      <c r="AD7232" s="68" t="s">
        <v>1645</v>
      </c>
      <c r="AE7232" t="s">
        <v>1507</v>
      </c>
    </row>
    <row r="7233" spans="1:31" ht="14.4" x14ac:dyDescent="0.3">
      <c r="A7233">
        <v>62</v>
      </c>
      <c r="B7233" t="s">
        <v>24</v>
      </c>
      <c r="C7233" t="s">
        <v>385</v>
      </c>
      <c r="D7233" t="s">
        <v>386</v>
      </c>
      <c r="E7233">
        <v>2015</v>
      </c>
      <c r="F7233" t="s">
        <v>938</v>
      </c>
      <c r="G7233" t="s">
        <v>1015</v>
      </c>
      <c r="H7233" s="3" t="s">
        <v>1016</v>
      </c>
      <c r="I7233" s="8">
        <v>-22.0975</v>
      </c>
      <c r="J7233" s="8">
        <v>-42.093888999999997</v>
      </c>
      <c r="K7233">
        <v>9000000</v>
      </c>
      <c r="L7233" t="s">
        <v>67</v>
      </c>
      <c r="M7233" t="s">
        <v>661</v>
      </c>
      <c r="N7233" t="s">
        <v>1017</v>
      </c>
      <c r="O7233" s="12">
        <v>2007</v>
      </c>
      <c r="P7233" s="12">
        <v>4</v>
      </c>
      <c r="Q7233" s="12">
        <v>2009</v>
      </c>
      <c r="R7233" s="12">
        <v>7</v>
      </c>
      <c r="S7233">
        <v>28</v>
      </c>
      <c r="T7233" s="7">
        <v>9</v>
      </c>
      <c r="U7233">
        <v>5</v>
      </c>
      <c r="V7233" t="s">
        <v>53</v>
      </c>
      <c r="W7233">
        <f t="shared" si="94"/>
        <v>360</v>
      </c>
      <c r="X7233" s="5">
        <v>2</v>
      </c>
      <c r="Y7233" s="15" t="s">
        <v>48</v>
      </c>
      <c r="Z7233" t="s">
        <v>55</v>
      </c>
      <c r="AA7233" t="s">
        <v>59</v>
      </c>
      <c r="AB7233">
        <v>0</v>
      </c>
      <c r="AC7233" s="68" t="s">
        <v>1508</v>
      </c>
      <c r="AD7233" s="68" t="s">
        <v>1645</v>
      </c>
      <c r="AE7233" t="s">
        <v>1507</v>
      </c>
    </row>
    <row r="7234" spans="1:31" ht="14.4" x14ac:dyDescent="0.3">
      <c r="A7234">
        <v>62</v>
      </c>
      <c r="B7234" t="s">
        <v>24</v>
      </c>
      <c r="C7234" t="s">
        <v>385</v>
      </c>
      <c r="D7234" t="s">
        <v>386</v>
      </c>
      <c r="E7234">
        <v>2015</v>
      </c>
      <c r="F7234" t="s">
        <v>938</v>
      </c>
      <c r="G7234" t="s">
        <v>1015</v>
      </c>
      <c r="H7234" s="3" t="s">
        <v>1016</v>
      </c>
      <c r="I7234" s="8">
        <v>-22.0975</v>
      </c>
      <c r="J7234" s="8">
        <v>-42.093888999999997</v>
      </c>
      <c r="K7234">
        <v>9000000</v>
      </c>
      <c r="L7234" t="s">
        <v>67</v>
      </c>
      <c r="M7234" t="s">
        <v>661</v>
      </c>
      <c r="N7234" t="s">
        <v>1017</v>
      </c>
      <c r="O7234" s="12">
        <v>2007</v>
      </c>
      <c r="P7234" s="12">
        <v>4</v>
      </c>
      <c r="Q7234" s="12">
        <v>2009</v>
      </c>
      <c r="R7234" s="12">
        <v>7</v>
      </c>
      <c r="S7234">
        <v>28</v>
      </c>
      <c r="T7234" s="7">
        <v>9</v>
      </c>
      <c r="U7234">
        <v>5</v>
      </c>
      <c r="V7234" t="s">
        <v>53</v>
      </c>
      <c r="W7234">
        <f t="shared" si="94"/>
        <v>360</v>
      </c>
      <c r="X7234" s="5">
        <v>2</v>
      </c>
      <c r="Y7234" s="15" t="s">
        <v>48</v>
      </c>
      <c r="Z7234" t="s">
        <v>90</v>
      </c>
      <c r="AA7234" t="s">
        <v>91</v>
      </c>
      <c r="AB7234">
        <v>0</v>
      </c>
      <c r="AC7234" s="68" t="s">
        <v>1508</v>
      </c>
      <c r="AD7234" s="68" t="s">
        <v>1645</v>
      </c>
      <c r="AE7234" t="s">
        <v>1507</v>
      </c>
    </row>
    <row r="7235" spans="1:31" ht="14.4" x14ac:dyDescent="0.3">
      <c r="A7235">
        <v>62</v>
      </c>
      <c r="B7235" t="s">
        <v>24</v>
      </c>
      <c r="C7235" t="s">
        <v>385</v>
      </c>
      <c r="D7235" t="s">
        <v>386</v>
      </c>
      <c r="E7235">
        <v>2015</v>
      </c>
      <c r="F7235" t="s">
        <v>938</v>
      </c>
      <c r="G7235" t="s">
        <v>1015</v>
      </c>
      <c r="H7235" s="3" t="s">
        <v>1016</v>
      </c>
      <c r="I7235" s="8">
        <v>-22.0975</v>
      </c>
      <c r="J7235" s="8">
        <v>-42.093888999999997</v>
      </c>
      <c r="K7235">
        <v>9000000</v>
      </c>
      <c r="L7235" t="s">
        <v>67</v>
      </c>
      <c r="M7235" t="s">
        <v>661</v>
      </c>
      <c r="N7235" t="s">
        <v>1017</v>
      </c>
      <c r="O7235" s="12">
        <v>2007</v>
      </c>
      <c r="P7235" s="12">
        <v>4</v>
      </c>
      <c r="Q7235" s="12">
        <v>2009</v>
      </c>
      <c r="R7235" s="12">
        <v>7</v>
      </c>
      <c r="S7235">
        <v>28</v>
      </c>
      <c r="T7235" s="7">
        <v>9</v>
      </c>
      <c r="U7235">
        <v>5</v>
      </c>
      <c r="V7235" t="s">
        <v>53</v>
      </c>
      <c r="W7235">
        <f t="shared" si="94"/>
        <v>360</v>
      </c>
      <c r="X7235" s="5">
        <v>2</v>
      </c>
      <c r="Y7235" s="15" t="s">
        <v>48</v>
      </c>
      <c r="Z7235" t="s">
        <v>55</v>
      </c>
      <c r="AA7235" t="s">
        <v>1065</v>
      </c>
      <c r="AB7235">
        <v>16</v>
      </c>
      <c r="AC7235" s="68" t="s">
        <v>1508</v>
      </c>
      <c r="AD7235" s="68" t="s">
        <v>1645</v>
      </c>
      <c r="AE7235" t="s">
        <v>1507</v>
      </c>
    </row>
    <row r="7236" spans="1:31" ht="14.4" x14ac:dyDescent="0.3">
      <c r="A7236">
        <v>62</v>
      </c>
      <c r="B7236" t="s">
        <v>24</v>
      </c>
      <c r="C7236" t="s">
        <v>385</v>
      </c>
      <c r="D7236" t="s">
        <v>386</v>
      </c>
      <c r="E7236">
        <v>2015</v>
      </c>
      <c r="F7236" t="s">
        <v>938</v>
      </c>
      <c r="G7236" t="s">
        <v>1015</v>
      </c>
      <c r="H7236" s="3" t="s">
        <v>1016</v>
      </c>
      <c r="I7236" s="8">
        <v>-22.0975</v>
      </c>
      <c r="J7236" s="8">
        <v>-42.093888999999997</v>
      </c>
      <c r="K7236">
        <v>9000000</v>
      </c>
      <c r="L7236" t="s">
        <v>67</v>
      </c>
      <c r="M7236" t="s">
        <v>661</v>
      </c>
      <c r="N7236" t="s">
        <v>1017</v>
      </c>
      <c r="O7236" s="12">
        <v>2007</v>
      </c>
      <c r="P7236" s="12">
        <v>4</v>
      </c>
      <c r="Q7236" s="12">
        <v>2009</v>
      </c>
      <c r="R7236" s="12">
        <v>7</v>
      </c>
      <c r="S7236">
        <v>28</v>
      </c>
      <c r="T7236" s="7">
        <v>9</v>
      </c>
      <c r="U7236">
        <v>5</v>
      </c>
      <c r="V7236" t="s">
        <v>53</v>
      </c>
      <c r="W7236">
        <f t="shared" si="94"/>
        <v>360</v>
      </c>
      <c r="X7236" s="5">
        <v>2</v>
      </c>
      <c r="Y7236" s="15" t="s">
        <v>48</v>
      </c>
      <c r="Z7236" t="s">
        <v>55</v>
      </c>
      <c r="AA7236" t="s">
        <v>70</v>
      </c>
      <c r="AB7236">
        <v>2</v>
      </c>
      <c r="AC7236" s="68" t="s">
        <v>1508</v>
      </c>
      <c r="AD7236" s="68" t="s">
        <v>1645</v>
      </c>
      <c r="AE7236" t="s">
        <v>1507</v>
      </c>
    </row>
    <row r="7237" spans="1:31" ht="14.4" x14ac:dyDescent="0.3">
      <c r="A7237">
        <v>62</v>
      </c>
      <c r="B7237" t="s">
        <v>24</v>
      </c>
      <c r="C7237" t="s">
        <v>385</v>
      </c>
      <c r="D7237" t="s">
        <v>386</v>
      </c>
      <c r="E7237">
        <v>2015</v>
      </c>
      <c r="F7237" t="s">
        <v>938</v>
      </c>
      <c r="G7237" t="s">
        <v>1015</v>
      </c>
      <c r="H7237" s="3" t="s">
        <v>1016</v>
      </c>
      <c r="I7237" s="8">
        <v>-22.0975</v>
      </c>
      <c r="J7237" s="8">
        <v>-42.093888999999997</v>
      </c>
      <c r="K7237">
        <v>9000000</v>
      </c>
      <c r="L7237" t="s">
        <v>67</v>
      </c>
      <c r="M7237" t="s">
        <v>661</v>
      </c>
      <c r="N7237" t="s">
        <v>1017</v>
      </c>
      <c r="O7237" s="12">
        <v>2007</v>
      </c>
      <c r="P7237" s="12">
        <v>4</v>
      </c>
      <c r="Q7237" s="12">
        <v>2009</v>
      </c>
      <c r="R7237" s="12">
        <v>7</v>
      </c>
      <c r="S7237">
        <v>28</v>
      </c>
      <c r="T7237" s="7">
        <v>9</v>
      </c>
      <c r="U7237">
        <v>5</v>
      </c>
      <c r="V7237" t="s">
        <v>53</v>
      </c>
      <c r="W7237">
        <f t="shared" si="94"/>
        <v>360</v>
      </c>
      <c r="X7237" s="5">
        <v>2</v>
      </c>
      <c r="Y7237" s="15" t="s">
        <v>48</v>
      </c>
      <c r="Z7237" t="s">
        <v>55</v>
      </c>
      <c r="AA7237" t="s">
        <v>1091</v>
      </c>
      <c r="AB7237">
        <v>1</v>
      </c>
      <c r="AC7237" s="68" t="s">
        <v>1508</v>
      </c>
      <c r="AD7237" s="68" t="s">
        <v>1645</v>
      </c>
      <c r="AE7237" t="s">
        <v>1507</v>
      </c>
    </row>
    <row r="7238" spans="1:31" ht="14.4" x14ac:dyDescent="0.3">
      <c r="A7238">
        <v>62</v>
      </c>
      <c r="B7238" t="s">
        <v>24</v>
      </c>
      <c r="C7238" t="s">
        <v>385</v>
      </c>
      <c r="D7238" t="s">
        <v>386</v>
      </c>
      <c r="E7238">
        <v>2015</v>
      </c>
      <c r="F7238" t="s">
        <v>938</v>
      </c>
      <c r="G7238" t="s">
        <v>1015</v>
      </c>
      <c r="H7238" s="3" t="s">
        <v>1016</v>
      </c>
      <c r="I7238" s="8">
        <v>-22.0975</v>
      </c>
      <c r="J7238" s="8">
        <v>-42.093888999999997</v>
      </c>
      <c r="K7238">
        <v>9000000</v>
      </c>
      <c r="L7238" t="s">
        <v>67</v>
      </c>
      <c r="M7238" t="s">
        <v>661</v>
      </c>
      <c r="N7238" t="s">
        <v>1017</v>
      </c>
      <c r="O7238" s="12">
        <v>2007</v>
      </c>
      <c r="P7238" s="12">
        <v>4</v>
      </c>
      <c r="Q7238" s="12">
        <v>2009</v>
      </c>
      <c r="R7238" s="12">
        <v>7</v>
      </c>
      <c r="S7238">
        <v>28</v>
      </c>
      <c r="T7238" s="7">
        <v>9</v>
      </c>
      <c r="U7238">
        <v>5</v>
      </c>
      <c r="V7238" t="s">
        <v>53</v>
      </c>
      <c r="W7238">
        <f t="shared" si="94"/>
        <v>360</v>
      </c>
      <c r="X7238" s="5">
        <v>2</v>
      </c>
      <c r="Y7238" s="15" t="s">
        <v>48</v>
      </c>
      <c r="Z7238" t="s">
        <v>55</v>
      </c>
      <c r="AA7238" t="s">
        <v>76</v>
      </c>
      <c r="AB7238">
        <v>0</v>
      </c>
      <c r="AC7238" s="68" t="s">
        <v>1508</v>
      </c>
      <c r="AD7238" s="68" t="s">
        <v>1645</v>
      </c>
      <c r="AE7238" t="s">
        <v>1507</v>
      </c>
    </row>
    <row r="7239" spans="1:31" ht="14.4" x14ac:dyDescent="0.3">
      <c r="A7239">
        <v>62</v>
      </c>
      <c r="B7239" t="s">
        <v>24</v>
      </c>
      <c r="C7239" t="s">
        <v>385</v>
      </c>
      <c r="D7239" t="s">
        <v>386</v>
      </c>
      <c r="E7239">
        <v>2015</v>
      </c>
      <c r="F7239" t="s">
        <v>938</v>
      </c>
      <c r="G7239" t="s">
        <v>1015</v>
      </c>
      <c r="H7239" s="3" t="s">
        <v>1016</v>
      </c>
      <c r="I7239" s="8">
        <v>-22.0975</v>
      </c>
      <c r="J7239" s="8">
        <v>-42.093888999999997</v>
      </c>
      <c r="K7239">
        <v>9000000</v>
      </c>
      <c r="L7239" t="s">
        <v>67</v>
      </c>
      <c r="M7239" t="s">
        <v>661</v>
      </c>
      <c r="N7239" t="s">
        <v>1017</v>
      </c>
      <c r="O7239" s="12">
        <v>2007</v>
      </c>
      <c r="P7239" s="12">
        <v>4</v>
      </c>
      <c r="Q7239" s="12">
        <v>2009</v>
      </c>
      <c r="R7239" s="12">
        <v>7</v>
      </c>
      <c r="S7239">
        <v>28</v>
      </c>
      <c r="T7239" s="7">
        <v>9</v>
      </c>
      <c r="U7239">
        <v>5</v>
      </c>
      <c r="V7239" t="s">
        <v>53</v>
      </c>
      <c r="W7239">
        <f t="shared" si="94"/>
        <v>360</v>
      </c>
      <c r="X7239" s="5">
        <v>2</v>
      </c>
      <c r="Y7239" s="15" t="s">
        <v>48</v>
      </c>
      <c r="Z7239" t="s">
        <v>49</v>
      </c>
      <c r="AA7239" t="s">
        <v>52</v>
      </c>
      <c r="AB7239">
        <v>1</v>
      </c>
      <c r="AC7239" s="68" t="s">
        <v>1508</v>
      </c>
      <c r="AD7239" s="68" t="s">
        <v>1645</v>
      </c>
      <c r="AE7239" t="s">
        <v>1507</v>
      </c>
    </row>
    <row r="7240" spans="1:31" ht="14.4" x14ac:dyDescent="0.3">
      <c r="A7240">
        <v>62</v>
      </c>
      <c r="B7240" t="s">
        <v>24</v>
      </c>
      <c r="C7240" t="s">
        <v>385</v>
      </c>
      <c r="D7240" t="s">
        <v>386</v>
      </c>
      <c r="E7240">
        <v>2015</v>
      </c>
      <c r="F7240" t="s">
        <v>938</v>
      </c>
      <c r="G7240" t="s">
        <v>1018</v>
      </c>
      <c r="H7240" s="3" t="s">
        <v>1019</v>
      </c>
      <c r="I7240" s="8">
        <v>-22.0975</v>
      </c>
      <c r="J7240" s="8">
        <v>-42.093888999999997</v>
      </c>
      <c r="K7240">
        <v>9000000</v>
      </c>
      <c r="L7240" t="s">
        <v>67</v>
      </c>
      <c r="M7240" t="s">
        <v>558</v>
      </c>
      <c r="N7240" t="s">
        <v>1017</v>
      </c>
      <c r="O7240" s="12">
        <v>2007</v>
      </c>
      <c r="P7240" s="12">
        <v>4</v>
      </c>
      <c r="Q7240" s="12">
        <v>2009</v>
      </c>
      <c r="R7240" s="12">
        <v>7</v>
      </c>
      <c r="S7240">
        <v>28</v>
      </c>
      <c r="T7240" s="7">
        <v>9</v>
      </c>
      <c r="U7240">
        <v>5</v>
      </c>
      <c r="V7240" t="s">
        <v>53</v>
      </c>
      <c r="W7240">
        <f t="shared" si="94"/>
        <v>360</v>
      </c>
      <c r="X7240" s="5">
        <v>2</v>
      </c>
      <c r="Y7240" s="15" t="s">
        <v>48</v>
      </c>
      <c r="Z7240" t="s">
        <v>83</v>
      </c>
      <c r="AA7240" t="s">
        <v>87</v>
      </c>
      <c r="AB7240">
        <v>94</v>
      </c>
      <c r="AC7240" s="68" t="s">
        <v>1508</v>
      </c>
      <c r="AD7240" s="68" t="s">
        <v>1645</v>
      </c>
      <c r="AE7240" t="s">
        <v>1507</v>
      </c>
    </row>
    <row r="7241" spans="1:31" ht="14.4" x14ac:dyDescent="0.3">
      <c r="A7241">
        <v>62</v>
      </c>
      <c r="B7241" t="s">
        <v>24</v>
      </c>
      <c r="C7241" t="s">
        <v>385</v>
      </c>
      <c r="D7241" t="s">
        <v>386</v>
      </c>
      <c r="E7241">
        <v>2015</v>
      </c>
      <c r="F7241" t="s">
        <v>938</v>
      </c>
      <c r="G7241" t="s">
        <v>1018</v>
      </c>
      <c r="H7241" s="3" t="s">
        <v>1019</v>
      </c>
      <c r="I7241" s="8">
        <v>-22.0975</v>
      </c>
      <c r="J7241" s="8">
        <v>-42.093888999999997</v>
      </c>
      <c r="K7241">
        <v>9000000</v>
      </c>
      <c r="L7241" t="s">
        <v>67</v>
      </c>
      <c r="M7241" t="s">
        <v>558</v>
      </c>
      <c r="N7241" t="s">
        <v>1017</v>
      </c>
      <c r="O7241" s="12">
        <v>2007</v>
      </c>
      <c r="P7241" s="12">
        <v>4</v>
      </c>
      <c r="Q7241" s="12">
        <v>2009</v>
      </c>
      <c r="R7241" s="12">
        <v>7</v>
      </c>
      <c r="S7241">
        <v>28</v>
      </c>
      <c r="T7241" s="7">
        <v>9</v>
      </c>
      <c r="U7241">
        <v>5</v>
      </c>
      <c r="V7241" t="s">
        <v>53</v>
      </c>
      <c r="W7241">
        <f t="shared" si="94"/>
        <v>360</v>
      </c>
      <c r="X7241" s="5">
        <v>2</v>
      </c>
      <c r="Y7241" s="15" t="s">
        <v>48</v>
      </c>
      <c r="Z7241" t="s">
        <v>55</v>
      </c>
      <c r="AA7241" t="s">
        <v>56</v>
      </c>
      <c r="AB7241">
        <v>9</v>
      </c>
      <c r="AC7241" s="68" t="s">
        <v>1508</v>
      </c>
      <c r="AD7241" s="68" t="s">
        <v>1645</v>
      </c>
      <c r="AE7241" t="s">
        <v>1507</v>
      </c>
    </row>
    <row r="7242" spans="1:31" ht="14.4" x14ac:dyDescent="0.3">
      <c r="A7242">
        <v>62</v>
      </c>
      <c r="B7242" t="s">
        <v>24</v>
      </c>
      <c r="C7242" t="s">
        <v>385</v>
      </c>
      <c r="D7242" t="s">
        <v>386</v>
      </c>
      <c r="E7242">
        <v>2015</v>
      </c>
      <c r="F7242" t="s">
        <v>938</v>
      </c>
      <c r="G7242" t="s">
        <v>1018</v>
      </c>
      <c r="H7242" s="3" t="s">
        <v>1019</v>
      </c>
      <c r="I7242" s="8">
        <v>-22.0975</v>
      </c>
      <c r="J7242" s="8">
        <v>-42.093888999999997</v>
      </c>
      <c r="K7242">
        <v>9000000</v>
      </c>
      <c r="L7242" t="s">
        <v>67</v>
      </c>
      <c r="M7242" t="s">
        <v>558</v>
      </c>
      <c r="N7242" t="s">
        <v>1017</v>
      </c>
      <c r="O7242" s="12">
        <v>2007</v>
      </c>
      <c r="P7242" s="12">
        <v>4</v>
      </c>
      <c r="Q7242" s="12">
        <v>2009</v>
      </c>
      <c r="R7242" s="12">
        <v>7</v>
      </c>
      <c r="S7242">
        <v>28</v>
      </c>
      <c r="T7242" s="7">
        <v>9</v>
      </c>
      <c r="U7242">
        <v>5</v>
      </c>
      <c r="V7242" t="s">
        <v>53</v>
      </c>
      <c r="W7242">
        <f t="shared" si="94"/>
        <v>360</v>
      </c>
      <c r="X7242" s="5">
        <v>2</v>
      </c>
      <c r="Y7242" s="15" t="s">
        <v>48</v>
      </c>
      <c r="Z7242" t="s">
        <v>83</v>
      </c>
      <c r="AA7242" t="s">
        <v>84</v>
      </c>
      <c r="AB7242">
        <v>60</v>
      </c>
      <c r="AC7242" s="68" t="s">
        <v>1508</v>
      </c>
      <c r="AD7242" s="68" t="s">
        <v>1645</v>
      </c>
      <c r="AE7242" t="s">
        <v>1507</v>
      </c>
    </row>
    <row r="7243" spans="1:31" ht="14.4" x14ac:dyDescent="0.3">
      <c r="A7243">
        <v>62</v>
      </c>
      <c r="B7243" t="s">
        <v>24</v>
      </c>
      <c r="C7243" t="s">
        <v>385</v>
      </c>
      <c r="D7243" t="s">
        <v>386</v>
      </c>
      <c r="E7243">
        <v>2015</v>
      </c>
      <c r="F7243" t="s">
        <v>938</v>
      </c>
      <c r="G7243" t="s">
        <v>1018</v>
      </c>
      <c r="H7243" s="3" t="s">
        <v>1019</v>
      </c>
      <c r="I7243" s="8">
        <v>-22.0975</v>
      </c>
      <c r="J7243" s="8">
        <v>-42.093888999999997</v>
      </c>
      <c r="K7243">
        <v>9000000</v>
      </c>
      <c r="L7243" t="s">
        <v>67</v>
      </c>
      <c r="M7243" t="s">
        <v>558</v>
      </c>
      <c r="N7243" t="s">
        <v>1017</v>
      </c>
      <c r="O7243" s="12">
        <v>2007</v>
      </c>
      <c r="P7243" s="12">
        <v>4</v>
      </c>
      <c r="Q7243" s="12">
        <v>2009</v>
      </c>
      <c r="R7243" s="12">
        <v>7</v>
      </c>
      <c r="S7243">
        <v>28</v>
      </c>
      <c r="T7243" s="7">
        <v>9</v>
      </c>
      <c r="U7243">
        <v>5</v>
      </c>
      <c r="V7243" t="s">
        <v>53</v>
      </c>
      <c r="W7243">
        <f t="shared" si="94"/>
        <v>360</v>
      </c>
      <c r="X7243" s="5">
        <v>2</v>
      </c>
      <c r="Y7243" s="15" t="s">
        <v>48</v>
      </c>
      <c r="Z7243" t="s">
        <v>55</v>
      </c>
      <c r="AA7243" t="s">
        <v>73</v>
      </c>
      <c r="AB7243">
        <v>18</v>
      </c>
      <c r="AC7243" s="68" t="s">
        <v>1508</v>
      </c>
      <c r="AD7243" s="68" t="s">
        <v>1645</v>
      </c>
      <c r="AE7243" t="s">
        <v>1507</v>
      </c>
    </row>
    <row r="7244" spans="1:31" ht="14.4" x14ac:dyDescent="0.3">
      <c r="A7244">
        <v>62</v>
      </c>
      <c r="B7244" t="s">
        <v>24</v>
      </c>
      <c r="C7244" t="s">
        <v>385</v>
      </c>
      <c r="D7244" t="s">
        <v>386</v>
      </c>
      <c r="E7244">
        <v>2015</v>
      </c>
      <c r="F7244" t="s">
        <v>938</v>
      </c>
      <c r="G7244" t="s">
        <v>1018</v>
      </c>
      <c r="H7244" s="3" t="s">
        <v>1019</v>
      </c>
      <c r="I7244" s="8">
        <v>-22.0975</v>
      </c>
      <c r="J7244" s="8">
        <v>-42.093888999999997</v>
      </c>
      <c r="K7244">
        <v>9000000</v>
      </c>
      <c r="L7244" t="s">
        <v>67</v>
      </c>
      <c r="M7244" t="s">
        <v>558</v>
      </c>
      <c r="N7244" t="s">
        <v>1017</v>
      </c>
      <c r="O7244" s="12">
        <v>2007</v>
      </c>
      <c r="P7244" s="12">
        <v>4</v>
      </c>
      <c r="Q7244" s="12">
        <v>2009</v>
      </c>
      <c r="R7244" s="12">
        <v>7</v>
      </c>
      <c r="S7244">
        <v>28</v>
      </c>
      <c r="T7244" s="7">
        <v>9</v>
      </c>
      <c r="U7244">
        <v>5</v>
      </c>
      <c r="V7244" t="s">
        <v>53</v>
      </c>
      <c r="W7244">
        <f t="shared" si="94"/>
        <v>360</v>
      </c>
      <c r="X7244" s="5">
        <v>2</v>
      </c>
      <c r="Y7244" s="15" t="s">
        <v>48</v>
      </c>
      <c r="Z7244" t="s">
        <v>55</v>
      </c>
      <c r="AA7244" t="s">
        <v>62</v>
      </c>
      <c r="AB7244">
        <v>8</v>
      </c>
      <c r="AC7244" s="68" t="s">
        <v>1508</v>
      </c>
      <c r="AD7244" s="68" t="s">
        <v>1645</v>
      </c>
      <c r="AE7244" t="s">
        <v>1507</v>
      </c>
    </row>
    <row r="7245" spans="1:31" ht="14.4" x14ac:dyDescent="0.3">
      <c r="A7245">
        <v>62</v>
      </c>
      <c r="B7245" t="s">
        <v>24</v>
      </c>
      <c r="C7245" t="s">
        <v>385</v>
      </c>
      <c r="D7245" t="s">
        <v>386</v>
      </c>
      <c r="E7245">
        <v>2015</v>
      </c>
      <c r="F7245" t="s">
        <v>938</v>
      </c>
      <c r="G7245" t="s">
        <v>1018</v>
      </c>
      <c r="H7245" s="3" t="s">
        <v>1019</v>
      </c>
      <c r="I7245" s="8">
        <v>-22.0975</v>
      </c>
      <c r="J7245" s="8">
        <v>-42.093888999999997</v>
      </c>
      <c r="K7245">
        <v>9000000</v>
      </c>
      <c r="L7245" t="s">
        <v>67</v>
      </c>
      <c r="M7245" t="s">
        <v>558</v>
      </c>
      <c r="N7245" t="s">
        <v>1017</v>
      </c>
      <c r="O7245" s="12">
        <v>2007</v>
      </c>
      <c r="P7245" s="12">
        <v>4</v>
      </c>
      <c r="Q7245" s="12">
        <v>2009</v>
      </c>
      <c r="R7245" s="12">
        <v>7</v>
      </c>
      <c r="S7245">
        <v>28</v>
      </c>
      <c r="T7245" s="7">
        <v>9</v>
      </c>
      <c r="U7245">
        <v>5</v>
      </c>
      <c r="V7245" t="s">
        <v>53</v>
      </c>
      <c r="W7245">
        <f t="shared" si="94"/>
        <v>360</v>
      </c>
      <c r="X7245" s="5">
        <v>2</v>
      </c>
      <c r="Y7245" s="15" t="s">
        <v>48</v>
      </c>
      <c r="Z7245" t="s">
        <v>55</v>
      </c>
      <c r="AA7245" t="s">
        <v>59</v>
      </c>
      <c r="AB7245">
        <v>1</v>
      </c>
      <c r="AC7245" s="68" t="s">
        <v>1508</v>
      </c>
      <c r="AD7245" s="68" t="s">
        <v>1645</v>
      </c>
      <c r="AE7245" t="s">
        <v>1507</v>
      </c>
    </row>
    <row r="7246" spans="1:31" ht="14.4" x14ac:dyDescent="0.3">
      <c r="A7246">
        <v>62</v>
      </c>
      <c r="B7246" t="s">
        <v>24</v>
      </c>
      <c r="C7246" t="s">
        <v>385</v>
      </c>
      <c r="D7246" t="s">
        <v>386</v>
      </c>
      <c r="E7246">
        <v>2015</v>
      </c>
      <c r="F7246" t="s">
        <v>938</v>
      </c>
      <c r="G7246" t="s">
        <v>1018</v>
      </c>
      <c r="H7246" s="3" t="s">
        <v>1019</v>
      </c>
      <c r="I7246" s="8">
        <v>-22.0975</v>
      </c>
      <c r="J7246" s="8">
        <v>-42.093888999999997</v>
      </c>
      <c r="K7246">
        <v>9000000</v>
      </c>
      <c r="L7246" t="s">
        <v>67</v>
      </c>
      <c r="M7246" t="s">
        <v>558</v>
      </c>
      <c r="N7246" t="s">
        <v>1017</v>
      </c>
      <c r="O7246" s="12">
        <v>2007</v>
      </c>
      <c r="P7246" s="12">
        <v>4</v>
      </c>
      <c r="Q7246" s="12">
        <v>2009</v>
      </c>
      <c r="R7246" s="12">
        <v>7</v>
      </c>
      <c r="S7246">
        <v>28</v>
      </c>
      <c r="T7246" s="7">
        <v>9</v>
      </c>
      <c r="U7246">
        <v>5</v>
      </c>
      <c r="V7246" t="s">
        <v>53</v>
      </c>
      <c r="W7246">
        <f t="shared" si="94"/>
        <v>360</v>
      </c>
      <c r="X7246" s="5">
        <v>2</v>
      </c>
      <c r="Y7246" s="15" t="s">
        <v>48</v>
      </c>
      <c r="Z7246" t="s">
        <v>90</v>
      </c>
      <c r="AA7246" t="s">
        <v>91</v>
      </c>
      <c r="AB7246">
        <v>0</v>
      </c>
      <c r="AC7246" s="68" t="s">
        <v>1508</v>
      </c>
      <c r="AD7246" s="68" t="s">
        <v>1645</v>
      </c>
      <c r="AE7246" t="s">
        <v>1507</v>
      </c>
    </row>
    <row r="7247" spans="1:31" ht="14.4" x14ac:dyDescent="0.3">
      <c r="A7247">
        <v>62</v>
      </c>
      <c r="B7247" t="s">
        <v>24</v>
      </c>
      <c r="C7247" t="s">
        <v>385</v>
      </c>
      <c r="D7247" t="s">
        <v>386</v>
      </c>
      <c r="E7247">
        <v>2015</v>
      </c>
      <c r="F7247" t="s">
        <v>938</v>
      </c>
      <c r="G7247" t="s">
        <v>1018</v>
      </c>
      <c r="H7247" s="3" t="s">
        <v>1019</v>
      </c>
      <c r="I7247" s="8">
        <v>-22.0975</v>
      </c>
      <c r="J7247" s="8">
        <v>-42.093888999999997</v>
      </c>
      <c r="K7247">
        <v>9000000</v>
      </c>
      <c r="L7247" t="s">
        <v>67</v>
      </c>
      <c r="M7247" t="s">
        <v>558</v>
      </c>
      <c r="N7247" t="s">
        <v>1017</v>
      </c>
      <c r="O7247" s="12">
        <v>2007</v>
      </c>
      <c r="P7247" s="12">
        <v>4</v>
      </c>
      <c r="Q7247" s="12">
        <v>2009</v>
      </c>
      <c r="R7247" s="12">
        <v>7</v>
      </c>
      <c r="S7247">
        <v>28</v>
      </c>
      <c r="T7247" s="7">
        <v>9</v>
      </c>
      <c r="U7247">
        <v>5</v>
      </c>
      <c r="V7247" t="s">
        <v>53</v>
      </c>
      <c r="W7247">
        <f t="shared" si="94"/>
        <v>360</v>
      </c>
      <c r="X7247" s="5">
        <v>2</v>
      </c>
      <c r="Y7247" s="15" t="s">
        <v>48</v>
      </c>
      <c r="Z7247" t="s">
        <v>55</v>
      </c>
      <c r="AA7247" t="s">
        <v>1065</v>
      </c>
      <c r="AB7247">
        <v>11</v>
      </c>
      <c r="AC7247" s="68" t="s">
        <v>1508</v>
      </c>
      <c r="AD7247" s="68" t="s">
        <v>1645</v>
      </c>
      <c r="AE7247" t="s">
        <v>1507</v>
      </c>
    </row>
    <row r="7248" spans="1:31" ht="14.4" x14ac:dyDescent="0.3">
      <c r="A7248">
        <v>62</v>
      </c>
      <c r="B7248" t="s">
        <v>24</v>
      </c>
      <c r="C7248" t="s">
        <v>385</v>
      </c>
      <c r="D7248" t="s">
        <v>386</v>
      </c>
      <c r="E7248">
        <v>2015</v>
      </c>
      <c r="F7248" t="s">
        <v>938</v>
      </c>
      <c r="G7248" t="s">
        <v>1018</v>
      </c>
      <c r="H7248" s="3" t="s">
        <v>1019</v>
      </c>
      <c r="I7248" s="8">
        <v>-22.0975</v>
      </c>
      <c r="J7248" s="8">
        <v>-42.093888999999997</v>
      </c>
      <c r="K7248">
        <v>9000000</v>
      </c>
      <c r="L7248" t="s">
        <v>67</v>
      </c>
      <c r="M7248" t="s">
        <v>558</v>
      </c>
      <c r="N7248" t="s">
        <v>1017</v>
      </c>
      <c r="O7248" s="12">
        <v>2007</v>
      </c>
      <c r="P7248" s="12">
        <v>4</v>
      </c>
      <c r="Q7248" s="12">
        <v>2009</v>
      </c>
      <c r="R7248" s="12">
        <v>7</v>
      </c>
      <c r="S7248">
        <v>28</v>
      </c>
      <c r="T7248" s="7">
        <v>9</v>
      </c>
      <c r="U7248">
        <v>5</v>
      </c>
      <c r="V7248" t="s">
        <v>53</v>
      </c>
      <c r="W7248">
        <f t="shared" si="94"/>
        <v>360</v>
      </c>
      <c r="X7248" s="5">
        <v>2</v>
      </c>
      <c r="Y7248" s="15" t="s">
        <v>48</v>
      </c>
      <c r="Z7248" t="s">
        <v>55</v>
      </c>
      <c r="AA7248" t="s">
        <v>70</v>
      </c>
      <c r="AB7248">
        <v>0</v>
      </c>
      <c r="AC7248" s="68" t="s">
        <v>1508</v>
      </c>
      <c r="AD7248" s="68" t="s">
        <v>1645</v>
      </c>
      <c r="AE7248" t="s">
        <v>1507</v>
      </c>
    </row>
    <row r="7249" spans="1:31" ht="14.4" x14ac:dyDescent="0.3">
      <c r="A7249">
        <v>62</v>
      </c>
      <c r="B7249" t="s">
        <v>24</v>
      </c>
      <c r="C7249" t="s">
        <v>385</v>
      </c>
      <c r="D7249" t="s">
        <v>386</v>
      </c>
      <c r="E7249">
        <v>2015</v>
      </c>
      <c r="F7249" t="s">
        <v>938</v>
      </c>
      <c r="G7249" t="s">
        <v>1018</v>
      </c>
      <c r="H7249" s="3" t="s">
        <v>1019</v>
      </c>
      <c r="I7249" s="8">
        <v>-22.0975</v>
      </c>
      <c r="J7249" s="8">
        <v>-42.093888999999997</v>
      </c>
      <c r="K7249">
        <v>9000000</v>
      </c>
      <c r="L7249" t="s">
        <v>67</v>
      </c>
      <c r="M7249" t="s">
        <v>558</v>
      </c>
      <c r="N7249" t="s">
        <v>1017</v>
      </c>
      <c r="O7249" s="12">
        <v>2007</v>
      </c>
      <c r="P7249" s="12">
        <v>4</v>
      </c>
      <c r="Q7249" s="12">
        <v>2009</v>
      </c>
      <c r="R7249" s="12">
        <v>7</v>
      </c>
      <c r="S7249">
        <v>28</v>
      </c>
      <c r="T7249" s="7">
        <v>9</v>
      </c>
      <c r="U7249">
        <v>5</v>
      </c>
      <c r="V7249" t="s">
        <v>53</v>
      </c>
      <c r="W7249">
        <f t="shared" si="94"/>
        <v>360</v>
      </c>
      <c r="X7249" s="5">
        <v>2</v>
      </c>
      <c r="Y7249" s="15" t="s">
        <v>48</v>
      </c>
      <c r="Z7249" t="s">
        <v>55</v>
      </c>
      <c r="AA7249" t="s">
        <v>1091</v>
      </c>
      <c r="AB7249">
        <v>0</v>
      </c>
      <c r="AC7249" s="68" t="s">
        <v>1508</v>
      </c>
      <c r="AD7249" s="68" t="s">
        <v>1645</v>
      </c>
      <c r="AE7249" t="s">
        <v>1507</v>
      </c>
    </row>
    <row r="7250" spans="1:31" ht="14.4" x14ac:dyDescent="0.3">
      <c r="A7250">
        <v>62</v>
      </c>
      <c r="B7250" t="s">
        <v>24</v>
      </c>
      <c r="C7250" t="s">
        <v>385</v>
      </c>
      <c r="D7250" t="s">
        <v>386</v>
      </c>
      <c r="E7250">
        <v>2015</v>
      </c>
      <c r="F7250" t="s">
        <v>938</v>
      </c>
      <c r="G7250" t="s">
        <v>1018</v>
      </c>
      <c r="H7250" s="3" t="s">
        <v>1019</v>
      </c>
      <c r="I7250" s="8">
        <v>-22.0975</v>
      </c>
      <c r="J7250" s="8">
        <v>-42.093888999999997</v>
      </c>
      <c r="K7250">
        <v>9000000</v>
      </c>
      <c r="L7250" t="s">
        <v>67</v>
      </c>
      <c r="M7250" t="s">
        <v>558</v>
      </c>
      <c r="N7250" t="s">
        <v>1017</v>
      </c>
      <c r="O7250" s="12">
        <v>2007</v>
      </c>
      <c r="P7250" s="12">
        <v>4</v>
      </c>
      <c r="Q7250" s="12">
        <v>2009</v>
      </c>
      <c r="R7250" s="12">
        <v>7</v>
      </c>
      <c r="S7250">
        <v>28</v>
      </c>
      <c r="T7250" s="7">
        <v>9</v>
      </c>
      <c r="U7250">
        <v>5</v>
      </c>
      <c r="V7250" t="s">
        <v>53</v>
      </c>
      <c r="W7250">
        <f t="shared" si="94"/>
        <v>360</v>
      </c>
      <c r="X7250" s="5">
        <v>2</v>
      </c>
      <c r="Y7250" s="15" t="s">
        <v>48</v>
      </c>
      <c r="Z7250" t="s">
        <v>55</v>
      </c>
      <c r="AA7250" t="s">
        <v>76</v>
      </c>
      <c r="AB7250">
        <v>1</v>
      </c>
      <c r="AC7250" s="68" t="s">
        <v>1508</v>
      </c>
      <c r="AD7250" s="68" t="s">
        <v>1645</v>
      </c>
      <c r="AE7250" t="s">
        <v>1507</v>
      </c>
    </row>
    <row r="7251" spans="1:31" ht="14.4" x14ac:dyDescent="0.3">
      <c r="A7251">
        <v>62</v>
      </c>
      <c r="B7251" t="s">
        <v>24</v>
      </c>
      <c r="C7251" t="s">
        <v>385</v>
      </c>
      <c r="D7251" t="s">
        <v>386</v>
      </c>
      <c r="E7251">
        <v>2015</v>
      </c>
      <c r="F7251" t="s">
        <v>938</v>
      </c>
      <c r="G7251" t="s">
        <v>1018</v>
      </c>
      <c r="H7251" s="3" t="s">
        <v>1019</v>
      </c>
      <c r="I7251" s="8">
        <v>-22.0975</v>
      </c>
      <c r="J7251" s="8">
        <v>-42.093888999999997</v>
      </c>
      <c r="K7251">
        <v>9000000</v>
      </c>
      <c r="L7251" t="s">
        <v>67</v>
      </c>
      <c r="M7251" t="s">
        <v>558</v>
      </c>
      <c r="N7251" t="s">
        <v>1017</v>
      </c>
      <c r="O7251" s="12">
        <v>2007</v>
      </c>
      <c r="P7251" s="12">
        <v>4</v>
      </c>
      <c r="Q7251" s="12">
        <v>2009</v>
      </c>
      <c r="R7251" s="12">
        <v>7</v>
      </c>
      <c r="S7251">
        <v>28</v>
      </c>
      <c r="T7251" s="7">
        <v>9</v>
      </c>
      <c r="U7251">
        <v>5</v>
      </c>
      <c r="V7251" t="s">
        <v>53</v>
      </c>
      <c r="W7251">
        <f t="shared" si="94"/>
        <v>360</v>
      </c>
      <c r="X7251" s="5">
        <v>2</v>
      </c>
      <c r="Y7251" s="15" t="s">
        <v>48</v>
      </c>
      <c r="Z7251" t="s">
        <v>49</v>
      </c>
      <c r="AA7251" t="s">
        <v>52</v>
      </c>
      <c r="AB7251">
        <v>0</v>
      </c>
      <c r="AC7251" s="68" t="s">
        <v>1508</v>
      </c>
      <c r="AD7251" s="68" t="s">
        <v>1645</v>
      </c>
      <c r="AE7251" t="s">
        <v>1507</v>
      </c>
    </row>
    <row r="7252" spans="1:31" ht="14.4" x14ac:dyDescent="0.3">
      <c r="A7252">
        <v>62</v>
      </c>
      <c r="B7252" t="s">
        <v>24</v>
      </c>
      <c r="C7252" t="s">
        <v>385</v>
      </c>
      <c r="D7252" t="s">
        <v>386</v>
      </c>
      <c r="E7252">
        <v>2015</v>
      </c>
      <c r="F7252" t="s">
        <v>938</v>
      </c>
      <c r="G7252" t="s">
        <v>1020</v>
      </c>
      <c r="H7252" s="3" t="s">
        <v>1021</v>
      </c>
      <c r="I7252" s="8">
        <v>-22.0975</v>
      </c>
      <c r="J7252" s="8">
        <v>-42.093888999999997</v>
      </c>
      <c r="K7252" s="5" t="s">
        <v>109</v>
      </c>
      <c r="L7252" t="s">
        <v>120</v>
      </c>
      <c r="M7252" t="s">
        <v>1022</v>
      </c>
      <c r="N7252" t="s">
        <v>1017</v>
      </c>
      <c r="O7252" s="12">
        <v>2007</v>
      </c>
      <c r="P7252" s="12">
        <v>4</v>
      </c>
      <c r="Q7252" s="12">
        <v>2009</v>
      </c>
      <c r="R7252" s="12">
        <v>7</v>
      </c>
      <c r="S7252">
        <v>28</v>
      </c>
      <c r="T7252" s="7">
        <v>9</v>
      </c>
      <c r="U7252">
        <v>5</v>
      </c>
      <c r="V7252" t="s">
        <v>53</v>
      </c>
      <c r="W7252">
        <f t="shared" si="94"/>
        <v>360</v>
      </c>
      <c r="X7252" s="5">
        <v>2</v>
      </c>
      <c r="Y7252" s="15" t="s">
        <v>48</v>
      </c>
      <c r="Z7252" t="s">
        <v>83</v>
      </c>
      <c r="AA7252" t="s">
        <v>87</v>
      </c>
      <c r="AB7252">
        <v>44</v>
      </c>
      <c r="AC7252" s="68" t="s">
        <v>1508</v>
      </c>
      <c r="AD7252" s="68" t="s">
        <v>1645</v>
      </c>
      <c r="AE7252" t="s">
        <v>1507</v>
      </c>
    </row>
    <row r="7253" spans="1:31" ht="14.4" x14ac:dyDescent="0.3">
      <c r="A7253">
        <v>62</v>
      </c>
      <c r="B7253" t="s">
        <v>24</v>
      </c>
      <c r="C7253" t="s">
        <v>385</v>
      </c>
      <c r="D7253" t="s">
        <v>386</v>
      </c>
      <c r="E7253">
        <v>2015</v>
      </c>
      <c r="F7253" t="s">
        <v>938</v>
      </c>
      <c r="G7253" t="s">
        <v>1020</v>
      </c>
      <c r="H7253" s="3" t="s">
        <v>1021</v>
      </c>
      <c r="I7253" s="8">
        <v>-22.0975</v>
      </c>
      <c r="J7253" s="8">
        <v>-42.093888999999997</v>
      </c>
      <c r="K7253" s="5" t="s">
        <v>109</v>
      </c>
      <c r="L7253" t="s">
        <v>120</v>
      </c>
      <c r="M7253" t="s">
        <v>1022</v>
      </c>
      <c r="N7253" t="s">
        <v>1017</v>
      </c>
      <c r="O7253" s="12">
        <v>2007</v>
      </c>
      <c r="P7253" s="12">
        <v>4</v>
      </c>
      <c r="Q7253" s="12">
        <v>2009</v>
      </c>
      <c r="R7253" s="12">
        <v>7</v>
      </c>
      <c r="S7253">
        <v>28</v>
      </c>
      <c r="T7253" s="7">
        <v>9</v>
      </c>
      <c r="U7253">
        <v>5</v>
      </c>
      <c r="V7253" t="s">
        <v>53</v>
      </c>
      <c r="W7253">
        <f t="shared" si="94"/>
        <v>360</v>
      </c>
      <c r="X7253" s="5">
        <v>2</v>
      </c>
      <c r="Y7253" s="15" t="s">
        <v>48</v>
      </c>
      <c r="Z7253" t="s">
        <v>55</v>
      </c>
      <c r="AA7253" t="s">
        <v>56</v>
      </c>
      <c r="AB7253">
        <v>12</v>
      </c>
      <c r="AC7253" s="68" t="s">
        <v>1508</v>
      </c>
      <c r="AD7253" s="68" t="s">
        <v>1645</v>
      </c>
      <c r="AE7253" t="s">
        <v>1507</v>
      </c>
    </row>
    <row r="7254" spans="1:31" ht="14.4" x14ac:dyDescent="0.3">
      <c r="A7254">
        <v>62</v>
      </c>
      <c r="B7254" t="s">
        <v>24</v>
      </c>
      <c r="C7254" t="s">
        <v>385</v>
      </c>
      <c r="D7254" t="s">
        <v>386</v>
      </c>
      <c r="E7254">
        <v>2015</v>
      </c>
      <c r="F7254" t="s">
        <v>938</v>
      </c>
      <c r="G7254" t="s">
        <v>1020</v>
      </c>
      <c r="H7254" s="3" t="s">
        <v>1021</v>
      </c>
      <c r="I7254" s="8">
        <v>-22.0975</v>
      </c>
      <c r="J7254" s="8">
        <v>-42.093888999999997</v>
      </c>
      <c r="K7254" s="5" t="s">
        <v>109</v>
      </c>
      <c r="L7254" t="s">
        <v>120</v>
      </c>
      <c r="M7254" t="s">
        <v>1022</v>
      </c>
      <c r="N7254" t="s">
        <v>1017</v>
      </c>
      <c r="O7254" s="12">
        <v>2007</v>
      </c>
      <c r="P7254" s="12">
        <v>4</v>
      </c>
      <c r="Q7254" s="12">
        <v>2009</v>
      </c>
      <c r="R7254" s="12">
        <v>7</v>
      </c>
      <c r="S7254">
        <v>28</v>
      </c>
      <c r="T7254" s="7">
        <v>9</v>
      </c>
      <c r="U7254">
        <v>5</v>
      </c>
      <c r="V7254" t="s">
        <v>53</v>
      </c>
      <c r="W7254">
        <f t="shared" si="94"/>
        <v>360</v>
      </c>
      <c r="X7254" s="5">
        <v>2</v>
      </c>
      <c r="Y7254" s="15" t="s">
        <v>48</v>
      </c>
      <c r="Z7254" t="s">
        <v>83</v>
      </c>
      <c r="AA7254" t="s">
        <v>84</v>
      </c>
      <c r="AB7254">
        <v>5</v>
      </c>
      <c r="AC7254" s="68" t="s">
        <v>1508</v>
      </c>
      <c r="AD7254" s="68" t="s">
        <v>1645</v>
      </c>
      <c r="AE7254" t="s">
        <v>1507</v>
      </c>
    </row>
    <row r="7255" spans="1:31" ht="14.4" x14ac:dyDescent="0.3">
      <c r="A7255">
        <v>62</v>
      </c>
      <c r="B7255" t="s">
        <v>24</v>
      </c>
      <c r="C7255" t="s">
        <v>385</v>
      </c>
      <c r="D7255" t="s">
        <v>386</v>
      </c>
      <c r="E7255">
        <v>2015</v>
      </c>
      <c r="F7255" t="s">
        <v>938</v>
      </c>
      <c r="G7255" t="s">
        <v>1020</v>
      </c>
      <c r="H7255" s="3" t="s">
        <v>1021</v>
      </c>
      <c r="I7255" s="8">
        <v>-22.0975</v>
      </c>
      <c r="J7255" s="8">
        <v>-42.093888999999997</v>
      </c>
      <c r="K7255" s="5" t="s">
        <v>109</v>
      </c>
      <c r="L7255" t="s">
        <v>120</v>
      </c>
      <c r="M7255" t="s">
        <v>1022</v>
      </c>
      <c r="N7255" t="s">
        <v>1017</v>
      </c>
      <c r="O7255" s="12">
        <v>2007</v>
      </c>
      <c r="P7255" s="12">
        <v>4</v>
      </c>
      <c r="Q7255" s="12">
        <v>2009</v>
      </c>
      <c r="R7255" s="12">
        <v>7</v>
      </c>
      <c r="S7255">
        <v>28</v>
      </c>
      <c r="T7255" s="7">
        <v>9</v>
      </c>
      <c r="U7255">
        <v>5</v>
      </c>
      <c r="V7255" t="s">
        <v>53</v>
      </c>
      <c r="W7255">
        <f t="shared" si="94"/>
        <v>360</v>
      </c>
      <c r="X7255" s="5">
        <v>2</v>
      </c>
      <c r="Y7255" s="15" t="s">
        <v>48</v>
      </c>
      <c r="Z7255" t="s">
        <v>55</v>
      </c>
      <c r="AA7255" t="s">
        <v>73</v>
      </c>
      <c r="AB7255">
        <v>6</v>
      </c>
      <c r="AC7255" s="68" t="s">
        <v>1508</v>
      </c>
      <c r="AD7255" s="68" t="s">
        <v>1645</v>
      </c>
      <c r="AE7255" t="s">
        <v>1507</v>
      </c>
    </row>
    <row r="7256" spans="1:31" ht="14.4" x14ac:dyDescent="0.3">
      <c r="A7256">
        <v>62</v>
      </c>
      <c r="B7256" t="s">
        <v>24</v>
      </c>
      <c r="C7256" t="s">
        <v>385</v>
      </c>
      <c r="D7256" t="s">
        <v>386</v>
      </c>
      <c r="E7256">
        <v>2015</v>
      </c>
      <c r="F7256" t="s">
        <v>938</v>
      </c>
      <c r="G7256" t="s">
        <v>1020</v>
      </c>
      <c r="H7256" s="3" t="s">
        <v>1021</v>
      </c>
      <c r="I7256" s="8">
        <v>-22.0975</v>
      </c>
      <c r="J7256" s="8">
        <v>-42.093888999999997</v>
      </c>
      <c r="K7256" s="5" t="s">
        <v>109</v>
      </c>
      <c r="L7256" t="s">
        <v>120</v>
      </c>
      <c r="M7256" t="s">
        <v>1022</v>
      </c>
      <c r="N7256" t="s">
        <v>1017</v>
      </c>
      <c r="O7256" s="12">
        <v>2007</v>
      </c>
      <c r="P7256" s="12">
        <v>4</v>
      </c>
      <c r="Q7256" s="12">
        <v>2009</v>
      </c>
      <c r="R7256" s="12">
        <v>7</v>
      </c>
      <c r="S7256">
        <v>28</v>
      </c>
      <c r="T7256" s="7">
        <v>9</v>
      </c>
      <c r="U7256">
        <v>5</v>
      </c>
      <c r="V7256" t="s">
        <v>53</v>
      </c>
      <c r="W7256">
        <f t="shared" si="94"/>
        <v>360</v>
      </c>
      <c r="X7256" s="5">
        <v>2</v>
      </c>
      <c r="Y7256" s="15" t="s">
        <v>48</v>
      </c>
      <c r="Z7256" t="s">
        <v>55</v>
      </c>
      <c r="AA7256" t="s">
        <v>62</v>
      </c>
      <c r="AB7256">
        <v>2</v>
      </c>
      <c r="AC7256" s="68" t="s">
        <v>1508</v>
      </c>
      <c r="AD7256" s="68" t="s">
        <v>1645</v>
      </c>
      <c r="AE7256" t="s">
        <v>1507</v>
      </c>
    </row>
    <row r="7257" spans="1:31" ht="14.4" x14ac:dyDescent="0.3">
      <c r="A7257">
        <v>62</v>
      </c>
      <c r="B7257" t="s">
        <v>24</v>
      </c>
      <c r="C7257" t="s">
        <v>385</v>
      </c>
      <c r="D7257" t="s">
        <v>386</v>
      </c>
      <c r="E7257">
        <v>2015</v>
      </c>
      <c r="F7257" t="s">
        <v>938</v>
      </c>
      <c r="G7257" t="s">
        <v>1020</v>
      </c>
      <c r="H7257" s="3" t="s">
        <v>1021</v>
      </c>
      <c r="I7257" s="8">
        <v>-22.0975</v>
      </c>
      <c r="J7257" s="8">
        <v>-42.093888999999997</v>
      </c>
      <c r="K7257" s="5" t="s">
        <v>109</v>
      </c>
      <c r="L7257" t="s">
        <v>120</v>
      </c>
      <c r="M7257" t="s">
        <v>1022</v>
      </c>
      <c r="N7257" t="s">
        <v>1017</v>
      </c>
      <c r="O7257" s="12">
        <v>2007</v>
      </c>
      <c r="P7257" s="12">
        <v>4</v>
      </c>
      <c r="Q7257" s="12">
        <v>2009</v>
      </c>
      <c r="R7257" s="12">
        <v>7</v>
      </c>
      <c r="S7257">
        <v>28</v>
      </c>
      <c r="T7257" s="7">
        <v>9</v>
      </c>
      <c r="U7257">
        <v>5</v>
      </c>
      <c r="V7257" t="s">
        <v>53</v>
      </c>
      <c r="W7257">
        <f t="shared" si="94"/>
        <v>360</v>
      </c>
      <c r="X7257" s="5">
        <v>2</v>
      </c>
      <c r="Y7257" s="15" t="s">
        <v>48</v>
      </c>
      <c r="Z7257" t="s">
        <v>55</v>
      </c>
      <c r="AA7257" t="s">
        <v>59</v>
      </c>
      <c r="AB7257">
        <v>0</v>
      </c>
      <c r="AC7257" s="68" t="s">
        <v>1508</v>
      </c>
      <c r="AD7257" s="68" t="s">
        <v>1645</v>
      </c>
      <c r="AE7257" t="s">
        <v>1507</v>
      </c>
    </row>
    <row r="7258" spans="1:31" ht="14.4" x14ac:dyDescent="0.3">
      <c r="A7258">
        <v>62</v>
      </c>
      <c r="B7258" t="s">
        <v>24</v>
      </c>
      <c r="C7258" t="s">
        <v>385</v>
      </c>
      <c r="D7258" t="s">
        <v>386</v>
      </c>
      <c r="E7258">
        <v>2015</v>
      </c>
      <c r="F7258" t="s">
        <v>938</v>
      </c>
      <c r="G7258" t="s">
        <v>1020</v>
      </c>
      <c r="H7258" s="3" t="s">
        <v>1021</v>
      </c>
      <c r="I7258" s="8">
        <v>-22.0975</v>
      </c>
      <c r="J7258" s="8">
        <v>-42.093888999999997</v>
      </c>
      <c r="K7258" s="5" t="s">
        <v>109</v>
      </c>
      <c r="L7258" t="s">
        <v>120</v>
      </c>
      <c r="M7258" t="s">
        <v>1022</v>
      </c>
      <c r="N7258" t="s">
        <v>1017</v>
      </c>
      <c r="O7258" s="12">
        <v>2007</v>
      </c>
      <c r="P7258" s="12">
        <v>4</v>
      </c>
      <c r="Q7258" s="12">
        <v>2009</v>
      </c>
      <c r="R7258" s="12">
        <v>7</v>
      </c>
      <c r="S7258">
        <v>28</v>
      </c>
      <c r="T7258" s="7">
        <v>9</v>
      </c>
      <c r="U7258">
        <v>5</v>
      </c>
      <c r="V7258" t="s">
        <v>53</v>
      </c>
      <c r="W7258">
        <f t="shared" si="94"/>
        <v>360</v>
      </c>
      <c r="X7258" s="5">
        <v>2</v>
      </c>
      <c r="Y7258" s="15" t="s">
        <v>48</v>
      </c>
      <c r="Z7258" t="s">
        <v>90</v>
      </c>
      <c r="AA7258" t="s">
        <v>91</v>
      </c>
      <c r="AB7258">
        <v>0</v>
      </c>
      <c r="AC7258" s="68" t="s">
        <v>1508</v>
      </c>
      <c r="AD7258" s="68" t="s">
        <v>1645</v>
      </c>
      <c r="AE7258" t="s">
        <v>1507</v>
      </c>
    </row>
    <row r="7259" spans="1:31" ht="14.4" x14ac:dyDescent="0.3">
      <c r="A7259">
        <v>62</v>
      </c>
      <c r="B7259" t="s">
        <v>24</v>
      </c>
      <c r="C7259" t="s">
        <v>385</v>
      </c>
      <c r="D7259" t="s">
        <v>386</v>
      </c>
      <c r="E7259">
        <v>2015</v>
      </c>
      <c r="F7259" t="s">
        <v>938</v>
      </c>
      <c r="G7259" t="s">
        <v>1020</v>
      </c>
      <c r="H7259" s="3" t="s">
        <v>1021</v>
      </c>
      <c r="I7259" s="8">
        <v>-22.0975</v>
      </c>
      <c r="J7259" s="8">
        <v>-42.093888999999997</v>
      </c>
      <c r="K7259" s="5" t="s">
        <v>109</v>
      </c>
      <c r="L7259" t="s">
        <v>120</v>
      </c>
      <c r="M7259" t="s">
        <v>1022</v>
      </c>
      <c r="N7259" t="s">
        <v>1017</v>
      </c>
      <c r="O7259" s="12">
        <v>2007</v>
      </c>
      <c r="P7259" s="12">
        <v>4</v>
      </c>
      <c r="Q7259" s="12">
        <v>2009</v>
      </c>
      <c r="R7259" s="12">
        <v>7</v>
      </c>
      <c r="S7259">
        <v>28</v>
      </c>
      <c r="T7259" s="7">
        <v>9</v>
      </c>
      <c r="U7259">
        <v>5</v>
      </c>
      <c r="V7259" t="s">
        <v>53</v>
      </c>
      <c r="W7259">
        <f t="shared" si="94"/>
        <v>360</v>
      </c>
      <c r="X7259" s="5">
        <v>2</v>
      </c>
      <c r="Y7259" s="15" t="s">
        <v>48</v>
      </c>
      <c r="Z7259" t="s">
        <v>55</v>
      </c>
      <c r="AA7259" t="s">
        <v>1065</v>
      </c>
      <c r="AB7259">
        <v>0</v>
      </c>
      <c r="AC7259" s="68" t="s">
        <v>1508</v>
      </c>
      <c r="AD7259" s="68" t="s">
        <v>1645</v>
      </c>
      <c r="AE7259" t="s">
        <v>1507</v>
      </c>
    </row>
    <row r="7260" spans="1:31" ht="14.4" x14ac:dyDescent="0.3">
      <c r="A7260">
        <v>62</v>
      </c>
      <c r="B7260" t="s">
        <v>24</v>
      </c>
      <c r="C7260" t="s">
        <v>385</v>
      </c>
      <c r="D7260" t="s">
        <v>386</v>
      </c>
      <c r="E7260">
        <v>2015</v>
      </c>
      <c r="F7260" t="s">
        <v>938</v>
      </c>
      <c r="G7260" t="s">
        <v>1020</v>
      </c>
      <c r="H7260" s="3" t="s">
        <v>1021</v>
      </c>
      <c r="I7260" s="8">
        <v>-22.0975</v>
      </c>
      <c r="J7260" s="8">
        <v>-42.093888999999997</v>
      </c>
      <c r="K7260" s="5" t="s">
        <v>109</v>
      </c>
      <c r="L7260" t="s">
        <v>120</v>
      </c>
      <c r="M7260" t="s">
        <v>1022</v>
      </c>
      <c r="N7260" t="s">
        <v>1017</v>
      </c>
      <c r="O7260" s="12">
        <v>2007</v>
      </c>
      <c r="P7260" s="12">
        <v>4</v>
      </c>
      <c r="Q7260" s="12">
        <v>2009</v>
      </c>
      <c r="R7260" s="12">
        <v>7</v>
      </c>
      <c r="S7260">
        <v>28</v>
      </c>
      <c r="T7260" s="7">
        <v>9</v>
      </c>
      <c r="U7260">
        <v>5</v>
      </c>
      <c r="V7260" t="s">
        <v>53</v>
      </c>
      <c r="W7260">
        <f t="shared" si="94"/>
        <v>360</v>
      </c>
      <c r="X7260" s="5">
        <v>2</v>
      </c>
      <c r="Y7260" s="15" t="s">
        <v>48</v>
      </c>
      <c r="Z7260" t="s">
        <v>55</v>
      </c>
      <c r="AA7260" t="s">
        <v>70</v>
      </c>
      <c r="AB7260">
        <v>0</v>
      </c>
      <c r="AC7260" s="68" t="s">
        <v>1508</v>
      </c>
      <c r="AD7260" s="68" t="s">
        <v>1645</v>
      </c>
      <c r="AE7260" t="s">
        <v>1507</v>
      </c>
    </row>
    <row r="7261" spans="1:31" ht="14.4" x14ac:dyDescent="0.3">
      <c r="A7261">
        <v>62</v>
      </c>
      <c r="B7261" t="s">
        <v>24</v>
      </c>
      <c r="C7261" t="s">
        <v>385</v>
      </c>
      <c r="D7261" t="s">
        <v>386</v>
      </c>
      <c r="E7261">
        <v>2015</v>
      </c>
      <c r="F7261" t="s">
        <v>938</v>
      </c>
      <c r="G7261" t="s">
        <v>1020</v>
      </c>
      <c r="H7261" s="3" t="s">
        <v>1021</v>
      </c>
      <c r="I7261" s="8">
        <v>-22.0975</v>
      </c>
      <c r="J7261" s="8">
        <v>-42.093888999999997</v>
      </c>
      <c r="K7261" s="5" t="s">
        <v>109</v>
      </c>
      <c r="L7261" t="s">
        <v>120</v>
      </c>
      <c r="M7261" t="s">
        <v>1022</v>
      </c>
      <c r="N7261" t="s">
        <v>1017</v>
      </c>
      <c r="O7261" s="12">
        <v>2007</v>
      </c>
      <c r="P7261" s="12">
        <v>4</v>
      </c>
      <c r="Q7261" s="12">
        <v>2009</v>
      </c>
      <c r="R7261" s="12">
        <v>7</v>
      </c>
      <c r="S7261">
        <v>28</v>
      </c>
      <c r="T7261" s="7">
        <v>9</v>
      </c>
      <c r="U7261">
        <v>5</v>
      </c>
      <c r="V7261" t="s">
        <v>53</v>
      </c>
      <c r="W7261">
        <f t="shared" si="94"/>
        <v>360</v>
      </c>
      <c r="X7261" s="5">
        <v>2</v>
      </c>
      <c r="Y7261" s="15" t="s">
        <v>48</v>
      </c>
      <c r="Z7261" t="s">
        <v>55</v>
      </c>
      <c r="AA7261" t="s">
        <v>1091</v>
      </c>
      <c r="AB7261">
        <v>0</v>
      </c>
      <c r="AC7261" s="68" t="s">
        <v>1508</v>
      </c>
      <c r="AD7261" s="68" t="s">
        <v>1645</v>
      </c>
      <c r="AE7261" t="s">
        <v>1507</v>
      </c>
    </row>
    <row r="7262" spans="1:31" ht="14.4" x14ac:dyDescent="0.3">
      <c r="A7262">
        <v>62</v>
      </c>
      <c r="B7262" t="s">
        <v>24</v>
      </c>
      <c r="C7262" t="s">
        <v>385</v>
      </c>
      <c r="D7262" t="s">
        <v>386</v>
      </c>
      <c r="E7262">
        <v>2015</v>
      </c>
      <c r="F7262" t="s">
        <v>938</v>
      </c>
      <c r="G7262" t="s">
        <v>1020</v>
      </c>
      <c r="H7262" s="3" t="s">
        <v>1021</v>
      </c>
      <c r="I7262" s="8">
        <v>-22.0975</v>
      </c>
      <c r="J7262" s="8">
        <v>-42.093888999999997</v>
      </c>
      <c r="K7262" s="5" t="s">
        <v>109</v>
      </c>
      <c r="L7262" t="s">
        <v>120</v>
      </c>
      <c r="M7262" t="s">
        <v>1022</v>
      </c>
      <c r="N7262" t="s">
        <v>1017</v>
      </c>
      <c r="O7262" s="12">
        <v>2007</v>
      </c>
      <c r="P7262" s="12">
        <v>4</v>
      </c>
      <c r="Q7262" s="12">
        <v>2009</v>
      </c>
      <c r="R7262" s="12">
        <v>7</v>
      </c>
      <c r="S7262">
        <v>28</v>
      </c>
      <c r="T7262" s="7">
        <v>9</v>
      </c>
      <c r="U7262">
        <v>5</v>
      </c>
      <c r="V7262" t="s">
        <v>53</v>
      </c>
      <c r="W7262">
        <f t="shared" si="94"/>
        <v>360</v>
      </c>
      <c r="X7262" s="5">
        <v>2</v>
      </c>
      <c r="Y7262" s="15" t="s">
        <v>48</v>
      </c>
      <c r="Z7262" t="s">
        <v>55</v>
      </c>
      <c r="AA7262" t="s">
        <v>76</v>
      </c>
      <c r="AB7262">
        <v>0</v>
      </c>
      <c r="AC7262" s="68" t="s">
        <v>1508</v>
      </c>
      <c r="AD7262" s="68" t="s">
        <v>1645</v>
      </c>
      <c r="AE7262" t="s">
        <v>1507</v>
      </c>
    </row>
    <row r="7263" spans="1:31" ht="14.4" x14ac:dyDescent="0.3">
      <c r="A7263">
        <v>62</v>
      </c>
      <c r="B7263" t="s">
        <v>24</v>
      </c>
      <c r="C7263" t="s">
        <v>385</v>
      </c>
      <c r="D7263" t="s">
        <v>386</v>
      </c>
      <c r="E7263">
        <v>2015</v>
      </c>
      <c r="F7263" t="s">
        <v>938</v>
      </c>
      <c r="G7263" t="s">
        <v>1020</v>
      </c>
      <c r="H7263" s="3" t="s">
        <v>1021</v>
      </c>
      <c r="I7263" s="8">
        <v>-22.0975</v>
      </c>
      <c r="J7263" s="8">
        <v>-42.093888999999997</v>
      </c>
      <c r="K7263" s="5" t="s">
        <v>109</v>
      </c>
      <c r="L7263" t="s">
        <v>120</v>
      </c>
      <c r="M7263" t="s">
        <v>1022</v>
      </c>
      <c r="N7263" t="s">
        <v>1017</v>
      </c>
      <c r="O7263" s="12">
        <v>2007</v>
      </c>
      <c r="P7263" s="12">
        <v>4</v>
      </c>
      <c r="Q7263" s="12">
        <v>2009</v>
      </c>
      <c r="R7263" s="12">
        <v>7</v>
      </c>
      <c r="S7263">
        <v>28</v>
      </c>
      <c r="T7263" s="7">
        <v>9</v>
      </c>
      <c r="U7263">
        <v>5</v>
      </c>
      <c r="V7263" t="s">
        <v>53</v>
      </c>
      <c r="W7263">
        <f t="shared" si="94"/>
        <v>360</v>
      </c>
      <c r="X7263" s="5">
        <v>2</v>
      </c>
      <c r="Y7263" s="15" t="s">
        <v>48</v>
      </c>
      <c r="Z7263" t="s">
        <v>49</v>
      </c>
      <c r="AA7263" t="s">
        <v>52</v>
      </c>
      <c r="AB7263">
        <v>0</v>
      </c>
      <c r="AC7263" s="68" t="s">
        <v>1508</v>
      </c>
      <c r="AD7263" s="68" t="s">
        <v>1645</v>
      </c>
      <c r="AE7263" t="s">
        <v>1507</v>
      </c>
    </row>
    <row r="7264" spans="1:31" ht="14.4" x14ac:dyDescent="0.3">
      <c r="A7264">
        <v>62</v>
      </c>
      <c r="B7264" t="s">
        <v>24</v>
      </c>
      <c r="C7264" t="s">
        <v>385</v>
      </c>
      <c r="D7264" t="s">
        <v>386</v>
      </c>
      <c r="E7264">
        <v>2015</v>
      </c>
      <c r="F7264" t="s">
        <v>938</v>
      </c>
      <c r="G7264" t="s">
        <v>1023</v>
      </c>
      <c r="H7264" s="3" t="s">
        <v>1024</v>
      </c>
      <c r="I7264" s="8">
        <v>-22.0975</v>
      </c>
      <c r="J7264" s="8">
        <v>-42.093888999999997</v>
      </c>
      <c r="K7264" s="5" t="s">
        <v>109</v>
      </c>
      <c r="L7264" t="s">
        <v>120</v>
      </c>
      <c r="M7264" t="s">
        <v>1022</v>
      </c>
      <c r="N7264" t="s">
        <v>1017</v>
      </c>
      <c r="O7264" s="12">
        <v>2007</v>
      </c>
      <c r="P7264" s="12">
        <v>4</v>
      </c>
      <c r="Q7264" s="12">
        <v>2009</v>
      </c>
      <c r="R7264" s="12">
        <v>7</v>
      </c>
      <c r="S7264">
        <v>28</v>
      </c>
      <c r="T7264" s="7">
        <v>9</v>
      </c>
      <c r="U7264">
        <v>5</v>
      </c>
      <c r="V7264" t="s">
        <v>53</v>
      </c>
      <c r="W7264">
        <f t="shared" si="94"/>
        <v>360</v>
      </c>
      <c r="X7264" s="5">
        <v>2</v>
      </c>
      <c r="Y7264" s="15" t="s">
        <v>48</v>
      </c>
      <c r="Z7264" t="s">
        <v>83</v>
      </c>
      <c r="AA7264" t="s">
        <v>87</v>
      </c>
      <c r="AB7264">
        <v>36</v>
      </c>
      <c r="AC7264" s="68" t="s">
        <v>1508</v>
      </c>
      <c r="AD7264" s="68" t="s">
        <v>1645</v>
      </c>
      <c r="AE7264" t="s">
        <v>1507</v>
      </c>
    </row>
    <row r="7265" spans="1:31" ht="14.4" x14ac:dyDescent="0.3">
      <c r="A7265">
        <v>62</v>
      </c>
      <c r="B7265" t="s">
        <v>24</v>
      </c>
      <c r="C7265" t="s">
        <v>385</v>
      </c>
      <c r="D7265" t="s">
        <v>386</v>
      </c>
      <c r="E7265">
        <v>2015</v>
      </c>
      <c r="F7265" t="s">
        <v>938</v>
      </c>
      <c r="G7265" t="s">
        <v>1023</v>
      </c>
      <c r="H7265" s="3" t="s">
        <v>1024</v>
      </c>
      <c r="I7265" s="8">
        <v>-22.0975</v>
      </c>
      <c r="J7265" s="8">
        <v>-42.093888999999997</v>
      </c>
      <c r="K7265" s="5" t="s">
        <v>109</v>
      </c>
      <c r="L7265" t="s">
        <v>120</v>
      </c>
      <c r="M7265" t="s">
        <v>1022</v>
      </c>
      <c r="N7265" t="s">
        <v>1017</v>
      </c>
      <c r="O7265" s="12">
        <v>2007</v>
      </c>
      <c r="P7265" s="12">
        <v>4</v>
      </c>
      <c r="Q7265" s="12">
        <v>2009</v>
      </c>
      <c r="R7265" s="12">
        <v>7</v>
      </c>
      <c r="S7265">
        <v>28</v>
      </c>
      <c r="T7265" s="7">
        <v>9</v>
      </c>
      <c r="U7265">
        <v>5</v>
      </c>
      <c r="V7265" t="s">
        <v>53</v>
      </c>
      <c r="W7265">
        <f t="shared" si="94"/>
        <v>360</v>
      </c>
      <c r="X7265" s="5">
        <v>2</v>
      </c>
      <c r="Y7265" s="15" t="s">
        <v>48</v>
      </c>
      <c r="Z7265" t="s">
        <v>55</v>
      </c>
      <c r="AA7265" t="s">
        <v>56</v>
      </c>
      <c r="AB7265">
        <v>3</v>
      </c>
      <c r="AC7265" s="68" t="s">
        <v>1508</v>
      </c>
      <c r="AD7265" s="68" t="s">
        <v>1645</v>
      </c>
      <c r="AE7265" t="s">
        <v>1507</v>
      </c>
    </row>
    <row r="7266" spans="1:31" ht="14.4" x14ac:dyDescent="0.3">
      <c r="A7266">
        <v>62</v>
      </c>
      <c r="B7266" t="s">
        <v>24</v>
      </c>
      <c r="C7266" t="s">
        <v>385</v>
      </c>
      <c r="D7266" t="s">
        <v>386</v>
      </c>
      <c r="E7266">
        <v>2015</v>
      </c>
      <c r="F7266" t="s">
        <v>938</v>
      </c>
      <c r="G7266" t="s">
        <v>1023</v>
      </c>
      <c r="H7266" s="3" t="s">
        <v>1024</v>
      </c>
      <c r="I7266" s="8">
        <v>-22.0975</v>
      </c>
      <c r="J7266" s="8">
        <v>-42.093888999999997</v>
      </c>
      <c r="K7266" s="5" t="s">
        <v>109</v>
      </c>
      <c r="L7266" t="s">
        <v>120</v>
      </c>
      <c r="M7266" t="s">
        <v>1022</v>
      </c>
      <c r="N7266" t="s">
        <v>1017</v>
      </c>
      <c r="O7266" s="12">
        <v>2007</v>
      </c>
      <c r="P7266" s="12">
        <v>4</v>
      </c>
      <c r="Q7266" s="12">
        <v>2009</v>
      </c>
      <c r="R7266" s="12">
        <v>7</v>
      </c>
      <c r="S7266">
        <v>28</v>
      </c>
      <c r="T7266" s="7">
        <v>9</v>
      </c>
      <c r="U7266">
        <v>5</v>
      </c>
      <c r="V7266" t="s">
        <v>53</v>
      </c>
      <c r="W7266">
        <f t="shared" si="94"/>
        <v>360</v>
      </c>
      <c r="X7266" s="5">
        <v>2</v>
      </c>
      <c r="Y7266" s="15" t="s">
        <v>48</v>
      </c>
      <c r="Z7266" t="s">
        <v>83</v>
      </c>
      <c r="AA7266" t="s">
        <v>84</v>
      </c>
      <c r="AB7266">
        <v>11</v>
      </c>
      <c r="AC7266" s="68" t="s">
        <v>1508</v>
      </c>
      <c r="AD7266" s="68" t="s">
        <v>1645</v>
      </c>
      <c r="AE7266" t="s">
        <v>1507</v>
      </c>
    </row>
    <row r="7267" spans="1:31" ht="14.4" x14ac:dyDescent="0.3">
      <c r="A7267">
        <v>62</v>
      </c>
      <c r="B7267" t="s">
        <v>24</v>
      </c>
      <c r="C7267" t="s">
        <v>385</v>
      </c>
      <c r="D7267" t="s">
        <v>386</v>
      </c>
      <c r="E7267">
        <v>2015</v>
      </c>
      <c r="F7267" t="s">
        <v>938</v>
      </c>
      <c r="G7267" t="s">
        <v>1023</v>
      </c>
      <c r="H7267" s="3" t="s">
        <v>1024</v>
      </c>
      <c r="I7267" s="8">
        <v>-22.0975</v>
      </c>
      <c r="J7267" s="8">
        <v>-42.093888999999997</v>
      </c>
      <c r="K7267" s="5" t="s">
        <v>109</v>
      </c>
      <c r="L7267" t="s">
        <v>120</v>
      </c>
      <c r="M7267" t="s">
        <v>1022</v>
      </c>
      <c r="N7267" t="s">
        <v>1017</v>
      </c>
      <c r="O7267" s="12">
        <v>2007</v>
      </c>
      <c r="P7267" s="12">
        <v>4</v>
      </c>
      <c r="Q7267" s="12">
        <v>2009</v>
      </c>
      <c r="R7267" s="12">
        <v>7</v>
      </c>
      <c r="S7267">
        <v>28</v>
      </c>
      <c r="T7267" s="7">
        <v>9</v>
      </c>
      <c r="U7267">
        <v>5</v>
      </c>
      <c r="V7267" t="s">
        <v>53</v>
      </c>
      <c r="W7267">
        <f t="shared" si="94"/>
        <v>360</v>
      </c>
      <c r="X7267" s="5">
        <v>2</v>
      </c>
      <c r="Y7267" s="15" t="s">
        <v>48</v>
      </c>
      <c r="Z7267" t="s">
        <v>55</v>
      </c>
      <c r="AA7267" t="s">
        <v>73</v>
      </c>
      <c r="AB7267">
        <v>3</v>
      </c>
      <c r="AC7267" s="68" t="s">
        <v>1508</v>
      </c>
      <c r="AD7267" s="68" t="s">
        <v>1645</v>
      </c>
      <c r="AE7267" t="s">
        <v>1507</v>
      </c>
    </row>
    <row r="7268" spans="1:31" ht="14.4" x14ac:dyDescent="0.3">
      <c r="A7268">
        <v>62</v>
      </c>
      <c r="B7268" t="s">
        <v>24</v>
      </c>
      <c r="C7268" t="s">
        <v>385</v>
      </c>
      <c r="D7268" t="s">
        <v>386</v>
      </c>
      <c r="E7268">
        <v>2015</v>
      </c>
      <c r="F7268" t="s">
        <v>938</v>
      </c>
      <c r="G7268" t="s">
        <v>1023</v>
      </c>
      <c r="H7268" s="3" t="s">
        <v>1024</v>
      </c>
      <c r="I7268" s="8">
        <v>-22.0975</v>
      </c>
      <c r="J7268" s="8">
        <v>-42.093888999999997</v>
      </c>
      <c r="K7268" s="5" t="s">
        <v>109</v>
      </c>
      <c r="L7268" t="s">
        <v>120</v>
      </c>
      <c r="M7268" t="s">
        <v>1022</v>
      </c>
      <c r="N7268" t="s">
        <v>1017</v>
      </c>
      <c r="O7268" s="12">
        <v>2007</v>
      </c>
      <c r="P7268" s="12">
        <v>4</v>
      </c>
      <c r="Q7268" s="12">
        <v>2009</v>
      </c>
      <c r="R7268" s="12">
        <v>7</v>
      </c>
      <c r="S7268">
        <v>28</v>
      </c>
      <c r="T7268" s="7">
        <v>9</v>
      </c>
      <c r="U7268">
        <v>5</v>
      </c>
      <c r="V7268" t="s">
        <v>53</v>
      </c>
      <c r="W7268">
        <f t="shared" si="94"/>
        <v>360</v>
      </c>
      <c r="X7268" s="5">
        <v>2</v>
      </c>
      <c r="Y7268" s="15" t="s">
        <v>48</v>
      </c>
      <c r="Z7268" t="s">
        <v>55</v>
      </c>
      <c r="AA7268" t="s">
        <v>62</v>
      </c>
      <c r="AB7268">
        <v>1</v>
      </c>
      <c r="AC7268" s="68" t="s">
        <v>1508</v>
      </c>
      <c r="AD7268" s="68" t="s">
        <v>1645</v>
      </c>
      <c r="AE7268" t="s">
        <v>1507</v>
      </c>
    </row>
    <row r="7269" spans="1:31" ht="14.4" x14ac:dyDescent="0.3">
      <c r="A7269">
        <v>62</v>
      </c>
      <c r="B7269" t="s">
        <v>24</v>
      </c>
      <c r="C7269" t="s">
        <v>385</v>
      </c>
      <c r="D7269" t="s">
        <v>386</v>
      </c>
      <c r="E7269">
        <v>2015</v>
      </c>
      <c r="F7269" t="s">
        <v>938</v>
      </c>
      <c r="G7269" t="s">
        <v>1023</v>
      </c>
      <c r="H7269" s="3" t="s">
        <v>1024</v>
      </c>
      <c r="I7269" s="8">
        <v>-22.0975</v>
      </c>
      <c r="J7269" s="8">
        <v>-42.093888999999997</v>
      </c>
      <c r="K7269" s="5" t="s">
        <v>109</v>
      </c>
      <c r="L7269" t="s">
        <v>120</v>
      </c>
      <c r="M7269" t="s">
        <v>1022</v>
      </c>
      <c r="N7269" t="s">
        <v>1017</v>
      </c>
      <c r="O7269" s="12">
        <v>2007</v>
      </c>
      <c r="P7269" s="12">
        <v>4</v>
      </c>
      <c r="Q7269" s="12">
        <v>2009</v>
      </c>
      <c r="R7269" s="12">
        <v>7</v>
      </c>
      <c r="S7269">
        <v>28</v>
      </c>
      <c r="T7269" s="7">
        <v>9</v>
      </c>
      <c r="U7269">
        <v>5</v>
      </c>
      <c r="V7269" t="s">
        <v>53</v>
      </c>
      <c r="W7269">
        <f t="shared" si="94"/>
        <v>360</v>
      </c>
      <c r="X7269" s="5">
        <v>2</v>
      </c>
      <c r="Y7269" s="15" t="s">
        <v>48</v>
      </c>
      <c r="Z7269" t="s">
        <v>55</v>
      </c>
      <c r="AA7269" t="s">
        <v>59</v>
      </c>
      <c r="AB7269">
        <v>0</v>
      </c>
      <c r="AC7269" s="68" t="s">
        <v>1508</v>
      </c>
      <c r="AD7269" s="68" t="s">
        <v>1645</v>
      </c>
      <c r="AE7269" t="s">
        <v>1507</v>
      </c>
    </row>
    <row r="7270" spans="1:31" ht="14.4" x14ac:dyDescent="0.3">
      <c r="A7270">
        <v>62</v>
      </c>
      <c r="B7270" t="s">
        <v>24</v>
      </c>
      <c r="C7270" t="s">
        <v>385</v>
      </c>
      <c r="D7270" t="s">
        <v>386</v>
      </c>
      <c r="E7270">
        <v>2015</v>
      </c>
      <c r="F7270" t="s">
        <v>938</v>
      </c>
      <c r="G7270" t="s">
        <v>1023</v>
      </c>
      <c r="H7270" s="3" t="s">
        <v>1024</v>
      </c>
      <c r="I7270" s="8">
        <v>-22.0975</v>
      </c>
      <c r="J7270" s="8">
        <v>-42.093888999999997</v>
      </c>
      <c r="K7270" s="5" t="s">
        <v>109</v>
      </c>
      <c r="L7270" t="s">
        <v>120</v>
      </c>
      <c r="M7270" t="s">
        <v>1022</v>
      </c>
      <c r="N7270" t="s">
        <v>1017</v>
      </c>
      <c r="O7270" s="12">
        <v>2007</v>
      </c>
      <c r="P7270" s="12">
        <v>4</v>
      </c>
      <c r="Q7270" s="12">
        <v>2009</v>
      </c>
      <c r="R7270" s="12">
        <v>7</v>
      </c>
      <c r="S7270">
        <v>28</v>
      </c>
      <c r="T7270" s="7">
        <v>9</v>
      </c>
      <c r="U7270">
        <v>5</v>
      </c>
      <c r="V7270" t="s">
        <v>53</v>
      </c>
      <c r="W7270">
        <f t="shared" si="94"/>
        <v>360</v>
      </c>
      <c r="X7270" s="5">
        <v>2</v>
      </c>
      <c r="Y7270" s="15" t="s">
        <v>48</v>
      </c>
      <c r="Z7270" t="s">
        <v>90</v>
      </c>
      <c r="AA7270" t="s">
        <v>91</v>
      </c>
      <c r="AB7270">
        <v>0</v>
      </c>
      <c r="AC7270" s="68" t="s">
        <v>1508</v>
      </c>
      <c r="AD7270" s="68" t="s">
        <v>1645</v>
      </c>
      <c r="AE7270" t="s">
        <v>1507</v>
      </c>
    </row>
    <row r="7271" spans="1:31" ht="14.4" x14ac:dyDescent="0.3">
      <c r="A7271">
        <v>62</v>
      </c>
      <c r="B7271" t="s">
        <v>24</v>
      </c>
      <c r="C7271" t="s">
        <v>385</v>
      </c>
      <c r="D7271" t="s">
        <v>386</v>
      </c>
      <c r="E7271">
        <v>2015</v>
      </c>
      <c r="F7271" t="s">
        <v>938</v>
      </c>
      <c r="G7271" t="s">
        <v>1023</v>
      </c>
      <c r="H7271" s="3" t="s">
        <v>1024</v>
      </c>
      <c r="I7271" s="8">
        <v>-22.0975</v>
      </c>
      <c r="J7271" s="8">
        <v>-42.093888999999997</v>
      </c>
      <c r="K7271" s="5" t="s">
        <v>109</v>
      </c>
      <c r="L7271" t="s">
        <v>120</v>
      </c>
      <c r="M7271" t="s">
        <v>1022</v>
      </c>
      <c r="N7271" t="s">
        <v>1017</v>
      </c>
      <c r="O7271" s="12">
        <v>2007</v>
      </c>
      <c r="P7271" s="12">
        <v>4</v>
      </c>
      <c r="Q7271" s="12">
        <v>2009</v>
      </c>
      <c r="R7271" s="12">
        <v>7</v>
      </c>
      <c r="S7271">
        <v>28</v>
      </c>
      <c r="T7271" s="7">
        <v>9</v>
      </c>
      <c r="U7271">
        <v>5</v>
      </c>
      <c r="V7271" t="s">
        <v>53</v>
      </c>
      <c r="W7271">
        <f t="shared" si="94"/>
        <v>360</v>
      </c>
      <c r="X7271" s="5">
        <v>2</v>
      </c>
      <c r="Y7271" s="15" t="s">
        <v>48</v>
      </c>
      <c r="Z7271" t="s">
        <v>55</v>
      </c>
      <c r="AA7271" t="s">
        <v>1065</v>
      </c>
      <c r="AB7271">
        <v>2</v>
      </c>
      <c r="AC7271" s="68" t="s">
        <v>1508</v>
      </c>
      <c r="AD7271" s="68" t="s">
        <v>1645</v>
      </c>
      <c r="AE7271" t="s">
        <v>1507</v>
      </c>
    </row>
    <row r="7272" spans="1:31" ht="14.4" x14ac:dyDescent="0.3">
      <c r="A7272">
        <v>62</v>
      </c>
      <c r="B7272" t="s">
        <v>24</v>
      </c>
      <c r="C7272" t="s">
        <v>385</v>
      </c>
      <c r="D7272" t="s">
        <v>386</v>
      </c>
      <c r="E7272">
        <v>2015</v>
      </c>
      <c r="F7272" t="s">
        <v>938</v>
      </c>
      <c r="G7272" t="s">
        <v>1023</v>
      </c>
      <c r="H7272" s="3" t="s">
        <v>1024</v>
      </c>
      <c r="I7272" s="8">
        <v>-22.0975</v>
      </c>
      <c r="J7272" s="8">
        <v>-42.093888999999997</v>
      </c>
      <c r="K7272" s="5" t="s">
        <v>109</v>
      </c>
      <c r="L7272" t="s">
        <v>120</v>
      </c>
      <c r="M7272" t="s">
        <v>1022</v>
      </c>
      <c r="N7272" t="s">
        <v>1017</v>
      </c>
      <c r="O7272" s="12">
        <v>2007</v>
      </c>
      <c r="P7272" s="12">
        <v>4</v>
      </c>
      <c r="Q7272" s="12">
        <v>2009</v>
      </c>
      <c r="R7272" s="12">
        <v>7</v>
      </c>
      <c r="S7272">
        <v>28</v>
      </c>
      <c r="T7272" s="7">
        <v>9</v>
      </c>
      <c r="U7272">
        <v>5</v>
      </c>
      <c r="V7272" t="s">
        <v>53</v>
      </c>
      <c r="W7272">
        <f t="shared" si="94"/>
        <v>360</v>
      </c>
      <c r="X7272" s="5">
        <v>2</v>
      </c>
      <c r="Y7272" s="15" t="s">
        <v>48</v>
      </c>
      <c r="Z7272" t="s">
        <v>55</v>
      </c>
      <c r="AA7272" t="s">
        <v>70</v>
      </c>
      <c r="AB7272">
        <v>0</v>
      </c>
      <c r="AC7272" s="68" t="s">
        <v>1508</v>
      </c>
      <c r="AD7272" s="68" t="s">
        <v>1645</v>
      </c>
      <c r="AE7272" t="s">
        <v>1507</v>
      </c>
    </row>
    <row r="7273" spans="1:31" ht="14.4" x14ac:dyDescent="0.3">
      <c r="A7273">
        <v>62</v>
      </c>
      <c r="B7273" t="s">
        <v>24</v>
      </c>
      <c r="C7273" t="s">
        <v>385</v>
      </c>
      <c r="D7273" t="s">
        <v>386</v>
      </c>
      <c r="E7273">
        <v>2015</v>
      </c>
      <c r="F7273" t="s">
        <v>938</v>
      </c>
      <c r="G7273" t="s">
        <v>1023</v>
      </c>
      <c r="H7273" s="3" t="s">
        <v>1024</v>
      </c>
      <c r="I7273" s="8">
        <v>-22.0975</v>
      </c>
      <c r="J7273" s="8">
        <v>-42.093888999999997</v>
      </c>
      <c r="K7273" s="5" t="s">
        <v>109</v>
      </c>
      <c r="L7273" t="s">
        <v>120</v>
      </c>
      <c r="M7273" t="s">
        <v>1022</v>
      </c>
      <c r="N7273" t="s">
        <v>1017</v>
      </c>
      <c r="O7273" s="12">
        <v>2007</v>
      </c>
      <c r="P7273" s="12">
        <v>4</v>
      </c>
      <c r="Q7273" s="12">
        <v>2009</v>
      </c>
      <c r="R7273" s="12">
        <v>7</v>
      </c>
      <c r="S7273">
        <v>28</v>
      </c>
      <c r="T7273" s="7">
        <v>9</v>
      </c>
      <c r="U7273">
        <v>5</v>
      </c>
      <c r="V7273" t="s">
        <v>53</v>
      </c>
      <c r="W7273">
        <f t="shared" si="94"/>
        <v>360</v>
      </c>
      <c r="X7273" s="5">
        <v>2</v>
      </c>
      <c r="Y7273" s="15" t="s">
        <v>48</v>
      </c>
      <c r="Z7273" t="s">
        <v>55</v>
      </c>
      <c r="AA7273" t="s">
        <v>1091</v>
      </c>
      <c r="AB7273">
        <v>0</v>
      </c>
      <c r="AC7273" s="68" t="s">
        <v>1508</v>
      </c>
      <c r="AD7273" s="68" t="s">
        <v>1645</v>
      </c>
      <c r="AE7273" t="s">
        <v>1507</v>
      </c>
    </row>
    <row r="7274" spans="1:31" ht="14.4" x14ac:dyDescent="0.3">
      <c r="A7274">
        <v>62</v>
      </c>
      <c r="B7274" t="s">
        <v>24</v>
      </c>
      <c r="C7274" t="s">
        <v>385</v>
      </c>
      <c r="D7274" t="s">
        <v>386</v>
      </c>
      <c r="E7274">
        <v>2015</v>
      </c>
      <c r="F7274" t="s">
        <v>938</v>
      </c>
      <c r="G7274" t="s">
        <v>1023</v>
      </c>
      <c r="H7274" s="3" t="s">
        <v>1024</v>
      </c>
      <c r="I7274" s="8">
        <v>-22.0975</v>
      </c>
      <c r="J7274" s="8">
        <v>-42.093888999999997</v>
      </c>
      <c r="K7274" s="5" t="s">
        <v>109</v>
      </c>
      <c r="L7274" t="s">
        <v>120</v>
      </c>
      <c r="M7274" t="s">
        <v>1022</v>
      </c>
      <c r="N7274" t="s">
        <v>1017</v>
      </c>
      <c r="O7274" s="12">
        <v>2007</v>
      </c>
      <c r="P7274" s="12">
        <v>4</v>
      </c>
      <c r="Q7274" s="12">
        <v>2009</v>
      </c>
      <c r="R7274" s="12">
        <v>7</v>
      </c>
      <c r="S7274">
        <v>28</v>
      </c>
      <c r="T7274" s="7">
        <v>9</v>
      </c>
      <c r="U7274">
        <v>5</v>
      </c>
      <c r="V7274" t="s">
        <v>53</v>
      </c>
      <c r="W7274">
        <f t="shared" si="94"/>
        <v>360</v>
      </c>
      <c r="X7274" s="5">
        <v>2</v>
      </c>
      <c r="Y7274" s="15" t="s">
        <v>48</v>
      </c>
      <c r="Z7274" t="s">
        <v>55</v>
      </c>
      <c r="AA7274" t="s">
        <v>76</v>
      </c>
      <c r="AB7274">
        <v>0</v>
      </c>
      <c r="AC7274" s="68" t="s">
        <v>1508</v>
      </c>
      <c r="AD7274" s="68" t="s">
        <v>1645</v>
      </c>
      <c r="AE7274" t="s">
        <v>1507</v>
      </c>
    </row>
    <row r="7275" spans="1:31" ht="14.4" x14ac:dyDescent="0.3">
      <c r="A7275">
        <v>62</v>
      </c>
      <c r="B7275" t="s">
        <v>24</v>
      </c>
      <c r="C7275" t="s">
        <v>385</v>
      </c>
      <c r="D7275" t="s">
        <v>386</v>
      </c>
      <c r="E7275">
        <v>2015</v>
      </c>
      <c r="F7275" t="s">
        <v>938</v>
      </c>
      <c r="G7275" t="s">
        <v>1023</v>
      </c>
      <c r="H7275" s="3" t="s">
        <v>1024</v>
      </c>
      <c r="I7275" s="8">
        <v>-22.0975</v>
      </c>
      <c r="J7275" s="8">
        <v>-42.093888999999997</v>
      </c>
      <c r="K7275" s="5" t="s">
        <v>109</v>
      </c>
      <c r="L7275" t="s">
        <v>120</v>
      </c>
      <c r="M7275" t="s">
        <v>1022</v>
      </c>
      <c r="N7275" t="s">
        <v>1017</v>
      </c>
      <c r="O7275" s="12">
        <v>2007</v>
      </c>
      <c r="P7275" s="12">
        <v>4</v>
      </c>
      <c r="Q7275" s="12">
        <v>2009</v>
      </c>
      <c r="R7275" s="12">
        <v>7</v>
      </c>
      <c r="S7275">
        <v>28</v>
      </c>
      <c r="T7275" s="7">
        <v>9</v>
      </c>
      <c r="U7275">
        <v>5</v>
      </c>
      <c r="V7275" t="s">
        <v>53</v>
      </c>
      <c r="W7275">
        <f t="shared" si="94"/>
        <v>360</v>
      </c>
      <c r="X7275" s="5">
        <v>2</v>
      </c>
      <c r="Y7275" s="15" t="s">
        <v>48</v>
      </c>
      <c r="Z7275" t="s">
        <v>49</v>
      </c>
      <c r="AA7275" t="s">
        <v>52</v>
      </c>
      <c r="AB7275">
        <v>0</v>
      </c>
      <c r="AC7275" s="68" t="s">
        <v>1508</v>
      </c>
      <c r="AD7275" s="68" t="s">
        <v>1645</v>
      </c>
      <c r="AE7275" t="s">
        <v>1507</v>
      </c>
    </row>
    <row r="7276" spans="1:31" ht="14.4" x14ac:dyDescent="0.3">
      <c r="A7276">
        <v>63</v>
      </c>
      <c r="B7276" t="s">
        <v>24</v>
      </c>
      <c r="C7276" t="s">
        <v>1025</v>
      </c>
      <c r="D7276" t="s">
        <v>37</v>
      </c>
      <c r="E7276">
        <v>2013</v>
      </c>
      <c r="F7276" t="s">
        <v>1026</v>
      </c>
      <c r="G7276" t="s">
        <v>1027</v>
      </c>
      <c r="H7276" s="3" t="s">
        <v>1028</v>
      </c>
      <c r="I7276" s="8">
        <v>-23.364360999999999</v>
      </c>
      <c r="J7276" s="8">
        <v>-44.832472000000003</v>
      </c>
      <c r="K7276">
        <v>475000000</v>
      </c>
      <c r="L7276" t="s">
        <v>110</v>
      </c>
      <c r="M7276" t="s">
        <v>887</v>
      </c>
      <c r="N7276" t="s">
        <v>1029</v>
      </c>
      <c r="O7276" s="12">
        <v>2007</v>
      </c>
      <c r="P7276" s="12">
        <v>8</v>
      </c>
      <c r="Q7276" s="12">
        <v>2008</v>
      </c>
      <c r="R7276" s="12">
        <v>7</v>
      </c>
      <c r="S7276">
        <v>12</v>
      </c>
      <c r="T7276" s="7">
        <v>12</v>
      </c>
      <c r="U7276">
        <v>3</v>
      </c>
      <c r="V7276" t="s">
        <v>82</v>
      </c>
      <c r="W7276">
        <f t="shared" si="94"/>
        <v>360</v>
      </c>
      <c r="X7276" s="5">
        <v>1</v>
      </c>
      <c r="Y7276" s="15" t="s">
        <v>48</v>
      </c>
      <c r="Z7276" t="s">
        <v>49</v>
      </c>
      <c r="AA7276" t="s">
        <v>235</v>
      </c>
      <c r="AB7276">
        <v>0</v>
      </c>
      <c r="AC7276" s="3" t="s">
        <v>1509</v>
      </c>
      <c r="AD7276" s="3" t="s">
        <v>1509</v>
      </c>
    </row>
    <row r="7277" spans="1:31" ht="14.4" x14ac:dyDescent="0.3">
      <c r="A7277">
        <v>63</v>
      </c>
      <c r="B7277" t="s">
        <v>24</v>
      </c>
      <c r="C7277" t="s">
        <v>1025</v>
      </c>
      <c r="D7277" t="s">
        <v>37</v>
      </c>
      <c r="E7277">
        <v>2013</v>
      </c>
      <c r="F7277" t="s">
        <v>1026</v>
      </c>
      <c r="G7277" t="s">
        <v>1027</v>
      </c>
      <c r="H7277" s="3" t="s">
        <v>1028</v>
      </c>
      <c r="I7277" s="8">
        <v>-23.364360999999999</v>
      </c>
      <c r="J7277" s="8">
        <v>-44.832472000000003</v>
      </c>
      <c r="K7277">
        <v>475000000</v>
      </c>
      <c r="L7277" t="s">
        <v>110</v>
      </c>
      <c r="M7277" t="s">
        <v>887</v>
      </c>
      <c r="N7277" t="s">
        <v>1029</v>
      </c>
      <c r="O7277" s="12">
        <v>2007</v>
      </c>
      <c r="P7277" s="12">
        <v>8</v>
      </c>
      <c r="Q7277" s="12">
        <v>2008</v>
      </c>
      <c r="R7277" s="12">
        <v>7</v>
      </c>
      <c r="S7277">
        <v>12</v>
      </c>
      <c r="T7277" s="7">
        <v>12</v>
      </c>
      <c r="U7277">
        <v>3</v>
      </c>
      <c r="V7277" t="s">
        <v>82</v>
      </c>
      <c r="W7277">
        <f t="shared" si="94"/>
        <v>360</v>
      </c>
      <c r="X7277" s="5">
        <v>1</v>
      </c>
      <c r="Y7277" s="15" t="s">
        <v>48</v>
      </c>
      <c r="Z7277" t="s">
        <v>49</v>
      </c>
      <c r="AA7277" t="s">
        <v>1215</v>
      </c>
      <c r="AB7277">
        <v>3</v>
      </c>
      <c r="AC7277" s="3" t="s">
        <v>1509</v>
      </c>
      <c r="AD7277" s="3" t="s">
        <v>1509</v>
      </c>
    </row>
    <row r="7278" spans="1:31" ht="14.4" x14ac:dyDescent="0.3">
      <c r="A7278">
        <v>63</v>
      </c>
      <c r="B7278" t="s">
        <v>24</v>
      </c>
      <c r="C7278" t="s">
        <v>1025</v>
      </c>
      <c r="D7278" t="s">
        <v>37</v>
      </c>
      <c r="E7278">
        <v>2013</v>
      </c>
      <c r="F7278" t="s">
        <v>1026</v>
      </c>
      <c r="G7278" t="s">
        <v>1027</v>
      </c>
      <c r="H7278" s="3" t="s">
        <v>1028</v>
      </c>
      <c r="I7278" s="8">
        <v>-23.364360999999999</v>
      </c>
      <c r="J7278" s="8">
        <v>-44.832472000000003</v>
      </c>
      <c r="K7278">
        <v>475000000</v>
      </c>
      <c r="L7278" t="s">
        <v>110</v>
      </c>
      <c r="M7278" t="s">
        <v>887</v>
      </c>
      <c r="N7278" t="s">
        <v>1029</v>
      </c>
      <c r="O7278" s="12">
        <v>2007</v>
      </c>
      <c r="P7278" s="12">
        <v>8</v>
      </c>
      <c r="Q7278" s="12">
        <v>2008</v>
      </c>
      <c r="R7278" s="12">
        <v>7</v>
      </c>
      <c r="S7278">
        <v>12</v>
      </c>
      <c r="T7278" s="7">
        <v>12</v>
      </c>
      <c r="U7278">
        <v>3</v>
      </c>
      <c r="V7278" t="s">
        <v>82</v>
      </c>
      <c r="W7278">
        <f t="shared" si="94"/>
        <v>360</v>
      </c>
      <c r="X7278" s="5">
        <v>1</v>
      </c>
      <c r="Y7278" s="15" t="s">
        <v>48</v>
      </c>
      <c r="Z7278" t="s">
        <v>49</v>
      </c>
      <c r="AA7278" t="s">
        <v>1081</v>
      </c>
      <c r="AB7278">
        <v>12</v>
      </c>
      <c r="AC7278" s="3" t="s">
        <v>1509</v>
      </c>
      <c r="AD7278" s="3" t="s">
        <v>1509</v>
      </c>
    </row>
    <row r="7279" spans="1:31" ht="14.4" x14ac:dyDescent="0.3">
      <c r="A7279">
        <v>63</v>
      </c>
      <c r="B7279" t="s">
        <v>24</v>
      </c>
      <c r="C7279" t="s">
        <v>1025</v>
      </c>
      <c r="D7279" t="s">
        <v>37</v>
      </c>
      <c r="E7279">
        <v>2013</v>
      </c>
      <c r="F7279" t="s">
        <v>1026</v>
      </c>
      <c r="G7279" t="s">
        <v>1027</v>
      </c>
      <c r="H7279" s="3" t="s">
        <v>1028</v>
      </c>
      <c r="I7279" s="8">
        <v>-23.364360999999999</v>
      </c>
      <c r="J7279" s="8">
        <v>-44.832472000000003</v>
      </c>
      <c r="K7279">
        <v>475000000</v>
      </c>
      <c r="L7279" t="s">
        <v>110</v>
      </c>
      <c r="M7279" t="s">
        <v>887</v>
      </c>
      <c r="N7279" t="s">
        <v>1029</v>
      </c>
      <c r="O7279" s="12">
        <v>2007</v>
      </c>
      <c r="P7279" s="12">
        <v>8</v>
      </c>
      <c r="Q7279" s="12">
        <v>2008</v>
      </c>
      <c r="R7279" s="12">
        <v>7</v>
      </c>
      <c r="S7279">
        <v>12</v>
      </c>
      <c r="T7279" s="7">
        <v>12</v>
      </c>
      <c r="U7279">
        <v>3</v>
      </c>
      <c r="V7279" t="s">
        <v>82</v>
      </c>
      <c r="W7279">
        <f t="shared" si="94"/>
        <v>360</v>
      </c>
      <c r="X7279" s="5">
        <v>1</v>
      </c>
      <c r="Y7279" s="15" t="s">
        <v>48</v>
      </c>
      <c r="Z7279" t="s">
        <v>49</v>
      </c>
      <c r="AA7279" t="s">
        <v>1068</v>
      </c>
      <c r="AB7279">
        <v>0</v>
      </c>
      <c r="AC7279" s="3" t="s">
        <v>1509</v>
      </c>
      <c r="AD7279" s="3" t="s">
        <v>1509</v>
      </c>
    </row>
    <row r="7280" spans="1:31" ht="14.4" x14ac:dyDescent="0.3">
      <c r="A7280">
        <v>63</v>
      </c>
      <c r="B7280" t="s">
        <v>24</v>
      </c>
      <c r="C7280" t="s">
        <v>1025</v>
      </c>
      <c r="D7280" t="s">
        <v>37</v>
      </c>
      <c r="E7280">
        <v>2013</v>
      </c>
      <c r="F7280" t="s">
        <v>1026</v>
      </c>
      <c r="G7280" t="s">
        <v>1027</v>
      </c>
      <c r="H7280" s="3" t="s">
        <v>1028</v>
      </c>
      <c r="I7280" s="8">
        <v>-23.364360999999999</v>
      </c>
      <c r="J7280" s="8">
        <v>-44.832472000000003</v>
      </c>
      <c r="K7280">
        <v>475000000</v>
      </c>
      <c r="L7280" t="s">
        <v>110</v>
      </c>
      <c r="M7280" t="s">
        <v>887</v>
      </c>
      <c r="N7280" t="s">
        <v>1029</v>
      </c>
      <c r="O7280" s="12">
        <v>2007</v>
      </c>
      <c r="P7280" s="12">
        <v>8</v>
      </c>
      <c r="Q7280" s="12">
        <v>2008</v>
      </c>
      <c r="R7280" s="12">
        <v>7</v>
      </c>
      <c r="S7280">
        <v>12</v>
      </c>
      <c r="T7280" s="7">
        <v>12</v>
      </c>
      <c r="U7280">
        <v>3</v>
      </c>
      <c r="V7280" t="s">
        <v>82</v>
      </c>
      <c r="W7280">
        <f t="shared" si="94"/>
        <v>360</v>
      </c>
      <c r="X7280" s="5">
        <v>1</v>
      </c>
      <c r="Y7280" s="15" t="s">
        <v>48</v>
      </c>
      <c r="Z7280" t="s">
        <v>49</v>
      </c>
      <c r="AA7280" t="s">
        <v>91</v>
      </c>
      <c r="AB7280">
        <v>4</v>
      </c>
      <c r="AC7280" s="3" t="s">
        <v>1509</v>
      </c>
      <c r="AD7280" s="3" t="s">
        <v>1509</v>
      </c>
    </row>
    <row r="7281" spans="1:30" ht="14.4" x14ac:dyDescent="0.3">
      <c r="A7281">
        <v>63</v>
      </c>
      <c r="B7281" t="s">
        <v>24</v>
      </c>
      <c r="C7281" t="s">
        <v>1025</v>
      </c>
      <c r="D7281" t="s">
        <v>37</v>
      </c>
      <c r="E7281">
        <v>2013</v>
      </c>
      <c r="F7281" t="s">
        <v>1026</v>
      </c>
      <c r="G7281" t="s">
        <v>1027</v>
      </c>
      <c r="H7281" s="3" t="s">
        <v>1028</v>
      </c>
      <c r="I7281" s="8">
        <v>-23.364360999999999</v>
      </c>
      <c r="J7281" s="8">
        <v>-44.832472000000003</v>
      </c>
      <c r="K7281">
        <v>475000000</v>
      </c>
      <c r="L7281" t="s">
        <v>110</v>
      </c>
      <c r="M7281" t="s">
        <v>887</v>
      </c>
      <c r="N7281" t="s">
        <v>1029</v>
      </c>
      <c r="O7281" s="12">
        <v>2007</v>
      </c>
      <c r="P7281" s="12">
        <v>8</v>
      </c>
      <c r="Q7281" s="12">
        <v>2008</v>
      </c>
      <c r="R7281" s="12">
        <v>7</v>
      </c>
      <c r="S7281">
        <v>12</v>
      </c>
      <c r="T7281" s="7">
        <v>12</v>
      </c>
      <c r="U7281">
        <v>3</v>
      </c>
      <c r="V7281" t="s">
        <v>82</v>
      </c>
      <c r="W7281">
        <f t="shared" si="94"/>
        <v>360</v>
      </c>
      <c r="X7281" s="5">
        <v>1</v>
      </c>
      <c r="Y7281" s="15" t="s">
        <v>48</v>
      </c>
      <c r="Z7281" t="s">
        <v>49</v>
      </c>
      <c r="AA7281" t="s">
        <v>50</v>
      </c>
      <c r="AB7281">
        <v>6</v>
      </c>
      <c r="AC7281" s="3" t="s">
        <v>1509</v>
      </c>
      <c r="AD7281" s="3" t="s">
        <v>1509</v>
      </c>
    </row>
    <row r="7282" spans="1:30" ht="14.4" x14ac:dyDescent="0.3">
      <c r="A7282">
        <v>63</v>
      </c>
      <c r="B7282" t="s">
        <v>24</v>
      </c>
      <c r="C7282" t="s">
        <v>1025</v>
      </c>
      <c r="D7282" t="s">
        <v>37</v>
      </c>
      <c r="E7282">
        <v>2013</v>
      </c>
      <c r="F7282" t="s">
        <v>1026</v>
      </c>
      <c r="G7282" t="s">
        <v>1027</v>
      </c>
      <c r="H7282" s="3" t="s">
        <v>1028</v>
      </c>
      <c r="I7282" s="8">
        <v>-23.364360999999999</v>
      </c>
      <c r="J7282" s="8">
        <v>-44.832472000000003</v>
      </c>
      <c r="K7282">
        <v>475000000</v>
      </c>
      <c r="L7282" t="s">
        <v>110</v>
      </c>
      <c r="M7282" t="s">
        <v>887</v>
      </c>
      <c r="N7282" t="s">
        <v>1029</v>
      </c>
      <c r="O7282" s="12">
        <v>2007</v>
      </c>
      <c r="P7282" s="12">
        <v>8</v>
      </c>
      <c r="Q7282" s="12">
        <v>2008</v>
      </c>
      <c r="R7282" s="12">
        <v>7</v>
      </c>
      <c r="S7282">
        <v>12</v>
      </c>
      <c r="T7282" s="7">
        <v>12</v>
      </c>
      <c r="U7282">
        <v>3</v>
      </c>
      <c r="V7282" t="s">
        <v>82</v>
      </c>
      <c r="W7282">
        <f t="shared" si="94"/>
        <v>360</v>
      </c>
      <c r="X7282" s="5">
        <v>1</v>
      </c>
      <c r="Y7282" s="15" t="s">
        <v>48</v>
      </c>
      <c r="Z7282" t="s">
        <v>49</v>
      </c>
      <c r="AA7282" t="s">
        <v>52</v>
      </c>
      <c r="AB7282">
        <v>0</v>
      </c>
      <c r="AC7282" s="3" t="s">
        <v>1509</v>
      </c>
      <c r="AD7282" s="3" t="s">
        <v>1509</v>
      </c>
    </row>
    <row r="7283" spans="1:30" ht="14.4" x14ac:dyDescent="0.3">
      <c r="A7283">
        <v>63</v>
      </c>
      <c r="B7283" t="s">
        <v>24</v>
      </c>
      <c r="C7283" t="s">
        <v>1025</v>
      </c>
      <c r="D7283" t="s">
        <v>37</v>
      </c>
      <c r="E7283">
        <v>2013</v>
      </c>
      <c r="F7283" t="s">
        <v>1026</v>
      </c>
      <c r="G7283" t="s">
        <v>1027</v>
      </c>
      <c r="H7283" s="3" t="s">
        <v>1028</v>
      </c>
      <c r="I7283" s="8">
        <v>-23.364360999999999</v>
      </c>
      <c r="J7283" s="8">
        <v>-44.832472000000003</v>
      </c>
      <c r="K7283">
        <v>475000000</v>
      </c>
      <c r="L7283" t="s">
        <v>110</v>
      </c>
      <c r="M7283" t="s">
        <v>887</v>
      </c>
      <c r="N7283" t="s">
        <v>1029</v>
      </c>
      <c r="O7283" s="12">
        <v>2007</v>
      </c>
      <c r="P7283" s="12">
        <v>8</v>
      </c>
      <c r="Q7283" s="12">
        <v>2008</v>
      </c>
      <c r="R7283" s="12">
        <v>7</v>
      </c>
      <c r="S7283">
        <v>12</v>
      </c>
      <c r="T7283" s="7">
        <v>12</v>
      </c>
      <c r="U7283">
        <v>3</v>
      </c>
      <c r="V7283" t="s">
        <v>82</v>
      </c>
      <c r="W7283">
        <f t="shared" si="94"/>
        <v>360</v>
      </c>
      <c r="X7283" s="5">
        <v>1</v>
      </c>
      <c r="Y7283" s="15" t="s">
        <v>48</v>
      </c>
      <c r="Z7283" t="s">
        <v>55</v>
      </c>
      <c r="AA7283" t="s">
        <v>56</v>
      </c>
      <c r="AB7283">
        <v>96</v>
      </c>
      <c r="AC7283" s="3" t="s">
        <v>1509</v>
      </c>
      <c r="AD7283" s="3" t="s">
        <v>1509</v>
      </c>
    </row>
    <row r="7284" spans="1:30" ht="14.4" x14ac:dyDescent="0.3">
      <c r="A7284">
        <v>63</v>
      </c>
      <c r="B7284" t="s">
        <v>24</v>
      </c>
      <c r="C7284" t="s">
        <v>1025</v>
      </c>
      <c r="D7284" t="s">
        <v>37</v>
      </c>
      <c r="E7284">
        <v>2013</v>
      </c>
      <c r="F7284" t="s">
        <v>1026</v>
      </c>
      <c r="G7284" t="s">
        <v>1027</v>
      </c>
      <c r="H7284" s="3" t="s">
        <v>1028</v>
      </c>
      <c r="I7284" s="8">
        <v>-23.364360999999999</v>
      </c>
      <c r="J7284" s="8">
        <v>-44.832472000000003</v>
      </c>
      <c r="K7284">
        <v>475000000</v>
      </c>
      <c r="L7284" t="s">
        <v>110</v>
      </c>
      <c r="M7284" t="s">
        <v>887</v>
      </c>
      <c r="N7284" t="s">
        <v>1029</v>
      </c>
      <c r="O7284" s="12">
        <v>2007</v>
      </c>
      <c r="P7284" s="12">
        <v>8</v>
      </c>
      <c r="Q7284" s="12">
        <v>2008</v>
      </c>
      <c r="R7284" s="12">
        <v>7</v>
      </c>
      <c r="S7284">
        <v>12</v>
      </c>
      <c r="T7284" s="7">
        <v>12</v>
      </c>
      <c r="U7284">
        <v>3</v>
      </c>
      <c r="V7284" t="s">
        <v>82</v>
      </c>
      <c r="W7284">
        <f t="shared" si="94"/>
        <v>360</v>
      </c>
      <c r="X7284" s="5">
        <v>1</v>
      </c>
      <c r="Y7284" s="15" t="s">
        <v>48</v>
      </c>
      <c r="Z7284" t="s">
        <v>55</v>
      </c>
      <c r="AA7284" t="s">
        <v>62</v>
      </c>
      <c r="AB7284">
        <v>3</v>
      </c>
      <c r="AC7284" s="3" t="s">
        <v>1509</v>
      </c>
      <c r="AD7284" s="3" t="s">
        <v>1509</v>
      </c>
    </row>
    <row r="7285" spans="1:30" ht="14.4" x14ac:dyDescent="0.3">
      <c r="A7285">
        <v>63</v>
      </c>
      <c r="B7285" t="s">
        <v>24</v>
      </c>
      <c r="C7285" t="s">
        <v>1025</v>
      </c>
      <c r="D7285" t="s">
        <v>37</v>
      </c>
      <c r="E7285">
        <v>2013</v>
      </c>
      <c r="F7285" t="s">
        <v>1026</v>
      </c>
      <c r="G7285" t="s">
        <v>1027</v>
      </c>
      <c r="H7285" s="3" t="s">
        <v>1028</v>
      </c>
      <c r="I7285" s="8">
        <v>-23.364360999999999</v>
      </c>
      <c r="J7285" s="8">
        <v>-44.832472000000003</v>
      </c>
      <c r="K7285">
        <v>475000000</v>
      </c>
      <c r="L7285" t="s">
        <v>110</v>
      </c>
      <c r="M7285" t="s">
        <v>887</v>
      </c>
      <c r="N7285" t="s">
        <v>1029</v>
      </c>
      <c r="O7285" s="12">
        <v>2007</v>
      </c>
      <c r="P7285" s="12">
        <v>8</v>
      </c>
      <c r="Q7285" s="12">
        <v>2008</v>
      </c>
      <c r="R7285" s="12">
        <v>7</v>
      </c>
      <c r="S7285">
        <v>12</v>
      </c>
      <c r="T7285" s="7">
        <v>12</v>
      </c>
      <c r="U7285">
        <v>3</v>
      </c>
      <c r="V7285" t="s">
        <v>82</v>
      </c>
      <c r="W7285">
        <f t="shared" si="94"/>
        <v>360</v>
      </c>
      <c r="X7285" s="5">
        <v>1</v>
      </c>
      <c r="Y7285" s="15" t="s">
        <v>48</v>
      </c>
      <c r="Z7285" t="s">
        <v>55</v>
      </c>
      <c r="AA7285" t="s">
        <v>1066</v>
      </c>
      <c r="AB7285">
        <v>214</v>
      </c>
      <c r="AC7285" s="3" t="s">
        <v>1509</v>
      </c>
      <c r="AD7285" s="3" t="s">
        <v>1509</v>
      </c>
    </row>
    <row r="7286" spans="1:30" ht="14.4" x14ac:dyDescent="0.3">
      <c r="A7286">
        <v>63</v>
      </c>
      <c r="B7286" t="s">
        <v>24</v>
      </c>
      <c r="C7286" t="s">
        <v>1025</v>
      </c>
      <c r="D7286" t="s">
        <v>37</v>
      </c>
      <c r="E7286">
        <v>2013</v>
      </c>
      <c r="F7286" t="s">
        <v>1026</v>
      </c>
      <c r="G7286" t="s">
        <v>1027</v>
      </c>
      <c r="H7286" s="3" t="s">
        <v>1028</v>
      </c>
      <c r="I7286" s="8">
        <v>-23.364360999999999</v>
      </c>
      <c r="J7286" s="8">
        <v>-44.832472000000003</v>
      </c>
      <c r="K7286">
        <v>475000000</v>
      </c>
      <c r="L7286" t="s">
        <v>110</v>
      </c>
      <c r="M7286" t="s">
        <v>887</v>
      </c>
      <c r="N7286" t="s">
        <v>1029</v>
      </c>
      <c r="O7286" s="12">
        <v>2007</v>
      </c>
      <c r="P7286" s="12">
        <v>8</v>
      </c>
      <c r="Q7286" s="12">
        <v>2008</v>
      </c>
      <c r="R7286" s="12">
        <v>7</v>
      </c>
      <c r="S7286">
        <v>12</v>
      </c>
      <c r="T7286" s="7">
        <v>12</v>
      </c>
      <c r="U7286">
        <v>3</v>
      </c>
      <c r="V7286" t="s">
        <v>82</v>
      </c>
      <c r="W7286">
        <f t="shared" si="94"/>
        <v>360</v>
      </c>
      <c r="X7286" s="5">
        <v>1</v>
      </c>
      <c r="Y7286" s="15" t="s">
        <v>48</v>
      </c>
      <c r="Z7286" t="s">
        <v>55</v>
      </c>
      <c r="AA7286" t="s">
        <v>1062</v>
      </c>
      <c r="AB7286">
        <v>8</v>
      </c>
      <c r="AC7286" s="3" t="s">
        <v>1509</v>
      </c>
      <c r="AD7286" s="3" t="s">
        <v>1509</v>
      </c>
    </row>
    <row r="7287" spans="1:30" ht="14.4" x14ac:dyDescent="0.3">
      <c r="A7287">
        <v>63</v>
      </c>
      <c r="B7287" t="s">
        <v>24</v>
      </c>
      <c r="C7287" t="s">
        <v>1025</v>
      </c>
      <c r="D7287" t="s">
        <v>37</v>
      </c>
      <c r="E7287">
        <v>2013</v>
      </c>
      <c r="F7287" t="s">
        <v>1026</v>
      </c>
      <c r="G7287" t="s">
        <v>1027</v>
      </c>
      <c r="H7287" s="3" t="s">
        <v>1028</v>
      </c>
      <c r="I7287" s="8">
        <v>-23.364360999999999</v>
      </c>
      <c r="J7287" s="8">
        <v>-44.832472000000003</v>
      </c>
      <c r="K7287">
        <v>475000000</v>
      </c>
      <c r="L7287" t="s">
        <v>110</v>
      </c>
      <c r="M7287" t="s">
        <v>887</v>
      </c>
      <c r="N7287" t="s">
        <v>1029</v>
      </c>
      <c r="O7287" s="12">
        <v>2007</v>
      </c>
      <c r="P7287" s="12">
        <v>8</v>
      </c>
      <c r="Q7287" s="12">
        <v>2008</v>
      </c>
      <c r="R7287" s="12">
        <v>7</v>
      </c>
      <c r="S7287">
        <v>12</v>
      </c>
      <c r="T7287" s="7">
        <v>12</v>
      </c>
      <c r="U7287">
        <v>3</v>
      </c>
      <c r="V7287" t="s">
        <v>82</v>
      </c>
      <c r="W7287">
        <f t="shared" si="94"/>
        <v>360</v>
      </c>
      <c r="X7287" s="5">
        <v>1</v>
      </c>
      <c r="Y7287" s="15" t="s">
        <v>48</v>
      </c>
      <c r="Z7287" t="s">
        <v>55</v>
      </c>
      <c r="AA7287" t="s">
        <v>70</v>
      </c>
      <c r="AB7287">
        <v>4</v>
      </c>
      <c r="AC7287" s="3" t="s">
        <v>1509</v>
      </c>
      <c r="AD7287" s="3" t="s">
        <v>1509</v>
      </c>
    </row>
    <row r="7288" spans="1:30" ht="14.4" x14ac:dyDescent="0.3">
      <c r="A7288">
        <v>63</v>
      </c>
      <c r="B7288" t="s">
        <v>24</v>
      </c>
      <c r="C7288" t="s">
        <v>1025</v>
      </c>
      <c r="D7288" t="s">
        <v>37</v>
      </c>
      <c r="E7288">
        <v>2013</v>
      </c>
      <c r="F7288" t="s">
        <v>1026</v>
      </c>
      <c r="G7288" t="s">
        <v>1027</v>
      </c>
      <c r="H7288" s="3" t="s">
        <v>1028</v>
      </c>
      <c r="I7288" s="8">
        <v>-23.364360999999999</v>
      </c>
      <c r="J7288" s="8">
        <v>-44.832472000000003</v>
      </c>
      <c r="K7288">
        <v>475000000</v>
      </c>
      <c r="L7288" t="s">
        <v>110</v>
      </c>
      <c r="M7288" t="s">
        <v>887</v>
      </c>
      <c r="N7288" t="s">
        <v>1029</v>
      </c>
      <c r="O7288" s="12">
        <v>2007</v>
      </c>
      <c r="P7288" s="12">
        <v>8</v>
      </c>
      <c r="Q7288" s="12">
        <v>2008</v>
      </c>
      <c r="R7288" s="12">
        <v>7</v>
      </c>
      <c r="S7288">
        <v>12</v>
      </c>
      <c r="T7288" s="7">
        <v>12</v>
      </c>
      <c r="U7288">
        <v>3</v>
      </c>
      <c r="V7288" t="s">
        <v>82</v>
      </c>
      <c r="W7288">
        <f t="shared" si="94"/>
        <v>360</v>
      </c>
      <c r="X7288" s="5">
        <v>1</v>
      </c>
      <c r="Y7288" s="15" t="s">
        <v>48</v>
      </c>
      <c r="Z7288" t="s">
        <v>55</v>
      </c>
      <c r="AA7288" t="s">
        <v>1063</v>
      </c>
      <c r="AB7288">
        <v>0</v>
      </c>
      <c r="AC7288" s="3" t="s">
        <v>1509</v>
      </c>
      <c r="AD7288" s="3" t="s">
        <v>1509</v>
      </c>
    </row>
    <row r="7289" spans="1:30" ht="14.4" x14ac:dyDescent="0.3">
      <c r="A7289">
        <v>63</v>
      </c>
      <c r="B7289" t="s">
        <v>24</v>
      </c>
      <c r="C7289" t="s">
        <v>1025</v>
      </c>
      <c r="D7289" t="s">
        <v>37</v>
      </c>
      <c r="E7289">
        <v>2013</v>
      </c>
      <c r="F7289" t="s">
        <v>1026</v>
      </c>
      <c r="G7289" t="s">
        <v>1027</v>
      </c>
      <c r="H7289" s="3" t="s">
        <v>1028</v>
      </c>
      <c r="I7289" s="8">
        <v>-23.364360999999999</v>
      </c>
      <c r="J7289" s="8">
        <v>-44.832472000000003</v>
      </c>
      <c r="K7289">
        <v>475000000</v>
      </c>
      <c r="L7289" t="s">
        <v>110</v>
      </c>
      <c r="M7289" t="s">
        <v>887</v>
      </c>
      <c r="N7289" t="s">
        <v>1029</v>
      </c>
      <c r="O7289" s="12">
        <v>2007</v>
      </c>
      <c r="P7289" s="12">
        <v>8</v>
      </c>
      <c r="Q7289" s="12">
        <v>2008</v>
      </c>
      <c r="R7289" s="12">
        <v>7</v>
      </c>
      <c r="S7289">
        <v>12</v>
      </c>
      <c r="T7289" s="7">
        <v>12</v>
      </c>
      <c r="U7289">
        <v>3</v>
      </c>
      <c r="V7289" t="s">
        <v>82</v>
      </c>
      <c r="W7289">
        <f t="shared" si="94"/>
        <v>360</v>
      </c>
      <c r="X7289" s="5">
        <v>1</v>
      </c>
      <c r="Y7289" s="15" t="s">
        <v>48</v>
      </c>
      <c r="Z7289" t="s">
        <v>55</v>
      </c>
      <c r="AA7289" t="s">
        <v>1053</v>
      </c>
      <c r="AB7289">
        <v>199</v>
      </c>
      <c r="AC7289" s="3" t="s">
        <v>1509</v>
      </c>
      <c r="AD7289" s="3" t="s">
        <v>1509</v>
      </c>
    </row>
    <row r="7290" spans="1:30" ht="14.4" x14ac:dyDescent="0.3">
      <c r="A7290">
        <v>63</v>
      </c>
      <c r="B7290" t="s">
        <v>24</v>
      </c>
      <c r="C7290" t="s">
        <v>1025</v>
      </c>
      <c r="D7290" t="s">
        <v>37</v>
      </c>
      <c r="E7290">
        <v>2013</v>
      </c>
      <c r="F7290" t="s">
        <v>1026</v>
      </c>
      <c r="G7290" t="s">
        <v>1027</v>
      </c>
      <c r="H7290" s="3" t="s">
        <v>1028</v>
      </c>
      <c r="I7290" s="8">
        <v>-23.364360999999999</v>
      </c>
      <c r="J7290" s="8">
        <v>-44.832472000000003</v>
      </c>
      <c r="K7290">
        <v>475000000</v>
      </c>
      <c r="L7290" t="s">
        <v>110</v>
      </c>
      <c r="M7290" t="s">
        <v>887</v>
      </c>
      <c r="N7290" t="s">
        <v>1029</v>
      </c>
      <c r="O7290" s="12">
        <v>2007</v>
      </c>
      <c r="P7290" s="12">
        <v>8</v>
      </c>
      <c r="Q7290" s="12">
        <v>2008</v>
      </c>
      <c r="R7290" s="12">
        <v>7</v>
      </c>
      <c r="S7290">
        <v>12</v>
      </c>
      <c r="T7290" s="7">
        <v>12</v>
      </c>
      <c r="U7290">
        <v>3</v>
      </c>
      <c r="V7290" t="s">
        <v>82</v>
      </c>
      <c r="W7290">
        <f t="shared" si="94"/>
        <v>360</v>
      </c>
      <c r="X7290" s="5">
        <v>1</v>
      </c>
      <c r="Y7290" s="15" t="s">
        <v>48</v>
      </c>
      <c r="Z7290" t="s">
        <v>55</v>
      </c>
      <c r="AA7290" t="s">
        <v>73</v>
      </c>
      <c r="AB7290">
        <v>0</v>
      </c>
      <c r="AC7290" s="3" t="s">
        <v>1509</v>
      </c>
      <c r="AD7290" s="3" t="s">
        <v>1509</v>
      </c>
    </row>
    <row r="7291" spans="1:30" ht="14.4" x14ac:dyDescent="0.3">
      <c r="A7291">
        <v>63</v>
      </c>
      <c r="B7291" t="s">
        <v>24</v>
      </c>
      <c r="C7291" t="s">
        <v>1025</v>
      </c>
      <c r="D7291" t="s">
        <v>37</v>
      </c>
      <c r="E7291">
        <v>2013</v>
      </c>
      <c r="F7291" t="s">
        <v>1026</v>
      </c>
      <c r="G7291" t="s">
        <v>1027</v>
      </c>
      <c r="H7291" s="3" t="s">
        <v>1028</v>
      </c>
      <c r="I7291" s="8">
        <v>-23.364360999999999</v>
      </c>
      <c r="J7291" s="8">
        <v>-44.832472000000003</v>
      </c>
      <c r="K7291">
        <v>475000000</v>
      </c>
      <c r="L7291" t="s">
        <v>110</v>
      </c>
      <c r="M7291" t="s">
        <v>887</v>
      </c>
      <c r="N7291" t="s">
        <v>1029</v>
      </c>
      <c r="O7291" s="12">
        <v>2007</v>
      </c>
      <c r="P7291" s="12">
        <v>8</v>
      </c>
      <c r="Q7291" s="12">
        <v>2008</v>
      </c>
      <c r="R7291" s="12">
        <v>7</v>
      </c>
      <c r="S7291">
        <v>12</v>
      </c>
      <c r="T7291" s="7">
        <v>12</v>
      </c>
      <c r="U7291">
        <v>3</v>
      </c>
      <c r="V7291" t="s">
        <v>82</v>
      </c>
      <c r="W7291">
        <f t="shared" si="94"/>
        <v>360</v>
      </c>
      <c r="X7291" s="5">
        <v>1</v>
      </c>
      <c r="Y7291" s="15" t="s">
        <v>48</v>
      </c>
      <c r="Z7291" t="s">
        <v>55</v>
      </c>
      <c r="AA7291" t="s">
        <v>265</v>
      </c>
      <c r="AB7291">
        <v>33</v>
      </c>
      <c r="AC7291" s="3" t="s">
        <v>1509</v>
      </c>
      <c r="AD7291" s="3" t="s">
        <v>1509</v>
      </c>
    </row>
    <row r="7292" spans="1:30" ht="14.4" x14ac:dyDescent="0.3">
      <c r="A7292">
        <v>63</v>
      </c>
      <c r="B7292" t="s">
        <v>24</v>
      </c>
      <c r="C7292" t="s">
        <v>1025</v>
      </c>
      <c r="D7292" t="s">
        <v>37</v>
      </c>
      <c r="E7292">
        <v>2013</v>
      </c>
      <c r="F7292" t="s">
        <v>1026</v>
      </c>
      <c r="G7292" t="s">
        <v>1027</v>
      </c>
      <c r="H7292" s="3" t="s">
        <v>1028</v>
      </c>
      <c r="I7292" s="8">
        <v>-23.364360999999999</v>
      </c>
      <c r="J7292" s="8">
        <v>-44.832472000000003</v>
      </c>
      <c r="K7292">
        <v>475000000</v>
      </c>
      <c r="L7292" t="s">
        <v>110</v>
      </c>
      <c r="M7292" t="s">
        <v>887</v>
      </c>
      <c r="N7292" t="s">
        <v>1029</v>
      </c>
      <c r="O7292" s="12">
        <v>2007</v>
      </c>
      <c r="P7292" s="12">
        <v>8</v>
      </c>
      <c r="Q7292" s="12">
        <v>2008</v>
      </c>
      <c r="R7292" s="12">
        <v>7</v>
      </c>
      <c r="S7292">
        <v>12</v>
      </c>
      <c r="T7292" s="7">
        <v>12</v>
      </c>
      <c r="U7292">
        <v>3</v>
      </c>
      <c r="V7292" t="s">
        <v>82</v>
      </c>
      <c r="W7292">
        <f t="shared" si="94"/>
        <v>360</v>
      </c>
      <c r="X7292" s="5">
        <v>1</v>
      </c>
      <c r="Y7292" s="15" t="s">
        <v>48</v>
      </c>
      <c r="Z7292" t="s">
        <v>55</v>
      </c>
      <c r="AA7292" t="s">
        <v>876</v>
      </c>
      <c r="AB7292">
        <v>3</v>
      </c>
      <c r="AC7292" s="3" t="s">
        <v>1509</v>
      </c>
      <c r="AD7292" s="3" t="s">
        <v>1509</v>
      </c>
    </row>
    <row r="7293" spans="1:30" ht="14.4" x14ac:dyDescent="0.3">
      <c r="A7293">
        <v>63</v>
      </c>
      <c r="B7293" t="s">
        <v>24</v>
      </c>
      <c r="C7293" t="s">
        <v>1025</v>
      </c>
      <c r="D7293" t="s">
        <v>37</v>
      </c>
      <c r="E7293">
        <v>2013</v>
      </c>
      <c r="F7293" t="s">
        <v>1026</v>
      </c>
      <c r="G7293" t="s">
        <v>1027</v>
      </c>
      <c r="H7293" s="3" t="s">
        <v>1028</v>
      </c>
      <c r="I7293" s="8">
        <v>-23.364360999999999</v>
      </c>
      <c r="J7293" s="8">
        <v>-44.832472000000003</v>
      </c>
      <c r="K7293">
        <v>475000000</v>
      </c>
      <c r="L7293" t="s">
        <v>110</v>
      </c>
      <c r="M7293" t="s">
        <v>887</v>
      </c>
      <c r="N7293" t="s">
        <v>1029</v>
      </c>
      <c r="O7293" s="12">
        <v>2007</v>
      </c>
      <c r="P7293" s="12">
        <v>8</v>
      </c>
      <c r="Q7293" s="12">
        <v>2008</v>
      </c>
      <c r="R7293" s="12">
        <v>7</v>
      </c>
      <c r="S7293">
        <v>12</v>
      </c>
      <c r="T7293" s="7">
        <v>12</v>
      </c>
      <c r="U7293">
        <v>3</v>
      </c>
      <c r="V7293" t="s">
        <v>82</v>
      </c>
      <c r="W7293">
        <f t="shared" si="94"/>
        <v>360</v>
      </c>
      <c r="X7293" s="5">
        <v>1</v>
      </c>
      <c r="Y7293" s="15" t="s">
        <v>48</v>
      </c>
      <c r="Z7293" t="s">
        <v>55</v>
      </c>
      <c r="AA7293" t="s">
        <v>76</v>
      </c>
      <c r="AB7293">
        <v>23</v>
      </c>
      <c r="AC7293" s="3" t="s">
        <v>1509</v>
      </c>
      <c r="AD7293" s="3" t="s">
        <v>1509</v>
      </c>
    </row>
    <row r="7294" spans="1:30" ht="14.4" x14ac:dyDescent="0.3">
      <c r="A7294">
        <v>63</v>
      </c>
      <c r="B7294" t="s">
        <v>24</v>
      </c>
      <c r="C7294" t="s">
        <v>1025</v>
      </c>
      <c r="D7294" t="s">
        <v>37</v>
      </c>
      <c r="E7294">
        <v>2013</v>
      </c>
      <c r="F7294" t="s">
        <v>1026</v>
      </c>
      <c r="G7294" t="s">
        <v>1027</v>
      </c>
      <c r="H7294" s="3" t="s">
        <v>1028</v>
      </c>
      <c r="I7294" s="8">
        <v>-23.364360999999999</v>
      </c>
      <c r="J7294" s="8">
        <v>-44.832472000000003</v>
      </c>
      <c r="K7294">
        <v>475000000</v>
      </c>
      <c r="L7294" t="s">
        <v>110</v>
      </c>
      <c r="M7294" t="s">
        <v>887</v>
      </c>
      <c r="N7294" t="s">
        <v>1029</v>
      </c>
      <c r="O7294" s="12">
        <v>2007</v>
      </c>
      <c r="P7294" s="12">
        <v>8</v>
      </c>
      <c r="Q7294" s="12">
        <v>2008</v>
      </c>
      <c r="R7294" s="12">
        <v>7</v>
      </c>
      <c r="S7294">
        <v>12</v>
      </c>
      <c r="T7294" s="7">
        <v>12</v>
      </c>
      <c r="U7294">
        <v>3</v>
      </c>
      <c r="V7294" t="s">
        <v>82</v>
      </c>
      <c r="W7294">
        <f t="shared" si="94"/>
        <v>360</v>
      </c>
      <c r="X7294" s="5">
        <v>1</v>
      </c>
      <c r="Y7294" s="15" t="s">
        <v>48</v>
      </c>
      <c r="Z7294" t="s">
        <v>83</v>
      </c>
      <c r="AA7294" t="s">
        <v>84</v>
      </c>
      <c r="AB7294">
        <v>33</v>
      </c>
      <c r="AC7294" s="3" t="s">
        <v>1509</v>
      </c>
      <c r="AD7294" s="3" t="s">
        <v>1509</v>
      </c>
    </row>
    <row r="7295" spans="1:30" ht="14.4" x14ac:dyDescent="0.3">
      <c r="A7295">
        <v>63</v>
      </c>
      <c r="B7295" t="s">
        <v>24</v>
      </c>
      <c r="C7295" t="s">
        <v>1025</v>
      </c>
      <c r="D7295" t="s">
        <v>37</v>
      </c>
      <c r="E7295">
        <v>2013</v>
      </c>
      <c r="F7295" t="s">
        <v>1026</v>
      </c>
      <c r="G7295" t="s">
        <v>1027</v>
      </c>
      <c r="H7295" s="3" t="s">
        <v>1028</v>
      </c>
      <c r="I7295" s="8">
        <v>-23.364360999999999</v>
      </c>
      <c r="J7295" s="8">
        <v>-44.832472000000003</v>
      </c>
      <c r="K7295">
        <v>475000000</v>
      </c>
      <c r="L7295" t="s">
        <v>110</v>
      </c>
      <c r="M7295" t="s">
        <v>887</v>
      </c>
      <c r="N7295" t="s">
        <v>1029</v>
      </c>
      <c r="O7295" s="12">
        <v>2007</v>
      </c>
      <c r="P7295" s="12">
        <v>8</v>
      </c>
      <c r="Q7295" s="12">
        <v>2008</v>
      </c>
      <c r="R7295" s="12">
        <v>7</v>
      </c>
      <c r="S7295">
        <v>12</v>
      </c>
      <c r="T7295" s="7">
        <v>12</v>
      </c>
      <c r="U7295">
        <v>3</v>
      </c>
      <c r="V7295" t="s">
        <v>82</v>
      </c>
      <c r="W7295">
        <f t="shared" si="94"/>
        <v>360</v>
      </c>
      <c r="X7295" s="5">
        <v>1</v>
      </c>
      <c r="Y7295" s="15" t="s">
        <v>48</v>
      </c>
      <c r="Z7295" t="s">
        <v>83</v>
      </c>
      <c r="AA7295" t="s">
        <v>1216</v>
      </c>
      <c r="AB7295">
        <v>0</v>
      </c>
      <c r="AC7295" s="3" t="s">
        <v>1509</v>
      </c>
      <c r="AD7295" s="3" t="s">
        <v>1509</v>
      </c>
    </row>
    <row r="7296" spans="1:30" ht="14.4" x14ac:dyDescent="0.3">
      <c r="A7296">
        <v>63</v>
      </c>
      <c r="B7296" t="s">
        <v>24</v>
      </c>
      <c r="C7296" t="s">
        <v>1025</v>
      </c>
      <c r="D7296" t="s">
        <v>37</v>
      </c>
      <c r="E7296">
        <v>2013</v>
      </c>
      <c r="F7296" t="s">
        <v>1026</v>
      </c>
      <c r="G7296" t="s">
        <v>1027</v>
      </c>
      <c r="H7296" s="3" t="s">
        <v>1028</v>
      </c>
      <c r="I7296" s="8">
        <v>-23.364360999999999</v>
      </c>
      <c r="J7296" s="8">
        <v>-44.832472000000003</v>
      </c>
      <c r="K7296">
        <v>475000000</v>
      </c>
      <c r="L7296" t="s">
        <v>110</v>
      </c>
      <c r="M7296" t="s">
        <v>887</v>
      </c>
      <c r="N7296" t="s">
        <v>1029</v>
      </c>
      <c r="O7296" s="12">
        <v>2007</v>
      </c>
      <c r="P7296" s="12">
        <v>8</v>
      </c>
      <c r="Q7296" s="12">
        <v>2008</v>
      </c>
      <c r="R7296" s="12">
        <v>7</v>
      </c>
      <c r="S7296">
        <v>12</v>
      </c>
      <c r="T7296" s="7">
        <v>12</v>
      </c>
      <c r="U7296">
        <v>3</v>
      </c>
      <c r="V7296" t="s">
        <v>82</v>
      </c>
      <c r="W7296">
        <f t="shared" si="94"/>
        <v>360</v>
      </c>
      <c r="X7296" s="5">
        <v>1</v>
      </c>
      <c r="Y7296" s="15" t="s">
        <v>48</v>
      </c>
      <c r="Z7296" t="s">
        <v>83</v>
      </c>
      <c r="AA7296" t="s">
        <v>87</v>
      </c>
      <c r="AB7296">
        <v>15</v>
      </c>
      <c r="AC7296" s="3" t="s">
        <v>1509</v>
      </c>
      <c r="AD7296" s="3" t="s">
        <v>1509</v>
      </c>
    </row>
    <row r="7297" spans="1:30" ht="14.4" x14ac:dyDescent="0.3">
      <c r="A7297">
        <v>63</v>
      </c>
      <c r="B7297" t="s">
        <v>24</v>
      </c>
      <c r="C7297" t="s">
        <v>1025</v>
      </c>
      <c r="D7297" t="s">
        <v>37</v>
      </c>
      <c r="E7297">
        <v>2013</v>
      </c>
      <c r="F7297" t="s">
        <v>1026</v>
      </c>
      <c r="G7297" t="s">
        <v>1027</v>
      </c>
      <c r="H7297" s="3" t="s">
        <v>1028</v>
      </c>
      <c r="I7297" s="8">
        <v>-23.364360999999999</v>
      </c>
      <c r="J7297" s="8">
        <v>-44.832472000000003</v>
      </c>
      <c r="K7297">
        <v>475000000</v>
      </c>
      <c r="L7297" t="s">
        <v>110</v>
      </c>
      <c r="M7297" t="s">
        <v>887</v>
      </c>
      <c r="N7297" t="s">
        <v>1029</v>
      </c>
      <c r="O7297" s="12">
        <v>2007</v>
      </c>
      <c r="P7297" s="12">
        <v>8</v>
      </c>
      <c r="Q7297" s="12">
        <v>2008</v>
      </c>
      <c r="R7297" s="12">
        <v>7</v>
      </c>
      <c r="S7297">
        <v>12</v>
      </c>
      <c r="T7297" s="7">
        <v>12</v>
      </c>
      <c r="U7297">
        <v>3</v>
      </c>
      <c r="V7297" t="s">
        <v>82</v>
      </c>
      <c r="W7297">
        <f t="shared" si="94"/>
        <v>360</v>
      </c>
      <c r="X7297" s="5">
        <v>1</v>
      </c>
      <c r="Y7297" s="15" t="s">
        <v>48</v>
      </c>
      <c r="Z7297" t="s">
        <v>90</v>
      </c>
      <c r="AA7297" t="s">
        <v>91</v>
      </c>
      <c r="AB7297">
        <v>3</v>
      </c>
      <c r="AC7297" s="3" t="s">
        <v>1509</v>
      </c>
      <c r="AD7297" s="3" t="s">
        <v>1509</v>
      </c>
    </row>
    <row r="7298" spans="1:30" ht="14.4" x14ac:dyDescent="0.3">
      <c r="A7298">
        <v>63</v>
      </c>
      <c r="B7298" t="s">
        <v>24</v>
      </c>
      <c r="C7298" t="s">
        <v>1025</v>
      </c>
      <c r="D7298" t="s">
        <v>37</v>
      </c>
      <c r="E7298">
        <v>2013</v>
      </c>
      <c r="F7298" t="s">
        <v>1026</v>
      </c>
      <c r="G7298" t="s">
        <v>1030</v>
      </c>
      <c r="H7298" s="3" t="s">
        <v>1031</v>
      </c>
      <c r="I7298" s="8">
        <v>-23.360278000000001</v>
      </c>
      <c r="J7298" s="8">
        <v>-44.848027999999999</v>
      </c>
      <c r="K7298">
        <v>475000000</v>
      </c>
      <c r="L7298" t="s">
        <v>110</v>
      </c>
      <c r="M7298" t="s">
        <v>887</v>
      </c>
      <c r="N7298" t="s">
        <v>933</v>
      </c>
      <c r="O7298" s="12">
        <v>2008</v>
      </c>
      <c r="P7298" s="12">
        <v>8</v>
      </c>
      <c r="Q7298" s="12">
        <v>2009</v>
      </c>
      <c r="R7298" s="12">
        <v>7</v>
      </c>
      <c r="S7298">
        <v>12</v>
      </c>
      <c r="T7298" s="7">
        <v>12</v>
      </c>
      <c r="U7298">
        <v>11</v>
      </c>
      <c r="V7298" t="s">
        <v>82</v>
      </c>
      <c r="W7298">
        <f t="shared" si="94"/>
        <v>360</v>
      </c>
      <c r="X7298" s="5">
        <v>1</v>
      </c>
      <c r="Y7298" s="15" t="s">
        <v>48</v>
      </c>
      <c r="Z7298" t="s">
        <v>49</v>
      </c>
      <c r="AA7298" t="s">
        <v>235</v>
      </c>
      <c r="AB7298">
        <v>0</v>
      </c>
      <c r="AC7298" t="s">
        <v>1510</v>
      </c>
      <c r="AD7298" t="s">
        <v>1663</v>
      </c>
    </row>
    <row r="7299" spans="1:30" ht="14.4" x14ac:dyDescent="0.3">
      <c r="A7299">
        <v>63</v>
      </c>
      <c r="B7299" t="s">
        <v>24</v>
      </c>
      <c r="C7299" t="s">
        <v>1025</v>
      </c>
      <c r="D7299" t="s">
        <v>37</v>
      </c>
      <c r="E7299">
        <v>2013</v>
      </c>
      <c r="F7299" t="s">
        <v>1026</v>
      </c>
      <c r="G7299" t="s">
        <v>1030</v>
      </c>
      <c r="H7299" s="3" t="s">
        <v>1031</v>
      </c>
      <c r="I7299" s="8">
        <v>-23.360278000000001</v>
      </c>
      <c r="J7299" s="8">
        <v>-44.848027999999999</v>
      </c>
      <c r="K7299">
        <v>475000000</v>
      </c>
      <c r="L7299" t="s">
        <v>110</v>
      </c>
      <c r="M7299" t="s">
        <v>887</v>
      </c>
      <c r="N7299" t="s">
        <v>933</v>
      </c>
      <c r="O7299" s="12">
        <v>2008</v>
      </c>
      <c r="P7299" s="12">
        <v>8</v>
      </c>
      <c r="Q7299" s="12">
        <v>2009</v>
      </c>
      <c r="R7299" s="12">
        <v>7</v>
      </c>
      <c r="S7299">
        <v>12</v>
      </c>
      <c r="T7299" s="7">
        <v>12</v>
      </c>
      <c r="U7299">
        <v>11</v>
      </c>
      <c r="V7299" t="s">
        <v>82</v>
      </c>
      <c r="W7299">
        <f t="shared" si="94"/>
        <v>360</v>
      </c>
      <c r="X7299" s="5">
        <v>1</v>
      </c>
      <c r="Y7299" s="15" t="s">
        <v>48</v>
      </c>
      <c r="Z7299" t="s">
        <v>49</v>
      </c>
      <c r="AA7299" t="s">
        <v>1215</v>
      </c>
      <c r="AB7299">
        <v>0</v>
      </c>
      <c r="AC7299" t="s">
        <v>1510</v>
      </c>
      <c r="AD7299" t="s">
        <v>1663</v>
      </c>
    </row>
    <row r="7300" spans="1:30" ht="14.4" x14ac:dyDescent="0.3">
      <c r="A7300">
        <v>63</v>
      </c>
      <c r="B7300" t="s">
        <v>24</v>
      </c>
      <c r="C7300" t="s">
        <v>1025</v>
      </c>
      <c r="D7300" t="s">
        <v>37</v>
      </c>
      <c r="E7300">
        <v>2013</v>
      </c>
      <c r="F7300" t="s">
        <v>1026</v>
      </c>
      <c r="G7300" t="s">
        <v>1030</v>
      </c>
      <c r="H7300" s="3" t="s">
        <v>1031</v>
      </c>
      <c r="I7300" s="8">
        <v>-23.360278000000001</v>
      </c>
      <c r="J7300" s="8">
        <v>-44.848027999999999</v>
      </c>
      <c r="K7300">
        <v>475000000</v>
      </c>
      <c r="L7300" t="s">
        <v>110</v>
      </c>
      <c r="M7300" t="s">
        <v>887</v>
      </c>
      <c r="N7300" t="s">
        <v>933</v>
      </c>
      <c r="O7300" s="12">
        <v>2008</v>
      </c>
      <c r="P7300" s="12">
        <v>8</v>
      </c>
      <c r="Q7300" s="12">
        <v>2009</v>
      </c>
      <c r="R7300" s="12">
        <v>7</v>
      </c>
      <c r="S7300">
        <v>12</v>
      </c>
      <c r="T7300" s="7">
        <v>12</v>
      </c>
      <c r="U7300">
        <v>11</v>
      </c>
      <c r="V7300" t="s">
        <v>82</v>
      </c>
      <c r="W7300">
        <f t="shared" si="94"/>
        <v>360</v>
      </c>
      <c r="X7300" s="5">
        <v>1</v>
      </c>
      <c r="Y7300" s="15" t="s">
        <v>48</v>
      </c>
      <c r="Z7300" t="s">
        <v>49</v>
      </c>
      <c r="AA7300" t="s">
        <v>1081</v>
      </c>
      <c r="AB7300">
        <v>0</v>
      </c>
      <c r="AC7300" t="s">
        <v>1510</v>
      </c>
      <c r="AD7300" t="s">
        <v>1663</v>
      </c>
    </row>
    <row r="7301" spans="1:30" ht="14.4" x14ac:dyDescent="0.3">
      <c r="A7301">
        <v>63</v>
      </c>
      <c r="B7301" t="s">
        <v>24</v>
      </c>
      <c r="C7301" t="s">
        <v>1025</v>
      </c>
      <c r="D7301" t="s">
        <v>37</v>
      </c>
      <c r="E7301">
        <v>2013</v>
      </c>
      <c r="F7301" t="s">
        <v>1026</v>
      </c>
      <c r="G7301" t="s">
        <v>1030</v>
      </c>
      <c r="H7301" s="3" t="s">
        <v>1031</v>
      </c>
      <c r="I7301" s="8">
        <v>-23.360278000000001</v>
      </c>
      <c r="J7301" s="8">
        <v>-44.848027999999999</v>
      </c>
      <c r="K7301">
        <v>475000000</v>
      </c>
      <c r="L7301" t="s">
        <v>110</v>
      </c>
      <c r="M7301" t="s">
        <v>887</v>
      </c>
      <c r="N7301" t="s">
        <v>933</v>
      </c>
      <c r="O7301" s="12">
        <v>2008</v>
      </c>
      <c r="P7301" s="12">
        <v>8</v>
      </c>
      <c r="Q7301" s="12">
        <v>2009</v>
      </c>
      <c r="R7301" s="12">
        <v>7</v>
      </c>
      <c r="S7301">
        <v>12</v>
      </c>
      <c r="T7301" s="7">
        <v>12</v>
      </c>
      <c r="U7301">
        <v>11</v>
      </c>
      <c r="V7301" t="s">
        <v>82</v>
      </c>
      <c r="W7301">
        <f t="shared" si="94"/>
        <v>360</v>
      </c>
      <c r="X7301" s="5">
        <v>1</v>
      </c>
      <c r="Y7301" s="15" t="s">
        <v>48</v>
      </c>
      <c r="Z7301" t="s">
        <v>49</v>
      </c>
      <c r="AA7301" t="s">
        <v>1068</v>
      </c>
      <c r="AB7301">
        <v>0</v>
      </c>
      <c r="AC7301" t="s">
        <v>1510</v>
      </c>
      <c r="AD7301" t="s">
        <v>1663</v>
      </c>
    </row>
    <row r="7302" spans="1:30" ht="14.4" x14ac:dyDescent="0.3">
      <c r="A7302">
        <v>63</v>
      </c>
      <c r="B7302" t="s">
        <v>24</v>
      </c>
      <c r="C7302" t="s">
        <v>1025</v>
      </c>
      <c r="D7302" t="s">
        <v>37</v>
      </c>
      <c r="E7302">
        <v>2013</v>
      </c>
      <c r="F7302" t="s">
        <v>1026</v>
      </c>
      <c r="G7302" t="s">
        <v>1030</v>
      </c>
      <c r="H7302" s="3" t="s">
        <v>1031</v>
      </c>
      <c r="I7302" s="8">
        <v>-23.360278000000001</v>
      </c>
      <c r="J7302" s="8">
        <v>-44.848027999999999</v>
      </c>
      <c r="K7302">
        <v>475000000</v>
      </c>
      <c r="L7302" t="s">
        <v>110</v>
      </c>
      <c r="M7302" t="s">
        <v>887</v>
      </c>
      <c r="N7302" t="s">
        <v>933</v>
      </c>
      <c r="O7302" s="12">
        <v>2008</v>
      </c>
      <c r="P7302" s="12">
        <v>8</v>
      </c>
      <c r="Q7302" s="12">
        <v>2009</v>
      </c>
      <c r="R7302" s="12">
        <v>7</v>
      </c>
      <c r="S7302">
        <v>12</v>
      </c>
      <c r="T7302" s="7">
        <v>12</v>
      </c>
      <c r="U7302">
        <v>11</v>
      </c>
      <c r="V7302" t="s">
        <v>82</v>
      </c>
      <c r="W7302">
        <f t="shared" si="94"/>
        <v>360</v>
      </c>
      <c r="X7302" s="5">
        <v>1</v>
      </c>
      <c r="Y7302" s="15" t="s">
        <v>48</v>
      </c>
      <c r="Z7302" t="s">
        <v>49</v>
      </c>
      <c r="AA7302" t="s">
        <v>91</v>
      </c>
      <c r="AB7302">
        <v>0</v>
      </c>
      <c r="AC7302" t="s">
        <v>1510</v>
      </c>
      <c r="AD7302" t="s">
        <v>1663</v>
      </c>
    </row>
    <row r="7303" spans="1:30" ht="14.4" x14ac:dyDescent="0.3">
      <c r="A7303">
        <v>63</v>
      </c>
      <c r="B7303" t="s">
        <v>24</v>
      </c>
      <c r="C7303" t="s">
        <v>1025</v>
      </c>
      <c r="D7303" t="s">
        <v>37</v>
      </c>
      <c r="E7303">
        <v>2013</v>
      </c>
      <c r="F7303" t="s">
        <v>1026</v>
      </c>
      <c r="G7303" t="s">
        <v>1030</v>
      </c>
      <c r="H7303" s="3" t="s">
        <v>1031</v>
      </c>
      <c r="I7303" s="8">
        <v>-23.360278000000001</v>
      </c>
      <c r="J7303" s="8">
        <v>-44.848027999999999</v>
      </c>
      <c r="K7303">
        <v>475000000</v>
      </c>
      <c r="L7303" t="s">
        <v>110</v>
      </c>
      <c r="M7303" t="s">
        <v>887</v>
      </c>
      <c r="N7303" t="s">
        <v>933</v>
      </c>
      <c r="O7303" s="12">
        <v>2008</v>
      </c>
      <c r="P7303" s="12">
        <v>8</v>
      </c>
      <c r="Q7303" s="12">
        <v>2009</v>
      </c>
      <c r="R7303" s="12">
        <v>7</v>
      </c>
      <c r="S7303">
        <v>12</v>
      </c>
      <c r="T7303" s="7">
        <v>12</v>
      </c>
      <c r="U7303">
        <v>11</v>
      </c>
      <c r="V7303" t="s">
        <v>82</v>
      </c>
      <c r="W7303">
        <f t="shared" si="94"/>
        <v>360</v>
      </c>
      <c r="X7303" s="5">
        <v>1</v>
      </c>
      <c r="Y7303" s="15" t="s">
        <v>48</v>
      </c>
      <c r="Z7303" t="s">
        <v>49</v>
      </c>
      <c r="AA7303" t="s">
        <v>50</v>
      </c>
      <c r="AB7303">
        <v>2</v>
      </c>
      <c r="AC7303" t="s">
        <v>1510</v>
      </c>
      <c r="AD7303" t="s">
        <v>1663</v>
      </c>
    </row>
    <row r="7304" spans="1:30" ht="14.4" x14ac:dyDescent="0.3">
      <c r="A7304">
        <v>63</v>
      </c>
      <c r="B7304" t="s">
        <v>24</v>
      </c>
      <c r="C7304" t="s">
        <v>1025</v>
      </c>
      <c r="D7304" t="s">
        <v>37</v>
      </c>
      <c r="E7304">
        <v>2013</v>
      </c>
      <c r="F7304" t="s">
        <v>1026</v>
      </c>
      <c r="G7304" t="s">
        <v>1030</v>
      </c>
      <c r="H7304" s="3" t="s">
        <v>1031</v>
      </c>
      <c r="I7304" s="8">
        <v>-23.360278000000001</v>
      </c>
      <c r="J7304" s="8">
        <v>-44.848027999999999</v>
      </c>
      <c r="K7304">
        <v>475000000</v>
      </c>
      <c r="L7304" t="s">
        <v>110</v>
      </c>
      <c r="M7304" t="s">
        <v>887</v>
      </c>
      <c r="N7304" t="s">
        <v>933</v>
      </c>
      <c r="O7304" s="12">
        <v>2008</v>
      </c>
      <c r="P7304" s="12">
        <v>8</v>
      </c>
      <c r="Q7304" s="12">
        <v>2009</v>
      </c>
      <c r="R7304" s="12">
        <v>7</v>
      </c>
      <c r="S7304">
        <v>12</v>
      </c>
      <c r="T7304" s="7">
        <v>12</v>
      </c>
      <c r="U7304">
        <v>11</v>
      </c>
      <c r="V7304" t="s">
        <v>82</v>
      </c>
      <c r="W7304">
        <f t="shared" si="94"/>
        <v>360</v>
      </c>
      <c r="X7304" s="5">
        <v>1</v>
      </c>
      <c r="Y7304" s="15" t="s">
        <v>48</v>
      </c>
      <c r="Z7304" t="s">
        <v>49</v>
      </c>
      <c r="AA7304" t="s">
        <v>52</v>
      </c>
      <c r="AB7304">
        <v>0</v>
      </c>
      <c r="AC7304" t="s">
        <v>1510</v>
      </c>
      <c r="AD7304" t="s">
        <v>1663</v>
      </c>
    </row>
    <row r="7305" spans="1:30" ht="14.4" x14ac:dyDescent="0.3">
      <c r="A7305">
        <v>63</v>
      </c>
      <c r="B7305" t="s">
        <v>24</v>
      </c>
      <c r="C7305" t="s">
        <v>1025</v>
      </c>
      <c r="D7305" t="s">
        <v>37</v>
      </c>
      <c r="E7305">
        <v>2013</v>
      </c>
      <c r="F7305" t="s">
        <v>1026</v>
      </c>
      <c r="G7305" t="s">
        <v>1030</v>
      </c>
      <c r="H7305" s="3" t="s">
        <v>1031</v>
      </c>
      <c r="I7305" s="8">
        <v>-23.360278000000001</v>
      </c>
      <c r="J7305" s="8">
        <v>-44.848027999999999</v>
      </c>
      <c r="K7305">
        <v>475000000</v>
      </c>
      <c r="L7305" t="s">
        <v>110</v>
      </c>
      <c r="M7305" t="s">
        <v>887</v>
      </c>
      <c r="N7305" t="s">
        <v>933</v>
      </c>
      <c r="O7305" s="12">
        <v>2008</v>
      </c>
      <c r="P7305" s="12">
        <v>8</v>
      </c>
      <c r="Q7305" s="12">
        <v>2009</v>
      </c>
      <c r="R7305" s="12">
        <v>7</v>
      </c>
      <c r="S7305">
        <v>12</v>
      </c>
      <c r="T7305" s="7">
        <v>12</v>
      </c>
      <c r="U7305">
        <v>11</v>
      </c>
      <c r="V7305" t="s">
        <v>82</v>
      </c>
      <c r="W7305">
        <f t="shared" si="94"/>
        <v>360</v>
      </c>
      <c r="X7305" s="5">
        <v>1</v>
      </c>
      <c r="Y7305" s="15" t="s">
        <v>48</v>
      </c>
      <c r="Z7305" t="s">
        <v>55</v>
      </c>
      <c r="AA7305" t="s">
        <v>56</v>
      </c>
      <c r="AB7305">
        <v>88</v>
      </c>
      <c r="AC7305" t="s">
        <v>1510</v>
      </c>
      <c r="AD7305" t="s">
        <v>1663</v>
      </c>
    </row>
    <row r="7306" spans="1:30" ht="14.4" x14ac:dyDescent="0.3">
      <c r="A7306">
        <v>63</v>
      </c>
      <c r="B7306" t="s">
        <v>24</v>
      </c>
      <c r="C7306" t="s">
        <v>1025</v>
      </c>
      <c r="D7306" t="s">
        <v>37</v>
      </c>
      <c r="E7306">
        <v>2013</v>
      </c>
      <c r="F7306" t="s">
        <v>1026</v>
      </c>
      <c r="G7306" t="s">
        <v>1030</v>
      </c>
      <c r="H7306" s="3" t="s">
        <v>1031</v>
      </c>
      <c r="I7306" s="8">
        <v>-23.360278000000001</v>
      </c>
      <c r="J7306" s="8">
        <v>-44.848027999999999</v>
      </c>
      <c r="K7306">
        <v>475000000</v>
      </c>
      <c r="L7306" t="s">
        <v>110</v>
      </c>
      <c r="M7306" t="s">
        <v>887</v>
      </c>
      <c r="N7306" t="s">
        <v>933</v>
      </c>
      <c r="O7306" s="12">
        <v>2008</v>
      </c>
      <c r="P7306" s="12">
        <v>8</v>
      </c>
      <c r="Q7306" s="12">
        <v>2009</v>
      </c>
      <c r="R7306" s="12">
        <v>7</v>
      </c>
      <c r="S7306">
        <v>12</v>
      </c>
      <c r="T7306" s="7">
        <v>12</v>
      </c>
      <c r="U7306">
        <v>11</v>
      </c>
      <c r="V7306" t="s">
        <v>82</v>
      </c>
      <c r="W7306">
        <f t="shared" si="94"/>
        <v>360</v>
      </c>
      <c r="X7306" s="5">
        <v>1</v>
      </c>
      <c r="Y7306" s="15" t="s">
        <v>48</v>
      </c>
      <c r="Z7306" t="s">
        <v>55</v>
      </c>
      <c r="AA7306" t="s">
        <v>62</v>
      </c>
      <c r="AB7306">
        <v>0</v>
      </c>
      <c r="AC7306" t="s">
        <v>1510</v>
      </c>
      <c r="AD7306" t="s">
        <v>1663</v>
      </c>
    </row>
    <row r="7307" spans="1:30" ht="14.4" x14ac:dyDescent="0.3">
      <c r="A7307">
        <v>63</v>
      </c>
      <c r="B7307" t="s">
        <v>24</v>
      </c>
      <c r="C7307" t="s">
        <v>1025</v>
      </c>
      <c r="D7307" t="s">
        <v>37</v>
      </c>
      <c r="E7307">
        <v>2013</v>
      </c>
      <c r="F7307" t="s">
        <v>1026</v>
      </c>
      <c r="G7307" t="s">
        <v>1030</v>
      </c>
      <c r="H7307" s="3" t="s">
        <v>1031</v>
      </c>
      <c r="I7307" s="8">
        <v>-23.360278000000001</v>
      </c>
      <c r="J7307" s="8">
        <v>-44.848027999999999</v>
      </c>
      <c r="K7307">
        <v>475000000</v>
      </c>
      <c r="L7307" t="s">
        <v>110</v>
      </c>
      <c r="M7307" t="s">
        <v>887</v>
      </c>
      <c r="N7307" t="s">
        <v>933</v>
      </c>
      <c r="O7307" s="12">
        <v>2008</v>
      </c>
      <c r="P7307" s="12">
        <v>8</v>
      </c>
      <c r="Q7307" s="12">
        <v>2009</v>
      </c>
      <c r="R7307" s="12">
        <v>7</v>
      </c>
      <c r="S7307">
        <v>12</v>
      </c>
      <c r="T7307" s="7">
        <v>12</v>
      </c>
      <c r="U7307">
        <v>11</v>
      </c>
      <c r="V7307" t="s">
        <v>82</v>
      </c>
      <c r="W7307">
        <f t="shared" si="94"/>
        <v>360</v>
      </c>
      <c r="X7307" s="5">
        <v>1</v>
      </c>
      <c r="Y7307" s="15" t="s">
        <v>48</v>
      </c>
      <c r="Z7307" t="s">
        <v>55</v>
      </c>
      <c r="AA7307" t="s">
        <v>1066</v>
      </c>
      <c r="AB7307">
        <v>2</v>
      </c>
      <c r="AC7307" t="s">
        <v>1510</v>
      </c>
      <c r="AD7307" t="s">
        <v>1663</v>
      </c>
    </row>
    <row r="7308" spans="1:30" ht="14.4" x14ac:dyDescent="0.3">
      <c r="A7308">
        <v>63</v>
      </c>
      <c r="B7308" t="s">
        <v>24</v>
      </c>
      <c r="C7308" t="s">
        <v>1025</v>
      </c>
      <c r="D7308" t="s">
        <v>37</v>
      </c>
      <c r="E7308">
        <v>2013</v>
      </c>
      <c r="F7308" t="s">
        <v>1026</v>
      </c>
      <c r="G7308" t="s">
        <v>1030</v>
      </c>
      <c r="H7308" s="3" t="s">
        <v>1031</v>
      </c>
      <c r="I7308" s="8">
        <v>-23.360278000000001</v>
      </c>
      <c r="J7308" s="8">
        <v>-44.848027999999999</v>
      </c>
      <c r="K7308">
        <v>475000000</v>
      </c>
      <c r="L7308" t="s">
        <v>110</v>
      </c>
      <c r="M7308" t="s">
        <v>887</v>
      </c>
      <c r="N7308" t="s">
        <v>933</v>
      </c>
      <c r="O7308" s="12">
        <v>2008</v>
      </c>
      <c r="P7308" s="12">
        <v>8</v>
      </c>
      <c r="Q7308" s="12">
        <v>2009</v>
      </c>
      <c r="R7308" s="12">
        <v>7</v>
      </c>
      <c r="S7308">
        <v>12</v>
      </c>
      <c r="T7308" s="7">
        <v>12</v>
      </c>
      <c r="U7308">
        <v>11</v>
      </c>
      <c r="V7308" t="s">
        <v>82</v>
      </c>
      <c r="W7308">
        <f t="shared" si="94"/>
        <v>360</v>
      </c>
      <c r="X7308" s="5">
        <v>1</v>
      </c>
      <c r="Y7308" s="15" t="s">
        <v>48</v>
      </c>
      <c r="Z7308" t="s">
        <v>55</v>
      </c>
      <c r="AA7308" t="s">
        <v>1062</v>
      </c>
      <c r="AB7308">
        <v>0</v>
      </c>
      <c r="AC7308" t="s">
        <v>1510</v>
      </c>
      <c r="AD7308" t="s">
        <v>1663</v>
      </c>
    </row>
    <row r="7309" spans="1:30" ht="14.4" x14ac:dyDescent="0.3">
      <c r="A7309">
        <v>63</v>
      </c>
      <c r="B7309" t="s">
        <v>24</v>
      </c>
      <c r="C7309" t="s">
        <v>1025</v>
      </c>
      <c r="D7309" t="s">
        <v>37</v>
      </c>
      <c r="E7309">
        <v>2013</v>
      </c>
      <c r="F7309" t="s">
        <v>1026</v>
      </c>
      <c r="G7309" t="s">
        <v>1030</v>
      </c>
      <c r="H7309" s="3" t="s">
        <v>1031</v>
      </c>
      <c r="I7309" s="8">
        <v>-23.360278000000001</v>
      </c>
      <c r="J7309" s="8">
        <v>-44.848027999999999</v>
      </c>
      <c r="K7309">
        <v>475000000</v>
      </c>
      <c r="L7309" t="s">
        <v>110</v>
      </c>
      <c r="M7309" t="s">
        <v>887</v>
      </c>
      <c r="N7309" t="s">
        <v>933</v>
      </c>
      <c r="O7309" s="12">
        <v>2008</v>
      </c>
      <c r="P7309" s="12">
        <v>8</v>
      </c>
      <c r="Q7309" s="12">
        <v>2009</v>
      </c>
      <c r="R7309" s="12">
        <v>7</v>
      </c>
      <c r="S7309">
        <v>12</v>
      </c>
      <c r="T7309" s="7">
        <v>12</v>
      </c>
      <c r="U7309">
        <v>11</v>
      </c>
      <c r="V7309" t="s">
        <v>82</v>
      </c>
      <c r="W7309">
        <f t="shared" si="94"/>
        <v>360</v>
      </c>
      <c r="X7309" s="5">
        <v>1</v>
      </c>
      <c r="Y7309" s="15" t="s">
        <v>48</v>
      </c>
      <c r="Z7309" t="s">
        <v>55</v>
      </c>
      <c r="AA7309" t="s">
        <v>70</v>
      </c>
      <c r="AB7309">
        <v>0</v>
      </c>
      <c r="AC7309" t="s">
        <v>1510</v>
      </c>
      <c r="AD7309" t="s">
        <v>1663</v>
      </c>
    </row>
    <row r="7310" spans="1:30" ht="14.4" x14ac:dyDescent="0.3">
      <c r="A7310">
        <v>63</v>
      </c>
      <c r="B7310" t="s">
        <v>24</v>
      </c>
      <c r="C7310" t="s">
        <v>1025</v>
      </c>
      <c r="D7310" t="s">
        <v>37</v>
      </c>
      <c r="E7310">
        <v>2013</v>
      </c>
      <c r="F7310" t="s">
        <v>1026</v>
      </c>
      <c r="G7310" t="s">
        <v>1030</v>
      </c>
      <c r="H7310" s="3" t="s">
        <v>1031</v>
      </c>
      <c r="I7310" s="8">
        <v>-23.360278000000001</v>
      </c>
      <c r="J7310" s="8">
        <v>-44.848027999999999</v>
      </c>
      <c r="K7310">
        <v>475000000</v>
      </c>
      <c r="L7310" t="s">
        <v>110</v>
      </c>
      <c r="M7310" t="s">
        <v>887</v>
      </c>
      <c r="N7310" t="s">
        <v>933</v>
      </c>
      <c r="O7310" s="12">
        <v>2008</v>
      </c>
      <c r="P7310" s="12">
        <v>8</v>
      </c>
      <c r="Q7310" s="12">
        <v>2009</v>
      </c>
      <c r="R7310" s="12">
        <v>7</v>
      </c>
      <c r="S7310">
        <v>12</v>
      </c>
      <c r="T7310" s="7">
        <v>12</v>
      </c>
      <c r="U7310">
        <v>11</v>
      </c>
      <c r="V7310" t="s">
        <v>82</v>
      </c>
      <c r="W7310">
        <f t="shared" si="94"/>
        <v>360</v>
      </c>
      <c r="X7310" s="5">
        <v>1</v>
      </c>
      <c r="Y7310" s="15" t="s">
        <v>48</v>
      </c>
      <c r="Z7310" t="s">
        <v>55</v>
      </c>
      <c r="AA7310" t="s">
        <v>1063</v>
      </c>
      <c r="AB7310">
        <v>61</v>
      </c>
      <c r="AC7310" t="s">
        <v>1510</v>
      </c>
      <c r="AD7310" t="s">
        <v>1663</v>
      </c>
    </row>
    <row r="7311" spans="1:30" ht="14.4" x14ac:dyDescent="0.3">
      <c r="A7311">
        <v>63</v>
      </c>
      <c r="B7311" t="s">
        <v>24</v>
      </c>
      <c r="C7311" t="s">
        <v>1025</v>
      </c>
      <c r="D7311" t="s">
        <v>37</v>
      </c>
      <c r="E7311">
        <v>2013</v>
      </c>
      <c r="F7311" t="s">
        <v>1026</v>
      </c>
      <c r="G7311" t="s">
        <v>1030</v>
      </c>
      <c r="H7311" s="3" t="s">
        <v>1031</v>
      </c>
      <c r="I7311" s="8">
        <v>-23.360278000000001</v>
      </c>
      <c r="J7311" s="8">
        <v>-44.848027999999999</v>
      </c>
      <c r="K7311">
        <v>475000000</v>
      </c>
      <c r="L7311" t="s">
        <v>110</v>
      </c>
      <c r="M7311" t="s">
        <v>887</v>
      </c>
      <c r="N7311" t="s">
        <v>933</v>
      </c>
      <c r="O7311" s="12">
        <v>2008</v>
      </c>
      <c r="P7311" s="12">
        <v>8</v>
      </c>
      <c r="Q7311" s="12">
        <v>2009</v>
      </c>
      <c r="R7311" s="12">
        <v>7</v>
      </c>
      <c r="S7311">
        <v>12</v>
      </c>
      <c r="T7311" s="7">
        <v>12</v>
      </c>
      <c r="U7311">
        <v>11</v>
      </c>
      <c r="V7311" t="s">
        <v>82</v>
      </c>
      <c r="W7311">
        <f t="shared" si="94"/>
        <v>360</v>
      </c>
      <c r="X7311" s="5">
        <v>1</v>
      </c>
      <c r="Y7311" s="15" t="s">
        <v>48</v>
      </c>
      <c r="Z7311" t="s">
        <v>55</v>
      </c>
      <c r="AA7311" t="s">
        <v>1053</v>
      </c>
      <c r="AB7311">
        <v>1</v>
      </c>
      <c r="AC7311" t="s">
        <v>1510</v>
      </c>
      <c r="AD7311" t="s">
        <v>1663</v>
      </c>
    </row>
    <row r="7312" spans="1:30" ht="14.4" x14ac:dyDescent="0.3">
      <c r="A7312">
        <v>63</v>
      </c>
      <c r="B7312" t="s">
        <v>24</v>
      </c>
      <c r="C7312" t="s">
        <v>1025</v>
      </c>
      <c r="D7312" t="s">
        <v>37</v>
      </c>
      <c r="E7312">
        <v>2013</v>
      </c>
      <c r="F7312" t="s">
        <v>1026</v>
      </c>
      <c r="G7312" t="s">
        <v>1030</v>
      </c>
      <c r="H7312" s="3" t="s">
        <v>1031</v>
      </c>
      <c r="I7312" s="8">
        <v>-23.360278000000001</v>
      </c>
      <c r="J7312" s="8">
        <v>-44.848027999999999</v>
      </c>
      <c r="K7312">
        <v>475000000</v>
      </c>
      <c r="L7312" t="s">
        <v>110</v>
      </c>
      <c r="M7312" t="s">
        <v>887</v>
      </c>
      <c r="N7312" t="s">
        <v>933</v>
      </c>
      <c r="O7312" s="12">
        <v>2008</v>
      </c>
      <c r="P7312" s="12">
        <v>8</v>
      </c>
      <c r="Q7312" s="12">
        <v>2009</v>
      </c>
      <c r="R7312" s="12">
        <v>7</v>
      </c>
      <c r="S7312">
        <v>12</v>
      </c>
      <c r="T7312" s="7">
        <v>12</v>
      </c>
      <c r="U7312">
        <v>11</v>
      </c>
      <c r="V7312" t="s">
        <v>82</v>
      </c>
      <c r="W7312">
        <f t="shared" si="94"/>
        <v>360</v>
      </c>
      <c r="X7312" s="5">
        <v>1</v>
      </c>
      <c r="Y7312" s="15" t="s">
        <v>48</v>
      </c>
      <c r="Z7312" t="s">
        <v>55</v>
      </c>
      <c r="AA7312" t="s">
        <v>73</v>
      </c>
      <c r="AB7312">
        <v>7</v>
      </c>
      <c r="AC7312" t="s">
        <v>1510</v>
      </c>
      <c r="AD7312" t="s">
        <v>1663</v>
      </c>
    </row>
    <row r="7313" spans="1:30" ht="14.4" x14ac:dyDescent="0.3">
      <c r="A7313">
        <v>63</v>
      </c>
      <c r="B7313" t="s">
        <v>24</v>
      </c>
      <c r="C7313" t="s">
        <v>1025</v>
      </c>
      <c r="D7313" t="s">
        <v>37</v>
      </c>
      <c r="E7313">
        <v>2013</v>
      </c>
      <c r="F7313" t="s">
        <v>1026</v>
      </c>
      <c r="G7313" t="s">
        <v>1030</v>
      </c>
      <c r="H7313" s="3" t="s">
        <v>1031</v>
      </c>
      <c r="I7313" s="8">
        <v>-23.360278000000001</v>
      </c>
      <c r="J7313" s="8">
        <v>-44.848027999999999</v>
      </c>
      <c r="K7313">
        <v>475000000</v>
      </c>
      <c r="L7313" t="s">
        <v>110</v>
      </c>
      <c r="M7313" t="s">
        <v>887</v>
      </c>
      <c r="N7313" t="s">
        <v>933</v>
      </c>
      <c r="O7313" s="12">
        <v>2008</v>
      </c>
      <c r="P7313" s="12">
        <v>8</v>
      </c>
      <c r="Q7313" s="12">
        <v>2009</v>
      </c>
      <c r="R7313" s="12">
        <v>7</v>
      </c>
      <c r="S7313">
        <v>12</v>
      </c>
      <c r="T7313" s="7">
        <v>12</v>
      </c>
      <c r="U7313">
        <v>11</v>
      </c>
      <c r="V7313" t="s">
        <v>82</v>
      </c>
      <c r="W7313">
        <f t="shared" si="94"/>
        <v>360</v>
      </c>
      <c r="X7313" s="5">
        <v>1</v>
      </c>
      <c r="Y7313" s="15" t="s">
        <v>48</v>
      </c>
      <c r="Z7313" t="s">
        <v>55</v>
      </c>
      <c r="AA7313" t="s">
        <v>265</v>
      </c>
      <c r="AB7313">
        <v>5</v>
      </c>
      <c r="AC7313" t="s">
        <v>1510</v>
      </c>
      <c r="AD7313" t="s">
        <v>1663</v>
      </c>
    </row>
    <row r="7314" spans="1:30" ht="14.4" x14ac:dyDescent="0.3">
      <c r="A7314">
        <v>63</v>
      </c>
      <c r="B7314" t="s">
        <v>24</v>
      </c>
      <c r="C7314" t="s">
        <v>1025</v>
      </c>
      <c r="D7314" t="s">
        <v>37</v>
      </c>
      <c r="E7314">
        <v>2013</v>
      </c>
      <c r="F7314" t="s">
        <v>1026</v>
      </c>
      <c r="G7314" t="s">
        <v>1030</v>
      </c>
      <c r="H7314" s="3" t="s">
        <v>1031</v>
      </c>
      <c r="I7314" s="8">
        <v>-23.360278000000001</v>
      </c>
      <c r="J7314" s="8">
        <v>-44.848027999999999</v>
      </c>
      <c r="K7314">
        <v>475000000</v>
      </c>
      <c r="L7314" t="s">
        <v>110</v>
      </c>
      <c r="M7314" t="s">
        <v>887</v>
      </c>
      <c r="N7314" t="s">
        <v>933</v>
      </c>
      <c r="O7314" s="12">
        <v>2008</v>
      </c>
      <c r="P7314" s="12">
        <v>8</v>
      </c>
      <c r="Q7314" s="12">
        <v>2009</v>
      </c>
      <c r="R7314" s="12">
        <v>7</v>
      </c>
      <c r="S7314">
        <v>12</v>
      </c>
      <c r="T7314" s="7">
        <v>12</v>
      </c>
      <c r="U7314">
        <v>11</v>
      </c>
      <c r="V7314" t="s">
        <v>82</v>
      </c>
      <c r="W7314">
        <f t="shared" si="94"/>
        <v>360</v>
      </c>
      <c r="X7314" s="5">
        <v>1</v>
      </c>
      <c r="Y7314" s="15" t="s">
        <v>48</v>
      </c>
      <c r="Z7314" t="s">
        <v>55</v>
      </c>
      <c r="AA7314" t="s">
        <v>876</v>
      </c>
      <c r="AB7314">
        <v>0</v>
      </c>
      <c r="AC7314" t="s">
        <v>1510</v>
      </c>
      <c r="AD7314" t="s">
        <v>1663</v>
      </c>
    </row>
    <row r="7315" spans="1:30" ht="14.4" x14ac:dyDescent="0.3">
      <c r="A7315">
        <v>63</v>
      </c>
      <c r="B7315" t="s">
        <v>24</v>
      </c>
      <c r="C7315" t="s">
        <v>1025</v>
      </c>
      <c r="D7315" t="s">
        <v>37</v>
      </c>
      <c r="E7315">
        <v>2013</v>
      </c>
      <c r="F7315" t="s">
        <v>1026</v>
      </c>
      <c r="G7315" t="s">
        <v>1030</v>
      </c>
      <c r="H7315" s="3" t="s">
        <v>1031</v>
      </c>
      <c r="I7315" s="8">
        <v>-23.360278000000001</v>
      </c>
      <c r="J7315" s="8">
        <v>-44.848027999999999</v>
      </c>
      <c r="K7315">
        <v>475000000</v>
      </c>
      <c r="L7315" t="s">
        <v>110</v>
      </c>
      <c r="M7315" t="s">
        <v>887</v>
      </c>
      <c r="N7315" t="s">
        <v>933</v>
      </c>
      <c r="O7315" s="12">
        <v>2008</v>
      </c>
      <c r="P7315" s="12">
        <v>8</v>
      </c>
      <c r="Q7315" s="12">
        <v>2009</v>
      </c>
      <c r="R7315" s="12">
        <v>7</v>
      </c>
      <c r="S7315">
        <v>12</v>
      </c>
      <c r="T7315" s="7">
        <v>12</v>
      </c>
      <c r="U7315">
        <v>11</v>
      </c>
      <c r="V7315" t="s">
        <v>82</v>
      </c>
      <c r="W7315">
        <f t="shared" si="94"/>
        <v>360</v>
      </c>
      <c r="X7315" s="5">
        <v>1</v>
      </c>
      <c r="Y7315" s="15" t="s">
        <v>48</v>
      </c>
      <c r="Z7315" t="s">
        <v>55</v>
      </c>
      <c r="AA7315" t="s">
        <v>76</v>
      </c>
      <c r="AB7315">
        <v>0</v>
      </c>
      <c r="AC7315" t="s">
        <v>1510</v>
      </c>
      <c r="AD7315" t="s">
        <v>1663</v>
      </c>
    </row>
    <row r="7316" spans="1:30" ht="14.4" x14ac:dyDescent="0.3">
      <c r="A7316">
        <v>63</v>
      </c>
      <c r="B7316" t="s">
        <v>24</v>
      </c>
      <c r="C7316" t="s">
        <v>1025</v>
      </c>
      <c r="D7316" t="s">
        <v>37</v>
      </c>
      <c r="E7316">
        <v>2013</v>
      </c>
      <c r="F7316" t="s">
        <v>1026</v>
      </c>
      <c r="G7316" t="s">
        <v>1030</v>
      </c>
      <c r="H7316" s="3" t="s">
        <v>1031</v>
      </c>
      <c r="I7316" s="8">
        <v>-23.360278000000001</v>
      </c>
      <c r="J7316" s="8">
        <v>-44.848027999999999</v>
      </c>
      <c r="K7316">
        <v>475000000</v>
      </c>
      <c r="L7316" t="s">
        <v>110</v>
      </c>
      <c r="M7316" t="s">
        <v>887</v>
      </c>
      <c r="N7316" t="s">
        <v>933</v>
      </c>
      <c r="O7316" s="12">
        <v>2008</v>
      </c>
      <c r="P7316" s="12">
        <v>8</v>
      </c>
      <c r="Q7316" s="12">
        <v>2009</v>
      </c>
      <c r="R7316" s="12">
        <v>7</v>
      </c>
      <c r="S7316">
        <v>12</v>
      </c>
      <c r="T7316" s="7">
        <v>12</v>
      </c>
      <c r="U7316">
        <v>11</v>
      </c>
      <c r="V7316" t="s">
        <v>82</v>
      </c>
      <c r="W7316">
        <f t="shared" si="94"/>
        <v>360</v>
      </c>
      <c r="X7316" s="5">
        <v>1</v>
      </c>
      <c r="Y7316" s="15" t="s">
        <v>48</v>
      </c>
      <c r="Z7316" t="s">
        <v>83</v>
      </c>
      <c r="AA7316" t="s">
        <v>84</v>
      </c>
      <c r="AB7316">
        <v>107</v>
      </c>
      <c r="AC7316" t="s">
        <v>1510</v>
      </c>
      <c r="AD7316" t="s">
        <v>1663</v>
      </c>
    </row>
    <row r="7317" spans="1:30" ht="14.4" x14ac:dyDescent="0.3">
      <c r="A7317">
        <v>63</v>
      </c>
      <c r="B7317" t="s">
        <v>24</v>
      </c>
      <c r="C7317" t="s">
        <v>1025</v>
      </c>
      <c r="D7317" t="s">
        <v>37</v>
      </c>
      <c r="E7317">
        <v>2013</v>
      </c>
      <c r="F7317" t="s">
        <v>1026</v>
      </c>
      <c r="G7317" t="s">
        <v>1030</v>
      </c>
      <c r="H7317" s="3" t="s">
        <v>1031</v>
      </c>
      <c r="I7317" s="8">
        <v>-23.360278000000001</v>
      </c>
      <c r="J7317" s="8">
        <v>-44.848027999999999</v>
      </c>
      <c r="K7317">
        <v>475000000</v>
      </c>
      <c r="L7317" t="s">
        <v>110</v>
      </c>
      <c r="M7317" t="s">
        <v>887</v>
      </c>
      <c r="N7317" t="s">
        <v>933</v>
      </c>
      <c r="O7317" s="12">
        <v>2008</v>
      </c>
      <c r="P7317" s="12">
        <v>8</v>
      </c>
      <c r="Q7317" s="12">
        <v>2009</v>
      </c>
      <c r="R7317" s="12">
        <v>7</v>
      </c>
      <c r="S7317">
        <v>12</v>
      </c>
      <c r="T7317" s="7">
        <v>12</v>
      </c>
      <c r="U7317">
        <v>11</v>
      </c>
      <c r="V7317" t="s">
        <v>82</v>
      </c>
      <c r="W7317">
        <f t="shared" si="94"/>
        <v>360</v>
      </c>
      <c r="X7317" s="5">
        <v>1</v>
      </c>
      <c r="Y7317" s="15" t="s">
        <v>48</v>
      </c>
      <c r="Z7317" t="s">
        <v>83</v>
      </c>
      <c r="AA7317" t="s">
        <v>1216</v>
      </c>
      <c r="AB7317">
        <v>0</v>
      </c>
      <c r="AC7317" t="s">
        <v>1510</v>
      </c>
      <c r="AD7317" t="s">
        <v>1663</v>
      </c>
    </row>
    <row r="7318" spans="1:30" ht="14.4" x14ac:dyDescent="0.3">
      <c r="A7318">
        <v>63</v>
      </c>
      <c r="B7318" t="s">
        <v>24</v>
      </c>
      <c r="C7318" t="s">
        <v>1025</v>
      </c>
      <c r="D7318" t="s">
        <v>37</v>
      </c>
      <c r="E7318">
        <v>2013</v>
      </c>
      <c r="F7318" t="s">
        <v>1026</v>
      </c>
      <c r="G7318" t="s">
        <v>1030</v>
      </c>
      <c r="H7318" s="3" t="s">
        <v>1031</v>
      </c>
      <c r="I7318" s="8">
        <v>-23.360278000000001</v>
      </c>
      <c r="J7318" s="8">
        <v>-44.848027999999999</v>
      </c>
      <c r="K7318">
        <v>475000000</v>
      </c>
      <c r="L7318" t="s">
        <v>110</v>
      </c>
      <c r="M7318" t="s">
        <v>887</v>
      </c>
      <c r="N7318" t="s">
        <v>933</v>
      </c>
      <c r="O7318" s="12">
        <v>2008</v>
      </c>
      <c r="P7318" s="12">
        <v>8</v>
      </c>
      <c r="Q7318" s="12">
        <v>2009</v>
      </c>
      <c r="R7318" s="12">
        <v>7</v>
      </c>
      <c r="S7318">
        <v>12</v>
      </c>
      <c r="T7318" s="7">
        <v>12</v>
      </c>
      <c r="U7318">
        <v>11</v>
      </c>
      <c r="V7318" t="s">
        <v>82</v>
      </c>
      <c r="W7318">
        <f t="shared" si="94"/>
        <v>360</v>
      </c>
      <c r="X7318" s="5">
        <v>1</v>
      </c>
      <c r="Y7318" s="15" t="s">
        <v>48</v>
      </c>
      <c r="Z7318" t="s">
        <v>83</v>
      </c>
      <c r="AA7318" t="s">
        <v>87</v>
      </c>
      <c r="AB7318">
        <v>0</v>
      </c>
      <c r="AC7318" t="s">
        <v>1510</v>
      </c>
      <c r="AD7318" t="s">
        <v>1663</v>
      </c>
    </row>
    <row r="7319" spans="1:30" ht="14.4" x14ac:dyDescent="0.3">
      <c r="A7319">
        <v>63</v>
      </c>
      <c r="B7319" t="s">
        <v>24</v>
      </c>
      <c r="C7319" t="s">
        <v>1025</v>
      </c>
      <c r="D7319" t="s">
        <v>37</v>
      </c>
      <c r="E7319">
        <v>2013</v>
      </c>
      <c r="F7319" t="s">
        <v>1026</v>
      </c>
      <c r="G7319" t="s">
        <v>1030</v>
      </c>
      <c r="H7319" s="3" t="s">
        <v>1031</v>
      </c>
      <c r="I7319" s="8">
        <v>-23.360278000000001</v>
      </c>
      <c r="J7319" s="8">
        <v>-44.848027999999999</v>
      </c>
      <c r="K7319">
        <v>475000000</v>
      </c>
      <c r="L7319" t="s">
        <v>110</v>
      </c>
      <c r="M7319" t="s">
        <v>887</v>
      </c>
      <c r="N7319" t="s">
        <v>933</v>
      </c>
      <c r="O7319" s="12">
        <v>2008</v>
      </c>
      <c r="P7319" s="12">
        <v>8</v>
      </c>
      <c r="Q7319" s="12">
        <v>2009</v>
      </c>
      <c r="R7319" s="12">
        <v>7</v>
      </c>
      <c r="S7319">
        <v>12</v>
      </c>
      <c r="T7319" s="7">
        <v>12</v>
      </c>
      <c r="U7319">
        <v>11</v>
      </c>
      <c r="V7319" t="s">
        <v>82</v>
      </c>
      <c r="W7319">
        <f t="shared" si="94"/>
        <v>360</v>
      </c>
      <c r="X7319" s="5">
        <v>1</v>
      </c>
      <c r="Y7319" s="15" t="s">
        <v>48</v>
      </c>
      <c r="Z7319" t="s">
        <v>90</v>
      </c>
      <c r="AA7319" t="s">
        <v>91</v>
      </c>
      <c r="AB7319">
        <v>1</v>
      </c>
      <c r="AC7319" t="s">
        <v>1510</v>
      </c>
      <c r="AD7319" t="s">
        <v>1663</v>
      </c>
    </row>
    <row r="7320" spans="1:30" ht="14.4" x14ac:dyDescent="0.3">
      <c r="A7320">
        <v>63</v>
      </c>
      <c r="B7320" t="s">
        <v>24</v>
      </c>
      <c r="C7320" t="s">
        <v>1025</v>
      </c>
      <c r="D7320" t="s">
        <v>37</v>
      </c>
      <c r="E7320">
        <v>2013</v>
      </c>
      <c r="F7320" t="s">
        <v>1032</v>
      </c>
      <c r="G7320" t="s">
        <v>1033</v>
      </c>
      <c r="H7320" s="3" t="s">
        <v>1034</v>
      </c>
      <c r="I7320" s="8">
        <v>-23.540278000000001</v>
      </c>
      <c r="J7320" s="8">
        <v>-45.070971999999998</v>
      </c>
      <c r="K7320">
        <v>8280000</v>
      </c>
      <c r="L7320" t="s">
        <v>190</v>
      </c>
      <c r="M7320" t="s">
        <v>887</v>
      </c>
      <c r="N7320" t="s">
        <v>1029</v>
      </c>
      <c r="O7320" s="12">
        <v>2007</v>
      </c>
      <c r="P7320" s="12">
        <v>8</v>
      </c>
      <c r="Q7320" s="12">
        <v>2008</v>
      </c>
      <c r="R7320" s="12">
        <v>7</v>
      </c>
      <c r="S7320">
        <v>12</v>
      </c>
      <c r="T7320" s="7">
        <v>12</v>
      </c>
      <c r="U7320">
        <v>3</v>
      </c>
      <c r="V7320" t="s">
        <v>82</v>
      </c>
      <c r="W7320">
        <f t="shared" si="94"/>
        <v>360</v>
      </c>
      <c r="X7320" s="5">
        <v>1</v>
      </c>
      <c r="Y7320" s="15" t="s">
        <v>48</v>
      </c>
      <c r="Z7320" t="s">
        <v>49</v>
      </c>
      <c r="AA7320" t="s">
        <v>235</v>
      </c>
      <c r="AB7320">
        <v>0</v>
      </c>
      <c r="AC7320" s="3" t="s">
        <v>1509</v>
      </c>
      <c r="AD7320" s="3" t="s">
        <v>1509</v>
      </c>
    </row>
    <row r="7321" spans="1:30" ht="14.4" x14ac:dyDescent="0.3">
      <c r="A7321">
        <v>63</v>
      </c>
      <c r="B7321" t="s">
        <v>24</v>
      </c>
      <c r="C7321" t="s">
        <v>1025</v>
      </c>
      <c r="D7321" t="s">
        <v>37</v>
      </c>
      <c r="E7321">
        <v>2013</v>
      </c>
      <c r="F7321" t="s">
        <v>1032</v>
      </c>
      <c r="G7321" t="s">
        <v>1033</v>
      </c>
      <c r="H7321" s="3" t="s">
        <v>1034</v>
      </c>
      <c r="I7321" s="8">
        <v>-23.540278000000001</v>
      </c>
      <c r="J7321" s="8">
        <v>-45.070971999999998</v>
      </c>
      <c r="K7321">
        <v>8280000</v>
      </c>
      <c r="L7321" t="s">
        <v>190</v>
      </c>
      <c r="M7321" t="s">
        <v>887</v>
      </c>
      <c r="N7321" t="s">
        <v>1029</v>
      </c>
      <c r="O7321" s="12">
        <v>2007</v>
      </c>
      <c r="P7321" s="12">
        <v>8</v>
      </c>
      <c r="Q7321" s="12">
        <v>2008</v>
      </c>
      <c r="R7321" s="12">
        <v>7</v>
      </c>
      <c r="S7321">
        <v>12</v>
      </c>
      <c r="T7321" s="7">
        <v>12</v>
      </c>
      <c r="U7321">
        <v>3</v>
      </c>
      <c r="V7321" t="s">
        <v>82</v>
      </c>
      <c r="W7321">
        <f t="shared" si="94"/>
        <v>360</v>
      </c>
      <c r="X7321" s="5">
        <v>1</v>
      </c>
      <c r="Y7321" s="15" t="s">
        <v>48</v>
      </c>
      <c r="Z7321" t="s">
        <v>49</v>
      </c>
      <c r="AA7321" t="s">
        <v>1215</v>
      </c>
      <c r="AB7321">
        <v>0</v>
      </c>
      <c r="AC7321" s="3" t="s">
        <v>1509</v>
      </c>
      <c r="AD7321" s="3" t="s">
        <v>1509</v>
      </c>
    </row>
    <row r="7322" spans="1:30" ht="14.4" x14ac:dyDescent="0.3">
      <c r="A7322">
        <v>63</v>
      </c>
      <c r="B7322" t="s">
        <v>24</v>
      </c>
      <c r="C7322" t="s">
        <v>1025</v>
      </c>
      <c r="D7322" t="s">
        <v>37</v>
      </c>
      <c r="E7322">
        <v>2013</v>
      </c>
      <c r="F7322" t="s">
        <v>1032</v>
      </c>
      <c r="G7322" t="s">
        <v>1033</v>
      </c>
      <c r="H7322" s="3" t="s">
        <v>1034</v>
      </c>
      <c r="I7322" s="8">
        <v>-23.540278000000001</v>
      </c>
      <c r="J7322" s="8">
        <v>-45.070971999999998</v>
      </c>
      <c r="K7322">
        <v>8280000</v>
      </c>
      <c r="L7322" t="s">
        <v>190</v>
      </c>
      <c r="M7322" t="s">
        <v>887</v>
      </c>
      <c r="N7322" t="s">
        <v>1029</v>
      </c>
      <c r="O7322" s="12">
        <v>2007</v>
      </c>
      <c r="P7322" s="12">
        <v>8</v>
      </c>
      <c r="Q7322" s="12">
        <v>2008</v>
      </c>
      <c r="R7322" s="12">
        <v>7</v>
      </c>
      <c r="S7322">
        <v>12</v>
      </c>
      <c r="T7322" s="7">
        <v>12</v>
      </c>
      <c r="U7322">
        <v>3</v>
      </c>
      <c r="V7322" t="s">
        <v>82</v>
      </c>
      <c r="W7322">
        <f t="shared" si="94"/>
        <v>360</v>
      </c>
      <c r="X7322" s="5">
        <v>1</v>
      </c>
      <c r="Y7322" s="15" t="s">
        <v>48</v>
      </c>
      <c r="Z7322" t="s">
        <v>49</v>
      </c>
      <c r="AA7322" t="s">
        <v>1081</v>
      </c>
      <c r="AB7322">
        <v>0</v>
      </c>
      <c r="AC7322" s="3" t="s">
        <v>1509</v>
      </c>
      <c r="AD7322" s="3" t="s">
        <v>1509</v>
      </c>
    </row>
    <row r="7323" spans="1:30" ht="14.4" x14ac:dyDescent="0.3">
      <c r="A7323">
        <v>63</v>
      </c>
      <c r="B7323" t="s">
        <v>24</v>
      </c>
      <c r="C7323" t="s">
        <v>1025</v>
      </c>
      <c r="D7323" t="s">
        <v>37</v>
      </c>
      <c r="E7323">
        <v>2013</v>
      </c>
      <c r="F7323" t="s">
        <v>1032</v>
      </c>
      <c r="G7323" t="s">
        <v>1033</v>
      </c>
      <c r="H7323" s="3" t="s">
        <v>1034</v>
      </c>
      <c r="I7323" s="8">
        <v>-23.540278000000001</v>
      </c>
      <c r="J7323" s="8">
        <v>-45.070971999999998</v>
      </c>
      <c r="K7323">
        <v>8280000</v>
      </c>
      <c r="L7323" t="s">
        <v>190</v>
      </c>
      <c r="M7323" t="s">
        <v>887</v>
      </c>
      <c r="N7323" t="s">
        <v>1029</v>
      </c>
      <c r="O7323" s="12">
        <v>2007</v>
      </c>
      <c r="P7323" s="12">
        <v>8</v>
      </c>
      <c r="Q7323" s="12">
        <v>2008</v>
      </c>
      <c r="R7323" s="12">
        <v>7</v>
      </c>
      <c r="S7323">
        <v>12</v>
      </c>
      <c r="T7323" s="7">
        <v>12</v>
      </c>
      <c r="U7323">
        <v>3</v>
      </c>
      <c r="V7323" t="s">
        <v>82</v>
      </c>
      <c r="W7323">
        <f t="shared" si="94"/>
        <v>360</v>
      </c>
      <c r="X7323" s="5">
        <v>1</v>
      </c>
      <c r="Y7323" s="15" t="s">
        <v>48</v>
      </c>
      <c r="Z7323" t="s">
        <v>49</v>
      </c>
      <c r="AA7323" t="s">
        <v>1068</v>
      </c>
      <c r="AB7323">
        <v>1</v>
      </c>
      <c r="AC7323" s="3" t="s">
        <v>1509</v>
      </c>
      <c r="AD7323" s="3" t="s">
        <v>1509</v>
      </c>
    </row>
    <row r="7324" spans="1:30" ht="14.4" x14ac:dyDescent="0.3">
      <c r="A7324">
        <v>63</v>
      </c>
      <c r="B7324" t="s">
        <v>24</v>
      </c>
      <c r="C7324" t="s">
        <v>1025</v>
      </c>
      <c r="D7324" t="s">
        <v>37</v>
      </c>
      <c r="E7324">
        <v>2013</v>
      </c>
      <c r="F7324" t="s">
        <v>1032</v>
      </c>
      <c r="G7324" t="s">
        <v>1033</v>
      </c>
      <c r="H7324" s="3" t="s">
        <v>1034</v>
      </c>
      <c r="I7324" s="8">
        <v>-23.540278000000001</v>
      </c>
      <c r="J7324" s="8">
        <v>-45.070971999999998</v>
      </c>
      <c r="K7324">
        <v>8280000</v>
      </c>
      <c r="L7324" t="s">
        <v>190</v>
      </c>
      <c r="M7324" t="s">
        <v>887</v>
      </c>
      <c r="N7324" t="s">
        <v>1029</v>
      </c>
      <c r="O7324" s="12">
        <v>2007</v>
      </c>
      <c r="P7324" s="12">
        <v>8</v>
      </c>
      <c r="Q7324" s="12">
        <v>2008</v>
      </c>
      <c r="R7324" s="12">
        <v>7</v>
      </c>
      <c r="S7324">
        <v>12</v>
      </c>
      <c r="T7324" s="7">
        <v>12</v>
      </c>
      <c r="U7324">
        <v>3</v>
      </c>
      <c r="V7324" t="s">
        <v>82</v>
      </c>
      <c r="W7324">
        <f t="shared" si="94"/>
        <v>360</v>
      </c>
      <c r="X7324" s="5">
        <v>1</v>
      </c>
      <c r="Y7324" s="15" t="s">
        <v>48</v>
      </c>
      <c r="Z7324" t="s">
        <v>49</v>
      </c>
      <c r="AA7324" t="s">
        <v>91</v>
      </c>
      <c r="AB7324">
        <v>2</v>
      </c>
      <c r="AC7324" s="3" t="s">
        <v>1509</v>
      </c>
      <c r="AD7324" s="3" t="s">
        <v>1509</v>
      </c>
    </row>
    <row r="7325" spans="1:30" ht="14.4" x14ac:dyDescent="0.3">
      <c r="A7325">
        <v>63</v>
      </c>
      <c r="B7325" t="s">
        <v>24</v>
      </c>
      <c r="C7325" t="s">
        <v>1025</v>
      </c>
      <c r="D7325" t="s">
        <v>37</v>
      </c>
      <c r="E7325">
        <v>2013</v>
      </c>
      <c r="F7325" t="s">
        <v>1032</v>
      </c>
      <c r="G7325" t="s">
        <v>1033</v>
      </c>
      <c r="H7325" s="3" t="s">
        <v>1034</v>
      </c>
      <c r="I7325" s="8">
        <v>-23.540278000000001</v>
      </c>
      <c r="J7325" s="8">
        <v>-45.070971999999998</v>
      </c>
      <c r="K7325">
        <v>8280000</v>
      </c>
      <c r="L7325" t="s">
        <v>190</v>
      </c>
      <c r="M7325" t="s">
        <v>887</v>
      </c>
      <c r="N7325" t="s">
        <v>1029</v>
      </c>
      <c r="O7325" s="12">
        <v>2007</v>
      </c>
      <c r="P7325" s="12">
        <v>8</v>
      </c>
      <c r="Q7325" s="12">
        <v>2008</v>
      </c>
      <c r="R7325" s="12">
        <v>7</v>
      </c>
      <c r="S7325">
        <v>12</v>
      </c>
      <c r="T7325" s="7">
        <v>12</v>
      </c>
      <c r="U7325">
        <v>3</v>
      </c>
      <c r="V7325" t="s">
        <v>82</v>
      </c>
      <c r="W7325">
        <f t="shared" si="94"/>
        <v>360</v>
      </c>
      <c r="X7325" s="5">
        <v>1</v>
      </c>
      <c r="Y7325" s="15" t="s">
        <v>48</v>
      </c>
      <c r="Z7325" t="s">
        <v>49</v>
      </c>
      <c r="AA7325" t="s">
        <v>50</v>
      </c>
      <c r="AB7325">
        <v>1</v>
      </c>
      <c r="AC7325" s="3" t="s">
        <v>1509</v>
      </c>
      <c r="AD7325" s="3" t="s">
        <v>1509</v>
      </c>
    </row>
    <row r="7326" spans="1:30" ht="14.4" x14ac:dyDescent="0.3">
      <c r="A7326">
        <v>63</v>
      </c>
      <c r="B7326" t="s">
        <v>24</v>
      </c>
      <c r="C7326" t="s">
        <v>1025</v>
      </c>
      <c r="D7326" t="s">
        <v>37</v>
      </c>
      <c r="E7326">
        <v>2013</v>
      </c>
      <c r="F7326" t="s">
        <v>1032</v>
      </c>
      <c r="G7326" t="s">
        <v>1033</v>
      </c>
      <c r="H7326" s="3" t="s">
        <v>1034</v>
      </c>
      <c r="I7326" s="8">
        <v>-23.540278000000001</v>
      </c>
      <c r="J7326" s="8">
        <v>-45.070971999999998</v>
      </c>
      <c r="K7326">
        <v>8280000</v>
      </c>
      <c r="L7326" t="s">
        <v>190</v>
      </c>
      <c r="M7326" t="s">
        <v>887</v>
      </c>
      <c r="N7326" t="s">
        <v>1029</v>
      </c>
      <c r="O7326" s="12">
        <v>2007</v>
      </c>
      <c r="P7326" s="12">
        <v>8</v>
      </c>
      <c r="Q7326" s="12">
        <v>2008</v>
      </c>
      <c r="R7326" s="12">
        <v>7</v>
      </c>
      <c r="S7326">
        <v>12</v>
      </c>
      <c r="T7326" s="7">
        <v>12</v>
      </c>
      <c r="U7326">
        <v>3</v>
      </c>
      <c r="V7326" t="s">
        <v>82</v>
      </c>
      <c r="W7326">
        <f t="shared" si="94"/>
        <v>360</v>
      </c>
      <c r="X7326" s="5">
        <v>1</v>
      </c>
      <c r="Y7326" s="15" t="s">
        <v>48</v>
      </c>
      <c r="Z7326" t="s">
        <v>49</v>
      </c>
      <c r="AA7326" t="s">
        <v>52</v>
      </c>
      <c r="AB7326">
        <v>2</v>
      </c>
      <c r="AC7326" s="3" t="s">
        <v>1509</v>
      </c>
      <c r="AD7326" s="3" t="s">
        <v>1509</v>
      </c>
    </row>
    <row r="7327" spans="1:30" ht="14.4" x14ac:dyDescent="0.3">
      <c r="A7327">
        <v>63</v>
      </c>
      <c r="B7327" t="s">
        <v>24</v>
      </c>
      <c r="C7327" t="s">
        <v>1025</v>
      </c>
      <c r="D7327" t="s">
        <v>37</v>
      </c>
      <c r="E7327">
        <v>2013</v>
      </c>
      <c r="F7327" t="s">
        <v>1032</v>
      </c>
      <c r="G7327" t="s">
        <v>1033</v>
      </c>
      <c r="H7327" s="3" t="s">
        <v>1034</v>
      </c>
      <c r="I7327" s="8">
        <v>-23.540278000000001</v>
      </c>
      <c r="J7327" s="8">
        <v>-45.070971999999998</v>
      </c>
      <c r="K7327">
        <v>8280000</v>
      </c>
      <c r="L7327" t="s">
        <v>190</v>
      </c>
      <c r="M7327" t="s">
        <v>887</v>
      </c>
      <c r="N7327" t="s">
        <v>1029</v>
      </c>
      <c r="O7327" s="12">
        <v>2007</v>
      </c>
      <c r="P7327" s="12">
        <v>8</v>
      </c>
      <c r="Q7327" s="12">
        <v>2008</v>
      </c>
      <c r="R7327" s="12">
        <v>7</v>
      </c>
      <c r="S7327">
        <v>12</v>
      </c>
      <c r="T7327" s="7">
        <v>12</v>
      </c>
      <c r="U7327">
        <v>3</v>
      </c>
      <c r="V7327" t="s">
        <v>82</v>
      </c>
      <c r="W7327">
        <f t="shared" si="94"/>
        <v>360</v>
      </c>
      <c r="X7327" s="5">
        <v>1</v>
      </c>
      <c r="Y7327" s="15" t="s">
        <v>48</v>
      </c>
      <c r="Z7327" t="s">
        <v>55</v>
      </c>
      <c r="AA7327" t="s">
        <v>56</v>
      </c>
      <c r="AB7327">
        <v>218</v>
      </c>
      <c r="AC7327" s="3" t="s">
        <v>1509</v>
      </c>
      <c r="AD7327" s="3" t="s">
        <v>1509</v>
      </c>
    </row>
    <row r="7328" spans="1:30" ht="14.4" x14ac:dyDescent="0.3">
      <c r="A7328">
        <v>63</v>
      </c>
      <c r="B7328" t="s">
        <v>24</v>
      </c>
      <c r="C7328" t="s">
        <v>1025</v>
      </c>
      <c r="D7328" t="s">
        <v>37</v>
      </c>
      <c r="E7328">
        <v>2013</v>
      </c>
      <c r="F7328" t="s">
        <v>1032</v>
      </c>
      <c r="G7328" t="s">
        <v>1033</v>
      </c>
      <c r="H7328" s="3" t="s">
        <v>1034</v>
      </c>
      <c r="I7328" s="8">
        <v>-23.540278000000001</v>
      </c>
      <c r="J7328" s="8">
        <v>-45.070971999999998</v>
      </c>
      <c r="K7328">
        <v>8280000</v>
      </c>
      <c r="L7328" t="s">
        <v>190</v>
      </c>
      <c r="M7328" t="s">
        <v>887</v>
      </c>
      <c r="N7328" t="s">
        <v>1029</v>
      </c>
      <c r="O7328" s="12">
        <v>2007</v>
      </c>
      <c r="P7328" s="12">
        <v>8</v>
      </c>
      <c r="Q7328" s="12">
        <v>2008</v>
      </c>
      <c r="R7328" s="12">
        <v>7</v>
      </c>
      <c r="S7328">
        <v>12</v>
      </c>
      <c r="T7328" s="7">
        <v>12</v>
      </c>
      <c r="U7328">
        <v>3</v>
      </c>
      <c r="V7328" t="s">
        <v>82</v>
      </c>
      <c r="W7328">
        <f t="shared" si="94"/>
        <v>360</v>
      </c>
      <c r="X7328" s="5">
        <v>1</v>
      </c>
      <c r="Y7328" s="15" t="s">
        <v>48</v>
      </c>
      <c r="Z7328" t="s">
        <v>55</v>
      </c>
      <c r="AA7328" t="s">
        <v>62</v>
      </c>
      <c r="AB7328">
        <v>1</v>
      </c>
      <c r="AC7328" s="3" t="s">
        <v>1509</v>
      </c>
      <c r="AD7328" s="3" t="s">
        <v>1509</v>
      </c>
    </row>
    <row r="7329" spans="1:30" ht="14.4" x14ac:dyDescent="0.3">
      <c r="A7329">
        <v>63</v>
      </c>
      <c r="B7329" t="s">
        <v>24</v>
      </c>
      <c r="C7329" t="s">
        <v>1025</v>
      </c>
      <c r="D7329" t="s">
        <v>37</v>
      </c>
      <c r="E7329">
        <v>2013</v>
      </c>
      <c r="F7329" t="s">
        <v>1032</v>
      </c>
      <c r="G7329" t="s">
        <v>1033</v>
      </c>
      <c r="H7329" s="3" t="s">
        <v>1034</v>
      </c>
      <c r="I7329" s="8">
        <v>-23.540278000000001</v>
      </c>
      <c r="J7329" s="8">
        <v>-45.070971999999998</v>
      </c>
      <c r="K7329">
        <v>8280000</v>
      </c>
      <c r="L7329" t="s">
        <v>190</v>
      </c>
      <c r="M7329" t="s">
        <v>887</v>
      </c>
      <c r="N7329" t="s">
        <v>1029</v>
      </c>
      <c r="O7329" s="12">
        <v>2007</v>
      </c>
      <c r="P7329" s="12">
        <v>8</v>
      </c>
      <c r="Q7329" s="12">
        <v>2008</v>
      </c>
      <c r="R7329" s="12">
        <v>7</v>
      </c>
      <c r="S7329">
        <v>12</v>
      </c>
      <c r="T7329" s="7">
        <v>12</v>
      </c>
      <c r="U7329">
        <v>3</v>
      </c>
      <c r="V7329" t="s">
        <v>82</v>
      </c>
      <c r="W7329">
        <f t="shared" si="94"/>
        <v>360</v>
      </c>
      <c r="X7329" s="5">
        <v>1</v>
      </c>
      <c r="Y7329" s="15" t="s">
        <v>48</v>
      </c>
      <c r="Z7329" t="s">
        <v>55</v>
      </c>
      <c r="AA7329" t="s">
        <v>1066</v>
      </c>
      <c r="AB7329">
        <v>0</v>
      </c>
      <c r="AC7329" s="3" t="s">
        <v>1509</v>
      </c>
      <c r="AD7329" s="3" t="s">
        <v>1509</v>
      </c>
    </row>
    <row r="7330" spans="1:30" ht="14.4" x14ac:dyDescent="0.3">
      <c r="A7330">
        <v>63</v>
      </c>
      <c r="B7330" t="s">
        <v>24</v>
      </c>
      <c r="C7330" t="s">
        <v>1025</v>
      </c>
      <c r="D7330" t="s">
        <v>37</v>
      </c>
      <c r="E7330">
        <v>2013</v>
      </c>
      <c r="F7330" t="s">
        <v>1032</v>
      </c>
      <c r="G7330" t="s">
        <v>1033</v>
      </c>
      <c r="H7330" s="3" t="s">
        <v>1034</v>
      </c>
      <c r="I7330" s="8">
        <v>-23.540278000000001</v>
      </c>
      <c r="J7330" s="8">
        <v>-45.070971999999998</v>
      </c>
      <c r="K7330">
        <v>8280000</v>
      </c>
      <c r="L7330" t="s">
        <v>190</v>
      </c>
      <c r="M7330" t="s">
        <v>887</v>
      </c>
      <c r="N7330" t="s">
        <v>1029</v>
      </c>
      <c r="O7330" s="12">
        <v>2007</v>
      </c>
      <c r="P7330" s="12">
        <v>8</v>
      </c>
      <c r="Q7330" s="12">
        <v>2008</v>
      </c>
      <c r="R7330" s="12">
        <v>7</v>
      </c>
      <c r="S7330">
        <v>12</v>
      </c>
      <c r="T7330" s="7">
        <v>12</v>
      </c>
      <c r="U7330">
        <v>3</v>
      </c>
      <c r="V7330" t="s">
        <v>82</v>
      </c>
      <c r="W7330">
        <f t="shared" si="94"/>
        <v>360</v>
      </c>
      <c r="X7330" s="5">
        <v>1</v>
      </c>
      <c r="Y7330" s="15" t="s">
        <v>48</v>
      </c>
      <c r="Z7330" t="s">
        <v>55</v>
      </c>
      <c r="AA7330" t="s">
        <v>1062</v>
      </c>
      <c r="AB7330">
        <v>1</v>
      </c>
      <c r="AC7330" s="3" t="s">
        <v>1509</v>
      </c>
      <c r="AD7330" s="3" t="s">
        <v>1509</v>
      </c>
    </row>
    <row r="7331" spans="1:30" ht="14.4" x14ac:dyDescent="0.3">
      <c r="A7331">
        <v>63</v>
      </c>
      <c r="B7331" t="s">
        <v>24</v>
      </c>
      <c r="C7331" t="s">
        <v>1025</v>
      </c>
      <c r="D7331" t="s">
        <v>37</v>
      </c>
      <c r="E7331">
        <v>2013</v>
      </c>
      <c r="F7331" t="s">
        <v>1032</v>
      </c>
      <c r="G7331" t="s">
        <v>1033</v>
      </c>
      <c r="H7331" s="3" t="s">
        <v>1034</v>
      </c>
      <c r="I7331" s="8">
        <v>-23.540278000000001</v>
      </c>
      <c r="J7331" s="8">
        <v>-45.070971999999998</v>
      </c>
      <c r="K7331">
        <v>8280000</v>
      </c>
      <c r="L7331" t="s">
        <v>190</v>
      </c>
      <c r="M7331" t="s">
        <v>887</v>
      </c>
      <c r="N7331" t="s">
        <v>1029</v>
      </c>
      <c r="O7331" s="12">
        <v>2007</v>
      </c>
      <c r="P7331" s="12">
        <v>8</v>
      </c>
      <c r="Q7331" s="12">
        <v>2008</v>
      </c>
      <c r="R7331" s="12">
        <v>7</v>
      </c>
      <c r="S7331">
        <v>12</v>
      </c>
      <c r="T7331" s="7">
        <v>12</v>
      </c>
      <c r="U7331">
        <v>3</v>
      </c>
      <c r="V7331" t="s">
        <v>82</v>
      </c>
      <c r="W7331">
        <f t="shared" si="94"/>
        <v>360</v>
      </c>
      <c r="X7331" s="5">
        <v>1</v>
      </c>
      <c r="Y7331" s="15" t="s">
        <v>48</v>
      </c>
      <c r="Z7331" t="s">
        <v>55</v>
      </c>
      <c r="AA7331" t="s">
        <v>70</v>
      </c>
      <c r="AB7331">
        <v>0</v>
      </c>
      <c r="AC7331" s="3" t="s">
        <v>1509</v>
      </c>
      <c r="AD7331" s="3" t="s">
        <v>1509</v>
      </c>
    </row>
    <row r="7332" spans="1:30" ht="14.4" x14ac:dyDescent="0.3">
      <c r="A7332">
        <v>63</v>
      </c>
      <c r="B7332" t="s">
        <v>24</v>
      </c>
      <c r="C7332" t="s">
        <v>1025</v>
      </c>
      <c r="D7332" t="s">
        <v>37</v>
      </c>
      <c r="E7332">
        <v>2013</v>
      </c>
      <c r="F7332" t="s">
        <v>1032</v>
      </c>
      <c r="G7332" t="s">
        <v>1033</v>
      </c>
      <c r="H7332" s="3" t="s">
        <v>1034</v>
      </c>
      <c r="I7332" s="8">
        <v>-23.540278000000001</v>
      </c>
      <c r="J7332" s="8">
        <v>-45.070971999999998</v>
      </c>
      <c r="K7332">
        <v>8280000</v>
      </c>
      <c r="L7332" t="s">
        <v>190</v>
      </c>
      <c r="M7332" t="s">
        <v>887</v>
      </c>
      <c r="N7332" t="s">
        <v>1029</v>
      </c>
      <c r="O7332" s="12">
        <v>2007</v>
      </c>
      <c r="P7332" s="12">
        <v>8</v>
      </c>
      <c r="Q7332" s="12">
        <v>2008</v>
      </c>
      <c r="R7332" s="12">
        <v>7</v>
      </c>
      <c r="S7332">
        <v>12</v>
      </c>
      <c r="T7332" s="7">
        <v>12</v>
      </c>
      <c r="U7332">
        <v>3</v>
      </c>
      <c r="V7332" t="s">
        <v>82</v>
      </c>
      <c r="W7332">
        <f t="shared" si="94"/>
        <v>360</v>
      </c>
      <c r="X7332" s="5">
        <v>1</v>
      </c>
      <c r="Y7332" s="15" t="s">
        <v>48</v>
      </c>
      <c r="Z7332" t="s">
        <v>55</v>
      </c>
      <c r="AA7332" t="s">
        <v>1063</v>
      </c>
      <c r="AB7332">
        <v>0</v>
      </c>
      <c r="AC7332" s="3" t="s">
        <v>1509</v>
      </c>
      <c r="AD7332" s="3" t="s">
        <v>1509</v>
      </c>
    </row>
    <row r="7333" spans="1:30" ht="14.4" x14ac:dyDescent="0.3">
      <c r="A7333">
        <v>63</v>
      </c>
      <c r="B7333" t="s">
        <v>24</v>
      </c>
      <c r="C7333" t="s">
        <v>1025</v>
      </c>
      <c r="D7333" t="s">
        <v>37</v>
      </c>
      <c r="E7333">
        <v>2013</v>
      </c>
      <c r="F7333" t="s">
        <v>1032</v>
      </c>
      <c r="G7333" t="s">
        <v>1033</v>
      </c>
      <c r="H7333" s="3" t="s">
        <v>1034</v>
      </c>
      <c r="I7333" s="8">
        <v>-23.540278000000001</v>
      </c>
      <c r="J7333" s="8">
        <v>-45.070971999999998</v>
      </c>
      <c r="K7333">
        <v>8280000</v>
      </c>
      <c r="L7333" t="s">
        <v>190</v>
      </c>
      <c r="M7333" t="s">
        <v>887</v>
      </c>
      <c r="N7333" t="s">
        <v>1029</v>
      </c>
      <c r="O7333" s="12">
        <v>2007</v>
      </c>
      <c r="P7333" s="12">
        <v>8</v>
      </c>
      <c r="Q7333" s="12">
        <v>2008</v>
      </c>
      <c r="R7333" s="12">
        <v>7</v>
      </c>
      <c r="S7333">
        <v>12</v>
      </c>
      <c r="T7333" s="7">
        <v>12</v>
      </c>
      <c r="U7333">
        <v>3</v>
      </c>
      <c r="V7333" t="s">
        <v>82</v>
      </c>
      <c r="W7333">
        <f t="shared" si="94"/>
        <v>360</v>
      </c>
      <c r="X7333" s="5">
        <v>1</v>
      </c>
      <c r="Y7333" s="15" t="s">
        <v>48</v>
      </c>
      <c r="Z7333" t="s">
        <v>55</v>
      </c>
      <c r="AA7333" t="s">
        <v>1053</v>
      </c>
      <c r="AB7333">
        <v>9</v>
      </c>
      <c r="AC7333" s="3" t="s">
        <v>1509</v>
      </c>
      <c r="AD7333" s="3" t="s">
        <v>1509</v>
      </c>
    </row>
    <row r="7334" spans="1:30" ht="14.4" x14ac:dyDescent="0.3">
      <c r="A7334">
        <v>63</v>
      </c>
      <c r="B7334" t="s">
        <v>24</v>
      </c>
      <c r="C7334" t="s">
        <v>1025</v>
      </c>
      <c r="D7334" t="s">
        <v>37</v>
      </c>
      <c r="E7334">
        <v>2013</v>
      </c>
      <c r="F7334" t="s">
        <v>1032</v>
      </c>
      <c r="G7334" t="s">
        <v>1033</v>
      </c>
      <c r="H7334" s="3" t="s">
        <v>1034</v>
      </c>
      <c r="I7334" s="8">
        <v>-23.540278000000001</v>
      </c>
      <c r="J7334" s="8">
        <v>-45.070971999999998</v>
      </c>
      <c r="K7334">
        <v>8280000</v>
      </c>
      <c r="L7334" t="s">
        <v>190</v>
      </c>
      <c r="M7334" t="s">
        <v>887</v>
      </c>
      <c r="N7334" t="s">
        <v>1029</v>
      </c>
      <c r="O7334" s="12">
        <v>2007</v>
      </c>
      <c r="P7334" s="12">
        <v>8</v>
      </c>
      <c r="Q7334" s="12">
        <v>2008</v>
      </c>
      <c r="R7334" s="12">
        <v>7</v>
      </c>
      <c r="S7334">
        <v>12</v>
      </c>
      <c r="T7334" s="7">
        <v>12</v>
      </c>
      <c r="U7334">
        <v>3</v>
      </c>
      <c r="V7334" t="s">
        <v>82</v>
      </c>
      <c r="W7334">
        <f t="shared" si="94"/>
        <v>360</v>
      </c>
      <c r="X7334" s="5">
        <v>1</v>
      </c>
      <c r="Y7334" s="15" t="s">
        <v>48</v>
      </c>
      <c r="Z7334" t="s">
        <v>55</v>
      </c>
      <c r="AA7334" t="s">
        <v>73</v>
      </c>
      <c r="AB7334">
        <v>0</v>
      </c>
      <c r="AC7334" s="3" t="s">
        <v>1509</v>
      </c>
      <c r="AD7334" s="3" t="s">
        <v>1509</v>
      </c>
    </row>
    <row r="7335" spans="1:30" ht="14.4" x14ac:dyDescent="0.3">
      <c r="A7335">
        <v>63</v>
      </c>
      <c r="B7335" t="s">
        <v>24</v>
      </c>
      <c r="C7335" t="s">
        <v>1025</v>
      </c>
      <c r="D7335" t="s">
        <v>37</v>
      </c>
      <c r="E7335">
        <v>2013</v>
      </c>
      <c r="F7335" t="s">
        <v>1032</v>
      </c>
      <c r="G7335" t="s">
        <v>1033</v>
      </c>
      <c r="H7335" s="3" t="s">
        <v>1034</v>
      </c>
      <c r="I7335" s="8">
        <v>-23.540278000000001</v>
      </c>
      <c r="J7335" s="8">
        <v>-45.070971999999998</v>
      </c>
      <c r="K7335">
        <v>8280000</v>
      </c>
      <c r="L7335" t="s">
        <v>190</v>
      </c>
      <c r="M7335" t="s">
        <v>887</v>
      </c>
      <c r="N7335" t="s">
        <v>1029</v>
      </c>
      <c r="O7335" s="12">
        <v>2007</v>
      </c>
      <c r="P7335" s="12">
        <v>8</v>
      </c>
      <c r="Q7335" s="12">
        <v>2008</v>
      </c>
      <c r="R7335" s="12">
        <v>7</v>
      </c>
      <c r="S7335">
        <v>12</v>
      </c>
      <c r="T7335" s="7">
        <v>12</v>
      </c>
      <c r="U7335">
        <v>3</v>
      </c>
      <c r="V7335" t="s">
        <v>82</v>
      </c>
      <c r="W7335">
        <f t="shared" si="94"/>
        <v>360</v>
      </c>
      <c r="X7335" s="5">
        <v>1</v>
      </c>
      <c r="Y7335" s="15" t="s">
        <v>48</v>
      </c>
      <c r="Z7335" t="s">
        <v>55</v>
      </c>
      <c r="AA7335" t="s">
        <v>265</v>
      </c>
      <c r="AB7335">
        <v>49</v>
      </c>
      <c r="AC7335" s="3" t="s">
        <v>1509</v>
      </c>
      <c r="AD7335" s="3" t="s">
        <v>1509</v>
      </c>
    </row>
    <row r="7336" spans="1:30" ht="14.4" x14ac:dyDescent="0.3">
      <c r="A7336">
        <v>63</v>
      </c>
      <c r="B7336" t="s">
        <v>24</v>
      </c>
      <c r="C7336" t="s">
        <v>1025</v>
      </c>
      <c r="D7336" t="s">
        <v>37</v>
      </c>
      <c r="E7336">
        <v>2013</v>
      </c>
      <c r="F7336" t="s">
        <v>1032</v>
      </c>
      <c r="G7336" t="s">
        <v>1033</v>
      </c>
      <c r="H7336" s="3" t="s">
        <v>1034</v>
      </c>
      <c r="I7336" s="8">
        <v>-23.540278000000001</v>
      </c>
      <c r="J7336" s="8">
        <v>-45.070971999999998</v>
      </c>
      <c r="K7336">
        <v>8280000</v>
      </c>
      <c r="L7336" t="s">
        <v>190</v>
      </c>
      <c r="M7336" t="s">
        <v>887</v>
      </c>
      <c r="N7336" t="s">
        <v>1029</v>
      </c>
      <c r="O7336" s="12">
        <v>2007</v>
      </c>
      <c r="P7336" s="12">
        <v>8</v>
      </c>
      <c r="Q7336" s="12">
        <v>2008</v>
      </c>
      <c r="R7336" s="12">
        <v>7</v>
      </c>
      <c r="S7336">
        <v>12</v>
      </c>
      <c r="T7336" s="7">
        <v>12</v>
      </c>
      <c r="U7336">
        <v>3</v>
      </c>
      <c r="V7336" t="s">
        <v>82</v>
      </c>
      <c r="W7336">
        <f t="shared" si="94"/>
        <v>360</v>
      </c>
      <c r="X7336" s="5">
        <v>1</v>
      </c>
      <c r="Y7336" s="15" t="s">
        <v>48</v>
      </c>
      <c r="Z7336" t="s">
        <v>55</v>
      </c>
      <c r="AA7336" t="s">
        <v>876</v>
      </c>
      <c r="AB7336">
        <v>0</v>
      </c>
      <c r="AC7336" s="3" t="s">
        <v>1509</v>
      </c>
      <c r="AD7336" s="3" t="s">
        <v>1509</v>
      </c>
    </row>
    <row r="7337" spans="1:30" ht="14.4" x14ac:dyDescent="0.3">
      <c r="A7337">
        <v>63</v>
      </c>
      <c r="B7337" t="s">
        <v>24</v>
      </c>
      <c r="C7337" t="s">
        <v>1025</v>
      </c>
      <c r="D7337" t="s">
        <v>37</v>
      </c>
      <c r="E7337">
        <v>2013</v>
      </c>
      <c r="F7337" t="s">
        <v>1032</v>
      </c>
      <c r="G7337" t="s">
        <v>1033</v>
      </c>
      <c r="H7337" s="3" t="s">
        <v>1034</v>
      </c>
      <c r="I7337" s="8">
        <v>-23.540278000000001</v>
      </c>
      <c r="J7337" s="8">
        <v>-45.070971999999998</v>
      </c>
      <c r="K7337">
        <v>8280000</v>
      </c>
      <c r="L7337" t="s">
        <v>190</v>
      </c>
      <c r="M7337" t="s">
        <v>887</v>
      </c>
      <c r="N7337" t="s">
        <v>1029</v>
      </c>
      <c r="O7337" s="12">
        <v>2007</v>
      </c>
      <c r="P7337" s="12">
        <v>8</v>
      </c>
      <c r="Q7337" s="12">
        <v>2008</v>
      </c>
      <c r="R7337" s="12">
        <v>7</v>
      </c>
      <c r="S7337">
        <v>12</v>
      </c>
      <c r="T7337" s="7">
        <v>12</v>
      </c>
      <c r="U7337">
        <v>3</v>
      </c>
      <c r="V7337" t="s">
        <v>82</v>
      </c>
      <c r="W7337">
        <f t="shared" si="94"/>
        <v>360</v>
      </c>
      <c r="X7337" s="5">
        <v>1</v>
      </c>
      <c r="Y7337" s="15" t="s">
        <v>48</v>
      </c>
      <c r="Z7337" t="s">
        <v>55</v>
      </c>
      <c r="AA7337" t="s">
        <v>76</v>
      </c>
      <c r="AB7337">
        <v>7</v>
      </c>
      <c r="AC7337" s="3" t="s">
        <v>1509</v>
      </c>
      <c r="AD7337" s="3" t="s">
        <v>1509</v>
      </c>
    </row>
    <row r="7338" spans="1:30" ht="14.4" x14ac:dyDescent="0.3">
      <c r="A7338">
        <v>63</v>
      </c>
      <c r="B7338" t="s">
        <v>24</v>
      </c>
      <c r="C7338" t="s">
        <v>1025</v>
      </c>
      <c r="D7338" t="s">
        <v>37</v>
      </c>
      <c r="E7338">
        <v>2013</v>
      </c>
      <c r="F7338" t="s">
        <v>1032</v>
      </c>
      <c r="G7338" t="s">
        <v>1033</v>
      </c>
      <c r="H7338" s="3" t="s">
        <v>1034</v>
      </c>
      <c r="I7338" s="8">
        <v>-23.540278000000001</v>
      </c>
      <c r="J7338" s="8">
        <v>-45.070971999999998</v>
      </c>
      <c r="K7338">
        <v>8280000</v>
      </c>
      <c r="L7338" t="s">
        <v>190</v>
      </c>
      <c r="M7338" t="s">
        <v>887</v>
      </c>
      <c r="N7338" t="s">
        <v>1029</v>
      </c>
      <c r="O7338" s="12">
        <v>2007</v>
      </c>
      <c r="P7338" s="12">
        <v>8</v>
      </c>
      <c r="Q7338" s="12">
        <v>2008</v>
      </c>
      <c r="R7338" s="12">
        <v>7</v>
      </c>
      <c r="S7338">
        <v>12</v>
      </c>
      <c r="T7338" s="7">
        <v>12</v>
      </c>
      <c r="U7338">
        <v>3</v>
      </c>
      <c r="V7338" t="s">
        <v>82</v>
      </c>
      <c r="W7338">
        <f t="shared" si="94"/>
        <v>360</v>
      </c>
      <c r="X7338" s="5">
        <v>1</v>
      </c>
      <c r="Y7338" s="15" t="s">
        <v>48</v>
      </c>
      <c r="Z7338" t="s">
        <v>83</v>
      </c>
      <c r="AA7338" t="s">
        <v>84</v>
      </c>
      <c r="AB7338">
        <v>25</v>
      </c>
      <c r="AC7338" s="3" t="s">
        <v>1509</v>
      </c>
      <c r="AD7338" s="3" t="s">
        <v>1509</v>
      </c>
    </row>
    <row r="7339" spans="1:30" ht="14.4" x14ac:dyDescent="0.3">
      <c r="A7339">
        <v>63</v>
      </c>
      <c r="B7339" t="s">
        <v>24</v>
      </c>
      <c r="C7339" t="s">
        <v>1025</v>
      </c>
      <c r="D7339" t="s">
        <v>37</v>
      </c>
      <c r="E7339">
        <v>2013</v>
      </c>
      <c r="F7339" t="s">
        <v>1032</v>
      </c>
      <c r="G7339" t="s">
        <v>1033</v>
      </c>
      <c r="H7339" s="3" t="s">
        <v>1034</v>
      </c>
      <c r="I7339" s="8">
        <v>-23.540278000000001</v>
      </c>
      <c r="J7339" s="8">
        <v>-45.070971999999998</v>
      </c>
      <c r="K7339">
        <v>8280000</v>
      </c>
      <c r="L7339" t="s">
        <v>190</v>
      </c>
      <c r="M7339" t="s">
        <v>887</v>
      </c>
      <c r="N7339" t="s">
        <v>1029</v>
      </c>
      <c r="O7339" s="12">
        <v>2007</v>
      </c>
      <c r="P7339" s="12">
        <v>8</v>
      </c>
      <c r="Q7339" s="12">
        <v>2008</v>
      </c>
      <c r="R7339" s="12">
        <v>7</v>
      </c>
      <c r="S7339">
        <v>12</v>
      </c>
      <c r="T7339" s="7">
        <v>12</v>
      </c>
      <c r="U7339">
        <v>3</v>
      </c>
      <c r="V7339" t="s">
        <v>82</v>
      </c>
      <c r="W7339">
        <f t="shared" si="94"/>
        <v>360</v>
      </c>
      <c r="X7339" s="5">
        <v>1</v>
      </c>
      <c r="Y7339" s="15" t="s">
        <v>48</v>
      </c>
      <c r="Z7339" t="s">
        <v>83</v>
      </c>
      <c r="AA7339" t="s">
        <v>1216</v>
      </c>
      <c r="AB7339">
        <v>0</v>
      </c>
      <c r="AC7339" s="3" t="s">
        <v>1509</v>
      </c>
      <c r="AD7339" s="3" t="s">
        <v>1509</v>
      </c>
    </row>
    <row r="7340" spans="1:30" ht="14.4" x14ac:dyDescent="0.3">
      <c r="A7340">
        <v>63</v>
      </c>
      <c r="B7340" t="s">
        <v>24</v>
      </c>
      <c r="C7340" t="s">
        <v>1025</v>
      </c>
      <c r="D7340" t="s">
        <v>37</v>
      </c>
      <c r="E7340">
        <v>2013</v>
      </c>
      <c r="F7340" t="s">
        <v>1032</v>
      </c>
      <c r="G7340" t="s">
        <v>1033</v>
      </c>
      <c r="H7340" s="3" t="s">
        <v>1034</v>
      </c>
      <c r="I7340" s="8">
        <v>-23.540278000000001</v>
      </c>
      <c r="J7340" s="8">
        <v>-45.070971999999998</v>
      </c>
      <c r="K7340">
        <v>8280000</v>
      </c>
      <c r="L7340" t="s">
        <v>190</v>
      </c>
      <c r="M7340" t="s">
        <v>887</v>
      </c>
      <c r="N7340" t="s">
        <v>1029</v>
      </c>
      <c r="O7340" s="12">
        <v>2007</v>
      </c>
      <c r="P7340" s="12">
        <v>8</v>
      </c>
      <c r="Q7340" s="12">
        <v>2008</v>
      </c>
      <c r="R7340" s="12">
        <v>7</v>
      </c>
      <c r="S7340">
        <v>12</v>
      </c>
      <c r="T7340" s="7">
        <v>12</v>
      </c>
      <c r="U7340">
        <v>3</v>
      </c>
      <c r="V7340" t="s">
        <v>82</v>
      </c>
      <c r="W7340">
        <f t="shared" si="94"/>
        <v>360</v>
      </c>
      <c r="X7340" s="5">
        <v>1</v>
      </c>
      <c r="Y7340" s="15" t="s">
        <v>48</v>
      </c>
      <c r="Z7340" t="s">
        <v>83</v>
      </c>
      <c r="AA7340" t="s">
        <v>87</v>
      </c>
      <c r="AB7340">
        <v>12</v>
      </c>
      <c r="AC7340" s="3" t="s">
        <v>1509</v>
      </c>
      <c r="AD7340" s="3" t="s">
        <v>1509</v>
      </c>
    </row>
    <row r="7341" spans="1:30" ht="14.4" x14ac:dyDescent="0.3">
      <c r="A7341">
        <v>63</v>
      </c>
      <c r="B7341" t="s">
        <v>24</v>
      </c>
      <c r="C7341" t="s">
        <v>1025</v>
      </c>
      <c r="D7341" t="s">
        <v>37</v>
      </c>
      <c r="E7341">
        <v>2013</v>
      </c>
      <c r="F7341" t="s">
        <v>1032</v>
      </c>
      <c r="G7341" t="s">
        <v>1033</v>
      </c>
      <c r="H7341" s="3" t="s">
        <v>1034</v>
      </c>
      <c r="I7341" s="8">
        <v>-23.540278000000001</v>
      </c>
      <c r="J7341" s="8">
        <v>-45.070971999999998</v>
      </c>
      <c r="K7341">
        <v>8280000</v>
      </c>
      <c r="L7341" t="s">
        <v>190</v>
      </c>
      <c r="M7341" t="s">
        <v>887</v>
      </c>
      <c r="N7341" t="s">
        <v>1029</v>
      </c>
      <c r="O7341" s="12">
        <v>2007</v>
      </c>
      <c r="P7341" s="12">
        <v>8</v>
      </c>
      <c r="Q7341" s="12">
        <v>2008</v>
      </c>
      <c r="R7341" s="12">
        <v>7</v>
      </c>
      <c r="S7341">
        <v>12</v>
      </c>
      <c r="T7341" s="7">
        <v>12</v>
      </c>
      <c r="U7341">
        <v>3</v>
      </c>
      <c r="V7341" t="s">
        <v>82</v>
      </c>
      <c r="W7341">
        <f t="shared" si="94"/>
        <v>360</v>
      </c>
      <c r="X7341" s="5">
        <v>1</v>
      </c>
      <c r="Y7341" s="15" t="s">
        <v>48</v>
      </c>
      <c r="Z7341" t="s">
        <v>90</v>
      </c>
      <c r="AA7341" t="s">
        <v>91</v>
      </c>
      <c r="AB7341">
        <v>0</v>
      </c>
      <c r="AC7341" s="3" t="s">
        <v>1509</v>
      </c>
      <c r="AD7341" s="3" t="s">
        <v>1509</v>
      </c>
    </row>
    <row r="7342" spans="1:30" ht="14.4" x14ac:dyDescent="0.3">
      <c r="A7342">
        <v>63</v>
      </c>
      <c r="B7342" t="s">
        <v>24</v>
      </c>
      <c r="C7342" t="s">
        <v>1025</v>
      </c>
      <c r="D7342" t="s">
        <v>37</v>
      </c>
      <c r="E7342">
        <v>2013</v>
      </c>
      <c r="F7342" t="s">
        <v>1032</v>
      </c>
      <c r="G7342" t="s">
        <v>1035</v>
      </c>
      <c r="H7342" s="3" t="s">
        <v>1036</v>
      </c>
      <c r="I7342" s="8">
        <v>-23.540917</v>
      </c>
      <c r="J7342" s="8">
        <v>-45.066361000000001</v>
      </c>
      <c r="K7342">
        <v>8280000</v>
      </c>
      <c r="L7342" t="s">
        <v>190</v>
      </c>
      <c r="M7342" t="s">
        <v>887</v>
      </c>
      <c r="N7342" t="s">
        <v>933</v>
      </c>
      <c r="O7342" s="12">
        <v>2008</v>
      </c>
      <c r="P7342" s="12">
        <v>8</v>
      </c>
      <c r="Q7342" s="12">
        <v>2009</v>
      </c>
      <c r="R7342" s="12">
        <v>7</v>
      </c>
      <c r="S7342">
        <v>12</v>
      </c>
      <c r="T7342" s="7">
        <v>12</v>
      </c>
      <c r="U7342">
        <v>11</v>
      </c>
      <c r="V7342" t="s">
        <v>82</v>
      </c>
      <c r="W7342">
        <f t="shared" si="94"/>
        <v>360</v>
      </c>
      <c r="X7342" s="5">
        <v>1</v>
      </c>
      <c r="Y7342" s="15" t="s">
        <v>48</v>
      </c>
      <c r="Z7342" t="s">
        <v>49</v>
      </c>
      <c r="AA7342" t="s">
        <v>235</v>
      </c>
      <c r="AB7342">
        <v>1</v>
      </c>
      <c r="AC7342" t="s">
        <v>1510</v>
      </c>
      <c r="AD7342" t="s">
        <v>1663</v>
      </c>
    </row>
    <row r="7343" spans="1:30" ht="14.4" x14ac:dyDescent="0.3">
      <c r="A7343">
        <v>63</v>
      </c>
      <c r="B7343" t="s">
        <v>24</v>
      </c>
      <c r="C7343" t="s">
        <v>1025</v>
      </c>
      <c r="D7343" t="s">
        <v>37</v>
      </c>
      <c r="E7343">
        <v>2013</v>
      </c>
      <c r="F7343" t="s">
        <v>1032</v>
      </c>
      <c r="G7343" t="s">
        <v>1035</v>
      </c>
      <c r="H7343" s="3" t="s">
        <v>1036</v>
      </c>
      <c r="I7343" s="8">
        <v>-23.540917</v>
      </c>
      <c r="J7343" s="8">
        <v>-45.066361000000001</v>
      </c>
      <c r="K7343">
        <v>8280000</v>
      </c>
      <c r="L7343" t="s">
        <v>190</v>
      </c>
      <c r="M7343" t="s">
        <v>887</v>
      </c>
      <c r="N7343" t="s">
        <v>933</v>
      </c>
      <c r="O7343" s="12">
        <v>2008</v>
      </c>
      <c r="P7343" s="12">
        <v>8</v>
      </c>
      <c r="Q7343" s="12">
        <v>2009</v>
      </c>
      <c r="R7343" s="12">
        <v>7</v>
      </c>
      <c r="S7343">
        <v>12</v>
      </c>
      <c r="T7343" s="7">
        <v>12</v>
      </c>
      <c r="U7343">
        <v>11</v>
      </c>
      <c r="V7343" t="s">
        <v>82</v>
      </c>
      <c r="W7343">
        <f t="shared" si="94"/>
        <v>360</v>
      </c>
      <c r="X7343" s="5">
        <v>1</v>
      </c>
      <c r="Y7343" s="15" t="s">
        <v>48</v>
      </c>
      <c r="Z7343" t="s">
        <v>49</v>
      </c>
      <c r="AA7343" t="s">
        <v>1215</v>
      </c>
      <c r="AB7343">
        <v>0</v>
      </c>
      <c r="AC7343" t="s">
        <v>1510</v>
      </c>
      <c r="AD7343" t="s">
        <v>1663</v>
      </c>
    </row>
    <row r="7344" spans="1:30" ht="14.4" x14ac:dyDescent="0.3">
      <c r="A7344">
        <v>63</v>
      </c>
      <c r="B7344" t="s">
        <v>24</v>
      </c>
      <c r="C7344" t="s">
        <v>1025</v>
      </c>
      <c r="D7344" t="s">
        <v>37</v>
      </c>
      <c r="E7344">
        <v>2013</v>
      </c>
      <c r="F7344" t="s">
        <v>1032</v>
      </c>
      <c r="G7344" t="s">
        <v>1035</v>
      </c>
      <c r="H7344" s="3" t="s">
        <v>1036</v>
      </c>
      <c r="I7344" s="8">
        <v>-23.540917</v>
      </c>
      <c r="J7344" s="8">
        <v>-45.066361000000001</v>
      </c>
      <c r="K7344">
        <v>8280000</v>
      </c>
      <c r="L7344" t="s">
        <v>190</v>
      </c>
      <c r="M7344" t="s">
        <v>887</v>
      </c>
      <c r="N7344" t="s">
        <v>933</v>
      </c>
      <c r="O7344" s="12">
        <v>2008</v>
      </c>
      <c r="P7344" s="12">
        <v>8</v>
      </c>
      <c r="Q7344" s="12">
        <v>2009</v>
      </c>
      <c r="R7344" s="12">
        <v>7</v>
      </c>
      <c r="S7344">
        <v>12</v>
      </c>
      <c r="T7344" s="7">
        <v>12</v>
      </c>
      <c r="U7344">
        <v>11</v>
      </c>
      <c r="V7344" t="s">
        <v>82</v>
      </c>
      <c r="W7344">
        <f t="shared" si="94"/>
        <v>360</v>
      </c>
      <c r="X7344" s="5">
        <v>1</v>
      </c>
      <c r="Y7344" s="15" t="s">
        <v>48</v>
      </c>
      <c r="Z7344" t="s">
        <v>49</v>
      </c>
      <c r="AA7344" t="s">
        <v>1081</v>
      </c>
      <c r="AB7344">
        <v>0</v>
      </c>
      <c r="AC7344" t="s">
        <v>1510</v>
      </c>
      <c r="AD7344" t="s">
        <v>1663</v>
      </c>
    </row>
    <row r="7345" spans="1:30" ht="14.4" x14ac:dyDescent="0.3">
      <c r="A7345">
        <v>63</v>
      </c>
      <c r="B7345" t="s">
        <v>24</v>
      </c>
      <c r="C7345" t="s">
        <v>1025</v>
      </c>
      <c r="D7345" t="s">
        <v>37</v>
      </c>
      <c r="E7345">
        <v>2013</v>
      </c>
      <c r="F7345" t="s">
        <v>1032</v>
      </c>
      <c r="G7345" t="s">
        <v>1035</v>
      </c>
      <c r="H7345" s="3" t="s">
        <v>1036</v>
      </c>
      <c r="I7345" s="8">
        <v>-23.540917</v>
      </c>
      <c r="J7345" s="8">
        <v>-45.066361000000001</v>
      </c>
      <c r="K7345">
        <v>8280000</v>
      </c>
      <c r="L7345" t="s">
        <v>190</v>
      </c>
      <c r="M7345" t="s">
        <v>887</v>
      </c>
      <c r="N7345" t="s">
        <v>933</v>
      </c>
      <c r="O7345" s="12">
        <v>2008</v>
      </c>
      <c r="P7345" s="12">
        <v>8</v>
      </c>
      <c r="Q7345" s="12">
        <v>2009</v>
      </c>
      <c r="R7345" s="12">
        <v>7</v>
      </c>
      <c r="S7345">
        <v>12</v>
      </c>
      <c r="T7345" s="7">
        <v>12</v>
      </c>
      <c r="U7345">
        <v>11</v>
      </c>
      <c r="V7345" t="s">
        <v>82</v>
      </c>
      <c r="W7345">
        <f t="shared" si="94"/>
        <v>360</v>
      </c>
      <c r="X7345" s="5">
        <v>1</v>
      </c>
      <c r="Y7345" s="15" t="s">
        <v>48</v>
      </c>
      <c r="Z7345" t="s">
        <v>49</v>
      </c>
      <c r="AA7345" t="s">
        <v>1068</v>
      </c>
      <c r="AB7345">
        <v>0</v>
      </c>
      <c r="AC7345" t="s">
        <v>1510</v>
      </c>
      <c r="AD7345" t="s">
        <v>1663</v>
      </c>
    </row>
    <row r="7346" spans="1:30" ht="14.4" x14ac:dyDescent="0.3">
      <c r="A7346">
        <v>63</v>
      </c>
      <c r="B7346" t="s">
        <v>24</v>
      </c>
      <c r="C7346" t="s">
        <v>1025</v>
      </c>
      <c r="D7346" t="s">
        <v>37</v>
      </c>
      <c r="E7346">
        <v>2013</v>
      </c>
      <c r="F7346" t="s">
        <v>1032</v>
      </c>
      <c r="G7346" t="s">
        <v>1035</v>
      </c>
      <c r="H7346" s="3" t="s">
        <v>1036</v>
      </c>
      <c r="I7346" s="8">
        <v>-23.540917</v>
      </c>
      <c r="J7346" s="8">
        <v>-45.066361000000001</v>
      </c>
      <c r="K7346">
        <v>8280000</v>
      </c>
      <c r="L7346" t="s">
        <v>190</v>
      </c>
      <c r="M7346" t="s">
        <v>887</v>
      </c>
      <c r="N7346" t="s">
        <v>933</v>
      </c>
      <c r="O7346" s="12">
        <v>2008</v>
      </c>
      <c r="P7346" s="12">
        <v>8</v>
      </c>
      <c r="Q7346" s="12">
        <v>2009</v>
      </c>
      <c r="R7346" s="12">
        <v>7</v>
      </c>
      <c r="S7346">
        <v>12</v>
      </c>
      <c r="T7346" s="7">
        <v>12</v>
      </c>
      <c r="U7346">
        <v>11</v>
      </c>
      <c r="V7346" t="s">
        <v>82</v>
      </c>
      <c r="W7346">
        <f t="shared" si="94"/>
        <v>360</v>
      </c>
      <c r="X7346" s="5">
        <v>1</v>
      </c>
      <c r="Y7346" s="15" t="s">
        <v>48</v>
      </c>
      <c r="Z7346" t="s">
        <v>49</v>
      </c>
      <c r="AA7346" t="s">
        <v>91</v>
      </c>
      <c r="AB7346">
        <v>0</v>
      </c>
      <c r="AC7346" t="s">
        <v>1510</v>
      </c>
      <c r="AD7346" t="s">
        <v>1663</v>
      </c>
    </row>
    <row r="7347" spans="1:30" ht="14.4" x14ac:dyDescent="0.3">
      <c r="A7347">
        <v>63</v>
      </c>
      <c r="B7347" t="s">
        <v>24</v>
      </c>
      <c r="C7347" t="s">
        <v>1025</v>
      </c>
      <c r="D7347" t="s">
        <v>37</v>
      </c>
      <c r="E7347">
        <v>2013</v>
      </c>
      <c r="F7347" t="s">
        <v>1032</v>
      </c>
      <c r="G7347" t="s">
        <v>1035</v>
      </c>
      <c r="H7347" s="3" t="s">
        <v>1036</v>
      </c>
      <c r="I7347" s="8">
        <v>-23.540917</v>
      </c>
      <c r="J7347" s="8">
        <v>-45.066361000000001</v>
      </c>
      <c r="K7347">
        <v>8280000</v>
      </c>
      <c r="L7347" t="s">
        <v>190</v>
      </c>
      <c r="M7347" t="s">
        <v>887</v>
      </c>
      <c r="N7347" t="s">
        <v>933</v>
      </c>
      <c r="O7347" s="12">
        <v>2008</v>
      </c>
      <c r="P7347" s="12">
        <v>8</v>
      </c>
      <c r="Q7347" s="12">
        <v>2009</v>
      </c>
      <c r="R7347" s="12">
        <v>7</v>
      </c>
      <c r="S7347">
        <v>12</v>
      </c>
      <c r="T7347" s="7">
        <v>12</v>
      </c>
      <c r="U7347">
        <v>11</v>
      </c>
      <c r="V7347" t="s">
        <v>82</v>
      </c>
      <c r="W7347">
        <f t="shared" si="94"/>
        <v>360</v>
      </c>
      <c r="X7347" s="5">
        <v>1</v>
      </c>
      <c r="Y7347" s="15" t="s">
        <v>48</v>
      </c>
      <c r="Z7347" t="s">
        <v>49</v>
      </c>
      <c r="AA7347" t="s">
        <v>50</v>
      </c>
      <c r="AB7347">
        <v>1</v>
      </c>
      <c r="AC7347" t="s">
        <v>1510</v>
      </c>
      <c r="AD7347" t="s">
        <v>1663</v>
      </c>
    </row>
    <row r="7348" spans="1:30" ht="14.4" x14ac:dyDescent="0.3">
      <c r="A7348">
        <v>63</v>
      </c>
      <c r="B7348" t="s">
        <v>24</v>
      </c>
      <c r="C7348" t="s">
        <v>1025</v>
      </c>
      <c r="D7348" t="s">
        <v>37</v>
      </c>
      <c r="E7348">
        <v>2013</v>
      </c>
      <c r="F7348" t="s">
        <v>1032</v>
      </c>
      <c r="G7348" t="s">
        <v>1035</v>
      </c>
      <c r="H7348" s="3" t="s">
        <v>1036</v>
      </c>
      <c r="I7348" s="8">
        <v>-23.540917</v>
      </c>
      <c r="J7348" s="8">
        <v>-45.066361000000001</v>
      </c>
      <c r="K7348">
        <v>8280000</v>
      </c>
      <c r="L7348" t="s">
        <v>190</v>
      </c>
      <c r="M7348" t="s">
        <v>887</v>
      </c>
      <c r="N7348" t="s">
        <v>933</v>
      </c>
      <c r="O7348" s="12">
        <v>2008</v>
      </c>
      <c r="P7348" s="12">
        <v>8</v>
      </c>
      <c r="Q7348" s="12">
        <v>2009</v>
      </c>
      <c r="R7348" s="12">
        <v>7</v>
      </c>
      <c r="S7348">
        <v>12</v>
      </c>
      <c r="T7348" s="7">
        <v>12</v>
      </c>
      <c r="U7348">
        <v>11</v>
      </c>
      <c r="V7348" t="s">
        <v>82</v>
      </c>
      <c r="W7348">
        <f t="shared" si="94"/>
        <v>360</v>
      </c>
      <c r="X7348" s="5">
        <v>1</v>
      </c>
      <c r="Y7348" s="15" t="s">
        <v>48</v>
      </c>
      <c r="Z7348" t="s">
        <v>49</v>
      </c>
      <c r="AA7348" t="s">
        <v>52</v>
      </c>
      <c r="AB7348">
        <v>0</v>
      </c>
      <c r="AC7348" t="s">
        <v>1510</v>
      </c>
      <c r="AD7348" t="s">
        <v>1663</v>
      </c>
    </row>
    <row r="7349" spans="1:30" ht="14.4" x14ac:dyDescent="0.3">
      <c r="A7349">
        <v>63</v>
      </c>
      <c r="B7349" t="s">
        <v>24</v>
      </c>
      <c r="C7349" t="s">
        <v>1025</v>
      </c>
      <c r="D7349" t="s">
        <v>37</v>
      </c>
      <c r="E7349">
        <v>2013</v>
      </c>
      <c r="F7349" t="s">
        <v>1032</v>
      </c>
      <c r="G7349" t="s">
        <v>1035</v>
      </c>
      <c r="H7349" s="3" t="s">
        <v>1036</v>
      </c>
      <c r="I7349" s="8">
        <v>-23.540917</v>
      </c>
      <c r="J7349" s="8">
        <v>-45.066361000000001</v>
      </c>
      <c r="K7349">
        <v>8280000</v>
      </c>
      <c r="L7349" t="s">
        <v>190</v>
      </c>
      <c r="M7349" t="s">
        <v>887</v>
      </c>
      <c r="N7349" t="s">
        <v>933</v>
      </c>
      <c r="O7349" s="12">
        <v>2008</v>
      </c>
      <c r="P7349" s="12">
        <v>8</v>
      </c>
      <c r="Q7349" s="12">
        <v>2009</v>
      </c>
      <c r="R7349" s="12">
        <v>7</v>
      </c>
      <c r="S7349">
        <v>12</v>
      </c>
      <c r="T7349" s="7">
        <v>12</v>
      </c>
      <c r="U7349">
        <v>11</v>
      </c>
      <c r="V7349" t="s">
        <v>82</v>
      </c>
      <c r="W7349">
        <f t="shared" si="94"/>
        <v>360</v>
      </c>
      <c r="X7349" s="5">
        <v>1</v>
      </c>
      <c r="Y7349" s="15" t="s">
        <v>48</v>
      </c>
      <c r="Z7349" t="s">
        <v>55</v>
      </c>
      <c r="AA7349" t="s">
        <v>56</v>
      </c>
      <c r="AB7349">
        <v>163</v>
      </c>
      <c r="AC7349" t="s">
        <v>1510</v>
      </c>
      <c r="AD7349" t="s">
        <v>1663</v>
      </c>
    </row>
    <row r="7350" spans="1:30" ht="14.4" x14ac:dyDescent="0.3">
      <c r="A7350">
        <v>63</v>
      </c>
      <c r="B7350" t="s">
        <v>24</v>
      </c>
      <c r="C7350" t="s">
        <v>1025</v>
      </c>
      <c r="D7350" t="s">
        <v>37</v>
      </c>
      <c r="E7350">
        <v>2013</v>
      </c>
      <c r="F7350" t="s">
        <v>1032</v>
      </c>
      <c r="G7350" t="s">
        <v>1035</v>
      </c>
      <c r="H7350" s="3" t="s">
        <v>1036</v>
      </c>
      <c r="I7350" s="8">
        <v>-23.540917</v>
      </c>
      <c r="J7350" s="8">
        <v>-45.066361000000001</v>
      </c>
      <c r="K7350">
        <v>8280000</v>
      </c>
      <c r="L7350" t="s">
        <v>190</v>
      </c>
      <c r="M7350" t="s">
        <v>887</v>
      </c>
      <c r="N7350" t="s">
        <v>933</v>
      </c>
      <c r="O7350" s="12">
        <v>2008</v>
      </c>
      <c r="P7350" s="12">
        <v>8</v>
      </c>
      <c r="Q7350" s="12">
        <v>2009</v>
      </c>
      <c r="R7350" s="12">
        <v>7</v>
      </c>
      <c r="S7350">
        <v>12</v>
      </c>
      <c r="T7350" s="7">
        <v>12</v>
      </c>
      <c r="U7350">
        <v>11</v>
      </c>
      <c r="V7350" t="s">
        <v>82</v>
      </c>
      <c r="W7350">
        <f t="shared" si="94"/>
        <v>360</v>
      </c>
      <c r="X7350" s="5">
        <v>1</v>
      </c>
      <c r="Y7350" s="15" t="s">
        <v>48</v>
      </c>
      <c r="Z7350" t="s">
        <v>55</v>
      </c>
      <c r="AA7350" t="s">
        <v>62</v>
      </c>
      <c r="AB7350">
        <v>0</v>
      </c>
      <c r="AC7350" t="s">
        <v>1510</v>
      </c>
      <c r="AD7350" t="s">
        <v>1663</v>
      </c>
    </row>
    <row r="7351" spans="1:30" ht="14.4" x14ac:dyDescent="0.3">
      <c r="A7351">
        <v>63</v>
      </c>
      <c r="B7351" t="s">
        <v>24</v>
      </c>
      <c r="C7351" t="s">
        <v>1025</v>
      </c>
      <c r="D7351" t="s">
        <v>37</v>
      </c>
      <c r="E7351">
        <v>2013</v>
      </c>
      <c r="F7351" t="s">
        <v>1032</v>
      </c>
      <c r="G7351" t="s">
        <v>1035</v>
      </c>
      <c r="H7351" s="3" t="s">
        <v>1036</v>
      </c>
      <c r="I7351" s="8">
        <v>-23.540917</v>
      </c>
      <c r="J7351" s="8">
        <v>-45.066361000000001</v>
      </c>
      <c r="K7351">
        <v>8280000</v>
      </c>
      <c r="L7351" t="s">
        <v>190</v>
      </c>
      <c r="M7351" t="s">
        <v>887</v>
      </c>
      <c r="N7351" t="s">
        <v>933</v>
      </c>
      <c r="O7351" s="12">
        <v>2008</v>
      </c>
      <c r="P7351" s="12">
        <v>8</v>
      </c>
      <c r="Q7351" s="12">
        <v>2009</v>
      </c>
      <c r="R7351" s="12">
        <v>7</v>
      </c>
      <c r="S7351">
        <v>12</v>
      </c>
      <c r="T7351" s="7">
        <v>12</v>
      </c>
      <c r="U7351">
        <v>11</v>
      </c>
      <c r="V7351" t="s">
        <v>82</v>
      </c>
      <c r="W7351">
        <f t="shared" si="94"/>
        <v>360</v>
      </c>
      <c r="X7351" s="5">
        <v>1</v>
      </c>
      <c r="Y7351" s="15" t="s">
        <v>48</v>
      </c>
      <c r="Z7351" t="s">
        <v>55</v>
      </c>
      <c r="AA7351" t="s">
        <v>1066</v>
      </c>
      <c r="AB7351">
        <v>0</v>
      </c>
      <c r="AC7351" t="s">
        <v>1510</v>
      </c>
      <c r="AD7351" t="s">
        <v>1663</v>
      </c>
    </row>
    <row r="7352" spans="1:30" ht="14.4" x14ac:dyDescent="0.3">
      <c r="A7352">
        <v>63</v>
      </c>
      <c r="B7352" t="s">
        <v>24</v>
      </c>
      <c r="C7352" t="s">
        <v>1025</v>
      </c>
      <c r="D7352" t="s">
        <v>37</v>
      </c>
      <c r="E7352">
        <v>2013</v>
      </c>
      <c r="F7352" t="s">
        <v>1032</v>
      </c>
      <c r="G7352" t="s">
        <v>1035</v>
      </c>
      <c r="H7352" s="3" t="s">
        <v>1036</v>
      </c>
      <c r="I7352" s="8">
        <v>-23.540917</v>
      </c>
      <c r="J7352" s="8">
        <v>-45.066361000000001</v>
      </c>
      <c r="K7352">
        <v>8280000</v>
      </c>
      <c r="L7352" t="s">
        <v>190</v>
      </c>
      <c r="M7352" t="s">
        <v>887</v>
      </c>
      <c r="N7352" t="s">
        <v>933</v>
      </c>
      <c r="O7352" s="12">
        <v>2008</v>
      </c>
      <c r="P7352" s="12">
        <v>8</v>
      </c>
      <c r="Q7352" s="12">
        <v>2009</v>
      </c>
      <c r="R7352" s="12">
        <v>7</v>
      </c>
      <c r="S7352">
        <v>12</v>
      </c>
      <c r="T7352" s="7">
        <v>12</v>
      </c>
      <c r="U7352">
        <v>11</v>
      </c>
      <c r="V7352" t="s">
        <v>82</v>
      </c>
      <c r="W7352">
        <f t="shared" si="94"/>
        <v>360</v>
      </c>
      <c r="X7352" s="5">
        <v>1</v>
      </c>
      <c r="Y7352" s="15" t="s">
        <v>48</v>
      </c>
      <c r="Z7352" t="s">
        <v>55</v>
      </c>
      <c r="AA7352" t="s">
        <v>1062</v>
      </c>
      <c r="AB7352">
        <v>0</v>
      </c>
      <c r="AC7352" t="s">
        <v>1510</v>
      </c>
      <c r="AD7352" t="s">
        <v>1663</v>
      </c>
    </row>
    <row r="7353" spans="1:30" ht="14.4" x14ac:dyDescent="0.3">
      <c r="A7353">
        <v>63</v>
      </c>
      <c r="B7353" t="s">
        <v>24</v>
      </c>
      <c r="C7353" t="s">
        <v>1025</v>
      </c>
      <c r="D7353" t="s">
        <v>37</v>
      </c>
      <c r="E7353">
        <v>2013</v>
      </c>
      <c r="F7353" t="s">
        <v>1032</v>
      </c>
      <c r="G7353" t="s">
        <v>1035</v>
      </c>
      <c r="H7353" s="3" t="s">
        <v>1036</v>
      </c>
      <c r="I7353" s="8">
        <v>-23.540917</v>
      </c>
      <c r="J7353" s="8">
        <v>-45.066361000000001</v>
      </c>
      <c r="K7353">
        <v>8280000</v>
      </c>
      <c r="L7353" t="s">
        <v>190</v>
      </c>
      <c r="M7353" t="s">
        <v>887</v>
      </c>
      <c r="N7353" t="s">
        <v>933</v>
      </c>
      <c r="O7353" s="12">
        <v>2008</v>
      </c>
      <c r="P7353" s="12">
        <v>8</v>
      </c>
      <c r="Q7353" s="12">
        <v>2009</v>
      </c>
      <c r="R7353" s="12">
        <v>7</v>
      </c>
      <c r="S7353">
        <v>12</v>
      </c>
      <c r="T7353" s="7">
        <v>12</v>
      </c>
      <c r="U7353">
        <v>11</v>
      </c>
      <c r="V7353" t="s">
        <v>82</v>
      </c>
      <c r="W7353">
        <f t="shared" si="94"/>
        <v>360</v>
      </c>
      <c r="X7353" s="5">
        <v>1</v>
      </c>
      <c r="Y7353" s="15" t="s">
        <v>48</v>
      </c>
      <c r="Z7353" t="s">
        <v>55</v>
      </c>
      <c r="AA7353" t="s">
        <v>70</v>
      </c>
      <c r="AB7353">
        <v>0</v>
      </c>
      <c r="AC7353" t="s">
        <v>1510</v>
      </c>
      <c r="AD7353" t="s">
        <v>1663</v>
      </c>
    </row>
    <row r="7354" spans="1:30" ht="14.4" x14ac:dyDescent="0.3">
      <c r="A7354">
        <v>63</v>
      </c>
      <c r="B7354" t="s">
        <v>24</v>
      </c>
      <c r="C7354" t="s">
        <v>1025</v>
      </c>
      <c r="D7354" t="s">
        <v>37</v>
      </c>
      <c r="E7354">
        <v>2013</v>
      </c>
      <c r="F7354" t="s">
        <v>1032</v>
      </c>
      <c r="G7354" t="s">
        <v>1035</v>
      </c>
      <c r="H7354" s="3" t="s">
        <v>1036</v>
      </c>
      <c r="I7354" s="8">
        <v>-23.540917</v>
      </c>
      <c r="J7354" s="8">
        <v>-45.066361000000001</v>
      </c>
      <c r="K7354">
        <v>8280000</v>
      </c>
      <c r="L7354" t="s">
        <v>190</v>
      </c>
      <c r="M7354" t="s">
        <v>887</v>
      </c>
      <c r="N7354" t="s">
        <v>933</v>
      </c>
      <c r="O7354" s="12">
        <v>2008</v>
      </c>
      <c r="P7354" s="12">
        <v>8</v>
      </c>
      <c r="Q7354" s="12">
        <v>2009</v>
      </c>
      <c r="R7354" s="12">
        <v>7</v>
      </c>
      <c r="S7354">
        <v>12</v>
      </c>
      <c r="T7354" s="7">
        <v>12</v>
      </c>
      <c r="U7354">
        <v>11</v>
      </c>
      <c r="V7354" t="s">
        <v>82</v>
      </c>
      <c r="W7354">
        <f t="shared" si="94"/>
        <v>360</v>
      </c>
      <c r="X7354" s="5">
        <v>1</v>
      </c>
      <c r="Y7354" s="15" t="s">
        <v>48</v>
      </c>
      <c r="Z7354" t="s">
        <v>55</v>
      </c>
      <c r="AA7354" t="s">
        <v>1063</v>
      </c>
      <c r="AB7354">
        <v>5</v>
      </c>
      <c r="AC7354" t="s">
        <v>1510</v>
      </c>
      <c r="AD7354" t="s">
        <v>1663</v>
      </c>
    </row>
    <row r="7355" spans="1:30" ht="14.4" x14ac:dyDescent="0.3">
      <c r="A7355">
        <v>63</v>
      </c>
      <c r="B7355" t="s">
        <v>24</v>
      </c>
      <c r="C7355" t="s">
        <v>1025</v>
      </c>
      <c r="D7355" t="s">
        <v>37</v>
      </c>
      <c r="E7355">
        <v>2013</v>
      </c>
      <c r="F7355" t="s">
        <v>1032</v>
      </c>
      <c r="G7355" t="s">
        <v>1035</v>
      </c>
      <c r="H7355" s="3" t="s">
        <v>1036</v>
      </c>
      <c r="I7355" s="8">
        <v>-23.540917</v>
      </c>
      <c r="J7355" s="8">
        <v>-45.066361000000001</v>
      </c>
      <c r="K7355">
        <v>8280000</v>
      </c>
      <c r="L7355" t="s">
        <v>190</v>
      </c>
      <c r="M7355" t="s">
        <v>887</v>
      </c>
      <c r="N7355" t="s">
        <v>933</v>
      </c>
      <c r="O7355" s="12">
        <v>2008</v>
      </c>
      <c r="P7355" s="12">
        <v>8</v>
      </c>
      <c r="Q7355" s="12">
        <v>2009</v>
      </c>
      <c r="R7355" s="12">
        <v>7</v>
      </c>
      <c r="S7355">
        <v>12</v>
      </c>
      <c r="T7355" s="7">
        <v>12</v>
      </c>
      <c r="U7355">
        <v>11</v>
      </c>
      <c r="V7355" t="s">
        <v>82</v>
      </c>
      <c r="W7355">
        <f t="shared" si="94"/>
        <v>360</v>
      </c>
      <c r="X7355" s="5">
        <v>1</v>
      </c>
      <c r="Y7355" s="15" t="s">
        <v>48</v>
      </c>
      <c r="Z7355" t="s">
        <v>55</v>
      </c>
      <c r="AA7355" t="s">
        <v>1053</v>
      </c>
      <c r="AB7355">
        <v>0</v>
      </c>
      <c r="AC7355" t="s">
        <v>1510</v>
      </c>
      <c r="AD7355" t="s">
        <v>1663</v>
      </c>
    </row>
    <row r="7356" spans="1:30" ht="14.4" x14ac:dyDescent="0.3">
      <c r="A7356">
        <v>63</v>
      </c>
      <c r="B7356" t="s">
        <v>24</v>
      </c>
      <c r="C7356" t="s">
        <v>1025</v>
      </c>
      <c r="D7356" t="s">
        <v>37</v>
      </c>
      <c r="E7356">
        <v>2013</v>
      </c>
      <c r="F7356" t="s">
        <v>1032</v>
      </c>
      <c r="G7356" t="s">
        <v>1035</v>
      </c>
      <c r="H7356" s="3" t="s">
        <v>1036</v>
      </c>
      <c r="I7356" s="8">
        <v>-23.540917</v>
      </c>
      <c r="J7356" s="8">
        <v>-45.066361000000001</v>
      </c>
      <c r="K7356">
        <v>8280000</v>
      </c>
      <c r="L7356" t="s">
        <v>190</v>
      </c>
      <c r="M7356" t="s">
        <v>887</v>
      </c>
      <c r="N7356" t="s">
        <v>933</v>
      </c>
      <c r="O7356" s="12">
        <v>2008</v>
      </c>
      <c r="P7356" s="12">
        <v>8</v>
      </c>
      <c r="Q7356" s="12">
        <v>2009</v>
      </c>
      <c r="R7356" s="12">
        <v>7</v>
      </c>
      <c r="S7356">
        <v>12</v>
      </c>
      <c r="T7356" s="7">
        <v>12</v>
      </c>
      <c r="U7356">
        <v>11</v>
      </c>
      <c r="V7356" t="s">
        <v>82</v>
      </c>
      <c r="W7356">
        <f t="shared" si="94"/>
        <v>360</v>
      </c>
      <c r="X7356" s="5">
        <v>1</v>
      </c>
      <c r="Y7356" s="15" t="s">
        <v>48</v>
      </c>
      <c r="Z7356" t="s">
        <v>55</v>
      </c>
      <c r="AA7356" t="s">
        <v>73</v>
      </c>
      <c r="AB7356">
        <v>1</v>
      </c>
      <c r="AC7356" t="s">
        <v>1510</v>
      </c>
      <c r="AD7356" t="s">
        <v>1663</v>
      </c>
    </row>
    <row r="7357" spans="1:30" ht="14.4" x14ac:dyDescent="0.3">
      <c r="A7357">
        <v>63</v>
      </c>
      <c r="B7357" t="s">
        <v>24</v>
      </c>
      <c r="C7357" t="s">
        <v>1025</v>
      </c>
      <c r="D7357" t="s">
        <v>37</v>
      </c>
      <c r="E7357">
        <v>2013</v>
      </c>
      <c r="F7357" t="s">
        <v>1032</v>
      </c>
      <c r="G7357" t="s">
        <v>1035</v>
      </c>
      <c r="H7357" s="3" t="s">
        <v>1036</v>
      </c>
      <c r="I7357" s="8">
        <v>-23.540917</v>
      </c>
      <c r="J7357" s="8">
        <v>-45.066361000000001</v>
      </c>
      <c r="K7357">
        <v>8280000</v>
      </c>
      <c r="L7357" t="s">
        <v>190</v>
      </c>
      <c r="M7357" t="s">
        <v>887</v>
      </c>
      <c r="N7357" t="s">
        <v>933</v>
      </c>
      <c r="O7357" s="12">
        <v>2008</v>
      </c>
      <c r="P7357" s="12">
        <v>8</v>
      </c>
      <c r="Q7357" s="12">
        <v>2009</v>
      </c>
      <c r="R7357" s="12">
        <v>7</v>
      </c>
      <c r="S7357">
        <v>12</v>
      </c>
      <c r="T7357" s="7">
        <v>12</v>
      </c>
      <c r="U7357">
        <v>11</v>
      </c>
      <c r="V7357" t="s">
        <v>82</v>
      </c>
      <c r="W7357">
        <f t="shared" si="94"/>
        <v>360</v>
      </c>
      <c r="X7357" s="5">
        <v>1</v>
      </c>
      <c r="Y7357" s="15" t="s">
        <v>48</v>
      </c>
      <c r="Z7357" t="s">
        <v>55</v>
      </c>
      <c r="AA7357" t="s">
        <v>265</v>
      </c>
      <c r="AB7357">
        <v>22</v>
      </c>
      <c r="AC7357" t="s">
        <v>1510</v>
      </c>
      <c r="AD7357" t="s">
        <v>1663</v>
      </c>
    </row>
    <row r="7358" spans="1:30" ht="14.4" x14ac:dyDescent="0.3">
      <c r="A7358">
        <v>63</v>
      </c>
      <c r="B7358" t="s">
        <v>24</v>
      </c>
      <c r="C7358" t="s">
        <v>1025</v>
      </c>
      <c r="D7358" t="s">
        <v>37</v>
      </c>
      <c r="E7358">
        <v>2013</v>
      </c>
      <c r="F7358" t="s">
        <v>1032</v>
      </c>
      <c r="G7358" t="s">
        <v>1035</v>
      </c>
      <c r="H7358" s="3" t="s">
        <v>1036</v>
      </c>
      <c r="I7358" s="8">
        <v>-23.540917</v>
      </c>
      <c r="J7358" s="8">
        <v>-45.066361000000001</v>
      </c>
      <c r="K7358">
        <v>8280000</v>
      </c>
      <c r="L7358" t="s">
        <v>190</v>
      </c>
      <c r="M7358" t="s">
        <v>887</v>
      </c>
      <c r="N7358" t="s">
        <v>933</v>
      </c>
      <c r="O7358" s="12">
        <v>2008</v>
      </c>
      <c r="P7358" s="12">
        <v>8</v>
      </c>
      <c r="Q7358" s="12">
        <v>2009</v>
      </c>
      <c r="R7358" s="12">
        <v>7</v>
      </c>
      <c r="S7358">
        <v>12</v>
      </c>
      <c r="T7358" s="7">
        <v>12</v>
      </c>
      <c r="U7358">
        <v>11</v>
      </c>
      <c r="V7358" t="s">
        <v>82</v>
      </c>
      <c r="W7358">
        <f t="shared" si="94"/>
        <v>360</v>
      </c>
      <c r="X7358" s="5">
        <v>1</v>
      </c>
      <c r="Y7358" s="15" t="s">
        <v>48</v>
      </c>
      <c r="Z7358" t="s">
        <v>55</v>
      </c>
      <c r="AA7358" t="s">
        <v>876</v>
      </c>
      <c r="AB7358">
        <v>0</v>
      </c>
      <c r="AC7358" t="s">
        <v>1510</v>
      </c>
      <c r="AD7358" t="s">
        <v>1663</v>
      </c>
    </row>
    <row r="7359" spans="1:30" ht="14.4" x14ac:dyDescent="0.3">
      <c r="A7359">
        <v>63</v>
      </c>
      <c r="B7359" t="s">
        <v>24</v>
      </c>
      <c r="C7359" t="s">
        <v>1025</v>
      </c>
      <c r="D7359" t="s">
        <v>37</v>
      </c>
      <c r="E7359">
        <v>2013</v>
      </c>
      <c r="F7359" t="s">
        <v>1032</v>
      </c>
      <c r="G7359" t="s">
        <v>1035</v>
      </c>
      <c r="H7359" s="3" t="s">
        <v>1036</v>
      </c>
      <c r="I7359" s="8">
        <v>-23.540917</v>
      </c>
      <c r="J7359" s="8">
        <v>-45.066361000000001</v>
      </c>
      <c r="K7359">
        <v>8280000</v>
      </c>
      <c r="L7359" t="s">
        <v>190</v>
      </c>
      <c r="M7359" t="s">
        <v>887</v>
      </c>
      <c r="N7359" t="s">
        <v>933</v>
      </c>
      <c r="O7359" s="12">
        <v>2008</v>
      </c>
      <c r="P7359" s="12">
        <v>8</v>
      </c>
      <c r="Q7359" s="12">
        <v>2009</v>
      </c>
      <c r="R7359" s="12">
        <v>7</v>
      </c>
      <c r="S7359">
        <v>12</v>
      </c>
      <c r="T7359" s="7">
        <v>12</v>
      </c>
      <c r="U7359">
        <v>11</v>
      </c>
      <c r="V7359" t="s">
        <v>82</v>
      </c>
      <c r="W7359">
        <f t="shared" si="94"/>
        <v>360</v>
      </c>
      <c r="X7359" s="5">
        <v>1</v>
      </c>
      <c r="Y7359" s="15" t="s">
        <v>48</v>
      </c>
      <c r="Z7359" t="s">
        <v>55</v>
      </c>
      <c r="AA7359" t="s">
        <v>76</v>
      </c>
      <c r="AB7359">
        <v>0</v>
      </c>
      <c r="AC7359" t="s">
        <v>1510</v>
      </c>
      <c r="AD7359" t="s">
        <v>1663</v>
      </c>
    </row>
    <row r="7360" spans="1:30" ht="14.4" x14ac:dyDescent="0.3">
      <c r="A7360">
        <v>63</v>
      </c>
      <c r="B7360" t="s">
        <v>24</v>
      </c>
      <c r="C7360" t="s">
        <v>1025</v>
      </c>
      <c r="D7360" t="s">
        <v>37</v>
      </c>
      <c r="E7360">
        <v>2013</v>
      </c>
      <c r="F7360" t="s">
        <v>1032</v>
      </c>
      <c r="G7360" t="s">
        <v>1035</v>
      </c>
      <c r="H7360" s="3" t="s">
        <v>1036</v>
      </c>
      <c r="I7360" s="8">
        <v>-23.540917</v>
      </c>
      <c r="J7360" s="8">
        <v>-45.066361000000001</v>
      </c>
      <c r="K7360">
        <v>8280000</v>
      </c>
      <c r="L7360" t="s">
        <v>190</v>
      </c>
      <c r="M7360" t="s">
        <v>887</v>
      </c>
      <c r="N7360" t="s">
        <v>933</v>
      </c>
      <c r="O7360" s="12">
        <v>2008</v>
      </c>
      <c r="P7360" s="12">
        <v>8</v>
      </c>
      <c r="Q7360" s="12">
        <v>2009</v>
      </c>
      <c r="R7360" s="12">
        <v>7</v>
      </c>
      <c r="S7360">
        <v>12</v>
      </c>
      <c r="T7360" s="7">
        <v>12</v>
      </c>
      <c r="U7360">
        <v>11</v>
      </c>
      <c r="V7360" t="s">
        <v>82</v>
      </c>
      <c r="W7360">
        <f t="shared" si="94"/>
        <v>360</v>
      </c>
      <c r="X7360" s="5">
        <v>1</v>
      </c>
      <c r="Y7360" s="15" t="s">
        <v>48</v>
      </c>
      <c r="Z7360" t="s">
        <v>83</v>
      </c>
      <c r="AA7360" t="s">
        <v>84</v>
      </c>
      <c r="AB7360">
        <v>20</v>
      </c>
      <c r="AC7360" t="s">
        <v>1510</v>
      </c>
      <c r="AD7360" t="s">
        <v>1663</v>
      </c>
    </row>
    <row r="7361" spans="1:30" ht="14.4" x14ac:dyDescent="0.3">
      <c r="A7361">
        <v>63</v>
      </c>
      <c r="B7361" t="s">
        <v>24</v>
      </c>
      <c r="C7361" t="s">
        <v>1025</v>
      </c>
      <c r="D7361" t="s">
        <v>37</v>
      </c>
      <c r="E7361">
        <v>2013</v>
      </c>
      <c r="F7361" t="s">
        <v>1032</v>
      </c>
      <c r="G7361" t="s">
        <v>1035</v>
      </c>
      <c r="H7361" s="3" t="s">
        <v>1036</v>
      </c>
      <c r="I7361" s="8">
        <v>-23.540917</v>
      </c>
      <c r="J7361" s="8">
        <v>-45.066361000000001</v>
      </c>
      <c r="K7361">
        <v>8280000</v>
      </c>
      <c r="L7361" t="s">
        <v>190</v>
      </c>
      <c r="M7361" t="s">
        <v>887</v>
      </c>
      <c r="N7361" t="s">
        <v>933</v>
      </c>
      <c r="O7361" s="12">
        <v>2008</v>
      </c>
      <c r="P7361" s="12">
        <v>8</v>
      </c>
      <c r="Q7361" s="12">
        <v>2009</v>
      </c>
      <c r="R7361" s="12">
        <v>7</v>
      </c>
      <c r="S7361">
        <v>12</v>
      </c>
      <c r="T7361" s="7">
        <v>12</v>
      </c>
      <c r="U7361">
        <v>11</v>
      </c>
      <c r="V7361" t="s">
        <v>82</v>
      </c>
      <c r="W7361">
        <f t="shared" si="94"/>
        <v>360</v>
      </c>
      <c r="X7361" s="5">
        <v>1</v>
      </c>
      <c r="Y7361" s="15" t="s">
        <v>48</v>
      </c>
      <c r="Z7361" t="s">
        <v>83</v>
      </c>
      <c r="AA7361" t="s">
        <v>1216</v>
      </c>
      <c r="AB7361">
        <v>1</v>
      </c>
      <c r="AC7361" t="s">
        <v>1510</v>
      </c>
      <c r="AD7361" t="s">
        <v>1663</v>
      </c>
    </row>
    <row r="7362" spans="1:30" ht="14.4" x14ac:dyDescent="0.3">
      <c r="A7362">
        <v>63</v>
      </c>
      <c r="B7362" t="s">
        <v>24</v>
      </c>
      <c r="C7362" t="s">
        <v>1025</v>
      </c>
      <c r="D7362" t="s">
        <v>37</v>
      </c>
      <c r="E7362">
        <v>2013</v>
      </c>
      <c r="F7362" t="s">
        <v>1032</v>
      </c>
      <c r="G7362" t="s">
        <v>1035</v>
      </c>
      <c r="H7362" s="3" t="s">
        <v>1036</v>
      </c>
      <c r="I7362" s="8">
        <v>-23.540917</v>
      </c>
      <c r="J7362" s="8">
        <v>-45.066361000000001</v>
      </c>
      <c r="K7362">
        <v>8280000</v>
      </c>
      <c r="L7362" t="s">
        <v>190</v>
      </c>
      <c r="M7362" t="s">
        <v>887</v>
      </c>
      <c r="N7362" t="s">
        <v>933</v>
      </c>
      <c r="O7362" s="12">
        <v>2008</v>
      </c>
      <c r="P7362" s="12">
        <v>8</v>
      </c>
      <c r="Q7362" s="12">
        <v>2009</v>
      </c>
      <c r="R7362" s="12">
        <v>7</v>
      </c>
      <c r="S7362">
        <v>12</v>
      </c>
      <c r="T7362" s="7">
        <v>12</v>
      </c>
      <c r="U7362">
        <v>11</v>
      </c>
      <c r="V7362" t="s">
        <v>82</v>
      </c>
      <c r="W7362">
        <f t="shared" si="94"/>
        <v>360</v>
      </c>
      <c r="X7362" s="5">
        <v>1</v>
      </c>
      <c r="Y7362" s="15" t="s">
        <v>48</v>
      </c>
      <c r="Z7362" t="s">
        <v>83</v>
      </c>
      <c r="AA7362" t="s">
        <v>87</v>
      </c>
      <c r="AB7362">
        <v>0</v>
      </c>
      <c r="AC7362" t="s">
        <v>1510</v>
      </c>
      <c r="AD7362" t="s">
        <v>1663</v>
      </c>
    </row>
    <row r="7363" spans="1:30" ht="14.4" x14ac:dyDescent="0.3">
      <c r="A7363">
        <v>63</v>
      </c>
      <c r="B7363" t="s">
        <v>24</v>
      </c>
      <c r="C7363" t="s">
        <v>1025</v>
      </c>
      <c r="D7363" t="s">
        <v>37</v>
      </c>
      <c r="E7363">
        <v>2013</v>
      </c>
      <c r="F7363" t="s">
        <v>1032</v>
      </c>
      <c r="G7363" t="s">
        <v>1035</v>
      </c>
      <c r="H7363" s="3" t="s">
        <v>1036</v>
      </c>
      <c r="I7363" s="8">
        <v>-23.540917</v>
      </c>
      <c r="J7363" s="8">
        <v>-45.066361000000001</v>
      </c>
      <c r="K7363">
        <v>8280000</v>
      </c>
      <c r="L7363" t="s">
        <v>190</v>
      </c>
      <c r="M7363" t="s">
        <v>887</v>
      </c>
      <c r="N7363" t="s">
        <v>933</v>
      </c>
      <c r="O7363" s="12">
        <v>2008</v>
      </c>
      <c r="P7363" s="12">
        <v>8</v>
      </c>
      <c r="Q7363" s="12">
        <v>2009</v>
      </c>
      <c r="R7363" s="12">
        <v>7</v>
      </c>
      <c r="S7363">
        <v>12</v>
      </c>
      <c r="T7363" s="7">
        <v>12</v>
      </c>
      <c r="U7363">
        <v>11</v>
      </c>
      <c r="V7363" t="s">
        <v>82</v>
      </c>
      <c r="W7363">
        <f t="shared" si="94"/>
        <v>360</v>
      </c>
      <c r="X7363" s="5">
        <v>1</v>
      </c>
      <c r="Y7363" s="15" t="s">
        <v>48</v>
      </c>
      <c r="Z7363" t="s">
        <v>90</v>
      </c>
      <c r="AA7363" t="s">
        <v>91</v>
      </c>
      <c r="AB7363">
        <v>0</v>
      </c>
      <c r="AC7363" t="s">
        <v>1510</v>
      </c>
      <c r="AD7363" t="s">
        <v>1663</v>
      </c>
    </row>
    <row r="7364" spans="1:30" ht="14.4" x14ac:dyDescent="0.3">
      <c r="A7364">
        <v>64</v>
      </c>
      <c r="B7364" t="s">
        <v>24</v>
      </c>
      <c r="C7364" t="s">
        <v>1037</v>
      </c>
      <c r="D7364" t="s">
        <v>269</v>
      </c>
      <c r="E7364">
        <v>2003</v>
      </c>
      <c r="F7364" t="s">
        <v>491</v>
      </c>
      <c r="G7364" t="s">
        <v>1038</v>
      </c>
      <c r="H7364" s="3" t="s">
        <v>1039</v>
      </c>
      <c r="I7364" s="8">
        <v>-19.716667000000001</v>
      </c>
      <c r="J7364" s="8">
        <v>-41.816667000000002</v>
      </c>
      <c r="K7364">
        <v>9570000</v>
      </c>
      <c r="L7364" t="s">
        <v>67</v>
      </c>
      <c r="M7364" t="s">
        <v>1040</v>
      </c>
      <c r="N7364" s="24" t="s">
        <v>1041</v>
      </c>
      <c r="O7364" s="12">
        <v>1999</v>
      </c>
      <c r="P7364" s="12">
        <v>8</v>
      </c>
      <c r="Q7364" s="12">
        <v>1999</v>
      </c>
      <c r="R7364" s="12">
        <v>8</v>
      </c>
      <c r="S7364">
        <f t="shared" ref="S7364:S7461" si="95">1/31</f>
        <v>3.2258064516129031E-2</v>
      </c>
      <c r="T7364" s="7">
        <v>1</v>
      </c>
      <c r="U7364">
        <v>10</v>
      </c>
      <c r="V7364" t="s">
        <v>82</v>
      </c>
      <c r="W7364">
        <f t="shared" ref="W7364:W7461" si="96">5*60</f>
        <v>300</v>
      </c>
      <c r="X7364" s="5">
        <v>1</v>
      </c>
      <c r="Y7364" s="15" t="s">
        <v>1070</v>
      </c>
      <c r="Z7364" t="s">
        <v>83</v>
      </c>
      <c r="AA7364" t="s">
        <v>84</v>
      </c>
      <c r="AB7364">
        <v>0</v>
      </c>
      <c r="AC7364" s="3" t="s">
        <v>1511</v>
      </c>
      <c r="AD7364" s="3" t="s">
        <v>1689</v>
      </c>
    </row>
    <row r="7365" spans="1:30" ht="14.4" x14ac:dyDescent="0.3">
      <c r="A7365">
        <v>64</v>
      </c>
      <c r="B7365" t="s">
        <v>24</v>
      </c>
      <c r="C7365" t="s">
        <v>1037</v>
      </c>
      <c r="D7365" t="s">
        <v>269</v>
      </c>
      <c r="E7365">
        <v>2003</v>
      </c>
      <c r="F7365" t="s">
        <v>491</v>
      </c>
      <c r="G7365" t="s">
        <v>1038</v>
      </c>
      <c r="H7365" s="3" t="s">
        <v>1039</v>
      </c>
      <c r="I7365" s="8">
        <v>-19.716667000000001</v>
      </c>
      <c r="J7365" s="8">
        <v>-41.816667000000002</v>
      </c>
      <c r="K7365">
        <v>9570000</v>
      </c>
      <c r="L7365" t="s">
        <v>67</v>
      </c>
      <c r="M7365" t="s">
        <v>1040</v>
      </c>
      <c r="N7365" s="24" t="s">
        <v>1041</v>
      </c>
      <c r="O7365" s="12">
        <v>1999</v>
      </c>
      <c r="P7365" s="12">
        <v>8</v>
      </c>
      <c r="Q7365" s="12">
        <v>1999</v>
      </c>
      <c r="R7365" s="12">
        <v>8</v>
      </c>
      <c r="S7365">
        <f t="shared" si="95"/>
        <v>3.2258064516129031E-2</v>
      </c>
      <c r="T7365" s="7">
        <v>1</v>
      </c>
      <c r="U7365">
        <v>10</v>
      </c>
      <c r="V7365" t="s">
        <v>82</v>
      </c>
      <c r="W7365">
        <f t="shared" si="96"/>
        <v>300</v>
      </c>
      <c r="X7365" s="5">
        <v>1</v>
      </c>
      <c r="Y7365" s="15" t="s">
        <v>1070</v>
      </c>
      <c r="Z7365" t="s">
        <v>83</v>
      </c>
      <c r="AA7365" t="s">
        <v>87</v>
      </c>
      <c r="AB7365">
        <v>5</v>
      </c>
      <c r="AC7365" s="3" t="s">
        <v>1511</v>
      </c>
      <c r="AD7365" s="3" t="s">
        <v>1689</v>
      </c>
    </row>
    <row r="7366" spans="1:30" ht="14.4" x14ac:dyDescent="0.3">
      <c r="A7366">
        <v>64</v>
      </c>
      <c r="B7366" t="s">
        <v>24</v>
      </c>
      <c r="C7366" t="s">
        <v>1037</v>
      </c>
      <c r="D7366" t="s">
        <v>269</v>
      </c>
      <c r="E7366">
        <v>2003</v>
      </c>
      <c r="F7366" t="s">
        <v>491</v>
      </c>
      <c r="G7366" t="s">
        <v>1038</v>
      </c>
      <c r="H7366" s="3" t="s">
        <v>1039</v>
      </c>
      <c r="I7366" s="8">
        <v>-19.716667000000001</v>
      </c>
      <c r="J7366" s="8">
        <v>-41.816667000000002</v>
      </c>
      <c r="K7366">
        <v>9570000</v>
      </c>
      <c r="L7366" t="s">
        <v>67</v>
      </c>
      <c r="M7366" t="s">
        <v>1040</v>
      </c>
      <c r="N7366" s="24" t="s">
        <v>1041</v>
      </c>
      <c r="O7366" s="12">
        <v>1999</v>
      </c>
      <c r="P7366" s="12">
        <v>8</v>
      </c>
      <c r="Q7366" s="12">
        <v>1999</v>
      </c>
      <c r="R7366" s="12">
        <v>8</v>
      </c>
      <c r="S7366">
        <f t="shared" si="95"/>
        <v>3.2258064516129031E-2</v>
      </c>
      <c r="T7366" s="7">
        <v>1</v>
      </c>
      <c r="U7366">
        <v>10</v>
      </c>
      <c r="V7366" t="s">
        <v>82</v>
      </c>
      <c r="W7366">
        <f t="shared" si="96"/>
        <v>300</v>
      </c>
      <c r="X7366" s="5">
        <v>1</v>
      </c>
      <c r="Y7366" s="15" t="s">
        <v>1070</v>
      </c>
      <c r="Z7366" t="s">
        <v>55</v>
      </c>
      <c r="AA7366" t="s">
        <v>59</v>
      </c>
      <c r="AB7366">
        <v>0</v>
      </c>
      <c r="AC7366" s="3" t="s">
        <v>1511</v>
      </c>
      <c r="AD7366" s="3" t="s">
        <v>1689</v>
      </c>
    </row>
    <row r="7367" spans="1:30" ht="14.4" x14ac:dyDescent="0.3">
      <c r="A7367">
        <v>64</v>
      </c>
      <c r="B7367" t="s">
        <v>24</v>
      </c>
      <c r="C7367" t="s">
        <v>1037</v>
      </c>
      <c r="D7367" t="s">
        <v>269</v>
      </c>
      <c r="E7367">
        <v>2003</v>
      </c>
      <c r="F7367" t="s">
        <v>491</v>
      </c>
      <c r="G7367" t="s">
        <v>1038</v>
      </c>
      <c r="H7367" s="3" t="s">
        <v>1039</v>
      </c>
      <c r="I7367" s="8">
        <v>-19.716667000000001</v>
      </c>
      <c r="J7367" s="8">
        <v>-41.816667000000002</v>
      </c>
      <c r="K7367">
        <v>9570000</v>
      </c>
      <c r="L7367" t="s">
        <v>67</v>
      </c>
      <c r="M7367" t="s">
        <v>1040</v>
      </c>
      <c r="N7367" s="24" t="s">
        <v>1041</v>
      </c>
      <c r="O7367" s="12">
        <v>1999</v>
      </c>
      <c r="P7367" s="12">
        <v>8</v>
      </c>
      <c r="Q7367" s="12">
        <v>1999</v>
      </c>
      <c r="R7367" s="12">
        <v>8</v>
      </c>
      <c r="S7367">
        <f t="shared" si="95"/>
        <v>3.2258064516129031E-2</v>
      </c>
      <c r="T7367" s="7">
        <v>1</v>
      </c>
      <c r="U7367">
        <v>10</v>
      </c>
      <c r="V7367" t="s">
        <v>82</v>
      </c>
      <c r="W7367">
        <f t="shared" si="96"/>
        <v>300</v>
      </c>
      <c r="X7367" s="5">
        <v>1</v>
      </c>
      <c r="Y7367" s="15" t="s">
        <v>1070</v>
      </c>
      <c r="Z7367" t="s">
        <v>55</v>
      </c>
      <c r="AA7367" t="s">
        <v>73</v>
      </c>
      <c r="AB7367">
        <v>0</v>
      </c>
      <c r="AC7367" s="3" t="s">
        <v>1511</v>
      </c>
      <c r="AD7367" s="3" t="s">
        <v>1689</v>
      </c>
    </row>
    <row r="7368" spans="1:30" ht="14.4" x14ac:dyDescent="0.3">
      <c r="A7368">
        <v>64</v>
      </c>
      <c r="B7368" t="s">
        <v>24</v>
      </c>
      <c r="C7368" t="s">
        <v>1037</v>
      </c>
      <c r="D7368" t="s">
        <v>269</v>
      </c>
      <c r="E7368">
        <v>2003</v>
      </c>
      <c r="F7368" t="s">
        <v>491</v>
      </c>
      <c r="G7368" t="s">
        <v>1038</v>
      </c>
      <c r="H7368" s="3" t="s">
        <v>1039</v>
      </c>
      <c r="I7368" s="8">
        <v>-19.716667000000001</v>
      </c>
      <c r="J7368" s="8">
        <v>-41.816667000000002</v>
      </c>
      <c r="K7368">
        <v>9570000</v>
      </c>
      <c r="L7368" t="s">
        <v>67</v>
      </c>
      <c r="M7368" t="s">
        <v>1040</v>
      </c>
      <c r="N7368" s="24" t="s">
        <v>1041</v>
      </c>
      <c r="O7368" s="12">
        <v>1999</v>
      </c>
      <c r="P7368" s="12">
        <v>8</v>
      </c>
      <c r="Q7368" s="12">
        <v>1999</v>
      </c>
      <c r="R7368" s="12">
        <v>8</v>
      </c>
      <c r="S7368">
        <f t="shared" si="95"/>
        <v>3.2258064516129031E-2</v>
      </c>
      <c r="T7368" s="7">
        <v>1</v>
      </c>
      <c r="U7368">
        <v>10</v>
      </c>
      <c r="V7368" t="s">
        <v>82</v>
      </c>
      <c r="W7368">
        <f t="shared" si="96"/>
        <v>300</v>
      </c>
      <c r="X7368" s="5">
        <v>1</v>
      </c>
      <c r="Y7368" s="15" t="s">
        <v>1070</v>
      </c>
      <c r="Z7368" t="s">
        <v>55</v>
      </c>
      <c r="AA7368" t="s">
        <v>76</v>
      </c>
      <c r="AB7368">
        <v>0</v>
      </c>
      <c r="AC7368" s="3" t="s">
        <v>1511</v>
      </c>
      <c r="AD7368" s="3" t="s">
        <v>1689</v>
      </c>
    </row>
    <row r="7369" spans="1:30" ht="14.4" x14ac:dyDescent="0.3">
      <c r="A7369">
        <v>64</v>
      </c>
      <c r="B7369" t="s">
        <v>24</v>
      </c>
      <c r="C7369" t="s">
        <v>1037</v>
      </c>
      <c r="D7369" t="s">
        <v>269</v>
      </c>
      <c r="E7369">
        <v>2003</v>
      </c>
      <c r="F7369" t="s">
        <v>491</v>
      </c>
      <c r="G7369" t="s">
        <v>1038</v>
      </c>
      <c r="H7369" s="3" t="s">
        <v>1039</v>
      </c>
      <c r="I7369" s="8">
        <v>-19.716667000000001</v>
      </c>
      <c r="J7369" s="8">
        <v>-41.816667000000002</v>
      </c>
      <c r="K7369">
        <v>9570000</v>
      </c>
      <c r="L7369" t="s">
        <v>67</v>
      </c>
      <c r="M7369" t="s">
        <v>1040</v>
      </c>
      <c r="N7369" s="24" t="s">
        <v>1041</v>
      </c>
      <c r="O7369" s="12">
        <v>1999</v>
      </c>
      <c r="P7369" s="12">
        <v>8</v>
      </c>
      <c r="Q7369" s="12">
        <v>1999</v>
      </c>
      <c r="R7369" s="12">
        <v>8</v>
      </c>
      <c r="S7369">
        <f t="shared" si="95"/>
        <v>3.2258064516129031E-2</v>
      </c>
      <c r="T7369" s="7">
        <v>1</v>
      </c>
      <c r="U7369">
        <v>10</v>
      </c>
      <c r="V7369" t="s">
        <v>82</v>
      </c>
      <c r="W7369">
        <f t="shared" si="96"/>
        <v>300</v>
      </c>
      <c r="X7369" s="5">
        <v>1</v>
      </c>
      <c r="Y7369" s="15" t="s">
        <v>1070</v>
      </c>
      <c r="Z7369" t="s">
        <v>55</v>
      </c>
      <c r="AA7369" t="s">
        <v>70</v>
      </c>
      <c r="AB7369">
        <v>0</v>
      </c>
      <c r="AC7369" s="3" t="s">
        <v>1511</v>
      </c>
      <c r="AD7369" s="3" t="s">
        <v>1689</v>
      </c>
    </row>
    <row r="7370" spans="1:30" ht="14.4" x14ac:dyDescent="0.3">
      <c r="A7370">
        <v>64</v>
      </c>
      <c r="B7370" t="s">
        <v>24</v>
      </c>
      <c r="C7370" t="s">
        <v>1037</v>
      </c>
      <c r="D7370" t="s">
        <v>269</v>
      </c>
      <c r="E7370">
        <v>2003</v>
      </c>
      <c r="F7370" t="s">
        <v>491</v>
      </c>
      <c r="G7370" t="s">
        <v>1038</v>
      </c>
      <c r="H7370" s="3" t="s">
        <v>1039</v>
      </c>
      <c r="I7370" s="8">
        <v>-19.716667000000001</v>
      </c>
      <c r="J7370" s="8">
        <v>-41.816667000000002</v>
      </c>
      <c r="K7370">
        <v>9570000</v>
      </c>
      <c r="L7370" t="s">
        <v>67</v>
      </c>
      <c r="M7370" t="s">
        <v>1040</v>
      </c>
      <c r="N7370" s="24" t="s">
        <v>1041</v>
      </c>
      <c r="O7370" s="12">
        <v>1999</v>
      </c>
      <c r="P7370" s="12">
        <v>8</v>
      </c>
      <c r="Q7370" s="12">
        <v>1999</v>
      </c>
      <c r="R7370" s="12">
        <v>8</v>
      </c>
      <c r="S7370">
        <f t="shared" si="95"/>
        <v>3.2258064516129031E-2</v>
      </c>
      <c r="T7370" s="7">
        <v>1</v>
      </c>
      <c r="U7370">
        <v>10</v>
      </c>
      <c r="V7370" t="s">
        <v>82</v>
      </c>
      <c r="W7370">
        <f t="shared" si="96"/>
        <v>300</v>
      </c>
      <c r="X7370" s="5">
        <v>1</v>
      </c>
      <c r="Y7370" s="15" t="s">
        <v>1070</v>
      </c>
      <c r="Z7370" t="s">
        <v>55</v>
      </c>
      <c r="AA7370" t="s">
        <v>62</v>
      </c>
      <c r="AB7370">
        <v>0</v>
      </c>
      <c r="AC7370" s="3" t="s">
        <v>1511</v>
      </c>
      <c r="AD7370" s="3" t="s">
        <v>1689</v>
      </c>
    </row>
    <row r="7371" spans="1:30" ht="14.4" x14ac:dyDescent="0.3">
      <c r="A7371">
        <v>64</v>
      </c>
      <c r="B7371" t="s">
        <v>24</v>
      </c>
      <c r="C7371" t="s">
        <v>1037</v>
      </c>
      <c r="D7371" t="s">
        <v>269</v>
      </c>
      <c r="E7371">
        <v>2003</v>
      </c>
      <c r="F7371" t="s">
        <v>491</v>
      </c>
      <c r="G7371" t="s">
        <v>1038</v>
      </c>
      <c r="H7371" s="3" t="s">
        <v>1039</v>
      </c>
      <c r="I7371" s="8">
        <v>-19.716667000000001</v>
      </c>
      <c r="J7371" s="8">
        <v>-41.816667000000002</v>
      </c>
      <c r="K7371">
        <v>9570000</v>
      </c>
      <c r="L7371" t="s">
        <v>67</v>
      </c>
      <c r="M7371" t="s">
        <v>1040</v>
      </c>
      <c r="N7371" s="24" t="s">
        <v>1041</v>
      </c>
      <c r="O7371" s="12">
        <v>1999</v>
      </c>
      <c r="P7371" s="12">
        <v>8</v>
      </c>
      <c r="Q7371" s="12">
        <v>1999</v>
      </c>
      <c r="R7371" s="12">
        <v>8</v>
      </c>
      <c r="S7371">
        <f t="shared" si="95"/>
        <v>3.2258064516129031E-2</v>
      </c>
      <c r="T7371" s="7">
        <v>1</v>
      </c>
      <c r="U7371">
        <v>10</v>
      </c>
      <c r="V7371" t="s">
        <v>82</v>
      </c>
      <c r="W7371">
        <f t="shared" si="96"/>
        <v>300</v>
      </c>
      <c r="X7371" s="5">
        <v>1</v>
      </c>
      <c r="Y7371" s="15" t="s">
        <v>21</v>
      </c>
      <c r="Z7371" t="s">
        <v>83</v>
      </c>
      <c r="AA7371" t="s">
        <v>84</v>
      </c>
      <c r="AB7371">
        <v>0</v>
      </c>
      <c r="AC7371" s="3" t="s">
        <v>1511</v>
      </c>
      <c r="AD7371" s="3" t="s">
        <v>1689</v>
      </c>
    </row>
    <row r="7372" spans="1:30" ht="14.4" x14ac:dyDescent="0.3">
      <c r="A7372">
        <v>64</v>
      </c>
      <c r="B7372" t="s">
        <v>24</v>
      </c>
      <c r="C7372" t="s">
        <v>1037</v>
      </c>
      <c r="D7372" t="s">
        <v>269</v>
      </c>
      <c r="E7372">
        <v>2003</v>
      </c>
      <c r="F7372" t="s">
        <v>491</v>
      </c>
      <c r="G7372" t="s">
        <v>1038</v>
      </c>
      <c r="H7372" s="3" t="s">
        <v>1039</v>
      </c>
      <c r="I7372" s="8">
        <v>-19.716667000000001</v>
      </c>
      <c r="J7372" s="8">
        <v>-41.816667000000002</v>
      </c>
      <c r="K7372">
        <v>9570000</v>
      </c>
      <c r="L7372" t="s">
        <v>67</v>
      </c>
      <c r="M7372" t="s">
        <v>1040</v>
      </c>
      <c r="N7372" s="24" t="s">
        <v>1041</v>
      </c>
      <c r="O7372" s="12">
        <v>1999</v>
      </c>
      <c r="P7372" s="12">
        <v>8</v>
      </c>
      <c r="Q7372" s="12">
        <v>1999</v>
      </c>
      <c r="R7372" s="12">
        <v>8</v>
      </c>
      <c r="S7372">
        <f t="shared" si="95"/>
        <v>3.2258064516129031E-2</v>
      </c>
      <c r="T7372" s="7">
        <v>1</v>
      </c>
      <c r="U7372">
        <v>10</v>
      </c>
      <c r="V7372" t="s">
        <v>82</v>
      </c>
      <c r="W7372">
        <f t="shared" si="96"/>
        <v>300</v>
      </c>
      <c r="X7372" s="5">
        <v>1</v>
      </c>
      <c r="Y7372" s="15" t="s">
        <v>21</v>
      </c>
      <c r="Z7372" t="s">
        <v>83</v>
      </c>
      <c r="AA7372" t="s">
        <v>87</v>
      </c>
      <c r="AB7372">
        <v>0</v>
      </c>
      <c r="AC7372" s="3" t="s">
        <v>1511</v>
      </c>
      <c r="AD7372" s="3" t="s">
        <v>1689</v>
      </c>
    </row>
    <row r="7373" spans="1:30" ht="14.4" x14ac:dyDescent="0.3">
      <c r="A7373">
        <v>64</v>
      </c>
      <c r="B7373" t="s">
        <v>24</v>
      </c>
      <c r="C7373" t="s">
        <v>1037</v>
      </c>
      <c r="D7373" t="s">
        <v>269</v>
      </c>
      <c r="E7373">
        <v>2003</v>
      </c>
      <c r="F7373" t="s">
        <v>491</v>
      </c>
      <c r="G7373" t="s">
        <v>1038</v>
      </c>
      <c r="H7373" s="3" t="s">
        <v>1039</v>
      </c>
      <c r="I7373" s="8">
        <v>-19.716667000000001</v>
      </c>
      <c r="J7373" s="8">
        <v>-41.816667000000002</v>
      </c>
      <c r="K7373">
        <v>9570000</v>
      </c>
      <c r="L7373" t="s">
        <v>67</v>
      </c>
      <c r="M7373" t="s">
        <v>1040</v>
      </c>
      <c r="N7373" s="24" t="s">
        <v>1041</v>
      </c>
      <c r="O7373" s="12">
        <v>1999</v>
      </c>
      <c r="P7373" s="12">
        <v>8</v>
      </c>
      <c r="Q7373" s="12">
        <v>1999</v>
      </c>
      <c r="R7373" s="12">
        <v>8</v>
      </c>
      <c r="S7373">
        <f t="shared" si="95"/>
        <v>3.2258064516129031E-2</v>
      </c>
      <c r="T7373" s="7">
        <v>1</v>
      </c>
      <c r="U7373">
        <v>10</v>
      </c>
      <c r="V7373" t="s">
        <v>82</v>
      </c>
      <c r="W7373">
        <f t="shared" si="96"/>
        <v>300</v>
      </c>
      <c r="X7373" s="5">
        <v>1</v>
      </c>
      <c r="Y7373" s="15" t="s">
        <v>21</v>
      </c>
      <c r="Z7373" t="s">
        <v>55</v>
      </c>
      <c r="AA7373" t="s">
        <v>59</v>
      </c>
      <c r="AB7373">
        <v>0</v>
      </c>
      <c r="AC7373" s="3" t="s">
        <v>1511</v>
      </c>
      <c r="AD7373" s="3" t="s">
        <v>1689</v>
      </c>
    </row>
    <row r="7374" spans="1:30" ht="14.4" x14ac:dyDescent="0.3">
      <c r="A7374">
        <v>64</v>
      </c>
      <c r="B7374" t="s">
        <v>24</v>
      </c>
      <c r="C7374" t="s">
        <v>1037</v>
      </c>
      <c r="D7374" t="s">
        <v>269</v>
      </c>
      <c r="E7374">
        <v>2003</v>
      </c>
      <c r="F7374" t="s">
        <v>491</v>
      </c>
      <c r="G7374" t="s">
        <v>1038</v>
      </c>
      <c r="H7374" s="3" t="s">
        <v>1039</v>
      </c>
      <c r="I7374" s="8">
        <v>-19.716667000000001</v>
      </c>
      <c r="J7374" s="8">
        <v>-41.816667000000002</v>
      </c>
      <c r="K7374">
        <v>9570000</v>
      </c>
      <c r="L7374" t="s">
        <v>67</v>
      </c>
      <c r="M7374" t="s">
        <v>1040</v>
      </c>
      <c r="N7374" s="24" t="s">
        <v>1041</v>
      </c>
      <c r="O7374" s="12">
        <v>1999</v>
      </c>
      <c r="P7374" s="12">
        <v>8</v>
      </c>
      <c r="Q7374" s="12">
        <v>1999</v>
      </c>
      <c r="R7374" s="12">
        <v>8</v>
      </c>
      <c r="S7374">
        <f t="shared" si="95"/>
        <v>3.2258064516129031E-2</v>
      </c>
      <c r="T7374" s="7">
        <v>1</v>
      </c>
      <c r="U7374">
        <v>10</v>
      </c>
      <c r="V7374" t="s">
        <v>82</v>
      </c>
      <c r="W7374">
        <f t="shared" si="96"/>
        <v>300</v>
      </c>
      <c r="X7374" s="5">
        <v>1</v>
      </c>
      <c r="Y7374" s="15" t="s">
        <v>21</v>
      </c>
      <c r="Z7374" t="s">
        <v>55</v>
      </c>
      <c r="AA7374" t="s">
        <v>73</v>
      </c>
      <c r="AB7374">
        <v>0</v>
      </c>
      <c r="AC7374" s="3" t="s">
        <v>1511</v>
      </c>
      <c r="AD7374" s="3" t="s">
        <v>1689</v>
      </c>
    </row>
    <row r="7375" spans="1:30" ht="14.4" x14ac:dyDescent="0.3">
      <c r="A7375">
        <v>64</v>
      </c>
      <c r="B7375" t="s">
        <v>24</v>
      </c>
      <c r="C7375" t="s">
        <v>1037</v>
      </c>
      <c r="D7375" t="s">
        <v>269</v>
      </c>
      <c r="E7375">
        <v>2003</v>
      </c>
      <c r="F7375" t="s">
        <v>491</v>
      </c>
      <c r="G7375" t="s">
        <v>1038</v>
      </c>
      <c r="H7375" s="3" t="s">
        <v>1039</v>
      </c>
      <c r="I7375" s="8">
        <v>-19.716667000000001</v>
      </c>
      <c r="J7375" s="8">
        <v>-41.816667000000002</v>
      </c>
      <c r="K7375">
        <v>9570000</v>
      </c>
      <c r="L7375" t="s">
        <v>67</v>
      </c>
      <c r="M7375" t="s">
        <v>1040</v>
      </c>
      <c r="N7375" s="24" t="s">
        <v>1041</v>
      </c>
      <c r="O7375" s="12">
        <v>1999</v>
      </c>
      <c r="P7375" s="12">
        <v>8</v>
      </c>
      <c r="Q7375" s="12">
        <v>1999</v>
      </c>
      <c r="R7375" s="12">
        <v>8</v>
      </c>
      <c r="S7375">
        <f t="shared" si="95"/>
        <v>3.2258064516129031E-2</v>
      </c>
      <c r="T7375" s="7">
        <v>1</v>
      </c>
      <c r="U7375">
        <v>10</v>
      </c>
      <c r="V7375" t="s">
        <v>82</v>
      </c>
      <c r="W7375">
        <f t="shared" si="96"/>
        <v>300</v>
      </c>
      <c r="X7375" s="5">
        <v>1</v>
      </c>
      <c r="Y7375" s="15" t="s">
        <v>21</v>
      </c>
      <c r="Z7375" t="s">
        <v>55</v>
      </c>
      <c r="AA7375" t="s">
        <v>76</v>
      </c>
      <c r="AB7375">
        <v>0</v>
      </c>
      <c r="AC7375" s="3" t="s">
        <v>1511</v>
      </c>
      <c r="AD7375" s="3" t="s">
        <v>1689</v>
      </c>
    </row>
    <row r="7376" spans="1:30" ht="14.4" x14ac:dyDescent="0.3">
      <c r="A7376">
        <v>64</v>
      </c>
      <c r="B7376" t="s">
        <v>24</v>
      </c>
      <c r="C7376" t="s">
        <v>1037</v>
      </c>
      <c r="D7376" t="s">
        <v>269</v>
      </c>
      <c r="E7376">
        <v>2003</v>
      </c>
      <c r="F7376" t="s">
        <v>491</v>
      </c>
      <c r="G7376" t="s">
        <v>1038</v>
      </c>
      <c r="H7376" s="3" t="s">
        <v>1039</v>
      </c>
      <c r="I7376" s="8">
        <v>-19.716667000000001</v>
      </c>
      <c r="J7376" s="8">
        <v>-41.816667000000002</v>
      </c>
      <c r="K7376">
        <v>9570000</v>
      </c>
      <c r="L7376" t="s">
        <v>67</v>
      </c>
      <c r="M7376" t="s">
        <v>1040</v>
      </c>
      <c r="N7376" s="24" t="s">
        <v>1041</v>
      </c>
      <c r="O7376" s="12">
        <v>1999</v>
      </c>
      <c r="P7376" s="12">
        <v>8</v>
      </c>
      <c r="Q7376" s="12">
        <v>1999</v>
      </c>
      <c r="R7376" s="12">
        <v>8</v>
      </c>
      <c r="S7376">
        <f t="shared" si="95"/>
        <v>3.2258064516129031E-2</v>
      </c>
      <c r="T7376" s="7">
        <v>1</v>
      </c>
      <c r="U7376">
        <v>10</v>
      </c>
      <c r="V7376" t="s">
        <v>82</v>
      </c>
      <c r="W7376">
        <f t="shared" si="96"/>
        <v>300</v>
      </c>
      <c r="X7376" s="5">
        <v>1</v>
      </c>
      <c r="Y7376" s="15" t="s">
        <v>21</v>
      </c>
      <c r="Z7376" t="s">
        <v>55</v>
      </c>
      <c r="AA7376" t="s">
        <v>70</v>
      </c>
      <c r="AB7376">
        <v>0</v>
      </c>
      <c r="AC7376" s="3" t="s">
        <v>1511</v>
      </c>
      <c r="AD7376" s="3" t="s">
        <v>1689</v>
      </c>
    </row>
    <row r="7377" spans="1:30" ht="14.4" x14ac:dyDescent="0.3">
      <c r="A7377">
        <v>64</v>
      </c>
      <c r="B7377" t="s">
        <v>24</v>
      </c>
      <c r="C7377" t="s">
        <v>1037</v>
      </c>
      <c r="D7377" t="s">
        <v>269</v>
      </c>
      <c r="E7377">
        <v>2003</v>
      </c>
      <c r="F7377" t="s">
        <v>491</v>
      </c>
      <c r="G7377" t="s">
        <v>1038</v>
      </c>
      <c r="H7377" s="3" t="s">
        <v>1039</v>
      </c>
      <c r="I7377" s="8">
        <v>-19.716667000000001</v>
      </c>
      <c r="J7377" s="8">
        <v>-41.816667000000002</v>
      </c>
      <c r="K7377">
        <v>9570000</v>
      </c>
      <c r="L7377" t="s">
        <v>67</v>
      </c>
      <c r="M7377" t="s">
        <v>1040</v>
      </c>
      <c r="N7377" s="24" t="s">
        <v>1041</v>
      </c>
      <c r="O7377" s="12">
        <v>1999</v>
      </c>
      <c r="P7377" s="12">
        <v>8</v>
      </c>
      <c r="Q7377" s="12">
        <v>1999</v>
      </c>
      <c r="R7377" s="12">
        <v>8</v>
      </c>
      <c r="S7377">
        <f t="shared" si="95"/>
        <v>3.2258064516129031E-2</v>
      </c>
      <c r="T7377" s="7">
        <v>1</v>
      </c>
      <c r="U7377">
        <v>10</v>
      </c>
      <c r="V7377" t="s">
        <v>82</v>
      </c>
      <c r="W7377">
        <f t="shared" si="96"/>
        <v>300</v>
      </c>
      <c r="X7377" s="5">
        <v>1</v>
      </c>
      <c r="Y7377" s="15" t="s">
        <v>21</v>
      </c>
      <c r="Z7377" t="s">
        <v>55</v>
      </c>
      <c r="AA7377" t="s">
        <v>62</v>
      </c>
      <c r="AB7377">
        <v>0</v>
      </c>
      <c r="AC7377" s="3" t="s">
        <v>1511</v>
      </c>
      <c r="AD7377" s="3" t="s">
        <v>1689</v>
      </c>
    </row>
    <row r="7378" spans="1:30" ht="14.4" x14ac:dyDescent="0.3">
      <c r="A7378">
        <v>64</v>
      </c>
      <c r="B7378" t="s">
        <v>24</v>
      </c>
      <c r="C7378" t="s">
        <v>1037</v>
      </c>
      <c r="D7378" t="s">
        <v>269</v>
      </c>
      <c r="E7378">
        <v>2003</v>
      </c>
      <c r="F7378" t="s">
        <v>491</v>
      </c>
      <c r="G7378" t="s">
        <v>1038</v>
      </c>
      <c r="H7378" s="3" t="s">
        <v>1039</v>
      </c>
      <c r="I7378" s="8">
        <v>-19.716667000000001</v>
      </c>
      <c r="J7378" s="8">
        <v>-41.816667000000002</v>
      </c>
      <c r="K7378">
        <v>9570000</v>
      </c>
      <c r="L7378" t="s">
        <v>67</v>
      </c>
      <c r="M7378" t="s">
        <v>1040</v>
      </c>
      <c r="N7378" s="24" t="s">
        <v>1041</v>
      </c>
      <c r="O7378" s="12">
        <v>1999</v>
      </c>
      <c r="P7378" s="12">
        <v>8</v>
      </c>
      <c r="Q7378" s="12">
        <v>1999</v>
      </c>
      <c r="R7378" s="12">
        <v>8</v>
      </c>
      <c r="S7378">
        <f t="shared" si="95"/>
        <v>3.2258064516129031E-2</v>
      </c>
      <c r="T7378" s="7">
        <v>1</v>
      </c>
      <c r="U7378">
        <v>10</v>
      </c>
      <c r="V7378" t="s">
        <v>82</v>
      </c>
      <c r="W7378">
        <f t="shared" si="96"/>
        <v>300</v>
      </c>
      <c r="X7378" s="5">
        <v>1</v>
      </c>
      <c r="Y7378" s="15" t="s">
        <v>1076</v>
      </c>
      <c r="Z7378" t="s">
        <v>83</v>
      </c>
      <c r="AA7378" t="s">
        <v>84</v>
      </c>
      <c r="AB7378">
        <v>0</v>
      </c>
      <c r="AC7378" s="3" t="s">
        <v>1511</v>
      </c>
      <c r="AD7378" s="3" t="s">
        <v>1689</v>
      </c>
    </row>
    <row r="7379" spans="1:30" ht="14.4" x14ac:dyDescent="0.3">
      <c r="A7379">
        <v>64</v>
      </c>
      <c r="B7379" t="s">
        <v>24</v>
      </c>
      <c r="C7379" t="s">
        <v>1037</v>
      </c>
      <c r="D7379" t="s">
        <v>269</v>
      </c>
      <c r="E7379">
        <v>2003</v>
      </c>
      <c r="F7379" t="s">
        <v>491</v>
      </c>
      <c r="G7379" t="s">
        <v>1038</v>
      </c>
      <c r="H7379" s="3" t="s">
        <v>1039</v>
      </c>
      <c r="I7379" s="8">
        <v>-19.716667000000001</v>
      </c>
      <c r="J7379" s="8">
        <v>-41.816667000000002</v>
      </c>
      <c r="K7379">
        <v>9570000</v>
      </c>
      <c r="L7379" t="s">
        <v>67</v>
      </c>
      <c r="M7379" t="s">
        <v>1040</v>
      </c>
      <c r="N7379" s="24" t="s">
        <v>1041</v>
      </c>
      <c r="O7379" s="12">
        <v>1999</v>
      </c>
      <c r="P7379" s="12">
        <v>8</v>
      </c>
      <c r="Q7379" s="12">
        <v>1999</v>
      </c>
      <c r="R7379" s="12">
        <v>8</v>
      </c>
      <c r="S7379">
        <f t="shared" si="95"/>
        <v>3.2258064516129031E-2</v>
      </c>
      <c r="T7379" s="7">
        <v>1</v>
      </c>
      <c r="U7379">
        <v>10</v>
      </c>
      <c r="V7379" t="s">
        <v>82</v>
      </c>
      <c r="W7379">
        <f t="shared" si="96"/>
        <v>300</v>
      </c>
      <c r="X7379" s="5">
        <v>1</v>
      </c>
      <c r="Y7379" s="15" t="s">
        <v>1076</v>
      </c>
      <c r="Z7379" t="s">
        <v>83</v>
      </c>
      <c r="AA7379" t="s">
        <v>87</v>
      </c>
      <c r="AB7379">
        <v>0</v>
      </c>
      <c r="AC7379" s="3" t="s">
        <v>1511</v>
      </c>
      <c r="AD7379" s="3" t="s">
        <v>1689</v>
      </c>
    </row>
    <row r="7380" spans="1:30" ht="14.4" x14ac:dyDescent="0.3">
      <c r="A7380">
        <v>64</v>
      </c>
      <c r="B7380" t="s">
        <v>24</v>
      </c>
      <c r="C7380" t="s">
        <v>1037</v>
      </c>
      <c r="D7380" t="s">
        <v>269</v>
      </c>
      <c r="E7380">
        <v>2003</v>
      </c>
      <c r="F7380" t="s">
        <v>491</v>
      </c>
      <c r="G7380" t="s">
        <v>1038</v>
      </c>
      <c r="H7380" s="3" t="s">
        <v>1039</v>
      </c>
      <c r="I7380" s="8">
        <v>-19.716667000000001</v>
      </c>
      <c r="J7380" s="8">
        <v>-41.816667000000002</v>
      </c>
      <c r="K7380">
        <v>9570000</v>
      </c>
      <c r="L7380" t="s">
        <v>67</v>
      </c>
      <c r="M7380" t="s">
        <v>1040</v>
      </c>
      <c r="N7380" s="24" t="s">
        <v>1041</v>
      </c>
      <c r="O7380" s="12">
        <v>1999</v>
      </c>
      <c r="P7380" s="12">
        <v>8</v>
      </c>
      <c r="Q7380" s="12">
        <v>1999</v>
      </c>
      <c r="R7380" s="12">
        <v>8</v>
      </c>
      <c r="S7380">
        <f t="shared" si="95"/>
        <v>3.2258064516129031E-2</v>
      </c>
      <c r="T7380" s="7">
        <v>1</v>
      </c>
      <c r="U7380">
        <v>10</v>
      </c>
      <c r="V7380" t="s">
        <v>82</v>
      </c>
      <c r="W7380">
        <f t="shared" si="96"/>
        <v>300</v>
      </c>
      <c r="X7380" s="5">
        <v>1</v>
      </c>
      <c r="Y7380" s="15" t="s">
        <v>1076</v>
      </c>
      <c r="Z7380" t="s">
        <v>55</v>
      </c>
      <c r="AA7380" t="s">
        <v>59</v>
      </c>
      <c r="AB7380">
        <v>0</v>
      </c>
      <c r="AC7380" s="3" t="s">
        <v>1511</v>
      </c>
      <c r="AD7380" s="3" t="s">
        <v>1689</v>
      </c>
    </row>
    <row r="7381" spans="1:30" ht="14.4" x14ac:dyDescent="0.3">
      <c r="A7381">
        <v>64</v>
      </c>
      <c r="B7381" t="s">
        <v>24</v>
      </c>
      <c r="C7381" t="s">
        <v>1037</v>
      </c>
      <c r="D7381" t="s">
        <v>269</v>
      </c>
      <c r="E7381">
        <v>2003</v>
      </c>
      <c r="F7381" t="s">
        <v>491</v>
      </c>
      <c r="G7381" t="s">
        <v>1038</v>
      </c>
      <c r="H7381" s="3" t="s">
        <v>1039</v>
      </c>
      <c r="I7381" s="8">
        <v>-19.716667000000001</v>
      </c>
      <c r="J7381" s="8">
        <v>-41.816667000000002</v>
      </c>
      <c r="K7381">
        <v>9570000</v>
      </c>
      <c r="L7381" t="s">
        <v>67</v>
      </c>
      <c r="M7381" t="s">
        <v>1040</v>
      </c>
      <c r="N7381" s="24" t="s">
        <v>1041</v>
      </c>
      <c r="O7381" s="12">
        <v>1999</v>
      </c>
      <c r="P7381" s="12">
        <v>8</v>
      </c>
      <c r="Q7381" s="12">
        <v>1999</v>
      </c>
      <c r="R7381" s="12">
        <v>8</v>
      </c>
      <c r="S7381">
        <f t="shared" si="95"/>
        <v>3.2258064516129031E-2</v>
      </c>
      <c r="T7381" s="7">
        <v>1</v>
      </c>
      <c r="U7381">
        <v>10</v>
      </c>
      <c r="V7381" t="s">
        <v>82</v>
      </c>
      <c r="W7381">
        <f t="shared" si="96"/>
        <v>300</v>
      </c>
      <c r="X7381" s="5">
        <v>1</v>
      </c>
      <c r="Y7381" s="15" t="s">
        <v>1076</v>
      </c>
      <c r="Z7381" t="s">
        <v>55</v>
      </c>
      <c r="AA7381" t="s">
        <v>73</v>
      </c>
      <c r="AB7381">
        <v>6</v>
      </c>
      <c r="AC7381" s="3" t="s">
        <v>1511</v>
      </c>
      <c r="AD7381" s="3" t="s">
        <v>1689</v>
      </c>
    </row>
    <row r="7382" spans="1:30" ht="14.4" x14ac:dyDescent="0.3">
      <c r="A7382">
        <v>64</v>
      </c>
      <c r="B7382" t="s">
        <v>24</v>
      </c>
      <c r="C7382" t="s">
        <v>1037</v>
      </c>
      <c r="D7382" t="s">
        <v>269</v>
      </c>
      <c r="E7382">
        <v>2003</v>
      </c>
      <c r="F7382" t="s">
        <v>491</v>
      </c>
      <c r="G7382" t="s">
        <v>1038</v>
      </c>
      <c r="H7382" s="3" t="s">
        <v>1039</v>
      </c>
      <c r="I7382" s="8">
        <v>-19.716667000000001</v>
      </c>
      <c r="J7382" s="8">
        <v>-41.816667000000002</v>
      </c>
      <c r="K7382">
        <v>9570000</v>
      </c>
      <c r="L7382" t="s">
        <v>67</v>
      </c>
      <c r="M7382" t="s">
        <v>1040</v>
      </c>
      <c r="N7382" s="24" t="s">
        <v>1041</v>
      </c>
      <c r="O7382" s="12">
        <v>1999</v>
      </c>
      <c r="P7382" s="12">
        <v>8</v>
      </c>
      <c r="Q7382" s="12">
        <v>1999</v>
      </c>
      <c r="R7382" s="12">
        <v>8</v>
      </c>
      <c r="S7382">
        <f t="shared" si="95"/>
        <v>3.2258064516129031E-2</v>
      </c>
      <c r="T7382" s="7">
        <v>1</v>
      </c>
      <c r="U7382">
        <v>10</v>
      </c>
      <c r="V7382" t="s">
        <v>82</v>
      </c>
      <c r="W7382">
        <f t="shared" si="96"/>
        <v>300</v>
      </c>
      <c r="X7382" s="5">
        <v>1</v>
      </c>
      <c r="Y7382" s="15" t="s">
        <v>1076</v>
      </c>
      <c r="Z7382" t="s">
        <v>55</v>
      </c>
      <c r="AA7382" t="s">
        <v>76</v>
      </c>
      <c r="AB7382">
        <v>0</v>
      </c>
      <c r="AC7382" s="3" t="s">
        <v>1511</v>
      </c>
      <c r="AD7382" s="3" t="s">
        <v>1689</v>
      </c>
    </row>
    <row r="7383" spans="1:30" ht="14.4" x14ac:dyDescent="0.3">
      <c r="A7383">
        <v>64</v>
      </c>
      <c r="B7383" t="s">
        <v>24</v>
      </c>
      <c r="C7383" t="s">
        <v>1037</v>
      </c>
      <c r="D7383" t="s">
        <v>269</v>
      </c>
      <c r="E7383">
        <v>2003</v>
      </c>
      <c r="F7383" t="s">
        <v>491</v>
      </c>
      <c r="G7383" t="s">
        <v>1038</v>
      </c>
      <c r="H7383" s="3" t="s">
        <v>1039</v>
      </c>
      <c r="I7383" s="8">
        <v>-19.716667000000001</v>
      </c>
      <c r="J7383" s="8">
        <v>-41.816667000000002</v>
      </c>
      <c r="K7383">
        <v>9570000</v>
      </c>
      <c r="L7383" t="s">
        <v>67</v>
      </c>
      <c r="M7383" t="s">
        <v>1040</v>
      </c>
      <c r="N7383" s="24" t="s">
        <v>1041</v>
      </c>
      <c r="O7383" s="12">
        <v>1999</v>
      </c>
      <c r="P7383" s="12">
        <v>8</v>
      </c>
      <c r="Q7383" s="12">
        <v>1999</v>
      </c>
      <c r="R7383" s="12">
        <v>8</v>
      </c>
      <c r="S7383">
        <f t="shared" si="95"/>
        <v>3.2258064516129031E-2</v>
      </c>
      <c r="T7383" s="7">
        <v>1</v>
      </c>
      <c r="U7383">
        <v>10</v>
      </c>
      <c r="V7383" t="s">
        <v>82</v>
      </c>
      <c r="W7383">
        <f t="shared" si="96"/>
        <v>300</v>
      </c>
      <c r="X7383" s="5">
        <v>1</v>
      </c>
      <c r="Y7383" s="15" t="s">
        <v>1076</v>
      </c>
      <c r="Z7383" t="s">
        <v>55</v>
      </c>
      <c r="AA7383" t="s">
        <v>70</v>
      </c>
      <c r="AB7383">
        <v>0</v>
      </c>
      <c r="AC7383" s="3" t="s">
        <v>1511</v>
      </c>
      <c r="AD7383" s="3" t="s">
        <v>1689</v>
      </c>
    </row>
    <row r="7384" spans="1:30" ht="14.4" x14ac:dyDescent="0.3">
      <c r="A7384">
        <v>64</v>
      </c>
      <c r="B7384" t="s">
        <v>24</v>
      </c>
      <c r="C7384" t="s">
        <v>1037</v>
      </c>
      <c r="D7384" t="s">
        <v>269</v>
      </c>
      <c r="E7384">
        <v>2003</v>
      </c>
      <c r="F7384" t="s">
        <v>491</v>
      </c>
      <c r="G7384" t="s">
        <v>1038</v>
      </c>
      <c r="H7384" s="3" t="s">
        <v>1039</v>
      </c>
      <c r="I7384" s="8">
        <v>-19.716667000000001</v>
      </c>
      <c r="J7384" s="8">
        <v>-41.816667000000002</v>
      </c>
      <c r="K7384">
        <v>9570000</v>
      </c>
      <c r="L7384" t="s">
        <v>67</v>
      </c>
      <c r="M7384" t="s">
        <v>1040</v>
      </c>
      <c r="N7384" s="24" t="s">
        <v>1041</v>
      </c>
      <c r="O7384" s="12">
        <v>1999</v>
      </c>
      <c r="P7384" s="12">
        <v>8</v>
      </c>
      <c r="Q7384" s="12">
        <v>1999</v>
      </c>
      <c r="R7384" s="12">
        <v>8</v>
      </c>
      <c r="S7384">
        <f t="shared" si="95"/>
        <v>3.2258064516129031E-2</v>
      </c>
      <c r="T7384" s="7">
        <v>1</v>
      </c>
      <c r="U7384">
        <v>10</v>
      </c>
      <c r="V7384" t="s">
        <v>82</v>
      </c>
      <c r="W7384">
        <f t="shared" si="96"/>
        <v>300</v>
      </c>
      <c r="X7384" s="5">
        <v>1</v>
      </c>
      <c r="Y7384" s="15" t="s">
        <v>1076</v>
      </c>
      <c r="Z7384" t="s">
        <v>55</v>
      </c>
      <c r="AA7384" t="s">
        <v>62</v>
      </c>
      <c r="AB7384">
        <v>0</v>
      </c>
      <c r="AC7384" s="3" t="s">
        <v>1511</v>
      </c>
      <c r="AD7384" s="3" t="s">
        <v>1689</v>
      </c>
    </row>
    <row r="7385" spans="1:30" ht="14.4" x14ac:dyDescent="0.3">
      <c r="A7385">
        <v>64</v>
      </c>
      <c r="B7385" t="s">
        <v>24</v>
      </c>
      <c r="C7385" t="s">
        <v>1037</v>
      </c>
      <c r="D7385" t="s">
        <v>269</v>
      </c>
      <c r="E7385">
        <v>2003</v>
      </c>
      <c r="F7385" t="s">
        <v>491</v>
      </c>
      <c r="G7385" t="s">
        <v>1038</v>
      </c>
      <c r="H7385" s="3" t="s">
        <v>1039</v>
      </c>
      <c r="I7385" s="8">
        <v>-19.716667000000001</v>
      </c>
      <c r="J7385" s="8">
        <v>-41.816667000000002</v>
      </c>
      <c r="K7385">
        <v>9570000</v>
      </c>
      <c r="L7385" t="s">
        <v>67</v>
      </c>
      <c r="M7385" t="s">
        <v>1040</v>
      </c>
      <c r="N7385" s="24" t="s">
        <v>1041</v>
      </c>
      <c r="O7385" s="12">
        <v>1999</v>
      </c>
      <c r="P7385" s="12">
        <v>8</v>
      </c>
      <c r="Q7385" s="12">
        <v>1999</v>
      </c>
      <c r="R7385" s="12">
        <v>8</v>
      </c>
      <c r="S7385">
        <f t="shared" si="95"/>
        <v>3.2258064516129031E-2</v>
      </c>
      <c r="T7385" s="7">
        <v>1</v>
      </c>
      <c r="U7385">
        <v>10</v>
      </c>
      <c r="V7385" t="s">
        <v>82</v>
      </c>
      <c r="W7385">
        <f t="shared" si="96"/>
        <v>300</v>
      </c>
      <c r="X7385" s="5">
        <v>1</v>
      </c>
      <c r="Y7385" s="15" t="s">
        <v>20</v>
      </c>
      <c r="Z7385" t="s">
        <v>83</v>
      </c>
      <c r="AA7385" t="s">
        <v>84</v>
      </c>
      <c r="AB7385">
        <v>0</v>
      </c>
      <c r="AC7385" s="3" t="s">
        <v>1511</v>
      </c>
      <c r="AD7385" s="3" t="s">
        <v>1689</v>
      </c>
    </row>
    <row r="7386" spans="1:30" ht="14.4" x14ac:dyDescent="0.3">
      <c r="A7386">
        <v>64</v>
      </c>
      <c r="B7386" t="s">
        <v>24</v>
      </c>
      <c r="C7386" t="s">
        <v>1037</v>
      </c>
      <c r="D7386" t="s">
        <v>269</v>
      </c>
      <c r="E7386">
        <v>2003</v>
      </c>
      <c r="F7386" t="s">
        <v>491</v>
      </c>
      <c r="G7386" t="s">
        <v>1038</v>
      </c>
      <c r="H7386" s="3" t="s">
        <v>1039</v>
      </c>
      <c r="I7386" s="8">
        <v>-19.716667000000001</v>
      </c>
      <c r="J7386" s="8">
        <v>-41.816667000000002</v>
      </c>
      <c r="K7386">
        <v>9570000</v>
      </c>
      <c r="L7386" t="s">
        <v>67</v>
      </c>
      <c r="M7386" t="s">
        <v>1040</v>
      </c>
      <c r="N7386" s="24" t="s">
        <v>1041</v>
      </c>
      <c r="O7386" s="12">
        <v>1999</v>
      </c>
      <c r="P7386" s="12">
        <v>8</v>
      </c>
      <c r="Q7386" s="12">
        <v>1999</v>
      </c>
      <c r="R7386" s="12">
        <v>8</v>
      </c>
      <c r="S7386">
        <f t="shared" si="95"/>
        <v>3.2258064516129031E-2</v>
      </c>
      <c r="T7386" s="7">
        <v>1</v>
      </c>
      <c r="U7386">
        <v>10</v>
      </c>
      <c r="V7386" t="s">
        <v>82</v>
      </c>
      <c r="W7386">
        <f t="shared" si="96"/>
        <v>300</v>
      </c>
      <c r="X7386" s="5">
        <v>1</v>
      </c>
      <c r="Y7386" s="15" t="s">
        <v>20</v>
      </c>
      <c r="Z7386" t="s">
        <v>83</v>
      </c>
      <c r="AA7386" t="s">
        <v>87</v>
      </c>
      <c r="AB7386">
        <v>0</v>
      </c>
      <c r="AC7386" s="3" t="s">
        <v>1511</v>
      </c>
      <c r="AD7386" s="3" t="s">
        <v>1689</v>
      </c>
    </row>
    <row r="7387" spans="1:30" ht="14.4" x14ac:dyDescent="0.3">
      <c r="A7387">
        <v>64</v>
      </c>
      <c r="B7387" t="s">
        <v>24</v>
      </c>
      <c r="C7387" t="s">
        <v>1037</v>
      </c>
      <c r="D7387" t="s">
        <v>269</v>
      </c>
      <c r="E7387">
        <v>2003</v>
      </c>
      <c r="F7387" t="s">
        <v>491</v>
      </c>
      <c r="G7387" t="s">
        <v>1038</v>
      </c>
      <c r="H7387" s="3" t="s">
        <v>1039</v>
      </c>
      <c r="I7387" s="8">
        <v>-19.716667000000001</v>
      </c>
      <c r="J7387" s="8">
        <v>-41.816667000000002</v>
      </c>
      <c r="K7387">
        <v>9570000</v>
      </c>
      <c r="L7387" t="s">
        <v>67</v>
      </c>
      <c r="M7387" t="s">
        <v>1040</v>
      </c>
      <c r="N7387" s="24" t="s">
        <v>1041</v>
      </c>
      <c r="O7387" s="12">
        <v>1999</v>
      </c>
      <c r="P7387" s="12">
        <v>8</v>
      </c>
      <c r="Q7387" s="12">
        <v>1999</v>
      </c>
      <c r="R7387" s="12">
        <v>8</v>
      </c>
      <c r="S7387">
        <f t="shared" si="95"/>
        <v>3.2258064516129031E-2</v>
      </c>
      <c r="T7387" s="7">
        <v>1</v>
      </c>
      <c r="U7387">
        <v>10</v>
      </c>
      <c r="V7387" t="s">
        <v>82</v>
      </c>
      <c r="W7387">
        <f t="shared" si="96"/>
        <v>300</v>
      </c>
      <c r="X7387" s="5">
        <v>1</v>
      </c>
      <c r="Y7387" s="15" t="s">
        <v>20</v>
      </c>
      <c r="Z7387" t="s">
        <v>55</v>
      </c>
      <c r="AA7387" t="s">
        <v>59</v>
      </c>
      <c r="AB7387">
        <v>0</v>
      </c>
      <c r="AC7387" s="3" t="s">
        <v>1511</v>
      </c>
      <c r="AD7387" s="3" t="s">
        <v>1689</v>
      </c>
    </row>
    <row r="7388" spans="1:30" ht="14.4" x14ac:dyDescent="0.3">
      <c r="A7388">
        <v>64</v>
      </c>
      <c r="B7388" t="s">
        <v>24</v>
      </c>
      <c r="C7388" t="s">
        <v>1037</v>
      </c>
      <c r="D7388" t="s">
        <v>269</v>
      </c>
      <c r="E7388">
        <v>2003</v>
      </c>
      <c r="F7388" t="s">
        <v>491</v>
      </c>
      <c r="G7388" t="s">
        <v>1038</v>
      </c>
      <c r="H7388" s="3" t="s">
        <v>1039</v>
      </c>
      <c r="I7388" s="8">
        <v>-19.716667000000001</v>
      </c>
      <c r="J7388" s="8">
        <v>-41.816667000000002</v>
      </c>
      <c r="K7388">
        <v>9570000</v>
      </c>
      <c r="L7388" t="s">
        <v>67</v>
      </c>
      <c r="M7388" t="s">
        <v>1040</v>
      </c>
      <c r="N7388" s="24" t="s">
        <v>1041</v>
      </c>
      <c r="O7388" s="12">
        <v>1999</v>
      </c>
      <c r="P7388" s="12">
        <v>8</v>
      </c>
      <c r="Q7388" s="12">
        <v>1999</v>
      </c>
      <c r="R7388" s="12">
        <v>8</v>
      </c>
      <c r="S7388">
        <f t="shared" si="95"/>
        <v>3.2258064516129031E-2</v>
      </c>
      <c r="T7388" s="7">
        <v>1</v>
      </c>
      <c r="U7388">
        <v>10</v>
      </c>
      <c r="V7388" t="s">
        <v>82</v>
      </c>
      <c r="W7388">
        <f t="shared" si="96"/>
        <v>300</v>
      </c>
      <c r="X7388" s="5">
        <v>1</v>
      </c>
      <c r="Y7388" s="15" t="s">
        <v>20</v>
      </c>
      <c r="Z7388" t="s">
        <v>55</v>
      </c>
      <c r="AA7388" t="s">
        <v>73</v>
      </c>
      <c r="AB7388">
        <v>5</v>
      </c>
      <c r="AC7388" s="3" t="s">
        <v>1511</v>
      </c>
      <c r="AD7388" s="3" t="s">
        <v>1689</v>
      </c>
    </row>
    <row r="7389" spans="1:30" ht="14.4" x14ac:dyDescent="0.3">
      <c r="A7389">
        <v>64</v>
      </c>
      <c r="B7389" t="s">
        <v>24</v>
      </c>
      <c r="C7389" t="s">
        <v>1037</v>
      </c>
      <c r="D7389" t="s">
        <v>269</v>
      </c>
      <c r="E7389">
        <v>2003</v>
      </c>
      <c r="F7389" t="s">
        <v>491</v>
      </c>
      <c r="G7389" t="s">
        <v>1038</v>
      </c>
      <c r="H7389" s="3" t="s">
        <v>1039</v>
      </c>
      <c r="I7389" s="8">
        <v>-19.716667000000001</v>
      </c>
      <c r="J7389" s="8">
        <v>-41.816667000000002</v>
      </c>
      <c r="K7389">
        <v>9570000</v>
      </c>
      <c r="L7389" t="s">
        <v>67</v>
      </c>
      <c r="M7389" t="s">
        <v>1040</v>
      </c>
      <c r="N7389" s="24" t="s">
        <v>1041</v>
      </c>
      <c r="O7389" s="12">
        <v>1999</v>
      </c>
      <c r="P7389" s="12">
        <v>8</v>
      </c>
      <c r="Q7389" s="12">
        <v>1999</v>
      </c>
      <c r="R7389" s="12">
        <v>8</v>
      </c>
      <c r="S7389">
        <f t="shared" si="95"/>
        <v>3.2258064516129031E-2</v>
      </c>
      <c r="T7389" s="7">
        <v>1</v>
      </c>
      <c r="U7389">
        <v>10</v>
      </c>
      <c r="V7389" t="s">
        <v>82</v>
      </c>
      <c r="W7389">
        <f t="shared" si="96"/>
        <v>300</v>
      </c>
      <c r="X7389" s="5">
        <v>1</v>
      </c>
      <c r="Y7389" s="15" t="s">
        <v>20</v>
      </c>
      <c r="Z7389" t="s">
        <v>55</v>
      </c>
      <c r="AA7389" t="s">
        <v>76</v>
      </c>
      <c r="AB7389">
        <v>2</v>
      </c>
      <c r="AC7389" s="3" t="s">
        <v>1511</v>
      </c>
      <c r="AD7389" s="3" t="s">
        <v>1689</v>
      </c>
    </row>
    <row r="7390" spans="1:30" ht="14.4" x14ac:dyDescent="0.3">
      <c r="A7390">
        <v>64</v>
      </c>
      <c r="B7390" t="s">
        <v>24</v>
      </c>
      <c r="C7390" t="s">
        <v>1037</v>
      </c>
      <c r="D7390" t="s">
        <v>269</v>
      </c>
      <c r="E7390">
        <v>2003</v>
      </c>
      <c r="F7390" t="s">
        <v>491</v>
      </c>
      <c r="G7390" t="s">
        <v>1038</v>
      </c>
      <c r="H7390" s="3" t="s">
        <v>1039</v>
      </c>
      <c r="I7390" s="8">
        <v>-19.716667000000001</v>
      </c>
      <c r="J7390" s="8">
        <v>-41.816667000000002</v>
      </c>
      <c r="K7390">
        <v>9570000</v>
      </c>
      <c r="L7390" t="s">
        <v>67</v>
      </c>
      <c r="M7390" t="s">
        <v>1040</v>
      </c>
      <c r="N7390" s="24" t="s">
        <v>1041</v>
      </c>
      <c r="O7390" s="12">
        <v>1999</v>
      </c>
      <c r="P7390" s="12">
        <v>8</v>
      </c>
      <c r="Q7390" s="12">
        <v>1999</v>
      </c>
      <c r="R7390" s="12">
        <v>8</v>
      </c>
      <c r="S7390">
        <f t="shared" si="95"/>
        <v>3.2258064516129031E-2</v>
      </c>
      <c r="T7390" s="7">
        <v>1</v>
      </c>
      <c r="U7390">
        <v>10</v>
      </c>
      <c r="V7390" t="s">
        <v>82</v>
      </c>
      <c r="W7390">
        <f t="shared" si="96"/>
        <v>300</v>
      </c>
      <c r="X7390" s="5">
        <v>1</v>
      </c>
      <c r="Y7390" s="15" t="s">
        <v>20</v>
      </c>
      <c r="Z7390" t="s">
        <v>55</v>
      </c>
      <c r="AA7390" t="s">
        <v>70</v>
      </c>
      <c r="AB7390">
        <v>1</v>
      </c>
      <c r="AC7390" s="3" t="s">
        <v>1511</v>
      </c>
      <c r="AD7390" s="3" t="s">
        <v>1689</v>
      </c>
    </row>
    <row r="7391" spans="1:30" ht="14.4" x14ac:dyDescent="0.3">
      <c r="A7391">
        <v>64</v>
      </c>
      <c r="B7391" t="s">
        <v>24</v>
      </c>
      <c r="C7391" t="s">
        <v>1037</v>
      </c>
      <c r="D7391" t="s">
        <v>269</v>
      </c>
      <c r="E7391">
        <v>2003</v>
      </c>
      <c r="F7391" t="s">
        <v>491</v>
      </c>
      <c r="G7391" t="s">
        <v>1038</v>
      </c>
      <c r="H7391" s="3" t="s">
        <v>1039</v>
      </c>
      <c r="I7391" s="8">
        <v>-19.716667000000001</v>
      </c>
      <c r="J7391" s="8">
        <v>-41.816667000000002</v>
      </c>
      <c r="K7391">
        <v>9570000</v>
      </c>
      <c r="L7391" t="s">
        <v>67</v>
      </c>
      <c r="M7391" t="s">
        <v>1040</v>
      </c>
      <c r="N7391" s="24" t="s">
        <v>1041</v>
      </c>
      <c r="O7391" s="12">
        <v>1999</v>
      </c>
      <c r="P7391" s="12">
        <v>8</v>
      </c>
      <c r="Q7391" s="12">
        <v>1999</v>
      </c>
      <c r="R7391" s="12">
        <v>8</v>
      </c>
      <c r="S7391">
        <f t="shared" si="95"/>
        <v>3.2258064516129031E-2</v>
      </c>
      <c r="T7391" s="7">
        <v>1</v>
      </c>
      <c r="U7391">
        <v>10</v>
      </c>
      <c r="V7391" t="s">
        <v>82</v>
      </c>
      <c r="W7391">
        <f t="shared" si="96"/>
        <v>300</v>
      </c>
      <c r="X7391" s="5">
        <v>1</v>
      </c>
      <c r="Y7391" s="15" t="s">
        <v>20</v>
      </c>
      <c r="Z7391" t="s">
        <v>55</v>
      </c>
      <c r="AA7391" t="s">
        <v>62</v>
      </c>
      <c r="AB7391">
        <v>0</v>
      </c>
      <c r="AC7391" s="3" t="s">
        <v>1511</v>
      </c>
      <c r="AD7391" s="3" t="s">
        <v>1689</v>
      </c>
    </row>
    <row r="7392" spans="1:30" ht="14.4" x14ac:dyDescent="0.3">
      <c r="A7392">
        <v>64</v>
      </c>
      <c r="B7392" t="s">
        <v>24</v>
      </c>
      <c r="C7392" t="s">
        <v>1037</v>
      </c>
      <c r="D7392" t="s">
        <v>269</v>
      </c>
      <c r="E7392">
        <v>2003</v>
      </c>
      <c r="F7392" t="s">
        <v>491</v>
      </c>
      <c r="G7392" t="s">
        <v>1038</v>
      </c>
      <c r="H7392" s="3" t="s">
        <v>1039</v>
      </c>
      <c r="I7392" s="8">
        <v>-19.716667000000001</v>
      </c>
      <c r="J7392" s="8">
        <v>-41.816667000000002</v>
      </c>
      <c r="K7392">
        <v>9570000</v>
      </c>
      <c r="L7392" t="s">
        <v>67</v>
      </c>
      <c r="M7392" t="s">
        <v>1040</v>
      </c>
      <c r="N7392" s="24" t="s">
        <v>1041</v>
      </c>
      <c r="O7392" s="12">
        <v>1999</v>
      </c>
      <c r="P7392" s="12">
        <v>8</v>
      </c>
      <c r="Q7392" s="12">
        <v>1999</v>
      </c>
      <c r="R7392" s="12">
        <v>8</v>
      </c>
      <c r="S7392">
        <f t="shared" si="95"/>
        <v>3.2258064516129031E-2</v>
      </c>
      <c r="T7392" s="7">
        <v>1</v>
      </c>
      <c r="U7392">
        <v>10</v>
      </c>
      <c r="V7392" t="s">
        <v>82</v>
      </c>
      <c r="W7392">
        <f t="shared" si="96"/>
        <v>300</v>
      </c>
      <c r="X7392" s="5">
        <v>1</v>
      </c>
      <c r="Y7392" s="15" t="s">
        <v>758</v>
      </c>
      <c r="Z7392" t="s">
        <v>83</v>
      </c>
      <c r="AA7392" t="s">
        <v>84</v>
      </c>
      <c r="AB7392">
        <v>1</v>
      </c>
      <c r="AC7392" s="3" t="s">
        <v>1511</v>
      </c>
      <c r="AD7392" s="3" t="s">
        <v>1689</v>
      </c>
    </row>
    <row r="7393" spans="1:30" ht="14.4" x14ac:dyDescent="0.3">
      <c r="A7393">
        <v>64</v>
      </c>
      <c r="B7393" t="s">
        <v>24</v>
      </c>
      <c r="C7393" t="s">
        <v>1037</v>
      </c>
      <c r="D7393" t="s">
        <v>269</v>
      </c>
      <c r="E7393">
        <v>2003</v>
      </c>
      <c r="F7393" t="s">
        <v>491</v>
      </c>
      <c r="G7393" t="s">
        <v>1038</v>
      </c>
      <c r="H7393" s="3" t="s">
        <v>1039</v>
      </c>
      <c r="I7393" s="8">
        <v>-19.716667000000001</v>
      </c>
      <c r="J7393" s="8">
        <v>-41.816667000000002</v>
      </c>
      <c r="K7393">
        <v>9570000</v>
      </c>
      <c r="L7393" t="s">
        <v>67</v>
      </c>
      <c r="M7393" t="s">
        <v>1040</v>
      </c>
      <c r="N7393" s="24" t="s">
        <v>1041</v>
      </c>
      <c r="O7393" s="12">
        <v>1999</v>
      </c>
      <c r="P7393" s="12">
        <v>8</v>
      </c>
      <c r="Q7393" s="12">
        <v>1999</v>
      </c>
      <c r="R7393" s="12">
        <v>8</v>
      </c>
      <c r="S7393">
        <f t="shared" si="95"/>
        <v>3.2258064516129031E-2</v>
      </c>
      <c r="T7393" s="7">
        <v>1</v>
      </c>
      <c r="U7393">
        <v>10</v>
      </c>
      <c r="V7393" t="s">
        <v>82</v>
      </c>
      <c r="W7393">
        <f t="shared" si="96"/>
        <v>300</v>
      </c>
      <c r="X7393" s="5">
        <v>1</v>
      </c>
      <c r="Y7393" s="15" t="s">
        <v>758</v>
      </c>
      <c r="Z7393" t="s">
        <v>83</v>
      </c>
      <c r="AA7393" t="s">
        <v>87</v>
      </c>
      <c r="AB7393">
        <v>0</v>
      </c>
      <c r="AC7393" s="3" t="s">
        <v>1511</v>
      </c>
      <c r="AD7393" s="3" t="s">
        <v>1689</v>
      </c>
    </row>
    <row r="7394" spans="1:30" ht="14.4" x14ac:dyDescent="0.3">
      <c r="A7394">
        <v>64</v>
      </c>
      <c r="B7394" t="s">
        <v>24</v>
      </c>
      <c r="C7394" t="s">
        <v>1037</v>
      </c>
      <c r="D7394" t="s">
        <v>269</v>
      </c>
      <c r="E7394">
        <v>2003</v>
      </c>
      <c r="F7394" t="s">
        <v>491</v>
      </c>
      <c r="G7394" t="s">
        <v>1038</v>
      </c>
      <c r="H7394" s="3" t="s">
        <v>1039</v>
      </c>
      <c r="I7394" s="8">
        <v>-19.716667000000001</v>
      </c>
      <c r="J7394" s="8">
        <v>-41.816667000000002</v>
      </c>
      <c r="K7394">
        <v>9570000</v>
      </c>
      <c r="L7394" t="s">
        <v>67</v>
      </c>
      <c r="M7394" t="s">
        <v>1040</v>
      </c>
      <c r="N7394" s="24" t="s">
        <v>1041</v>
      </c>
      <c r="O7394" s="12">
        <v>1999</v>
      </c>
      <c r="P7394" s="12">
        <v>8</v>
      </c>
      <c r="Q7394" s="12">
        <v>1999</v>
      </c>
      <c r="R7394" s="12">
        <v>8</v>
      </c>
      <c r="S7394">
        <f t="shared" si="95"/>
        <v>3.2258064516129031E-2</v>
      </c>
      <c r="T7394" s="7">
        <v>1</v>
      </c>
      <c r="U7394">
        <v>10</v>
      </c>
      <c r="V7394" t="s">
        <v>82</v>
      </c>
      <c r="W7394">
        <f t="shared" si="96"/>
        <v>300</v>
      </c>
      <c r="X7394" s="5">
        <v>1</v>
      </c>
      <c r="Y7394" s="15" t="s">
        <v>758</v>
      </c>
      <c r="Z7394" t="s">
        <v>55</v>
      </c>
      <c r="AA7394" t="s">
        <v>59</v>
      </c>
      <c r="AB7394">
        <v>0</v>
      </c>
      <c r="AC7394" s="3" t="s">
        <v>1511</v>
      </c>
      <c r="AD7394" s="3" t="s">
        <v>1689</v>
      </c>
    </row>
    <row r="7395" spans="1:30" ht="14.4" x14ac:dyDescent="0.3">
      <c r="A7395">
        <v>64</v>
      </c>
      <c r="B7395" t="s">
        <v>24</v>
      </c>
      <c r="C7395" t="s">
        <v>1037</v>
      </c>
      <c r="D7395" t="s">
        <v>269</v>
      </c>
      <c r="E7395">
        <v>2003</v>
      </c>
      <c r="F7395" t="s">
        <v>491</v>
      </c>
      <c r="G7395" t="s">
        <v>1038</v>
      </c>
      <c r="H7395" s="3" t="s">
        <v>1039</v>
      </c>
      <c r="I7395" s="8">
        <v>-19.716667000000001</v>
      </c>
      <c r="J7395" s="8">
        <v>-41.816667000000002</v>
      </c>
      <c r="K7395">
        <v>9570000</v>
      </c>
      <c r="L7395" t="s">
        <v>67</v>
      </c>
      <c r="M7395" t="s">
        <v>1040</v>
      </c>
      <c r="N7395" s="24" t="s">
        <v>1041</v>
      </c>
      <c r="O7395" s="12">
        <v>1999</v>
      </c>
      <c r="P7395" s="12">
        <v>8</v>
      </c>
      <c r="Q7395" s="12">
        <v>1999</v>
      </c>
      <c r="R7395" s="12">
        <v>8</v>
      </c>
      <c r="S7395">
        <f t="shared" si="95"/>
        <v>3.2258064516129031E-2</v>
      </c>
      <c r="T7395" s="7">
        <v>1</v>
      </c>
      <c r="U7395">
        <v>10</v>
      </c>
      <c r="V7395" t="s">
        <v>82</v>
      </c>
      <c r="W7395">
        <f t="shared" si="96"/>
        <v>300</v>
      </c>
      <c r="X7395" s="5">
        <v>1</v>
      </c>
      <c r="Y7395" s="15" t="s">
        <v>758</v>
      </c>
      <c r="Z7395" t="s">
        <v>55</v>
      </c>
      <c r="AA7395" t="s">
        <v>73</v>
      </c>
      <c r="AB7395">
        <v>0</v>
      </c>
      <c r="AC7395" s="3" t="s">
        <v>1511</v>
      </c>
      <c r="AD7395" s="3" t="s">
        <v>1689</v>
      </c>
    </row>
    <row r="7396" spans="1:30" ht="14.4" x14ac:dyDescent="0.3">
      <c r="A7396">
        <v>64</v>
      </c>
      <c r="B7396" t="s">
        <v>24</v>
      </c>
      <c r="C7396" t="s">
        <v>1037</v>
      </c>
      <c r="D7396" t="s">
        <v>269</v>
      </c>
      <c r="E7396">
        <v>2003</v>
      </c>
      <c r="F7396" t="s">
        <v>491</v>
      </c>
      <c r="G7396" t="s">
        <v>1038</v>
      </c>
      <c r="H7396" s="3" t="s">
        <v>1039</v>
      </c>
      <c r="I7396" s="8">
        <v>-19.716667000000001</v>
      </c>
      <c r="J7396" s="8">
        <v>-41.816667000000002</v>
      </c>
      <c r="K7396">
        <v>9570000</v>
      </c>
      <c r="L7396" t="s">
        <v>67</v>
      </c>
      <c r="M7396" t="s">
        <v>1040</v>
      </c>
      <c r="N7396" s="24" t="s">
        <v>1041</v>
      </c>
      <c r="O7396" s="12">
        <v>1999</v>
      </c>
      <c r="P7396" s="12">
        <v>8</v>
      </c>
      <c r="Q7396" s="12">
        <v>1999</v>
      </c>
      <c r="R7396" s="12">
        <v>8</v>
      </c>
      <c r="S7396">
        <f t="shared" si="95"/>
        <v>3.2258064516129031E-2</v>
      </c>
      <c r="T7396" s="7">
        <v>1</v>
      </c>
      <c r="U7396">
        <v>10</v>
      </c>
      <c r="V7396" t="s">
        <v>82</v>
      </c>
      <c r="W7396">
        <f t="shared" si="96"/>
        <v>300</v>
      </c>
      <c r="X7396" s="5">
        <v>1</v>
      </c>
      <c r="Y7396" s="15" t="s">
        <v>758</v>
      </c>
      <c r="Z7396" t="s">
        <v>55</v>
      </c>
      <c r="AA7396" t="s">
        <v>76</v>
      </c>
      <c r="AB7396">
        <v>0</v>
      </c>
      <c r="AC7396" s="3" t="s">
        <v>1511</v>
      </c>
      <c r="AD7396" s="3" t="s">
        <v>1689</v>
      </c>
    </row>
    <row r="7397" spans="1:30" ht="14.4" x14ac:dyDescent="0.3">
      <c r="A7397">
        <v>64</v>
      </c>
      <c r="B7397" t="s">
        <v>24</v>
      </c>
      <c r="C7397" t="s">
        <v>1037</v>
      </c>
      <c r="D7397" t="s">
        <v>269</v>
      </c>
      <c r="E7397">
        <v>2003</v>
      </c>
      <c r="F7397" t="s">
        <v>491</v>
      </c>
      <c r="G7397" t="s">
        <v>1038</v>
      </c>
      <c r="H7397" s="3" t="s">
        <v>1039</v>
      </c>
      <c r="I7397" s="8">
        <v>-19.716667000000001</v>
      </c>
      <c r="J7397" s="8">
        <v>-41.816667000000002</v>
      </c>
      <c r="K7397">
        <v>9570000</v>
      </c>
      <c r="L7397" t="s">
        <v>67</v>
      </c>
      <c r="M7397" t="s">
        <v>1040</v>
      </c>
      <c r="N7397" s="24" t="s">
        <v>1041</v>
      </c>
      <c r="O7397" s="12">
        <v>1999</v>
      </c>
      <c r="P7397" s="12">
        <v>8</v>
      </c>
      <c r="Q7397" s="12">
        <v>1999</v>
      </c>
      <c r="R7397" s="12">
        <v>8</v>
      </c>
      <c r="S7397">
        <f t="shared" si="95"/>
        <v>3.2258064516129031E-2</v>
      </c>
      <c r="T7397" s="7">
        <v>1</v>
      </c>
      <c r="U7397">
        <v>10</v>
      </c>
      <c r="V7397" t="s">
        <v>82</v>
      </c>
      <c r="W7397">
        <f t="shared" si="96"/>
        <v>300</v>
      </c>
      <c r="X7397" s="5">
        <v>1</v>
      </c>
      <c r="Y7397" s="15" t="s">
        <v>758</v>
      </c>
      <c r="Z7397" t="s">
        <v>55</v>
      </c>
      <c r="AA7397" t="s">
        <v>70</v>
      </c>
      <c r="AB7397">
        <v>0</v>
      </c>
      <c r="AC7397" s="3" t="s">
        <v>1511</v>
      </c>
      <c r="AD7397" s="3" t="s">
        <v>1689</v>
      </c>
    </row>
    <row r="7398" spans="1:30" ht="14.4" x14ac:dyDescent="0.3">
      <c r="A7398">
        <v>64</v>
      </c>
      <c r="B7398" t="s">
        <v>24</v>
      </c>
      <c r="C7398" t="s">
        <v>1037</v>
      </c>
      <c r="D7398" t="s">
        <v>269</v>
      </c>
      <c r="E7398">
        <v>2003</v>
      </c>
      <c r="F7398" t="s">
        <v>491</v>
      </c>
      <c r="G7398" t="s">
        <v>1038</v>
      </c>
      <c r="H7398" s="3" t="s">
        <v>1039</v>
      </c>
      <c r="I7398" s="8">
        <v>-19.716667000000001</v>
      </c>
      <c r="J7398" s="8">
        <v>-41.816667000000002</v>
      </c>
      <c r="K7398">
        <v>9570000</v>
      </c>
      <c r="L7398" t="s">
        <v>67</v>
      </c>
      <c r="M7398" t="s">
        <v>1040</v>
      </c>
      <c r="N7398" s="24" t="s">
        <v>1041</v>
      </c>
      <c r="O7398" s="12">
        <v>1999</v>
      </c>
      <c r="P7398" s="12">
        <v>8</v>
      </c>
      <c r="Q7398" s="12">
        <v>1999</v>
      </c>
      <c r="R7398" s="12">
        <v>8</v>
      </c>
      <c r="S7398">
        <f t="shared" si="95"/>
        <v>3.2258064516129031E-2</v>
      </c>
      <c r="T7398" s="7">
        <v>1</v>
      </c>
      <c r="U7398">
        <v>10</v>
      </c>
      <c r="V7398" t="s">
        <v>82</v>
      </c>
      <c r="W7398">
        <f t="shared" si="96"/>
        <v>300</v>
      </c>
      <c r="X7398" s="5">
        <v>1</v>
      </c>
      <c r="Y7398" s="15" t="s">
        <v>758</v>
      </c>
      <c r="Z7398" t="s">
        <v>55</v>
      </c>
      <c r="AA7398" t="s">
        <v>62</v>
      </c>
      <c r="AB7398">
        <v>0</v>
      </c>
      <c r="AC7398" s="3" t="s">
        <v>1511</v>
      </c>
      <c r="AD7398" s="3" t="s">
        <v>1689</v>
      </c>
    </row>
    <row r="7399" spans="1:30" ht="14.4" x14ac:dyDescent="0.3">
      <c r="A7399">
        <v>64</v>
      </c>
      <c r="B7399" t="s">
        <v>24</v>
      </c>
      <c r="C7399" t="s">
        <v>1037</v>
      </c>
      <c r="D7399" t="s">
        <v>269</v>
      </c>
      <c r="E7399">
        <v>2003</v>
      </c>
      <c r="F7399" t="s">
        <v>491</v>
      </c>
      <c r="G7399" t="s">
        <v>1038</v>
      </c>
      <c r="H7399" s="3" t="s">
        <v>1039</v>
      </c>
      <c r="I7399" s="8">
        <v>-19.716667000000001</v>
      </c>
      <c r="J7399" s="8">
        <v>-41.816667000000002</v>
      </c>
      <c r="K7399">
        <v>9570000</v>
      </c>
      <c r="L7399" t="s">
        <v>67</v>
      </c>
      <c r="M7399" t="s">
        <v>1040</v>
      </c>
      <c r="N7399" s="24" t="s">
        <v>1041</v>
      </c>
      <c r="O7399" s="12">
        <v>1999</v>
      </c>
      <c r="P7399" s="12">
        <v>8</v>
      </c>
      <c r="Q7399" s="12">
        <v>1999</v>
      </c>
      <c r="R7399" s="12">
        <v>8</v>
      </c>
      <c r="S7399">
        <f t="shared" si="95"/>
        <v>3.2258064516129031E-2</v>
      </c>
      <c r="T7399" s="7">
        <v>1</v>
      </c>
      <c r="U7399">
        <v>10</v>
      </c>
      <c r="V7399" t="s">
        <v>82</v>
      </c>
      <c r="W7399">
        <f t="shared" si="96"/>
        <v>300</v>
      </c>
      <c r="X7399" s="5">
        <v>1</v>
      </c>
      <c r="Y7399" s="15" t="s">
        <v>669</v>
      </c>
      <c r="Z7399" t="s">
        <v>83</v>
      </c>
      <c r="AA7399" t="s">
        <v>84</v>
      </c>
      <c r="AB7399">
        <v>12</v>
      </c>
      <c r="AC7399" s="3" t="s">
        <v>1511</v>
      </c>
      <c r="AD7399" s="3" t="s">
        <v>1689</v>
      </c>
    </row>
    <row r="7400" spans="1:30" ht="14.4" x14ac:dyDescent="0.3">
      <c r="A7400">
        <v>64</v>
      </c>
      <c r="B7400" t="s">
        <v>24</v>
      </c>
      <c r="C7400" t="s">
        <v>1037</v>
      </c>
      <c r="D7400" t="s">
        <v>269</v>
      </c>
      <c r="E7400">
        <v>2003</v>
      </c>
      <c r="F7400" t="s">
        <v>491</v>
      </c>
      <c r="G7400" t="s">
        <v>1038</v>
      </c>
      <c r="H7400" s="3" t="s">
        <v>1039</v>
      </c>
      <c r="I7400" s="8">
        <v>-19.716667000000001</v>
      </c>
      <c r="J7400" s="8">
        <v>-41.816667000000002</v>
      </c>
      <c r="K7400">
        <v>9570000</v>
      </c>
      <c r="L7400" t="s">
        <v>67</v>
      </c>
      <c r="M7400" t="s">
        <v>1040</v>
      </c>
      <c r="N7400" s="24" t="s">
        <v>1041</v>
      </c>
      <c r="O7400" s="12">
        <v>1999</v>
      </c>
      <c r="P7400" s="12">
        <v>8</v>
      </c>
      <c r="Q7400" s="12">
        <v>1999</v>
      </c>
      <c r="R7400" s="12">
        <v>8</v>
      </c>
      <c r="S7400">
        <f t="shared" si="95"/>
        <v>3.2258064516129031E-2</v>
      </c>
      <c r="T7400" s="7">
        <v>1</v>
      </c>
      <c r="U7400">
        <v>10</v>
      </c>
      <c r="V7400" t="s">
        <v>82</v>
      </c>
      <c r="W7400">
        <f t="shared" si="96"/>
        <v>300</v>
      </c>
      <c r="X7400" s="5">
        <v>1</v>
      </c>
      <c r="Y7400" s="15" t="s">
        <v>669</v>
      </c>
      <c r="Z7400" t="s">
        <v>83</v>
      </c>
      <c r="AA7400" t="s">
        <v>87</v>
      </c>
      <c r="AB7400">
        <v>0</v>
      </c>
      <c r="AC7400" s="3" t="s">
        <v>1511</v>
      </c>
      <c r="AD7400" s="3" t="s">
        <v>1689</v>
      </c>
    </row>
    <row r="7401" spans="1:30" ht="14.4" x14ac:dyDescent="0.3">
      <c r="A7401">
        <v>64</v>
      </c>
      <c r="B7401" t="s">
        <v>24</v>
      </c>
      <c r="C7401" t="s">
        <v>1037</v>
      </c>
      <c r="D7401" t="s">
        <v>269</v>
      </c>
      <c r="E7401">
        <v>2003</v>
      </c>
      <c r="F7401" t="s">
        <v>491</v>
      </c>
      <c r="G7401" t="s">
        <v>1038</v>
      </c>
      <c r="H7401" s="3" t="s">
        <v>1039</v>
      </c>
      <c r="I7401" s="8">
        <v>-19.716667000000001</v>
      </c>
      <c r="J7401" s="8">
        <v>-41.816667000000002</v>
      </c>
      <c r="K7401">
        <v>9570000</v>
      </c>
      <c r="L7401" t="s">
        <v>67</v>
      </c>
      <c r="M7401" t="s">
        <v>1040</v>
      </c>
      <c r="N7401" s="24" t="s">
        <v>1041</v>
      </c>
      <c r="O7401" s="12">
        <v>1999</v>
      </c>
      <c r="P7401" s="12">
        <v>8</v>
      </c>
      <c r="Q7401" s="12">
        <v>1999</v>
      </c>
      <c r="R7401" s="12">
        <v>8</v>
      </c>
      <c r="S7401">
        <f t="shared" si="95"/>
        <v>3.2258064516129031E-2</v>
      </c>
      <c r="T7401" s="7">
        <v>1</v>
      </c>
      <c r="U7401">
        <v>10</v>
      </c>
      <c r="V7401" t="s">
        <v>82</v>
      </c>
      <c r="W7401">
        <f t="shared" si="96"/>
        <v>300</v>
      </c>
      <c r="X7401" s="5">
        <v>1</v>
      </c>
      <c r="Y7401" s="15" t="s">
        <v>669</v>
      </c>
      <c r="Z7401" t="s">
        <v>55</v>
      </c>
      <c r="AA7401" t="s">
        <v>59</v>
      </c>
      <c r="AB7401">
        <v>13</v>
      </c>
      <c r="AC7401" s="3" t="s">
        <v>1511</v>
      </c>
      <c r="AD7401" s="3" t="s">
        <v>1689</v>
      </c>
    </row>
    <row r="7402" spans="1:30" ht="14.4" x14ac:dyDescent="0.3">
      <c r="A7402">
        <v>64</v>
      </c>
      <c r="B7402" t="s">
        <v>24</v>
      </c>
      <c r="C7402" t="s">
        <v>1037</v>
      </c>
      <c r="D7402" t="s">
        <v>269</v>
      </c>
      <c r="E7402">
        <v>2003</v>
      </c>
      <c r="F7402" t="s">
        <v>491</v>
      </c>
      <c r="G7402" t="s">
        <v>1038</v>
      </c>
      <c r="H7402" s="3" t="s">
        <v>1039</v>
      </c>
      <c r="I7402" s="8">
        <v>-19.716667000000001</v>
      </c>
      <c r="J7402" s="8">
        <v>-41.816667000000002</v>
      </c>
      <c r="K7402">
        <v>9570000</v>
      </c>
      <c r="L7402" t="s">
        <v>67</v>
      </c>
      <c r="M7402" t="s">
        <v>1040</v>
      </c>
      <c r="N7402" s="24" t="s">
        <v>1041</v>
      </c>
      <c r="O7402" s="12">
        <v>1999</v>
      </c>
      <c r="P7402" s="12">
        <v>8</v>
      </c>
      <c r="Q7402" s="12">
        <v>1999</v>
      </c>
      <c r="R7402" s="12">
        <v>8</v>
      </c>
      <c r="S7402">
        <f t="shared" si="95"/>
        <v>3.2258064516129031E-2</v>
      </c>
      <c r="T7402" s="7">
        <v>1</v>
      </c>
      <c r="U7402">
        <v>10</v>
      </c>
      <c r="V7402" t="s">
        <v>82</v>
      </c>
      <c r="W7402">
        <f t="shared" si="96"/>
        <v>300</v>
      </c>
      <c r="X7402" s="5">
        <v>1</v>
      </c>
      <c r="Y7402" s="15" t="s">
        <v>669</v>
      </c>
      <c r="Z7402" t="s">
        <v>55</v>
      </c>
      <c r="AA7402" t="s">
        <v>73</v>
      </c>
      <c r="AB7402">
        <v>0</v>
      </c>
      <c r="AC7402" s="3" t="s">
        <v>1511</v>
      </c>
      <c r="AD7402" s="3" t="s">
        <v>1689</v>
      </c>
    </row>
    <row r="7403" spans="1:30" ht="14.4" x14ac:dyDescent="0.3">
      <c r="A7403">
        <v>64</v>
      </c>
      <c r="B7403" t="s">
        <v>24</v>
      </c>
      <c r="C7403" t="s">
        <v>1037</v>
      </c>
      <c r="D7403" t="s">
        <v>269</v>
      </c>
      <c r="E7403">
        <v>2003</v>
      </c>
      <c r="F7403" t="s">
        <v>491</v>
      </c>
      <c r="G7403" t="s">
        <v>1038</v>
      </c>
      <c r="H7403" s="3" t="s">
        <v>1039</v>
      </c>
      <c r="I7403" s="8">
        <v>-19.716667000000001</v>
      </c>
      <c r="J7403" s="8">
        <v>-41.816667000000002</v>
      </c>
      <c r="K7403">
        <v>9570000</v>
      </c>
      <c r="L7403" t="s">
        <v>67</v>
      </c>
      <c r="M7403" t="s">
        <v>1040</v>
      </c>
      <c r="N7403" s="24" t="s">
        <v>1041</v>
      </c>
      <c r="O7403" s="12">
        <v>1999</v>
      </c>
      <c r="P7403" s="12">
        <v>8</v>
      </c>
      <c r="Q7403" s="12">
        <v>1999</v>
      </c>
      <c r="R7403" s="12">
        <v>8</v>
      </c>
      <c r="S7403">
        <f t="shared" si="95"/>
        <v>3.2258064516129031E-2</v>
      </c>
      <c r="T7403" s="7">
        <v>1</v>
      </c>
      <c r="U7403">
        <v>10</v>
      </c>
      <c r="V7403" t="s">
        <v>82</v>
      </c>
      <c r="W7403">
        <f t="shared" si="96"/>
        <v>300</v>
      </c>
      <c r="X7403" s="5">
        <v>1</v>
      </c>
      <c r="Y7403" s="15" t="s">
        <v>669</v>
      </c>
      <c r="Z7403" t="s">
        <v>55</v>
      </c>
      <c r="AA7403" t="s">
        <v>76</v>
      </c>
      <c r="AB7403">
        <v>0</v>
      </c>
      <c r="AC7403" s="3" t="s">
        <v>1511</v>
      </c>
      <c r="AD7403" s="3" t="s">
        <v>1689</v>
      </c>
    </row>
    <row r="7404" spans="1:30" ht="14.4" x14ac:dyDescent="0.3">
      <c r="A7404">
        <v>64</v>
      </c>
      <c r="B7404" t="s">
        <v>24</v>
      </c>
      <c r="C7404" t="s">
        <v>1037</v>
      </c>
      <c r="D7404" t="s">
        <v>269</v>
      </c>
      <c r="E7404">
        <v>2003</v>
      </c>
      <c r="F7404" t="s">
        <v>491</v>
      </c>
      <c r="G7404" t="s">
        <v>1038</v>
      </c>
      <c r="H7404" s="3" t="s">
        <v>1039</v>
      </c>
      <c r="I7404" s="8">
        <v>-19.716667000000001</v>
      </c>
      <c r="J7404" s="8">
        <v>-41.816667000000002</v>
      </c>
      <c r="K7404">
        <v>9570000</v>
      </c>
      <c r="L7404" t="s">
        <v>67</v>
      </c>
      <c r="M7404" t="s">
        <v>1040</v>
      </c>
      <c r="N7404" s="24" t="s">
        <v>1041</v>
      </c>
      <c r="O7404" s="12">
        <v>1999</v>
      </c>
      <c r="P7404" s="12">
        <v>8</v>
      </c>
      <c r="Q7404" s="12">
        <v>1999</v>
      </c>
      <c r="R7404" s="12">
        <v>8</v>
      </c>
      <c r="S7404">
        <f t="shared" si="95"/>
        <v>3.2258064516129031E-2</v>
      </c>
      <c r="T7404" s="7">
        <v>1</v>
      </c>
      <c r="U7404">
        <v>10</v>
      </c>
      <c r="V7404" t="s">
        <v>82</v>
      </c>
      <c r="W7404">
        <f t="shared" si="96"/>
        <v>300</v>
      </c>
      <c r="X7404" s="5">
        <v>1</v>
      </c>
      <c r="Y7404" s="15" t="s">
        <v>669</v>
      </c>
      <c r="Z7404" t="s">
        <v>55</v>
      </c>
      <c r="AA7404" t="s">
        <v>70</v>
      </c>
      <c r="AB7404">
        <v>0</v>
      </c>
      <c r="AC7404" s="3" t="s">
        <v>1511</v>
      </c>
      <c r="AD7404" s="3" t="s">
        <v>1689</v>
      </c>
    </row>
    <row r="7405" spans="1:30" ht="14.4" x14ac:dyDescent="0.3">
      <c r="A7405">
        <v>64</v>
      </c>
      <c r="B7405" t="s">
        <v>24</v>
      </c>
      <c r="C7405" t="s">
        <v>1037</v>
      </c>
      <c r="D7405" t="s">
        <v>269</v>
      </c>
      <c r="E7405">
        <v>2003</v>
      </c>
      <c r="F7405" t="s">
        <v>491</v>
      </c>
      <c r="G7405" t="s">
        <v>1038</v>
      </c>
      <c r="H7405" s="3" t="s">
        <v>1039</v>
      </c>
      <c r="I7405" s="8">
        <v>-19.716667000000001</v>
      </c>
      <c r="J7405" s="8">
        <v>-41.816667000000002</v>
      </c>
      <c r="K7405">
        <v>9570000</v>
      </c>
      <c r="L7405" t="s">
        <v>67</v>
      </c>
      <c r="M7405" t="s">
        <v>1040</v>
      </c>
      <c r="N7405" s="24" t="s">
        <v>1041</v>
      </c>
      <c r="O7405" s="12">
        <v>1999</v>
      </c>
      <c r="P7405" s="12">
        <v>8</v>
      </c>
      <c r="Q7405" s="12">
        <v>1999</v>
      </c>
      <c r="R7405" s="12">
        <v>8</v>
      </c>
      <c r="S7405">
        <f t="shared" si="95"/>
        <v>3.2258064516129031E-2</v>
      </c>
      <c r="T7405" s="7">
        <v>1</v>
      </c>
      <c r="U7405">
        <v>10</v>
      </c>
      <c r="V7405" t="s">
        <v>82</v>
      </c>
      <c r="W7405">
        <f t="shared" si="96"/>
        <v>300</v>
      </c>
      <c r="X7405" s="5">
        <v>1</v>
      </c>
      <c r="Y7405" s="15" t="s">
        <v>669</v>
      </c>
      <c r="Z7405" t="s">
        <v>55</v>
      </c>
      <c r="AA7405" t="s">
        <v>62</v>
      </c>
      <c r="AB7405">
        <v>0</v>
      </c>
      <c r="AC7405" s="3" t="s">
        <v>1511</v>
      </c>
      <c r="AD7405" s="3" t="s">
        <v>1689</v>
      </c>
    </row>
    <row r="7406" spans="1:30" ht="14.4" x14ac:dyDescent="0.3">
      <c r="A7406">
        <v>64</v>
      </c>
      <c r="B7406" t="s">
        <v>24</v>
      </c>
      <c r="C7406" t="s">
        <v>1037</v>
      </c>
      <c r="D7406" t="s">
        <v>269</v>
      </c>
      <c r="E7406">
        <v>2003</v>
      </c>
      <c r="F7406" t="s">
        <v>491</v>
      </c>
      <c r="G7406" t="s">
        <v>1038</v>
      </c>
      <c r="H7406" s="3" t="s">
        <v>1039</v>
      </c>
      <c r="I7406" s="8">
        <v>-19.716667000000001</v>
      </c>
      <c r="J7406" s="8">
        <v>-41.816667000000002</v>
      </c>
      <c r="K7406">
        <v>9570000</v>
      </c>
      <c r="L7406" t="s">
        <v>67</v>
      </c>
      <c r="M7406" t="s">
        <v>1040</v>
      </c>
      <c r="N7406" s="24" t="s">
        <v>1041</v>
      </c>
      <c r="O7406" s="12">
        <v>1999</v>
      </c>
      <c r="P7406" s="12">
        <v>8</v>
      </c>
      <c r="Q7406" s="12">
        <v>1999</v>
      </c>
      <c r="R7406" s="12">
        <v>8</v>
      </c>
      <c r="S7406">
        <f t="shared" si="95"/>
        <v>3.2258064516129031E-2</v>
      </c>
      <c r="T7406" s="7">
        <v>1</v>
      </c>
      <c r="U7406">
        <v>10</v>
      </c>
      <c r="V7406" t="s">
        <v>82</v>
      </c>
      <c r="W7406">
        <f t="shared" si="96"/>
        <v>300</v>
      </c>
      <c r="X7406" s="5">
        <v>1</v>
      </c>
      <c r="Y7406" s="15" t="s">
        <v>22</v>
      </c>
      <c r="Z7406" t="s">
        <v>83</v>
      </c>
      <c r="AA7406" t="s">
        <v>84</v>
      </c>
      <c r="AB7406">
        <v>9</v>
      </c>
      <c r="AC7406" s="3" t="s">
        <v>1511</v>
      </c>
      <c r="AD7406" s="3" t="s">
        <v>1689</v>
      </c>
    </row>
    <row r="7407" spans="1:30" ht="14.4" x14ac:dyDescent="0.3">
      <c r="A7407">
        <v>64</v>
      </c>
      <c r="B7407" t="s">
        <v>24</v>
      </c>
      <c r="C7407" t="s">
        <v>1037</v>
      </c>
      <c r="D7407" t="s">
        <v>269</v>
      </c>
      <c r="E7407">
        <v>2003</v>
      </c>
      <c r="F7407" t="s">
        <v>491</v>
      </c>
      <c r="G7407" t="s">
        <v>1038</v>
      </c>
      <c r="H7407" s="3" t="s">
        <v>1039</v>
      </c>
      <c r="I7407" s="8">
        <v>-19.716667000000001</v>
      </c>
      <c r="J7407" s="8">
        <v>-41.816667000000002</v>
      </c>
      <c r="K7407">
        <v>9570000</v>
      </c>
      <c r="L7407" t="s">
        <v>67</v>
      </c>
      <c r="M7407" t="s">
        <v>1040</v>
      </c>
      <c r="N7407" s="24" t="s">
        <v>1041</v>
      </c>
      <c r="O7407" s="12">
        <v>1999</v>
      </c>
      <c r="P7407" s="12">
        <v>8</v>
      </c>
      <c r="Q7407" s="12">
        <v>1999</v>
      </c>
      <c r="R7407" s="12">
        <v>8</v>
      </c>
      <c r="S7407">
        <f t="shared" si="95"/>
        <v>3.2258064516129031E-2</v>
      </c>
      <c r="T7407" s="7">
        <v>1</v>
      </c>
      <c r="U7407">
        <v>10</v>
      </c>
      <c r="V7407" t="s">
        <v>82</v>
      </c>
      <c r="W7407">
        <f t="shared" si="96"/>
        <v>300</v>
      </c>
      <c r="X7407" s="5">
        <v>1</v>
      </c>
      <c r="Y7407" s="15" t="s">
        <v>22</v>
      </c>
      <c r="Z7407" t="s">
        <v>83</v>
      </c>
      <c r="AA7407" t="s">
        <v>87</v>
      </c>
      <c r="AB7407">
        <v>5</v>
      </c>
      <c r="AC7407" s="3" t="s">
        <v>1511</v>
      </c>
      <c r="AD7407" s="3" t="s">
        <v>1689</v>
      </c>
    </row>
    <row r="7408" spans="1:30" ht="14.4" x14ac:dyDescent="0.3">
      <c r="A7408">
        <v>64</v>
      </c>
      <c r="B7408" t="s">
        <v>24</v>
      </c>
      <c r="C7408" t="s">
        <v>1037</v>
      </c>
      <c r="D7408" t="s">
        <v>269</v>
      </c>
      <c r="E7408">
        <v>2003</v>
      </c>
      <c r="F7408" t="s">
        <v>491</v>
      </c>
      <c r="G7408" t="s">
        <v>1038</v>
      </c>
      <c r="H7408" s="3" t="s">
        <v>1039</v>
      </c>
      <c r="I7408" s="8">
        <v>-19.716667000000001</v>
      </c>
      <c r="J7408" s="8">
        <v>-41.816667000000002</v>
      </c>
      <c r="K7408">
        <v>9570000</v>
      </c>
      <c r="L7408" t="s">
        <v>67</v>
      </c>
      <c r="M7408" t="s">
        <v>1040</v>
      </c>
      <c r="N7408" s="24" t="s">
        <v>1041</v>
      </c>
      <c r="O7408" s="12">
        <v>1999</v>
      </c>
      <c r="P7408" s="12">
        <v>8</v>
      </c>
      <c r="Q7408" s="12">
        <v>1999</v>
      </c>
      <c r="R7408" s="12">
        <v>8</v>
      </c>
      <c r="S7408">
        <f t="shared" si="95"/>
        <v>3.2258064516129031E-2</v>
      </c>
      <c r="T7408" s="7">
        <v>1</v>
      </c>
      <c r="U7408">
        <v>10</v>
      </c>
      <c r="V7408" t="s">
        <v>82</v>
      </c>
      <c r="W7408">
        <f t="shared" si="96"/>
        <v>300</v>
      </c>
      <c r="X7408" s="5">
        <v>1</v>
      </c>
      <c r="Y7408" s="15" t="s">
        <v>22</v>
      </c>
      <c r="Z7408" t="s">
        <v>55</v>
      </c>
      <c r="AA7408" t="s">
        <v>59</v>
      </c>
      <c r="AB7408">
        <v>0</v>
      </c>
      <c r="AC7408" s="3" t="s">
        <v>1511</v>
      </c>
      <c r="AD7408" s="3" t="s">
        <v>1689</v>
      </c>
    </row>
    <row r="7409" spans="1:30" ht="14.4" x14ac:dyDescent="0.3">
      <c r="A7409">
        <v>64</v>
      </c>
      <c r="B7409" t="s">
        <v>24</v>
      </c>
      <c r="C7409" t="s">
        <v>1037</v>
      </c>
      <c r="D7409" t="s">
        <v>269</v>
      </c>
      <c r="E7409">
        <v>2003</v>
      </c>
      <c r="F7409" t="s">
        <v>491</v>
      </c>
      <c r="G7409" t="s">
        <v>1038</v>
      </c>
      <c r="H7409" s="3" t="s">
        <v>1039</v>
      </c>
      <c r="I7409" s="8">
        <v>-19.716667000000001</v>
      </c>
      <c r="J7409" s="8">
        <v>-41.816667000000002</v>
      </c>
      <c r="K7409">
        <v>9570000</v>
      </c>
      <c r="L7409" t="s">
        <v>67</v>
      </c>
      <c r="M7409" t="s">
        <v>1040</v>
      </c>
      <c r="N7409" s="24" t="s">
        <v>1041</v>
      </c>
      <c r="O7409" s="12">
        <v>1999</v>
      </c>
      <c r="P7409" s="12">
        <v>8</v>
      </c>
      <c r="Q7409" s="12">
        <v>1999</v>
      </c>
      <c r="R7409" s="12">
        <v>8</v>
      </c>
      <c r="S7409">
        <f t="shared" si="95"/>
        <v>3.2258064516129031E-2</v>
      </c>
      <c r="T7409" s="7">
        <v>1</v>
      </c>
      <c r="U7409">
        <v>10</v>
      </c>
      <c r="V7409" t="s">
        <v>82</v>
      </c>
      <c r="W7409">
        <f t="shared" si="96"/>
        <v>300</v>
      </c>
      <c r="X7409" s="5">
        <v>1</v>
      </c>
      <c r="Y7409" s="15" t="s">
        <v>22</v>
      </c>
      <c r="Z7409" t="s">
        <v>55</v>
      </c>
      <c r="AA7409" t="s">
        <v>73</v>
      </c>
      <c r="AB7409">
        <v>0</v>
      </c>
      <c r="AC7409" s="3" t="s">
        <v>1511</v>
      </c>
      <c r="AD7409" s="3" t="s">
        <v>1689</v>
      </c>
    </row>
    <row r="7410" spans="1:30" ht="14.4" x14ac:dyDescent="0.3">
      <c r="A7410">
        <v>64</v>
      </c>
      <c r="B7410" t="s">
        <v>24</v>
      </c>
      <c r="C7410" t="s">
        <v>1037</v>
      </c>
      <c r="D7410" t="s">
        <v>269</v>
      </c>
      <c r="E7410">
        <v>2003</v>
      </c>
      <c r="F7410" t="s">
        <v>491</v>
      </c>
      <c r="G7410" t="s">
        <v>1038</v>
      </c>
      <c r="H7410" s="3" t="s">
        <v>1039</v>
      </c>
      <c r="I7410" s="8">
        <v>-19.716667000000001</v>
      </c>
      <c r="J7410" s="8">
        <v>-41.816667000000002</v>
      </c>
      <c r="K7410">
        <v>9570000</v>
      </c>
      <c r="L7410" t="s">
        <v>67</v>
      </c>
      <c r="M7410" t="s">
        <v>1040</v>
      </c>
      <c r="N7410" s="24" t="s">
        <v>1041</v>
      </c>
      <c r="O7410" s="12">
        <v>1999</v>
      </c>
      <c r="P7410" s="12">
        <v>8</v>
      </c>
      <c r="Q7410" s="12">
        <v>1999</v>
      </c>
      <c r="R7410" s="12">
        <v>8</v>
      </c>
      <c r="S7410">
        <f t="shared" si="95"/>
        <v>3.2258064516129031E-2</v>
      </c>
      <c r="T7410" s="7">
        <v>1</v>
      </c>
      <c r="U7410">
        <v>10</v>
      </c>
      <c r="V7410" t="s">
        <v>82</v>
      </c>
      <c r="W7410">
        <f t="shared" si="96"/>
        <v>300</v>
      </c>
      <c r="X7410" s="5">
        <v>1</v>
      </c>
      <c r="Y7410" s="15" t="s">
        <v>22</v>
      </c>
      <c r="Z7410" t="s">
        <v>55</v>
      </c>
      <c r="AA7410" t="s">
        <v>76</v>
      </c>
      <c r="AB7410">
        <v>0</v>
      </c>
      <c r="AC7410" s="3" t="s">
        <v>1511</v>
      </c>
      <c r="AD7410" s="3" t="s">
        <v>1689</v>
      </c>
    </row>
    <row r="7411" spans="1:30" ht="14.4" x14ac:dyDescent="0.3">
      <c r="A7411">
        <v>64</v>
      </c>
      <c r="B7411" t="s">
        <v>24</v>
      </c>
      <c r="C7411" t="s">
        <v>1037</v>
      </c>
      <c r="D7411" t="s">
        <v>269</v>
      </c>
      <c r="E7411">
        <v>2003</v>
      </c>
      <c r="F7411" t="s">
        <v>491</v>
      </c>
      <c r="G7411" t="s">
        <v>1038</v>
      </c>
      <c r="H7411" s="3" t="s">
        <v>1039</v>
      </c>
      <c r="I7411" s="8">
        <v>-19.716667000000001</v>
      </c>
      <c r="J7411" s="8">
        <v>-41.816667000000002</v>
      </c>
      <c r="K7411">
        <v>9570000</v>
      </c>
      <c r="L7411" t="s">
        <v>67</v>
      </c>
      <c r="M7411" t="s">
        <v>1040</v>
      </c>
      <c r="N7411" s="24" t="s">
        <v>1041</v>
      </c>
      <c r="O7411" s="12">
        <v>1999</v>
      </c>
      <c r="P7411" s="12">
        <v>8</v>
      </c>
      <c r="Q7411" s="12">
        <v>1999</v>
      </c>
      <c r="R7411" s="12">
        <v>8</v>
      </c>
      <c r="S7411">
        <f t="shared" si="95"/>
        <v>3.2258064516129031E-2</v>
      </c>
      <c r="T7411" s="7">
        <v>1</v>
      </c>
      <c r="U7411">
        <v>10</v>
      </c>
      <c r="V7411" t="s">
        <v>82</v>
      </c>
      <c r="W7411">
        <f t="shared" si="96"/>
        <v>300</v>
      </c>
      <c r="X7411" s="5">
        <v>1</v>
      </c>
      <c r="Y7411" s="15" t="s">
        <v>22</v>
      </c>
      <c r="Z7411" t="s">
        <v>55</v>
      </c>
      <c r="AA7411" t="s">
        <v>70</v>
      </c>
      <c r="AB7411">
        <v>0</v>
      </c>
      <c r="AC7411" s="3" t="s">
        <v>1511</v>
      </c>
      <c r="AD7411" s="3" t="s">
        <v>1689</v>
      </c>
    </row>
    <row r="7412" spans="1:30" ht="14.4" x14ac:dyDescent="0.3">
      <c r="A7412">
        <v>64</v>
      </c>
      <c r="B7412" t="s">
        <v>24</v>
      </c>
      <c r="C7412" t="s">
        <v>1037</v>
      </c>
      <c r="D7412" t="s">
        <v>269</v>
      </c>
      <c r="E7412">
        <v>2003</v>
      </c>
      <c r="F7412" t="s">
        <v>491</v>
      </c>
      <c r="G7412" t="s">
        <v>1038</v>
      </c>
      <c r="H7412" s="3" t="s">
        <v>1039</v>
      </c>
      <c r="I7412" s="8">
        <v>-19.716667000000001</v>
      </c>
      <c r="J7412" s="8">
        <v>-41.816667000000002</v>
      </c>
      <c r="K7412">
        <v>9570000</v>
      </c>
      <c r="L7412" t="s">
        <v>67</v>
      </c>
      <c r="M7412" t="s">
        <v>1040</v>
      </c>
      <c r="N7412" s="24" t="s">
        <v>1041</v>
      </c>
      <c r="O7412" s="12">
        <v>1999</v>
      </c>
      <c r="P7412" s="12">
        <v>8</v>
      </c>
      <c r="Q7412" s="12">
        <v>1999</v>
      </c>
      <c r="R7412" s="12">
        <v>8</v>
      </c>
      <c r="S7412">
        <f t="shared" si="95"/>
        <v>3.2258064516129031E-2</v>
      </c>
      <c r="T7412" s="7">
        <v>1</v>
      </c>
      <c r="U7412">
        <v>10</v>
      </c>
      <c r="V7412" t="s">
        <v>82</v>
      </c>
      <c r="W7412">
        <f t="shared" si="96"/>
        <v>300</v>
      </c>
      <c r="X7412" s="5">
        <v>1</v>
      </c>
      <c r="Y7412" s="15" t="s">
        <v>22</v>
      </c>
      <c r="Z7412" t="s">
        <v>55</v>
      </c>
      <c r="AA7412" t="s">
        <v>62</v>
      </c>
      <c r="AB7412">
        <v>0</v>
      </c>
      <c r="AC7412" s="3" t="s">
        <v>1511</v>
      </c>
      <c r="AD7412" s="3" t="s">
        <v>1689</v>
      </c>
    </row>
    <row r="7413" spans="1:30" ht="14.4" x14ac:dyDescent="0.3">
      <c r="A7413">
        <v>64</v>
      </c>
      <c r="B7413" t="s">
        <v>24</v>
      </c>
      <c r="C7413" t="s">
        <v>1037</v>
      </c>
      <c r="D7413" t="s">
        <v>269</v>
      </c>
      <c r="E7413">
        <v>2003</v>
      </c>
      <c r="F7413" t="s">
        <v>491</v>
      </c>
      <c r="G7413" t="s">
        <v>1042</v>
      </c>
      <c r="H7413" s="3" t="s">
        <v>1043</v>
      </c>
      <c r="I7413" s="8">
        <v>-19.716667000000001</v>
      </c>
      <c r="J7413" s="8">
        <v>-41.816667000000002</v>
      </c>
      <c r="K7413">
        <v>9570000</v>
      </c>
      <c r="L7413" t="s">
        <v>67</v>
      </c>
      <c r="M7413" t="s">
        <v>1040</v>
      </c>
      <c r="N7413" s="24" t="s">
        <v>1041</v>
      </c>
      <c r="O7413" s="12">
        <v>1999</v>
      </c>
      <c r="P7413" s="12">
        <v>8</v>
      </c>
      <c r="Q7413" s="12">
        <v>1999</v>
      </c>
      <c r="R7413" s="12">
        <v>8</v>
      </c>
      <c r="S7413">
        <f t="shared" si="95"/>
        <v>3.2258064516129031E-2</v>
      </c>
      <c r="T7413" s="7">
        <v>1</v>
      </c>
      <c r="U7413">
        <v>10</v>
      </c>
      <c r="V7413" t="s">
        <v>82</v>
      </c>
      <c r="W7413">
        <f t="shared" si="96"/>
        <v>300</v>
      </c>
      <c r="X7413" s="5">
        <v>1</v>
      </c>
      <c r="Y7413" s="15" t="s">
        <v>1070</v>
      </c>
      <c r="Z7413" t="s">
        <v>83</v>
      </c>
      <c r="AA7413" t="s">
        <v>84</v>
      </c>
      <c r="AB7413">
        <v>0</v>
      </c>
      <c r="AC7413" s="3" t="s">
        <v>1511</v>
      </c>
      <c r="AD7413" s="3" t="s">
        <v>1689</v>
      </c>
    </row>
    <row r="7414" spans="1:30" ht="14.4" x14ac:dyDescent="0.3">
      <c r="A7414">
        <v>64</v>
      </c>
      <c r="B7414" t="s">
        <v>24</v>
      </c>
      <c r="C7414" t="s">
        <v>1037</v>
      </c>
      <c r="D7414" t="s">
        <v>269</v>
      </c>
      <c r="E7414">
        <v>2003</v>
      </c>
      <c r="F7414" t="s">
        <v>491</v>
      </c>
      <c r="G7414" t="s">
        <v>1042</v>
      </c>
      <c r="H7414" s="3" t="s">
        <v>1043</v>
      </c>
      <c r="I7414" s="8">
        <v>-19.716667000000001</v>
      </c>
      <c r="J7414" s="8">
        <v>-41.816667000000002</v>
      </c>
      <c r="K7414">
        <v>9570000</v>
      </c>
      <c r="L7414" t="s">
        <v>67</v>
      </c>
      <c r="M7414" t="s">
        <v>1040</v>
      </c>
      <c r="N7414" s="24" t="s">
        <v>1041</v>
      </c>
      <c r="O7414" s="12">
        <v>1999</v>
      </c>
      <c r="P7414" s="12">
        <v>8</v>
      </c>
      <c r="Q7414" s="12">
        <v>1999</v>
      </c>
      <c r="R7414" s="12">
        <v>8</v>
      </c>
      <c r="S7414">
        <f t="shared" si="95"/>
        <v>3.2258064516129031E-2</v>
      </c>
      <c r="T7414" s="7">
        <v>1</v>
      </c>
      <c r="U7414">
        <v>10</v>
      </c>
      <c r="V7414" t="s">
        <v>82</v>
      </c>
      <c r="W7414">
        <f t="shared" si="96"/>
        <v>300</v>
      </c>
      <c r="X7414" s="5">
        <v>1</v>
      </c>
      <c r="Y7414" s="15" t="s">
        <v>1070</v>
      </c>
      <c r="Z7414" t="s">
        <v>83</v>
      </c>
      <c r="AA7414" t="s">
        <v>87</v>
      </c>
      <c r="AB7414">
        <v>6</v>
      </c>
      <c r="AC7414" s="3" t="s">
        <v>1511</v>
      </c>
      <c r="AD7414" s="3" t="s">
        <v>1689</v>
      </c>
    </row>
    <row r="7415" spans="1:30" ht="14.4" x14ac:dyDescent="0.3">
      <c r="A7415">
        <v>64</v>
      </c>
      <c r="B7415" t="s">
        <v>24</v>
      </c>
      <c r="C7415" t="s">
        <v>1037</v>
      </c>
      <c r="D7415" t="s">
        <v>269</v>
      </c>
      <c r="E7415">
        <v>2003</v>
      </c>
      <c r="F7415" t="s">
        <v>491</v>
      </c>
      <c r="G7415" t="s">
        <v>1042</v>
      </c>
      <c r="H7415" s="3" t="s">
        <v>1043</v>
      </c>
      <c r="I7415" s="8">
        <v>-19.716667000000001</v>
      </c>
      <c r="J7415" s="8">
        <v>-41.816667000000002</v>
      </c>
      <c r="K7415">
        <v>9570000</v>
      </c>
      <c r="L7415" t="s">
        <v>67</v>
      </c>
      <c r="M7415" t="s">
        <v>1040</v>
      </c>
      <c r="N7415" s="24" t="s">
        <v>1041</v>
      </c>
      <c r="O7415" s="12">
        <v>1999</v>
      </c>
      <c r="P7415" s="12">
        <v>8</v>
      </c>
      <c r="Q7415" s="12">
        <v>1999</v>
      </c>
      <c r="R7415" s="12">
        <v>8</v>
      </c>
      <c r="S7415">
        <f t="shared" si="95"/>
        <v>3.2258064516129031E-2</v>
      </c>
      <c r="T7415" s="7">
        <v>1</v>
      </c>
      <c r="U7415">
        <v>10</v>
      </c>
      <c r="V7415" t="s">
        <v>82</v>
      </c>
      <c r="W7415">
        <f t="shared" si="96"/>
        <v>300</v>
      </c>
      <c r="X7415" s="5">
        <v>1</v>
      </c>
      <c r="Y7415" s="15" t="s">
        <v>1070</v>
      </c>
      <c r="Z7415" t="s">
        <v>55</v>
      </c>
      <c r="AA7415" t="s">
        <v>59</v>
      </c>
      <c r="AB7415">
        <v>0</v>
      </c>
      <c r="AC7415" s="3" t="s">
        <v>1511</v>
      </c>
      <c r="AD7415" s="3" t="s">
        <v>1689</v>
      </c>
    </row>
    <row r="7416" spans="1:30" ht="14.4" x14ac:dyDescent="0.3">
      <c r="A7416">
        <v>64</v>
      </c>
      <c r="B7416" t="s">
        <v>24</v>
      </c>
      <c r="C7416" t="s">
        <v>1037</v>
      </c>
      <c r="D7416" t="s">
        <v>269</v>
      </c>
      <c r="E7416">
        <v>2003</v>
      </c>
      <c r="F7416" t="s">
        <v>491</v>
      </c>
      <c r="G7416" t="s">
        <v>1042</v>
      </c>
      <c r="H7416" s="3" t="s">
        <v>1043</v>
      </c>
      <c r="I7416" s="8">
        <v>-19.716667000000001</v>
      </c>
      <c r="J7416" s="8">
        <v>-41.816667000000002</v>
      </c>
      <c r="K7416">
        <v>9570000</v>
      </c>
      <c r="L7416" t="s">
        <v>67</v>
      </c>
      <c r="M7416" t="s">
        <v>1040</v>
      </c>
      <c r="N7416" s="24" t="s">
        <v>1041</v>
      </c>
      <c r="O7416" s="12">
        <v>1999</v>
      </c>
      <c r="P7416" s="12">
        <v>8</v>
      </c>
      <c r="Q7416" s="12">
        <v>1999</v>
      </c>
      <c r="R7416" s="12">
        <v>8</v>
      </c>
      <c r="S7416">
        <f t="shared" si="95"/>
        <v>3.2258064516129031E-2</v>
      </c>
      <c r="T7416" s="7">
        <v>1</v>
      </c>
      <c r="U7416">
        <v>10</v>
      </c>
      <c r="V7416" t="s">
        <v>82</v>
      </c>
      <c r="W7416">
        <f t="shared" si="96"/>
        <v>300</v>
      </c>
      <c r="X7416" s="5">
        <v>1</v>
      </c>
      <c r="Y7416" s="15" t="s">
        <v>1070</v>
      </c>
      <c r="Z7416" t="s">
        <v>55</v>
      </c>
      <c r="AA7416" t="s">
        <v>73</v>
      </c>
      <c r="AB7416">
        <v>1</v>
      </c>
      <c r="AC7416" s="3" t="s">
        <v>1511</v>
      </c>
      <c r="AD7416" s="3" t="s">
        <v>1689</v>
      </c>
    </row>
    <row r="7417" spans="1:30" ht="14.4" x14ac:dyDescent="0.3">
      <c r="A7417">
        <v>64</v>
      </c>
      <c r="B7417" t="s">
        <v>24</v>
      </c>
      <c r="C7417" t="s">
        <v>1037</v>
      </c>
      <c r="D7417" t="s">
        <v>269</v>
      </c>
      <c r="E7417">
        <v>2003</v>
      </c>
      <c r="F7417" t="s">
        <v>491</v>
      </c>
      <c r="G7417" t="s">
        <v>1042</v>
      </c>
      <c r="H7417" s="3" t="s">
        <v>1043</v>
      </c>
      <c r="I7417" s="8">
        <v>-19.716667000000001</v>
      </c>
      <c r="J7417" s="8">
        <v>-41.816667000000002</v>
      </c>
      <c r="K7417">
        <v>9570000</v>
      </c>
      <c r="L7417" t="s">
        <v>67</v>
      </c>
      <c r="M7417" t="s">
        <v>1040</v>
      </c>
      <c r="N7417" s="24" t="s">
        <v>1041</v>
      </c>
      <c r="O7417" s="12">
        <v>1999</v>
      </c>
      <c r="P7417" s="12">
        <v>8</v>
      </c>
      <c r="Q7417" s="12">
        <v>1999</v>
      </c>
      <c r="R7417" s="12">
        <v>8</v>
      </c>
      <c r="S7417">
        <f t="shared" si="95"/>
        <v>3.2258064516129031E-2</v>
      </c>
      <c r="T7417" s="7">
        <v>1</v>
      </c>
      <c r="U7417">
        <v>10</v>
      </c>
      <c r="V7417" t="s">
        <v>82</v>
      </c>
      <c r="W7417">
        <f t="shared" si="96"/>
        <v>300</v>
      </c>
      <c r="X7417" s="5">
        <v>1</v>
      </c>
      <c r="Y7417" s="15" t="s">
        <v>1070</v>
      </c>
      <c r="Z7417" t="s">
        <v>55</v>
      </c>
      <c r="AA7417" t="s">
        <v>76</v>
      </c>
      <c r="AB7417">
        <v>0</v>
      </c>
      <c r="AC7417" s="3" t="s">
        <v>1511</v>
      </c>
      <c r="AD7417" s="3" t="s">
        <v>1689</v>
      </c>
    </row>
    <row r="7418" spans="1:30" ht="14.4" x14ac:dyDescent="0.3">
      <c r="A7418">
        <v>64</v>
      </c>
      <c r="B7418" t="s">
        <v>24</v>
      </c>
      <c r="C7418" t="s">
        <v>1037</v>
      </c>
      <c r="D7418" t="s">
        <v>269</v>
      </c>
      <c r="E7418">
        <v>2003</v>
      </c>
      <c r="F7418" t="s">
        <v>491</v>
      </c>
      <c r="G7418" t="s">
        <v>1042</v>
      </c>
      <c r="H7418" s="3" t="s">
        <v>1043</v>
      </c>
      <c r="I7418" s="8">
        <v>-19.716667000000001</v>
      </c>
      <c r="J7418" s="8">
        <v>-41.816667000000002</v>
      </c>
      <c r="K7418">
        <v>9570000</v>
      </c>
      <c r="L7418" t="s">
        <v>67</v>
      </c>
      <c r="M7418" t="s">
        <v>1040</v>
      </c>
      <c r="N7418" s="24" t="s">
        <v>1041</v>
      </c>
      <c r="O7418" s="12">
        <v>1999</v>
      </c>
      <c r="P7418" s="12">
        <v>8</v>
      </c>
      <c r="Q7418" s="12">
        <v>1999</v>
      </c>
      <c r="R7418" s="12">
        <v>8</v>
      </c>
      <c r="S7418">
        <f t="shared" si="95"/>
        <v>3.2258064516129031E-2</v>
      </c>
      <c r="T7418" s="7">
        <v>1</v>
      </c>
      <c r="U7418">
        <v>10</v>
      </c>
      <c r="V7418" t="s">
        <v>82</v>
      </c>
      <c r="W7418">
        <f t="shared" si="96"/>
        <v>300</v>
      </c>
      <c r="X7418" s="5">
        <v>1</v>
      </c>
      <c r="Y7418" s="15" t="s">
        <v>1070</v>
      </c>
      <c r="Z7418" t="s">
        <v>55</v>
      </c>
      <c r="AA7418" t="s">
        <v>70</v>
      </c>
      <c r="AB7418">
        <v>0</v>
      </c>
      <c r="AC7418" s="3" t="s">
        <v>1511</v>
      </c>
      <c r="AD7418" s="3" t="s">
        <v>1689</v>
      </c>
    </row>
    <row r="7419" spans="1:30" ht="14.4" x14ac:dyDescent="0.3">
      <c r="A7419">
        <v>64</v>
      </c>
      <c r="B7419" t="s">
        <v>24</v>
      </c>
      <c r="C7419" t="s">
        <v>1037</v>
      </c>
      <c r="D7419" t="s">
        <v>269</v>
      </c>
      <c r="E7419">
        <v>2003</v>
      </c>
      <c r="F7419" t="s">
        <v>491</v>
      </c>
      <c r="G7419" t="s">
        <v>1042</v>
      </c>
      <c r="H7419" s="3" t="s">
        <v>1043</v>
      </c>
      <c r="I7419" s="8">
        <v>-19.716667000000001</v>
      </c>
      <c r="J7419" s="8">
        <v>-41.816667000000002</v>
      </c>
      <c r="K7419">
        <v>9570000</v>
      </c>
      <c r="L7419" t="s">
        <v>67</v>
      </c>
      <c r="M7419" t="s">
        <v>1040</v>
      </c>
      <c r="N7419" s="24" t="s">
        <v>1041</v>
      </c>
      <c r="O7419" s="12">
        <v>1999</v>
      </c>
      <c r="P7419" s="12">
        <v>8</v>
      </c>
      <c r="Q7419" s="12">
        <v>1999</v>
      </c>
      <c r="R7419" s="12">
        <v>8</v>
      </c>
      <c r="S7419">
        <f t="shared" si="95"/>
        <v>3.2258064516129031E-2</v>
      </c>
      <c r="T7419" s="7">
        <v>1</v>
      </c>
      <c r="U7419">
        <v>10</v>
      </c>
      <c r="V7419" t="s">
        <v>82</v>
      </c>
      <c r="W7419">
        <f t="shared" si="96"/>
        <v>300</v>
      </c>
      <c r="X7419" s="5">
        <v>1</v>
      </c>
      <c r="Y7419" s="15" t="s">
        <v>1070</v>
      </c>
      <c r="Z7419" t="s">
        <v>55</v>
      </c>
      <c r="AA7419" t="s">
        <v>62</v>
      </c>
      <c r="AB7419">
        <v>0</v>
      </c>
      <c r="AC7419" s="3" t="s">
        <v>1511</v>
      </c>
      <c r="AD7419" s="3" t="s">
        <v>1689</v>
      </c>
    </row>
    <row r="7420" spans="1:30" ht="14.4" x14ac:dyDescent="0.3">
      <c r="A7420">
        <v>64</v>
      </c>
      <c r="B7420" t="s">
        <v>24</v>
      </c>
      <c r="C7420" t="s">
        <v>1037</v>
      </c>
      <c r="D7420" t="s">
        <v>269</v>
      </c>
      <c r="E7420">
        <v>2003</v>
      </c>
      <c r="F7420" t="s">
        <v>491</v>
      </c>
      <c r="G7420" t="s">
        <v>1042</v>
      </c>
      <c r="H7420" s="3" t="s">
        <v>1043</v>
      </c>
      <c r="I7420" s="8">
        <v>-19.716667000000001</v>
      </c>
      <c r="J7420" s="8">
        <v>-41.816667000000002</v>
      </c>
      <c r="K7420">
        <v>9570000</v>
      </c>
      <c r="L7420" t="s">
        <v>67</v>
      </c>
      <c r="M7420" t="s">
        <v>1040</v>
      </c>
      <c r="N7420" s="24" t="s">
        <v>1041</v>
      </c>
      <c r="O7420" s="12">
        <v>1999</v>
      </c>
      <c r="P7420" s="12">
        <v>8</v>
      </c>
      <c r="Q7420" s="12">
        <v>1999</v>
      </c>
      <c r="R7420" s="12">
        <v>8</v>
      </c>
      <c r="S7420">
        <f t="shared" si="95"/>
        <v>3.2258064516129031E-2</v>
      </c>
      <c r="T7420" s="7">
        <v>1</v>
      </c>
      <c r="U7420">
        <v>10</v>
      </c>
      <c r="V7420" t="s">
        <v>82</v>
      </c>
      <c r="W7420">
        <f t="shared" si="96"/>
        <v>300</v>
      </c>
      <c r="X7420" s="5">
        <v>1</v>
      </c>
      <c r="Y7420" s="15" t="s">
        <v>21</v>
      </c>
      <c r="Z7420" t="s">
        <v>83</v>
      </c>
      <c r="AA7420" t="s">
        <v>84</v>
      </c>
      <c r="AB7420">
        <v>4</v>
      </c>
      <c r="AC7420" s="3" t="s">
        <v>1511</v>
      </c>
      <c r="AD7420" s="3" t="s">
        <v>1689</v>
      </c>
    </row>
    <row r="7421" spans="1:30" ht="14.4" x14ac:dyDescent="0.3">
      <c r="A7421">
        <v>64</v>
      </c>
      <c r="B7421" t="s">
        <v>24</v>
      </c>
      <c r="C7421" t="s">
        <v>1037</v>
      </c>
      <c r="D7421" t="s">
        <v>269</v>
      </c>
      <c r="E7421">
        <v>2003</v>
      </c>
      <c r="F7421" t="s">
        <v>491</v>
      </c>
      <c r="G7421" t="s">
        <v>1042</v>
      </c>
      <c r="H7421" s="3" t="s">
        <v>1043</v>
      </c>
      <c r="I7421" s="8">
        <v>-19.716667000000001</v>
      </c>
      <c r="J7421" s="8">
        <v>-41.816667000000002</v>
      </c>
      <c r="K7421">
        <v>9570000</v>
      </c>
      <c r="L7421" t="s">
        <v>67</v>
      </c>
      <c r="M7421" t="s">
        <v>1040</v>
      </c>
      <c r="N7421" s="24" t="s">
        <v>1041</v>
      </c>
      <c r="O7421" s="12">
        <v>1999</v>
      </c>
      <c r="P7421" s="12">
        <v>8</v>
      </c>
      <c r="Q7421" s="12">
        <v>1999</v>
      </c>
      <c r="R7421" s="12">
        <v>8</v>
      </c>
      <c r="S7421">
        <f t="shared" si="95"/>
        <v>3.2258064516129031E-2</v>
      </c>
      <c r="T7421" s="7">
        <v>1</v>
      </c>
      <c r="U7421">
        <v>10</v>
      </c>
      <c r="V7421" t="s">
        <v>82</v>
      </c>
      <c r="W7421">
        <f t="shared" si="96"/>
        <v>300</v>
      </c>
      <c r="X7421" s="5">
        <v>1</v>
      </c>
      <c r="Y7421" s="15" t="s">
        <v>21</v>
      </c>
      <c r="Z7421" t="s">
        <v>83</v>
      </c>
      <c r="AA7421" t="s">
        <v>87</v>
      </c>
      <c r="AB7421">
        <v>0</v>
      </c>
      <c r="AC7421" s="3" t="s">
        <v>1511</v>
      </c>
      <c r="AD7421" s="3" t="s">
        <v>1689</v>
      </c>
    </row>
    <row r="7422" spans="1:30" ht="14.4" x14ac:dyDescent="0.3">
      <c r="A7422">
        <v>64</v>
      </c>
      <c r="B7422" t="s">
        <v>24</v>
      </c>
      <c r="C7422" t="s">
        <v>1037</v>
      </c>
      <c r="D7422" t="s">
        <v>269</v>
      </c>
      <c r="E7422">
        <v>2003</v>
      </c>
      <c r="F7422" t="s">
        <v>491</v>
      </c>
      <c r="G7422" t="s">
        <v>1042</v>
      </c>
      <c r="H7422" s="3" t="s">
        <v>1043</v>
      </c>
      <c r="I7422" s="8">
        <v>-19.716667000000001</v>
      </c>
      <c r="J7422" s="8">
        <v>-41.816667000000002</v>
      </c>
      <c r="K7422">
        <v>9570000</v>
      </c>
      <c r="L7422" t="s">
        <v>67</v>
      </c>
      <c r="M7422" t="s">
        <v>1040</v>
      </c>
      <c r="N7422" s="24" t="s">
        <v>1041</v>
      </c>
      <c r="O7422" s="12">
        <v>1999</v>
      </c>
      <c r="P7422" s="12">
        <v>8</v>
      </c>
      <c r="Q7422" s="12">
        <v>1999</v>
      </c>
      <c r="R7422" s="12">
        <v>8</v>
      </c>
      <c r="S7422">
        <f t="shared" si="95"/>
        <v>3.2258064516129031E-2</v>
      </c>
      <c r="T7422" s="7">
        <v>1</v>
      </c>
      <c r="U7422">
        <v>10</v>
      </c>
      <c r="V7422" t="s">
        <v>82</v>
      </c>
      <c r="W7422">
        <f t="shared" si="96"/>
        <v>300</v>
      </c>
      <c r="X7422" s="5">
        <v>1</v>
      </c>
      <c r="Y7422" s="15" t="s">
        <v>21</v>
      </c>
      <c r="Z7422" t="s">
        <v>55</v>
      </c>
      <c r="AA7422" t="s">
        <v>59</v>
      </c>
      <c r="AB7422">
        <v>0</v>
      </c>
      <c r="AC7422" s="3" t="s">
        <v>1511</v>
      </c>
      <c r="AD7422" s="3" t="s">
        <v>1689</v>
      </c>
    </row>
    <row r="7423" spans="1:30" ht="14.4" x14ac:dyDescent="0.3">
      <c r="A7423">
        <v>64</v>
      </c>
      <c r="B7423" t="s">
        <v>24</v>
      </c>
      <c r="C7423" t="s">
        <v>1037</v>
      </c>
      <c r="D7423" t="s">
        <v>269</v>
      </c>
      <c r="E7423">
        <v>2003</v>
      </c>
      <c r="F7423" t="s">
        <v>491</v>
      </c>
      <c r="G7423" t="s">
        <v>1042</v>
      </c>
      <c r="H7423" s="3" t="s">
        <v>1043</v>
      </c>
      <c r="I7423" s="8">
        <v>-19.716667000000001</v>
      </c>
      <c r="J7423" s="8">
        <v>-41.816667000000002</v>
      </c>
      <c r="K7423">
        <v>9570000</v>
      </c>
      <c r="L7423" t="s">
        <v>67</v>
      </c>
      <c r="M7423" t="s">
        <v>1040</v>
      </c>
      <c r="N7423" s="24" t="s">
        <v>1041</v>
      </c>
      <c r="O7423" s="12">
        <v>1999</v>
      </c>
      <c r="P7423" s="12">
        <v>8</v>
      </c>
      <c r="Q7423" s="12">
        <v>1999</v>
      </c>
      <c r="R7423" s="12">
        <v>8</v>
      </c>
      <c r="S7423">
        <f t="shared" si="95"/>
        <v>3.2258064516129031E-2</v>
      </c>
      <c r="T7423" s="7">
        <v>1</v>
      </c>
      <c r="U7423">
        <v>10</v>
      </c>
      <c r="V7423" t="s">
        <v>82</v>
      </c>
      <c r="W7423">
        <f t="shared" si="96"/>
        <v>300</v>
      </c>
      <c r="X7423" s="5">
        <v>1</v>
      </c>
      <c r="Y7423" s="15" t="s">
        <v>21</v>
      </c>
      <c r="Z7423" t="s">
        <v>55</v>
      </c>
      <c r="AA7423" t="s">
        <v>73</v>
      </c>
      <c r="AB7423">
        <v>0</v>
      </c>
      <c r="AC7423" s="3" t="s">
        <v>1511</v>
      </c>
      <c r="AD7423" s="3" t="s">
        <v>1689</v>
      </c>
    </row>
    <row r="7424" spans="1:30" ht="14.4" x14ac:dyDescent="0.3">
      <c r="A7424">
        <v>64</v>
      </c>
      <c r="B7424" t="s">
        <v>24</v>
      </c>
      <c r="C7424" t="s">
        <v>1037</v>
      </c>
      <c r="D7424" t="s">
        <v>269</v>
      </c>
      <c r="E7424">
        <v>2003</v>
      </c>
      <c r="F7424" t="s">
        <v>491</v>
      </c>
      <c r="G7424" t="s">
        <v>1042</v>
      </c>
      <c r="H7424" s="3" t="s">
        <v>1043</v>
      </c>
      <c r="I7424" s="8">
        <v>-19.716667000000001</v>
      </c>
      <c r="J7424" s="8">
        <v>-41.816667000000002</v>
      </c>
      <c r="K7424">
        <v>9570000</v>
      </c>
      <c r="L7424" t="s">
        <v>67</v>
      </c>
      <c r="M7424" t="s">
        <v>1040</v>
      </c>
      <c r="N7424" s="24" t="s">
        <v>1041</v>
      </c>
      <c r="O7424" s="12">
        <v>1999</v>
      </c>
      <c r="P7424" s="12">
        <v>8</v>
      </c>
      <c r="Q7424" s="12">
        <v>1999</v>
      </c>
      <c r="R7424" s="12">
        <v>8</v>
      </c>
      <c r="S7424">
        <f t="shared" si="95"/>
        <v>3.2258064516129031E-2</v>
      </c>
      <c r="T7424" s="7">
        <v>1</v>
      </c>
      <c r="U7424">
        <v>10</v>
      </c>
      <c r="V7424" t="s">
        <v>82</v>
      </c>
      <c r="W7424">
        <f t="shared" si="96"/>
        <v>300</v>
      </c>
      <c r="X7424" s="5">
        <v>1</v>
      </c>
      <c r="Y7424" s="15" t="s">
        <v>21</v>
      </c>
      <c r="Z7424" t="s">
        <v>55</v>
      </c>
      <c r="AA7424" t="s">
        <v>76</v>
      </c>
      <c r="AB7424">
        <v>0</v>
      </c>
      <c r="AC7424" s="3" t="s">
        <v>1511</v>
      </c>
      <c r="AD7424" s="3" t="s">
        <v>1689</v>
      </c>
    </row>
    <row r="7425" spans="1:30" ht="14.4" x14ac:dyDescent="0.3">
      <c r="A7425">
        <v>64</v>
      </c>
      <c r="B7425" t="s">
        <v>24</v>
      </c>
      <c r="C7425" t="s">
        <v>1037</v>
      </c>
      <c r="D7425" t="s">
        <v>269</v>
      </c>
      <c r="E7425">
        <v>2003</v>
      </c>
      <c r="F7425" t="s">
        <v>491</v>
      </c>
      <c r="G7425" t="s">
        <v>1042</v>
      </c>
      <c r="H7425" s="3" t="s">
        <v>1043</v>
      </c>
      <c r="I7425" s="8">
        <v>-19.716667000000001</v>
      </c>
      <c r="J7425" s="8">
        <v>-41.816667000000002</v>
      </c>
      <c r="K7425">
        <v>9570000</v>
      </c>
      <c r="L7425" t="s">
        <v>67</v>
      </c>
      <c r="M7425" t="s">
        <v>1040</v>
      </c>
      <c r="N7425" s="24" t="s">
        <v>1041</v>
      </c>
      <c r="O7425" s="12">
        <v>1999</v>
      </c>
      <c r="P7425" s="12">
        <v>8</v>
      </c>
      <c r="Q7425" s="12">
        <v>1999</v>
      </c>
      <c r="R7425" s="12">
        <v>8</v>
      </c>
      <c r="S7425">
        <f t="shared" si="95"/>
        <v>3.2258064516129031E-2</v>
      </c>
      <c r="T7425" s="7">
        <v>1</v>
      </c>
      <c r="U7425">
        <v>10</v>
      </c>
      <c r="V7425" t="s">
        <v>82</v>
      </c>
      <c r="W7425">
        <f t="shared" si="96"/>
        <v>300</v>
      </c>
      <c r="X7425" s="5">
        <v>1</v>
      </c>
      <c r="Y7425" s="15" t="s">
        <v>21</v>
      </c>
      <c r="Z7425" t="s">
        <v>55</v>
      </c>
      <c r="AA7425" t="s">
        <v>70</v>
      </c>
      <c r="AB7425">
        <v>0</v>
      </c>
      <c r="AC7425" s="3" t="s">
        <v>1511</v>
      </c>
      <c r="AD7425" s="3" t="s">
        <v>1689</v>
      </c>
    </row>
    <row r="7426" spans="1:30" ht="14.4" x14ac:dyDescent="0.3">
      <c r="A7426">
        <v>64</v>
      </c>
      <c r="B7426" t="s">
        <v>24</v>
      </c>
      <c r="C7426" t="s">
        <v>1037</v>
      </c>
      <c r="D7426" t="s">
        <v>269</v>
      </c>
      <c r="E7426">
        <v>2003</v>
      </c>
      <c r="F7426" t="s">
        <v>491</v>
      </c>
      <c r="G7426" t="s">
        <v>1042</v>
      </c>
      <c r="H7426" s="3" t="s">
        <v>1043</v>
      </c>
      <c r="I7426" s="8">
        <v>-19.716667000000001</v>
      </c>
      <c r="J7426" s="8">
        <v>-41.816667000000002</v>
      </c>
      <c r="K7426">
        <v>9570000</v>
      </c>
      <c r="L7426" t="s">
        <v>67</v>
      </c>
      <c r="M7426" t="s">
        <v>1040</v>
      </c>
      <c r="N7426" s="24" t="s">
        <v>1041</v>
      </c>
      <c r="O7426" s="12">
        <v>1999</v>
      </c>
      <c r="P7426" s="12">
        <v>8</v>
      </c>
      <c r="Q7426" s="12">
        <v>1999</v>
      </c>
      <c r="R7426" s="12">
        <v>8</v>
      </c>
      <c r="S7426">
        <f t="shared" si="95"/>
        <v>3.2258064516129031E-2</v>
      </c>
      <c r="T7426" s="7">
        <v>1</v>
      </c>
      <c r="U7426">
        <v>10</v>
      </c>
      <c r="V7426" t="s">
        <v>82</v>
      </c>
      <c r="W7426">
        <f t="shared" si="96"/>
        <v>300</v>
      </c>
      <c r="X7426" s="5">
        <v>1</v>
      </c>
      <c r="Y7426" s="15" t="s">
        <v>21</v>
      </c>
      <c r="Z7426" t="s">
        <v>55</v>
      </c>
      <c r="AA7426" t="s">
        <v>62</v>
      </c>
      <c r="AB7426">
        <v>0</v>
      </c>
      <c r="AC7426" s="3" t="s">
        <v>1511</v>
      </c>
      <c r="AD7426" s="3" t="s">
        <v>1689</v>
      </c>
    </row>
    <row r="7427" spans="1:30" ht="14.4" x14ac:dyDescent="0.3">
      <c r="A7427">
        <v>64</v>
      </c>
      <c r="B7427" t="s">
        <v>24</v>
      </c>
      <c r="C7427" t="s">
        <v>1037</v>
      </c>
      <c r="D7427" t="s">
        <v>269</v>
      </c>
      <c r="E7427">
        <v>2003</v>
      </c>
      <c r="F7427" t="s">
        <v>491</v>
      </c>
      <c r="G7427" t="s">
        <v>1042</v>
      </c>
      <c r="H7427" s="3" t="s">
        <v>1043</v>
      </c>
      <c r="I7427" s="8">
        <v>-19.716667000000001</v>
      </c>
      <c r="J7427" s="8">
        <v>-41.816667000000002</v>
      </c>
      <c r="K7427">
        <v>9570000</v>
      </c>
      <c r="L7427" t="s">
        <v>67</v>
      </c>
      <c r="M7427" t="s">
        <v>1040</v>
      </c>
      <c r="N7427" s="24" t="s">
        <v>1041</v>
      </c>
      <c r="O7427" s="12">
        <v>1999</v>
      </c>
      <c r="P7427" s="12">
        <v>8</v>
      </c>
      <c r="Q7427" s="12">
        <v>1999</v>
      </c>
      <c r="R7427" s="12">
        <v>8</v>
      </c>
      <c r="S7427">
        <f t="shared" si="95"/>
        <v>3.2258064516129031E-2</v>
      </c>
      <c r="T7427" s="7">
        <v>1</v>
      </c>
      <c r="U7427">
        <v>10</v>
      </c>
      <c r="V7427" t="s">
        <v>82</v>
      </c>
      <c r="W7427">
        <f t="shared" si="96"/>
        <v>300</v>
      </c>
      <c r="X7427" s="5">
        <v>1</v>
      </c>
      <c r="Y7427" s="15" t="s">
        <v>1076</v>
      </c>
      <c r="Z7427" t="s">
        <v>83</v>
      </c>
      <c r="AA7427" t="s">
        <v>84</v>
      </c>
      <c r="AB7427">
        <v>0</v>
      </c>
      <c r="AC7427" s="3" t="s">
        <v>1511</v>
      </c>
      <c r="AD7427" s="3" t="s">
        <v>1689</v>
      </c>
    </row>
    <row r="7428" spans="1:30" ht="14.4" x14ac:dyDescent="0.3">
      <c r="A7428">
        <v>64</v>
      </c>
      <c r="B7428" t="s">
        <v>24</v>
      </c>
      <c r="C7428" t="s">
        <v>1037</v>
      </c>
      <c r="D7428" t="s">
        <v>269</v>
      </c>
      <c r="E7428">
        <v>2003</v>
      </c>
      <c r="F7428" t="s">
        <v>491</v>
      </c>
      <c r="G7428" t="s">
        <v>1042</v>
      </c>
      <c r="H7428" s="3" t="s">
        <v>1043</v>
      </c>
      <c r="I7428" s="8">
        <v>-19.716667000000001</v>
      </c>
      <c r="J7428" s="8">
        <v>-41.816667000000002</v>
      </c>
      <c r="K7428">
        <v>9570000</v>
      </c>
      <c r="L7428" t="s">
        <v>67</v>
      </c>
      <c r="M7428" t="s">
        <v>1040</v>
      </c>
      <c r="N7428" s="24" t="s">
        <v>1041</v>
      </c>
      <c r="O7428" s="12">
        <v>1999</v>
      </c>
      <c r="P7428" s="12">
        <v>8</v>
      </c>
      <c r="Q7428" s="12">
        <v>1999</v>
      </c>
      <c r="R7428" s="12">
        <v>8</v>
      </c>
      <c r="S7428">
        <f t="shared" si="95"/>
        <v>3.2258064516129031E-2</v>
      </c>
      <c r="T7428" s="7">
        <v>1</v>
      </c>
      <c r="U7428">
        <v>10</v>
      </c>
      <c r="V7428" t="s">
        <v>82</v>
      </c>
      <c r="W7428">
        <f t="shared" si="96"/>
        <v>300</v>
      </c>
      <c r="X7428" s="5">
        <v>1</v>
      </c>
      <c r="Y7428" s="15" t="s">
        <v>1076</v>
      </c>
      <c r="Z7428" t="s">
        <v>83</v>
      </c>
      <c r="AA7428" t="s">
        <v>87</v>
      </c>
      <c r="AB7428">
        <v>0</v>
      </c>
      <c r="AC7428" s="3" t="s">
        <v>1511</v>
      </c>
      <c r="AD7428" s="3" t="s">
        <v>1689</v>
      </c>
    </row>
    <row r="7429" spans="1:30" ht="14.4" x14ac:dyDescent="0.3">
      <c r="A7429">
        <v>64</v>
      </c>
      <c r="B7429" t="s">
        <v>24</v>
      </c>
      <c r="C7429" t="s">
        <v>1037</v>
      </c>
      <c r="D7429" t="s">
        <v>269</v>
      </c>
      <c r="E7429">
        <v>2003</v>
      </c>
      <c r="F7429" t="s">
        <v>491</v>
      </c>
      <c r="G7429" t="s">
        <v>1042</v>
      </c>
      <c r="H7429" s="3" t="s">
        <v>1043</v>
      </c>
      <c r="I7429" s="8">
        <v>-19.716667000000001</v>
      </c>
      <c r="J7429" s="8">
        <v>-41.816667000000002</v>
      </c>
      <c r="K7429">
        <v>9570000</v>
      </c>
      <c r="L7429" t="s">
        <v>67</v>
      </c>
      <c r="M7429" t="s">
        <v>1040</v>
      </c>
      <c r="N7429" s="24" t="s">
        <v>1041</v>
      </c>
      <c r="O7429" s="12">
        <v>1999</v>
      </c>
      <c r="P7429" s="12">
        <v>8</v>
      </c>
      <c r="Q7429" s="12">
        <v>1999</v>
      </c>
      <c r="R7429" s="12">
        <v>8</v>
      </c>
      <c r="S7429">
        <f t="shared" si="95"/>
        <v>3.2258064516129031E-2</v>
      </c>
      <c r="T7429" s="7">
        <v>1</v>
      </c>
      <c r="U7429">
        <v>10</v>
      </c>
      <c r="V7429" t="s">
        <v>82</v>
      </c>
      <c r="W7429">
        <f t="shared" si="96"/>
        <v>300</v>
      </c>
      <c r="X7429" s="5">
        <v>1</v>
      </c>
      <c r="Y7429" s="15" t="s">
        <v>1076</v>
      </c>
      <c r="Z7429" t="s">
        <v>55</v>
      </c>
      <c r="AA7429" t="s">
        <v>59</v>
      </c>
      <c r="AB7429">
        <v>0</v>
      </c>
      <c r="AC7429" s="3" t="s">
        <v>1511</v>
      </c>
      <c r="AD7429" s="3" t="s">
        <v>1689</v>
      </c>
    </row>
    <row r="7430" spans="1:30" ht="14.4" x14ac:dyDescent="0.3">
      <c r="A7430">
        <v>64</v>
      </c>
      <c r="B7430" t="s">
        <v>24</v>
      </c>
      <c r="C7430" t="s">
        <v>1037</v>
      </c>
      <c r="D7430" t="s">
        <v>269</v>
      </c>
      <c r="E7430">
        <v>2003</v>
      </c>
      <c r="F7430" t="s">
        <v>491</v>
      </c>
      <c r="G7430" t="s">
        <v>1042</v>
      </c>
      <c r="H7430" s="3" t="s">
        <v>1043</v>
      </c>
      <c r="I7430" s="8">
        <v>-19.716667000000001</v>
      </c>
      <c r="J7430" s="8">
        <v>-41.816667000000002</v>
      </c>
      <c r="K7430">
        <v>9570000</v>
      </c>
      <c r="L7430" t="s">
        <v>67</v>
      </c>
      <c r="M7430" t="s">
        <v>1040</v>
      </c>
      <c r="N7430" s="24" t="s">
        <v>1041</v>
      </c>
      <c r="O7430" s="12">
        <v>1999</v>
      </c>
      <c r="P7430" s="12">
        <v>8</v>
      </c>
      <c r="Q7430" s="12">
        <v>1999</v>
      </c>
      <c r="R7430" s="12">
        <v>8</v>
      </c>
      <c r="S7430">
        <f t="shared" si="95"/>
        <v>3.2258064516129031E-2</v>
      </c>
      <c r="T7430" s="7">
        <v>1</v>
      </c>
      <c r="U7430">
        <v>10</v>
      </c>
      <c r="V7430" t="s">
        <v>82</v>
      </c>
      <c r="W7430">
        <f t="shared" si="96"/>
        <v>300</v>
      </c>
      <c r="X7430" s="5">
        <v>1</v>
      </c>
      <c r="Y7430" s="15" t="s">
        <v>1076</v>
      </c>
      <c r="Z7430" t="s">
        <v>55</v>
      </c>
      <c r="AA7430" t="s">
        <v>73</v>
      </c>
      <c r="AB7430">
        <v>3</v>
      </c>
      <c r="AC7430" s="3" t="s">
        <v>1511</v>
      </c>
      <c r="AD7430" s="3" t="s">
        <v>1689</v>
      </c>
    </row>
    <row r="7431" spans="1:30" ht="14.4" x14ac:dyDescent="0.3">
      <c r="A7431">
        <v>64</v>
      </c>
      <c r="B7431" t="s">
        <v>24</v>
      </c>
      <c r="C7431" t="s">
        <v>1037</v>
      </c>
      <c r="D7431" t="s">
        <v>269</v>
      </c>
      <c r="E7431">
        <v>2003</v>
      </c>
      <c r="F7431" t="s">
        <v>491</v>
      </c>
      <c r="G7431" t="s">
        <v>1042</v>
      </c>
      <c r="H7431" s="3" t="s">
        <v>1043</v>
      </c>
      <c r="I7431" s="8">
        <v>-19.716667000000001</v>
      </c>
      <c r="J7431" s="8">
        <v>-41.816667000000002</v>
      </c>
      <c r="K7431">
        <v>9570000</v>
      </c>
      <c r="L7431" t="s">
        <v>67</v>
      </c>
      <c r="M7431" t="s">
        <v>1040</v>
      </c>
      <c r="N7431" s="24" t="s">
        <v>1041</v>
      </c>
      <c r="O7431" s="12">
        <v>1999</v>
      </c>
      <c r="P7431" s="12">
        <v>8</v>
      </c>
      <c r="Q7431" s="12">
        <v>1999</v>
      </c>
      <c r="R7431" s="12">
        <v>8</v>
      </c>
      <c r="S7431">
        <f t="shared" si="95"/>
        <v>3.2258064516129031E-2</v>
      </c>
      <c r="T7431" s="7">
        <v>1</v>
      </c>
      <c r="U7431">
        <v>10</v>
      </c>
      <c r="V7431" t="s">
        <v>82</v>
      </c>
      <c r="W7431">
        <f t="shared" si="96"/>
        <v>300</v>
      </c>
      <c r="X7431" s="5">
        <v>1</v>
      </c>
      <c r="Y7431" s="15" t="s">
        <v>1076</v>
      </c>
      <c r="Z7431" t="s">
        <v>55</v>
      </c>
      <c r="AA7431" t="s">
        <v>76</v>
      </c>
      <c r="AB7431">
        <v>0</v>
      </c>
      <c r="AC7431" s="3" t="s">
        <v>1511</v>
      </c>
      <c r="AD7431" s="3" t="s">
        <v>1689</v>
      </c>
    </row>
    <row r="7432" spans="1:30" ht="14.4" x14ac:dyDescent="0.3">
      <c r="A7432">
        <v>64</v>
      </c>
      <c r="B7432" t="s">
        <v>24</v>
      </c>
      <c r="C7432" t="s">
        <v>1037</v>
      </c>
      <c r="D7432" t="s">
        <v>269</v>
      </c>
      <c r="E7432">
        <v>2003</v>
      </c>
      <c r="F7432" t="s">
        <v>491</v>
      </c>
      <c r="G7432" t="s">
        <v>1042</v>
      </c>
      <c r="H7432" s="3" t="s">
        <v>1043</v>
      </c>
      <c r="I7432" s="8">
        <v>-19.716667000000001</v>
      </c>
      <c r="J7432" s="8">
        <v>-41.816667000000002</v>
      </c>
      <c r="K7432">
        <v>9570000</v>
      </c>
      <c r="L7432" t="s">
        <v>67</v>
      </c>
      <c r="M7432" t="s">
        <v>1040</v>
      </c>
      <c r="N7432" s="24" t="s">
        <v>1041</v>
      </c>
      <c r="O7432" s="12">
        <v>1999</v>
      </c>
      <c r="P7432" s="12">
        <v>8</v>
      </c>
      <c r="Q7432" s="12">
        <v>1999</v>
      </c>
      <c r="R7432" s="12">
        <v>8</v>
      </c>
      <c r="S7432">
        <f t="shared" si="95"/>
        <v>3.2258064516129031E-2</v>
      </c>
      <c r="T7432" s="7">
        <v>1</v>
      </c>
      <c r="U7432">
        <v>10</v>
      </c>
      <c r="V7432" t="s">
        <v>82</v>
      </c>
      <c r="W7432">
        <f t="shared" si="96"/>
        <v>300</v>
      </c>
      <c r="X7432" s="5">
        <v>1</v>
      </c>
      <c r="Y7432" s="15" t="s">
        <v>1076</v>
      </c>
      <c r="Z7432" t="s">
        <v>55</v>
      </c>
      <c r="AA7432" t="s">
        <v>70</v>
      </c>
      <c r="AB7432">
        <v>0</v>
      </c>
      <c r="AC7432" s="3" t="s">
        <v>1511</v>
      </c>
      <c r="AD7432" s="3" t="s">
        <v>1689</v>
      </c>
    </row>
    <row r="7433" spans="1:30" ht="14.4" x14ac:dyDescent="0.3">
      <c r="A7433">
        <v>64</v>
      </c>
      <c r="B7433" t="s">
        <v>24</v>
      </c>
      <c r="C7433" t="s">
        <v>1037</v>
      </c>
      <c r="D7433" t="s">
        <v>269</v>
      </c>
      <c r="E7433">
        <v>2003</v>
      </c>
      <c r="F7433" t="s">
        <v>491</v>
      </c>
      <c r="G7433" t="s">
        <v>1042</v>
      </c>
      <c r="H7433" s="3" t="s">
        <v>1043</v>
      </c>
      <c r="I7433" s="8">
        <v>-19.716667000000001</v>
      </c>
      <c r="J7433" s="8">
        <v>-41.816667000000002</v>
      </c>
      <c r="K7433">
        <v>9570000</v>
      </c>
      <c r="L7433" t="s">
        <v>67</v>
      </c>
      <c r="M7433" t="s">
        <v>1040</v>
      </c>
      <c r="N7433" s="24" t="s">
        <v>1041</v>
      </c>
      <c r="O7433" s="12">
        <v>1999</v>
      </c>
      <c r="P7433" s="12">
        <v>8</v>
      </c>
      <c r="Q7433" s="12">
        <v>1999</v>
      </c>
      <c r="R7433" s="12">
        <v>8</v>
      </c>
      <c r="S7433">
        <f t="shared" si="95"/>
        <v>3.2258064516129031E-2</v>
      </c>
      <c r="T7433" s="7">
        <v>1</v>
      </c>
      <c r="U7433">
        <v>10</v>
      </c>
      <c r="V7433" t="s">
        <v>82</v>
      </c>
      <c r="W7433">
        <f t="shared" si="96"/>
        <v>300</v>
      </c>
      <c r="X7433" s="5">
        <v>1</v>
      </c>
      <c r="Y7433" s="15" t="s">
        <v>1076</v>
      </c>
      <c r="Z7433" t="s">
        <v>55</v>
      </c>
      <c r="AA7433" t="s">
        <v>62</v>
      </c>
      <c r="AB7433">
        <v>1</v>
      </c>
      <c r="AC7433" s="3" t="s">
        <v>1511</v>
      </c>
      <c r="AD7433" s="3" t="s">
        <v>1689</v>
      </c>
    </row>
    <row r="7434" spans="1:30" ht="14.4" x14ac:dyDescent="0.3">
      <c r="A7434">
        <v>64</v>
      </c>
      <c r="B7434" t="s">
        <v>24</v>
      </c>
      <c r="C7434" t="s">
        <v>1037</v>
      </c>
      <c r="D7434" t="s">
        <v>269</v>
      </c>
      <c r="E7434">
        <v>2003</v>
      </c>
      <c r="F7434" t="s">
        <v>491</v>
      </c>
      <c r="G7434" t="s">
        <v>1042</v>
      </c>
      <c r="H7434" s="3" t="s">
        <v>1043</v>
      </c>
      <c r="I7434" s="8">
        <v>-19.716667000000001</v>
      </c>
      <c r="J7434" s="8">
        <v>-41.816667000000002</v>
      </c>
      <c r="K7434">
        <v>9570000</v>
      </c>
      <c r="L7434" t="s">
        <v>67</v>
      </c>
      <c r="M7434" t="s">
        <v>1040</v>
      </c>
      <c r="N7434" s="24" t="s">
        <v>1041</v>
      </c>
      <c r="O7434" s="12">
        <v>1999</v>
      </c>
      <c r="P7434" s="12">
        <v>8</v>
      </c>
      <c r="Q7434" s="12">
        <v>1999</v>
      </c>
      <c r="R7434" s="12">
        <v>8</v>
      </c>
      <c r="S7434">
        <f t="shared" si="95"/>
        <v>3.2258064516129031E-2</v>
      </c>
      <c r="T7434" s="7">
        <v>1</v>
      </c>
      <c r="U7434">
        <v>10</v>
      </c>
      <c r="V7434" t="s">
        <v>82</v>
      </c>
      <c r="W7434">
        <f t="shared" si="96"/>
        <v>300</v>
      </c>
      <c r="X7434" s="5">
        <v>1</v>
      </c>
      <c r="Y7434" s="15" t="s">
        <v>20</v>
      </c>
      <c r="Z7434" t="s">
        <v>83</v>
      </c>
      <c r="AA7434" t="s">
        <v>84</v>
      </c>
      <c r="AB7434">
        <v>0</v>
      </c>
      <c r="AC7434" s="3" t="s">
        <v>1511</v>
      </c>
      <c r="AD7434" s="3" t="s">
        <v>1689</v>
      </c>
    </row>
    <row r="7435" spans="1:30" ht="14.4" x14ac:dyDescent="0.3">
      <c r="A7435">
        <v>64</v>
      </c>
      <c r="B7435" t="s">
        <v>24</v>
      </c>
      <c r="C7435" t="s">
        <v>1037</v>
      </c>
      <c r="D7435" t="s">
        <v>269</v>
      </c>
      <c r="E7435">
        <v>2003</v>
      </c>
      <c r="F7435" t="s">
        <v>491</v>
      </c>
      <c r="G7435" t="s">
        <v>1042</v>
      </c>
      <c r="H7435" s="3" t="s">
        <v>1043</v>
      </c>
      <c r="I7435" s="8">
        <v>-19.716667000000001</v>
      </c>
      <c r="J7435" s="8">
        <v>-41.816667000000002</v>
      </c>
      <c r="K7435">
        <v>9570000</v>
      </c>
      <c r="L7435" t="s">
        <v>67</v>
      </c>
      <c r="M7435" t="s">
        <v>1040</v>
      </c>
      <c r="N7435" s="24" t="s">
        <v>1041</v>
      </c>
      <c r="O7435" s="12">
        <v>1999</v>
      </c>
      <c r="P7435" s="12">
        <v>8</v>
      </c>
      <c r="Q7435" s="12">
        <v>1999</v>
      </c>
      <c r="R7435" s="12">
        <v>8</v>
      </c>
      <c r="S7435">
        <f t="shared" si="95"/>
        <v>3.2258064516129031E-2</v>
      </c>
      <c r="T7435" s="7">
        <v>1</v>
      </c>
      <c r="U7435">
        <v>10</v>
      </c>
      <c r="V7435" t="s">
        <v>82</v>
      </c>
      <c r="W7435">
        <f t="shared" si="96"/>
        <v>300</v>
      </c>
      <c r="X7435" s="5">
        <v>1</v>
      </c>
      <c r="Y7435" s="15" t="s">
        <v>20</v>
      </c>
      <c r="Z7435" t="s">
        <v>83</v>
      </c>
      <c r="AA7435" t="s">
        <v>87</v>
      </c>
      <c r="AB7435">
        <v>0</v>
      </c>
      <c r="AC7435" s="3" t="s">
        <v>1511</v>
      </c>
      <c r="AD7435" s="3" t="s">
        <v>1689</v>
      </c>
    </row>
    <row r="7436" spans="1:30" ht="14.4" x14ac:dyDescent="0.3">
      <c r="A7436">
        <v>64</v>
      </c>
      <c r="B7436" t="s">
        <v>24</v>
      </c>
      <c r="C7436" t="s">
        <v>1037</v>
      </c>
      <c r="D7436" t="s">
        <v>269</v>
      </c>
      <c r="E7436">
        <v>2003</v>
      </c>
      <c r="F7436" t="s">
        <v>491</v>
      </c>
      <c r="G7436" t="s">
        <v>1042</v>
      </c>
      <c r="H7436" s="3" t="s">
        <v>1043</v>
      </c>
      <c r="I7436" s="8">
        <v>-19.716667000000001</v>
      </c>
      <c r="J7436" s="8">
        <v>-41.816667000000002</v>
      </c>
      <c r="K7436">
        <v>9570000</v>
      </c>
      <c r="L7436" t="s">
        <v>67</v>
      </c>
      <c r="M7436" t="s">
        <v>1040</v>
      </c>
      <c r="N7436" s="24" t="s">
        <v>1041</v>
      </c>
      <c r="O7436" s="12">
        <v>1999</v>
      </c>
      <c r="P7436" s="12">
        <v>8</v>
      </c>
      <c r="Q7436" s="12">
        <v>1999</v>
      </c>
      <c r="R7436" s="12">
        <v>8</v>
      </c>
      <c r="S7436">
        <f t="shared" si="95"/>
        <v>3.2258064516129031E-2</v>
      </c>
      <c r="T7436" s="7">
        <v>1</v>
      </c>
      <c r="U7436">
        <v>10</v>
      </c>
      <c r="V7436" t="s">
        <v>82</v>
      </c>
      <c r="W7436">
        <f t="shared" si="96"/>
        <v>300</v>
      </c>
      <c r="X7436" s="5">
        <v>1</v>
      </c>
      <c r="Y7436" s="15" t="s">
        <v>20</v>
      </c>
      <c r="Z7436" t="s">
        <v>55</v>
      </c>
      <c r="AA7436" t="s">
        <v>59</v>
      </c>
      <c r="AB7436">
        <v>0</v>
      </c>
      <c r="AC7436" s="3" t="s">
        <v>1511</v>
      </c>
      <c r="AD7436" s="3" t="s">
        <v>1689</v>
      </c>
    </row>
    <row r="7437" spans="1:30" ht="14.4" x14ac:dyDescent="0.3">
      <c r="A7437">
        <v>64</v>
      </c>
      <c r="B7437" t="s">
        <v>24</v>
      </c>
      <c r="C7437" t="s">
        <v>1037</v>
      </c>
      <c r="D7437" t="s">
        <v>269</v>
      </c>
      <c r="E7437">
        <v>2003</v>
      </c>
      <c r="F7437" t="s">
        <v>491</v>
      </c>
      <c r="G7437" t="s">
        <v>1042</v>
      </c>
      <c r="H7437" s="3" t="s">
        <v>1043</v>
      </c>
      <c r="I7437" s="8">
        <v>-19.716667000000001</v>
      </c>
      <c r="J7437" s="8">
        <v>-41.816667000000002</v>
      </c>
      <c r="K7437">
        <v>9570000</v>
      </c>
      <c r="L7437" t="s">
        <v>67</v>
      </c>
      <c r="M7437" t="s">
        <v>1040</v>
      </c>
      <c r="N7437" s="24" t="s">
        <v>1041</v>
      </c>
      <c r="O7437" s="12">
        <v>1999</v>
      </c>
      <c r="P7437" s="12">
        <v>8</v>
      </c>
      <c r="Q7437" s="12">
        <v>1999</v>
      </c>
      <c r="R7437" s="12">
        <v>8</v>
      </c>
      <c r="S7437">
        <f t="shared" si="95"/>
        <v>3.2258064516129031E-2</v>
      </c>
      <c r="T7437" s="7">
        <v>1</v>
      </c>
      <c r="U7437">
        <v>10</v>
      </c>
      <c r="V7437" t="s">
        <v>82</v>
      </c>
      <c r="W7437">
        <f t="shared" si="96"/>
        <v>300</v>
      </c>
      <c r="X7437" s="5">
        <v>1</v>
      </c>
      <c r="Y7437" s="15" t="s">
        <v>20</v>
      </c>
      <c r="Z7437" t="s">
        <v>55</v>
      </c>
      <c r="AA7437" t="s">
        <v>73</v>
      </c>
      <c r="AB7437">
        <v>3</v>
      </c>
      <c r="AC7437" s="3" t="s">
        <v>1511</v>
      </c>
      <c r="AD7437" s="3" t="s">
        <v>1689</v>
      </c>
    </row>
    <row r="7438" spans="1:30" ht="14.4" x14ac:dyDescent="0.3">
      <c r="A7438">
        <v>64</v>
      </c>
      <c r="B7438" t="s">
        <v>24</v>
      </c>
      <c r="C7438" t="s">
        <v>1037</v>
      </c>
      <c r="D7438" t="s">
        <v>269</v>
      </c>
      <c r="E7438">
        <v>2003</v>
      </c>
      <c r="F7438" t="s">
        <v>491</v>
      </c>
      <c r="G7438" t="s">
        <v>1042</v>
      </c>
      <c r="H7438" s="3" t="s">
        <v>1043</v>
      </c>
      <c r="I7438" s="8">
        <v>-19.716667000000001</v>
      </c>
      <c r="J7438" s="8">
        <v>-41.816667000000002</v>
      </c>
      <c r="K7438">
        <v>9570000</v>
      </c>
      <c r="L7438" t="s">
        <v>67</v>
      </c>
      <c r="M7438" t="s">
        <v>1040</v>
      </c>
      <c r="N7438" s="24" t="s">
        <v>1041</v>
      </c>
      <c r="O7438" s="12">
        <v>1999</v>
      </c>
      <c r="P7438" s="12">
        <v>8</v>
      </c>
      <c r="Q7438" s="12">
        <v>1999</v>
      </c>
      <c r="R7438" s="12">
        <v>8</v>
      </c>
      <c r="S7438">
        <f t="shared" si="95"/>
        <v>3.2258064516129031E-2</v>
      </c>
      <c r="T7438" s="7">
        <v>1</v>
      </c>
      <c r="U7438">
        <v>10</v>
      </c>
      <c r="V7438" t="s">
        <v>82</v>
      </c>
      <c r="W7438">
        <f t="shared" si="96"/>
        <v>300</v>
      </c>
      <c r="X7438" s="5">
        <v>1</v>
      </c>
      <c r="Y7438" s="15" t="s">
        <v>20</v>
      </c>
      <c r="Z7438" t="s">
        <v>55</v>
      </c>
      <c r="AA7438" t="s">
        <v>76</v>
      </c>
      <c r="AB7438">
        <v>1</v>
      </c>
      <c r="AC7438" s="3" t="s">
        <v>1511</v>
      </c>
      <c r="AD7438" s="3" t="s">
        <v>1689</v>
      </c>
    </row>
    <row r="7439" spans="1:30" ht="14.4" x14ac:dyDescent="0.3">
      <c r="A7439">
        <v>64</v>
      </c>
      <c r="B7439" t="s">
        <v>24</v>
      </c>
      <c r="C7439" t="s">
        <v>1037</v>
      </c>
      <c r="D7439" t="s">
        <v>269</v>
      </c>
      <c r="E7439">
        <v>2003</v>
      </c>
      <c r="F7439" t="s">
        <v>491</v>
      </c>
      <c r="G7439" t="s">
        <v>1042</v>
      </c>
      <c r="H7439" s="3" t="s">
        <v>1043</v>
      </c>
      <c r="I7439" s="8">
        <v>-19.716667000000001</v>
      </c>
      <c r="J7439" s="8">
        <v>-41.816667000000002</v>
      </c>
      <c r="K7439">
        <v>9570000</v>
      </c>
      <c r="L7439" t="s">
        <v>67</v>
      </c>
      <c r="M7439" t="s">
        <v>1040</v>
      </c>
      <c r="N7439" s="24" t="s">
        <v>1041</v>
      </c>
      <c r="O7439" s="12">
        <v>1999</v>
      </c>
      <c r="P7439" s="12">
        <v>8</v>
      </c>
      <c r="Q7439" s="12">
        <v>1999</v>
      </c>
      <c r="R7439" s="12">
        <v>8</v>
      </c>
      <c r="S7439">
        <f t="shared" si="95"/>
        <v>3.2258064516129031E-2</v>
      </c>
      <c r="T7439" s="7">
        <v>1</v>
      </c>
      <c r="U7439">
        <v>10</v>
      </c>
      <c r="V7439" t="s">
        <v>82</v>
      </c>
      <c r="W7439">
        <f t="shared" si="96"/>
        <v>300</v>
      </c>
      <c r="X7439" s="5">
        <v>1</v>
      </c>
      <c r="Y7439" s="15" t="s">
        <v>20</v>
      </c>
      <c r="Z7439" t="s">
        <v>55</v>
      </c>
      <c r="AA7439" t="s">
        <v>70</v>
      </c>
      <c r="AB7439">
        <v>0</v>
      </c>
      <c r="AC7439" s="3" t="s">
        <v>1511</v>
      </c>
      <c r="AD7439" s="3" t="s">
        <v>1689</v>
      </c>
    </row>
    <row r="7440" spans="1:30" ht="14.4" x14ac:dyDescent="0.3">
      <c r="A7440">
        <v>64</v>
      </c>
      <c r="B7440" t="s">
        <v>24</v>
      </c>
      <c r="C7440" t="s">
        <v>1037</v>
      </c>
      <c r="D7440" t="s">
        <v>269</v>
      </c>
      <c r="E7440">
        <v>2003</v>
      </c>
      <c r="F7440" t="s">
        <v>491</v>
      </c>
      <c r="G7440" t="s">
        <v>1042</v>
      </c>
      <c r="H7440" s="3" t="s">
        <v>1043</v>
      </c>
      <c r="I7440" s="8">
        <v>-19.716667000000001</v>
      </c>
      <c r="J7440" s="8">
        <v>-41.816667000000002</v>
      </c>
      <c r="K7440">
        <v>9570000</v>
      </c>
      <c r="L7440" t="s">
        <v>67</v>
      </c>
      <c r="M7440" t="s">
        <v>1040</v>
      </c>
      <c r="N7440" s="24" t="s">
        <v>1041</v>
      </c>
      <c r="O7440" s="12">
        <v>1999</v>
      </c>
      <c r="P7440" s="12">
        <v>8</v>
      </c>
      <c r="Q7440" s="12">
        <v>1999</v>
      </c>
      <c r="R7440" s="12">
        <v>8</v>
      </c>
      <c r="S7440">
        <f t="shared" si="95"/>
        <v>3.2258064516129031E-2</v>
      </c>
      <c r="T7440" s="7">
        <v>1</v>
      </c>
      <c r="U7440">
        <v>10</v>
      </c>
      <c r="V7440" t="s">
        <v>82</v>
      </c>
      <c r="W7440">
        <f t="shared" si="96"/>
        <v>300</v>
      </c>
      <c r="X7440" s="5">
        <v>1</v>
      </c>
      <c r="Y7440" s="15" t="s">
        <v>20</v>
      </c>
      <c r="Z7440" t="s">
        <v>55</v>
      </c>
      <c r="AA7440" t="s">
        <v>62</v>
      </c>
      <c r="AB7440">
        <v>0</v>
      </c>
      <c r="AC7440" s="3" t="s">
        <v>1511</v>
      </c>
      <c r="AD7440" s="3" t="s">
        <v>1689</v>
      </c>
    </row>
    <row r="7441" spans="1:30" ht="14.4" x14ac:dyDescent="0.3">
      <c r="A7441">
        <v>64</v>
      </c>
      <c r="B7441" t="s">
        <v>24</v>
      </c>
      <c r="C7441" t="s">
        <v>1037</v>
      </c>
      <c r="D7441" t="s">
        <v>269</v>
      </c>
      <c r="E7441">
        <v>2003</v>
      </c>
      <c r="F7441" t="s">
        <v>491</v>
      </c>
      <c r="G7441" t="s">
        <v>1042</v>
      </c>
      <c r="H7441" s="3" t="s">
        <v>1043</v>
      </c>
      <c r="I7441" s="8">
        <v>-19.716667000000001</v>
      </c>
      <c r="J7441" s="8">
        <v>-41.816667000000002</v>
      </c>
      <c r="K7441">
        <v>9570000</v>
      </c>
      <c r="L7441" t="s">
        <v>67</v>
      </c>
      <c r="M7441" t="s">
        <v>1040</v>
      </c>
      <c r="N7441" s="24" t="s">
        <v>1041</v>
      </c>
      <c r="O7441" s="12">
        <v>1999</v>
      </c>
      <c r="P7441" s="12">
        <v>8</v>
      </c>
      <c r="Q7441" s="12">
        <v>1999</v>
      </c>
      <c r="R7441" s="12">
        <v>8</v>
      </c>
      <c r="S7441">
        <f t="shared" si="95"/>
        <v>3.2258064516129031E-2</v>
      </c>
      <c r="T7441" s="7">
        <v>1</v>
      </c>
      <c r="U7441">
        <v>10</v>
      </c>
      <c r="V7441" t="s">
        <v>82</v>
      </c>
      <c r="W7441">
        <f t="shared" si="96"/>
        <v>300</v>
      </c>
      <c r="X7441" s="5">
        <v>1</v>
      </c>
      <c r="Y7441" s="15" t="s">
        <v>758</v>
      </c>
      <c r="Z7441" t="s">
        <v>83</v>
      </c>
      <c r="AA7441" t="s">
        <v>84</v>
      </c>
      <c r="AB7441">
        <v>11</v>
      </c>
      <c r="AC7441" s="3" t="s">
        <v>1511</v>
      </c>
      <c r="AD7441" s="3" t="s">
        <v>1689</v>
      </c>
    </row>
    <row r="7442" spans="1:30" ht="14.4" x14ac:dyDescent="0.3">
      <c r="A7442">
        <v>64</v>
      </c>
      <c r="B7442" t="s">
        <v>24</v>
      </c>
      <c r="C7442" t="s">
        <v>1037</v>
      </c>
      <c r="D7442" t="s">
        <v>269</v>
      </c>
      <c r="E7442">
        <v>2003</v>
      </c>
      <c r="F7442" t="s">
        <v>491</v>
      </c>
      <c r="G7442" t="s">
        <v>1042</v>
      </c>
      <c r="H7442" s="3" t="s">
        <v>1043</v>
      </c>
      <c r="I7442" s="8">
        <v>-19.716667000000001</v>
      </c>
      <c r="J7442" s="8">
        <v>-41.816667000000002</v>
      </c>
      <c r="K7442">
        <v>9570000</v>
      </c>
      <c r="L7442" t="s">
        <v>67</v>
      </c>
      <c r="M7442" t="s">
        <v>1040</v>
      </c>
      <c r="N7442" s="24" t="s">
        <v>1041</v>
      </c>
      <c r="O7442" s="12">
        <v>1999</v>
      </c>
      <c r="P7442" s="12">
        <v>8</v>
      </c>
      <c r="Q7442" s="12">
        <v>1999</v>
      </c>
      <c r="R7442" s="12">
        <v>8</v>
      </c>
      <c r="S7442">
        <f t="shared" si="95"/>
        <v>3.2258064516129031E-2</v>
      </c>
      <c r="T7442" s="7">
        <v>1</v>
      </c>
      <c r="U7442">
        <v>10</v>
      </c>
      <c r="V7442" t="s">
        <v>82</v>
      </c>
      <c r="W7442">
        <f t="shared" si="96"/>
        <v>300</v>
      </c>
      <c r="X7442" s="5">
        <v>1</v>
      </c>
      <c r="Y7442" s="15" t="s">
        <v>758</v>
      </c>
      <c r="Z7442" t="s">
        <v>83</v>
      </c>
      <c r="AA7442" t="s">
        <v>87</v>
      </c>
      <c r="AB7442">
        <v>0</v>
      </c>
      <c r="AC7442" s="3" t="s">
        <v>1511</v>
      </c>
      <c r="AD7442" s="3" t="s">
        <v>1689</v>
      </c>
    </row>
    <row r="7443" spans="1:30" ht="14.4" x14ac:dyDescent="0.3">
      <c r="A7443">
        <v>64</v>
      </c>
      <c r="B7443" t="s">
        <v>24</v>
      </c>
      <c r="C7443" t="s">
        <v>1037</v>
      </c>
      <c r="D7443" t="s">
        <v>269</v>
      </c>
      <c r="E7443">
        <v>2003</v>
      </c>
      <c r="F7443" t="s">
        <v>491</v>
      </c>
      <c r="G7443" t="s">
        <v>1042</v>
      </c>
      <c r="H7443" s="3" t="s">
        <v>1043</v>
      </c>
      <c r="I7443" s="8">
        <v>-19.716667000000001</v>
      </c>
      <c r="J7443" s="8">
        <v>-41.816667000000002</v>
      </c>
      <c r="K7443">
        <v>9570000</v>
      </c>
      <c r="L7443" t="s">
        <v>67</v>
      </c>
      <c r="M7443" t="s">
        <v>1040</v>
      </c>
      <c r="N7443" s="24" t="s">
        <v>1041</v>
      </c>
      <c r="O7443" s="12">
        <v>1999</v>
      </c>
      <c r="P7443" s="12">
        <v>8</v>
      </c>
      <c r="Q7443" s="12">
        <v>1999</v>
      </c>
      <c r="R7443" s="12">
        <v>8</v>
      </c>
      <c r="S7443">
        <f t="shared" si="95"/>
        <v>3.2258064516129031E-2</v>
      </c>
      <c r="T7443" s="7">
        <v>1</v>
      </c>
      <c r="U7443">
        <v>10</v>
      </c>
      <c r="V7443" t="s">
        <v>82</v>
      </c>
      <c r="W7443">
        <f t="shared" si="96"/>
        <v>300</v>
      </c>
      <c r="X7443" s="5">
        <v>1</v>
      </c>
      <c r="Y7443" s="15" t="s">
        <v>758</v>
      </c>
      <c r="Z7443" t="s">
        <v>55</v>
      </c>
      <c r="AA7443" t="s">
        <v>59</v>
      </c>
      <c r="AB7443">
        <v>0</v>
      </c>
      <c r="AC7443" s="3" t="s">
        <v>1511</v>
      </c>
      <c r="AD7443" s="3" t="s">
        <v>1689</v>
      </c>
    </row>
    <row r="7444" spans="1:30" ht="14.4" x14ac:dyDescent="0.3">
      <c r="A7444">
        <v>64</v>
      </c>
      <c r="B7444" t="s">
        <v>24</v>
      </c>
      <c r="C7444" t="s">
        <v>1037</v>
      </c>
      <c r="D7444" t="s">
        <v>269</v>
      </c>
      <c r="E7444">
        <v>2003</v>
      </c>
      <c r="F7444" t="s">
        <v>491</v>
      </c>
      <c r="G7444" t="s">
        <v>1042</v>
      </c>
      <c r="H7444" s="3" t="s">
        <v>1043</v>
      </c>
      <c r="I7444" s="8">
        <v>-19.716667000000001</v>
      </c>
      <c r="J7444" s="8">
        <v>-41.816667000000002</v>
      </c>
      <c r="K7444">
        <v>9570000</v>
      </c>
      <c r="L7444" t="s">
        <v>67</v>
      </c>
      <c r="M7444" t="s">
        <v>1040</v>
      </c>
      <c r="N7444" s="24" t="s">
        <v>1041</v>
      </c>
      <c r="O7444" s="12">
        <v>1999</v>
      </c>
      <c r="P7444" s="12">
        <v>8</v>
      </c>
      <c r="Q7444" s="12">
        <v>1999</v>
      </c>
      <c r="R7444" s="12">
        <v>8</v>
      </c>
      <c r="S7444">
        <f t="shared" si="95"/>
        <v>3.2258064516129031E-2</v>
      </c>
      <c r="T7444" s="7">
        <v>1</v>
      </c>
      <c r="U7444">
        <v>10</v>
      </c>
      <c r="V7444" t="s">
        <v>82</v>
      </c>
      <c r="W7444">
        <f t="shared" si="96"/>
        <v>300</v>
      </c>
      <c r="X7444" s="5">
        <v>1</v>
      </c>
      <c r="Y7444" s="15" t="s">
        <v>758</v>
      </c>
      <c r="Z7444" t="s">
        <v>55</v>
      </c>
      <c r="AA7444" t="s">
        <v>73</v>
      </c>
      <c r="AB7444">
        <v>0</v>
      </c>
      <c r="AC7444" s="3" t="s">
        <v>1511</v>
      </c>
      <c r="AD7444" s="3" t="s">
        <v>1689</v>
      </c>
    </row>
    <row r="7445" spans="1:30" ht="14.4" x14ac:dyDescent="0.3">
      <c r="A7445">
        <v>64</v>
      </c>
      <c r="B7445" t="s">
        <v>24</v>
      </c>
      <c r="C7445" t="s">
        <v>1037</v>
      </c>
      <c r="D7445" t="s">
        <v>269</v>
      </c>
      <c r="E7445">
        <v>2003</v>
      </c>
      <c r="F7445" t="s">
        <v>491</v>
      </c>
      <c r="G7445" t="s">
        <v>1042</v>
      </c>
      <c r="H7445" s="3" t="s">
        <v>1043</v>
      </c>
      <c r="I7445" s="8">
        <v>-19.716667000000001</v>
      </c>
      <c r="J7445" s="8">
        <v>-41.816667000000002</v>
      </c>
      <c r="K7445">
        <v>9570000</v>
      </c>
      <c r="L7445" t="s">
        <v>67</v>
      </c>
      <c r="M7445" t="s">
        <v>1040</v>
      </c>
      <c r="N7445" s="24" t="s">
        <v>1041</v>
      </c>
      <c r="O7445" s="12">
        <v>1999</v>
      </c>
      <c r="P7445" s="12">
        <v>8</v>
      </c>
      <c r="Q7445" s="12">
        <v>1999</v>
      </c>
      <c r="R7445" s="12">
        <v>8</v>
      </c>
      <c r="S7445">
        <f t="shared" si="95"/>
        <v>3.2258064516129031E-2</v>
      </c>
      <c r="T7445" s="7">
        <v>1</v>
      </c>
      <c r="U7445">
        <v>10</v>
      </c>
      <c r="V7445" t="s">
        <v>82</v>
      </c>
      <c r="W7445">
        <f t="shared" si="96"/>
        <v>300</v>
      </c>
      <c r="X7445" s="5">
        <v>1</v>
      </c>
      <c r="Y7445" s="15" t="s">
        <v>758</v>
      </c>
      <c r="Z7445" t="s">
        <v>55</v>
      </c>
      <c r="AA7445" t="s">
        <v>76</v>
      </c>
      <c r="AB7445">
        <v>0</v>
      </c>
      <c r="AC7445" s="3" t="s">
        <v>1511</v>
      </c>
      <c r="AD7445" s="3" t="s">
        <v>1689</v>
      </c>
    </row>
    <row r="7446" spans="1:30" ht="14.4" x14ac:dyDescent="0.3">
      <c r="A7446">
        <v>64</v>
      </c>
      <c r="B7446" t="s">
        <v>24</v>
      </c>
      <c r="C7446" t="s">
        <v>1037</v>
      </c>
      <c r="D7446" t="s">
        <v>269</v>
      </c>
      <c r="E7446">
        <v>2003</v>
      </c>
      <c r="F7446" t="s">
        <v>491</v>
      </c>
      <c r="G7446" t="s">
        <v>1042</v>
      </c>
      <c r="H7446" s="3" t="s">
        <v>1043</v>
      </c>
      <c r="I7446" s="8">
        <v>-19.716667000000001</v>
      </c>
      <c r="J7446" s="8">
        <v>-41.816667000000002</v>
      </c>
      <c r="K7446">
        <v>9570000</v>
      </c>
      <c r="L7446" t="s">
        <v>67</v>
      </c>
      <c r="M7446" t="s">
        <v>1040</v>
      </c>
      <c r="N7446" s="24" t="s">
        <v>1041</v>
      </c>
      <c r="O7446" s="12">
        <v>1999</v>
      </c>
      <c r="P7446" s="12">
        <v>8</v>
      </c>
      <c r="Q7446" s="12">
        <v>1999</v>
      </c>
      <c r="R7446" s="12">
        <v>8</v>
      </c>
      <c r="S7446">
        <f t="shared" si="95"/>
        <v>3.2258064516129031E-2</v>
      </c>
      <c r="T7446" s="7">
        <v>1</v>
      </c>
      <c r="U7446">
        <v>10</v>
      </c>
      <c r="V7446" t="s">
        <v>82</v>
      </c>
      <c r="W7446">
        <f t="shared" si="96"/>
        <v>300</v>
      </c>
      <c r="X7446" s="5">
        <v>1</v>
      </c>
      <c r="Y7446" s="15" t="s">
        <v>758</v>
      </c>
      <c r="Z7446" t="s">
        <v>55</v>
      </c>
      <c r="AA7446" t="s">
        <v>70</v>
      </c>
      <c r="AB7446">
        <v>0</v>
      </c>
      <c r="AC7446" s="3" t="s">
        <v>1511</v>
      </c>
      <c r="AD7446" s="3" t="s">
        <v>1689</v>
      </c>
    </row>
    <row r="7447" spans="1:30" ht="14.4" x14ac:dyDescent="0.3">
      <c r="A7447">
        <v>64</v>
      </c>
      <c r="B7447" t="s">
        <v>24</v>
      </c>
      <c r="C7447" t="s">
        <v>1037</v>
      </c>
      <c r="D7447" t="s">
        <v>269</v>
      </c>
      <c r="E7447">
        <v>2003</v>
      </c>
      <c r="F7447" t="s">
        <v>491</v>
      </c>
      <c r="G7447" t="s">
        <v>1042</v>
      </c>
      <c r="H7447" s="3" t="s">
        <v>1043</v>
      </c>
      <c r="I7447" s="8">
        <v>-19.716667000000001</v>
      </c>
      <c r="J7447" s="8">
        <v>-41.816667000000002</v>
      </c>
      <c r="K7447">
        <v>9570000</v>
      </c>
      <c r="L7447" t="s">
        <v>67</v>
      </c>
      <c r="M7447" t="s">
        <v>1040</v>
      </c>
      <c r="N7447" s="24" t="s">
        <v>1041</v>
      </c>
      <c r="O7447" s="12">
        <v>1999</v>
      </c>
      <c r="P7447" s="12">
        <v>8</v>
      </c>
      <c r="Q7447" s="12">
        <v>1999</v>
      </c>
      <c r="R7447" s="12">
        <v>8</v>
      </c>
      <c r="S7447">
        <f t="shared" si="95"/>
        <v>3.2258064516129031E-2</v>
      </c>
      <c r="T7447" s="7">
        <v>1</v>
      </c>
      <c r="U7447">
        <v>10</v>
      </c>
      <c r="V7447" t="s">
        <v>82</v>
      </c>
      <c r="W7447">
        <f t="shared" si="96"/>
        <v>300</v>
      </c>
      <c r="X7447" s="5">
        <v>1</v>
      </c>
      <c r="Y7447" s="15" t="s">
        <v>758</v>
      </c>
      <c r="Z7447" t="s">
        <v>55</v>
      </c>
      <c r="AA7447" t="s">
        <v>62</v>
      </c>
      <c r="AB7447">
        <v>0</v>
      </c>
      <c r="AC7447" s="3" t="s">
        <v>1511</v>
      </c>
      <c r="AD7447" s="3" t="s">
        <v>1689</v>
      </c>
    </row>
    <row r="7448" spans="1:30" ht="14.4" x14ac:dyDescent="0.3">
      <c r="A7448">
        <v>64</v>
      </c>
      <c r="B7448" t="s">
        <v>24</v>
      </c>
      <c r="C7448" t="s">
        <v>1037</v>
      </c>
      <c r="D7448" t="s">
        <v>269</v>
      </c>
      <c r="E7448">
        <v>2003</v>
      </c>
      <c r="F7448" t="s">
        <v>491</v>
      </c>
      <c r="G7448" t="s">
        <v>1042</v>
      </c>
      <c r="H7448" s="3" t="s">
        <v>1043</v>
      </c>
      <c r="I7448" s="8">
        <v>-19.716667000000001</v>
      </c>
      <c r="J7448" s="8">
        <v>-41.816667000000002</v>
      </c>
      <c r="K7448">
        <v>9570000</v>
      </c>
      <c r="L7448" t="s">
        <v>67</v>
      </c>
      <c r="M7448" t="s">
        <v>1040</v>
      </c>
      <c r="N7448" s="24" t="s">
        <v>1041</v>
      </c>
      <c r="O7448" s="12">
        <v>1999</v>
      </c>
      <c r="P7448" s="12">
        <v>8</v>
      </c>
      <c r="Q7448" s="12">
        <v>1999</v>
      </c>
      <c r="R7448" s="12">
        <v>8</v>
      </c>
      <c r="S7448">
        <f t="shared" si="95"/>
        <v>3.2258064516129031E-2</v>
      </c>
      <c r="T7448" s="7">
        <v>1</v>
      </c>
      <c r="U7448">
        <v>10</v>
      </c>
      <c r="V7448" t="s">
        <v>82</v>
      </c>
      <c r="W7448">
        <f t="shared" si="96"/>
        <v>300</v>
      </c>
      <c r="X7448" s="5">
        <v>1</v>
      </c>
      <c r="Y7448" s="15" t="s">
        <v>669</v>
      </c>
      <c r="Z7448" t="s">
        <v>83</v>
      </c>
      <c r="AA7448" t="s">
        <v>84</v>
      </c>
      <c r="AB7448">
        <v>3</v>
      </c>
      <c r="AC7448" s="3" t="s">
        <v>1511</v>
      </c>
      <c r="AD7448" s="3" t="s">
        <v>1689</v>
      </c>
    </row>
    <row r="7449" spans="1:30" ht="14.4" x14ac:dyDescent="0.3">
      <c r="A7449">
        <v>64</v>
      </c>
      <c r="B7449" t="s">
        <v>24</v>
      </c>
      <c r="C7449" t="s">
        <v>1037</v>
      </c>
      <c r="D7449" t="s">
        <v>269</v>
      </c>
      <c r="E7449">
        <v>2003</v>
      </c>
      <c r="F7449" t="s">
        <v>491</v>
      </c>
      <c r="G7449" t="s">
        <v>1042</v>
      </c>
      <c r="H7449" s="3" t="s">
        <v>1043</v>
      </c>
      <c r="I7449" s="8">
        <v>-19.716667000000001</v>
      </c>
      <c r="J7449" s="8">
        <v>-41.816667000000002</v>
      </c>
      <c r="K7449">
        <v>9570000</v>
      </c>
      <c r="L7449" t="s">
        <v>67</v>
      </c>
      <c r="M7449" t="s">
        <v>1040</v>
      </c>
      <c r="N7449" s="24" t="s">
        <v>1041</v>
      </c>
      <c r="O7449" s="12">
        <v>1999</v>
      </c>
      <c r="P7449" s="12">
        <v>8</v>
      </c>
      <c r="Q7449" s="12">
        <v>1999</v>
      </c>
      <c r="R7449" s="12">
        <v>8</v>
      </c>
      <c r="S7449">
        <f t="shared" si="95"/>
        <v>3.2258064516129031E-2</v>
      </c>
      <c r="T7449" s="7">
        <v>1</v>
      </c>
      <c r="U7449">
        <v>10</v>
      </c>
      <c r="V7449" t="s">
        <v>82</v>
      </c>
      <c r="W7449">
        <f t="shared" si="96"/>
        <v>300</v>
      </c>
      <c r="X7449" s="5">
        <v>1</v>
      </c>
      <c r="Y7449" s="15" t="s">
        <v>669</v>
      </c>
      <c r="Z7449" t="s">
        <v>83</v>
      </c>
      <c r="AA7449" t="s">
        <v>87</v>
      </c>
      <c r="AB7449">
        <v>0</v>
      </c>
      <c r="AC7449" s="3" t="s">
        <v>1511</v>
      </c>
      <c r="AD7449" s="3" t="s">
        <v>1689</v>
      </c>
    </row>
    <row r="7450" spans="1:30" ht="14.4" x14ac:dyDescent="0.3">
      <c r="A7450">
        <v>64</v>
      </c>
      <c r="B7450" t="s">
        <v>24</v>
      </c>
      <c r="C7450" t="s">
        <v>1037</v>
      </c>
      <c r="D7450" t="s">
        <v>269</v>
      </c>
      <c r="E7450">
        <v>2003</v>
      </c>
      <c r="F7450" t="s">
        <v>491</v>
      </c>
      <c r="G7450" t="s">
        <v>1042</v>
      </c>
      <c r="H7450" s="3" t="s">
        <v>1043</v>
      </c>
      <c r="I7450" s="8">
        <v>-19.716667000000001</v>
      </c>
      <c r="J7450" s="8">
        <v>-41.816667000000002</v>
      </c>
      <c r="K7450">
        <v>9570000</v>
      </c>
      <c r="L7450" t="s">
        <v>67</v>
      </c>
      <c r="M7450" t="s">
        <v>1040</v>
      </c>
      <c r="N7450" s="24" t="s">
        <v>1041</v>
      </c>
      <c r="O7450" s="12">
        <v>1999</v>
      </c>
      <c r="P7450" s="12">
        <v>8</v>
      </c>
      <c r="Q7450" s="12">
        <v>1999</v>
      </c>
      <c r="R7450" s="12">
        <v>8</v>
      </c>
      <c r="S7450">
        <f t="shared" si="95"/>
        <v>3.2258064516129031E-2</v>
      </c>
      <c r="T7450" s="7">
        <v>1</v>
      </c>
      <c r="U7450">
        <v>10</v>
      </c>
      <c r="V7450" t="s">
        <v>82</v>
      </c>
      <c r="W7450">
        <f t="shared" si="96"/>
        <v>300</v>
      </c>
      <c r="X7450" s="5">
        <v>1</v>
      </c>
      <c r="Y7450" s="15" t="s">
        <v>669</v>
      </c>
      <c r="Z7450" t="s">
        <v>55</v>
      </c>
      <c r="AA7450" t="s">
        <v>59</v>
      </c>
      <c r="AB7450">
        <v>15</v>
      </c>
      <c r="AC7450" s="3" t="s">
        <v>1511</v>
      </c>
      <c r="AD7450" s="3" t="s">
        <v>1689</v>
      </c>
    </row>
    <row r="7451" spans="1:30" ht="14.4" x14ac:dyDescent="0.3">
      <c r="A7451">
        <v>64</v>
      </c>
      <c r="B7451" t="s">
        <v>24</v>
      </c>
      <c r="C7451" t="s">
        <v>1037</v>
      </c>
      <c r="D7451" t="s">
        <v>269</v>
      </c>
      <c r="E7451">
        <v>2003</v>
      </c>
      <c r="F7451" t="s">
        <v>491</v>
      </c>
      <c r="G7451" t="s">
        <v>1042</v>
      </c>
      <c r="H7451" s="3" t="s">
        <v>1043</v>
      </c>
      <c r="I7451" s="8">
        <v>-19.716667000000001</v>
      </c>
      <c r="J7451" s="8">
        <v>-41.816667000000002</v>
      </c>
      <c r="K7451">
        <v>9570000</v>
      </c>
      <c r="L7451" t="s">
        <v>67</v>
      </c>
      <c r="M7451" t="s">
        <v>1040</v>
      </c>
      <c r="N7451" s="24" t="s">
        <v>1041</v>
      </c>
      <c r="O7451" s="12">
        <v>1999</v>
      </c>
      <c r="P7451" s="12">
        <v>8</v>
      </c>
      <c r="Q7451" s="12">
        <v>1999</v>
      </c>
      <c r="R7451" s="12">
        <v>8</v>
      </c>
      <c r="S7451">
        <f t="shared" si="95"/>
        <v>3.2258064516129031E-2</v>
      </c>
      <c r="T7451" s="7">
        <v>1</v>
      </c>
      <c r="U7451">
        <v>10</v>
      </c>
      <c r="V7451" t="s">
        <v>82</v>
      </c>
      <c r="W7451">
        <f t="shared" si="96"/>
        <v>300</v>
      </c>
      <c r="X7451" s="5">
        <v>1</v>
      </c>
      <c r="Y7451" s="15" t="s">
        <v>669</v>
      </c>
      <c r="Z7451" t="s">
        <v>55</v>
      </c>
      <c r="AA7451" t="s">
        <v>73</v>
      </c>
      <c r="AB7451">
        <v>0</v>
      </c>
      <c r="AC7451" s="3" t="s">
        <v>1511</v>
      </c>
      <c r="AD7451" s="3" t="s">
        <v>1689</v>
      </c>
    </row>
    <row r="7452" spans="1:30" ht="14.4" x14ac:dyDescent="0.3">
      <c r="A7452">
        <v>64</v>
      </c>
      <c r="B7452" t="s">
        <v>24</v>
      </c>
      <c r="C7452" t="s">
        <v>1037</v>
      </c>
      <c r="D7452" t="s">
        <v>269</v>
      </c>
      <c r="E7452">
        <v>2003</v>
      </c>
      <c r="F7452" t="s">
        <v>491</v>
      </c>
      <c r="G7452" t="s">
        <v>1042</v>
      </c>
      <c r="H7452" s="3" t="s">
        <v>1043</v>
      </c>
      <c r="I7452" s="8">
        <v>-19.716667000000001</v>
      </c>
      <c r="J7452" s="8">
        <v>-41.816667000000002</v>
      </c>
      <c r="K7452">
        <v>9570000</v>
      </c>
      <c r="L7452" t="s">
        <v>67</v>
      </c>
      <c r="M7452" t="s">
        <v>1040</v>
      </c>
      <c r="N7452" s="24" t="s">
        <v>1041</v>
      </c>
      <c r="O7452" s="12">
        <v>1999</v>
      </c>
      <c r="P7452" s="12">
        <v>8</v>
      </c>
      <c r="Q7452" s="12">
        <v>1999</v>
      </c>
      <c r="R7452" s="12">
        <v>8</v>
      </c>
      <c r="S7452">
        <f t="shared" si="95"/>
        <v>3.2258064516129031E-2</v>
      </c>
      <c r="T7452" s="7">
        <v>1</v>
      </c>
      <c r="U7452">
        <v>10</v>
      </c>
      <c r="V7452" t="s">
        <v>82</v>
      </c>
      <c r="W7452">
        <f t="shared" si="96"/>
        <v>300</v>
      </c>
      <c r="X7452" s="5">
        <v>1</v>
      </c>
      <c r="Y7452" s="15" t="s">
        <v>669</v>
      </c>
      <c r="Z7452" t="s">
        <v>55</v>
      </c>
      <c r="AA7452" t="s">
        <v>76</v>
      </c>
      <c r="AB7452">
        <v>0</v>
      </c>
      <c r="AC7452" s="3" t="s">
        <v>1511</v>
      </c>
      <c r="AD7452" s="3" t="s">
        <v>1689</v>
      </c>
    </row>
    <row r="7453" spans="1:30" ht="14.4" x14ac:dyDescent="0.3">
      <c r="A7453">
        <v>64</v>
      </c>
      <c r="B7453" t="s">
        <v>24</v>
      </c>
      <c r="C7453" t="s">
        <v>1037</v>
      </c>
      <c r="D7453" t="s">
        <v>269</v>
      </c>
      <c r="E7453">
        <v>2003</v>
      </c>
      <c r="F7453" t="s">
        <v>491</v>
      </c>
      <c r="G7453" t="s">
        <v>1042</v>
      </c>
      <c r="H7453" s="3" t="s">
        <v>1043</v>
      </c>
      <c r="I7453" s="8">
        <v>-19.716667000000001</v>
      </c>
      <c r="J7453" s="8">
        <v>-41.816667000000002</v>
      </c>
      <c r="K7453">
        <v>9570000</v>
      </c>
      <c r="L7453" t="s">
        <v>67</v>
      </c>
      <c r="M7453" t="s">
        <v>1040</v>
      </c>
      <c r="N7453" s="24" t="s">
        <v>1041</v>
      </c>
      <c r="O7453" s="12">
        <v>1999</v>
      </c>
      <c r="P7453" s="12">
        <v>8</v>
      </c>
      <c r="Q7453" s="12">
        <v>1999</v>
      </c>
      <c r="R7453" s="12">
        <v>8</v>
      </c>
      <c r="S7453">
        <f t="shared" si="95"/>
        <v>3.2258064516129031E-2</v>
      </c>
      <c r="T7453" s="7">
        <v>1</v>
      </c>
      <c r="U7453">
        <v>10</v>
      </c>
      <c r="V7453" t="s">
        <v>82</v>
      </c>
      <c r="W7453">
        <f t="shared" si="96"/>
        <v>300</v>
      </c>
      <c r="X7453" s="5">
        <v>1</v>
      </c>
      <c r="Y7453" s="15" t="s">
        <v>669</v>
      </c>
      <c r="Z7453" t="s">
        <v>55</v>
      </c>
      <c r="AA7453" t="s">
        <v>70</v>
      </c>
      <c r="AB7453">
        <v>0</v>
      </c>
      <c r="AC7453" s="3" t="s">
        <v>1511</v>
      </c>
      <c r="AD7453" s="3" t="s">
        <v>1689</v>
      </c>
    </row>
    <row r="7454" spans="1:30" ht="14.4" x14ac:dyDescent="0.3">
      <c r="A7454">
        <v>64</v>
      </c>
      <c r="B7454" t="s">
        <v>24</v>
      </c>
      <c r="C7454" t="s">
        <v>1037</v>
      </c>
      <c r="D7454" t="s">
        <v>269</v>
      </c>
      <c r="E7454">
        <v>2003</v>
      </c>
      <c r="F7454" t="s">
        <v>491</v>
      </c>
      <c r="G7454" t="s">
        <v>1042</v>
      </c>
      <c r="H7454" s="3" t="s">
        <v>1043</v>
      </c>
      <c r="I7454" s="8">
        <v>-19.716667000000001</v>
      </c>
      <c r="J7454" s="8">
        <v>-41.816667000000002</v>
      </c>
      <c r="K7454">
        <v>9570000</v>
      </c>
      <c r="L7454" t="s">
        <v>67</v>
      </c>
      <c r="M7454" t="s">
        <v>1040</v>
      </c>
      <c r="N7454" s="24" t="s">
        <v>1041</v>
      </c>
      <c r="O7454" s="12">
        <v>1999</v>
      </c>
      <c r="P7454" s="12">
        <v>8</v>
      </c>
      <c r="Q7454" s="12">
        <v>1999</v>
      </c>
      <c r="R7454" s="12">
        <v>8</v>
      </c>
      <c r="S7454">
        <f t="shared" si="95"/>
        <v>3.2258064516129031E-2</v>
      </c>
      <c r="T7454" s="7">
        <v>1</v>
      </c>
      <c r="U7454">
        <v>10</v>
      </c>
      <c r="V7454" t="s">
        <v>82</v>
      </c>
      <c r="W7454">
        <f t="shared" si="96"/>
        <v>300</v>
      </c>
      <c r="X7454" s="5">
        <v>1</v>
      </c>
      <c r="Y7454" s="15" t="s">
        <v>669</v>
      </c>
      <c r="Z7454" t="s">
        <v>55</v>
      </c>
      <c r="AA7454" t="s">
        <v>62</v>
      </c>
      <c r="AB7454">
        <v>0</v>
      </c>
      <c r="AC7454" s="3" t="s">
        <v>1511</v>
      </c>
      <c r="AD7454" s="3" t="s">
        <v>1689</v>
      </c>
    </row>
    <row r="7455" spans="1:30" ht="14.4" x14ac:dyDescent="0.3">
      <c r="A7455">
        <v>64</v>
      </c>
      <c r="B7455" t="s">
        <v>24</v>
      </c>
      <c r="C7455" t="s">
        <v>1037</v>
      </c>
      <c r="D7455" t="s">
        <v>269</v>
      </c>
      <c r="E7455">
        <v>2003</v>
      </c>
      <c r="F7455" t="s">
        <v>491</v>
      </c>
      <c r="G7455" t="s">
        <v>1042</v>
      </c>
      <c r="H7455" s="3" t="s">
        <v>1043</v>
      </c>
      <c r="I7455" s="8">
        <v>-19.716667000000001</v>
      </c>
      <c r="J7455" s="8">
        <v>-41.816667000000002</v>
      </c>
      <c r="K7455">
        <v>9570000</v>
      </c>
      <c r="L7455" t="s">
        <v>67</v>
      </c>
      <c r="M7455" t="s">
        <v>1040</v>
      </c>
      <c r="N7455" s="24" t="s">
        <v>1041</v>
      </c>
      <c r="O7455" s="12">
        <v>1999</v>
      </c>
      <c r="P7455" s="12">
        <v>8</v>
      </c>
      <c r="Q7455" s="12">
        <v>1999</v>
      </c>
      <c r="R7455" s="12">
        <v>8</v>
      </c>
      <c r="S7455">
        <f t="shared" si="95"/>
        <v>3.2258064516129031E-2</v>
      </c>
      <c r="T7455" s="7">
        <v>1</v>
      </c>
      <c r="U7455">
        <v>10</v>
      </c>
      <c r="V7455" t="s">
        <v>82</v>
      </c>
      <c r="W7455">
        <f t="shared" si="96"/>
        <v>300</v>
      </c>
      <c r="X7455" s="5">
        <v>1</v>
      </c>
      <c r="Y7455" s="15" t="s">
        <v>22</v>
      </c>
      <c r="Z7455" t="s">
        <v>83</v>
      </c>
      <c r="AA7455" t="s">
        <v>84</v>
      </c>
      <c r="AB7455">
        <v>10</v>
      </c>
      <c r="AC7455" s="3" t="s">
        <v>1511</v>
      </c>
      <c r="AD7455" s="3" t="s">
        <v>1689</v>
      </c>
    </row>
    <row r="7456" spans="1:30" ht="14.4" x14ac:dyDescent="0.3">
      <c r="A7456">
        <v>64</v>
      </c>
      <c r="B7456" t="s">
        <v>24</v>
      </c>
      <c r="C7456" t="s">
        <v>1037</v>
      </c>
      <c r="D7456" t="s">
        <v>269</v>
      </c>
      <c r="E7456">
        <v>2003</v>
      </c>
      <c r="F7456" t="s">
        <v>491</v>
      </c>
      <c r="G7456" t="s">
        <v>1042</v>
      </c>
      <c r="H7456" s="3" t="s">
        <v>1043</v>
      </c>
      <c r="I7456" s="8">
        <v>-19.716667000000001</v>
      </c>
      <c r="J7456" s="8">
        <v>-41.816667000000002</v>
      </c>
      <c r="K7456">
        <v>9570000</v>
      </c>
      <c r="L7456" t="s">
        <v>67</v>
      </c>
      <c r="M7456" t="s">
        <v>1040</v>
      </c>
      <c r="N7456" s="24" t="s">
        <v>1041</v>
      </c>
      <c r="O7456" s="12">
        <v>1999</v>
      </c>
      <c r="P7456" s="12">
        <v>8</v>
      </c>
      <c r="Q7456" s="12">
        <v>1999</v>
      </c>
      <c r="R7456" s="12">
        <v>8</v>
      </c>
      <c r="S7456">
        <f t="shared" si="95"/>
        <v>3.2258064516129031E-2</v>
      </c>
      <c r="T7456" s="7">
        <v>1</v>
      </c>
      <c r="U7456">
        <v>10</v>
      </c>
      <c r="V7456" t="s">
        <v>82</v>
      </c>
      <c r="W7456">
        <f t="shared" si="96"/>
        <v>300</v>
      </c>
      <c r="X7456" s="5">
        <v>1</v>
      </c>
      <c r="Y7456" s="15" t="s">
        <v>22</v>
      </c>
      <c r="Z7456" t="s">
        <v>83</v>
      </c>
      <c r="AA7456" t="s">
        <v>87</v>
      </c>
      <c r="AB7456">
        <v>4</v>
      </c>
      <c r="AC7456" s="3" t="s">
        <v>1511</v>
      </c>
      <c r="AD7456" s="3" t="s">
        <v>1689</v>
      </c>
    </row>
    <row r="7457" spans="1:30" ht="14.4" x14ac:dyDescent="0.3">
      <c r="A7457">
        <v>64</v>
      </c>
      <c r="B7457" t="s">
        <v>24</v>
      </c>
      <c r="C7457" t="s">
        <v>1037</v>
      </c>
      <c r="D7457" t="s">
        <v>269</v>
      </c>
      <c r="E7457">
        <v>2003</v>
      </c>
      <c r="F7457" t="s">
        <v>491</v>
      </c>
      <c r="G7457" t="s">
        <v>1042</v>
      </c>
      <c r="H7457" s="3" t="s">
        <v>1043</v>
      </c>
      <c r="I7457" s="8">
        <v>-19.716667000000001</v>
      </c>
      <c r="J7457" s="8">
        <v>-41.816667000000002</v>
      </c>
      <c r="K7457">
        <v>9570000</v>
      </c>
      <c r="L7457" t="s">
        <v>67</v>
      </c>
      <c r="M7457" t="s">
        <v>1040</v>
      </c>
      <c r="N7457" s="24" t="s">
        <v>1041</v>
      </c>
      <c r="O7457" s="12">
        <v>1999</v>
      </c>
      <c r="P7457" s="12">
        <v>8</v>
      </c>
      <c r="Q7457" s="12">
        <v>1999</v>
      </c>
      <c r="R7457" s="12">
        <v>8</v>
      </c>
      <c r="S7457">
        <f t="shared" si="95"/>
        <v>3.2258064516129031E-2</v>
      </c>
      <c r="T7457" s="7">
        <v>1</v>
      </c>
      <c r="U7457">
        <v>10</v>
      </c>
      <c r="V7457" t="s">
        <v>82</v>
      </c>
      <c r="W7457">
        <f t="shared" si="96"/>
        <v>300</v>
      </c>
      <c r="X7457" s="5">
        <v>1</v>
      </c>
      <c r="Y7457" s="15" t="s">
        <v>22</v>
      </c>
      <c r="Z7457" t="s">
        <v>55</v>
      </c>
      <c r="AA7457" t="s">
        <v>59</v>
      </c>
      <c r="AB7457">
        <v>0</v>
      </c>
      <c r="AC7457" s="3" t="s">
        <v>1511</v>
      </c>
      <c r="AD7457" s="3" t="s">
        <v>1689</v>
      </c>
    </row>
    <row r="7458" spans="1:30" ht="14.4" x14ac:dyDescent="0.3">
      <c r="A7458">
        <v>64</v>
      </c>
      <c r="B7458" t="s">
        <v>24</v>
      </c>
      <c r="C7458" t="s">
        <v>1037</v>
      </c>
      <c r="D7458" t="s">
        <v>269</v>
      </c>
      <c r="E7458">
        <v>2003</v>
      </c>
      <c r="F7458" t="s">
        <v>491</v>
      </c>
      <c r="G7458" t="s">
        <v>1042</v>
      </c>
      <c r="H7458" s="3" t="s">
        <v>1043</v>
      </c>
      <c r="I7458" s="8">
        <v>-19.716667000000001</v>
      </c>
      <c r="J7458" s="8">
        <v>-41.816667000000002</v>
      </c>
      <c r="K7458">
        <v>9570000</v>
      </c>
      <c r="L7458" t="s">
        <v>67</v>
      </c>
      <c r="M7458" t="s">
        <v>1040</v>
      </c>
      <c r="N7458" s="24" t="s">
        <v>1041</v>
      </c>
      <c r="O7458" s="12">
        <v>1999</v>
      </c>
      <c r="P7458" s="12">
        <v>8</v>
      </c>
      <c r="Q7458" s="12">
        <v>1999</v>
      </c>
      <c r="R7458" s="12">
        <v>8</v>
      </c>
      <c r="S7458">
        <f t="shared" si="95"/>
        <v>3.2258064516129031E-2</v>
      </c>
      <c r="T7458" s="7">
        <v>1</v>
      </c>
      <c r="U7458">
        <v>10</v>
      </c>
      <c r="V7458" t="s">
        <v>82</v>
      </c>
      <c r="W7458">
        <f t="shared" si="96"/>
        <v>300</v>
      </c>
      <c r="X7458" s="5">
        <v>1</v>
      </c>
      <c r="Y7458" s="15" t="s">
        <v>22</v>
      </c>
      <c r="Z7458" t="s">
        <v>55</v>
      </c>
      <c r="AA7458" t="s">
        <v>73</v>
      </c>
      <c r="AB7458">
        <v>0</v>
      </c>
      <c r="AC7458" s="3" t="s">
        <v>1511</v>
      </c>
      <c r="AD7458" s="3" t="s">
        <v>1689</v>
      </c>
    </row>
    <row r="7459" spans="1:30" ht="14.4" x14ac:dyDescent="0.3">
      <c r="A7459">
        <v>64</v>
      </c>
      <c r="B7459" t="s">
        <v>24</v>
      </c>
      <c r="C7459" t="s">
        <v>1037</v>
      </c>
      <c r="D7459" t="s">
        <v>269</v>
      </c>
      <c r="E7459">
        <v>2003</v>
      </c>
      <c r="F7459" t="s">
        <v>491</v>
      </c>
      <c r="G7459" t="s">
        <v>1042</v>
      </c>
      <c r="H7459" s="3" t="s">
        <v>1043</v>
      </c>
      <c r="I7459" s="8">
        <v>-19.716667000000001</v>
      </c>
      <c r="J7459" s="8">
        <v>-41.816667000000002</v>
      </c>
      <c r="K7459">
        <v>9570000</v>
      </c>
      <c r="L7459" t="s">
        <v>67</v>
      </c>
      <c r="M7459" t="s">
        <v>1040</v>
      </c>
      <c r="N7459" s="24" t="s">
        <v>1041</v>
      </c>
      <c r="O7459" s="12">
        <v>1999</v>
      </c>
      <c r="P7459" s="12">
        <v>8</v>
      </c>
      <c r="Q7459" s="12">
        <v>1999</v>
      </c>
      <c r="R7459" s="12">
        <v>8</v>
      </c>
      <c r="S7459">
        <f t="shared" si="95"/>
        <v>3.2258064516129031E-2</v>
      </c>
      <c r="T7459" s="7">
        <v>1</v>
      </c>
      <c r="U7459">
        <v>10</v>
      </c>
      <c r="V7459" t="s">
        <v>82</v>
      </c>
      <c r="W7459">
        <f t="shared" si="96"/>
        <v>300</v>
      </c>
      <c r="X7459" s="5">
        <v>1</v>
      </c>
      <c r="Y7459" s="15" t="s">
        <v>22</v>
      </c>
      <c r="Z7459" t="s">
        <v>55</v>
      </c>
      <c r="AA7459" t="s">
        <v>76</v>
      </c>
      <c r="AB7459">
        <v>0</v>
      </c>
      <c r="AC7459" s="3" t="s">
        <v>1511</v>
      </c>
      <c r="AD7459" s="3" t="s">
        <v>1689</v>
      </c>
    </row>
    <row r="7460" spans="1:30" ht="14.4" x14ac:dyDescent="0.3">
      <c r="A7460">
        <v>64</v>
      </c>
      <c r="B7460" t="s">
        <v>24</v>
      </c>
      <c r="C7460" t="s">
        <v>1037</v>
      </c>
      <c r="D7460" t="s">
        <v>269</v>
      </c>
      <c r="E7460">
        <v>2003</v>
      </c>
      <c r="F7460" t="s">
        <v>491</v>
      </c>
      <c r="G7460" t="s">
        <v>1042</v>
      </c>
      <c r="H7460" s="3" t="s">
        <v>1043</v>
      </c>
      <c r="I7460" s="8">
        <v>-19.716667000000001</v>
      </c>
      <c r="J7460" s="8">
        <v>-41.816667000000002</v>
      </c>
      <c r="K7460">
        <v>9570000</v>
      </c>
      <c r="L7460" t="s">
        <v>67</v>
      </c>
      <c r="M7460" t="s">
        <v>1040</v>
      </c>
      <c r="N7460" s="24" t="s">
        <v>1041</v>
      </c>
      <c r="O7460" s="12">
        <v>1999</v>
      </c>
      <c r="P7460" s="12">
        <v>8</v>
      </c>
      <c r="Q7460" s="12">
        <v>1999</v>
      </c>
      <c r="R7460" s="12">
        <v>8</v>
      </c>
      <c r="S7460">
        <f t="shared" si="95"/>
        <v>3.2258064516129031E-2</v>
      </c>
      <c r="T7460" s="7">
        <v>1</v>
      </c>
      <c r="U7460">
        <v>10</v>
      </c>
      <c r="V7460" t="s">
        <v>82</v>
      </c>
      <c r="W7460">
        <f t="shared" si="96"/>
        <v>300</v>
      </c>
      <c r="X7460" s="5">
        <v>1</v>
      </c>
      <c r="Y7460" s="15" t="s">
        <v>22</v>
      </c>
      <c r="Z7460" t="s">
        <v>55</v>
      </c>
      <c r="AA7460" t="s">
        <v>70</v>
      </c>
      <c r="AB7460">
        <v>0</v>
      </c>
      <c r="AC7460" s="3" t="s">
        <v>1511</v>
      </c>
      <c r="AD7460" s="3" t="s">
        <v>1689</v>
      </c>
    </row>
    <row r="7461" spans="1:30" ht="14.4" x14ac:dyDescent="0.3">
      <c r="A7461">
        <v>64</v>
      </c>
      <c r="B7461" t="s">
        <v>24</v>
      </c>
      <c r="C7461" t="s">
        <v>1037</v>
      </c>
      <c r="D7461" t="s">
        <v>269</v>
      </c>
      <c r="E7461">
        <v>2003</v>
      </c>
      <c r="F7461" t="s">
        <v>491</v>
      </c>
      <c r="G7461" t="s">
        <v>1042</v>
      </c>
      <c r="H7461" s="3" t="s">
        <v>1043</v>
      </c>
      <c r="I7461" s="8">
        <v>-19.716667000000001</v>
      </c>
      <c r="J7461" s="8">
        <v>-41.816667000000002</v>
      </c>
      <c r="K7461">
        <v>9570000</v>
      </c>
      <c r="L7461" t="s">
        <v>67</v>
      </c>
      <c r="M7461" t="s">
        <v>1040</v>
      </c>
      <c r="N7461" s="24" t="s">
        <v>1041</v>
      </c>
      <c r="O7461" s="12">
        <v>1999</v>
      </c>
      <c r="P7461" s="12">
        <v>8</v>
      </c>
      <c r="Q7461" s="12">
        <v>1999</v>
      </c>
      <c r="R7461" s="12">
        <v>8</v>
      </c>
      <c r="S7461">
        <f t="shared" si="95"/>
        <v>3.2258064516129031E-2</v>
      </c>
      <c r="T7461" s="7">
        <v>1</v>
      </c>
      <c r="U7461">
        <v>10</v>
      </c>
      <c r="V7461" t="s">
        <v>82</v>
      </c>
      <c r="W7461">
        <f t="shared" si="96"/>
        <v>300</v>
      </c>
      <c r="X7461" s="5">
        <v>1</v>
      </c>
      <c r="Y7461" s="15" t="s">
        <v>22</v>
      </c>
      <c r="Z7461" t="s">
        <v>55</v>
      </c>
      <c r="AA7461" t="s">
        <v>62</v>
      </c>
      <c r="AB7461">
        <v>1</v>
      </c>
      <c r="AC7461" s="3" t="s">
        <v>1511</v>
      </c>
      <c r="AD7461" s="3" t="s">
        <v>1689</v>
      </c>
    </row>
    <row r="7462" spans="1:30" ht="14.4" x14ac:dyDescent="0.3">
      <c r="A7462">
        <v>65</v>
      </c>
      <c r="B7462" t="s">
        <v>24</v>
      </c>
      <c r="C7462" t="s">
        <v>1044</v>
      </c>
      <c r="D7462" t="s">
        <v>37</v>
      </c>
      <c r="E7462">
        <v>2007</v>
      </c>
      <c r="F7462" t="s">
        <v>664</v>
      </c>
      <c r="G7462" t="s">
        <v>1045</v>
      </c>
      <c r="H7462" s="3" t="s">
        <v>1046</v>
      </c>
      <c r="I7462" s="8">
        <v>-19.948611</v>
      </c>
      <c r="J7462" s="8">
        <v>-43.903333000000003</v>
      </c>
      <c r="K7462">
        <v>2370000</v>
      </c>
      <c r="L7462" t="s">
        <v>67</v>
      </c>
      <c r="M7462" t="s">
        <v>1040</v>
      </c>
      <c r="N7462" s="25" t="s">
        <v>668</v>
      </c>
      <c r="O7462" s="12">
        <v>1997</v>
      </c>
      <c r="P7462" s="12">
        <v>4</v>
      </c>
      <c r="Q7462" s="12">
        <v>1998</v>
      </c>
      <c r="R7462" s="12">
        <v>3</v>
      </c>
      <c r="S7462">
        <v>12</v>
      </c>
      <c r="T7462" s="7">
        <v>12</v>
      </c>
      <c r="U7462">
        <v>5</v>
      </c>
      <c r="V7462" t="s">
        <v>82</v>
      </c>
      <c r="W7462">
        <f t="shared" ref="W7462:W7517" si="97">3*60</f>
        <v>180</v>
      </c>
      <c r="X7462" s="5">
        <v>1</v>
      </c>
      <c r="Y7462" s="15" t="s">
        <v>48</v>
      </c>
      <c r="Z7462" t="s">
        <v>55</v>
      </c>
      <c r="AA7462" t="s">
        <v>1065</v>
      </c>
      <c r="AB7462">
        <v>94</v>
      </c>
      <c r="AC7462" t="s">
        <v>1512</v>
      </c>
      <c r="AD7462" t="s">
        <v>1690</v>
      </c>
    </row>
    <row r="7463" spans="1:30" ht="14.4" x14ac:dyDescent="0.3">
      <c r="A7463">
        <v>65</v>
      </c>
      <c r="B7463" t="s">
        <v>24</v>
      </c>
      <c r="C7463" t="s">
        <v>1044</v>
      </c>
      <c r="D7463" t="s">
        <v>37</v>
      </c>
      <c r="E7463">
        <v>2007</v>
      </c>
      <c r="F7463" t="s">
        <v>664</v>
      </c>
      <c r="G7463" t="s">
        <v>1045</v>
      </c>
      <c r="H7463" s="3" t="s">
        <v>1046</v>
      </c>
      <c r="I7463" s="8">
        <v>-19.948611</v>
      </c>
      <c r="J7463" s="8">
        <v>-43.903333000000003</v>
      </c>
      <c r="K7463">
        <v>2370000</v>
      </c>
      <c r="L7463" t="s">
        <v>67</v>
      </c>
      <c r="M7463" t="s">
        <v>1040</v>
      </c>
      <c r="N7463" s="25" t="s">
        <v>668</v>
      </c>
      <c r="O7463" s="12">
        <v>1997</v>
      </c>
      <c r="P7463" s="12">
        <v>4</v>
      </c>
      <c r="Q7463" s="12">
        <v>1998</v>
      </c>
      <c r="R7463" s="12">
        <v>3</v>
      </c>
      <c r="S7463">
        <v>12</v>
      </c>
      <c r="T7463" s="7">
        <v>12</v>
      </c>
      <c r="U7463">
        <v>5</v>
      </c>
      <c r="V7463" t="s">
        <v>82</v>
      </c>
      <c r="W7463">
        <f t="shared" si="97"/>
        <v>180</v>
      </c>
      <c r="X7463" s="5">
        <v>1</v>
      </c>
      <c r="Y7463" s="15" t="s">
        <v>48</v>
      </c>
      <c r="Z7463" t="s">
        <v>55</v>
      </c>
      <c r="AA7463" t="s">
        <v>56</v>
      </c>
      <c r="AB7463">
        <v>1</v>
      </c>
      <c r="AC7463" t="s">
        <v>1512</v>
      </c>
      <c r="AD7463" t="s">
        <v>1690</v>
      </c>
    </row>
    <row r="7464" spans="1:30" ht="14.4" x14ac:dyDescent="0.3">
      <c r="A7464">
        <v>65</v>
      </c>
      <c r="B7464" t="s">
        <v>24</v>
      </c>
      <c r="C7464" t="s">
        <v>1044</v>
      </c>
      <c r="D7464" t="s">
        <v>37</v>
      </c>
      <c r="E7464">
        <v>2007</v>
      </c>
      <c r="F7464" t="s">
        <v>664</v>
      </c>
      <c r="G7464" t="s">
        <v>1045</v>
      </c>
      <c r="H7464" s="3" t="s">
        <v>1046</v>
      </c>
      <c r="I7464" s="8">
        <v>-19.948611</v>
      </c>
      <c r="J7464" s="8">
        <v>-43.903333000000003</v>
      </c>
      <c r="K7464">
        <v>2370000</v>
      </c>
      <c r="L7464" t="s">
        <v>67</v>
      </c>
      <c r="M7464" t="s">
        <v>1040</v>
      </c>
      <c r="N7464" s="25" t="s">
        <v>668</v>
      </c>
      <c r="O7464" s="12">
        <v>1997</v>
      </c>
      <c r="P7464" s="12">
        <v>4</v>
      </c>
      <c r="Q7464" s="12">
        <v>1998</v>
      </c>
      <c r="R7464" s="12">
        <v>3</v>
      </c>
      <c r="S7464">
        <v>12</v>
      </c>
      <c r="T7464" s="7">
        <v>12</v>
      </c>
      <c r="U7464">
        <v>5</v>
      </c>
      <c r="V7464" t="s">
        <v>82</v>
      </c>
      <c r="W7464">
        <f t="shared" si="97"/>
        <v>180</v>
      </c>
      <c r="X7464" s="5">
        <v>1</v>
      </c>
      <c r="Y7464" s="15" t="s">
        <v>48</v>
      </c>
      <c r="Z7464" t="s">
        <v>55</v>
      </c>
      <c r="AA7464" t="s">
        <v>62</v>
      </c>
      <c r="AB7464">
        <v>129</v>
      </c>
      <c r="AC7464" t="s">
        <v>1512</v>
      </c>
      <c r="AD7464" t="s">
        <v>1690</v>
      </c>
    </row>
    <row r="7465" spans="1:30" ht="14.4" x14ac:dyDescent="0.3">
      <c r="A7465">
        <v>65</v>
      </c>
      <c r="B7465" t="s">
        <v>24</v>
      </c>
      <c r="C7465" t="s">
        <v>1044</v>
      </c>
      <c r="D7465" t="s">
        <v>37</v>
      </c>
      <c r="E7465">
        <v>2007</v>
      </c>
      <c r="F7465" t="s">
        <v>664</v>
      </c>
      <c r="G7465" t="s">
        <v>1045</v>
      </c>
      <c r="H7465" s="3" t="s">
        <v>1046</v>
      </c>
      <c r="I7465" s="8">
        <v>-19.948611</v>
      </c>
      <c r="J7465" s="8">
        <v>-43.903333000000003</v>
      </c>
      <c r="K7465">
        <v>2370000</v>
      </c>
      <c r="L7465" t="s">
        <v>67</v>
      </c>
      <c r="M7465" t="s">
        <v>1040</v>
      </c>
      <c r="N7465" s="25" t="s">
        <v>668</v>
      </c>
      <c r="O7465" s="12">
        <v>1997</v>
      </c>
      <c r="P7465" s="12">
        <v>4</v>
      </c>
      <c r="Q7465" s="12">
        <v>1998</v>
      </c>
      <c r="R7465" s="12">
        <v>3</v>
      </c>
      <c r="S7465">
        <v>12</v>
      </c>
      <c r="T7465" s="7">
        <v>12</v>
      </c>
      <c r="U7465">
        <v>5</v>
      </c>
      <c r="V7465" t="s">
        <v>82</v>
      </c>
      <c r="W7465">
        <f t="shared" si="97"/>
        <v>180</v>
      </c>
      <c r="X7465" s="5">
        <v>1</v>
      </c>
      <c r="Y7465" s="15" t="s">
        <v>48</v>
      </c>
      <c r="Z7465" t="s">
        <v>55</v>
      </c>
      <c r="AA7465" t="s">
        <v>379</v>
      </c>
      <c r="AB7465">
        <v>5</v>
      </c>
      <c r="AC7465" t="s">
        <v>1512</v>
      </c>
      <c r="AD7465" t="s">
        <v>1690</v>
      </c>
    </row>
    <row r="7466" spans="1:30" ht="14.4" x14ac:dyDescent="0.3">
      <c r="A7466">
        <v>65</v>
      </c>
      <c r="B7466" t="s">
        <v>24</v>
      </c>
      <c r="C7466" t="s">
        <v>1044</v>
      </c>
      <c r="D7466" t="s">
        <v>37</v>
      </c>
      <c r="E7466">
        <v>2007</v>
      </c>
      <c r="F7466" t="s">
        <v>664</v>
      </c>
      <c r="G7466" t="s">
        <v>1045</v>
      </c>
      <c r="H7466" s="3" t="s">
        <v>1046</v>
      </c>
      <c r="I7466" s="8">
        <v>-19.948611</v>
      </c>
      <c r="J7466" s="8">
        <v>-43.903333000000003</v>
      </c>
      <c r="K7466">
        <v>2370000</v>
      </c>
      <c r="L7466" t="s">
        <v>67</v>
      </c>
      <c r="M7466" t="s">
        <v>1040</v>
      </c>
      <c r="N7466" s="25" t="s">
        <v>668</v>
      </c>
      <c r="O7466" s="12">
        <v>1997</v>
      </c>
      <c r="P7466" s="12">
        <v>4</v>
      </c>
      <c r="Q7466" s="12">
        <v>1998</v>
      </c>
      <c r="R7466" s="12">
        <v>3</v>
      </c>
      <c r="S7466">
        <v>12</v>
      </c>
      <c r="T7466" s="7">
        <v>12</v>
      </c>
      <c r="U7466">
        <v>5</v>
      </c>
      <c r="V7466" t="s">
        <v>82</v>
      </c>
      <c r="W7466">
        <f t="shared" si="97"/>
        <v>180</v>
      </c>
      <c r="X7466" s="5">
        <v>1</v>
      </c>
      <c r="Y7466" s="15" t="s">
        <v>48</v>
      </c>
      <c r="Z7466" t="s">
        <v>55</v>
      </c>
      <c r="AA7466" t="s">
        <v>114</v>
      </c>
      <c r="AB7466">
        <v>1</v>
      </c>
      <c r="AC7466" t="s">
        <v>1512</v>
      </c>
      <c r="AD7466" t="s">
        <v>1690</v>
      </c>
    </row>
    <row r="7467" spans="1:30" ht="14.4" x14ac:dyDescent="0.3">
      <c r="A7467">
        <v>65</v>
      </c>
      <c r="B7467" t="s">
        <v>24</v>
      </c>
      <c r="C7467" t="s">
        <v>1044</v>
      </c>
      <c r="D7467" t="s">
        <v>37</v>
      </c>
      <c r="E7467">
        <v>2007</v>
      </c>
      <c r="F7467" t="s">
        <v>664</v>
      </c>
      <c r="G7467" t="s">
        <v>1045</v>
      </c>
      <c r="H7467" s="3" t="s">
        <v>1046</v>
      </c>
      <c r="I7467" s="8">
        <v>-19.948611</v>
      </c>
      <c r="J7467" s="8">
        <v>-43.903333000000003</v>
      </c>
      <c r="K7467">
        <v>2370000</v>
      </c>
      <c r="L7467" t="s">
        <v>67</v>
      </c>
      <c r="M7467" t="s">
        <v>1040</v>
      </c>
      <c r="N7467" s="25" t="s">
        <v>668</v>
      </c>
      <c r="O7467" s="12">
        <v>1997</v>
      </c>
      <c r="P7467" s="12">
        <v>4</v>
      </c>
      <c r="Q7467" s="12">
        <v>1998</v>
      </c>
      <c r="R7467" s="12">
        <v>3</v>
      </c>
      <c r="S7467">
        <v>12</v>
      </c>
      <c r="T7467" s="7">
        <v>12</v>
      </c>
      <c r="U7467">
        <v>5</v>
      </c>
      <c r="V7467" t="s">
        <v>82</v>
      </c>
      <c r="W7467">
        <f t="shared" si="97"/>
        <v>180</v>
      </c>
      <c r="X7467" s="5">
        <v>1</v>
      </c>
      <c r="Y7467" s="15" t="s">
        <v>48</v>
      </c>
      <c r="Z7467" t="s">
        <v>55</v>
      </c>
      <c r="AA7467" t="s">
        <v>258</v>
      </c>
      <c r="AB7467">
        <v>64</v>
      </c>
      <c r="AC7467" t="s">
        <v>1512</v>
      </c>
      <c r="AD7467" t="s">
        <v>1690</v>
      </c>
    </row>
    <row r="7468" spans="1:30" ht="14.4" x14ac:dyDescent="0.3">
      <c r="A7468">
        <v>65</v>
      </c>
      <c r="B7468" t="s">
        <v>24</v>
      </c>
      <c r="C7468" t="s">
        <v>1044</v>
      </c>
      <c r="D7468" t="s">
        <v>37</v>
      </c>
      <c r="E7468">
        <v>2007</v>
      </c>
      <c r="F7468" t="s">
        <v>664</v>
      </c>
      <c r="G7468" t="s">
        <v>1045</v>
      </c>
      <c r="H7468" s="3" t="s">
        <v>1046</v>
      </c>
      <c r="I7468" s="8">
        <v>-19.948611</v>
      </c>
      <c r="J7468" s="8">
        <v>-43.903333000000003</v>
      </c>
      <c r="K7468">
        <v>2370000</v>
      </c>
      <c r="L7468" t="s">
        <v>67</v>
      </c>
      <c r="M7468" t="s">
        <v>1040</v>
      </c>
      <c r="N7468" s="25" t="s">
        <v>668</v>
      </c>
      <c r="O7468" s="12">
        <v>1997</v>
      </c>
      <c r="P7468" s="12">
        <v>4</v>
      </c>
      <c r="Q7468" s="12">
        <v>1998</v>
      </c>
      <c r="R7468" s="12">
        <v>3</v>
      </c>
      <c r="S7468">
        <v>12</v>
      </c>
      <c r="T7468" s="7">
        <v>12</v>
      </c>
      <c r="U7468">
        <v>5</v>
      </c>
      <c r="V7468" t="s">
        <v>82</v>
      </c>
      <c r="W7468">
        <f t="shared" si="97"/>
        <v>180</v>
      </c>
      <c r="X7468" s="5">
        <v>1</v>
      </c>
      <c r="Y7468" s="15" t="s">
        <v>48</v>
      </c>
      <c r="Z7468" t="s">
        <v>55</v>
      </c>
      <c r="AA7468" t="s">
        <v>70</v>
      </c>
      <c r="AB7468">
        <v>1</v>
      </c>
      <c r="AC7468" t="s">
        <v>1512</v>
      </c>
      <c r="AD7468" t="s">
        <v>1690</v>
      </c>
    </row>
    <row r="7469" spans="1:30" ht="14.4" x14ac:dyDescent="0.3">
      <c r="A7469">
        <v>65</v>
      </c>
      <c r="B7469" t="s">
        <v>24</v>
      </c>
      <c r="C7469" t="s">
        <v>1044</v>
      </c>
      <c r="D7469" t="s">
        <v>37</v>
      </c>
      <c r="E7469">
        <v>2007</v>
      </c>
      <c r="F7469" t="s">
        <v>664</v>
      </c>
      <c r="G7469" t="s">
        <v>1045</v>
      </c>
      <c r="H7469" s="3" t="s">
        <v>1046</v>
      </c>
      <c r="I7469" s="8">
        <v>-19.948611</v>
      </c>
      <c r="J7469" s="8">
        <v>-43.903333000000003</v>
      </c>
      <c r="K7469">
        <v>2370000</v>
      </c>
      <c r="L7469" t="s">
        <v>67</v>
      </c>
      <c r="M7469" t="s">
        <v>1040</v>
      </c>
      <c r="N7469" s="25" t="s">
        <v>668</v>
      </c>
      <c r="O7469" s="12">
        <v>1997</v>
      </c>
      <c r="P7469" s="12">
        <v>4</v>
      </c>
      <c r="Q7469" s="12">
        <v>1998</v>
      </c>
      <c r="R7469" s="12">
        <v>3</v>
      </c>
      <c r="S7469">
        <v>12</v>
      </c>
      <c r="T7469" s="7">
        <v>12</v>
      </c>
      <c r="U7469">
        <v>5</v>
      </c>
      <c r="V7469" t="s">
        <v>82</v>
      </c>
      <c r="W7469">
        <f t="shared" si="97"/>
        <v>180</v>
      </c>
      <c r="X7469" s="5">
        <v>1</v>
      </c>
      <c r="Y7469" s="15" t="s">
        <v>48</v>
      </c>
      <c r="Z7469" t="s">
        <v>55</v>
      </c>
      <c r="AA7469" t="s">
        <v>73</v>
      </c>
      <c r="AB7469">
        <v>20</v>
      </c>
      <c r="AC7469" t="s">
        <v>1512</v>
      </c>
      <c r="AD7469" t="s">
        <v>1690</v>
      </c>
    </row>
    <row r="7470" spans="1:30" ht="14.4" x14ac:dyDescent="0.3">
      <c r="A7470">
        <v>65</v>
      </c>
      <c r="B7470" t="s">
        <v>24</v>
      </c>
      <c r="C7470" t="s">
        <v>1044</v>
      </c>
      <c r="D7470" t="s">
        <v>37</v>
      </c>
      <c r="E7470">
        <v>2007</v>
      </c>
      <c r="F7470" t="s">
        <v>664</v>
      </c>
      <c r="G7470" t="s">
        <v>1045</v>
      </c>
      <c r="H7470" s="3" t="s">
        <v>1046</v>
      </c>
      <c r="I7470" s="8">
        <v>-19.948611</v>
      </c>
      <c r="J7470" s="8">
        <v>-43.903333000000003</v>
      </c>
      <c r="K7470">
        <v>2370000</v>
      </c>
      <c r="L7470" t="s">
        <v>67</v>
      </c>
      <c r="M7470" t="s">
        <v>1040</v>
      </c>
      <c r="N7470" s="25" t="s">
        <v>668</v>
      </c>
      <c r="O7470" s="12">
        <v>1997</v>
      </c>
      <c r="P7470" s="12">
        <v>4</v>
      </c>
      <c r="Q7470" s="12">
        <v>1998</v>
      </c>
      <c r="R7470" s="12">
        <v>3</v>
      </c>
      <c r="S7470">
        <v>12</v>
      </c>
      <c r="T7470" s="7">
        <v>12</v>
      </c>
      <c r="U7470">
        <v>5</v>
      </c>
      <c r="V7470" t="s">
        <v>82</v>
      </c>
      <c r="W7470">
        <f t="shared" si="97"/>
        <v>180</v>
      </c>
      <c r="X7470" s="5">
        <v>1</v>
      </c>
      <c r="Y7470" s="15" t="s">
        <v>48</v>
      </c>
      <c r="Z7470" t="s">
        <v>55</v>
      </c>
      <c r="AA7470" t="s">
        <v>876</v>
      </c>
      <c r="AB7470">
        <v>1</v>
      </c>
      <c r="AC7470" t="s">
        <v>1512</v>
      </c>
      <c r="AD7470" t="s">
        <v>1690</v>
      </c>
    </row>
    <row r="7471" spans="1:30" ht="14.4" x14ac:dyDescent="0.3">
      <c r="A7471">
        <v>65</v>
      </c>
      <c r="B7471" t="s">
        <v>24</v>
      </c>
      <c r="C7471" t="s">
        <v>1044</v>
      </c>
      <c r="D7471" t="s">
        <v>37</v>
      </c>
      <c r="E7471">
        <v>2007</v>
      </c>
      <c r="F7471" t="s">
        <v>664</v>
      </c>
      <c r="G7471" t="s">
        <v>1045</v>
      </c>
      <c r="H7471" s="3" t="s">
        <v>1046</v>
      </c>
      <c r="I7471" s="8">
        <v>-19.948611</v>
      </c>
      <c r="J7471" s="8">
        <v>-43.903333000000003</v>
      </c>
      <c r="K7471">
        <v>2370000</v>
      </c>
      <c r="L7471" t="s">
        <v>67</v>
      </c>
      <c r="M7471" t="s">
        <v>1040</v>
      </c>
      <c r="N7471" s="25" t="s">
        <v>668</v>
      </c>
      <c r="O7471" s="12">
        <v>1997</v>
      </c>
      <c r="P7471" s="12">
        <v>4</v>
      </c>
      <c r="Q7471" s="12">
        <v>1998</v>
      </c>
      <c r="R7471" s="12">
        <v>3</v>
      </c>
      <c r="S7471">
        <v>12</v>
      </c>
      <c r="T7471" s="7">
        <v>12</v>
      </c>
      <c r="U7471">
        <v>5</v>
      </c>
      <c r="V7471" t="s">
        <v>82</v>
      </c>
      <c r="W7471">
        <f t="shared" si="97"/>
        <v>180</v>
      </c>
      <c r="X7471" s="5">
        <v>1</v>
      </c>
      <c r="Y7471" s="15" t="s">
        <v>48</v>
      </c>
      <c r="Z7471" t="s">
        <v>55</v>
      </c>
      <c r="AA7471" t="s">
        <v>76</v>
      </c>
      <c r="AB7471">
        <v>73</v>
      </c>
      <c r="AC7471" t="s">
        <v>1512</v>
      </c>
      <c r="AD7471" t="s">
        <v>1690</v>
      </c>
    </row>
    <row r="7472" spans="1:30" ht="14.4" x14ac:dyDescent="0.3">
      <c r="A7472">
        <v>65</v>
      </c>
      <c r="B7472" t="s">
        <v>24</v>
      </c>
      <c r="C7472" t="s">
        <v>1044</v>
      </c>
      <c r="D7472" t="s">
        <v>37</v>
      </c>
      <c r="E7472">
        <v>2007</v>
      </c>
      <c r="F7472" t="s">
        <v>664</v>
      </c>
      <c r="G7472" t="s">
        <v>1045</v>
      </c>
      <c r="H7472" s="3" t="s">
        <v>1046</v>
      </c>
      <c r="I7472" s="8">
        <v>-19.948611</v>
      </c>
      <c r="J7472" s="8">
        <v>-43.903333000000003</v>
      </c>
      <c r="K7472">
        <v>2370000</v>
      </c>
      <c r="L7472" t="s">
        <v>67</v>
      </c>
      <c r="M7472" t="s">
        <v>1040</v>
      </c>
      <c r="N7472" s="25" t="s">
        <v>668</v>
      </c>
      <c r="O7472" s="12">
        <v>1997</v>
      </c>
      <c r="P7472" s="12">
        <v>4</v>
      </c>
      <c r="Q7472" s="12">
        <v>1998</v>
      </c>
      <c r="R7472" s="12">
        <v>3</v>
      </c>
      <c r="S7472">
        <v>12</v>
      </c>
      <c r="T7472" s="7">
        <v>12</v>
      </c>
      <c r="U7472">
        <v>5</v>
      </c>
      <c r="V7472" t="s">
        <v>82</v>
      </c>
      <c r="W7472">
        <f t="shared" si="97"/>
        <v>180</v>
      </c>
      <c r="X7472" s="5">
        <v>1</v>
      </c>
      <c r="Y7472" s="15" t="s">
        <v>48</v>
      </c>
      <c r="Z7472" t="s">
        <v>55</v>
      </c>
      <c r="AA7472" t="s">
        <v>872</v>
      </c>
      <c r="AB7472">
        <v>0</v>
      </c>
      <c r="AC7472" t="s">
        <v>1512</v>
      </c>
      <c r="AD7472" t="s">
        <v>1690</v>
      </c>
    </row>
    <row r="7473" spans="1:30" ht="14.4" x14ac:dyDescent="0.3">
      <c r="A7473">
        <v>65</v>
      </c>
      <c r="B7473" t="s">
        <v>24</v>
      </c>
      <c r="C7473" t="s">
        <v>1044</v>
      </c>
      <c r="D7473" t="s">
        <v>37</v>
      </c>
      <c r="E7473">
        <v>2007</v>
      </c>
      <c r="F7473" t="s">
        <v>664</v>
      </c>
      <c r="G7473" t="s">
        <v>1045</v>
      </c>
      <c r="H7473" s="3" t="s">
        <v>1046</v>
      </c>
      <c r="I7473" s="8">
        <v>-19.948611</v>
      </c>
      <c r="J7473" s="8">
        <v>-43.903333000000003</v>
      </c>
      <c r="K7473">
        <v>2370000</v>
      </c>
      <c r="L7473" t="s">
        <v>67</v>
      </c>
      <c r="M7473" t="s">
        <v>1040</v>
      </c>
      <c r="N7473" s="25" t="s">
        <v>668</v>
      </c>
      <c r="O7473" s="12">
        <v>1997</v>
      </c>
      <c r="P7473" s="12">
        <v>4</v>
      </c>
      <c r="Q7473" s="12">
        <v>1998</v>
      </c>
      <c r="R7473" s="12">
        <v>3</v>
      </c>
      <c r="S7473">
        <v>12</v>
      </c>
      <c r="T7473" s="7">
        <v>12</v>
      </c>
      <c r="U7473">
        <v>5</v>
      </c>
      <c r="V7473" t="s">
        <v>82</v>
      </c>
      <c r="W7473">
        <f t="shared" si="97"/>
        <v>180</v>
      </c>
      <c r="X7473" s="5">
        <v>1</v>
      </c>
      <c r="Y7473" s="15" t="s">
        <v>48</v>
      </c>
      <c r="Z7473" t="s">
        <v>83</v>
      </c>
      <c r="AA7473" t="s">
        <v>84</v>
      </c>
      <c r="AB7473">
        <v>0</v>
      </c>
      <c r="AC7473" t="s">
        <v>1512</v>
      </c>
      <c r="AD7473" t="s">
        <v>1690</v>
      </c>
    </row>
    <row r="7474" spans="1:30" ht="14.4" x14ac:dyDescent="0.3">
      <c r="A7474">
        <v>65</v>
      </c>
      <c r="B7474" t="s">
        <v>24</v>
      </c>
      <c r="C7474" t="s">
        <v>1044</v>
      </c>
      <c r="D7474" t="s">
        <v>37</v>
      </c>
      <c r="E7474">
        <v>2007</v>
      </c>
      <c r="F7474" t="s">
        <v>664</v>
      </c>
      <c r="G7474" t="s">
        <v>1045</v>
      </c>
      <c r="H7474" s="3" t="s">
        <v>1046</v>
      </c>
      <c r="I7474" s="8">
        <v>-19.948611</v>
      </c>
      <c r="J7474" s="8">
        <v>-43.903333000000003</v>
      </c>
      <c r="K7474">
        <v>2370000</v>
      </c>
      <c r="L7474" t="s">
        <v>67</v>
      </c>
      <c r="M7474" t="s">
        <v>1040</v>
      </c>
      <c r="N7474" s="25" t="s">
        <v>668</v>
      </c>
      <c r="O7474" s="12">
        <v>1997</v>
      </c>
      <c r="P7474" s="12">
        <v>4</v>
      </c>
      <c r="Q7474" s="12">
        <v>1998</v>
      </c>
      <c r="R7474" s="12">
        <v>3</v>
      </c>
      <c r="S7474">
        <v>12</v>
      </c>
      <c r="T7474" s="7">
        <v>12</v>
      </c>
      <c r="U7474">
        <v>5</v>
      </c>
      <c r="V7474" t="s">
        <v>82</v>
      </c>
      <c r="W7474">
        <f t="shared" si="97"/>
        <v>180</v>
      </c>
      <c r="X7474" s="5">
        <v>1</v>
      </c>
      <c r="Y7474" s="15" t="s">
        <v>48</v>
      </c>
      <c r="Z7474" t="s">
        <v>83</v>
      </c>
      <c r="AA7474" t="s">
        <v>87</v>
      </c>
      <c r="AB7474">
        <v>148</v>
      </c>
      <c r="AC7474" t="s">
        <v>1512</v>
      </c>
      <c r="AD7474" t="s">
        <v>1690</v>
      </c>
    </row>
    <row r="7475" spans="1:30" ht="14.4" x14ac:dyDescent="0.3">
      <c r="A7475">
        <v>65</v>
      </c>
      <c r="B7475" t="s">
        <v>24</v>
      </c>
      <c r="C7475" t="s">
        <v>1044</v>
      </c>
      <c r="D7475" t="s">
        <v>37</v>
      </c>
      <c r="E7475">
        <v>2007</v>
      </c>
      <c r="F7475" t="s">
        <v>664</v>
      </c>
      <c r="G7475" t="s">
        <v>1045</v>
      </c>
      <c r="H7475" s="3" t="s">
        <v>1046</v>
      </c>
      <c r="I7475" s="8">
        <v>-19.948611</v>
      </c>
      <c r="J7475" s="8">
        <v>-43.903333000000003</v>
      </c>
      <c r="K7475">
        <v>2370000</v>
      </c>
      <c r="L7475" t="s">
        <v>67</v>
      </c>
      <c r="M7475" t="s">
        <v>1040</v>
      </c>
      <c r="N7475" s="25" t="s">
        <v>668</v>
      </c>
      <c r="O7475" s="12">
        <v>1997</v>
      </c>
      <c r="P7475" s="12">
        <v>4</v>
      </c>
      <c r="Q7475" s="12">
        <v>1998</v>
      </c>
      <c r="R7475" s="12">
        <v>3</v>
      </c>
      <c r="S7475">
        <v>12</v>
      </c>
      <c r="T7475" s="7">
        <v>12</v>
      </c>
      <c r="U7475">
        <v>5</v>
      </c>
      <c r="V7475" t="s">
        <v>82</v>
      </c>
      <c r="W7475">
        <f t="shared" si="97"/>
        <v>180</v>
      </c>
      <c r="X7475" s="5">
        <v>1</v>
      </c>
      <c r="Y7475" s="15" t="s">
        <v>48</v>
      </c>
      <c r="Z7475" t="s">
        <v>90</v>
      </c>
      <c r="AA7475" t="s">
        <v>91</v>
      </c>
      <c r="AB7475">
        <v>4</v>
      </c>
      <c r="AC7475" t="s">
        <v>1512</v>
      </c>
      <c r="AD7475" t="s">
        <v>1690</v>
      </c>
    </row>
    <row r="7476" spans="1:30" ht="14.4" x14ac:dyDescent="0.3">
      <c r="A7476">
        <v>65</v>
      </c>
      <c r="B7476" t="s">
        <v>24</v>
      </c>
      <c r="C7476" t="s">
        <v>1044</v>
      </c>
      <c r="D7476" t="s">
        <v>37</v>
      </c>
      <c r="E7476">
        <v>2007</v>
      </c>
      <c r="F7476" t="s">
        <v>664</v>
      </c>
      <c r="G7476" t="s">
        <v>1047</v>
      </c>
      <c r="H7476" s="3" t="s">
        <v>1048</v>
      </c>
      <c r="I7476" s="8">
        <v>-19.878333000000001</v>
      </c>
      <c r="J7476" s="8">
        <v>-43.971666999999997</v>
      </c>
      <c r="K7476">
        <v>1020000</v>
      </c>
      <c r="L7476" t="s">
        <v>67</v>
      </c>
      <c r="M7476" t="s">
        <v>1040</v>
      </c>
      <c r="N7476" s="25" t="s">
        <v>668</v>
      </c>
      <c r="O7476" s="12">
        <v>1997</v>
      </c>
      <c r="P7476" s="12">
        <v>4</v>
      </c>
      <c r="Q7476" s="12">
        <v>1998</v>
      </c>
      <c r="R7476" s="12">
        <v>3</v>
      </c>
      <c r="S7476">
        <v>12</v>
      </c>
      <c r="T7476" s="7">
        <v>12</v>
      </c>
      <c r="U7476">
        <v>5</v>
      </c>
      <c r="V7476" t="s">
        <v>82</v>
      </c>
      <c r="W7476">
        <f t="shared" si="97"/>
        <v>180</v>
      </c>
      <c r="X7476" s="5">
        <v>1</v>
      </c>
      <c r="Y7476" s="15" t="s">
        <v>48</v>
      </c>
      <c r="Z7476" t="s">
        <v>55</v>
      </c>
      <c r="AA7476" t="s">
        <v>1065</v>
      </c>
      <c r="AB7476">
        <v>8</v>
      </c>
      <c r="AC7476" t="s">
        <v>1512</v>
      </c>
      <c r="AD7476" t="s">
        <v>1690</v>
      </c>
    </row>
    <row r="7477" spans="1:30" ht="14.4" x14ac:dyDescent="0.3">
      <c r="A7477">
        <v>65</v>
      </c>
      <c r="B7477" t="s">
        <v>24</v>
      </c>
      <c r="C7477" t="s">
        <v>1044</v>
      </c>
      <c r="D7477" t="s">
        <v>37</v>
      </c>
      <c r="E7477">
        <v>2007</v>
      </c>
      <c r="F7477" t="s">
        <v>664</v>
      </c>
      <c r="G7477" t="s">
        <v>1047</v>
      </c>
      <c r="H7477" s="3" t="s">
        <v>1048</v>
      </c>
      <c r="I7477" s="8">
        <v>-19.878333000000001</v>
      </c>
      <c r="J7477" s="8">
        <v>-43.971666999999997</v>
      </c>
      <c r="K7477">
        <v>1020000</v>
      </c>
      <c r="L7477" t="s">
        <v>67</v>
      </c>
      <c r="M7477" t="s">
        <v>1040</v>
      </c>
      <c r="N7477" s="25" t="s">
        <v>668</v>
      </c>
      <c r="O7477" s="12">
        <v>1997</v>
      </c>
      <c r="P7477" s="12">
        <v>4</v>
      </c>
      <c r="Q7477" s="12">
        <v>1998</v>
      </c>
      <c r="R7477" s="12">
        <v>3</v>
      </c>
      <c r="S7477">
        <v>12</v>
      </c>
      <c r="T7477" s="7">
        <v>12</v>
      </c>
      <c r="U7477">
        <v>5</v>
      </c>
      <c r="V7477" t="s">
        <v>82</v>
      </c>
      <c r="W7477">
        <f t="shared" si="97"/>
        <v>180</v>
      </c>
      <c r="X7477" s="5">
        <v>1</v>
      </c>
      <c r="Y7477" s="15" t="s">
        <v>48</v>
      </c>
      <c r="Z7477" t="s">
        <v>55</v>
      </c>
      <c r="AA7477" t="s">
        <v>56</v>
      </c>
      <c r="AB7477">
        <v>3</v>
      </c>
      <c r="AC7477" t="s">
        <v>1512</v>
      </c>
      <c r="AD7477" t="s">
        <v>1690</v>
      </c>
    </row>
    <row r="7478" spans="1:30" ht="14.4" x14ac:dyDescent="0.3">
      <c r="A7478">
        <v>65</v>
      </c>
      <c r="B7478" t="s">
        <v>24</v>
      </c>
      <c r="C7478" t="s">
        <v>1044</v>
      </c>
      <c r="D7478" t="s">
        <v>37</v>
      </c>
      <c r="E7478">
        <v>2007</v>
      </c>
      <c r="F7478" t="s">
        <v>664</v>
      </c>
      <c r="G7478" t="s">
        <v>1047</v>
      </c>
      <c r="H7478" s="3" t="s">
        <v>1048</v>
      </c>
      <c r="I7478" s="8">
        <v>-19.878333000000001</v>
      </c>
      <c r="J7478" s="8">
        <v>-43.971666999999997</v>
      </c>
      <c r="K7478">
        <v>1020000</v>
      </c>
      <c r="L7478" t="s">
        <v>67</v>
      </c>
      <c r="M7478" t="s">
        <v>1040</v>
      </c>
      <c r="N7478" s="25" t="s">
        <v>668</v>
      </c>
      <c r="O7478" s="12">
        <v>1997</v>
      </c>
      <c r="P7478" s="12">
        <v>4</v>
      </c>
      <c r="Q7478" s="12">
        <v>1998</v>
      </c>
      <c r="R7478" s="12">
        <v>3</v>
      </c>
      <c r="S7478">
        <v>12</v>
      </c>
      <c r="T7478" s="7">
        <v>12</v>
      </c>
      <c r="U7478">
        <v>5</v>
      </c>
      <c r="V7478" t="s">
        <v>82</v>
      </c>
      <c r="W7478">
        <f t="shared" si="97"/>
        <v>180</v>
      </c>
      <c r="X7478" s="5">
        <v>1</v>
      </c>
      <c r="Y7478" s="15" t="s">
        <v>48</v>
      </c>
      <c r="Z7478" t="s">
        <v>55</v>
      </c>
      <c r="AA7478" t="s">
        <v>62</v>
      </c>
      <c r="AB7478">
        <v>20</v>
      </c>
      <c r="AC7478" t="s">
        <v>1512</v>
      </c>
      <c r="AD7478" t="s">
        <v>1690</v>
      </c>
    </row>
    <row r="7479" spans="1:30" ht="14.4" x14ac:dyDescent="0.3">
      <c r="A7479">
        <v>65</v>
      </c>
      <c r="B7479" t="s">
        <v>24</v>
      </c>
      <c r="C7479" t="s">
        <v>1044</v>
      </c>
      <c r="D7479" t="s">
        <v>37</v>
      </c>
      <c r="E7479">
        <v>2007</v>
      </c>
      <c r="F7479" t="s">
        <v>664</v>
      </c>
      <c r="G7479" t="s">
        <v>1047</v>
      </c>
      <c r="H7479" s="3" t="s">
        <v>1048</v>
      </c>
      <c r="I7479" s="8">
        <v>-19.878333000000001</v>
      </c>
      <c r="J7479" s="8">
        <v>-43.971666999999997</v>
      </c>
      <c r="K7479">
        <v>1020000</v>
      </c>
      <c r="L7479" t="s">
        <v>67</v>
      </c>
      <c r="M7479" t="s">
        <v>1040</v>
      </c>
      <c r="N7479" s="25" t="s">
        <v>668</v>
      </c>
      <c r="O7479" s="12">
        <v>1997</v>
      </c>
      <c r="P7479" s="12">
        <v>4</v>
      </c>
      <c r="Q7479" s="12">
        <v>1998</v>
      </c>
      <c r="R7479" s="12">
        <v>3</v>
      </c>
      <c r="S7479">
        <v>12</v>
      </c>
      <c r="T7479" s="7">
        <v>12</v>
      </c>
      <c r="U7479">
        <v>5</v>
      </c>
      <c r="V7479" t="s">
        <v>82</v>
      </c>
      <c r="W7479">
        <f t="shared" si="97"/>
        <v>180</v>
      </c>
      <c r="X7479" s="5">
        <v>1</v>
      </c>
      <c r="Y7479" s="15" t="s">
        <v>48</v>
      </c>
      <c r="Z7479" t="s">
        <v>55</v>
      </c>
      <c r="AA7479" t="s">
        <v>379</v>
      </c>
      <c r="AB7479">
        <v>0</v>
      </c>
      <c r="AC7479" t="s">
        <v>1512</v>
      </c>
      <c r="AD7479" t="s">
        <v>1690</v>
      </c>
    </row>
    <row r="7480" spans="1:30" ht="14.4" x14ac:dyDescent="0.3">
      <c r="A7480">
        <v>65</v>
      </c>
      <c r="B7480" t="s">
        <v>24</v>
      </c>
      <c r="C7480" t="s">
        <v>1044</v>
      </c>
      <c r="D7480" t="s">
        <v>37</v>
      </c>
      <c r="E7480">
        <v>2007</v>
      </c>
      <c r="F7480" t="s">
        <v>664</v>
      </c>
      <c r="G7480" t="s">
        <v>1047</v>
      </c>
      <c r="H7480" s="3" t="s">
        <v>1048</v>
      </c>
      <c r="I7480" s="8">
        <v>-19.878333000000001</v>
      </c>
      <c r="J7480" s="8">
        <v>-43.971666999999997</v>
      </c>
      <c r="K7480">
        <v>1020000</v>
      </c>
      <c r="L7480" t="s">
        <v>67</v>
      </c>
      <c r="M7480" t="s">
        <v>1040</v>
      </c>
      <c r="N7480" s="25" t="s">
        <v>668</v>
      </c>
      <c r="O7480" s="12">
        <v>1997</v>
      </c>
      <c r="P7480" s="12">
        <v>4</v>
      </c>
      <c r="Q7480" s="12">
        <v>1998</v>
      </c>
      <c r="R7480" s="12">
        <v>3</v>
      </c>
      <c r="S7480">
        <v>12</v>
      </c>
      <c r="T7480" s="7">
        <v>12</v>
      </c>
      <c r="U7480">
        <v>5</v>
      </c>
      <c r="V7480" t="s">
        <v>82</v>
      </c>
      <c r="W7480">
        <f t="shared" si="97"/>
        <v>180</v>
      </c>
      <c r="X7480" s="5">
        <v>1</v>
      </c>
      <c r="Y7480" s="15" t="s">
        <v>48</v>
      </c>
      <c r="Z7480" t="s">
        <v>55</v>
      </c>
      <c r="AA7480" t="s">
        <v>114</v>
      </c>
      <c r="AB7480">
        <v>0</v>
      </c>
      <c r="AC7480" t="s">
        <v>1512</v>
      </c>
      <c r="AD7480" t="s">
        <v>1690</v>
      </c>
    </row>
    <row r="7481" spans="1:30" ht="14.4" x14ac:dyDescent="0.3">
      <c r="A7481">
        <v>65</v>
      </c>
      <c r="B7481" t="s">
        <v>24</v>
      </c>
      <c r="C7481" t="s">
        <v>1044</v>
      </c>
      <c r="D7481" t="s">
        <v>37</v>
      </c>
      <c r="E7481">
        <v>2007</v>
      </c>
      <c r="F7481" t="s">
        <v>664</v>
      </c>
      <c r="G7481" t="s">
        <v>1047</v>
      </c>
      <c r="H7481" s="3" t="s">
        <v>1048</v>
      </c>
      <c r="I7481" s="8">
        <v>-19.878333000000001</v>
      </c>
      <c r="J7481" s="8">
        <v>-43.971666999999997</v>
      </c>
      <c r="K7481">
        <v>1020000</v>
      </c>
      <c r="L7481" t="s">
        <v>67</v>
      </c>
      <c r="M7481" t="s">
        <v>1040</v>
      </c>
      <c r="N7481" s="25" t="s">
        <v>668</v>
      </c>
      <c r="O7481" s="12">
        <v>1997</v>
      </c>
      <c r="P7481" s="12">
        <v>4</v>
      </c>
      <c r="Q7481" s="12">
        <v>1998</v>
      </c>
      <c r="R7481" s="12">
        <v>3</v>
      </c>
      <c r="S7481">
        <v>12</v>
      </c>
      <c r="T7481" s="7">
        <v>12</v>
      </c>
      <c r="U7481">
        <v>5</v>
      </c>
      <c r="V7481" t="s">
        <v>82</v>
      </c>
      <c r="W7481">
        <f t="shared" si="97"/>
        <v>180</v>
      </c>
      <c r="X7481" s="5">
        <v>1</v>
      </c>
      <c r="Y7481" s="15" t="s">
        <v>48</v>
      </c>
      <c r="Z7481" t="s">
        <v>55</v>
      </c>
      <c r="AA7481" t="s">
        <v>258</v>
      </c>
      <c r="AB7481">
        <v>3</v>
      </c>
      <c r="AC7481" t="s">
        <v>1512</v>
      </c>
      <c r="AD7481" t="s">
        <v>1690</v>
      </c>
    </row>
    <row r="7482" spans="1:30" ht="14.4" x14ac:dyDescent="0.3">
      <c r="A7482">
        <v>65</v>
      </c>
      <c r="B7482" t="s">
        <v>24</v>
      </c>
      <c r="C7482" t="s">
        <v>1044</v>
      </c>
      <c r="D7482" t="s">
        <v>37</v>
      </c>
      <c r="E7482">
        <v>2007</v>
      </c>
      <c r="F7482" t="s">
        <v>664</v>
      </c>
      <c r="G7482" t="s">
        <v>1047</v>
      </c>
      <c r="H7482" s="3" t="s">
        <v>1048</v>
      </c>
      <c r="I7482" s="8">
        <v>-19.878333000000001</v>
      </c>
      <c r="J7482" s="8">
        <v>-43.971666999999997</v>
      </c>
      <c r="K7482">
        <v>1020000</v>
      </c>
      <c r="L7482" t="s">
        <v>67</v>
      </c>
      <c r="M7482" t="s">
        <v>1040</v>
      </c>
      <c r="N7482" s="25" t="s">
        <v>668</v>
      </c>
      <c r="O7482" s="12">
        <v>1997</v>
      </c>
      <c r="P7482" s="12">
        <v>4</v>
      </c>
      <c r="Q7482" s="12">
        <v>1998</v>
      </c>
      <c r="R7482" s="12">
        <v>3</v>
      </c>
      <c r="S7482">
        <v>12</v>
      </c>
      <c r="T7482" s="7">
        <v>12</v>
      </c>
      <c r="U7482">
        <v>5</v>
      </c>
      <c r="V7482" t="s">
        <v>82</v>
      </c>
      <c r="W7482">
        <f t="shared" si="97"/>
        <v>180</v>
      </c>
      <c r="X7482" s="5">
        <v>1</v>
      </c>
      <c r="Y7482" s="15" t="s">
        <v>48</v>
      </c>
      <c r="Z7482" t="s">
        <v>55</v>
      </c>
      <c r="AA7482" t="s">
        <v>70</v>
      </c>
      <c r="AB7482">
        <v>2</v>
      </c>
      <c r="AC7482" t="s">
        <v>1512</v>
      </c>
      <c r="AD7482" t="s">
        <v>1690</v>
      </c>
    </row>
    <row r="7483" spans="1:30" ht="14.4" x14ac:dyDescent="0.3">
      <c r="A7483">
        <v>65</v>
      </c>
      <c r="B7483" t="s">
        <v>24</v>
      </c>
      <c r="C7483" t="s">
        <v>1044</v>
      </c>
      <c r="D7483" t="s">
        <v>37</v>
      </c>
      <c r="E7483">
        <v>2007</v>
      </c>
      <c r="F7483" t="s">
        <v>664</v>
      </c>
      <c r="G7483" t="s">
        <v>1047</v>
      </c>
      <c r="H7483" s="3" t="s">
        <v>1048</v>
      </c>
      <c r="I7483" s="8">
        <v>-19.878333000000001</v>
      </c>
      <c r="J7483" s="8">
        <v>-43.971666999999997</v>
      </c>
      <c r="K7483">
        <v>1020000</v>
      </c>
      <c r="L7483" t="s">
        <v>67</v>
      </c>
      <c r="M7483" t="s">
        <v>1040</v>
      </c>
      <c r="N7483" s="25" t="s">
        <v>668</v>
      </c>
      <c r="O7483" s="12">
        <v>1997</v>
      </c>
      <c r="P7483" s="12">
        <v>4</v>
      </c>
      <c r="Q7483" s="12">
        <v>1998</v>
      </c>
      <c r="R7483" s="12">
        <v>3</v>
      </c>
      <c r="S7483">
        <v>12</v>
      </c>
      <c r="T7483" s="7">
        <v>12</v>
      </c>
      <c r="U7483">
        <v>5</v>
      </c>
      <c r="V7483" t="s">
        <v>82</v>
      </c>
      <c r="W7483">
        <f t="shared" si="97"/>
        <v>180</v>
      </c>
      <c r="X7483" s="5">
        <v>1</v>
      </c>
      <c r="Y7483" s="15" t="s">
        <v>48</v>
      </c>
      <c r="Z7483" t="s">
        <v>55</v>
      </c>
      <c r="AA7483" t="s">
        <v>73</v>
      </c>
      <c r="AB7483">
        <v>47</v>
      </c>
      <c r="AC7483" t="s">
        <v>1512</v>
      </c>
      <c r="AD7483" t="s">
        <v>1690</v>
      </c>
    </row>
    <row r="7484" spans="1:30" ht="14.4" x14ac:dyDescent="0.3">
      <c r="A7484">
        <v>65</v>
      </c>
      <c r="B7484" t="s">
        <v>24</v>
      </c>
      <c r="C7484" t="s">
        <v>1044</v>
      </c>
      <c r="D7484" t="s">
        <v>37</v>
      </c>
      <c r="E7484">
        <v>2007</v>
      </c>
      <c r="F7484" t="s">
        <v>664</v>
      </c>
      <c r="G7484" t="s">
        <v>1047</v>
      </c>
      <c r="H7484" s="3" t="s">
        <v>1048</v>
      </c>
      <c r="I7484" s="8">
        <v>-19.878333000000001</v>
      </c>
      <c r="J7484" s="8">
        <v>-43.971666999999997</v>
      </c>
      <c r="K7484">
        <v>1020000</v>
      </c>
      <c r="L7484" t="s">
        <v>67</v>
      </c>
      <c r="M7484" t="s">
        <v>1040</v>
      </c>
      <c r="N7484" s="25" t="s">
        <v>668</v>
      </c>
      <c r="O7484" s="12">
        <v>1997</v>
      </c>
      <c r="P7484" s="12">
        <v>4</v>
      </c>
      <c r="Q7484" s="12">
        <v>1998</v>
      </c>
      <c r="R7484" s="12">
        <v>3</v>
      </c>
      <c r="S7484">
        <v>12</v>
      </c>
      <c r="T7484" s="7">
        <v>12</v>
      </c>
      <c r="U7484">
        <v>5</v>
      </c>
      <c r="V7484" t="s">
        <v>82</v>
      </c>
      <c r="W7484">
        <f t="shared" si="97"/>
        <v>180</v>
      </c>
      <c r="X7484" s="5">
        <v>1</v>
      </c>
      <c r="Y7484" s="15" t="s">
        <v>48</v>
      </c>
      <c r="Z7484" t="s">
        <v>55</v>
      </c>
      <c r="AA7484" t="s">
        <v>876</v>
      </c>
      <c r="AB7484">
        <v>0</v>
      </c>
      <c r="AC7484" t="s">
        <v>1512</v>
      </c>
      <c r="AD7484" t="s">
        <v>1690</v>
      </c>
    </row>
    <row r="7485" spans="1:30" ht="14.4" x14ac:dyDescent="0.3">
      <c r="A7485">
        <v>65</v>
      </c>
      <c r="B7485" t="s">
        <v>24</v>
      </c>
      <c r="C7485" t="s">
        <v>1044</v>
      </c>
      <c r="D7485" t="s">
        <v>37</v>
      </c>
      <c r="E7485">
        <v>2007</v>
      </c>
      <c r="F7485" t="s">
        <v>664</v>
      </c>
      <c r="G7485" t="s">
        <v>1047</v>
      </c>
      <c r="H7485" s="3" t="s">
        <v>1048</v>
      </c>
      <c r="I7485" s="8">
        <v>-19.878333000000001</v>
      </c>
      <c r="J7485" s="8">
        <v>-43.971666999999997</v>
      </c>
      <c r="K7485">
        <v>1020000</v>
      </c>
      <c r="L7485" t="s">
        <v>67</v>
      </c>
      <c r="M7485" t="s">
        <v>1040</v>
      </c>
      <c r="N7485" s="25" t="s">
        <v>668</v>
      </c>
      <c r="O7485" s="12">
        <v>1997</v>
      </c>
      <c r="P7485" s="12">
        <v>4</v>
      </c>
      <c r="Q7485" s="12">
        <v>1998</v>
      </c>
      <c r="R7485" s="12">
        <v>3</v>
      </c>
      <c r="S7485">
        <v>12</v>
      </c>
      <c r="T7485" s="7">
        <v>12</v>
      </c>
      <c r="U7485">
        <v>5</v>
      </c>
      <c r="V7485" t="s">
        <v>82</v>
      </c>
      <c r="W7485">
        <f t="shared" si="97"/>
        <v>180</v>
      </c>
      <c r="X7485" s="5">
        <v>1</v>
      </c>
      <c r="Y7485" s="15" t="s">
        <v>48</v>
      </c>
      <c r="Z7485" t="s">
        <v>55</v>
      </c>
      <c r="AA7485" t="s">
        <v>76</v>
      </c>
      <c r="AB7485">
        <v>10</v>
      </c>
      <c r="AC7485" t="s">
        <v>1512</v>
      </c>
      <c r="AD7485" t="s">
        <v>1690</v>
      </c>
    </row>
    <row r="7486" spans="1:30" ht="14.4" x14ac:dyDescent="0.3">
      <c r="A7486">
        <v>65</v>
      </c>
      <c r="B7486" t="s">
        <v>24</v>
      </c>
      <c r="C7486" t="s">
        <v>1044</v>
      </c>
      <c r="D7486" t="s">
        <v>37</v>
      </c>
      <c r="E7486">
        <v>2007</v>
      </c>
      <c r="F7486" t="s">
        <v>664</v>
      </c>
      <c r="G7486" t="s">
        <v>1047</v>
      </c>
      <c r="H7486" s="3" t="s">
        <v>1048</v>
      </c>
      <c r="I7486" s="8">
        <v>-19.878333000000001</v>
      </c>
      <c r="J7486" s="8">
        <v>-43.971666999999997</v>
      </c>
      <c r="K7486">
        <v>1020000</v>
      </c>
      <c r="L7486" t="s">
        <v>67</v>
      </c>
      <c r="M7486" t="s">
        <v>1040</v>
      </c>
      <c r="N7486" s="25" t="s">
        <v>668</v>
      </c>
      <c r="O7486" s="12">
        <v>1997</v>
      </c>
      <c r="P7486" s="12">
        <v>4</v>
      </c>
      <c r="Q7486" s="12">
        <v>1998</v>
      </c>
      <c r="R7486" s="12">
        <v>3</v>
      </c>
      <c r="S7486">
        <v>12</v>
      </c>
      <c r="T7486" s="7">
        <v>12</v>
      </c>
      <c r="U7486">
        <v>5</v>
      </c>
      <c r="V7486" t="s">
        <v>82</v>
      </c>
      <c r="W7486">
        <f t="shared" si="97"/>
        <v>180</v>
      </c>
      <c r="X7486" s="5">
        <v>1</v>
      </c>
      <c r="Y7486" s="15" t="s">
        <v>48</v>
      </c>
      <c r="Z7486" t="s">
        <v>55</v>
      </c>
      <c r="AA7486" t="s">
        <v>872</v>
      </c>
      <c r="AB7486">
        <v>0</v>
      </c>
      <c r="AC7486" t="s">
        <v>1512</v>
      </c>
      <c r="AD7486" t="s">
        <v>1690</v>
      </c>
    </row>
    <row r="7487" spans="1:30" ht="14.4" x14ac:dyDescent="0.3">
      <c r="A7487">
        <v>65</v>
      </c>
      <c r="B7487" t="s">
        <v>24</v>
      </c>
      <c r="C7487" t="s">
        <v>1044</v>
      </c>
      <c r="D7487" t="s">
        <v>37</v>
      </c>
      <c r="E7487">
        <v>2007</v>
      </c>
      <c r="F7487" t="s">
        <v>664</v>
      </c>
      <c r="G7487" t="s">
        <v>1047</v>
      </c>
      <c r="H7487" s="3" t="s">
        <v>1048</v>
      </c>
      <c r="I7487" s="8">
        <v>-19.878333000000001</v>
      </c>
      <c r="J7487" s="8">
        <v>-43.971666999999997</v>
      </c>
      <c r="K7487">
        <v>1020000</v>
      </c>
      <c r="L7487" t="s">
        <v>67</v>
      </c>
      <c r="M7487" t="s">
        <v>1040</v>
      </c>
      <c r="N7487" s="25" t="s">
        <v>668</v>
      </c>
      <c r="O7487" s="12">
        <v>1997</v>
      </c>
      <c r="P7487" s="12">
        <v>4</v>
      </c>
      <c r="Q7487" s="12">
        <v>1998</v>
      </c>
      <c r="R7487" s="12">
        <v>3</v>
      </c>
      <c r="S7487">
        <v>12</v>
      </c>
      <c r="T7487" s="7">
        <v>12</v>
      </c>
      <c r="U7487">
        <v>5</v>
      </c>
      <c r="V7487" t="s">
        <v>82</v>
      </c>
      <c r="W7487">
        <f t="shared" si="97"/>
        <v>180</v>
      </c>
      <c r="X7487" s="5">
        <v>1</v>
      </c>
      <c r="Y7487" s="15" t="s">
        <v>48</v>
      </c>
      <c r="Z7487" t="s">
        <v>83</v>
      </c>
      <c r="AA7487" t="s">
        <v>84</v>
      </c>
      <c r="AB7487">
        <v>1</v>
      </c>
      <c r="AC7487" t="s">
        <v>1512</v>
      </c>
      <c r="AD7487" t="s">
        <v>1690</v>
      </c>
    </row>
    <row r="7488" spans="1:30" ht="14.4" x14ac:dyDescent="0.3">
      <c r="A7488">
        <v>65</v>
      </c>
      <c r="B7488" t="s">
        <v>24</v>
      </c>
      <c r="C7488" t="s">
        <v>1044</v>
      </c>
      <c r="D7488" t="s">
        <v>37</v>
      </c>
      <c r="E7488">
        <v>2007</v>
      </c>
      <c r="F7488" t="s">
        <v>664</v>
      </c>
      <c r="G7488" t="s">
        <v>1047</v>
      </c>
      <c r="H7488" s="3" t="s">
        <v>1048</v>
      </c>
      <c r="I7488" s="8">
        <v>-19.878333000000001</v>
      </c>
      <c r="J7488" s="8">
        <v>-43.971666999999997</v>
      </c>
      <c r="K7488">
        <v>1020000</v>
      </c>
      <c r="L7488" t="s">
        <v>67</v>
      </c>
      <c r="M7488" t="s">
        <v>1040</v>
      </c>
      <c r="N7488" s="25" t="s">
        <v>668</v>
      </c>
      <c r="O7488" s="12">
        <v>1997</v>
      </c>
      <c r="P7488" s="12">
        <v>4</v>
      </c>
      <c r="Q7488" s="12">
        <v>1998</v>
      </c>
      <c r="R7488" s="12">
        <v>3</v>
      </c>
      <c r="S7488">
        <v>12</v>
      </c>
      <c r="T7488" s="7">
        <v>12</v>
      </c>
      <c r="U7488">
        <v>5</v>
      </c>
      <c r="V7488" t="s">
        <v>82</v>
      </c>
      <c r="W7488">
        <f t="shared" si="97"/>
        <v>180</v>
      </c>
      <c r="X7488" s="5">
        <v>1</v>
      </c>
      <c r="Y7488" s="15" t="s">
        <v>48</v>
      </c>
      <c r="Z7488" t="s">
        <v>83</v>
      </c>
      <c r="AA7488" t="s">
        <v>87</v>
      </c>
      <c r="AB7488">
        <v>159</v>
      </c>
      <c r="AC7488" t="s">
        <v>1512</v>
      </c>
      <c r="AD7488" t="s">
        <v>1690</v>
      </c>
    </row>
    <row r="7489" spans="1:30" ht="14.4" x14ac:dyDescent="0.3">
      <c r="A7489">
        <v>65</v>
      </c>
      <c r="B7489" t="s">
        <v>24</v>
      </c>
      <c r="C7489" t="s">
        <v>1044</v>
      </c>
      <c r="D7489" t="s">
        <v>37</v>
      </c>
      <c r="E7489">
        <v>2007</v>
      </c>
      <c r="F7489" t="s">
        <v>664</v>
      </c>
      <c r="G7489" t="s">
        <v>1047</v>
      </c>
      <c r="H7489" s="3" t="s">
        <v>1048</v>
      </c>
      <c r="I7489" s="8">
        <v>-19.878333000000001</v>
      </c>
      <c r="J7489" s="8">
        <v>-43.971666999999997</v>
      </c>
      <c r="K7489">
        <v>1020000</v>
      </c>
      <c r="L7489" t="s">
        <v>67</v>
      </c>
      <c r="M7489" t="s">
        <v>1040</v>
      </c>
      <c r="N7489" s="25" t="s">
        <v>668</v>
      </c>
      <c r="O7489" s="12">
        <v>1997</v>
      </c>
      <c r="P7489" s="12">
        <v>4</v>
      </c>
      <c r="Q7489" s="12">
        <v>1998</v>
      </c>
      <c r="R7489" s="12">
        <v>3</v>
      </c>
      <c r="S7489">
        <v>12</v>
      </c>
      <c r="T7489" s="7">
        <v>12</v>
      </c>
      <c r="U7489">
        <v>5</v>
      </c>
      <c r="V7489" t="s">
        <v>82</v>
      </c>
      <c r="W7489">
        <f t="shared" si="97"/>
        <v>180</v>
      </c>
      <c r="X7489" s="5">
        <v>1</v>
      </c>
      <c r="Y7489" s="15" t="s">
        <v>48</v>
      </c>
      <c r="Z7489" t="s">
        <v>90</v>
      </c>
      <c r="AA7489" t="s">
        <v>91</v>
      </c>
      <c r="AB7489">
        <v>6</v>
      </c>
      <c r="AC7489" t="s">
        <v>1512</v>
      </c>
      <c r="AD7489" t="s">
        <v>1690</v>
      </c>
    </row>
    <row r="7490" spans="1:30" ht="14.4" x14ac:dyDescent="0.3">
      <c r="A7490">
        <v>65</v>
      </c>
      <c r="B7490" t="s">
        <v>24</v>
      </c>
      <c r="C7490" t="s">
        <v>1044</v>
      </c>
      <c r="D7490" t="s">
        <v>37</v>
      </c>
      <c r="E7490">
        <v>2007</v>
      </c>
      <c r="F7490" t="s">
        <v>664</v>
      </c>
      <c r="G7490" t="s">
        <v>1049</v>
      </c>
      <c r="H7490" s="3" t="s">
        <v>1050</v>
      </c>
      <c r="I7490" s="8">
        <v>-19.890277999999999</v>
      </c>
      <c r="J7490" s="8">
        <v>-43.913055999999997</v>
      </c>
      <c r="K7490">
        <v>600000</v>
      </c>
      <c r="L7490" t="s">
        <v>67</v>
      </c>
      <c r="M7490" t="s">
        <v>1040</v>
      </c>
      <c r="N7490" s="25" t="s">
        <v>668</v>
      </c>
      <c r="O7490" s="12">
        <v>1997</v>
      </c>
      <c r="P7490" s="12">
        <v>4</v>
      </c>
      <c r="Q7490" s="12">
        <v>1998</v>
      </c>
      <c r="R7490" s="12">
        <v>3</v>
      </c>
      <c r="S7490">
        <v>12</v>
      </c>
      <c r="T7490" s="7">
        <v>12</v>
      </c>
      <c r="U7490">
        <v>5</v>
      </c>
      <c r="V7490" t="s">
        <v>82</v>
      </c>
      <c r="W7490">
        <f t="shared" si="97"/>
        <v>180</v>
      </c>
      <c r="X7490" s="5">
        <v>1</v>
      </c>
      <c r="Y7490" s="15" t="s">
        <v>48</v>
      </c>
      <c r="Z7490" t="s">
        <v>55</v>
      </c>
      <c r="AA7490" t="s">
        <v>1065</v>
      </c>
      <c r="AB7490">
        <v>42</v>
      </c>
      <c r="AC7490" t="s">
        <v>1512</v>
      </c>
      <c r="AD7490" t="s">
        <v>1690</v>
      </c>
    </row>
    <row r="7491" spans="1:30" ht="14.4" x14ac:dyDescent="0.3">
      <c r="A7491">
        <v>65</v>
      </c>
      <c r="B7491" t="s">
        <v>24</v>
      </c>
      <c r="C7491" t="s">
        <v>1044</v>
      </c>
      <c r="D7491" t="s">
        <v>37</v>
      </c>
      <c r="E7491">
        <v>2007</v>
      </c>
      <c r="F7491" t="s">
        <v>664</v>
      </c>
      <c r="G7491" t="s">
        <v>1049</v>
      </c>
      <c r="H7491" s="3" t="s">
        <v>1050</v>
      </c>
      <c r="I7491" s="8">
        <v>-19.890277999999999</v>
      </c>
      <c r="J7491" s="8">
        <v>-43.913055999999997</v>
      </c>
      <c r="K7491">
        <v>600000</v>
      </c>
      <c r="L7491" t="s">
        <v>67</v>
      </c>
      <c r="M7491" t="s">
        <v>1040</v>
      </c>
      <c r="N7491" s="25" t="s">
        <v>668</v>
      </c>
      <c r="O7491" s="12">
        <v>1997</v>
      </c>
      <c r="P7491" s="12">
        <v>4</v>
      </c>
      <c r="Q7491" s="12">
        <v>1998</v>
      </c>
      <c r="R7491" s="12">
        <v>3</v>
      </c>
      <c r="S7491">
        <v>12</v>
      </c>
      <c r="T7491" s="7">
        <v>12</v>
      </c>
      <c r="U7491">
        <v>5</v>
      </c>
      <c r="V7491" t="s">
        <v>82</v>
      </c>
      <c r="W7491">
        <f t="shared" si="97"/>
        <v>180</v>
      </c>
      <c r="X7491" s="5">
        <v>1</v>
      </c>
      <c r="Y7491" s="15" t="s">
        <v>48</v>
      </c>
      <c r="Z7491" t="s">
        <v>55</v>
      </c>
      <c r="AA7491" t="s">
        <v>56</v>
      </c>
      <c r="AB7491">
        <v>0</v>
      </c>
      <c r="AC7491" t="s">
        <v>1512</v>
      </c>
      <c r="AD7491" t="s">
        <v>1690</v>
      </c>
    </row>
    <row r="7492" spans="1:30" ht="14.4" x14ac:dyDescent="0.3">
      <c r="A7492">
        <v>65</v>
      </c>
      <c r="B7492" t="s">
        <v>24</v>
      </c>
      <c r="C7492" t="s">
        <v>1044</v>
      </c>
      <c r="D7492" t="s">
        <v>37</v>
      </c>
      <c r="E7492">
        <v>2007</v>
      </c>
      <c r="F7492" t="s">
        <v>664</v>
      </c>
      <c r="G7492" t="s">
        <v>1049</v>
      </c>
      <c r="H7492" s="3" t="s">
        <v>1050</v>
      </c>
      <c r="I7492" s="8">
        <v>-19.890277999999999</v>
      </c>
      <c r="J7492" s="8">
        <v>-43.913055999999997</v>
      </c>
      <c r="K7492">
        <v>600000</v>
      </c>
      <c r="L7492" t="s">
        <v>67</v>
      </c>
      <c r="M7492" t="s">
        <v>1040</v>
      </c>
      <c r="N7492" s="25" t="s">
        <v>668</v>
      </c>
      <c r="O7492" s="12">
        <v>1997</v>
      </c>
      <c r="P7492" s="12">
        <v>4</v>
      </c>
      <c r="Q7492" s="12">
        <v>1998</v>
      </c>
      <c r="R7492" s="12">
        <v>3</v>
      </c>
      <c r="S7492">
        <v>12</v>
      </c>
      <c r="T7492" s="7">
        <v>12</v>
      </c>
      <c r="U7492">
        <v>5</v>
      </c>
      <c r="V7492" t="s">
        <v>82</v>
      </c>
      <c r="W7492">
        <f t="shared" si="97"/>
        <v>180</v>
      </c>
      <c r="X7492" s="5">
        <v>1</v>
      </c>
      <c r="Y7492" s="15" t="s">
        <v>48</v>
      </c>
      <c r="Z7492" t="s">
        <v>55</v>
      </c>
      <c r="AA7492" t="s">
        <v>62</v>
      </c>
      <c r="AB7492">
        <v>20</v>
      </c>
      <c r="AC7492" t="s">
        <v>1512</v>
      </c>
      <c r="AD7492" t="s">
        <v>1690</v>
      </c>
    </row>
    <row r="7493" spans="1:30" ht="14.4" x14ac:dyDescent="0.3">
      <c r="A7493">
        <v>65</v>
      </c>
      <c r="B7493" t="s">
        <v>24</v>
      </c>
      <c r="C7493" t="s">
        <v>1044</v>
      </c>
      <c r="D7493" t="s">
        <v>37</v>
      </c>
      <c r="E7493">
        <v>2007</v>
      </c>
      <c r="F7493" t="s">
        <v>664</v>
      </c>
      <c r="G7493" t="s">
        <v>1049</v>
      </c>
      <c r="H7493" s="3" t="s">
        <v>1050</v>
      </c>
      <c r="I7493" s="8">
        <v>-19.890277999999999</v>
      </c>
      <c r="J7493" s="8">
        <v>-43.913055999999997</v>
      </c>
      <c r="K7493">
        <v>600000</v>
      </c>
      <c r="L7493" t="s">
        <v>67</v>
      </c>
      <c r="M7493" t="s">
        <v>1040</v>
      </c>
      <c r="N7493" s="25" t="s">
        <v>668</v>
      </c>
      <c r="O7493" s="12">
        <v>1997</v>
      </c>
      <c r="P7493" s="12">
        <v>4</v>
      </c>
      <c r="Q7493" s="12">
        <v>1998</v>
      </c>
      <c r="R7493" s="12">
        <v>3</v>
      </c>
      <c r="S7493">
        <v>12</v>
      </c>
      <c r="T7493" s="7">
        <v>12</v>
      </c>
      <c r="U7493">
        <v>5</v>
      </c>
      <c r="V7493" t="s">
        <v>82</v>
      </c>
      <c r="W7493">
        <f t="shared" si="97"/>
        <v>180</v>
      </c>
      <c r="X7493" s="5">
        <v>1</v>
      </c>
      <c r="Y7493" s="15" t="s">
        <v>48</v>
      </c>
      <c r="Z7493" t="s">
        <v>55</v>
      </c>
      <c r="AA7493" t="s">
        <v>379</v>
      </c>
      <c r="AB7493">
        <v>1</v>
      </c>
      <c r="AC7493" t="s">
        <v>1512</v>
      </c>
      <c r="AD7493" t="s">
        <v>1690</v>
      </c>
    </row>
    <row r="7494" spans="1:30" ht="14.4" x14ac:dyDescent="0.3">
      <c r="A7494">
        <v>65</v>
      </c>
      <c r="B7494" t="s">
        <v>24</v>
      </c>
      <c r="C7494" t="s">
        <v>1044</v>
      </c>
      <c r="D7494" t="s">
        <v>37</v>
      </c>
      <c r="E7494">
        <v>2007</v>
      </c>
      <c r="F7494" t="s">
        <v>664</v>
      </c>
      <c r="G7494" t="s">
        <v>1049</v>
      </c>
      <c r="H7494" s="3" t="s">
        <v>1050</v>
      </c>
      <c r="I7494" s="8">
        <v>-19.890277999999999</v>
      </c>
      <c r="J7494" s="8">
        <v>-43.913055999999997</v>
      </c>
      <c r="K7494">
        <v>600000</v>
      </c>
      <c r="L7494" t="s">
        <v>67</v>
      </c>
      <c r="M7494" t="s">
        <v>1040</v>
      </c>
      <c r="N7494" s="25" t="s">
        <v>668</v>
      </c>
      <c r="O7494" s="12">
        <v>1997</v>
      </c>
      <c r="P7494" s="12">
        <v>4</v>
      </c>
      <c r="Q7494" s="12">
        <v>1998</v>
      </c>
      <c r="R7494" s="12">
        <v>3</v>
      </c>
      <c r="S7494">
        <v>12</v>
      </c>
      <c r="T7494" s="7">
        <v>12</v>
      </c>
      <c r="U7494">
        <v>5</v>
      </c>
      <c r="V7494" t="s">
        <v>82</v>
      </c>
      <c r="W7494">
        <f t="shared" si="97"/>
        <v>180</v>
      </c>
      <c r="X7494" s="5">
        <v>1</v>
      </c>
      <c r="Y7494" s="15" t="s">
        <v>48</v>
      </c>
      <c r="Z7494" t="s">
        <v>55</v>
      </c>
      <c r="AA7494" t="s">
        <v>114</v>
      </c>
      <c r="AB7494">
        <v>0</v>
      </c>
      <c r="AC7494" t="s">
        <v>1512</v>
      </c>
      <c r="AD7494" t="s">
        <v>1690</v>
      </c>
    </row>
    <row r="7495" spans="1:30" ht="14.4" x14ac:dyDescent="0.3">
      <c r="A7495">
        <v>65</v>
      </c>
      <c r="B7495" t="s">
        <v>24</v>
      </c>
      <c r="C7495" t="s">
        <v>1044</v>
      </c>
      <c r="D7495" t="s">
        <v>37</v>
      </c>
      <c r="E7495">
        <v>2007</v>
      </c>
      <c r="F7495" t="s">
        <v>664</v>
      </c>
      <c r="G7495" t="s">
        <v>1049</v>
      </c>
      <c r="H7495" s="3" t="s">
        <v>1050</v>
      </c>
      <c r="I7495" s="8">
        <v>-19.890277999999999</v>
      </c>
      <c r="J7495" s="8">
        <v>-43.913055999999997</v>
      </c>
      <c r="K7495">
        <v>600000</v>
      </c>
      <c r="L7495" t="s">
        <v>67</v>
      </c>
      <c r="M7495" t="s">
        <v>1040</v>
      </c>
      <c r="N7495" s="25" t="s">
        <v>668</v>
      </c>
      <c r="O7495" s="12">
        <v>1997</v>
      </c>
      <c r="P7495" s="12">
        <v>4</v>
      </c>
      <c r="Q7495" s="12">
        <v>1998</v>
      </c>
      <c r="R7495" s="12">
        <v>3</v>
      </c>
      <c r="S7495">
        <v>12</v>
      </c>
      <c r="T7495" s="7">
        <v>12</v>
      </c>
      <c r="U7495">
        <v>5</v>
      </c>
      <c r="V7495" t="s">
        <v>82</v>
      </c>
      <c r="W7495">
        <f t="shared" si="97"/>
        <v>180</v>
      </c>
      <c r="X7495" s="5">
        <v>1</v>
      </c>
      <c r="Y7495" s="15" t="s">
        <v>48</v>
      </c>
      <c r="Z7495" t="s">
        <v>55</v>
      </c>
      <c r="AA7495" t="s">
        <v>258</v>
      </c>
      <c r="AB7495">
        <v>3</v>
      </c>
      <c r="AC7495" t="s">
        <v>1512</v>
      </c>
      <c r="AD7495" t="s">
        <v>1690</v>
      </c>
    </row>
    <row r="7496" spans="1:30" ht="14.4" x14ac:dyDescent="0.3">
      <c r="A7496">
        <v>65</v>
      </c>
      <c r="B7496" t="s">
        <v>24</v>
      </c>
      <c r="C7496" t="s">
        <v>1044</v>
      </c>
      <c r="D7496" t="s">
        <v>37</v>
      </c>
      <c r="E7496">
        <v>2007</v>
      </c>
      <c r="F7496" t="s">
        <v>664</v>
      </c>
      <c r="G7496" t="s">
        <v>1049</v>
      </c>
      <c r="H7496" s="3" t="s">
        <v>1050</v>
      </c>
      <c r="I7496" s="8">
        <v>-19.890277999999999</v>
      </c>
      <c r="J7496" s="8">
        <v>-43.913055999999997</v>
      </c>
      <c r="K7496">
        <v>600000</v>
      </c>
      <c r="L7496" t="s">
        <v>67</v>
      </c>
      <c r="M7496" t="s">
        <v>1040</v>
      </c>
      <c r="N7496" s="25" t="s">
        <v>668</v>
      </c>
      <c r="O7496" s="12">
        <v>1997</v>
      </c>
      <c r="P7496" s="12">
        <v>4</v>
      </c>
      <c r="Q7496" s="12">
        <v>1998</v>
      </c>
      <c r="R7496" s="12">
        <v>3</v>
      </c>
      <c r="S7496">
        <v>12</v>
      </c>
      <c r="T7496" s="7">
        <v>12</v>
      </c>
      <c r="U7496">
        <v>5</v>
      </c>
      <c r="V7496" t="s">
        <v>82</v>
      </c>
      <c r="W7496">
        <f t="shared" si="97"/>
        <v>180</v>
      </c>
      <c r="X7496" s="5">
        <v>1</v>
      </c>
      <c r="Y7496" s="15" t="s">
        <v>48</v>
      </c>
      <c r="Z7496" t="s">
        <v>55</v>
      </c>
      <c r="AA7496" t="s">
        <v>70</v>
      </c>
      <c r="AB7496">
        <v>4</v>
      </c>
      <c r="AC7496" t="s">
        <v>1512</v>
      </c>
      <c r="AD7496" t="s">
        <v>1690</v>
      </c>
    </row>
    <row r="7497" spans="1:30" ht="14.4" x14ac:dyDescent="0.3">
      <c r="A7497">
        <v>65</v>
      </c>
      <c r="B7497" t="s">
        <v>24</v>
      </c>
      <c r="C7497" t="s">
        <v>1044</v>
      </c>
      <c r="D7497" t="s">
        <v>37</v>
      </c>
      <c r="E7497">
        <v>2007</v>
      </c>
      <c r="F7497" t="s">
        <v>664</v>
      </c>
      <c r="G7497" t="s">
        <v>1049</v>
      </c>
      <c r="H7497" s="3" t="s">
        <v>1050</v>
      </c>
      <c r="I7497" s="8">
        <v>-19.890277999999999</v>
      </c>
      <c r="J7497" s="8">
        <v>-43.913055999999997</v>
      </c>
      <c r="K7497">
        <v>600000</v>
      </c>
      <c r="L7497" t="s">
        <v>67</v>
      </c>
      <c r="M7497" t="s">
        <v>1040</v>
      </c>
      <c r="N7497" s="25" t="s">
        <v>668</v>
      </c>
      <c r="O7497" s="12">
        <v>1997</v>
      </c>
      <c r="P7497" s="12">
        <v>4</v>
      </c>
      <c r="Q7497" s="12">
        <v>1998</v>
      </c>
      <c r="R7497" s="12">
        <v>3</v>
      </c>
      <c r="S7497">
        <v>12</v>
      </c>
      <c r="T7497" s="7">
        <v>12</v>
      </c>
      <c r="U7497">
        <v>5</v>
      </c>
      <c r="V7497" t="s">
        <v>82</v>
      </c>
      <c r="W7497">
        <f t="shared" si="97"/>
        <v>180</v>
      </c>
      <c r="X7497" s="5">
        <v>1</v>
      </c>
      <c r="Y7497" s="15" t="s">
        <v>48</v>
      </c>
      <c r="Z7497" t="s">
        <v>55</v>
      </c>
      <c r="AA7497" t="s">
        <v>73</v>
      </c>
      <c r="AB7497">
        <v>23</v>
      </c>
      <c r="AC7497" t="s">
        <v>1512</v>
      </c>
      <c r="AD7497" t="s">
        <v>1690</v>
      </c>
    </row>
    <row r="7498" spans="1:30" ht="14.4" x14ac:dyDescent="0.3">
      <c r="A7498">
        <v>65</v>
      </c>
      <c r="B7498" t="s">
        <v>24</v>
      </c>
      <c r="C7498" t="s">
        <v>1044</v>
      </c>
      <c r="D7498" t="s">
        <v>37</v>
      </c>
      <c r="E7498">
        <v>2007</v>
      </c>
      <c r="F7498" t="s">
        <v>664</v>
      </c>
      <c r="G7498" t="s">
        <v>1049</v>
      </c>
      <c r="H7498" s="3" t="s">
        <v>1050</v>
      </c>
      <c r="I7498" s="8">
        <v>-19.890277999999999</v>
      </c>
      <c r="J7498" s="8">
        <v>-43.913055999999997</v>
      </c>
      <c r="K7498">
        <v>600000</v>
      </c>
      <c r="L7498" t="s">
        <v>67</v>
      </c>
      <c r="M7498" t="s">
        <v>1040</v>
      </c>
      <c r="N7498" s="25" t="s">
        <v>668</v>
      </c>
      <c r="O7498" s="12">
        <v>1997</v>
      </c>
      <c r="P7498" s="12">
        <v>4</v>
      </c>
      <c r="Q7498" s="12">
        <v>1998</v>
      </c>
      <c r="R7498" s="12">
        <v>3</v>
      </c>
      <c r="S7498">
        <v>12</v>
      </c>
      <c r="T7498" s="7">
        <v>12</v>
      </c>
      <c r="U7498">
        <v>5</v>
      </c>
      <c r="V7498" t="s">
        <v>82</v>
      </c>
      <c r="W7498">
        <f t="shared" si="97"/>
        <v>180</v>
      </c>
      <c r="X7498" s="5">
        <v>1</v>
      </c>
      <c r="Y7498" s="15" t="s">
        <v>48</v>
      </c>
      <c r="Z7498" t="s">
        <v>55</v>
      </c>
      <c r="AA7498" t="s">
        <v>876</v>
      </c>
      <c r="AB7498">
        <v>0</v>
      </c>
      <c r="AC7498" t="s">
        <v>1512</v>
      </c>
      <c r="AD7498" t="s">
        <v>1690</v>
      </c>
    </row>
    <row r="7499" spans="1:30" ht="14.4" x14ac:dyDescent="0.3">
      <c r="A7499">
        <v>65</v>
      </c>
      <c r="B7499" t="s">
        <v>24</v>
      </c>
      <c r="C7499" t="s">
        <v>1044</v>
      </c>
      <c r="D7499" t="s">
        <v>37</v>
      </c>
      <c r="E7499">
        <v>2007</v>
      </c>
      <c r="F7499" t="s">
        <v>664</v>
      </c>
      <c r="G7499" t="s">
        <v>1049</v>
      </c>
      <c r="H7499" s="3" t="s">
        <v>1050</v>
      </c>
      <c r="I7499" s="8">
        <v>-19.890277999999999</v>
      </c>
      <c r="J7499" s="8">
        <v>-43.913055999999997</v>
      </c>
      <c r="K7499">
        <v>600000</v>
      </c>
      <c r="L7499" t="s">
        <v>67</v>
      </c>
      <c r="M7499" t="s">
        <v>1040</v>
      </c>
      <c r="N7499" s="25" t="s">
        <v>668</v>
      </c>
      <c r="O7499" s="12">
        <v>1997</v>
      </c>
      <c r="P7499" s="12">
        <v>4</v>
      </c>
      <c r="Q7499" s="12">
        <v>1998</v>
      </c>
      <c r="R7499" s="12">
        <v>3</v>
      </c>
      <c r="S7499">
        <v>12</v>
      </c>
      <c r="T7499" s="7">
        <v>12</v>
      </c>
      <c r="U7499">
        <v>5</v>
      </c>
      <c r="V7499" t="s">
        <v>82</v>
      </c>
      <c r="W7499">
        <f t="shared" si="97"/>
        <v>180</v>
      </c>
      <c r="X7499" s="5">
        <v>1</v>
      </c>
      <c r="Y7499" s="15" t="s">
        <v>48</v>
      </c>
      <c r="Z7499" t="s">
        <v>55</v>
      </c>
      <c r="AA7499" t="s">
        <v>76</v>
      </c>
      <c r="AB7499">
        <v>19</v>
      </c>
      <c r="AC7499" t="s">
        <v>1512</v>
      </c>
      <c r="AD7499" t="s">
        <v>1690</v>
      </c>
    </row>
    <row r="7500" spans="1:30" ht="14.4" x14ac:dyDescent="0.3">
      <c r="A7500">
        <v>65</v>
      </c>
      <c r="B7500" t="s">
        <v>24</v>
      </c>
      <c r="C7500" t="s">
        <v>1044</v>
      </c>
      <c r="D7500" t="s">
        <v>37</v>
      </c>
      <c r="E7500">
        <v>2007</v>
      </c>
      <c r="F7500" t="s">
        <v>664</v>
      </c>
      <c r="G7500" t="s">
        <v>1049</v>
      </c>
      <c r="H7500" s="3" t="s">
        <v>1050</v>
      </c>
      <c r="I7500" s="8">
        <v>-19.890277999999999</v>
      </c>
      <c r="J7500" s="8">
        <v>-43.913055999999997</v>
      </c>
      <c r="K7500">
        <v>600000</v>
      </c>
      <c r="L7500" t="s">
        <v>67</v>
      </c>
      <c r="M7500" t="s">
        <v>1040</v>
      </c>
      <c r="N7500" s="25" t="s">
        <v>668</v>
      </c>
      <c r="O7500" s="12">
        <v>1997</v>
      </c>
      <c r="P7500" s="12">
        <v>4</v>
      </c>
      <c r="Q7500" s="12">
        <v>1998</v>
      </c>
      <c r="R7500" s="12">
        <v>3</v>
      </c>
      <c r="S7500">
        <v>12</v>
      </c>
      <c r="T7500" s="7">
        <v>12</v>
      </c>
      <c r="U7500">
        <v>5</v>
      </c>
      <c r="V7500" t="s">
        <v>82</v>
      </c>
      <c r="W7500">
        <f t="shared" si="97"/>
        <v>180</v>
      </c>
      <c r="X7500" s="5">
        <v>1</v>
      </c>
      <c r="Y7500" s="15" t="s">
        <v>48</v>
      </c>
      <c r="Z7500" t="s">
        <v>55</v>
      </c>
      <c r="AA7500" t="s">
        <v>872</v>
      </c>
      <c r="AB7500">
        <v>2</v>
      </c>
      <c r="AC7500" t="s">
        <v>1512</v>
      </c>
      <c r="AD7500" t="s">
        <v>1690</v>
      </c>
    </row>
    <row r="7501" spans="1:30" ht="14.4" x14ac:dyDescent="0.3">
      <c r="A7501">
        <v>65</v>
      </c>
      <c r="B7501" t="s">
        <v>24</v>
      </c>
      <c r="C7501" t="s">
        <v>1044</v>
      </c>
      <c r="D7501" t="s">
        <v>37</v>
      </c>
      <c r="E7501">
        <v>2007</v>
      </c>
      <c r="F7501" t="s">
        <v>664</v>
      </c>
      <c r="G7501" t="s">
        <v>1049</v>
      </c>
      <c r="H7501" s="3" t="s">
        <v>1050</v>
      </c>
      <c r="I7501" s="8">
        <v>-19.890277999999999</v>
      </c>
      <c r="J7501" s="8">
        <v>-43.913055999999997</v>
      </c>
      <c r="K7501">
        <v>600000</v>
      </c>
      <c r="L7501" t="s">
        <v>67</v>
      </c>
      <c r="M7501" t="s">
        <v>1040</v>
      </c>
      <c r="N7501" s="25" t="s">
        <v>668</v>
      </c>
      <c r="O7501" s="12">
        <v>1997</v>
      </c>
      <c r="P7501" s="12">
        <v>4</v>
      </c>
      <c r="Q7501" s="12">
        <v>1998</v>
      </c>
      <c r="R7501" s="12">
        <v>3</v>
      </c>
      <c r="S7501">
        <v>12</v>
      </c>
      <c r="T7501" s="7">
        <v>12</v>
      </c>
      <c r="U7501">
        <v>5</v>
      </c>
      <c r="V7501" t="s">
        <v>82</v>
      </c>
      <c r="W7501">
        <f t="shared" si="97"/>
        <v>180</v>
      </c>
      <c r="X7501" s="5">
        <v>1</v>
      </c>
      <c r="Y7501" s="15" t="s">
        <v>48</v>
      </c>
      <c r="Z7501" t="s">
        <v>83</v>
      </c>
      <c r="AA7501" t="s">
        <v>84</v>
      </c>
      <c r="AB7501">
        <v>5</v>
      </c>
      <c r="AC7501" t="s">
        <v>1512</v>
      </c>
      <c r="AD7501" t="s">
        <v>1690</v>
      </c>
    </row>
    <row r="7502" spans="1:30" ht="14.4" x14ac:dyDescent="0.3">
      <c r="A7502">
        <v>65</v>
      </c>
      <c r="B7502" t="s">
        <v>24</v>
      </c>
      <c r="C7502" t="s">
        <v>1044</v>
      </c>
      <c r="D7502" t="s">
        <v>37</v>
      </c>
      <c r="E7502">
        <v>2007</v>
      </c>
      <c r="F7502" t="s">
        <v>664</v>
      </c>
      <c r="G7502" t="s">
        <v>1049</v>
      </c>
      <c r="H7502" s="3" t="s">
        <v>1050</v>
      </c>
      <c r="I7502" s="8">
        <v>-19.890277999999999</v>
      </c>
      <c r="J7502" s="8">
        <v>-43.913055999999997</v>
      </c>
      <c r="K7502">
        <v>600000</v>
      </c>
      <c r="L7502" t="s">
        <v>67</v>
      </c>
      <c r="M7502" t="s">
        <v>1040</v>
      </c>
      <c r="N7502" s="25" t="s">
        <v>668</v>
      </c>
      <c r="O7502" s="12">
        <v>1997</v>
      </c>
      <c r="P7502" s="12">
        <v>4</v>
      </c>
      <c r="Q7502" s="12">
        <v>1998</v>
      </c>
      <c r="R7502" s="12">
        <v>3</v>
      </c>
      <c r="S7502">
        <v>12</v>
      </c>
      <c r="T7502" s="7">
        <v>12</v>
      </c>
      <c r="U7502">
        <v>5</v>
      </c>
      <c r="V7502" t="s">
        <v>82</v>
      </c>
      <c r="W7502">
        <f t="shared" si="97"/>
        <v>180</v>
      </c>
      <c r="X7502" s="5">
        <v>1</v>
      </c>
      <c r="Y7502" s="15" t="s">
        <v>48</v>
      </c>
      <c r="Z7502" t="s">
        <v>83</v>
      </c>
      <c r="AA7502" t="s">
        <v>87</v>
      </c>
      <c r="AB7502">
        <v>212</v>
      </c>
      <c r="AC7502" t="s">
        <v>1512</v>
      </c>
      <c r="AD7502" t="s">
        <v>1690</v>
      </c>
    </row>
    <row r="7503" spans="1:30" ht="14.4" x14ac:dyDescent="0.3">
      <c r="A7503">
        <v>65</v>
      </c>
      <c r="B7503" t="s">
        <v>24</v>
      </c>
      <c r="C7503" t="s">
        <v>1044</v>
      </c>
      <c r="D7503" t="s">
        <v>37</v>
      </c>
      <c r="E7503">
        <v>2007</v>
      </c>
      <c r="F7503" t="s">
        <v>664</v>
      </c>
      <c r="G7503" t="s">
        <v>1049</v>
      </c>
      <c r="H7503" s="3" t="s">
        <v>1050</v>
      </c>
      <c r="I7503" s="8">
        <v>-19.890277999999999</v>
      </c>
      <c r="J7503" s="8">
        <v>-43.913055999999997</v>
      </c>
      <c r="K7503">
        <v>600000</v>
      </c>
      <c r="L7503" t="s">
        <v>67</v>
      </c>
      <c r="M7503" t="s">
        <v>1040</v>
      </c>
      <c r="N7503" s="25" t="s">
        <v>668</v>
      </c>
      <c r="O7503" s="12">
        <v>1997</v>
      </c>
      <c r="P7503" s="12">
        <v>4</v>
      </c>
      <c r="Q7503" s="12">
        <v>1998</v>
      </c>
      <c r="R7503" s="12">
        <v>3</v>
      </c>
      <c r="S7503">
        <v>12</v>
      </c>
      <c r="T7503" s="7">
        <v>12</v>
      </c>
      <c r="U7503">
        <v>5</v>
      </c>
      <c r="V7503" t="s">
        <v>82</v>
      </c>
      <c r="W7503">
        <f t="shared" si="97"/>
        <v>180</v>
      </c>
      <c r="X7503" s="5">
        <v>1</v>
      </c>
      <c r="Y7503" s="15" t="s">
        <v>48</v>
      </c>
      <c r="Z7503" t="s">
        <v>90</v>
      </c>
      <c r="AA7503" t="s">
        <v>91</v>
      </c>
      <c r="AB7503">
        <v>25</v>
      </c>
      <c r="AC7503" t="s">
        <v>1512</v>
      </c>
      <c r="AD7503" t="s">
        <v>1690</v>
      </c>
    </row>
    <row r="7504" spans="1:30" ht="14.4" x14ac:dyDescent="0.3">
      <c r="A7504">
        <v>65</v>
      </c>
      <c r="B7504" t="s">
        <v>24</v>
      </c>
      <c r="C7504" t="s">
        <v>1044</v>
      </c>
      <c r="D7504" t="s">
        <v>37</v>
      </c>
      <c r="E7504">
        <v>2007</v>
      </c>
      <c r="F7504" t="s">
        <v>664</v>
      </c>
      <c r="G7504" t="s">
        <v>1051</v>
      </c>
      <c r="H7504" s="3" t="s">
        <v>1052</v>
      </c>
      <c r="I7504" s="8">
        <v>-19.890277999999999</v>
      </c>
      <c r="J7504" s="8">
        <v>-43.913055999999997</v>
      </c>
      <c r="K7504">
        <f t="shared" ref="K7504:K7517" si="98">24.2*10000</f>
        <v>242000</v>
      </c>
      <c r="L7504" t="s">
        <v>67</v>
      </c>
      <c r="M7504" t="s">
        <v>1040</v>
      </c>
      <c r="N7504" s="25" t="s">
        <v>668</v>
      </c>
      <c r="O7504" s="12">
        <v>1997</v>
      </c>
      <c r="P7504" s="12">
        <v>4</v>
      </c>
      <c r="Q7504" s="12">
        <v>1998</v>
      </c>
      <c r="R7504" s="12">
        <v>3</v>
      </c>
      <c r="S7504">
        <v>12</v>
      </c>
      <c r="T7504" s="7">
        <v>12</v>
      </c>
      <c r="U7504">
        <v>5</v>
      </c>
      <c r="V7504" t="s">
        <v>82</v>
      </c>
      <c r="W7504">
        <f t="shared" si="97"/>
        <v>180</v>
      </c>
      <c r="X7504" s="5">
        <v>1</v>
      </c>
      <c r="Y7504" s="15" t="s">
        <v>48</v>
      </c>
      <c r="Z7504" t="s">
        <v>55</v>
      </c>
      <c r="AA7504" t="s">
        <v>1065</v>
      </c>
      <c r="AB7504">
        <v>9</v>
      </c>
      <c r="AC7504" t="s">
        <v>1512</v>
      </c>
      <c r="AD7504" t="s">
        <v>1690</v>
      </c>
    </row>
    <row r="7505" spans="1:31" ht="14.4" x14ac:dyDescent="0.3">
      <c r="A7505">
        <v>65</v>
      </c>
      <c r="B7505" t="s">
        <v>24</v>
      </c>
      <c r="C7505" t="s">
        <v>1044</v>
      </c>
      <c r="D7505" t="s">
        <v>37</v>
      </c>
      <c r="E7505">
        <v>2007</v>
      </c>
      <c r="F7505" t="s">
        <v>664</v>
      </c>
      <c r="G7505" t="s">
        <v>1051</v>
      </c>
      <c r="H7505" s="3" t="s">
        <v>1052</v>
      </c>
      <c r="I7505" s="8">
        <v>-19.890277999999999</v>
      </c>
      <c r="J7505" s="8">
        <v>-43.913055999999997</v>
      </c>
      <c r="K7505">
        <f t="shared" si="98"/>
        <v>242000</v>
      </c>
      <c r="L7505" t="s">
        <v>67</v>
      </c>
      <c r="M7505" t="s">
        <v>1040</v>
      </c>
      <c r="N7505" s="25" t="s">
        <v>668</v>
      </c>
      <c r="O7505" s="12">
        <v>1997</v>
      </c>
      <c r="P7505" s="12">
        <v>4</v>
      </c>
      <c r="Q7505" s="12">
        <v>1998</v>
      </c>
      <c r="R7505" s="12">
        <v>3</v>
      </c>
      <c r="S7505">
        <v>12</v>
      </c>
      <c r="T7505" s="7">
        <v>12</v>
      </c>
      <c r="U7505">
        <v>5</v>
      </c>
      <c r="V7505" t="s">
        <v>82</v>
      </c>
      <c r="W7505">
        <f t="shared" si="97"/>
        <v>180</v>
      </c>
      <c r="X7505" s="5">
        <v>1</v>
      </c>
      <c r="Y7505" s="15" t="s">
        <v>48</v>
      </c>
      <c r="Z7505" t="s">
        <v>55</v>
      </c>
      <c r="AA7505" t="s">
        <v>56</v>
      </c>
      <c r="AB7505">
        <v>3</v>
      </c>
      <c r="AC7505" t="s">
        <v>1512</v>
      </c>
      <c r="AD7505" t="s">
        <v>1690</v>
      </c>
    </row>
    <row r="7506" spans="1:31" ht="14.4" x14ac:dyDescent="0.3">
      <c r="A7506">
        <v>65</v>
      </c>
      <c r="B7506" t="s">
        <v>24</v>
      </c>
      <c r="C7506" t="s">
        <v>1044</v>
      </c>
      <c r="D7506" t="s">
        <v>37</v>
      </c>
      <c r="E7506">
        <v>2007</v>
      </c>
      <c r="F7506" t="s">
        <v>664</v>
      </c>
      <c r="G7506" t="s">
        <v>1051</v>
      </c>
      <c r="H7506" s="3" t="s">
        <v>1052</v>
      </c>
      <c r="I7506" s="8">
        <v>-19.890277999999999</v>
      </c>
      <c r="J7506" s="8">
        <v>-43.913055999999997</v>
      </c>
      <c r="K7506">
        <f t="shared" si="98"/>
        <v>242000</v>
      </c>
      <c r="L7506" t="s">
        <v>67</v>
      </c>
      <c r="M7506" t="s">
        <v>1040</v>
      </c>
      <c r="N7506" s="25" t="s">
        <v>668</v>
      </c>
      <c r="O7506" s="12">
        <v>1997</v>
      </c>
      <c r="P7506" s="12">
        <v>4</v>
      </c>
      <c r="Q7506" s="12">
        <v>1998</v>
      </c>
      <c r="R7506" s="12">
        <v>3</v>
      </c>
      <c r="S7506">
        <v>12</v>
      </c>
      <c r="T7506" s="7">
        <v>12</v>
      </c>
      <c r="U7506">
        <v>5</v>
      </c>
      <c r="V7506" t="s">
        <v>82</v>
      </c>
      <c r="W7506">
        <f t="shared" si="97"/>
        <v>180</v>
      </c>
      <c r="X7506" s="5">
        <v>1</v>
      </c>
      <c r="Y7506" s="15" t="s">
        <v>48</v>
      </c>
      <c r="Z7506" t="s">
        <v>55</v>
      </c>
      <c r="AA7506" t="s">
        <v>62</v>
      </c>
      <c r="AB7506">
        <v>16</v>
      </c>
      <c r="AC7506" t="s">
        <v>1512</v>
      </c>
      <c r="AD7506" t="s">
        <v>1690</v>
      </c>
    </row>
    <row r="7507" spans="1:31" ht="14.4" x14ac:dyDescent="0.3">
      <c r="A7507">
        <v>65</v>
      </c>
      <c r="B7507" t="s">
        <v>24</v>
      </c>
      <c r="C7507" t="s">
        <v>1044</v>
      </c>
      <c r="D7507" t="s">
        <v>37</v>
      </c>
      <c r="E7507">
        <v>2007</v>
      </c>
      <c r="F7507" t="s">
        <v>664</v>
      </c>
      <c r="G7507" t="s">
        <v>1051</v>
      </c>
      <c r="H7507" s="3" t="s">
        <v>1052</v>
      </c>
      <c r="I7507" s="8">
        <v>-19.890277999999999</v>
      </c>
      <c r="J7507" s="8">
        <v>-43.913055999999997</v>
      </c>
      <c r="K7507">
        <f t="shared" si="98"/>
        <v>242000</v>
      </c>
      <c r="L7507" t="s">
        <v>67</v>
      </c>
      <c r="M7507" t="s">
        <v>1040</v>
      </c>
      <c r="N7507" s="25" t="s">
        <v>668</v>
      </c>
      <c r="O7507" s="12">
        <v>1997</v>
      </c>
      <c r="P7507" s="12">
        <v>4</v>
      </c>
      <c r="Q7507" s="12">
        <v>1998</v>
      </c>
      <c r="R7507" s="12">
        <v>3</v>
      </c>
      <c r="S7507">
        <v>12</v>
      </c>
      <c r="T7507" s="7">
        <v>12</v>
      </c>
      <c r="U7507">
        <v>5</v>
      </c>
      <c r="V7507" t="s">
        <v>82</v>
      </c>
      <c r="W7507">
        <f t="shared" si="97"/>
        <v>180</v>
      </c>
      <c r="X7507" s="5">
        <v>1</v>
      </c>
      <c r="Y7507" s="15" t="s">
        <v>48</v>
      </c>
      <c r="Z7507" t="s">
        <v>55</v>
      </c>
      <c r="AA7507" t="s">
        <v>379</v>
      </c>
      <c r="AB7507">
        <v>1</v>
      </c>
      <c r="AC7507" t="s">
        <v>1512</v>
      </c>
      <c r="AD7507" t="s">
        <v>1690</v>
      </c>
    </row>
    <row r="7508" spans="1:31" ht="14.4" x14ac:dyDescent="0.3">
      <c r="A7508">
        <v>65</v>
      </c>
      <c r="B7508" t="s">
        <v>24</v>
      </c>
      <c r="C7508" t="s">
        <v>1044</v>
      </c>
      <c r="D7508" t="s">
        <v>37</v>
      </c>
      <c r="E7508">
        <v>2007</v>
      </c>
      <c r="F7508" t="s">
        <v>664</v>
      </c>
      <c r="G7508" t="s">
        <v>1051</v>
      </c>
      <c r="H7508" s="3" t="s">
        <v>1052</v>
      </c>
      <c r="I7508" s="8">
        <v>-19.890277999999999</v>
      </c>
      <c r="J7508" s="8">
        <v>-43.913055999999997</v>
      </c>
      <c r="K7508">
        <f t="shared" si="98"/>
        <v>242000</v>
      </c>
      <c r="L7508" t="s">
        <v>67</v>
      </c>
      <c r="M7508" t="s">
        <v>1040</v>
      </c>
      <c r="N7508" s="25" t="s">
        <v>668</v>
      </c>
      <c r="O7508" s="12">
        <v>1997</v>
      </c>
      <c r="P7508" s="12">
        <v>4</v>
      </c>
      <c r="Q7508" s="12">
        <v>1998</v>
      </c>
      <c r="R7508" s="12">
        <v>3</v>
      </c>
      <c r="S7508">
        <v>12</v>
      </c>
      <c r="T7508" s="7">
        <v>12</v>
      </c>
      <c r="U7508">
        <v>5</v>
      </c>
      <c r="V7508" t="s">
        <v>82</v>
      </c>
      <c r="W7508">
        <f t="shared" si="97"/>
        <v>180</v>
      </c>
      <c r="X7508" s="5">
        <v>1</v>
      </c>
      <c r="Y7508" s="15" t="s">
        <v>48</v>
      </c>
      <c r="Z7508" t="s">
        <v>55</v>
      </c>
      <c r="AA7508" t="s">
        <v>114</v>
      </c>
      <c r="AB7508">
        <v>2</v>
      </c>
      <c r="AC7508" t="s">
        <v>1512</v>
      </c>
      <c r="AD7508" t="s">
        <v>1690</v>
      </c>
    </row>
    <row r="7509" spans="1:31" ht="14.4" x14ac:dyDescent="0.3">
      <c r="A7509">
        <v>65</v>
      </c>
      <c r="B7509" t="s">
        <v>24</v>
      </c>
      <c r="C7509" t="s">
        <v>1044</v>
      </c>
      <c r="D7509" t="s">
        <v>37</v>
      </c>
      <c r="E7509">
        <v>2007</v>
      </c>
      <c r="F7509" t="s">
        <v>664</v>
      </c>
      <c r="G7509" t="s">
        <v>1051</v>
      </c>
      <c r="H7509" s="3" t="s">
        <v>1052</v>
      </c>
      <c r="I7509" s="8">
        <v>-19.890277999999999</v>
      </c>
      <c r="J7509" s="8">
        <v>-43.913055999999997</v>
      </c>
      <c r="K7509">
        <f t="shared" si="98"/>
        <v>242000</v>
      </c>
      <c r="L7509" t="s">
        <v>67</v>
      </c>
      <c r="M7509" t="s">
        <v>1040</v>
      </c>
      <c r="N7509" s="25" t="s">
        <v>668</v>
      </c>
      <c r="O7509" s="12">
        <v>1997</v>
      </c>
      <c r="P7509" s="12">
        <v>4</v>
      </c>
      <c r="Q7509" s="12">
        <v>1998</v>
      </c>
      <c r="R7509" s="12">
        <v>3</v>
      </c>
      <c r="S7509">
        <v>12</v>
      </c>
      <c r="T7509" s="7">
        <v>12</v>
      </c>
      <c r="U7509">
        <v>5</v>
      </c>
      <c r="V7509" t="s">
        <v>82</v>
      </c>
      <c r="W7509">
        <f t="shared" si="97"/>
        <v>180</v>
      </c>
      <c r="X7509" s="5">
        <v>1</v>
      </c>
      <c r="Y7509" s="15" t="s">
        <v>48</v>
      </c>
      <c r="Z7509" t="s">
        <v>55</v>
      </c>
      <c r="AA7509" t="s">
        <v>258</v>
      </c>
      <c r="AB7509">
        <v>2</v>
      </c>
      <c r="AC7509" t="s">
        <v>1512</v>
      </c>
      <c r="AD7509" t="s">
        <v>1690</v>
      </c>
    </row>
    <row r="7510" spans="1:31" ht="14.4" x14ac:dyDescent="0.3">
      <c r="A7510">
        <v>65</v>
      </c>
      <c r="B7510" t="s">
        <v>24</v>
      </c>
      <c r="C7510" t="s">
        <v>1044</v>
      </c>
      <c r="D7510" t="s">
        <v>37</v>
      </c>
      <c r="E7510">
        <v>2007</v>
      </c>
      <c r="F7510" t="s">
        <v>664</v>
      </c>
      <c r="G7510" t="s">
        <v>1051</v>
      </c>
      <c r="H7510" s="3" t="s">
        <v>1052</v>
      </c>
      <c r="I7510" s="8">
        <v>-19.890277999999999</v>
      </c>
      <c r="J7510" s="8">
        <v>-43.913055999999997</v>
      </c>
      <c r="K7510">
        <f t="shared" si="98"/>
        <v>242000</v>
      </c>
      <c r="L7510" t="s">
        <v>67</v>
      </c>
      <c r="M7510" t="s">
        <v>1040</v>
      </c>
      <c r="N7510" s="25" t="s">
        <v>668</v>
      </c>
      <c r="O7510" s="12">
        <v>1997</v>
      </c>
      <c r="P7510" s="12">
        <v>4</v>
      </c>
      <c r="Q7510" s="12">
        <v>1998</v>
      </c>
      <c r="R7510" s="12">
        <v>3</v>
      </c>
      <c r="S7510">
        <v>12</v>
      </c>
      <c r="T7510" s="7">
        <v>12</v>
      </c>
      <c r="U7510">
        <v>5</v>
      </c>
      <c r="V7510" t="s">
        <v>82</v>
      </c>
      <c r="W7510">
        <f t="shared" si="97"/>
        <v>180</v>
      </c>
      <c r="X7510" s="5">
        <v>1</v>
      </c>
      <c r="Y7510" s="15" t="s">
        <v>48</v>
      </c>
      <c r="Z7510" t="s">
        <v>55</v>
      </c>
      <c r="AA7510" t="s">
        <v>70</v>
      </c>
      <c r="AB7510">
        <v>1</v>
      </c>
      <c r="AC7510" t="s">
        <v>1512</v>
      </c>
      <c r="AD7510" t="s">
        <v>1690</v>
      </c>
    </row>
    <row r="7511" spans="1:31" ht="14.4" x14ac:dyDescent="0.3">
      <c r="A7511">
        <v>65</v>
      </c>
      <c r="B7511" t="s">
        <v>24</v>
      </c>
      <c r="C7511" t="s">
        <v>1044</v>
      </c>
      <c r="D7511" t="s">
        <v>37</v>
      </c>
      <c r="E7511">
        <v>2007</v>
      </c>
      <c r="F7511" t="s">
        <v>664</v>
      </c>
      <c r="G7511" t="s">
        <v>1051</v>
      </c>
      <c r="H7511" s="3" t="s">
        <v>1052</v>
      </c>
      <c r="I7511" s="8">
        <v>-19.890277999999999</v>
      </c>
      <c r="J7511" s="8">
        <v>-43.913055999999997</v>
      </c>
      <c r="K7511">
        <f t="shared" si="98"/>
        <v>242000</v>
      </c>
      <c r="L7511" t="s">
        <v>67</v>
      </c>
      <c r="M7511" t="s">
        <v>1040</v>
      </c>
      <c r="N7511" s="25" t="s">
        <v>668</v>
      </c>
      <c r="O7511" s="12">
        <v>1997</v>
      </c>
      <c r="P7511" s="12">
        <v>4</v>
      </c>
      <c r="Q7511" s="12">
        <v>1998</v>
      </c>
      <c r="R7511" s="12">
        <v>3</v>
      </c>
      <c r="S7511">
        <v>12</v>
      </c>
      <c r="T7511" s="7">
        <v>12</v>
      </c>
      <c r="U7511">
        <v>5</v>
      </c>
      <c r="V7511" t="s">
        <v>82</v>
      </c>
      <c r="W7511">
        <f t="shared" si="97"/>
        <v>180</v>
      </c>
      <c r="X7511" s="5">
        <v>1</v>
      </c>
      <c r="Y7511" s="15" t="s">
        <v>48</v>
      </c>
      <c r="Z7511" t="s">
        <v>55</v>
      </c>
      <c r="AA7511" t="s">
        <v>73</v>
      </c>
      <c r="AB7511">
        <v>27</v>
      </c>
      <c r="AC7511" t="s">
        <v>1512</v>
      </c>
      <c r="AD7511" t="s">
        <v>1690</v>
      </c>
    </row>
    <row r="7512" spans="1:31" ht="14.4" x14ac:dyDescent="0.3">
      <c r="A7512">
        <v>65</v>
      </c>
      <c r="B7512" t="s">
        <v>24</v>
      </c>
      <c r="C7512" t="s">
        <v>1044</v>
      </c>
      <c r="D7512" t="s">
        <v>37</v>
      </c>
      <c r="E7512">
        <v>2007</v>
      </c>
      <c r="F7512" t="s">
        <v>664</v>
      </c>
      <c r="G7512" t="s">
        <v>1051</v>
      </c>
      <c r="H7512" s="3" t="s">
        <v>1052</v>
      </c>
      <c r="I7512" s="8">
        <v>-19.890277999999999</v>
      </c>
      <c r="J7512" s="8">
        <v>-43.913055999999997</v>
      </c>
      <c r="K7512">
        <f t="shared" si="98"/>
        <v>242000</v>
      </c>
      <c r="L7512" t="s">
        <v>67</v>
      </c>
      <c r="M7512" t="s">
        <v>1040</v>
      </c>
      <c r="N7512" s="25" t="s">
        <v>668</v>
      </c>
      <c r="O7512" s="12">
        <v>1997</v>
      </c>
      <c r="P7512" s="12">
        <v>4</v>
      </c>
      <c r="Q7512" s="12">
        <v>1998</v>
      </c>
      <c r="R7512" s="12">
        <v>3</v>
      </c>
      <c r="S7512">
        <v>12</v>
      </c>
      <c r="T7512" s="7">
        <v>12</v>
      </c>
      <c r="U7512">
        <v>5</v>
      </c>
      <c r="V7512" t="s">
        <v>82</v>
      </c>
      <c r="W7512">
        <f t="shared" si="97"/>
        <v>180</v>
      </c>
      <c r="X7512" s="5">
        <v>1</v>
      </c>
      <c r="Y7512" s="15" t="s">
        <v>48</v>
      </c>
      <c r="Z7512" t="s">
        <v>55</v>
      </c>
      <c r="AA7512" t="s">
        <v>876</v>
      </c>
      <c r="AB7512">
        <v>6</v>
      </c>
      <c r="AC7512" t="s">
        <v>1512</v>
      </c>
      <c r="AD7512" t="s">
        <v>1690</v>
      </c>
    </row>
    <row r="7513" spans="1:31" ht="14.4" x14ac:dyDescent="0.3">
      <c r="A7513">
        <v>65</v>
      </c>
      <c r="B7513" t="s">
        <v>24</v>
      </c>
      <c r="C7513" t="s">
        <v>1044</v>
      </c>
      <c r="D7513" t="s">
        <v>37</v>
      </c>
      <c r="E7513">
        <v>2007</v>
      </c>
      <c r="F7513" t="s">
        <v>664</v>
      </c>
      <c r="G7513" t="s">
        <v>1051</v>
      </c>
      <c r="H7513" s="3" t="s">
        <v>1052</v>
      </c>
      <c r="I7513" s="8">
        <v>-19.890277999999999</v>
      </c>
      <c r="J7513" s="8">
        <v>-43.913055999999997</v>
      </c>
      <c r="K7513">
        <f t="shared" si="98"/>
        <v>242000</v>
      </c>
      <c r="L7513" t="s">
        <v>67</v>
      </c>
      <c r="M7513" t="s">
        <v>1040</v>
      </c>
      <c r="N7513" s="25" t="s">
        <v>668</v>
      </c>
      <c r="O7513" s="12">
        <v>1997</v>
      </c>
      <c r="P7513" s="12">
        <v>4</v>
      </c>
      <c r="Q7513" s="12">
        <v>1998</v>
      </c>
      <c r="R7513" s="12">
        <v>3</v>
      </c>
      <c r="S7513">
        <v>12</v>
      </c>
      <c r="T7513" s="7">
        <v>12</v>
      </c>
      <c r="U7513">
        <v>5</v>
      </c>
      <c r="V7513" t="s">
        <v>82</v>
      </c>
      <c r="W7513">
        <f t="shared" si="97"/>
        <v>180</v>
      </c>
      <c r="X7513" s="5">
        <v>1</v>
      </c>
      <c r="Y7513" s="15" t="s">
        <v>48</v>
      </c>
      <c r="Z7513" t="s">
        <v>55</v>
      </c>
      <c r="AA7513" t="s">
        <v>76</v>
      </c>
      <c r="AB7513">
        <v>12</v>
      </c>
      <c r="AC7513" t="s">
        <v>1512</v>
      </c>
      <c r="AD7513" t="s">
        <v>1690</v>
      </c>
    </row>
    <row r="7514" spans="1:31" ht="14.4" x14ac:dyDescent="0.3">
      <c r="A7514">
        <v>65</v>
      </c>
      <c r="B7514" t="s">
        <v>24</v>
      </c>
      <c r="C7514" t="s">
        <v>1044</v>
      </c>
      <c r="D7514" t="s">
        <v>37</v>
      </c>
      <c r="E7514">
        <v>2007</v>
      </c>
      <c r="F7514" t="s">
        <v>664</v>
      </c>
      <c r="G7514" t="s">
        <v>1051</v>
      </c>
      <c r="H7514" s="3" t="s">
        <v>1052</v>
      </c>
      <c r="I7514" s="8">
        <v>-19.890277999999999</v>
      </c>
      <c r="J7514" s="8">
        <v>-43.913055999999997</v>
      </c>
      <c r="K7514">
        <f t="shared" si="98"/>
        <v>242000</v>
      </c>
      <c r="L7514" t="s">
        <v>67</v>
      </c>
      <c r="M7514" t="s">
        <v>1040</v>
      </c>
      <c r="N7514" s="25" t="s">
        <v>668</v>
      </c>
      <c r="O7514" s="12">
        <v>1997</v>
      </c>
      <c r="P7514" s="12">
        <v>4</v>
      </c>
      <c r="Q7514" s="12">
        <v>1998</v>
      </c>
      <c r="R7514" s="12">
        <v>3</v>
      </c>
      <c r="S7514">
        <v>12</v>
      </c>
      <c r="T7514" s="7">
        <v>12</v>
      </c>
      <c r="U7514">
        <v>5</v>
      </c>
      <c r="V7514" t="s">
        <v>82</v>
      </c>
      <c r="W7514">
        <f t="shared" si="97"/>
        <v>180</v>
      </c>
      <c r="X7514" s="5">
        <v>1</v>
      </c>
      <c r="Y7514" s="15" t="s">
        <v>48</v>
      </c>
      <c r="Z7514" t="s">
        <v>55</v>
      </c>
      <c r="AA7514" t="s">
        <v>872</v>
      </c>
      <c r="AB7514">
        <v>0</v>
      </c>
      <c r="AC7514" t="s">
        <v>1512</v>
      </c>
      <c r="AD7514" t="s">
        <v>1690</v>
      </c>
    </row>
    <row r="7515" spans="1:31" ht="14.4" x14ac:dyDescent="0.3">
      <c r="A7515">
        <v>65</v>
      </c>
      <c r="B7515" t="s">
        <v>24</v>
      </c>
      <c r="C7515" t="s">
        <v>1044</v>
      </c>
      <c r="D7515" t="s">
        <v>37</v>
      </c>
      <c r="E7515">
        <v>2007</v>
      </c>
      <c r="F7515" t="s">
        <v>664</v>
      </c>
      <c r="G7515" t="s">
        <v>1051</v>
      </c>
      <c r="H7515" s="3" t="s">
        <v>1052</v>
      </c>
      <c r="I7515" s="8">
        <v>-19.890277999999999</v>
      </c>
      <c r="J7515" s="8">
        <v>-43.913055999999997</v>
      </c>
      <c r="K7515">
        <f t="shared" si="98"/>
        <v>242000</v>
      </c>
      <c r="L7515" t="s">
        <v>67</v>
      </c>
      <c r="M7515" t="s">
        <v>1040</v>
      </c>
      <c r="N7515" s="25" t="s">
        <v>668</v>
      </c>
      <c r="O7515" s="12">
        <v>1997</v>
      </c>
      <c r="P7515" s="12">
        <v>4</v>
      </c>
      <c r="Q7515" s="12">
        <v>1998</v>
      </c>
      <c r="R7515" s="12">
        <v>3</v>
      </c>
      <c r="S7515">
        <v>12</v>
      </c>
      <c r="T7515" s="7">
        <v>12</v>
      </c>
      <c r="U7515">
        <v>5</v>
      </c>
      <c r="V7515" t="s">
        <v>82</v>
      </c>
      <c r="W7515">
        <f t="shared" si="97"/>
        <v>180</v>
      </c>
      <c r="X7515" s="5">
        <v>1</v>
      </c>
      <c r="Y7515" s="15" t="s">
        <v>48</v>
      </c>
      <c r="Z7515" t="s">
        <v>83</v>
      </c>
      <c r="AA7515" t="s">
        <v>84</v>
      </c>
      <c r="AB7515">
        <v>0</v>
      </c>
      <c r="AC7515" t="s">
        <v>1512</v>
      </c>
      <c r="AD7515" t="s">
        <v>1690</v>
      </c>
    </row>
    <row r="7516" spans="1:31" ht="14.4" x14ac:dyDescent="0.3">
      <c r="A7516">
        <v>65</v>
      </c>
      <c r="B7516" t="s">
        <v>24</v>
      </c>
      <c r="C7516" t="s">
        <v>1044</v>
      </c>
      <c r="D7516" t="s">
        <v>37</v>
      </c>
      <c r="E7516">
        <v>2007</v>
      </c>
      <c r="F7516" t="s">
        <v>664</v>
      </c>
      <c r="G7516" t="s">
        <v>1051</v>
      </c>
      <c r="H7516" s="3" t="s">
        <v>1052</v>
      </c>
      <c r="I7516" s="8">
        <v>-19.890277999999999</v>
      </c>
      <c r="J7516" s="8">
        <v>-43.913055999999997</v>
      </c>
      <c r="K7516">
        <f t="shared" si="98"/>
        <v>242000</v>
      </c>
      <c r="L7516" t="s">
        <v>67</v>
      </c>
      <c r="M7516" t="s">
        <v>1040</v>
      </c>
      <c r="N7516" s="25" t="s">
        <v>668</v>
      </c>
      <c r="O7516" s="12">
        <v>1997</v>
      </c>
      <c r="P7516" s="12">
        <v>4</v>
      </c>
      <c r="Q7516" s="12">
        <v>1998</v>
      </c>
      <c r="R7516" s="12">
        <v>3</v>
      </c>
      <c r="S7516">
        <v>12</v>
      </c>
      <c r="T7516" s="7">
        <v>12</v>
      </c>
      <c r="U7516">
        <v>5</v>
      </c>
      <c r="V7516" t="s">
        <v>82</v>
      </c>
      <c r="W7516">
        <f t="shared" si="97"/>
        <v>180</v>
      </c>
      <c r="X7516" s="5">
        <v>1</v>
      </c>
      <c r="Y7516" s="15" t="s">
        <v>48</v>
      </c>
      <c r="Z7516" t="s">
        <v>83</v>
      </c>
      <c r="AA7516" t="s">
        <v>87</v>
      </c>
      <c r="AB7516">
        <v>89</v>
      </c>
      <c r="AC7516" t="s">
        <v>1512</v>
      </c>
      <c r="AD7516" t="s">
        <v>1690</v>
      </c>
    </row>
    <row r="7517" spans="1:31" ht="14.4" x14ac:dyDescent="0.3">
      <c r="A7517">
        <v>65</v>
      </c>
      <c r="B7517" t="s">
        <v>24</v>
      </c>
      <c r="C7517" t="s">
        <v>1044</v>
      </c>
      <c r="D7517" t="s">
        <v>37</v>
      </c>
      <c r="E7517">
        <v>2007</v>
      </c>
      <c r="F7517" t="s">
        <v>664</v>
      </c>
      <c r="G7517" t="s">
        <v>1051</v>
      </c>
      <c r="H7517" s="3" t="s">
        <v>1052</v>
      </c>
      <c r="I7517" s="8">
        <v>-19.890277999999999</v>
      </c>
      <c r="J7517" s="8">
        <v>-43.913055999999997</v>
      </c>
      <c r="K7517">
        <f t="shared" si="98"/>
        <v>242000</v>
      </c>
      <c r="L7517" t="s">
        <v>67</v>
      </c>
      <c r="M7517" t="s">
        <v>1040</v>
      </c>
      <c r="N7517" s="25" t="s">
        <v>668</v>
      </c>
      <c r="O7517" s="12">
        <v>1997</v>
      </c>
      <c r="P7517" s="12">
        <v>4</v>
      </c>
      <c r="Q7517" s="12">
        <v>1998</v>
      </c>
      <c r="R7517" s="12">
        <v>3</v>
      </c>
      <c r="S7517">
        <v>12</v>
      </c>
      <c r="T7517" s="7">
        <v>12</v>
      </c>
      <c r="U7517">
        <v>5</v>
      </c>
      <c r="V7517" t="s">
        <v>82</v>
      </c>
      <c r="W7517">
        <f t="shared" si="97"/>
        <v>180</v>
      </c>
      <c r="X7517" s="5">
        <v>1</v>
      </c>
      <c r="Y7517" s="15" t="s">
        <v>48</v>
      </c>
      <c r="Z7517" t="s">
        <v>90</v>
      </c>
      <c r="AA7517" t="s">
        <v>91</v>
      </c>
      <c r="AB7517">
        <v>1</v>
      </c>
      <c r="AC7517" t="s">
        <v>1512</v>
      </c>
      <c r="AD7517" t="s">
        <v>1690</v>
      </c>
    </row>
    <row r="7518" spans="1:31" ht="15" customHeight="1" x14ac:dyDescent="0.3">
      <c r="A7518" s="27">
        <v>66</v>
      </c>
      <c r="B7518" s="27" t="s">
        <v>35</v>
      </c>
      <c r="C7518" s="30" t="s">
        <v>1217</v>
      </c>
      <c r="D7518" s="34" t="s">
        <v>245</v>
      </c>
      <c r="E7518" s="27">
        <v>1999</v>
      </c>
      <c r="F7518" s="33" t="s">
        <v>1221</v>
      </c>
      <c r="G7518" s="33" t="s">
        <v>1221</v>
      </c>
      <c r="H7518" s="31" t="s">
        <v>1232</v>
      </c>
      <c r="I7518" s="8">
        <v>-19.647500000000001</v>
      </c>
      <c r="J7518" s="40">
        <v>-42.556666665000002</v>
      </c>
      <c r="K7518" s="47" t="s">
        <v>109</v>
      </c>
      <c r="L7518" s="44" t="s">
        <v>110</v>
      </c>
      <c r="M7518" s="27" t="s">
        <v>1218</v>
      </c>
      <c r="N7518" s="44" t="s">
        <v>1219</v>
      </c>
      <c r="O7518">
        <v>1996</v>
      </c>
      <c r="P7518">
        <v>12</v>
      </c>
      <c r="Q7518">
        <v>1998</v>
      </c>
      <c r="R7518" s="27">
        <v>2</v>
      </c>
      <c r="S7518" s="27">
        <v>8</v>
      </c>
      <c r="T7518" s="27">
        <v>8</v>
      </c>
      <c r="U7518" s="27">
        <v>16</v>
      </c>
      <c r="V7518" s="44" t="s">
        <v>53</v>
      </c>
      <c r="W7518" s="52" t="s">
        <v>109</v>
      </c>
      <c r="X7518" s="52">
        <v>4</v>
      </c>
      <c r="Y7518" s="62" t="s">
        <v>1220</v>
      </c>
      <c r="Z7518" s="63" t="s">
        <v>83</v>
      </c>
      <c r="AA7518" s="63" t="s">
        <v>84</v>
      </c>
      <c r="AB7518" s="62">
        <v>104</v>
      </c>
      <c r="AC7518" s="63" t="s">
        <v>1514</v>
      </c>
      <c r="AD7518" s="63" t="s">
        <v>1665</v>
      </c>
      <c r="AE7518" t="s">
        <v>1513</v>
      </c>
    </row>
    <row r="7519" spans="1:31" ht="15" customHeight="1" x14ac:dyDescent="0.3">
      <c r="A7519" s="62">
        <v>66</v>
      </c>
      <c r="B7519" s="62" t="s">
        <v>35</v>
      </c>
      <c r="C7519" s="64" t="s">
        <v>1217</v>
      </c>
      <c r="D7519" s="34" t="s">
        <v>245</v>
      </c>
      <c r="E7519" s="62">
        <v>1999</v>
      </c>
      <c r="F7519" s="33" t="s">
        <v>1221</v>
      </c>
      <c r="G7519" s="33" t="s">
        <v>1221</v>
      </c>
      <c r="H7519" s="31" t="s">
        <v>1232</v>
      </c>
      <c r="I7519" s="8">
        <v>-19.647500000000001</v>
      </c>
      <c r="J7519" s="40">
        <v>-42.556666665000002</v>
      </c>
      <c r="K7519" s="47" t="s">
        <v>109</v>
      </c>
      <c r="L7519" s="44" t="s">
        <v>110</v>
      </c>
      <c r="M7519" s="27" t="s">
        <v>1218</v>
      </c>
      <c r="N7519" s="62" t="s">
        <v>1219</v>
      </c>
      <c r="O7519" s="12">
        <v>1996</v>
      </c>
      <c r="P7519" s="12">
        <v>12</v>
      </c>
      <c r="Q7519" s="12">
        <v>1998</v>
      </c>
      <c r="R7519" s="12">
        <v>2</v>
      </c>
      <c r="S7519" s="27">
        <v>8</v>
      </c>
      <c r="T7519" s="62">
        <v>8</v>
      </c>
      <c r="U7519" s="62">
        <v>16</v>
      </c>
      <c r="V7519" s="62" t="s">
        <v>53</v>
      </c>
      <c r="W7519" s="65" t="s">
        <v>109</v>
      </c>
      <c r="X7519" s="52">
        <v>4</v>
      </c>
      <c r="Y7519" s="62" t="s">
        <v>1220</v>
      </c>
      <c r="Z7519" s="63" t="s">
        <v>83</v>
      </c>
      <c r="AA7519" s="62" t="s">
        <v>87</v>
      </c>
      <c r="AB7519" s="62">
        <v>2</v>
      </c>
      <c r="AC7519" s="63" t="s">
        <v>1514</v>
      </c>
      <c r="AD7519" s="63" t="s">
        <v>1665</v>
      </c>
      <c r="AE7519" t="s">
        <v>1513</v>
      </c>
    </row>
    <row r="7520" spans="1:31" ht="15" customHeight="1" x14ac:dyDescent="0.3">
      <c r="A7520" s="62">
        <v>66</v>
      </c>
      <c r="B7520" s="62" t="s">
        <v>35</v>
      </c>
      <c r="C7520" s="64" t="s">
        <v>1217</v>
      </c>
      <c r="D7520" s="34" t="s">
        <v>245</v>
      </c>
      <c r="E7520" s="62">
        <v>1999</v>
      </c>
      <c r="F7520" s="33" t="s">
        <v>1221</v>
      </c>
      <c r="G7520" s="33" t="s">
        <v>1221</v>
      </c>
      <c r="H7520" s="31" t="s">
        <v>1232</v>
      </c>
      <c r="I7520" s="8">
        <v>-19.647500000000001</v>
      </c>
      <c r="J7520" s="40">
        <v>-42.556666665000002</v>
      </c>
      <c r="K7520" s="47" t="s">
        <v>109</v>
      </c>
      <c r="L7520" s="44" t="s">
        <v>110</v>
      </c>
      <c r="M7520" s="27" t="s">
        <v>1218</v>
      </c>
      <c r="N7520" s="62" t="s">
        <v>1219</v>
      </c>
      <c r="O7520" s="12">
        <v>1996</v>
      </c>
      <c r="P7520" s="12">
        <v>12</v>
      </c>
      <c r="Q7520" s="12">
        <v>1998</v>
      </c>
      <c r="R7520" s="12">
        <v>2</v>
      </c>
      <c r="S7520" s="27">
        <v>8</v>
      </c>
      <c r="T7520" s="62">
        <v>8</v>
      </c>
      <c r="U7520" s="62">
        <v>16</v>
      </c>
      <c r="V7520" s="62" t="s">
        <v>53</v>
      </c>
      <c r="W7520" s="65" t="s">
        <v>109</v>
      </c>
      <c r="X7520" s="52">
        <v>4</v>
      </c>
      <c r="Y7520" s="62" t="s">
        <v>1220</v>
      </c>
      <c r="Z7520" s="63" t="s">
        <v>55</v>
      </c>
      <c r="AA7520" s="62" t="s">
        <v>1054</v>
      </c>
      <c r="AB7520" s="62">
        <v>0</v>
      </c>
      <c r="AC7520" s="63" t="s">
        <v>1514</v>
      </c>
      <c r="AD7520" s="63" t="s">
        <v>1665</v>
      </c>
      <c r="AE7520" t="s">
        <v>1513</v>
      </c>
    </row>
    <row r="7521" spans="1:31" ht="15" customHeight="1" x14ac:dyDescent="0.3">
      <c r="A7521" s="62">
        <v>66</v>
      </c>
      <c r="B7521" s="62" t="s">
        <v>35</v>
      </c>
      <c r="C7521" s="64" t="s">
        <v>1217</v>
      </c>
      <c r="D7521" s="34" t="s">
        <v>245</v>
      </c>
      <c r="E7521" s="62">
        <v>1999</v>
      </c>
      <c r="F7521" s="33" t="s">
        <v>1221</v>
      </c>
      <c r="G7521" s="33" t="s">
        <v>1221</v>
      </c>
      <c r="H7521" s="31" t="s">
        <v>1232</v>
      </c>
      <c r="I7521" s="8">
        <v>-19.647500000000001</v>
      </c>
      <c r="J7521" s="40">
        <v>-42.556666665000002</v>
      </c>
      <c r="K7521" s="47" t="s">
        <v>109</v>
      </c>
      <c r="L7521" s="44" t="s">
        <v>110</v>
      </c>
      <c r="M7521" s="27" t="s">
        <v>1218</v>
      </c>
      <c r="N7521" s="62" t="s">
        <v>1219</v>
      </c>
      <c r="O7521" s="12">
        <v>1996</v>
      </c>
      <c r="P7521" s="12">
        <v>12</v>
      </c>
      <c r="Q7521" s="12">
        <v>1998</v>
      </c>
      <c r="R7521" s="12">
        <v>2</v>
      </c>
      <c r="S7521" s="27">
        <v>8</v>
      </c>
      <c r="T7521" s="62">
        <v>8</v>
      </c>
      <c r="U7521" s="62">
        <v>16</v>
      </c>
      <c r="V7521" s="62" t="s">
        <v>53</v>
      </c>
      <c r="W7521" s="65" t="s">
        <v>109</v>
      </c>
      <c r="X7521" s="52">
        <v>4</v>
      </c>
      <c r="Y7521" s="62" t="s">
        <v>1220</v>
      </c>
      <c r="Z7521" s="63" t="s">
        <v>55</v>
      </c>
      <c r="AA7521" s="62" t="s">
        <v>524</v>
      </c>
      <c r="AB7521" s="62">
        <v>0</v>
      </c>
      <c r="AC7521" s="63" t="s">
        <v>1514</v>
      </c>
      <c r="AD7521" s="63" t="s">
        <v>1665</v>
      </c>
      <c r="AE7521" t="s">
        <v>1513</v>
      </c>
    </row>
    <row r="7522" spans="1:31" ht="15" customHeight="1" x14ac:dyDescent="0.3">
      <c r="A7522" s="62">
        <v>66</v>
      </c>
      <c r="B7522" s="62" t="s">
        <v>35</v>
      </c>
      <c r="C7522" s="64" t="s">
        <v>1217</v>
      </c>
      <c r="D7522" s="34" t="s">
        <v>245</v>
      </c>
      <c r="E7522" s="62">
        <v>1999</v>
      </c>
      <c r="F7522" s="33" t="s">
        <v>1221</v>
      </c>
      <c r="G7522" s="33" t="s">
        <v>1221</v>
      </c>
      <c r="H7522" s="31" t="s">
        <v>1232</v>
      </c>
      <c r="I7522" s="8">
        <v>-19.647500000000001</v>
      </c>
      <c r="J7522" s="40">
        <v>-42.556666665000002</v>
      </c>
      <c r="K7522" s="47" t="s">
        <v>109</v>
      </c>
      <c r="L7522" s="44" t="s">
        <v>110</v>
      </c>
      <c r="M7522" s="27" t="s">
        <v>1218</v>
      </c>
      <c r="N7522" s="62" t="s">
        <v>1219</v>
      </c>
      <c r="O7522" s="12">
        <v>1996</v>
      </c>
      <c r="P7522" s="12">
        <v>12</v>
      </c>
      <c r="Q7522" s="12">
        <v>1998</v>
      </c>
      <c r="R7522" s="12">
        <v>2</v>
      </c>
      <c r="S7522" s="27">
        <v>8</v>
      </c>
      <c r="T7522" s="62">
        <v>8</v>
      </c>
      <c r="U7522" s="62">
        <v>16</v>
      </c>
      <c r="V7522" s="62" t="s">
        <v>53</v>
      </c>
      <c r="W7522" s="65" t="s">
        <v>109</v>
      </c>
      <c r="X7522" s="52">
        <v>4</v>
      </c>
      <c r="Y7522" s="62" t="s">
        <v>1220</v>
      </c>
      <c r="Z7522" s="63" t="s">
        <v>55</v>
      </c>
      <c r="AA7522" s="63" t="s">
        <v>496</v>
      </c>
      <c r="AB7522" s="62">
        <v>0</v>
      </c>
      <c r="AC7522" s="63" t="s">
        <v>1514</v>
      </c>
      <c r="AD7522" s="63" t="s">
        <v>1665</v>
      </c>
      <c r="AE7522" t="s">
        <v>1513</v>
      </c>
    </row>
    <row r="7523" spans="1:31" ht="15" customHeight="1" x14ac:dyDescent="0.3">
      <c r="A7523" s="62">
        <v>66</v>
      </c>
      <c r="B7523" s="62" t="s">
        <v>35</v>
      </c>
      <c r="C7523" s="64" t="s">
        <v>1217</v>
      </c>
      <c r="D7523" s="34" t="s">
        <v>245</v>
      </c>
      <c r="E7523" s="62">
        <v>1999</v>
      </c>
      <c r="F7523" s="33" t="s">
        <v>1221</v>
      </c>
      <c r="G7523" s="33" t="s">
        <v>1221</v>
      </c>
      <c r="H7523" s="31" t="s">
        <v>1232</v>
      </c>
      <c r="I7523" s="8">
        <v>-19.647500000000001</v>
      </c>
      <c r="J7523" s="40">
        <v>-42.556666665000002</v>
      </c>
      <c r="K7523" s="47" t="s">
        <v>109</v>
      </c>
      <c r="L7523" s="44" t="s">
        <v>110</v>
      </c>
      <c r="M7523" s="27" t="s">
        <v>1218</v>
      </c>
      <c r="N7523" s="62" t="s">
        <v>1219</v>
      </c>
      <c r="O7523" s="12">
        <v>1996</v>
      </c>
      <c r="P7523" s="12">
        <v>12</v>
      </c>
      <c r="Q7523" s="12">
        <v>1998</v>
      </c>
      <c r="R7523" s="12">
        <v>2</v>
      </c>
      <c r="S7523" s="27">
        <v>8</v>
      </c>
      <c r="T7523" s="62">
        <v>8</v>
      </c>
      <c r="U7523" s="62">
        <v>16</v>
      </c>
      <c r="V7523" s="62" t="s">
        <v>53</v>
      </c>
      <c r="W7523" s="65" t="s">
        <v>109</v>
      </c>
      <c r="X7523" s="52">
        <v>4</v>
      </c>
      <c r="Y7523" s="62" t="s">
        <v>1220</v>
      </c>
      <c r="Z7523" s="63" t="s">
        <v>55</v>
      </c>
      <c r="AA7523" s="62" t="s">
        <v>62</v>
      </c>
      <c r="AB7523" s="62">
        <v>0</v>
      </c>
      <c r="AC7523" s="63" t="s">
        <v>1514</v>
      </c>
      <c r="AD7523" s="63" t="s">
        <v>1665</v>
      </c>
      <c r="AE7523" t="s">
        <v>1513</v>
      </c>
    </row>
    <row r="7524" spans="1:31" ht="15" customHeight="1" x14ac:dyDescent="0.3">
      <c r="A7524" s="62">
        <v>66</v>
      </c>
      <c r="B7524" s="62" t="s">
        <v>35</v>
      </c>
      <c r="C7524" s="64" t="s">
        <v>1217</v>
      </c>
      <c r="D7524" s="34" t="s">
        <v>245</v>
      </c>
      <c r="E7524" s="62">
        <v>1999</v>
      </c>
      <c r="F7524" s="33" t="s">
        <v>1221</v>
      </c>
      <c r="G7524" s="33" t="s">
        <v>1221</v>
      </c>
      <c r="H7524" s="31" t="s">
        <v>1232</v>
      </c>
      <c r="I7524" s="8">
        <v>-19.647500000000001</v>
      </c>
      <c r="J7524" s="40">
        <v>-42.556666665000002</v>
      </c>
      <c r="K7524" s="47" t="s">
        <v>109</v>
      </c>
      <c r="L7524" s="44" t="s">
        <v>110</v>
      </c>
      <c r="M7524" s="27" t="s">
        <v>1218</v>
      </c>
      <c r="N7524" s="62" t="s">
        <v>1219</v>
      </c>
      <c r="O7524" s="12">
        <v>1996</v>
      </c>
      <c r="P7524" s="12">
        <v>12</v>
      </c>
      <c r="Q7524" s="12">
        <v>1998</v>
      </c>
      <c r="R7524" s="12">
        <v>2</v>
      </c>
      <c r="S7524" s="27">
        <v>8</v>
      </c>
      <c r="T7524" s="62">
        <v>8</v>
      </c>
      <c r="U7524" s="62">
        <v>16</v>
      </c>
      <c r="V7524" s="62" t="s">
        <v>53</v>
      </c>
      <c r="W7524" s="65" t="s">
        <v>109</v>
      </c>
      <c r="X7524" s="52">
        <v>4</v>
      </c>
      <c r="Y7524" s="62" t="s">
        <v>1220</v>
      </c>
      <c r="Z7524" s="63" t="s">
        <v>55</v>
      </c>
      <c r="AA7524" s="62" t="s">
        <v>73</v>
      </c>
      <c r="AB7524" s="62">
        <v>0</v>
      </c>
      <c r="AC7524" s="63" t="s">
        <v>1514</v>
      </c>
      <c r="AD7524" s="63" t="s">
        <v>1665</v>
      </c>
      <c r="AE7524" t="s">
        <v>1513</v>
      </c>
    </row>
    <row r="7525" spans="1:31" ht="15" customHeight="1" x14ac:dyDescent="0.3">
      <c r="A7525" s="62">
        <v>66</v>
      </c>
      <c r="B7525" s="62" t="s">
        <v>35</v>
      </c>
      <c r="C7525" s="64" t="s">
        <v>1217</v>
      </c>
      <c r="D7525" s="34" t="s">
        <v>245</v>
      </c>
      <c r="E7525" s="62">
        <v>1999</v>
      </c>
      <c r="F7525" s="33" t="s">
        <v>1221</v>
      </c>
      <c r="G7525" s="33" t="s">
        <v>1221</v>
      </c>
      <c r="H7525" s="31" t="s">
        <v>1232</v>
      </c>
      <c r="I7525" s="8">
        <v>-19.647500000000001</v>
      </c>
      <c r="J7525" s="40">
        <v>-42.556666665000002</v>
      </c>
      <c r="K7525" s="47" t="s">
        <v>109</v>
      </c>
      <c r="L7525" s="44" t="s">
        <v>110</v>
      </c>
      <c r="M7525" s="27" t="s">
        <v>1218</v>
      </c>
      <c r="N7525" s="62" t="s">
        <v>1219</v>
      </c>
      <c r="O7525" s="12">
        <v>1996</v>
      </c>
      <c r="P7525" s="12">
        <v>12</v>
      </c>
      <c r="Q7525" s="12">
        <v>1998</v>
      </c>
      <c r="R7525" s="12">
        <v>2</v>
      </c>
      <c r="S7525" s="27">
        <v>8</v>
      </c>
      <c r="T7525" s="62">
        <v>8</v>
      </c>
      <c r="U7525" s="62">
        <v>16</v>
      </c>
      <c r="V7525" s="62" t="s">
        <v>53</v>
      </c>
      <c r="W7525" s="65" t="s">
        <v>109</v>
      </c>
      <c r="X7525" s="52">
        <v>4</v>
      </c>
      <c r="Y7525" s="62" t="s">
        <v>1220</v>
      </c>
      <c r="Z7525" s="63" t="s">
        <v>55</v>
      </c>
      <c r="AA7525" s="62" t="s">
        <v>1053</v>
      </c>
      <c r="AB7525" s="62">
        <v>0</v>
      </c>
      <c r="AC7525" s="63" t="s">
        <v>1514</v>
      </c>
      <c r="AD7525" s="63" t="s">
        <v>1665</v>
      </c>
      <c r="AE7525" t="s">
        <v>1513</v>
      </c>
    </row>
    <row r="7526" spans="1:31" ht="15" customHeight="1" x14ac:dyDescent="0.3">
      <c r="A7526" s="62">
        <v>66</v>
      </c>
      <c r="B7526" s="62" t="s">
        <v>35</v>
      </c>
      <c r="C7526" s="64" t="s">
        <v>1217</v>
      </c>
      <c r="D7526" s="34" t="s">
        <v>245</v>
      </c>
      <c r="E7526" s="62">
        <v>1999</v>
      </c>
      <c r="F7526" s="33" t="s">
        <v>1221</v>
      </c>
      <c r="G7526" s="33" t="s">
        <v>1221</v>
      </c>
      <c r="H7526" s="31" t="s">
        <v>1232</v>
      </c>
      <c r="I7526" s="8">
        <v>-19.647500000000001</v>
      </c>
      <c r="J7526" s="40">
        <v>-42.556666665000002</v>
      </c>
      <c r="K7526" s="47" t="s">
        <v>109</v>
      </c>
      <c r="L7526" s="44" t="s">
        <v>110</v>
      </c>
      <c r="M7526" s="27" t="s">
        <v>1218</v>
      </c>
      <c r="N7526" s="62" t="s">
        <v>1219</v>
      </c>
      <c r="O7526" s="12">
        <v>1996</v>
      </c>
      <c r="P7526" s="12">
        <v>12</v>
      </c>
      <c r="Q7526" s="12">
        <v>1998</v>
      </c>
      <c r="R7526" s="12">
        <v>2</v>
      </c>
      <c r="S7526" s="27">
        <v>8</v>
      </c>
      <c r="T7526" s="62">
        <v>8</v>
      </c>
      <c r="U7526" s="62">
        <v>16</v>
      </c>
      <c r="V7526" s="62" t="s">
        <v>53</v>
      </c>
      <c r="W7526" s="65" t="s">
        <v>109</v>
      </c>
      <c r="X7526" s="52">
        <v>4</v>
      </c>
      <c r="Y7526" s="62" t="s">
        <v>1220</v>
      </c>
      <c r="Z7526" s="63" t="s">
        <v>55</v>
      </c>
      <c r="AA7526" s="63" t="s">
        <v>519</v>
      </c>
      <c r="AB7526" s="62">
        <v>0</v>
      </c>
      <c r="AC7526" s="63" t="s">
        <v>1514</v>
      </c>
      <c r="AD7526" s="63" t="s">
        <v>1665</v>
      </c>
      <c r="AE7526" t="s">
        <v>1513</v>
      </c>
    </row>
    <row r="7527" spans="1:31" ht="15" customHeight="1" x14ac:dyDescent="0.3">
      <c r="A7527" s="62">
        <v>66</v>
      </c>
      <c r="B7527" s="62" t="s">
        <v>35</v>
      </c>
      <c r="C7527" s="64" t="s">
        <v>1217</v>
      </c>
      <c r="D7527" s="34" t="s">
        <v>245</v>
      </c>
      <c r="E7527" s="62">
        <v>1999</v>
      </c>
      <c r="F7527" s="33" t="s">
        <v>1221</v>
      </c>
      <c r="G7527" s="33" t="s">
        <v>1221</v>
      </c>
      <c r="H7527" s="31" t="s">
        <v>1232</v>
      </c>
      <c r="I7527" s="8">
        <v>-19.647500000000001</v>
      </c>
      <c r="J7527" s="40">
        <v>-42.556666665000002</v>
      </c>
      <c r="K7527" s="47" t="s">
        <v>109</v>
      </c>
      <c r="L7527" s="44" t="s">
        <v>110</v>
      </c>
      <c r="M7527" s="27" t="s">
        <v>1218</v>
      </c>
      <c r="N7527" s="62" t="s">
        <v>1219</v>
      </c>
      <c r="O7527" s="12">
        <v>1996</v>
      </c>
      <c r="P7527" s="12">
        <v>12</v>
      </c>
      <c r="Q7527" s="12">
        <v>1998</v>
      </c>
      <c r="R7527" s="12">
        <v>2</v>
      </c>
      <c r="S7527" s="27">
        <v>8</v>
      </c>
      <c r="T7527" s="62">
        <v>8</v>
      </c>
      <c r="U7527" s="62">
        <v>16</v>
      </c>
      <c r="V7527" s="62" t="s">
        <v>53</v>
      </c>
      <c r="W7527" s="65" t="s">
        <v>109</v>
      </c>
      <c r="X7527" s="52">
        <v>4</v>
      </c>
      <c r="Y7527" s="62" t="s">
        <v>1220</v>
      </c>
      <c r="Z7527" s="63" t="s">
        <v>55</v>
      </c>
      <c r="AA7527" s="63" t="s">
        <v>859</v>
      </c>
      <c r="AB7527" s="62">
        <v>0</v>
      </c>
      <c r="AC7527" s="63" t="s">
        <v>1514</v>
      </c>
      <c r="AD7527" s="63" t="s">
        <v>1665</v>
      </c>
      <c r="AE7527" t="s">
        <v>1513</v>
      </c>
    </row>
    <row r="7528" spans="1:31" ht="15" customHeight="1" x14ac:dyDescent="0.3">
      <c r="A7528" s="62">
        <v>66</v>
      </c>
      <c r="B7528" s="62" t="s">
        <v>35</v>
      </c>
      <c r="C7528" s="64" t="s">
        <v>1217</v>
      </c>
      <c r="D7528" s="34" t="s">
        <v>245</v>
      </c>
      <c r="E7528" s="62">
        <v>1999</v>
      </c>
      <c r="F7528" s="33" t="s">
        <v>1221</v>
      </c>
      <c r="G7528" s="33" t="s">
        <v>1221</v>
      </c>
      <c r="H7528" s="31" t="s">
        <v>1232</v>
      </c>
      <c r="I7528" s="8">
        <v>-19.647500000000001</v>
      </c>
      <c r="J7528" s="40">
        <v>-42.556666665000002</v>
      </c>
      <c r="K7528" s="47" t="s">
        <v>109</v>
      </c>
      <c r="L7528" s="44" t="s">
        <v>110</v>
      </c>
      <c r="M7528" s="27" t="s">
        <v>1218</v>
      </c>
      <c r="N7528" s="62" t="s">
        <v>1219</v>
      </c>
      <c r="O7528" s="12">
        <v>1996</v>
      </c>
      <c r="P7528" s="12">
        <v>12</v>
      </c>
      <c r="Q7528" s="12">
        <v>1998</v>
      </c>
      <c r="R7528" s="12">
        <v>2</v>
      </c>
      <c r="S7528" s="27">
        <v>8</v>
      </c>
      <c r="T7528" s="62">
        <v>8</v>
      </c>
      <c r="U7528" s="62">
        <v>16</v>
      </c>
      <c r="V7528" s="62" t="s">
        <v>53</v>
      </c>
      <c r="W7528" s="65" t="s">
        <v>109</v>
      </c>
      <c r="X7528" s="52">
        <v>4</v>
      </c>
      <c r="Y7528" s="62" t="s">
        <v>1220</v>
      </c>
      <c r="Z7528" s="62" t="s">
        <v>49</v>
      </c>
      <c r="AA7528" s="62" t="s">
        <v>50</v>
      </c>
      <c r="AB7528" s="62">
        <v>0</v>
      </c>
      <c r="AC7528" s="63" t="s">
        <v>1514</v>
      </c>
      <c r="AD7528" s="63" t="s">
        <v>1665</v>
      </c>
      <c r="AE7528" t="s">
        <v>1513</v>
      </c>
    </row>
    <row r="7529" spans="1:31" ht="15" customHeight="1" x14ac:dyDescent="0.3">
      <c r="A7529" s="62">
        <v>66</v>
      </c>
      <c r="B7529" s="62" t="s">
        <v>35</v>
      </c>
      <c r="C7529" s="64" t="s">
        <v>1217</v>
      </c>
      <c r="D7529" s="34" t="s">
        <v>245</v>
      </c>
      <c r="E7529" s="62">
        <v>1999</v>
      </c>
      <c r="F7529" s="33" t="s">
        <v>1221</v>
      </c>
      <c r="G7529" s="33" t="s">
        <v>1221</v>
      </c>
      <c r="H7529" s="31" t="s">
        <v>1232</v>
      </c>
      <c r="I7529" s="8">
        <v>-19.647500000000001</v>
      </c>
      <c r="J7529" s="40">
        <v>-42.556666665000002</v>
      </c>
      <c r="K7529" s="47" t="s">
        <v>109</v>
      </c>
      <c r="L7529" s="44" t="s">
        <v>110</v>
      </c>
      <c r="M7529" s="27" t="s">
        <v>1218</v>
      </c>
      <c r="N7529" s="62" t="s">
        <v>1219</v>
      </c>
      <c r="O7529" s="12">
        <v>1996</v>
      </c>
      <c r="P7529" s="12">
        <v>12</v>
      </c>
      <c r="Q7529" s="12">
        <v>1998</v>
      </c>
      <c r="R7529" s="12">
        <v>2</v>
      </c>
      <c r="S7529" s="27">
        <v>8</v>
      </c>
      <c r="T7529" s="62">
        <v>8</v>
      </c>
      <c r="U7529" s="62">
        <v>16</v>
      </c>
      <c r="V7529" s="62" t="s">
        <v>53</v>
      </c>
      <c r="W7529" s="65" t="s">
        <v>109</v>
      </c>
      <c r="X7529" s="52">
        <v>4</v>
      </c>
      <c r="Y7529" s="62" t="s">
        <v>1220</v>
      </c>
      <c r="Z7529" s="62" t="s">
        <v>49</v>
      </c>
      <c r="AA7529" s="62" t="s">
        <v>91</v>
      </c>
      <c r="AB7529" s="62">
        <v>0</v>
      </c>
      <c r="AC7529" s="63" t="s">
        <v>1514</v>
      </c>
      <c r="AD7529" s="63" t="s">
        <v>1665</v>
      </c>
      <c r="AE7529" t="s">
        <v>1513</v>
      </c>
    </row>
    <row r="7530" spans="1:31" ht="15" customHeight="1" x14ac:dyDescent="0.3">
      <c r="A7530" s="62">
        <v>66</v>
      </c>
      <c r="B7530" s="62" t="s">
        <v>35</v>
      </c>
      <c r="C7530" s="64" t="s">
        <v>1217</v>
      </c>
      <c r="D7530" s="34" t="s">
        <v>245</v>
      </c>
      <c r="E7530" s="62">
        <v>1999</v>
      </c>
      <c r="F7530" s="33" t="s">
        <v>1221</v>
      </c>
      <c r="G7530" s="33" t="s">
        <v>1221</v>
      </c>
      <c r="H7530" s="31" t="s">
        <v>1232</v>
      </c>
      <c r="I7530" s="8">
        <v>-19.647500000000001</v>
      </c>
      <c r="J7530" s="40">
        <v>-42.556666665000002</v>
      </c>
      <c r="K7530" s="47" t="s">
        <v>109</v>
      </c>
      <c r="L7530" s="44" t="s">
        <v>110</v>
      </c>
      <c r="M7530" s="27" t="s">
        <v>1218</v>
      </c>
      <c r="N7530" s="62" t="s">
        <v>1219</v>
      </c>
      <c r="O7530" s="12">
        <v>1996</v>
      </c>
      <c r="P7530" s="12">
        <v>12</v>
      </c>
      <c r="Q7530" s="12">
        <v>1998</v>
      </c>
      <c r="R7530" s="12">
        <v>2</v>
      </c>
      <c r="S7530" s="27">
        <v>8</v>
      </c>
      <c r="T7530" s="62">
        <v>8</v>
      </c>
      <c r="U7530" s="62">
        <v>16</v>
      </c>
      <c r="V7530" s="62" t="s">
        <v>53</v>
      </c>
      <c r="W7530" s="65" t="s">
        <v>109</v>
      </c>
      <c r="X7530" s="52">
        <v>4</v>
      </c>
      <c r="Y7530" s="62" t="s">
        <v>1220</v>
      </c>
      <c r="Z7530" s="62" t="s">
        <v>49</v>
      </c>
      <c r="AA7530" s="63" t="s">
        <v>1222</v>
      </c>
      <c r="AB7530" s="62">
        <v>0</v>
      </c>
      <c r="AC7530" s="63" t="s">
        <v>1514</v>
      </c>
      <c r="AD7530" s="63" t="s">
        <v>1665</v>
      </c>
      <c r="AE7530" t="s">
        <v>1513</v>
      </c>
    </row>
    <row r="7531" spans="1:31" ht="15" customHeight="1" x14ac:dyDescent="0.3">
      <c r="A7531" s="62">
        <v>66</v>
      </c>
      <c r="B7531" s="62" t="s">
        <v>35</v>
      </c>
      <c r="C7531" s="64" t="s">
        <v>1217</v>
      </c>
      <c r="D7531" s="34" t="s">
        <v>245</v>
      </c>
      <c r="E7531" s="62">
        <v>1999</v>
      </c>
      <c r="F7531" s="33" t="s">
        <v>1221</v>
      </c>
      <c r="G7531" s="33" t="s">
        <v>1221</v>
      </c>
      <c r="H7531" s="31" t="s">
        <v>1232</v>
      </c>
      <c r="I7531" s="8">
        <v>-19.647500000000001</v>
      </c>
      <c r="J7531" s="40">
        <v>-42.556666665000002</v>
      </c>
      <c r="K7531" s="47" t="s">
        <v>109</v>
      </c>
      <c r="L7531" s="44" t="s">
        <v>110</v>
      </c>
      <c r="M7531" s="27" t="s">
        <v>1218</v>
      </c>
      <c r="N7531" s="62" t="s">
        <v>1219</v>
      </c>
      <c r="O7531" s="12">
        <v>1996</v>
      </c>
      <c r="P7531" s="12">
        <v>12</v>
      </c>
      <c r="Q7531" s="12">
        <v>1998</v>
      </c>
      <c r="R7531" s="12">
        <v>2</v>
      </c>
      <c r="S7531" s="27">
        <v>8</v>
      </c>
      <c r="T7531" s="62">
        <v>8</v>
      </c>
      <c r="U7531" s="62">
        <v>16</v>
      </c>
      <c r="V7531" s="62" t="s">
        <v>53</v>
      </c>
      <c r="W7531" s="65" t="s">
        <v>109</v>
      </c>
      <c r="X7531" s="52">
        <v>4</v>
      </c>
      <c r="Y7531" s="62" t="s">
        <v>1220</v>
      </c>
      <c r="Z7531" s="62" t="s">
        <v>49</v>
      </c>
      <c r="AA7531" s="63" t="s">
        <v>483</v>
      </c>
      <c r="AB7531" s="62">
        <v>0</v>
      </c>
      <c r="AC7531" s="63" t="s">
        <v>1514</v>
      </c>
      <c r="AD7531" s="63" t="s">
        <v>1665</v>
      </c>
      <c r="AE7531" t="s">
        <v>1513</v>
      </c>
    </row>
    <row r="7532" spans="1:31" ht="15" customHeight="1" x14ac:dyDescent="0.3">
      <c r="A7532" s="62">
        <v>66</v>
      </c>
      <c r="B7532" s="62" t="s">
        <v>35</v>
      </c>
      <c r="C7532" s="64" t="s">
        <v>1217</v>
      </c>
      <c r="D7532" s="34" t="s">
        <v>245</v>
      </c>
      <c r="E7532" s="62">
        <v>1999</v>
      </c>
      <c r="F7532" s="33" t="s">
        <v>1221</v>
      </c>
      <c r="G7532" s="33" t="s">
        <v>1221</v>
      </c>
      <c r="H7532" s="31" t="s">
        <v>1232</v>
      </c>
      <c r="I7532" s="8">
        <v>-19.647500000000001</v>
      </c>
      <c r="J7532" s="40">
        <v>-42.556666665000002</v>
      </c>
      <c r="K7532" s="47" t="s">
        <v>109</v>
      </c>
      <c r="L7532" s="44" t="s">
        <v>110</v>
      </c>
      <c r="M7532" s="27" t="s">
        <v>1218</v>
      </c>
      <c r="N7532" s="62" t="s">
        <v>1219</v>
      </c>
      <c r="O7532" s="12">
        <v>1996</v>
      </c>
      <c r="P7532" s="12">
        <v>12</v>
      </c>
      <c r="Q7532" s="12">
        <v>1998</v>
      </c>
      <c r="R7532" s="12">
        <v>2</v>
      </c>
      <c r="S7532" s="27">
        <v>8</v>
      </c>
      <c r="T7532" s="62">
        <v>8</v>
      </c>
      <c r="U7532" s="62">
        <v>16</v>
      </c>
      <c r="V7532" s="62" t="s">
        <v>53</v>
      </c>
      <c r="W7532" s="65" t="s">
        <v>109</v>
      </c>
      <c r="X7532" s="52">
        <v>4</v>
      </c>
      <c r="Y7532" s="62" t="s">
        <v>1220</v>
      </c>
      <c r="Z7532" s="62" t="s">
        <v>49</v>
      </c>
      <c r="AA7532" s="63" t="s">
        <v>275</v>
      </c>
      <c r="AB7532" s="62">
        <v>0</v>
      </c>
      <c r="AC7532" s="63" t="s">
        <v>1514</v>
      </c>
      <c r="AD7532" s="63" t="s">
        <v>1665</v>
      </c>
      <c r="AE7532" t="s">
        <v>1513</v>
      </c>
    </row>
    <row r="7533" spans="1:31" ht="15" customHeight="1" x14ac:dyDescent="0.3">
      <c r="A7533" s="62">
        <v>66</v>
      </c>
      <c r="B7533" s="62" t="s">
        <v>35</v>
      </c>
      <c r="C7533" s="64" t="s">
        <v>1217</v>
      </c>
      <c r="D7533" s="34" t="s">
        <v>245</v>
      </c>
      <c r="E7533" s="62">
        <v>1999</v>
      </c>
      <c r="F7533" s="33" t="s">
        <v>1221</v>
      </c>
      <c r="G7533" s="33" t="s">
        <v>1221</v>
      </c>
      <c r="H7533" s="31" t="s">
        <v>1232</v>
      </c>
      <c r="I7533" s="8">
        <v>-19.647500000000001</v>
      </c>
      <c r="J7533" s="40">
        <v>-42.556666665000002</v>
      </c>
      <c r="K7533" s="47" t="s">
        <v>109</v>
      </c>
      <c r="L7533" s="44" t="s">
        <v>110</v>
      </c>
      <c r="M7533" s="27" t="s">
        <v>1218</v>
      </c>
      <c r="N7533" s="62" t="s">
        <v>1219</v>
      </c>
      <c r="O7533" s="12">
        <v>1996</v>
      </c>
      <c r="P7533" s="12">
        <v>12</v>
      </c>
      <c r="Q7533" s="12">
        <v>1998</v>
      </c>
      <c r="R7533" s="12">
        <v>2</v>
      </c>
      <c r="S7533" s="27">
        <v>8</v>
      </c>
      <c r="T7533" s="62">
        <v>8</v>
      </c>
      <c r="U7533" s="62">
        <v>16</v>
      </c>
      <c r="V7533" s="62" t="s">
        <v>53</v>
      </c>
      <c r="W7533" s="65" t="s">
        <v>109</v>
      </c>
      <c r="X7533" s="52">
        <v>4</v>
      </c>
      <c r="Y7533" s="63" t="s">
        <v>1223</v>
      </c>
      <c r="Z7533" s="63" t="s">
        <v>83</v>
      </c>
      <c r="AA7533" s="63" t="s">
        <v>84</v>
      </c>
      <c r="AB7533" s="62">
        <v>0</v>
      </c>
      <c r="AC7533" s="63" t="s">
        <v>1514</v>
      </c>
      <c r="AD7533" s="63" t="s">
        <v>1665</v>
      </c>
      <c r="AE7533" t="s">
        <v>1513</v>
      </c>
    </row>
    <row r="7534" spans="1:31" ht="15" customHeight="1" x14ac:dyDescent="0.3">
      <c r="A7534" s="62">
        <v>66</v>
      </c>
      <c r="B7534" s="62" t="s">
        <v>35</v>
      </c>
      <c r="C7534" s="64" t="s">
        <v>1217</v>
      </c>
      <c r="D7534" s="34" t="s">
        <v>245</v>
      </c>
      <c r="E7534" s="62">
        <v>1999</v>
      </c>
      <c r="F7534" s="33" t="s">
        <v>1221</v>
      </c>
      <c r="G7534" s="33" t="s">
        <v>1221</v>
      </c>
      <c r="H7534" s="31" t="s">
        <v>1232</v>
      </c>
      <c r="I7534" s="8">
        <v>-19.647500000000001</v>
      </c>
      <c r="J7534" s="40">
        <v>-42.556666665000002</v>
      </c>
      <c r="K7534" s="47" t="s">
        <v>109</v>
      </c>
      <c r="L7534" s="44" t="s">
        <v>110</v>
      </c>
      <c r="M7534" s="27" t="s">
        <v>1218</v>
      </c>
      <c r="N7534" s="62" t="s">
        <v>1219</v>
      </c>
      <c r="O7534" s="12">
        <v>1996</v>
      </c>
      <c r="P7534" s="12">
        <v>12</v>
      </c>
      <c r="Q7534" s="12">
        <v>1998</v>
      </c>
      <c r="R7534" s="12">
        <v>2</v>
      </c>
      <c r="S7534" s="27">
        <v>8</v>
      </c>
      <c r="T7534" s="62">
        <v>8</v>
      </c>
      <c r="U7534" s="62">
        <v>16</v>
      </c>
      <c r="V7534" s="62" t="s">
        <v>53</v>
      </c>
      <c r="W7534" s="65" t="s">
        <v>109</v>
      </c>
      <c r="X7534" s="52">
        <v>4</v>
      </c>
      <c r="Y7534" s="63" t="s">
        <v>1223</v>
      </c>
      <c r="Z7534" s="63" t="s">
        <v>83</v>
      </c>
      <c r="AA7534" s="62" t="s">
        <v>87</v>
      </c>
      <c r="AB7534" s="62">
        <v>0</v>
      </c>
      <c r="AC7534" s="63" t="s">
        <v>1514</v>
      </c>
      <c r="AD7534" s="63" t="s">
        <v>1665</v>
      </c>
      <c r="AE7534" t="s">
        <v>1513</v>
      </c>
    </row>
    <row r="7535" spans="1:31" ht="15" customHeight="1" x14ac:dyDescent="0.3">
      <c r="A7535" s="62">
        <v>66</v>
      </c>
      <c r="B7535" s="62" t="s">
        <v>35</v>
      </c>
      <c r="C7535" s="64" t="s">
        <v>1217</v>
      </c>
      <c r="D7535" s="34" t="s">
        <v>245</v>
      </c>
      <c r="E7535" s="62">
        <v>1999</v>
      </c>
      <c r="F7535" s="33" t="s">
        <v>1221</v>
      </c>
      <c r="G7535" s="33" t="s">
        <v>1221</v>
      </c>
      <c r="H7535" s="31" t="s">
        <v>1232</v>
      </c>
      <c r="I7535" s="8">
        <v>-19.647500000000001</v>
      </c>
      <c r="J7535" s="40">
        <v>-42.556666665000002</v>
      </c>
      <c r="K7535" s="47" t="s">
        <v>109</v>
      </c>
      <c r="L7535" s="44" t="s">
        <v>110</v>
      </c>
      <c r="M7535" s="27" t="s">
        <v>1218</v>
      </c>
      <c r="N7535" s="62" t="s">
        <v>1219</v>
      </c>
      <c r="O7535" s="12">
        <v>1996</v>
      </c>
      <c r="P7535" s="12">
        <v>12</v>
      </c>
      <c r="Q7535" s="12">
        <v>1998</v>
      </c>
      <c r="R7535" s="12">
        <v>2</v>
      </c>
      <c r="S7535" s="27">
        <v>8</v>
      </c>
      <c r="T7535" s="62">
        <v>8</v>
      </c>
      <c r="U7535" s="62">
        <v>16</v>
      </c>
      <c r="V7535" s="62" t="s">
        <v>53</v>
      </c>
      <c r="W7535" s="65" t="s">
        <v>109</v>
      </c>
      <c r="X7535" s="52">
        <v>4</v>
      </c>
      <c r="Y7535" s="63" t="s">
        <v>1223</v>
      </c>
      <c r="Z7535" s="63" t="s">
        <v>55</v>
      </c>
      <c r="AA7535" s="62" t="s">
        <v>1054</v>
      </c>
      <c r="AB7535" s="62">
        <v>0</v>
      </c>
      <c r="AC7535" s="63" t="s">
        <v>1514</v>
      </c>
      <c r="AD7535" s="63" t="s">
        <v>1665</v>
      </c>
      <c r="AE7535" t="s">
        <v>1513</v>
      </c>
    </row>
    <row r="7536" spans="1:31" ht="15" customHeight="1" x14ac:dyDescent="0.3">
      <c r="A7536" s="62">
        <v>66</v>
      </c>
      <c r="B7536" s="62" t="s">
        <v>35</v>
      </c>
      <c r="C7536" s="64" t="s">
        <v>1217</v>
      </c>
      <c r="D7536" s="34" t="s">
        <v>245</v>
      </c>
      <c r="E7536" s="62">
        <v>1999</v>
      </c>
      <c r="F7536" s="33" t="s">
        <v>1221</v>
      </c>
      <c r="G7536" s="33" t="s">
        <v>1221</v>
      </c>
      <c r="H7536" s="31" t="s">
        <v>1232</v>
      </c>
      <c r="I7536" s="8">
        <v>-19.647500000000001</v>
      </c>
      <c r="J7536" s="40">
        <v>-42.556666665000002</v>
      </c>
      <c r="K7536" s="47" t="s">
        <v>109</v>
      </c>
      <c r="L7536" s="44" t="s">
        <v>110</v>
      </c>
      <c r="M7536" s="27" t="s">
        <v>1218</v>
      </c>
      <c r="N7536" s="62" t="s">
        <v>1219</v>
      </c>
      <c r="O7536" s="12">
        <v>1996</v>
      </c>
      <c r="P7536" s="12">
        <v>12</v>
      </c>
      <c r="Q7536" s="12">
        <v>1998</v>
      </c>
      <c r="R7536" s="12">
        <v>2</v>
      </c>
      <c r="S7536" s="27">
        <v>8</v>
      </c>
      <c r="T7536" s="62">
        <v>8</v>
      </c>
      <c r="U7536" s="62">
        <v>16</v>
      </c>
      <c r="V7536" s="62" t="s">
        <v>53</v>
      </c>
      <c r="W7536" s="65" t="s">
        <v>109</v>
      </c>
      <c r="X7536" s="52">
        <v>4</v>
      </c>
      <c r="Y7536" s="63" t="s">
        <v>1223</v>
      </c>
      <c r="Z7536" s="63" t="s">
        <v>55</v>
      </c>
      <c r="AA7536" s="62" t="s">
        <v>524</v>
      </c>
      <c r="AB7536" s="62">
        <v>0</v>
      </c>
      <c r="AC7536" s="63" t="s">
        <v>1514</v>
      </c>
      <c r="AD7536" s="63" t="s">
        <v>1665</v>
      </c>
      <c r="AE7536" t="s">
        <v>1513</v>
      </c>
    </row>
    <row r="7537" spans="1:31" ht="15" customHeight="1" x14ac:dyDescent="0.3">
      <c r="A7537" s="62">
        <v>66</v>
      </c>
      <c r="B7537" s="62" t="s">
        <v>35</v>
      </c>
      <c r="C7537" s="64" t="s">
        <v>1217</v>
      </c>
      <c r="D7537" s="34" t="s">
        <v>245</v>
      </c>
      <c r="E7537" s="62">
        <v>1999</v>
      </c>
      <c r="F7537" s="33" t="s">
        <v>1221</v>
      </c>
      <c r="G7537" s="33" t="s">
        <v>1221</v>
      </c>
      <c r="H7537" s="31" t="s">
        <v>1232</v>
      </c>
      <c r="I7537" s="8">
        <v>-19.647500000000001</v>
      </c>
      <c r="J7537" s="40">
        <v>-42.556666665000002</v>
      </c>
      <c r="K7537" s="47" t="s">
        <v>109</v>
      </c>
      <c r="L7537" s="44" t="s">
        <v>110</v>
      </c>
      <c r="M7537" s="27" t="s">
        <v>1218</v>
      </c>
      <c r="N7537" s="62" t="s">
        <v>1219</v>
      </c>
      <c r="O7537" s="12">
        <v>1996</v>
      </c>
      <c r="P7537" s="12">
        <v>12</v>
      </c>
      <c r="Q7537" s="12">
        <v>1998</v>
      </c>
      <c r="R7537" s="12">
        <v>2</v>
      </c>
      <c r="S7537" s="27">
        <v>8</v>
      </c>
      <c r="T7537" s="62">
        <v>8</v>
      </c>
      <c r="U7537" s="62">
        <v>16</v>
      </c>
      <c r="V7537" s="62" t="s">
        <v>53</v>
      </c>
      <c r="W7537" s="65" t="s">
        <v>109</v>
      </c>
      <c r="X7537" s="52">
        <v>4</v>
      </c>
      <c r="Y7537" s="63" t="s">
        <v>1223</v>
      </c>
      <c r="Z7537" s="63" t="s">
        <v>55</v>
      </c>
      <c r="AA7537" s="63" t="s">
        <v>496</v>
      </c>
      <c r="AB7537" s="62">
        <v>0</v>
      </c>
      <c r="AC7537" s="63" t="s">
        <v>1514</v>
      </c>
      <c r="AD7537" s="63" t="s">
        <v>1665</v>
      </c>
      <c r="AE7537" t="s">
        <v>1513</v>
      </c>
    </row>
    <row r="7538" spans="1:31" ht="15" customHeight="1" x14ac:dyDescent="0.3">
      <c r="A7538" s="62">
        <v>66</v>
      </c>
      <c r="B7538" s="62" t="s">
        <v>35</v>
      </c>
      <c r="C7538" s="64" t="s">
        <v>1217</v>
      </c>
      <c r="D7538" s="34" t="s">
        <v>245</v>
      </c>
      <c r="E7538" s="62">
        <v>1999</v>
      </c>
      <c r="F7538" s="33" t="s">
        <v>1221</v>
      </c>
      <c r="G7538" s="33" t="s">
        <v>1221</v>
      </c>
      <c r="H7538" s="31" t="s">
        <v>1232</v>
      </c>
      <c r="I7538" s="8">
        <v>-19.647500000000001</v>
      </c>
      <c r="J7538" s="40">
        <v>-42.556666665000002</v>
      </c>
      <c r="K7538" s="47" t="s">
        <v>109</v>
      </c>
      <c r="L7538" s="44" t="s">
        <v>110</v>
      </c>
      <c r="M7538" s="27" t="s">
        <v>1218</v>
      </c>
      <c r="N7538" s="62" t="s">
        <v>1219</v>
      </c>
      <c r="O7538" s="12">
        <v>1996</v>
      </c>
      <c r="P7538" s="12">
        <v>12</v>
      </c>
      <c r="Q7538" s="12">
        <v>1998</v>
      </c>
      <c r="R7538" s="12">
        <v>2</v>
      </c>
      <c r="S7538" s="27">
        <v>8</v>
      </c>
      <c r="T7538" s="62">
        <v>8</v>
      </c>
      <c r="U7538" s="62">
        <v>16</v>
      </c>
      <c r="V7538" s="62" t="s">
        <v>53</v>
      </c>
      <c r="W7538" s="65" t="s">
        <v>109</v>
      </c>
      <c r="X7538" s="52">
        <v>4</v>
      </c>
      <c r="Y7538" s="63" t="s">
        <v>1223</v>
      </c>
      <c r="Z7538" s="63" t="s">
        <v>55</v>
      </c>
      <c r="AA7538" s="62" t="s">
        <v>62</v>
      </c>
      <c r="AB7538" s="62">
        <v>0</v>
      </c>
      <c r="AC7538" s="63" t="s">
        <v>1514</v>
      </c>
      <c r="AD7538" s="63" t="s">
        <v>1665</v>
      </c>
      <c r="AE7538" t="s">
        <v>1513</v>
      </c>
    </row>
    <row r="7539" spans="1:31" ht="15" customHeight="1" x14ac:dyDescent="0.3">
      <c r="A7539" s="62">
        <v>66</v>
      </c>
      <c r="B7539" s="62" t="s">
        <v>35</v>
      </c>
      <c r="C7539" s="64" t="s">
        <v>1217</v>
      </c>
      <c r="D7539" s="34" t="s">
        <v>245</v>
      </c>
      <c r="E7539" s="62">
        <v>1999</v>
      </c>
      <c r="F7539" s="33" t="s">
        <v>1221</v>
      </c>
      <c r="G7539" s="33" t="s">
        <v>1221</v>
      </c>
      <c r="H7539" s="31" t="s">
        <v>1232</v>
      </c>
      <c r="I7539" s="8">
        <v>-19.647500000000001</v>
      </c>
      <c r="J7539" s="40">
        <v>-42.556666665000002</v>
      </c>
      <c r="K7539" s="47" t="s">
        <v>109</v>
      </c>
      <c r="L7539" s="44" t="s">
        <v>110</v>
      </c>
      <c r="M7539" s="27" t="s">
        <v>1218</v>
      </c>
      <c r="N7539" s="62" t="s">
        <v>1219</v>
      </c>
      <c r="O7539" s="12">
        <v>1996</v>
      </c>
      <c r="P7539" s="12">
        <v>12</v>
      </c>
      <c r="Q7539" s="12">
        <v>1998</v>
      </c>
      <c r="R7539" s="12">
        <v>2</v>
      </c>
      <c r="S7539" s="27">
        <v>8</v>
      </c>
      <c r="T7539" s="62">
        <v>8</v>
      </c>
      <c r="U7539" s="62">
        <v>16</v>
      </c>
      <c r="V7539" s="62" t="s">
        <v>53</v>
      </c>
      <c r="W7539" s="65" t="s">
        <v>109</v>
      </c>
      <c r="X7539" s="52">
        <v>4</v>
      </c>
      <c r="Y7539" s="63" t="s">
        <v>1223</v>
      </c>
      <c r="Z7539" s="63" t="s">
        <v>55</v>
      </c>
      <c r="AA7539" s="62" t="s">
        <v>73</v>
      </c>
      <c r="AB7539" s="62">
        <v>0</v>
      </c>
      <c r="AC7539" s="63" t="s">
        <v>1514</v>
      </c>
      <c r="AD7539" s="63" t="s">
        <v>1665</v>
      </c>
      <c r="AE7539" t="s">
        <v>1513</v>
      </c>
    </row>
    <row r="7540" spans="1:31" ht="15" customHeight="1" x14ac:dyDescent="0.3">
      <c r="A7540" s="62">
        <v>66</v>
      </c>
      <c r="B7540" s="62" t="s">
        <v>35</v>
      </c>
      <c r="C7540" s="64" t="s">
        <v>1217</v>
      </c>
      <c r="D7540" s="34" t="s">
        <v>245</v>
      </c>
      <c r="E7540" s="62">
        <v>1999</v>
      </c>
      <c r="F7540" s="33" t="s">
        <v>1221</v>
      </c>
      <c r="G7540" s="33" t="s">
        <v>1221</v>
      </c>
      <c r="H7540" s="31" t="s">
        <v>1232</v>
      </c>
      <c r="I7540" s="8">
        <v>-19.647500000000001</v>
      </c>
      <c r="J7540" s="40">
        <v>-42.556666665000002</v>
      </c>
      <c r="K7540" s="47" t="s">
        <v>109</v>
      </c>
      <c r="L7540" s="44" t="s">
        <v>110</v>
      </c>
      <c r="M7540" s="27" t="s">
        <v>1218</v>
      </c>
      <c r="N7540" s="62" t="s">
        <v>1219</v>
      </c>
      <c r="O7540" s="12">
        <v>1996</v>
      </c>
      <c r="P7540" s="12">
        <v>12</v>
      </c>
      <c r="Q7540" s="12">
        <v>1998</v>
      </c>
      <c r="R7540" s="12">
        <v>2</v>
      </c>
      <c r="S7540" s="27">
        <v>8</v>
      </c>
      <c r="T7540" s="62">
        <v>8</v>
      </c>
      <c r="U7540" s="62">
        <v>16</v>
      </c>
      <c r="V7540" s="62" t="s">
        <v>53</v>
      </c>
      <c r="W7540" s="65" t="s">
        <v>109</v>
      </c>
      <c r="X7540" s="52">
        <v>4</v>
      </c>
      <c r="Y7540" s="63" t="s">
        <v>1223</v>
      </c>
      <c r="Z7540" s="63" t="s">
        <v>55</v>
      </c>
      <c r="AA7540" s="62" t="s">
        <v>1053</v>
      </c>
      <c r="AB7540" s="62">
        <v>0</v>
      </c>
      <c r="AC7540" s="63" t="s">
        <v>1514</v>
      </c>
      <c r="AD7540" s="63" t="s">
        <v>1665</v>
      </c>
      <c r="AE7540" t="s">
        <v>1513</v>
      </c>
    </row>
    <row r="7541" spans="1:31" ht="15" customHeight="1" x14ac:dyDescent="0.3">
      <c r="A7541" s="62">
        <v>66</v>
      </c>
      <c r="B7541" s="62" t="s">
        <v>35</v>
      </c>
      <c r="C7541" s="64" t="s">
        <v>1217</v>
      </c>
      <c r="D7541" s="34" t="s">
        <v>245</v>
      </c>
      <c r="E7541" s="62">
        <v>1999</v>
      </c>
      <c r="F7541" s="33" t="s">
        <v>1221</v>
      </c>
      <c r="G7541" s="33" t="s">
        <v>1221</v>
      </c>
      <c r="H7541" s="31" t="s">
        <v>1232</v>
      </c>
      <c r="I7541" s="8">
        <v>-19.647500000000001</v>
      </c>
      <c r="J7541" s="40">
        <v>-42.556666665000002</v>
      </c>
      <c r="K7541" s="47" t="s">
        <v>109</v>
      </c>
      <c r="L7541" s="44" t="s">
        <v>110</v>
      </c>
      <c r="M7541" s="27" t="s">
        <v>1218</v>
      </c>
      <c r="N7541" s="62" t="s">
        <v>1219</v>
      </c>
      <c r="O7541" s="12">
        <v>1996</v>
      </c>
      <c r="P7541" s="12">
        <v>12</v>
      </c>
      <c r="Q7541" s="12">
        <v>1998</v>
      </c>
      <c r="R7541" s="12">
        <v>2</v>
      </c>
      <c r="S7541" s="27">
        <v>8</v>
      </c>
      <c r="T7541" s="62">
        <v>8</v>
      </c>
      <c r="U7541" s="62">
        <v>16</v>
      </c>
      <c r="V7541" s="62" t="s">
        <v>53</v>
      </c>
      <c r="W7541" s="65" t="s">
        <v>109</v>
      </c>
      <c r="X7541" s="52">
        <v>4</v>
      </c>
      <c r="Y7541" s="63" t="s">
        <v>1223</v>
      </c>
      <c r="Z7541" s="63" t="s">
        <v>55</v>
      </c>
      <c r="AA7541" s="63" t="s">
        <v>519</v>
      </c>
      <c r="AB7541" s="62">
        <v>0</v>
      </c>
      <c r="AC7541" s="63" t="s">
        <v>1514</v>
      </c>
      <c r="AD7541" s="63" t="s">
        <v>1665</v>
      </c>
      <c r="AE7541" t="s">
        <v>1513</v>
      </c>
    </row>
    <row r="7542" spans="1:31" ht="15" customHeight="1" x14ac:dyDescent="0.3">
      <c r="A7542" s="62">
        <v>66</v>
      </c>
      <c r="B7542" s="62" t="s">
        <v>35</v>
      </c>
      <c r="C7542" s="64" t="s">
        <v>1217</v>
      </c>
      <c r="D7542" s="34" t="s">
        <v>245</v>
      </c>
      <c r="E7542" s="62">
        <v>1999</v>
      </c>
      <c r="F7542" s="33" t="s">
        <v>1221</v>
      </c>
      <c r="G7542" s="33" t="s">
        <v>1221</v>
      </c>
      <c r="H7542" s="31" t="s">
        <v>1232</v>
      </c>
      <c r="I7542" s="8">
        <v>-19.647500000000001</v>
      </c>
      <c r="J7542" s="40">
        <v>-42.556666665000002</v>
      </c>
      <c r="K7542" s="47" t="s">
        <v>109</v>
      </c>
      <c r="L7542" s="44" t="s">
        <v>110</v>
      </c>
      <c r="M7542" s="27" t="s">
        <v>1218</v>
      </c>
      <c r="N7542" s="62" t="s">
        <v>1219</v>
      </c>
      <c r="O7542" s="12">
        <v>1996</v>
      </c>
      <c r="P7542" s="12">
        <v>12</v>
      </c>
      <c r="Q7542" s="12">
        <v>1998</v>
      </c>
      <c r="R7542" s="12">
        <v>2</v>
      </c>
      <c r="S7542" s="27">
        <v>8</v>
      </c>
      <c r="T7542" s="62">
        <v>8</v>
      </c>
      <c r="U7542" s="62">
        <v>16</v>
      </c>
      <c r="V7542" s="62" t="s">
        <v>53</v>
      </c>
      <c r="W7542" s="65" t="s">
        <v>109</v>
      </c>
      <c r="X7542" s="52">
        <v>4</v>
      </c>
      <c r="Y7542" s="63" t="s">
        <v>1223</v>
      </c>
      <c r="Z7542" s="63" t="s">
        <v>55</v>
      </c>
      <c r="AA7542" s="63" t="s">
        <v>859</v>
      </c>
      <c r="AB7542" s="62">
        <v>0</v>
      </c>
      <c r="AC7542" s="63" t="s">
        <v>1514</v>
      </c>
      <c r="AD7542" s="63" t="s">
        <v>1665</v>
      </c>
      <c r="AE7542" t="s">
        <v>1513</v>
      </c>
    </row>
    <row r="7543" spans="1:31" ht="15" customHeight="1" x14ac:dyDescent="0.3">
      <c r="A7543" s="62">
        <v>66</v>
      </c>
      <c r="B7543" s="62" t="s">
        <v>35</v>
      </c>
      <c r="C7543" s="64" t="s">
        <v>1217</v>
      </c>
      <c r="D7543" s="34" t="s">
        <v>245</v>
      </c>
      <c r="E7543" s="62">
        <v>1999</v>
      </c>
      <c r="F7543" s="33" t="s">
        <v>1221</v>
      </c>
      <c r="G7543" s="33" t="s">
        <v>1221</v>
      </c>
      <c r="H7543" s="31" t="s">
        <v>1232</v>
      </c>
      <c r="I7543" s="8">
        <v>-19.647500000000001</v>
      </c>
      <c r="J7543" s="40">
        <v>-42.556666665000002</v>
      </c>
      <c r="K7543" s="47" t="s">
        <v>109</v>
      </c>
      <c r="L7543" s="44" t="s">
        <v>110</v>
      </c>
      <c r="M7543" s="27" t="s">
        <v>1218</v>
      </c>
      <c r="N7543" s="62" t="s">
        <v>1219</v>
      </c>
      <c r="O7543" s="12">
        <v>1996</v>
      </c>
      <c r="P7543" s="12">
        <v>12</v>
      </c>
      <c r="Q7543" s="12">
        <v>1998</v>
      </c>
      <c r="R7543" s="12">
        <v>2</v>
      </c>
      <c r="S7543" s="27">
        <v>8</v>
      </c>
      <c r="T7543" s="62">
        <v>8</v>
      </c>
      <c r="U7543" s="62">
        <v>16</v>
      </c>
      <c r="V7543" s="62" t="s">
        <v>53</v>
      </c>
      <c r="W7543" s="65" t="s">
        <v>109</v>
      </c>
      <c r="X7543" s="52">
        <v>4</v>
      </c>
      <c r="Y7543" s="63" t="s">
        <v>1223</v>
      </c>
      <c r="Z7543" s="62" t="s">
        <v>49</v>
      </c>
      <c r="AA7543" s="62" t="s">
        <v>50</v>
      </c>
      <c r="AB7543" s="62">
        <v>0</v>
      </c>
      <c r="AC7543" s="63" t="s">
        <v>1514</v>
      </c>
      <c r="AD7543" s="63" t="s">
        <v>1665</v>
      </c>
      <c r="AE7543" t="s">
        <v>1513</v>
      </c>
    </row>
    <row r="7544" spans="1:31" ht="15" customHeight="1" x14ac:dyDescent="0.3">
      <c r="A7544" s="62">
        <v>66</v>
      </c>
      <c r="B7544" s="62" t="s">
        <v>35</v>
      </c>
      <c r="C7544" s="64" t="s">
        <v>1217</v>
      </c>
      <c r="D7544" s="34" t="s">
        <v>245</v>
      </c>
      <c r="E7544" s="62">
        <v>1999</v>
      </c>
      <c r="F7544" s="33" t="s">
        <v>1221</v>
      </c>
      <c r="G7544" s="33" t="s">
        <v>1221</v>
      </c>
      <c r="H7544" s="31" t="s">
        <v>1232</v>
      </c>
      <c r="I7544" s="8">
        <v>-19.647500000000001</v>
      </c>
      <c r="J7544" s="40">
        <v>-42.556666665000002</v>
      </c>
      <c r="K7544" s="47" t="s">
        <v>109</v>
      </c>
      <c r="L7544" s="44" t="s">
        <v>110</v>
      </c>
      <c r="M7544" s="27" t="s">
        <v>1218</v>
      </c>
      <c r="N7544" s="62" t="s">
        <v>1219</v>
      </c>
      <c r="O7544" s="12">
        <v>1996</v>
      </c>
      <c r="P7544" s="12">
        <v>12</v>
      </c>
      <c r="Q7544" s="12">
        <v>1998</v>
      </c>
      <c r="R7544" s="12">
        <v>2</v>
      </c>
      <c r="S7544" s="27">
        <v>8</v>
      </c>
      <c r="T7544" s="62">
        <v>8</v>
      </c>
      <c r="U7544" s="62">
        <v>16</v>
      </c>
      <c r="V7544" s="62" t="s">
        <v>53</v>
      </c>
      <c r="W7544" s="65" t="s">
        <v>109</v>
      </c>
      <c r="X7544" s="52">
        <v>4</v>
      </c>
      <c r="Y7544" s="63" t="s">
        <v>1223</v>
      </c>
      <c r="Z7544" s="62" t="s">
        <v>49</v>
      </c>
      <c r="AA7544" s="62" t="s">
        <v>91</v>
      </c>
      <c r="AB7544" s="62">
        <v>0</v>
      </c>
      <c r="AC7544" s="63" t="s">
        <v>1514</v>
      </c>
      <c r="AD7544" s="63" t="s">
        <v>1665</v>
      </c>
      <c r="AE7544" t="s">
        <v>1513</v>
      </c>
    </row>
    <row r="7545" spans="1:31" ht="15" customHeight="1" x14ac:dyDescent="0.3">
      <c r="A7545" s="62">
        <v>66</v>
      </c>
      <c r="B7545" s="62" t="s">
        <v>35</v>
      </c>
      <c r="C7545" s="64" t="s">
        <v>1217</v>
      </c>
      <c r="D7545" s="34" t="s">
        <v>245</v>
      </c>
      <c r="E7545" s="62">
        <v>1999</v>
      </c>
      <c r="F7545" s="33" t="s">
        <v>1221</v>
      </c>
      <c r="G7545" s="33" t="s">
        <v>1221</v>
      </c>
      <c r="H7545" s="31" t="s">
        <v>1232</v>
      </c>
      <c r="I7545" s="8">
        <v>-19.647500000000001</v>
      </c>
      <c r="J7545" s="40">
        <v>-42.556666665000002</v>
      </c>
      <c r="K7545" s="47" t="s">
        <v>109</v>
      </c>
      <c r="L7545" s="44" t="s">
        <v>110</v>
      </c>
      <c r="M7545" s="27" t="s">
        <v>1218</v>
      </c>
      <c r="N7545" s="62" t="s">
        <v>1219</v>
      </c>
      <c r="O7545" s="12">
        <v>1996</v>
      </c>
      <c r="P7545" s="12">
        <v>12</v>
      </c>
      <c r="Q7545" s="12">
        <v>1998</v>
      </c>
      <c r="R7545" s="12">
        <v>2</v>
      </c>
      <c r="S7545" s="27">
        <v>8</v>
      </c>
      <c r="T7545" s="62">
        <v>8</v>
      </c>
      <c r="U7545" s="62">
        <v>16</v>
      </c>
      <c r="V7545" s="62" t="s">
        <v>53</v>
      </c>
      <c r="W7545" s="65" t="s">
        <v>109</v>
      </c>
      <c r="X7545" s="52">
        <v>4</v>
      </c>
      <c r="Y7545" s="63" t="s">
        <v>1223</v>
      </c>
      <c r="Z7545" s="62" t="s">
        <v>49</v>
      </c>
      <c r="AA7545" s="63" t="s">
        <v>1222</v>
      </c>
      <c r="AB7545" s="62">
        <v>0</v>
      </c>
      <c r="AC7545" s="63" t="s">
        <v>1514</v>
      </c>
      <c r="AD7545" s="63" t="s">
        <v>1665</v>
      </c>
      <c r="AE7545" t="s">
        <v>1513</v>
      </c>
    </row>
    <row r="7546" spans="1:31" ht="15" customHeight="1" x14ac:dyDescent="0.3">
      <c r="A7546" s="62">
        <v>66</v>
      </c>
      <c r="B7546" s="62" t="s">
        <v>35</v>
      </c>
      <c r="C7546" s="64" t="s">
        <v>1217</v>
      </c>
      <c r="D7546" s="34" t="s">
        <v>245</v>
      </c>
      <c r="E7546" s="62">
        <v>1999</v>
      </c>
      <c r="F7546" s="33" t="s">
        <v>1221</v>
      </c>
      <c r="G7546" s="33" t="s">
        <v>1221</v>
      </c>
      <c r="H7546" s="31" t="s">
        <v>1232</v>
      </c>
      <c r="I7546" s="8">
        <v>-19.647500000000001</v>
      </c>
      <c r="J7546" s="40">
        <v>-42.556666665000002</v>
      </c>
      <c r="K7546" s="47" t="s">
        <v>109</v>
      </c>
      <c r="L7546" s="44" t="s">
        <v>110</v>
      </c>
      <c r="M7546" s="27" t="s">
        <v>1218</v>
      </c>
      <c r="N7546" s="62" t="s">
        <v>1219</v>
      </c>
      <c r="O7546" s="12">
        <v>1996</v>
      </c>
      <c r="P7546" s="12">
        <v>12</v>
      </c>
      <c r="Q7546" s="12">
        <v>1998</v>
      </c>
      <c r="R7546" s="12">
        <v>2</v>
      </c>
      <c r="S7546" s="27">
        <v>8</v>
      </c>
      <c r="T7546" s="62">
        <v>8</v>
      </c>
      <c r="U7546" s="62">
        <v>16</v>
      </c>
      <c r="V7546" s="62" t="s">
        <v>53</v>
      </c>
      <c r="W7546" s="65" t="s">
        <v>109</v>
      </c>
      <c r="X7546" s="52">
        <v>4</v>
      </c>
      <c r="Y7546" s="63" t="s">
        <v>1223</v>
      </c>
      <c r="Z7546" s="62" t="s">
        <v>49</v>
      </c>
      <c r="AA7546" s="63" t="s">
        <v>483</v>
      </c>
      <c r="AB7546" s="62">
        <v>0</v>
      </c>
      <c r="AC7546" s="63" t="s">
        <v>1514</v>
      </c>
      <c r="AD7546" s="63" t="s">
        <v>1665</v>
      </c>
      <c r="AE7546" t="s">
        <v>1513</v>
      </c>
    </row>
    <row r="7547" spans="1:31" ht="15" customHeight="1" x14ac:dyDescent="0.3">
      <c r="A7547" s="62">
        <v>66</v>
      </c>
      <c r="B7547" s="62" t="s">
        <v>35</v>
      </c>
      <c r="C7547" s="64" t="s">
        <v>1217</v>
      </c>
      <c r="D7547" s="34" t="s">
        <v>245</v>
      </c>
      <c r="E7547" s="62">
        <v>1999</v>
      </c>
      <c r="F7547" s="33" t="s">
        <v>1221</v>
      </c>
      <c r="G7547" s="33" t="s">
        <v>1221</v>
      </c>
      <c r="H7547" s="31" t="s">
        <v>1232</v>
      </c>
      <c r="I7547" s="8">
        <v>-19.647500000000001</v>
      </c>
      <c r="J7547" s="40">
        <v>-42.556666665000002</v>
      </c>
      <c r="K7547" s="47" t="s">
        <v>109</v>
      </c>
      <c r="L7547" s="44" t="s">
        <v>110</v>
      </c>
      <c r="M7547" s="27" t="s">
        <v>1218</v>
      </c>
      <c r="N7547" s="62" t="s">
        <v>1219</v>
      </c>
      <c r="O7547" s="12">
        <v>1996</v>
      </c>
      <c r="P7547" s="12">
        <v>12</v>
      </c>
      <c r="Q7547" s="12">
        <v>1998</v>
      </c>
      <c r="R7547" s="12">
        <v>2</v>
      </c>
      <c r="S7547" s="27">
        <v>8</v>
      </c>
      <c r="T7547" s="62">
        <v>8</v>
      </c>
      <c r="U7547" s="62">
        <v>16</v>
      </c>
      <c r="V7547" s="62" t="s">
        <v>53</v>
      </c>
      <c r="W7547" s="65" t="s">
        <v>109</v>
      </c>
      <c r="X7547" s="52">
        <v>4</v>
      </c>
      <c r="Y7547" s="63" t="s">
        <v>1223</v>
      </c>
      <c r="Z7547" s="62" t="s">
        <v>49</v>
      </c>
      <c r="AA7547" s="63" t="s">
        <v>275</v>
      </c>
      <c r="AB7547" s="62">
        <v>0</v>
      </c>
      <c r="AC7547" s="63" t="s">
        <v>1514</v>
      </c>
      <c r="AD7547" s="63" t="s">
        <v>1665</v>
      </c>
      <c r="AE7547" t="s">
        <v>1513</v>
      </c>
    </row>
    <row r="7548" spans="1:31" ht="15" customHeight="1" x14ac:dyDescent="0.3">
      <c r="A7548" s="62">
        <v>66</v>
      </c>
      <c r="B7548" s="62" t="s">
        <v>35</v>
      </c>
      <c r="C7548" s="64" t="s">
        <v>1217</v>
      </c>
      <c r="D7548" s="34" t="s">
        <v>245</v>
      </c>
      <c r="E7548" s="62">
        <v>1999</v>
      </c>
      <c r="F7548" s="33" t="s">
        <v>1221</v>
      </c>
      <c r="G7548" s="33" t="s">
        <v>1221</v>
      </c>
      <c r="H7548" s="31" t="s">
        <v>1232</v>
      </c>
      <c r="I7548" s="8">
        <v>-19.647500000000001</v>
      </c>
      <c r="J7548" s="40">
        <v>-42.556666665000002</v>
      </c>
      <c r="K7548" s="47" t="s">
        <v>109</v>
      </c>
      <c r="L7548" s="44" t="s">
        <v>110</v>
      </c>
      <c r="M7548" s="27" t="s">
        <v>1218</v>
      </c>
      <c r="N7548" s="62" t="s">
        <v>1219</v>
      </c>
      <c r="O7548" s="12">
        <v>1996</v>
      </c>
      <c r="P7548" s="12">
        <v>12</v>
      </c>
      <c r="Q7548" s="12">
        <v>1998</v>
      </c>
      <c r="R7548" s="12">
        <v>2</v>
      </c>
      <c r="S7548" s="27">
        <v>8</v>
      </c>
      <c r="T7548" s="62">
        <v>8</v>
      </c>
      <c r="U7548" s="62">
        <v>16</v>
      </c>
      <c r="V7548" s="62" t="s">
        <v>53</v>
      </c>
      <c r="W7548" s="65" t="s">
        <v>109</v>
      </c>
      <c r="X7548" s="52">
        <v>4</v>
      </c>
      <c r="Y7548" s="63" t="s">
        <v>1224</v>
      </c>
      <c r="Z7548" s="63" t="s">
        <v>83</v>
      </c>
      <c r="AA7548" s="63" t="s">
        <v>84</v>
      </c>
      <c r="AB7548" s="62">
        <v>0</v>
      </c>
      <c r="AC7548" s="63" t="s">
        <v>1514</v>
      </c>
      <c r="AD7548" s="63" t="s">
        <v>1665</v>
      </c>
      <c r="AE7548" t="s">
        <v>1513</v>
      </c>
    </row>
    <row r="7549" spans="1:31" ht="15" customHeight="1" x14ac:dyDescent="0.3">
      <c r="A7549" s="62">
        <v>66</v>
      </c>
      <c r="B7549" s="62" t="s">
        <v>35</v>
      </c>
      <c r="C7549" s="64" t="s">
        <v>1217</v>
      </c>
      <c r="D7549" s="34" t="s">
        <v>245</v>
      </c>
      <c r="E7549" s="62">
        <v>1999</v>
      </c>
      <c r="F7549" s="33" t="s">
        <v>1221</v>
      </c>
      <c r="G7549" s="33" t="s">
        <v>1221</v>
      </c>
      <c r="H7549" s="31" t="s">
        <v>1232</v>
      </c>
      <c r="I7549" s="8">
        <v>-19.647500000000001</v>
      </c>
      <c r="J7549" s="40">
        <v>-42.556666665000002</v>
      </c>
      <c r="K7549" s="47" t="s">
        <v>109</v>
      </c>
      <c r="L7549" s="44" t="s">
        <v>110</v>
      </c>
      <c r="M7549" s="27" t="s">
        <v>1218</v>
      </c>
      <c r="N7549" s="62" t="s">
        <v>1219</v>
      </c>
      <c r="O7549" s="12">
        <v>1996</v>
      </c>
      <c r="P7549" s="12">
        <v>12</v>
      </c>
      <c r="Q7549" s="12">
        <v>1998</v>
      </c>
      <c r="R7549" s="12">
        <v>2</v>
      </c>
      <c r="S7549" s="27">
        <v>8</v>
      </c>
      <c r="T7549" s="62">
        <v>8</v>
      </c>
      <c r="U7549" s="62">
        <v>16</v>
      </c>
      <c r="V7549" s="62" t="s">
        <v>53</v>
      </c>
      <c r="W7549" s="65" t="s">
        <v>109</v>
      </c>
      <c r="X7549" s="52">
        <v>4</v>
      </c>
      <c r="Y7549" s="63" t="s">
        <v>1224</v>
      </c>
      <c r="Z7549" s="63" t="s">
        <v>83</v>
      </c>
      <c r="AA7549" s="62" t="s">
        <v>87</v>
      </c>
      <c r="AB7549" s="62">
        <v>0</v>
      </c>
      <c r="AC7549" s="63" t="s">
        <v>1514</v>
      </c>
      <c r="AD7549" s="63" t="s">
        <v>1665</v>
      </c>
      <c r="AE7549" t="s">
        <v>1513</v>
      </c>
    </row>
    <row r="7550" spans="1:31" ht="15" customHeight="1" x14ac:dyDescent="0.3">
      <c r="A7550" s="62">
        <v>66</v>
      </c>
      <c r="B7550" s="62" t="s">
        <v>35</v>
      </c>
      <c r="C7550" s="64" t="s">
        <v>1217</v>
      </c>
      <c r="D7550" s="34" t="s">
        <v>245</v>
      </c>
      <c r="E7550" s="62">
        <v>1999</v>
      </c>
      <c r="F7550" s="33" t="s">
        <v>1221</v>
      </c>
      <c r="G7550" s="33" t="s">
        <v>1221</v>
      </c>
      <c r="H7550" s="31" t="s">
        <v>1232</v>
      </c>
      <c r="I7550" s="8">
        <v>-19.647500000000001</v>
      </c>
      <c r="J7550" s="40">
        <v>-42.556666665000002</v>
      </c>
      <c r="K7550" s="47" t="s">
        <v>109</v>
      </c>
      <c r="L7550" s="44" t="s">
        <v>110</v>
      </c>
      <c r="M7550" s="27" t="s">
        <v>1218</v>
      </c>
      <c r="N7550" s="62" t="s">
        <v>1219</v>
      </c>
      <c r="O7550" s="12">
        <v>1996</v>
      </c>
      <c r="P7550" s="12">
        <v>12</v>
      </c>
      <c r="Q7550" s="12">
        <v>1998</v>
      </c>
      <c r="R7550" s="12">
        <v>2</v>
      </c>
      <c r="S7550" s="27">
        <v>8</v>
      </c>
      <c r="T7550" s="62">
        <v>8</v>
      </c>
      <c r="U7550" s="62">
        <v>16</v>
      </c>
      <c r="V7550" s="62" t="s">
        <v>53</v>
      </c>
      <c r="W7550" s="65" t="s">
        <v>109</v>
      </c>
      <c r="X7550" s="52">
        <v>4</v>
      </c>
      <c r="Y7550" s="63" t="s">
        <v>1224</v>
      </c>
      <c r="Z7550" s="63" t="s">
        <v>55</v>
      </c>
      <c r="AA7550" s="62" t="s">
        <v>1054</v>
      </c>
      <c r="AB7550" s="62">
        <v>0</v>
      </c>
      <c r="AC7550" s="63" t="s">
        <v>1514</v>
      </c>
      <c r="AD7550" s="63" t="s">
        <v>1665</v>
      </c>
      <c r="AE7550" t="s">
        <v>1513</v>
      </c>
    </row>
    <row r="7551" spans="1:31" ht="15" customHeight="1" x14ac:dyDescent="0.3">
      <c r="A7551" s="62">
        <v>66</v>
      </c>
      <c r="B7551" s="62" t="s">
        <v>35</v>
      </c>
      <c r="C7551" s="64" t="s">
        <v>1217</v>
      </c>
      <c r="D7551" s="34" t="s">
        <v>245</v>
      </c>
      <c r="E7551" s="62">
        <v>1999</v>
      </c>
      <c r="F7551" s="33" t="s">
        <v>1221</v>
      </c>
      <c r="G7551" s="33" t="s">
        <v>1221</v>
      </c>
      <c r="H7551" s="31" t="s">
        <v>1232</v>
      </c>
      <c r="I7551" s="8">
        <v>-19.647500000000001</v>
      </c>
      <c r="J7551" s="40">
        <v>-42.556666665000002</v>
      </c>
      <c r="K7551" s="47" t="s">
        <v>109</v>
      </c>
      <c r="L7551" s="44" t="s">
        <v>110</v>
      </c>
      <c r="M7551" s="27" t="s">
        <v>1218</v>
      </c>
      <c r="N7551" s="62" t="s">
        <v>1219</v>
      </c>
      <c r="O7551" s="12">
        <v>1996</v>
      </c>
      <c r="P7551" s="12">
        <v>12</v>
      </c>
      <c r="Q7551" s="12">
        <v>1998</v>
      </c>
      <c r="R7551" s="12">
        <v>2</v>
      </c>
      <c r="S7551" s="27">
        <v>8</v>
      </c>
      <c r="T7551" s="62">
        <v>8</v>
      </c>
      <c r="U7551" s="62">
        <v>16</v>
      </c>
      <c r="V7551" s="62" t="s">
        <v>53</v>
      </c>
      <c r="W7551" s="65" t="s">
        <v>109</v>
      </c>
      <c r="X7551" s="52">
        <v>4</v>
      </c>
      <c r="Y7551" s="63" t="s">
        <v>1224</v>
      </c>
      <c r="Z7551" s="63" t="s">
        <v>55</v>
      </c>
      <c r="AA7551" s="62" t="s">
        <v>524</v>
      </c>
      <c r="AB7551" s="62">
        <v>0</v>
      </c>
      <c r="AC7551" s="63" t="s">
        <v>1514</v>
      </c>
      <c r="AD7551" s="63" t="s">
        <v>1665</v>
      </c>
      <c r="AE7551" t="s">
        <v>1513</v>
      </c>
    </row>
    <row r="7552" spans="1:31" ht="15" customHeight="1" x14ac:dyDescent="0.3">
      <c r="A7552" s="62">
        <v>66</v>
      </c>
      <c r="B7552" s="62" t="s">
        <v>35</v>
      </c>
      <c r="C7552" s="64" t="s">
        <v>1217</v>
      </c>
      <c r="D7552" s="34" t="s">
        <v>245</v>
      </c>
      <c r="E7552" s="62">
        <v>1999</v>
      </c>
      <c r="F7552" s="33" t="s">
        <v>1221</v>
      </c>
      <c r="G7552" s="33" t="s">
        <v>1221</v>
      </c>
      <c r="H7552" s="31" t="s">
        <v>1232</v>
      </c>
      <c r="I7552" s="8">
        <v>-19.647500000000001</v>
      </c>
      <c r="J7552" s="40">
        <v>-42.556666665000002</v>
      </c>
      <c r="K7552" s="47" t="s">
        <v>109</v>
      </c>
      <c r="L7552" s="44" t="s">
        <v>110</v>
      </c>
      <c r="M7552" s="27" t="s">
        <v>1218</v>
      </c>
      <c r="N7552" s="62" t="s">
        <v>1219</v>
      </c>
      <c r="O7552" s="12">
        <v>1996</v>
      </c>
      <c r="P7552" s="12">
        <v>12</v>
      </c>
      <c r="Q7552" s="12">
        <v>1998</v>
      </c>
      <c r="R7552" s="12">
        <v>2</v>
      </c>
      <c r="S7552" s="27">
        <v>8</v>
      </c>
      <c r="T7552" s="62">
        <v>8</v>
      </c>
      <c r="U7552" s="62">
        <v>16</v>
      </c>
      <c r="V7552" s="62" t="s">
        <v>53</v>
      </c>
      <c r="W7552" s="65" t="s">
        <v>109</v>
      </c>
      <c r="X7552" s="52">
        <v>4</v>
      </c>
      <c r="Y7552" s="63" t="s">
        <v>1224</v>
      </c>
      <c r="Z7552" s="63" t="s">
        <v>55</v>
      </c>
      <c r="AA7552" s="63" t="s">
        <v>496</v>
      </c>
      <c r="AB7552" s="62">
        <v>0</v>
      </c>
      <c r="AC7552" s="63" t="s">
        <v>1514</v>
      </c>
      <c r="AD7552" s="63" t="s">
        <v>1665</v>
      </c>
      <c r="AE7552" t="s">
        <v>1513</v>
      </c>
    </row>
    <row r="7553" spans="1:31" ht="15" customHeight="1" x14ac:dyDescent="0.3">
      <c r="A7553" s="62">
        <v>66</v>
      </c>
      <c r="B7553" s="62" t="s">
        <v>35</v>
      </c>
      <c r="C7553" s="64" t="s">
        <v>1217</v>
      </c>
      <c r="D7553" s="34" t="s">
        <v>245</v>
      </c>
      <c r="E7553" s="62">
        <v>1999</v>
      </c>
      <c r="F7553" s="33" t="s">
        <v>1221</v>
      </c>
      <c r="G7553" s="33" t="s">
        <v>1221</v>
      </c>
      <c r="H7553" s="31" t="s">
        <v>1232</v>
      </c>
      <c r="I7553" s="8">
        <v>-19.647500000000001</v>
      </c>
      <c r="J7553" s="40">
        <v>-42.556666665000002</v>
      </c>
      <c r="K7553" s="47" t="s">
        <v>109</v>
      </c>
      <c r="L7553" s="44" t="s">
        <v>110</v>
      </c>
      <c r="M7553" s="27" t="s">
        <v>1218</v>
      </c>
      <c r="N7553" s="62" t="s">
        <v>1219</v>
      </c>
      <c r="O7553" s="12">
        <v>1996</v>
      </c>
      <c r="P7553" s="12">
        <v>12</v>
      </c>
      <c r="Q7553" s="12">
        <v>1998</v>
      </c>
      <c r="R7553" s="12">
        <v>2</v>
      </c>
      <c r="S7553" s="27">
        <v>8</v>
      </c>
      <c r="T7553" s="62">
        <v>8</v>
      </c>
      <c r="U7553" s="62">
        <v>16</v>
      </c>
      <c r="V7553" s="62" t="s">
        <v>53</v>
      </c>
      <c r="W7553" s="65" t="s">
        <v>109</v>
      </c>
      <c r="X7553" s="52">
        <v>4</v>
      </c>
      <c r="Y7553" s="63" t="s">
        <v>1224</v>
      </c>
      <c r="Z7553" s="63" t="s">
        <v>55</v>
      </c>
      <c r="AA7553" s="62" t="s">
        <v>62</v>
      </c>
      <c r="AB7553" s="62">
        <v>0</v>
      </c>
      <c r="AC7553" s="63" t="s">
        <v>1514</v>
      </c>
      <c r="AD7553" s="63" t="s">
        <v>1665</v>
      </c>
      <c r="AE7553" t="s">
        <v>1513</v>
      </c>
    </row>
    <row r="7554" spans="1:31" ht="15" customHeight="1" x14ac:dyDescent="0.3">
      <c r="A7554" s="62">
        <v>66</v>
      </c>
      <c r="B7554" s="62" t="s">
        <v>35</v>
      </c>
      <c r="C7554" s="64" t="s">
        <v>1217</v>
      </c>
      <c r="D7554" s="34" t="s">
        <v>245</v>
      </c>
      <c r="E7554" s="62">
        <v>1999</v>
      </c>
      <c r="F7554" s="33" t="s">
        <v>1221</v>
      </c>
      <c r="G7554" s="33" t="s">
        <v>1221</v>
      </c>
      <c r="H7554" s="31" t="s">
        <v>1232</v>
      </c>
      <c r="I7554" s="8">
        <v>-19.647500000000001</v>
      </c>
      <c r="J7554" s="40">
        <v>-42.556666665000002</v>
      </c>
      <c r="K7554" s="47" t="s">
        <v>109</v>
      </c>
      <c r="L7554" s="44" t="s">
        <v>110</v>
      </c>
      <c r="M7554" s="27" t="s">
        <v>1218</v>
      </c>
      <c r="N7554" s="62" t="s">
        <v>1219</v>
      </c>
      <c r="O7554" s="12">
        <v>1996</v>
      </c>
      <c r="P7554" s="12">
        <v>12</v>
      </c>
      <c r="Q7554" s="12">
        <v>1998</v>
      </c>
      <c r="R7554" s="12">
        <v>2</v>
      </c>
      <c r="S7554" s="27">
        <v>8</v>
      </c>
      <c r="T7554" s="62">
        <v>8</v>
      </c>
      <c r="U7554" s="62">
        <v>16</v>
      </c>
      <c r="V7554" s="62" t="s">
        <v>53</v>
      </c>
      <c r="W7554" s="65" t="s">
        <v>109</v>
      </c>
      <c r="X7554" s="52">
        <v>4</v>
      </c>
      <c r="Y7554" s="63" t="s">
        <v>1224</v>
      </c>
      <c r="Z7554" s="63" t="s">
        <v>55</v>
      </c>
      <c r="AA7554" s="62" t="s">
        <v>73</v>
      </c>
      <c r="AB7554" s="62">
        <v>0</v>
      </c>
      <c r="AC7554" s="63" t="s">
        <v>1514</v>
      </c>
      <c r="AD7554" s="63" t="s">
        <v>1665</v>
      </c>
      <c r="AE7554" t="s">
        <v>1513</v>
      </c>
    </row>
    <row r="7555" spans="1:31" ht="15" customHeight="1" x14ac:dyDescent="0.3">
      <c r="A7555" s="62">
        <v>66</v>
      </c>
      <c r="B7555" s="62" t="s">
        <v>35</v>
      </c>
      <c r="C7555" s="64" t="s">
        <v>1217</v>
      </c>
      <c r="D7555" s="34" t="s">
        <v>245</v>
      </c>
      <c r="E7555" s="62">
        <v>1999</v>
      </c>
      <c r="F7555" s="33" t="s">
        <v>1221</v>
      </c>
      <c r="G7555" s="33" t="s">
        <v>1221</v>
      </c>
      <c r="H7555" s="31" t="s">
        <v>1232</v>
      </c>
      <c r="I7555" s="8">
        <v>-19.647500000000001</v>
      </c>
      <c r="J7555" s="40">
        <v>-42.556666665000002</v>
      </c>
      <c r="K7555" s="47" t="s">
        <v>109</v>
      </c>
      <c r="L7555" s="44" t="s">
        <v>110</v>
      </c>
      <c r="M7555" s="27" t="s">
        <v>1218</v>
      </c>
      <c r="N7555" s="62" t="s">
        <v>1219</v>
      </c>
      <c r="O7555" s="12">
        <v>1996</v>
      </c>
      <c r="P7555" s="12">
        <v>12</v>
      </c>
      <c r="Q7555" s="12">
        <v>1998</v>
      </c>
      <c r="R7555" s="12">
        <v>2</v>
      </c>
      <c r="S7555" s="27">
        <v>8</v>
      </c>
      <c r="T7555" s="62">
        <v>8</v>
      </c>
      <c r="U7555" s="62">
        <v>16</v>
      </c>
      <c r="V7555" s="62" t="s">
        <v>53</v>
      </c>
      <c r="W7555" s="65" t="s">
        <v>109</v>
      </c>
      <c r="X7555" s="52">
        <v>4</v>
      </c>
      <c r="Y7555" s="63" t="s">
        <v>1224</v>
      </c>
      <c r="Z7555" s="63" t="s">
        <v>55</v>
      </c>
      <c r="AA7555" s="62" t="s">
        <v>1053</v>
      </c>
      <c r="AB7555" s="62">
        <v>0</v>
      </c>
      <c r="AC7555" s="63" t="s">
        <v>1514</v>
      </c>
      <c r="AD7555" s="63" t="s">
        <v>1665</v>
      </c>
      <c r="AE7555" t="s">
        <v>1513</v>
      </c>
    </row>
    <row r="7556" spans="1:31" ht="15" customHeight="1" x14ac:dyDescent="0.3">
      <c r="A7556" s="62">
        <v>66</v>
      </c>
      <c r="B7556" s="62" t="s">
        <v>35</v>
      </c>
      <c r="C7556" s="64" t="s">
        <v>1217</v>
      </c>
      <c r="D7556" s="34" t="s">
        <v>245</v>
      </c>
      <c r="E7556" s="62">
        <v>1999</v>
      </c>
      <c r="F7556" s="33" t="s">
        <v>1221</v>
      </c>
      <c r="G7556" s="33" t="s">
        <v>1221</v>
      </c>
      <c r="H7556" s="31" t="s">
        <v>1232</v>
      </c>
      <c r="I7556" s="8">
        <v>-19.647500000000001</v>
      </c>
      <c r="J7556" s="40">
        <v>-42.556666665000002</v>
      </c>
      <c r="K7556" s="47" t="s">
        <v>109</v>
      </c>
      <c r="L7556" s="44" t="s">
        <v>110</v>
      </c>
      <c r="M7556" s="27" t="s">
        <v>1218</v>
      </c>
      <c r="N7556" s="62" t="s">
        <v>1219</v>
      </c>
      <c r="O7556" s="12">
        <v>1996</v>
      </c>
      <c r="P7556" s="12">
        <v>12</v>
      </c>
      <c r="Q7556" s="12">
        <v>1998</v>
      </c>
      <c r="R7556" s="12">
        <v>2</v>
      </c>
      <c r="S7556" s="27">
        <v>8</v>
      </c>
      <c r="T7556" s="62">
        <v>8</v>
      </c>
      <c r="U7556" s="62">
        <v>16</v>
      </c>
      <c r="V7556" s="62" t="s">
        <v>53</v>
      </c>
      <c r="W7556" s="65" t="s">
        <v>109</v>
      </c>
      <c r="X7556" s="52">
        <v>4</v>
      </c>
      <c r="Y7556" s="63" t="s">
        <v>1224</v>
      </c>
      <c r="Z7556" s="63" t="s">
        <v>55</v>
      </c>
      <c r="AA7556" s="63" t="s">
        <v>519</v>
      </c>
      <c r="AB7556" s="62">
        <v>0</v>
      </c>
      <c r="AC7556" s="63" t="s">
        <v>1514</v>
      </c>
      <c r="AD7556" s="63" t="s">
        <v>1665</v>
      </c>
      <c r="AE7556" t="s">
        <v>1513</v>
      </c>
    </row>
    <row r="7557" spans="1:31" ht="15" customHeight="1" x14ac:dyDescent="0.3">
      <c r="A7557" s="62">
        <v>66</v>
      </c>
      <c r="B7557" s="62" t="s">
        <v>35</v>
      </c>
      <c r="C7557" s="64" t="s">
        <v>1217</v>
      </c>
      <c r="D7557" s="34" t="s">
        <v>245</v>
      </c>
      <c r="E7557" s="62">
        <v>1999</v>
      </c>
      <c r="F7557" s="33" t="s">
        <v>1221</v>
      </c>
      <c r="G7557" s="33" t="s">
        <v>1221</v>
      </c>
      <c r="H7557" s="31" t="s">
        <v>1232</v>
      </c>
      <c r="I7557" s="8">
        <v>-19.647500000000001</v>
      </c>
      <c r="J7557" s="40">
        <v>-42.556666665000002</v>
      </c>
      <c r="K7557" s="47" t="s">
        <v>109</v>
      </c>
      <c r="L7557" s="44" t="s">
        <v>110</v>
      </c>
      <c r="M7557" s="27" t="s">
        <v>1218</v>
      </c>
      <c r="N7557" s="62" t="s">
        <v>1219</v>
      </c>
      <c r="O7557" s="12">
        <v>1996</v>
      </c>
      <c r="P7557" s="12">
        <v>12</v>
      </c>
      <c r="Q7557" s="12">
        <v>1998</v>
      </c>
      <c r="R7557" s="12">
        <v>2</v>
      </c>
      <c r="S7557" s="27">
        <v>8</v>
      </c>
      <c r="T7557" s="62">
        <v>8</v>
      </c>
      <c r="U7557" s="62">
        <v>16</v>
      </c>
      <c r="V7557" s="62" t="s">
        <v>53</v>
      </c>
      <c r="W7557" s="65" t="s">
        <v>109</v>
      </c>
      <c r="X7557" s="52">
        <v>4</v>
      </c>
      <c r="Y7557" s="63" t="s">
        <v>1224</v>
      </c>
      <c r="Z7557" s="63" t="s">
        <v>55</v>
      </c>
      <c r="AA7557" s="63" t="s">
        <v>859</v>
      </c>
      <c r="AB7557" s="62">
        <v>0</v>
      </c>
      <c r="AC7557" s="63" t="s">
        <v>1514</v>
      </c>
      <c r="AD7557" s="63" t="s">
        <v>1665</v>
      </c>
      <c r="AE7557" t="s">
        <v>1513</v>
      </c>
    </row>
    <row r="7558" spans="1:31" ht="15" customHeight="1" x14ac:dyDescent="0.3">
      <c r="A7558" s="62">
        <v>66</v>
      </c>
      <c r="B7558" s="62" t="s">
        <v>35</v>
      </c>
      <c r="C7558" s="64" t="s">
        <v>1217</v>
      </c>
      <c r="D7558" s="34" t="s">
        <v>245</v>
      </c>
      <c r="E7558" s="62">
        <v>1999</v>
      </c>
      <c r="F7558" s="33" t="s">
        <v>1221</v>
      </c>
      <c r="G7558" s="33" t="s">
        <v>1221</v>
      </c>
      <c r="H7558" s="31" t="s">
        <v>1232</v>
      </c>
      <c r="I7558" s="8">
        <v>-19.647500000000001</v>
      </c>
      <c r="J7558" s="40">
        <v>-42.556666665000002</v>
      </c>
      <c r="K7558" s="47" t="s">
        <v>109</v>
      </c>
      <c r="L7558" s="44" t="s">
        <v>110</v>
      </c>
      <c r="M7558" s="27" t="s">
        <v>1218</v>
      </c>
      <c r="N7558" s="62" t="s">
        <v>1219</v>
      </c>
      <c r="O7558" s="12">
        <v>1996</v>
      </c>
      <c r="P7558" s="12">
        <v>12</v>
      </c>
      <c r="Q7558" s="12">
        <v>1998</v>
      </c>
      <c r="R7558" s="12">
        <v>2</v>
      </c>
      <c r="S7558" s="27">
        <v>8</v>
      </c>
      <c r="T7558" s="62">
        <v>8</v>
      </c>
      <c r="U7558" s="62">
        <v>16</v>
      </c>
      <c r="V7558" s="62" t="s">
        <v>53</v>
      </c>
      <c r="W7558" s="65" t="s">
        <v>109</v>
      </c>
      <c r="X7558" s="52">
        <v>4</v>
      </c>
      <c r="Y7558" s="63" t="s">
        <v>1224</v>
      </c>
      <c r="Z7558" s="62" t="s">
        <v>49</v>
      </c>
      <c r="AA7558" s="62" t="s">
        <v>50</v>
      </c>
      <c r="AB7558" s="62">
        <v>0</v>
      </c>
      <c r="AC7558" s="63" t="s">
        <v>1514</v>
      </c>
      <c r="AD7558" s="63" t="s">
        <v>1665</v>
      </c>
      <c r="AE7558" t="s">
        <v>1513</v>
      </c>
    </row>
    <row r="7559" spans="1:31" ht="15" customHeight="1" x14ac:dyDescent="0.3">
      <c r="A7559" s="62">
        <v>66</v>
      </c>
      <c r="B7559" s="62" t="s">
        <v>35</v>
      </c>
      <c r="C7559" s="64" t="s">
        <v>1217</v>
      </c>
      <c r="D7559" s="34" t="s">
        <v>245</v>
      </c>
      <c r="E7559" s="62">
        <v>1999</v>
      </c>
      <c r="F7559" s="33" t="s">
        <v>1221</v>
      </c>
      <c r="G7559" s="33" t="s">
        <v>1221</v>
      </c>
      <c r="H7559" s="31" t="s">
        <v>1232</v>
      </c>
      <c r="I7559" s="8">
        <v>-19.647500000000001</v>
      </c>
      <c r="J7559" s="40">
        <v>-42.556666665000002</v>
      </c>
      <c r="K7559" s="47" t="s">
        <v>109</v>
      </c>
      <c r="L7559" s="44" t="s">
        <v>110</v>
      </c>
      <c r="M7559" s="27" t="s">
        <v>1218</v>
      </c>
      <c r="N7559" s="62" t="s">
        <v>1219</v>
      </c>
      <c r="O7559" s="12">
        <v>1996</v>
      </c>
      <c r="P7559" s="12">
        <v>12</v>
      </c>
      <c r="Q7559" s="12">
        <v>1998</v>
      </c>
      <c r="R7559" s="12">
        <v>2</v>
      </c>
      <c r="S7559" s="27">
        <v>8</v>
      </c>
      <c r="T7559" s="62">
        <v>8</v>
      </c>
      <c r="U7559" s="62">
        <v>16</v>
      </c>
      <c r="V7559" s="62" t="s">
        <v>53</v>
      </c>
      <c r="W7559" s="65" t="s">
        <v>109</v>
      </c>
      <c r="X7559" s="52">
        <v>4</v>
      </c>
      <c r="Y7559" s="63" t="s">
        <v>1224</v>
      </c>
      <c r="Z7559" s="62" t="s">
        <v>49</v>
      </c>
      <c r="AA7559" s="62" t="s">
        <v>91</v>
      </c>
      <c r="AB7559" s="62">
        <v>0</v>
      </c>
      <c r="AC7559" s="63" t="s">
        <v>1514</v>
      </c>
      <c r="AD7559" s="63" t="s">
        <v>1665</v>
      </c>
      <c r="AE7559" t="s">
        <v>1513</v>
      </c>
    </row>
    <row r="7560" spans="1:31" ht="15" customHeight="1" x14ac:dyDescent="0.3">
      <c r="A7560" s="62">
        <v>66</v>
      </c>
      <c r="B7560" s="62" t="s">
        <v>35</v>
      </c>
      <c r="C7560" s="64" t="s">
        <v>1217</v>
      </c>
      <c r="D7560" s="34" t="s">
        <v>245</v>
      </c>
      <c r="E7560" s="62">
        <v>1999</v>
      </c>
      <c r="F7560" s="33" t="s">
        <v>1221</v>
      </c>
      <c r="G7560" s="33" t="s">
        <v>1221</v>
      </c>
      <c r="H7560" s="31" t="s">
        <v>1232</v>
      </c>
      <c r="I7560" s="8">
        <v>-19.647500000000001</v>
      </c>
      <c r="J7560" s="40">
        <v>-42.556666665000002</v>
      </c>
      <c r="K7560" s="47" t="s">
        <v>109</v>
      </c>
      <c r="L7560" s="44" t="s">
        <v>110</v>
      </c>
      <c r="M7560" s="27" t="s">
        <v>1218</v>
      </c>
      <c r="N7560" s="62" t="s">
        <v>1219</v>
      </c>
      <c r="O7560" s="12">
        <v>1996</v>
      </c>
      <c r="P7560" s="12">
        <v>12</v>
      </c>
      <c r="Q7560" s="12">
        <v>1998</v>
      </c>
      <c r="R7560" s="12">
        <v>2</v>
      </c>
      <c r="S7560" s="27">
        <v>8</v>
      </c>
      <c r="T7560" s="62">
        <v>8</v>
      </c>
      <c r="U7560" s="62">
        <v>16</v>
      </c>
      <c r="V7560" s="62" t="s">
        <v>53</v>
      </c>
      <c r="W7560" s="65" t="s">
        <v>109</v>
      </c>
      <c r="X7560" s="52">
        <v>4</v>
      </c>
      <c r="Y7560" s="63" t="s">
        <v>1224</v>
      </c>
      <c r="Z7560" s="62" t="s">
        <v>49</v>
      </c>
      <c r="AA7560" s="63" t="s">
        <v>1222</v>
      </c>
      <c r="AB7560" s="62">
        <v>0</v>
      </c>
      <c r="AC7560" s="63" t="s">
        <v>1514</v>
      </c>
      <c r="AD7560" s="63" t="s">
        <v>1665</v>
      </c>
      <c r="AE7560" t="s">
        <v>1513</v>
      </c>
    </row>
    <row r="7561" spans="1:31" ht="15" customHeight="1" x14ac:dyDescent="0.3">
      <c r="A7561" s="62">
        <v>66</v>
      </c>
      <c r="B7561" s="62" t="s">
        <v>35</v>
      </c>
      <c r="C7561" s="64" t="s">
        <v>1217</v>
      </c>
      <c r="D7561" s="34" t="s">
        <v>245</v>
      </c>
      <c r="E7561" s="62">
        <v>1999</v>
      </c>
      <c r="F7561" s="33" t="s">
        <v>1221</v>
      </c>
      <c r="G7561" s="33" t="s">
        <v>1221</v>
      </c>
      <c r="H7561" s="31" t="s">
        <v>1232</v>
      </c>
      <c r="I7561" s="8">
        <v>-19.647500000000001</v>
      </c>
      <c r="J7561" s="40">
        <v>-42.556666665000002</v>
      </c>
      <c r="K7561" s="47" t="s">
        <v>109</v>
      </c>
      <c r="L7561" s="44" t="s">
        <v>110</v>
      </c>
      <c r="M7561" s="27" t="s">
        <v>1218</v>
      </c>
      <c r="N7561" s="62" t="s">
        <v>1219</v>
      </c>
      <c r="O7561" s="12">
        <v>1996</v>
      </c>
      <c r="P7561" s="12">
        <v>12</v>
      </c>
      <c r="Q7561" s="12">
        <v>1998</v>
      </c>
      <c r="R7561" s="12">
        <v>2</v>
      </c>
      <c r="S7561" s="27">
        <v>8</v>
      </c>
      <c r="T7561" s="62">
        <v>8</v>
      </c>
      <c r="U7561" s="62">
        <v>16</v>
      </c>
      <c r="V7561" s="62" t="s">
        <v>53</v>
      </c>
      <c r="W7561" s="65" t="s">
        <v>109</v>
      </c>
      <c r="X7561" s="52">
        <v>4</v>
      </c>
      <c r="Y7561" s="63" t="s">
        <v>1224</v>
      </c>
      <c r="Z7561" s="62" t="s">
        <v>49</v>
      </c>
      <c r="AA7561" s="63" t="s">
        <v>483</v>
      </c>
      <c r="AB7561" s="62">
        <v>0</v>
      </c>
      <c r="AC7561" s="63" t="s">
        <v>1514</v>
      </c>
      <c r="AD7561" s="63" t="s">
        <v>1665</v>
      </c>
      <c r="AE7561" t="s">
        <v>1513</v>
      </c>
    </row>
    <row r="7562" spans="1:31" ht="15" customHeight="1" x14ac:dyDescent="0.3">
      <c r="A7562" s="62">
        <v>66</v>
      </c>
      <c r="B7562" s="62" t="s">
        <v>35</v>
      </c>
      <c r="C7562" s="64" t="s">
        <v>1217</v>
      </c>
      <c r="D7562" s="34" t="s">
        <v>245</v>
      </c>
      <c r="E7562" s="62">
        <v>1999</v>
      </c>
      <c r="F7562" s="33" t="s">
        <v>1221</v>
      </c>
      <c r="G7562" s="33" t="s">
        <v>1221</v>
      </c>
      <c r="H7562" s="31" t="s">
        <v>1232</v>
      </c>
      <c r="I7562" s="8">
        <v>-19.647500000000001</v>
      </c>
      <c r="J7562" s="40">
        <v>-42.556666665000002</v>
      </c>
      <c r="K7562" s="47" t="s">
        <v>109</v>
      </c>
      <c r="L7562" s="44" t="s">
        <v>110</v>
      </c>
      <c r="M7562" s="27" t="s">
        <v>1218</v>
      </c>
      <c r="N7562" s="62" t="s">
        <v>1219</v>
      </c>
      <c r="O7562" s="12">
        <v>1996</v>
      </c>
      <c r="P7562" s="12">
        <v>12</v>
      </c>
      <c r="Q7562" s="12">
        <v>1998</v>
      </c>
      <c r="R7562" s="12">
        <v>2</v>
      </c>
      <c r="S7562" s="27">
        <v>8</v>
      </c>
      <c r="T7562" s="62">
        <v>8</v>
      </c>
      <c r="U7562" s="62">
        <v>16</v>
      </c>
      <c r="V7562" s="62" t="s">
        <v>53</v>
      </c>
      <c r="W7562" s="65" t="s">
        <v>109</v>
      </c>
      <c r="X7562" s="52">
        <v>4</v>
      </c>
      <c r="Y7562" s="63" t="s">
        <v>1224</v>
      </c>
      <c r="Z7562" s="62" t="s">
        <v>49</v>
      </c>
      <c r="AA7562" s="63" t="s">
        <v>275</v>
      </c>
      <c r="AB7562" s="62">
        <v>0</v>
      </c>
      <c r="AC7562" s="63" t="s">
        <v>1514</v>
      </c>
      <c r="AD7562" s="63" t="s">
        <v>1665</v>
      </c>
      <c r="AE7562" t="s">
        <v>1513</v>
      </c>
    </row>
    <row r="7563" spans="1:31" ht="15" customHeight="1" x14ac:dyDescent="0.3">
      <c r="A7563" s="62">
        <v>66</v>
      </c>
      <c r="B7563" s="62" t="s">
        <v>35</v>
      </c>
      <c r="C7563" s="64" t="s">
        <v>1217</v>
      </c>
      <c r="D7563" s="34" t="s">
        <v>245</v>
      </c>
      <c r="E7563" s="62">
        <v>1999</v>
      </c>
      <c r="F7563" s="33" t="s">
        <v>1221</v>
      </c>
      <c r="G7563" s="33" t="s">
        <v>1221</v>
      </c>
      <c r="H7563" s="31" t="s">
        <v>1232</v>
      </c>
      <c r="I7563" s="8">
        <v>-19.647500000000001</v>
      </c>
      <c r="J7563" s="40">
        <v>-42.556666665000002</v>
      </c>
      <c r="K7563" s="47" t="s">
        <v>109</v>
      </c>
      <c r="L7563" s="44" t="s">
        <v>110</v>
      </c>
      <c r="M7563" s="27" t="s">
        <v>1218</v>
      </c>
      <c r="N7563" s="62" t="s">
        <v>1219</v>
      </c>
      <c r="O7563" s="12">
        <v>1996</v>
      </c>
      <c r="P7563" s="12">
        <v>12</v>
      </c>
      <c r="Q7563" s="12">
        <v>1998</v>
      </c>
      <c r="R7563" s="12">
        <v>2</v>
      </c>
      <c r="S7563" s="27">
        <v>8</v>
      </c>
      <c r="T7563" s="62">
        <v>8</v>
      </c>
      <c r="U7563" s="62">
        <v>16</v>
      </c>
      <c r="V7563" s="62" t="s">
        <v>53</v>
      </c>
      <c r="W7563" s="65" t="s">
        <v>109</v>
      </c>
      <c r="X7563" s="52">
        <v>4</v>
      </c>
      <c r="Y7563" s="63" t="s">
        <v>1070</v>
      </c>
      <c r="Z7563" s="63" t="s">
        <v>83</v>
      </c>
      <c r="AA7563" s="63" t="s">
        <v>84</v>
      </c>
      <c r="AB7563" s="62">
        <v>5</v>
      </c>
      <c r="AC7563" s="63" t="s">
        <v>1514</v>
      </c>
      <c r="AD7563" s="63" t="s">
        <v>1665</v>
      </c>
      <c r="AE7563" t="s">
        <v>1513</v>
      </c>
    </row>
    <row r="7564" spans="1:31" ht="15" customHeight="1" x14ac:dyDescent="0.3">
      <c r="A7564" s="62">
        <v>66</v>
      </c>
      <c r="B7564" s="62" t="s">
        <v>35</v>
      </c>
      <c r="C7564" s="64" t="s">
        <v>1217</v>
      </c>
      <c r="D7564" s="34" t="s">
        <v>245</v>
      </c>
      <c r="E7564" s="62">
        <v>1999</v>
      </c>
      <c r="F7564" s="33" t="s">
        <v>1221</v>
      </c>
      <c r="G7564" s="33" t="s">
        <v>1221</v>
      </c>
      <c r="H7564" s="31" t="s">
        <v>1232</v>
      </c>
      <c r="I7564" s="8">
        <v>-19.647500000000001</v>
      </c>
      <c r="J7564" s="40">
        <v>-42.556666665000002</v>
      </c>
      <c r="K7564" s="47" t="s">
        <v>109</v>
      </c>
      <c r="L7564" s="44" t="s">
        <v>110</v>
      </c>
      <c r="M7564" s="27" t="s">
        <v>1218</v>
      </c>
      <c r="N7564" s="62" t="s">
        <v>1219</v>
      </c>
      <c r="O7564" s="12">
        <v>1996</v>
      </c>
      <c r="P7564" s="12">
        <v>12</v>
      </c>
      <c r="Q7564" s="12">
        <v>1998</v>
      </c>
      <c r="R7564" s="12">
        <v>2</v>
      </c>
      <c r="S7564" s="27">
        <v>8</v>
      </c>
      <c r="T7564" s="62">
        <v>8</v>
      </c>
      <c r="U7564" s="62">
        <v>16</v>
      </c>
      <c r="V7564" s="62" t="s">
        <v>53</v>
      </c>
      <c r="W7564" s="65" t="s">
        <v>109</v>
      </c>
      <c r="X7564" s="52">
        <v>4</v>
      </c>
      <c r="Y7564" s="63" t="s">
        <v>1070</v>
      </c>
      <c r="Z7564" s="63" t="s">
        <v>83</v>
      </c>
      <c r="AA7564" s="62" t="s">
        <v>87</v>
      </c>
      <c r="AB7564" s="62">
        <v>44</v>
      </c>
      <c r="AC7564" s="63" t="s">
        <v>1514</v>
      </c>
      <c r="AD7564" s="63" t="s">
        <v>1665</v>
      </c>
      <c r="AE7564" t="s">
        <v>1513</v>
      </c>
    </row>
    <row r="7565" spans="1:31" ht="15" customHeight="1" x14ac:dyDescent="0.3">
      <c r="A7565" s="62">
        <v>66</v>
      </c>
      <c r="B7565" s="62" t="s">
        <v>35</v>
      </c>
      <c r="C7565" s="64" t="s">
        <v>1217</v>
      </c>
      <c r="D7565" s="34" t="s">
        <v>245</v>
      </c>
      <c r="E7565" s="62">
        <v>1999</v>
      </c>
      <c r="F7565" s="33" t="s">
        <v>1221</v>
      </c>
      <c r="G7565" s="33" t="s">
        <v>1221</v>
      </c>
      <c r="H7565" s="31" t="s">
        <v>1232</v>
      </c>
      <c r="I7565" s="8">
        <v>-19.647500000000001</v>
      </c>
      <c r="J7565" s="40">
        <v>-42.556666665000002</v>
      </c>
      <c r="K7565" s="47" t="s">
        <v>109</v>
      </c>
      <c r="L7565" s="44" t="s">
        <v>110</v>
      </c>
      <c r="M7565" s="27" t="s">
        <v>1218</v>
      </c>
      <c r="N7565" s="62" t="s">
        <v>1219</v>
      </c>
      <c r="O7565" s="12">
        <v>1996</v>
      </c>
      <c r="P7565" s="12">
        <v>12</v>
      </c>
      <c r="Q7565" s="12">
        <v>1998</v>
      </c>
      <c r="R7565" s="12">
        <v>2</v>
      </c>
      <c r="S7565" s="27">
        <v>8</v>
      </c>
      <c r="T7565" s="62">
        <v>8</v>
      </c>
      <c r="U7565" s="62">
        <v>16</v>
      </c>
      <c r="V7565" s="62" t="s">
        <v>53</v>
      </c>
      <c r="W7565" s="65" t="s">
        <v>109</v>
      </c>
      <c r="X7565" s="52">
        <v>4</v>
      </c>
      <c r="Y7565" s="63" t="s">
        <v>1070</v>
      </c>
      <c r="Z7565" s="63" t="s">
        <v>55</v>
      </c>
      <c r="AA7565" s="62" t="s">
        <v>1054</v>
      </c>
      <c r="AB7565" s="62">
        <v>5</v>
      </c>
      <c r="AC7565" s="63" t="s">
        <v>1514</v>
      </c>
      <c r="AD7565" s="63" t="s">
        <v>1665</v>
      </c>
      <c r="AE7565" t="s">
        <v>1513</v>
      </c>
    </row>
    <row r="7566" spans="1:31" ht="15" customHeight="1" x14ac:dyDescent="0.3">
      <c r="A7566" s="62">
        <v>66</v>
      </c>
      <c r="B7566" s="62" t="s">
        <v>35</v>
      </c>
      <c r="C7566" s="64" t="s">
        <v>1217</v>
      </c>
      <c r="D7566" s="34" t="s">
        <v>245</v>
      </c>
      <c r="E7566" s="62">
        <v>1999</v>
      </c>
      <c r="F7566" s="33" t="s">
        <v>1221</v>
      </c>
      <c r="G7566" s="33" t="s">
        <v>1221</v>
      </c>
      <c r="H7566" s="31" t="s">
        <v>1232</v>
      </c>
      <c r="I7566" s="8">
        <v>-19.647500000000001</v>
      </c>
      <c r="J7566" s="40">
        <v>-42.556666665000002</v>
      </c>
      <c r="K7566" s="47" t="s">
        <v>109</v>
      </c>
      <c r="L7566" s="44" t="s">
        <v>110</v>
      </c>
      <c r="M7566" s="27" t="s">
        <v>1218</v>
      </c>
      <c r="N7566" s="62" t="s">
        <v>1219</v>
      </c>
      <c r="O7566" s="12">
        <v>1996</v>
      </c>
      <c r="P7566" s="12">
        <v>12</v>
      </c>
      <c r="Q7566" s="12">
        <v>1998</v>
      </c>
      <c r="R7566" s="12">
        <v>2</v>
      </c>
      <c r="S7566" s="27">
        <v>8</v>
      </c>
      <c r="T7566" s="62">
        <v>8</v>
      </c>
      <c r="U7566" s="62">
        <v>16</v>
      </c>
      <c r="V7566" s="62" t="s">
        <v>53</v>
      </c>
      <c r="W7566" s="65" t="s">
        <v>109</v>
      </c>
      <c r="X7566" s="52">
        <v>4</v>
      </c>
      <c r="Y7566" s="63" t="s">
        <v>1070</v>
      </c>
      <c r="Z7566" s="63" t="s">
        <v>55</v>
      </c>
      <c r="AA7566" s="62" t="s">
        <v>524</v>
      </c>
      <c r="AB7566" s="62">
        <v>2</v>
      </c>
      <c r="AC7566" s="63" t="s">
        <v>1514</v>
      </c>
      <c r="AD7566" s="63" t="s">
        <v>1665</v>
      </c>
      <c r="AE7566" t="s">
        <v>1513</v>
      </c>
    </row>
    <row r="7567" spans="1:31" ht="15" customHeight="1" x14ac:dyDescent="0.3">
      <c r="A7567" s="62">
        <v>66</v>
      </c>
      <c r="B7567" s="62" t="s">
        <v>35</v>
      </c>
      <c r="C7567" s="64" t="s">
        <v>1217</v>
      </c>
      <c r="D7567" s="34" t="s">
        <v>245</v>
      </c>
      <c r="E7567" s="62">
        <v>1999</v>
      </c>
      <c r="F7567" s="33" t="s">
        <v>1221</v>
      </c>
      <c r="G7567" s="33" t="s">
        <v>1221</v>
      </c>
      <c r="H7567" s="31" t="s">
        <v>1232</v>
      </c>
      <c r="I7567" s="8">
        <v>-19.647500000000001</v>
      </c>
      <c r="J7567" s="40">
        <v>-42.556666665000002</v>
      </c>
      <c r="K7567" s="47" t="s">
        <v>109</v>
      </c>
      <c r="L7567" s="44" t="s">
        <v>110</v>
      </c>
      <c r="M7567" s="27" t="s">
        <v>1218</v>
      </c>
      <c r="N7567" s="62" t="s">
        <v>1219</v>
      </c>
      <c r="O7567" s="12">
        <v>1996</v>
      </c>
      <c r="P7567" s="12">
        <v>12</v>
      </c>
      <c r="Q7567" s="12">
        <v>1998</v>
      </c>
      <c r="R7567" s="12">
        <v>2</v>
      </c>
      <c r="S7567" s="27">
        <v>8</v>
      </c>
      <c r="T7567" s="62">
        <v>8</v>
      </c>
      <c r="U7567" s="62">
        <v>16</v>
      </c>
      <c r="V7567" s="62" t="s">
        <v>53</v>
      </c>
      <c r="W7567" s="65" t="s">
        <v>109</v>
      </c>
      <c r="X7567" s="52">
        <v>4</v>
      </c>
      <c r="Y7567" s="63" t="s">
        <v>1070</v>
      </c>
      <c r="Z7567" s="63" t="s">
        <v>55</v>
      </c>
      <c r="AA7567" s="63" t="s">
        <v>496</v>
      </c>
      <c r="AB7567" s="62">
        <v>0</v>
      </c>
      <c r="AC7567" s="63" t="s">
        <v>1514</v>
      </c>
      <c r="AD7567" s="63" t="s">
        <v>1665</v>
      </c>
      <c r="AE7567" t="s">
        <v>1513</v>
      </c>
    </row>
    <row r="7568" spans="1:31" ht="15" customHeight="1" x14ac:dyDescent="0.3">
      <c r="A7568" s="62">
        <v>66</v>
      </c>
      <c r="B7568" s="62" t="s">
        <v>35</v>
      </c>
      <c r="C7568" s="64" t="s">
        <v>1217</v>
      </c>
      <c r="D7568" s="34" t="s">
        <v>245</v>
      </c>
      <c r="E7568" s="62">
        <v>1999</v>
      </c>
      <c r="F7568" s="33" t="s">
        <v>1221</v>
      </c>
      <c r="G7568" s="33" t="s">
        <v>1221</v>
      </c>
      <c r="H7568" s="31" t="s">
        <v>1232</v>
      </c>
      <c r="I7568" s="8">
        <v>-19.647500000000001</v>
      </c>
      <c r="J7568" s="40">
        <v>-42.556666665000002</v>
      </c>
      <c r="K7568" s="47" t="s">
        <v>109</v>
      </c>
      <c r="L7568" s="44" t="s">
        <v>110</v>
      </c>
      <c r="M7568" s="27" t="s">
        <v>1218</v>
      </c>
      <c r="N7568" s="62" t="s">
        <v>1219</v>
      </c>
      <c r="O7568" s="12">
        <v>1996</v>
      </c>
      <c r="P7568" s="12">
        <v>12</v>
      </c>
      <c r="Q7568" s="12">
        <v>1998</v>
      </c>
      <c r="R7568" s="12">
        <v>2</v>
      </c>
      <c r="S7568" s="27">
        <v>8</v>
      </c>
      <c r="T7568" s="62">
        <v>8</v>
      </c>
      <c r="U7568" s="62">
        <v>16</v>
      </c>
      <c r="V7568" s="62" t="s">
        <v>53</v>
      </c>
      <c r="W7568" s="65" t="s">
        <v>109</v>
      </c>
      <c r="X7568" s="52">
        <v>4</v>
      </c>
      <c r="Y7568" s="63" t="s">
        <v>1070</v>
      </c>
      <c r="Z7568" s="63" t="s">
        <v>55</v>
      </c>
      <c r="AA7568" s="62" t="s">
        <v>62</v>
      </c>
      <c r="AB7568" s="62">
        <v>0</v>
      </c>
      <c r="AC7568" s="63" t="s">
        <v>1514</v>
      </c>
      <c r="AD7568" s="63" t="s">
        <v>1665</v>
      </c>
      <c r="AE7568" t="s">
        <v>1513</v>
      </c>
    </row>
    <row r="7569" spans="1:31" ht="15" customHeight="1" x14ac:dyDescent="0.3">
      <c r="A7569" s="62">
        <v>66</v>
      </c>
      <c r="B7569" s="62" t="s">
        <v>35</v>
      </c>
      <c r="C7569" s="64" t="s">
        <v>1217</v>
      </c>
      <c r="D7569" s="34" t="s">
        <v>245</v>
      </c>
      <c r="E7569" s="62">
        <v>1999</v>
      </c>
      <c r="F7569" s="33" t="s">
        <v>1221</v>
      </c>
      <c r="G7569" s="33" t="s">
        <v>1221</v>
      </c>
      <c r="H7569" s="31" t="s">
        <v>1232</v>
      </c>
      <c r="I7569" s="8">
        <v>-19.647500000000001</v>
      </c>
      <c r="J7569" s="40">
        <v>-42.556666665000002</v>
      </c>
      <c r="K7569" s="47" t="s">
        <v>109</v>
      </c>
      <c r="L7569" s="44" t="s">
        <v>110</v>
      </c>
      <c r="M7569" s="27" t="s">
        <v>1218</v>
      </c>
      <c r="N7569" s="62" t="s">
        <v>1219</v>
      </c>
      <c r="O7569" s="12">
        <v>1996</v>
      </c>
      <c r="P7569" s="12">
        <v>12</v>
      </c>
      <c r="Q7569" s="12">
        <v>1998</v>
      </c>
      <c r="R7569" s="12">
        <v>2</v>
      </c>
      <c r="S7569" s="27">
        <v>8</v>
      </c>
      <c r="T7569" s="62">
        <v>8</v>
      </c>
      <c r="U7569" s="62">
        <v>16</v>
      </c>
      <c r="V7569" s="62" t="s">
        <v>53</v>
      </c>
      <c r="W7569" s="65" t="s">
        <v>109</v>
      </c>
      <c r="X7569" s="52">
        <v>4</v>
      </c>
      <c r="Y7569" s="63" t="s">
        <v>1070</v>
      </c>
      <c r="Z7569" s="63" t="s">
        <v>55</v>
      </c>
      <c r="AA7569" s="62" t="s">
        <v>73</v>
      </c>
      <c r="AB7569" s="62">
        <v>0</v>
      </c>
      <c r="AC7569" s="63" t="s">
        <v>1514</v>
      </c>
      <c r="AD7569" s="63" t="s">
        <v>1665</v>
      </c>
      <c r="AE7569" t="s">
        <v>1513</v>
      </c>
    </row>
    <row r="7570" spans="1:31" ht="15" customHeight="1" x14ac:dyDescent="0.3">
      <c r="A7570" s="62">
        <v>66</v>
      </c>
      <c r="B7570" s="62" t="s">
        <v>35</v>
      </c>
      <c r="C7570" s="64" t="s">
        <v>1217</v>
      </c>
      <c r="D7570" s="34" t="s">
        <v>245</v>
      </c>
      <c r="E7570" s="62">
        <v>1999</v>
      </c>
      <c r="F7570" s="33" t="s">
        <v>1221</v>
      </c>
      <c r="G7570" s="33" t="s">
        <v>1221</v>
      </c>
      <c r="H7570" s="31" t="s">
        <v>1232</v>
      </c>
      <c r="I7570" s="8">
        <v>-19.647500000000001</v>
      </c>
      <c r="J7570" s="40">
        <v>-42.556666665000002</v>
      </c>
      <c r="K7570" s="47" t="s">
        <v>109</v>
      </c>
      <c r="L7570" s="44" t="s">
        <v>110</v>
      </c>
      <c r="M7570" s="27" t="s">
        <v>1218</v>
      </c>
      <c r="N7570" s="62" t="s">
        <v>1219</v>
      </c>
      <c r="O7570" s="12">
        <v>1996</v>
      </c>
      <c r="P7570" s="12">
        <v>12</v>
      </c>
      <c r="Q7570" s="12">
        <v>1998</v>
      </c>
      <c r="R7570" s="12">
        <v>2</v>
      </c>
      <c r="S7570" s="27">
        <v>8</v>
      </c>
      <c r="T7570" s="62">
        <v>8</v>
      </c>
      <c r="U7570" s="62">
        <v>16</v>
      </c>
      <c r="V7570" s="62" t="s">
        <v>53</v>
      </c>
      <c r="W7570" s="65" t="s">
        <v>109</v>
      </c>
      <c r="X7570" s="52">
        <v>4</v>
      </c>
      <c r="Y7570" s="63" t="s">
        <v>1070</v>
      </c>
      <c r="Z7570" s="63" t="s">
        <v>55</v>
      </c>
      <c r="AA7570" s="62" t="s">
        <v>1053</v>
      </c>
      <c r="AB7570" s="62">
        <v>0</v>
      </c>
      <c r="AC7570" s="63" t="s">
        <v>1514</v>
      </c>
      <c r="AD7570" s="63" t="s">
        <v>1665</v>
      </c>
      <c r="AE7570" t="s">
        <v>1513</v>
      </c>
    </row>
    <row r="7571" spans="1:31" ht="15" customHeight="1" x14ac:dyDescent="0.3">
      <c r="A7571" s="62">
        <v>66</v>
      </c>
      <c r="B7571" s="62" t="s">
        <v>35</v>
      </c>
      <c r="C7571" s="64" t="s">
        <v>1217</v>
      </c>
      <c r="D7571" s="34" t="s">
        <v>245</v>
      </c>
      <c r="E7571" s="62">
        <v>1999</v>
      </c>
      <c r="F7571" s="33" t="s">
        <v>1221</v>
      </c>
      <c r="G7571" s="33" t="s">
        <v>1221</v>
      </c>
      <c r="H7571" s="31" t="s">
        <v>1232</v>
      </c>
      <c r="I7571" s="8">
        <v>-19.647500000000001</v>
      </c>
      <c r="J7571" s="40">
        <v>-42.556666665000002</v>
      </c>
      <c r="K7571" s="47" t="s">
        <v>109</v>
      </c>
      <c r="L7571" s="44" t="s">
        <v>110</v>
      </c>
      <c r="M7571" s="27" t="s">
        <v>1218</v>
      </c>
      <c r="N7571" s="62" t="s">
        <v>1219</v>
      </c>
      <c r="O7571" s="12">
        <v>1996</v>
      </c>
      <c r="P7571" s="12">
        <v>12</v>
      </c>
      <c r="Q7571" s="12">
        <v>1998</v>
      </c>
      <c r="R7571" s="12">
        <v>2</v>
      </c>
      <c r="S7571" s="27">
        <v>8</v>
      </c>
      <c r="T7571" s="62">
        <v>8</v>
      </c>
      <c r="U7571" s="62">
        <v>16</v>
      </c>
      <c r="V7571" s="62" t="s">
        <v>53</v>
      </c>
      <c r="W7571" s="65" t="s">
        <v>109</v>
      </c>
      <c r="X7571" s="52">
        <v>4</v>
      </c>
      <c r="Y7571" s="63" t="s">
        <v>1070</v>
      </c>
      <c r="Z7571" s="63" t="s">
        <v>55</v>
      </c>
      <c r="AA7571" s="63" t="s">
        <v>519</v>
      </c>
      <c r="AB7571" s="62">
        <v>0</v>
      </c>
      <c r="AC7571" s="63" t="s">
        <v>1514</v>
      </c>
      <c r="AD7571" s="63" t="s">
        <v>1665</v>
      </c>
      <c r="AE7571" t="s">
        <v>1513</v>
      </c>
    </row>
    <row r="7572" spans="1:31" ht="15" customHeight="1" x14ac:dyDescent="0.3">
      <c r="A7572" s="62">
        <v>66</v>
      </c>
      <c r="B7572" s="62" t="s">
        <v>35</v>
      </c>
      <c r="C7572" s="64" t="s">
        <v>1217</v>
      </c>
      <c r="D7572" s="34" t="s">
        <v>245</v>
      </c>
      <c r="E7572" s="62">
        <v>1999</v>
      </c>
      <c r="F7572" s="33" t="s">
        <v>1221</v>
      </c>
      <c r="G7572" s="33" t="s">
        <v>1221</v>
      </c>
      <c r="H7572" s="31" t="s">
        <v>1232</v>
      </c>
      <c r="I7572" s="8">
        <v>-19.647500000000001</v>
      </c>
      <c r="J7572" s="40">
        <v>-42.556666665000002</v>
      </c>
      <c r="K7572" s="47" t="s">
        <v>109</v>
      </c>
      <c r="L7572" s="44" t="s">
        <v>110</v>
      </c>
      <c r="M7572" s="27" t="s">
        <v>1218</v>
      </c>
      <c r="N7572" s="62" t="s">
        <v>1219</v>
      </c>
      <c r="O7572" s="12">
        <v>1996</v>
      </c>
      <c r="P7572" s="12">
        <v>12</v>
      </c>
      <c r="Q7572" s="12">
        <v>1998</v>
      </c>
      <c r="R7572" s="12">
        <v>2</v>
      </c>
      <c r="S7572" s="27">
        <v>8</v>
      </c>
      <c r="T7572" s="62">
        <v>8</v>
      </c>
      <c r="U7572" s="62">
        <v>16</v>
      </c>
      <c r="V7572" s="62" t="s">
        <v>53</v>
      </c>
      <c r="W7572" s="65" t="s">
        <v>109</v>
      </c>
      <c r="X7572" s="52">
        <v>4</v>
      </c>
      <c r="Y7572" s="63" t="s">
        <v>1070</v>
      </c>
      <c r="Z7572" s="63" t="s">
        <v>55</v>
      </c>
      <c r="AA7572" s="63" t="s">
        <v>859</v>
      </c>
      <c r="AB7572" s="62">
        <v>3</v>
      </c>
      <c r="AC7572" s="63" t="s">
        <v>1514</v>
      </c>
      <c r="AD7572" s="63" t="s">
        <v>1665</v>
      </c>
      <c r="AE7572" t="s">
        <v>1513</v>
      </c>
    </row>
    <row r="7573" spans="1:31" ht="15" customHeight="1" x14ac:dyDescent="0.3">
      <c r="A7573" s="62">
        <v>66</v>
      </c>
      <c r="B7573" s="62" t="s">
        <v>35</v>
      </c>
      <c r="C7573" s="64" t="s">
        <v>1217</v>
      </c>
      <c r="D7573" s="34" t="s">
        <v>245</v>
      </c>
      <c r="E7573" s="62">
        <v>1999</v>
      </c>
      <c r="F7573" s="33" t="s">
        <v>1221</v>
      </c>
      <c r="G7573" s="33" t="s">
        <v>1221</v>
      </c>
      <c r="H7573" s="31" t="s">
        <v>1232</v>
      </c>
      <c r="I7573" s="8">
        <v>-19.647500000000001</v>
      </c>
      <c r="J7573" s="40">
        <v>-42.556666665000002</v>
      </c>
      <c r="K7573" s="47" t="s">
        <v>109</v>
      </c>
      <c r="L7573" s="44" t="s">
        <v>110</v>
      </c>
      <c r="M7573" s="27" t="s">
        <v>1218</v>
      </c>
      <c r="N7573" s="62" t="s">
        <v>1219</v>
      </c>
      <c r="O7573" s="12">
        <v>1996</v>
      </c>
      <c r="P7573" s="12">
        <v>12</v>
      </c>
      <c r="Q7573" s="12">
        <v>1998</v>
      </c>
      <c r="R7573" s="12">
        <v>2</v>
      </c>
      <c r="S7573" s="27">
        <v>8</v>
      </c>
      <c r="T7573" s="62">
        <v>8</v>
      </c>
      <c r="U7573" s="62">
        <v>16</v>
      </c>
      <c r="V7573" s="62" t="s">
        <v>53</v>
      </c>
      <c r="W7573" s="65" t="s">
        <v>109</v>
      </c>
      <c r="X7573" s="52">
        <v>4</v>
      </c>
      <c r="Y7573" s="63" t="s">
        <v>1070</v>
      </c>
      <c r="Z7573" s="62" t="s">
        <v>49</v>
      </c>
      <c r="AA7573" s="62" t="s">
        <v>50</v>
      </c>
      <c r="AB7573" s="62">
        <v>0</v>
      </c>
      <c r="AC7573" s="63" t="s">
        <v>1514</v>
      </c>
      <c r="AD7573" s="63" t="s">
        <v>1665</v>
      </c>
      <c r="AE7573" t="s">
        <v>1513</v>
      </c>
    </row>
    <row r="7574" spans="1:31" ht="15" customHeight="1" x14ac:dyDescent="0.3">
      <c r="A7574" s="62">
        <v>66</v>
      </c>
      <c r="B7574" s="62" t="s">
        <v>35</v>
      </c>
      <c r="C7574" s="64" t="s">
        <v>1217</v>
      </c>
      <c r="D7574" s="34" t="s">
        <v>245</v>
      </c>
      <c r="E7574" s="62">
        <v>1999</v>
      </c>
      <c r="F7574" s="33" t="s">
        <v>1221</v>
      </c>
      <c r="G7574" s="33" t="s">
        <v>1221</v>
      </c>
      <c r="H7574" s="31" t="s">
        <v>1232</v>
      </c>
      <c r="I7574" s="8">
        <v>-19.647500000000001</v>
      </c>
      <c r="J7574" s="40">
        <v>-42.556666665000002</v>
      </c>
      <c r="K7574" s="47" t="s">
        <v>109</v>
      </c>
      <c r="L7574" s="44" t="s">
        <v>110</v>
      </c>
      <c r="M7574" s="27" t="s">
        <v>1218</v>
      </c>
      <c r="N7574" s="62" t="s">
        <v>1219</v>
      </c>
      <c r="O7574" s="12">
        <v>1996</v>
      </c>
      <c r="P7574" s="12">
        <v>12</v>
      </c>
      <c r="Q7574" s="12">
        <v>1998</v>
      </c>
      <c r="R7574" s="12">
        <v>2</v>
      </c>
      <c r="S7574" s="27">
        <v>8</v>
      </c>
      <c r="T7574" s="62">
        <v>8</v>
      </c>
      <c r="U7574" s="62">
        <v>16</v>
      </c>
      <c r="V7574" s="62" t="s">
        <v>53</v>
      </c>
      <c r="W7574" s="65" t="s">
        <v>109</v>
      </c>
      <c r="X7574" s="52">
        <v>4</v>
      </c>
      <c r="Y7574" s="63" t="s">
        <v>1070</v>
      </c>
      <c r="Z7574" s="62" t="s">
        <v>49</v>
      </c>
      <c r="AA7574" s="62" t="s">
        <v>91</v>
      </c>
      <c r="AB7574" s="62">
        <v>0</v>
      </c>
      <c r="AC7574" s="63" t="s">
        <v>1514</v>
      </c>
      <c r="AD7574" s="63" t="s">
        <v>1665</v>
      </c>
      <c r="AE7574" t="s">
        <v>1513</v>
      </c>
    </row>
    <row r="7575" spans="1:31" ht="15" customHeight="1" x14ac:dyDescent="0.3">
      <c r="A7575" s="62">
        <v>66</v>
      </c>
      <c r="B7575" s="62" t="s">
        <v>35</v>
      </c>
      <c r="C7575" s="64" t="s">
        <v>1217</v>
      </c>
      <c r="D7575" s="34" t="s">
        <v>245</v>
      </c>
      <c r="E7575" s="62">
        <v>1999</v>
      </c>
      <c r="F7575" s="33" t="s">
        <v>1221</v>
      </c>
      <c r="G7575" s="33" t="s">
        <v>1221</v>
      </c>
      <c r="H7575" s="31" t="s">
        <v>1232</v>
      </c>
      <c r="I7575" s="8">
        <v>-19.647500000000001</v>
      </c>
      <c r="J7575" s="40">
        <v>-42.556666665000002</v>
      </c>
      <c r="K7575" s="47" t="s">
        <v>109</v>
      </c>
      <c r="L7575" s="44" t="s">
        <v>110</v>
      </c>
      <c r="M7575" s="27" t="s">
        <v>1218</v>
      </c>
      <c r="N7575" s="62" t="s">
        <v>1219</v>
      </c>
      <c r="O7575" s="12">
        <v>1996</v>
      </c>
      <c r="P7575" s="12">
        <v>12</v>
      </c>
      <c r="Q7575" s="12">
        <v>1998</v>
      </c>
      <c r="R7575" s="12">
        <v>2</v>
      </c>
      <c r="S7575" s="27">
        <v>8</v>
      </c>
      <c r="T7575" s="62">
        <v>8</v>
      </c>
      <c r="U7575" s="62">
        <v>16</v>
      </c>
      <c r="V7575" s="62" t="s">
        <v>53</v>
      </c>
      <c r="W7575" s="65" t="s">
        <v>109</v>
      </c>
      <c r="X7575" s="52">
        <v>4</v>
      </c>
      <c r="Y7575" s="63" t="s">
        <v>1070</v>
      </c>
      <c r="Z7575" s="62" t="s">
        <v>49</v>
      </c>
      <c r="AA7575" s="63" t="s">
        <v>1222</v>
      </c>
      <c r="AB7575" s="62">
        <v>0</v>
      </c>
      <c r="AC7575" s="63" t="s">
        <v>1514</v>
      </c>
      <c r="AD7575" s="63" t="s">
        <v>1665</v>
      </c>
      <c r="AE7575" t="s">
        <v>1513</v>
      </c>
    </row>
    <row r="7576" spans="1:31" ht="15" customHeight="1" x14ac:dyDescent="0.3">
      <c r="A7576" s="62">
        <v>66</v>
      </c>
      <c r="B7576" s="62" t="s">
        <v>35</v>
      </c>
      <c r="C7576" s="64" t="s">
        <v>1217</v>
      </c>
      <c r="D7576" s="34" t="s">
        <v>245</v>
      </c>
      <c r="E7576" s="62">
        <v>1999</v>
      </c>
      <c r="F7576" s="33" t="s">
        <v>1221</v>
      </c>
      <c r="G7576" s="33" t="s">
        <v>1221</v>
      </c>
      <c r="H7576" s="31" t="s">
        <v>1232</v>
      </c>
      <c r="I7576" s="8">
        <v>-19.647500000000001</v>
      </c>
      <c r="J7576" s="40">
        <v>-42.556666665000002</v>
      </c>
      <c r="K7576" s="47" t="s">
        <v>109</v>
      </c>
      <c r="L7576" s="44" t="s">
        <v>110</v>
      </c>
      <c r="M7576" s="27" t="s">
        <v>1218</v>
      </c>
      <c r="N7576" s="62" t="s">
        <v>1219</v>
      </c>
      <c r="O7576" s="12">
        <v>1996</v>
      </c>
      <c r="P7576" s="12">
        <v>12</v>
      </c>
      <c r="Q7576" s="12">
        <v>1998</v>
      </c>
      <c r="R7576" s="12">
        <v>2</v>
      </c>
      <c r="S7576" s="27">
        <v>8</v>
      </c>
      <c r="T7576" s="62">
        <v>8</v>
      </c>
      <c r="U7576" s="62">
        <v>16</v>
      </c>
      <c r="V7576" s="62" t="s">
        <v>53</v>
      </c>
      <c r="W7576" s="65" t="s">
        <v>109</v>
      </c>
      <c r="X7576" s="52">
        <v>4</v>
      </c>
      <c r="Y7576" s="63" t="s">
        <v>1070</v>
      </c>
      <c r="Z7576" s="62" t="s">
        <v>49</v>
      </c>
      <c r="AA7576" s="63" t="s">
        <v>483</v>
      </c>
      <c r="AB7576" s="62">
        <v>2</v>
      </c>
      <c r="AC7576" s="63" t="s">
        <v>1514</v>
      </c>
      <c r="AD7576" s="63" t="s">
        <v>1665</v>
      </c>
      <c r="AE7576" t="s">
        <v>1513</v>
      </c>
    </row>
    <row r="7577" spans="1:31" ht="15" customHeight="1" x14ac:dyDescent="0.3">
      <c r="A7577" s="62">
        <v>66</v>
      </c>
      <c r="B7577" s="62" t="s">
        <v>35</v>
      </c>
      <c r="C7577" s="64" t="s">
        <v>1217</v>
      </c>
      <c r="D7577" s="34" t="s">
        <v>245</v>
      </c>
      <c r="E7577" s="62">
        <v>1999</v>
      </c>
      <c r="F7577" s="33" t="s">
        <v>1221</v>
      </c>
      <c r="G7577" s="33" t="s">
        <v>1221</v>
      </c>
      <c r="H7577" s="31" t="s">
        <v>1232</v>
      </c>
      <c r="I7577" s="8">
        <v>-19.647500000000001</v>
      </c>
      <c r="J7577" s="40">
        <v>-42.556666665000002</v>
      </c>
      <c r="K7577" s="47" t="s">
        <v>109</v>
      </c>
      <c r="L7577" s="44" t="s">
        <v>110</v>
      </c>
      <c r="M7577" s="27" t="s">
        <v>1218</v>
      </c>
      <c r="N7577" s="62" t="s">
        <v>1219</v>
      </c>
      <c r="O7577" s="12">
        <v>1996</v>
      </c>
      <c r="P7577" s="12">
        <v>12</v>
      </c>
      <c r="Q7577" s="12">
        <v>1998</v>
      </c>
      <c r="R7577" s="12">
        <v>2</v>
      </c>
      <c r="S7577" s="27">
        <v>8</v>
      </c>
      <c r="T7577" s="62">
        <v>8</v>
      </c>
      <c r="U7577" s="62">
        <v>16</v>
      </c>
      <c r="V7577" s="62" t="s">
        <v>53</v>
      </c>
      <c r="W7577" s="65" t="s">
        <v>109</v>
      </c>
      <c r="X7577" s="52">
        <v>4</v>
      </c>
      <c r="Y7577" s="63" t="s">
        <v>1070</v>
      </c>
      <c r="Z7577" s="62" t="s">
        <v>49</v>
      </c>
      <c r="AA7577" s="63" t="s">
        <v>275</v>
      </c>
      <c r="AB7577" s="62">
        <v>0</v>
      </c>
      <c r="AC7577" s="63" t="s">
        <v>1514</v>
      </c>
      <c r="AD7577" s="63" t="s">
        <v>1665</v>
      </c>
      <c r="AE7577" t="s">
        <v>1513</v>
      </c>
    </row>
    <row r="7578" spans="1:31" ht="15" customHeight="1" x14ac:dyDescent="0.3">
      <c r="A7578" s="62">
        <v>66</v>
      </c>
      <c r="B7578" s="62" t="s">
        <v>35</v>
      </c>
      <c r="C7578" s="64" t="s">
        <v>1217</v>
      </c>
      <c r="D7578" s="34" t="s">
        <v>245</v>
      </c>
      <c r="E7578" s="62">
        <v>1999</v>
      </c>
      <c r="F7578" s="33" t="s">
        <v>1221</v>
      </c>
      <c r="G7578" s="33" t="s">
        <v>1221</v>
      </c>
      <c r="H7578" s="31" t="s">
        <v>1232</v>
      </c>
      <c r="I7578" s="8">
        <v>-19.647500000000001</v>
      </c>
      <c r="J7578" s="40">
        <v>-42.556666665000002</v>
      </c>
      <c r="K7578" s="47" t="s">
        <v>109</v>
      </c>
      <c r="L7578" s="44" t="s">
        <v>110</v>
      </c>
      <c r="M7578" s="27" t="s">
        <v>1218</v>
      </c>
      <c r="N7578" s="62" t="s">
        <v>1219</v>
      </c>
      <c r="O7578" s="12">
        <v>1996</v>
      </c>
      <c r="P7578" s="12">
        <v>12</v>
      </c>
      <c r="Q7578" s="12">
        <v>1998</v>
      </c>
      <c r="R7578" s="12">
        <v>2</v>
      </c>
      <c r="S7578" s="27">
        <v>8</v>
      </c>
      <c r="T7578" s="62">
        <v>8</v>
      </c>
      <c r="U7578" s="62">
        <v>16</v>
      </c>
      <c r="V7578" s="62" t="s">
        <v>53</v>
      </c>
      <c r="W7578" s="65" t="s">
        <v>109</v>
      </c>
      <c r="X7578" s="52">
        <v>4</v>
      </c>
      <c r="Y7578" s="63" t="s">
        <v>1225</v>
      </c>
      <c r="Z7578" s="63" t="s">
        <v>83</v>
      </c>
      <c r="AA7578" s="63" t="s">
        <v>84</v>
      </c>
      <c r="AB7578" s="62">
        <v>0</v>
      </c>
      <c r="AC7578" s="63" t="s">
        <v>1514</v>
      </c>
      <c r="AD7578" s="63" t="s">
        <v>1665</v>
      </c>
      <c r="AE7578" t="s">
        <v>1513</v>
      </c>
    </row>
    <row r="7579" spans="1:31" ht="15" customHeight="1" x14ac:dyDescent="0.3">
      <c r="A7579" s="62">
        <v>66</v>
      </c>
      <c r="B7579" s="62" t="s">
        <v>35</v>
      </c>
      <c r="C7579" s="64" t="s">
        <v>1217</v>
      </c>
      <c r="D7579" s="34" t="s">
        <v>245</v>
      </c>
      <c r="E7579" s="62">
        <v>1999</v>
      </c>
      <c r="F7579" s="33" t="s">
        <v>1221</v>
      </c>
      <c r="G7579" s="33" t="s">
        <v>1221</v>
      </c>
      <c r="H7579" s="31" t="s">
        <v>1232</v>
      </c>
      <c r="I7579" s="8">
        <v>-19.647500000000001</v>
      </c>
      <c r="J7579" s="40">
        <v>-42.556666665000002</v>
      </c>
      <c r="K7579" s="47" t="s">
        <v>109</v>
      </c>
      <c r="L7579" s="44" t="s">
        <v>110</v>
      </c>
      <c r="M7579" s="27" t="s">
        <v>1218</v>
      </c>
      <c r="N7579" s="62" t="s">
        <v>1219</v>
      </c>
      <c r="O7579" s="12">
        <v>1996</v>
      </c>
      <c r="P7579" s="12">
        <v>12</v>
      </c>
      <c r="Q7579" s="12">
        <v>1998</v>
      </c>
      <c r="R7579" s="12">
        <v>2</v>
      </c>
      <c r="S7579" s="27">
        <v>8</v>
      </c>
      <c r="T7579" s="62">
        <v>8</v>
      </c>
      <c r="U7579" s="62">
        <v>16</v>
      </c>
      <c r="V7579" s="62" t="s">
        <v>53</v>
      </c>
      <c r="W7579" s="65" t="s">
        <v>109</v>
      </c>
      <c r="X7579" s="52">
        <v>4</v>
      </c>
      <c r="Y7579" s="63" t="s">
        <v>1225</v>
      </c>
      <c r="Z7579" s="63" t="s">
        <v>83</v>
      </c>
      <c r="AA7579" s="62" t="s">
        <v>87</v>
      </c>
      <c r="AB7579" s="62">
        <v>0</v>
      </c>
      <c r="AC7579" s="63" t="s">
        <v>1514</v>
      </c>
      <c r="AD7579" s="63" t="s">
        <v>1665</v>
      </c>
      <c r="AE7579" t="s">
        <v>1513</v>
      </c>
    </row>
    <row r="7580" spans="1:31" ht="15" customHeight="1" x14ac:dyDescent="0.3">
      <c r="A7580" s="62">
        <v>66</v>
      </c>
      <c r="B7580" s="62" t="s">
        <v>35</v>
      </c>
      <c r="C7580" s="64" t="s">
        <v>1217</v>
      </c>
      <c r="D7580" s="34" t="s">
        <v>245</v>
      </c>
      <c r="E7580" s="62">
        <v>1999</v>
      </c>
      <c r="F7580" s="33" t="s">
        <v>1221</v>
      </c>
      <c r="G7580" s="33" t="s">
        <v>1221</v>
      </c>
      <c r="H7580" s="31" t="s">
        <v>1232</v>
      </c>
      <c r="I7580" s="8">
        <v>-19.647500000000001</v>
      </c>
      <c r="J7580" s="40">
        <v>-42.556666665000002</v>
      </c>
      <c r="K7580" s="47" t="s">
        <v>109</v>
      </c>
      <c r="L7580" s="44" t="s">
        <v>110</v>
      </c>
      <c r="M7580" s="27" t="s">
        <v>1218</v>
      </c>
      <c r="N7580" s="62" t="s">
        <v>1219</v>
      </c>
      <c r="O7580" s="12">
        <v>1996</v>
      </c>
      <c r="P7580" s="12">
        <v>12</v>
      </c>
      <c r="Q7580" s="12">
        <v>1998</v>
      </c>
      <c r="R7580" s="12">
        <v>2</v>
      </c>
      <c r="S7580" s="27">
        <v>8</v>
      </c>
      <c r="T7580" s="62">
        <v>8</v>
      </c>
      <c r="U7580" s="62">
        <v>16</v>
      </c>
      <c r="V7580" s="62" t="s">
        <v>53</v>
      </c>
      <c r="W7580" s="65" t="s">
        <v>109</v>
      </c>
      <c r="X7580" s="52">
        <v>4</v>
      </c>
      <c r="Y7580" s="63" t="s">
        <v>1225</v>
      </c>
      <c r="Z7580" s="63" t="s">
        <v>55</v>
      </c>
      <c r="AA7580" s="62" t="s">
        <v>1054</v>
      </c>
      <c r="AB7580" s="62">
        <v>0</v>
      </c>
      <c r="AC7580" s="63" t="s">
        <v>1514</v>
      </c>
      <c r="AD7580" s="63" t="s">
        <v>1665</v>
      </c>
      <c r="AE7580" t="s">
        <v>1513</v>
      </c>
    </row>
    <row r="7581" spans="1:31" ht="15" customHeight="1" x14ac:dyDescent="0.3">
      <c r="A7581" s="62">
        <v>66</v>
      </c>
      <c r="B7581" s="62" t="s">
        <v>35</v>
      </c>
      <c r="C7581" s="64" t="s">
        <v>1217</v>
      </c>
      <c r="D7581" s="34" t="s">
        <v>245</v>
      </c>
      <c r="E7581" s="62">
        <v>1999</v>
      </c>
      <c r="F7581" s="33" t="s">
        <v>1221</v>
      </c>
      <c r="G7581" s="33" t="s">
        <v>1221</v>
      </c>
      <c r="H7581" s="31" t="s">
        <v>1232</v>
      </c>
      <c r="I7581" s="8">
        <v>-19.647500000000001</v>
      </c>
      <c r="J7581" s="40">
        <v>-42.556666665000002</v>
      </c>
      <c r="K7581" s="47" t="s">
        <v>109</v>
      </c>
      <c r="L7581" s="44" t="s">
        <v>110</v>
      </c>
      <c r="M7581" s="27" t="s">
        <v>1218</v>
      </c>
      <c r="N7581" s="62" t="s">
        <v>1219</v>
      </c>
      <c r="O7581" s="12">
        <v>1996</v>
      </c>
      <c r="P7581" s="12">
        <v>12</v>
      </c>
      <c r="Q7581" s="12">
        <v>1998</v>
      </c>
      <c r="R7581" s="12">
        <v>2</v>
      </c>
      <c r="S7581" s="27">
        <v>8</v>
      </c>
      <c r="T7581" s="62">
        <v>8</v>
      </c>
      <c r="U7581" s="62">
        <v>16</v>
      </c>
      <c r="V7581" s="62" t="s">
        <v>53</v>
      </c>
      <c r="W7581" s="65" t="s">
        <v>109</v>
      </c>
      <c r="X7581" s="52">
        <v>4</v>
      </c>
      <c r="Y7581" s="63" t="s">
        <v>1225</v>
      </c>
      <c r="Z7581" s="63" t="s">
        <v>55</v>
      </c>
      <c r="AA7581" s="62" t="s">
        <v>524</v>
      </c>
      <c r="AB7581" s="62">
        <v>0</v>
      </c>
      <c r="AC7581" s="63" t="s">
        <v>1514</v>
      </c>
      <c r="AD7581" s="63" t="s">
        <v>1665</v>
      </c>
      <c r="AE7581" t="s">
        <v>1513</v>
      </c>
    </row>
    <row r="7582" spans="1:31" ht="15" customHeight="1" x14ac:dyDescent="0.3">
      <c r="A7582" s="62">
        <v>66</v>
      </c>
      <c r="B7582" s="62" t="s">
        <v>35</v>
      </c>
      <c r="C7582" s="64" t="s">
        <v>1217</v>
      </c>
      <c r="D7582" s="34" t="s">
        <v>245</v>
      </c>
      <c r="E7582" s="62">
        <v>1999</v>
      </c>
      <c r="F7582" s="33" t="s">
        <v>1221</v>
      </c>
      <c r="G7582" s="33" t="s">
        <v>1221</v>
      </c>
      <c r="H7582" s="31" t="s">
        <v>1232</v>
      </c>
      <c r="I7582" s="8">
        <v>-19.647500000000001</v>
      </c>
      <c r="J7582" s="40">
        <v>-42.556666665000002</v>
      </c>
      <c r="K7582" s="47" t="s">
        <v>109</v>
      </c>
      <c r="L7582" s="44" t="s">
        <v>110</v>
      </c>
      <c r="M7582" s="27" t="s">
        <v>1218</v>
      </c>
      <c r="N7582" s="62" t="s">
        <v>1219</v>
      </c>
      <c r="O7582" s="12">
        <v>1996</v>
      </c>
      <c r="P7582" s="12">
        <v>12</v>
      </c>
      <c r="Q7582" s="12">
        <v>1998</v>
      </c>
      <c r="R7582" s="12">
        <v>2</v>
      </c>
      <c r="S7582" s="27">
        <v>8</v>
      </c>
      <c r="T7582" s="62">
        <v>8</v>
      </c>
      <c r="U7582" s="62">
        <v>16</v>
      </c>
      <c r="V7582" s="62" t="s">
        <v>53</v>
      </c>
      <c r="W7582" s="65" t="s">
        <v>109</v>
      </c>
      <c r="X7582" s="52">
        <v>4</v>
      </c>
      <c r="Y7582" s="63" t="s">
        <v>1225</v>
      </c>
      <c r="Z7582" s="63" t="s">
        <v>55</v>
      </c>
      <c r="AA7582" s="63" t="s">
        <v>496</v>
      </c>
      <c r="AB7582" s="62">
        <v>0</v>
      </c>
      <c r="AC7582" s="63" t="s">
        <v>1514</v>
      </c>
      <c r="AD7582" s="63" t="s">
        <v>1665</v>
      </c>
      <c r="AE7582" t="s">
        <v>1513</v>
      </c>
    </row>
    <row r="7583" spans="1:31" ht="15" customHeight="1" x14ac:dyDescent="0.3">
      <c r="A7583" s="62">
        <v>66</v>
      </c>
      <c r="B7583" s="62" t="s">
        <v>35</v>
      </c>
      <c r="C7583" s="64" t="s">
        <v>1217</v>
      </c>
      <c r="D7583" s="34" t="s">
        <v>245</v>
      </c>
      <c r="E7583" s="62">
        <v>1999</v>
      </c>
      <c r="F7583" s="33" t="s">
        <v>1221</v>
      </c>
      <c r="G7583" s="33" t="s">
        <v>1221</v>
      </c>
      <c r="H7583" s="31" t="s">
        <v>1232</v>
      </c>
      <c r="I7583" s="8">
        <v>-19.647500000000001</v>
      </c>
      <c r="J7583" s="40">
        <v>-42.556666665000002</v>
      </c>
      <c r="K7583" s="47" t="s">
        <v>109</v>
      </c>
      <c r="L7583" s="44" t="s">
        <v>110</v>
      </c>
      <c r="M7583" s="27" t="s">
        <v>1218</v>
      </c>
      <c r="N7583" s="62" t="s">
        <v>1219</v>
      </c>
      <c r="O7583" s="12">
        <v>1996</v>
      </c>
      <c r="P7583" s="12">
        <v>12</v>
      </c>
      <c r="Q7583" s="12">
        <v>1998</v>
      </c>
      <c r="R7583" s="12">
        <v>2</v>
      </c>
      <c r="S7583" s="27">
        <v>8</v>
      </c>
      <c r="T7583" s="62">
        <v>8</v>
      </c>
      <c r="U7583" s="62">
        <v>16</v>
      </c>
      <c r="V7583" s="62" t="s">
        <v>53</v>
      </c>
      <c r="W7583" s="65" t="s">
        <v>109</v>
      </c>
      <c r="X7583" s="52">
        <v>4</v>
      </c>
      <c r="Y7583" s="63" t="s">
        <v>1225</v>
      </c>
      <c r="Z7583" s="63" t="s">
        <v>55</v>
      </c>
      <c r="AA7583" s="62" t="s">
        <v>62</v>
      </c>
      <c r="AB7583" s="62">
        <v>0</v>
      </c>
      <c r="AC7583" s="63" t="s">
        <v>1514</v>
      </c>
      <c r="AD7583" s="63" t="s">
        <v>1665</v>
      </c>
      <c r="AE7583" t="s">
        <v>1513</v>
      </c>
    </row>
    <row r="7584" spans="1:31" ht="15" customHeight="1" x14ac:dyDescent="0.3">
      <c r="A7584" s="62">
        <v>66</v>
      </c>
      <c r="B7584" s="62" t="s">
        <v>35</v>
      </c>
      <c r="C7584" s="64" t="s">
        <v>1217</v>
      </c>
      <c r="D7584" s="34" t="s">
        <v>245</v>
      </c>
      <c r="E7584" s="62">
        <v>1999</v>
      </c>
      <c r="F7584" s="33" t="s">
        <v>1221</v>
      </c>
      <c r="G7584" s="33" t="s">
        <v>1221</v>
      </c>
      <c r="H7584" s="31" t="s">
        <v>1232</v>
      </c>
      <c r="I7584" s="8">
        <v>-19.647500000000001</v>
      </c>
      <c r="J7584" s="40">
        <v>-42.556666665000002</v>
      </c>
      <c r="K7584" s="47" t="s">
        <v>109</v>
      </c>
      <c r="L7584" s="44" t="s">
        <v>110</v>
      </c>
      <c r="M7584" s="27" t="s">
        <v>1218</v>
      </c>
      <c r="N7584" s="62" t="s">
        <v>1219</v>
      </c>
      <c r="O7584" s="12">
        <v>1996</v>
      </c>
      <c r="P7584" s="12">
        <v>12</v>
      </c>
      <c r="Q7584" s="12">
        <v>1998</v>
      </c>
      <c r="R7584" s="12">
        <v>2</v>
      </c>
      <c r="S7584" s="27">
        <v>8</v>
      </c>
      <c r="T7584" s="62">
        <v>8</v>
      </c>
      <c r="U7584" s="62">
        <v>16</v>
      </c>
      <c r="V7584" s="62" t="s">
        <v>53</v>
      </c>
      <c r="W7584" s="65" t="s">
        <v>109</v>
      </c>
      <c r="X7584" s="52">
        <v>4</v>
      </c>
      <c r="Y7584" s="63" t="s">
        <v>1225</v>
      </c>
      <c r="Z7584" s="63" t="s">
        <v>55</v>
      </c>
      <c r="AA7584" s="62" t="s">
        <v>73</v>
      </c>
      <c r="AB7584" s="62">
        <v>0</v>
      </c>
      <c r="AC7584" s="63" t="s">
        <v>1514</v>
      </c>
      <c r="AD7584" s="63" t="s">
        <v>1665</v>
      </c>
      <c r="AE7584" t="s">
        <v>1513</v>
      </c>
    </row>
    <row r="7585" spans="1:31" ht="15" customHeight="1" x14ac:dyDescent="0.3">
      <c r="A7585" s="62">
        <v>66</v>
      </c>
      <c r="B7585" s="62" t="s">
        <v>35</v>
      </c>
      <c r="C7585" s="64" t="s">
        <v>1217</v>
      </c>
      <c r="D7585" s="34" t="s">
        <v>245</v>
      </c>
      <c r="E7585" s="62">
        <v>1999</v>
      </c>
      <c r="F7585" s="33" t="s">
        <v>1221</v>
      </c>
      <c r="G7585" s="33" t="s">
        <v>1221</v>
      </c>
      <c r="H7585" s="31" t="s">
        <v>1232</v>
      </c>
      <c r="I7585" s="8">
        <v>-19.647500000000001</v>
      </c>
      <c r="J7585" s="40">
        <v>-42.556666665000002</v>
      </c>
      <c r="K7585" s="47" t="s">
        <v>109</v>
      </c>
      <c r="L7585" s="44" t="s">
        <v>110</v>
      </c>
      <c r="M7585" s="27" t="s">
        <v>1218</v>
      </c>
      <c r="N7585" s="62" t="s">
        <v>1219</v>
      </c>
      <c r="O7585" s="12">
        <v>1996</v>
      </c>
      <c r="P7585" s="12">
        <v>12</v>
      </c>
      <c r="Q7585" s="12">
        <v>1998</v>
      </c>
      <c r="R7585" s="12">
        <v>2</v>
      </c>
      <c r="S7585" s="27">
        <v>8</v>
      </c>
      <c r="T7585" s="62">
        <v>8</v>
      </c>
      <c r="U7585" s="62">
        <v>16</v>
      </c>
      <c r="V7585" s="62" t="s">
        <v>53</v>
      </c>
      <c r="W7585" s="65" t="s">
        <v>109</v>
      </c>
      <c r="X7585" s="52">
        <v>4</v>
      </c>
      <c r="Y7585" s="63" t="s">
        <v>1225</v>
      </c>
      <c r="Z7585" s="63" t="s">
        <v>55</v>
      </c>
      <c r="AA7585" s="62" t="s">
        <v>1053</v>
      </c>
      <c r="AB7585" s="62">
        <v>0</v>
      </c>
      <c r="AC7585" s="63" t="s">
        <v>1514</v>
      </c>
      <c r="AD7585" s="63" t="s">
        <v>1665</v>
      </c>
      <c r="AE7585" t="s">
        <v>1513</v>
      </c>
    </row>
    <row r="7586" spans="1:31" ht="15" customHeight="1" x14ac:dyDescent="0.3">
      <c r="A7586" s="62">
        <v>66</v>
      </c>
      <c r="B7586" s="62" t="s">
        <v>35</v>
      </c>
      <c r="C7586" s="64" t="s">
        <v>1217</v>
      </c>
      <c r="D7586" s="34" t="s">
        <v>245</v>
      </c>
      <c r="E7586" s="62">
        <v>1999</v>
      </c>
      <c r="F7586" s="33" t="s">
        <v>1221</v>
      </c>
      <c r="G7586" s="33" t="s">
        <v>1221</v>
      </c>
      <c r="H7586" s="31" t="s">
        <v>1232</v>
      </c>
      <c r="I7586" s="8">
        <v>-19.647500000000001</v>
      </c>
      <c r="J7586" s="40">
        <v>-42.556666665000002</v>
      </c>
      <c r="K7586" s="47" t="s">
        <v>109</v>
      </c>
      <c r="L7586" s="44" t="s">
        <v>110</v>
      </c>
      <c r="M7586" s="27" t="s">
        <v>1218</v>
      </c>
      <c r="N7586" s="62" t="s">
        <v>1219</v>
      </c>
      <c r="O7586" s="12">
        <v>1996</v>
      </c>
      <c r="P7586" s="12">
        <v>12</v>
      </c>
      <c r="Q7586" s="12">
        <v>1998</v>
      </c>
      <c r="R7586" s="12">
        <v>2</v>
      </c>
      <c r="S7586" s="27">
        <v>8</v>
      </c>
      <c r="T7586" s="62">
        <v>8</v>
      </c>
      <c r="U7586" s="62">
        <v>16</v>
      </c>
      <c r="V7586" s="62" t="s">
        <v>53</v>
      </c>
      <c r="W7586" s="65" t="s">
        <v>109</v>
      </c>
      <c r="X7586" s="52">
        <v>4</v>
      </c>
      <c r="Y7586" s="63" t="s">
        <v>1225</v>
      </c>
      <c r="Z7586" s="63" t="s">
        <v>55</v>
      </c>
      <c r="AA7586" s="63" t="s">
        <v>519</v>
      </c>
      <c r="AB7586" s="62">
        <v>0</v>
      </c>
      <c r="AC7586" s="63" t="s">
        <v>1514</v>
      </c>
      <c r="AD7586" s="63" t="s">
        <v>1665</v>
      </c>
      <c r="AE7586" t="s">
        <v>1513</v>
      </c>
    </row>
    <row r="7587" spans="1:31" ht="15" customHeight="1" x14ac:dyDescent="0.3">
      <c r="A7587" s="62">
        <v>66</v>
      </c>
      <c r="B7587" s="62" t="s">
        <v>35</v>
      </c>
      <c r="C7587" s="64" t="s">
        <v>1217</v>
      </c>
      <c r="D7587" s="34" t="s">
        <v>245</v>
      </c>
      <c r="E7587" s="62">
        <v>1999</v>
      </c>
      <c r="F7587" s="33" t="s">
        <v>1221</v>
      </c>
      <c r="G7587" s="33" t="s">
        <v>1221</v>
      </c>
      <c r="H7587" s="31" t="s">
        <v>1232</v>
      </c>
      <c r="I7587" s="8">
        <v>-19.647500000000001</v>
      </c>
      <c r="J7587" s="40">
        <v>-42.556666665000002</v>
      </c>
      <c r="K7587" s="47" t="s">
        <v>109</v>
      </c>
      <c r="L7587" s="44" t="s">
        <v>110</v>
      </c>
      <c r="M7587" s="27" t="s">
        <v>1218</v>
      </c>
      <c r="N7587" s="62" t="s">
        <v>1219</v>
      </c>
      <c r="O7587" s="12">
        <v>1996</v>
      </c>
      <c r="P7587" s="12">
        <v>12</v>
      </c>
      <c r="Q7587" s="12">
        <v>1998</v>
      </c>
      <c r="R7587" s="12">
        <v>2</v>
      </c>
      <c r="S7587" s="27">
        <v>8</v>
      </c>
      <c r="T7587" s="62">
        <v>8</v>
      </c>
      <c r="U7587" s="62">
        <v>16</v>
      </c>
      <c r="V7587" s="62" t="s">
        <v>53</v>
      </c>
      <c r="W7587" s="65" t="s">
        <v>109</v>
      </c>
      <c r="X7587" s="52">
        <v>4</v>
      </c>
      <c r="Y7587" s="63" t="s">
        <v>1225</v>
      </c>
      <c r="Z7587" s="63" t="s">
        <v>55</v>
      </c>
      <c r="AA7587" s="63" t="s">
        <v>859</v>
      </c>
      <c r="AB7587" s="62">
        <v>0</v>
      </c>
      <c r="AC7587" s="63" t="s">
        <v>1514</v>
      </c>
      <c r="AD7587" s="63" t="s">
        <v>1665</v>
      </c>
      <c r="AE7587" t="s">
        <v>1513</v>
      </c>
    </row>
    <row r="7588" spans="1:31" ht="15" customHeight="1" x14ac:dyDescent="0.3">
      <c r="A7588" s="62">
        <v>66</v>
      </c>
      <c r="B7588" s="62" t="s">
        <v>35</v>
      </c>
      <c r="C7588" s="64" t="s">
        <v>1217</v>
      </c>
      <c r="D7588" s="34" t="s">
        <v>245</v>
      </c>
      <c r="E7588" s="62">
        <v>1999</v>
      </c>
      <c r="F7588" s="33" t="s">
        <v>1221</v>
      </c>
      <c r="G7588" s="33" t="s">
        <v>1221</v>
      </c>
      <c r="H7588" s="31" t="s">
        <v>1232</v>
      </c>
      <c r="I7588" s="8">
        <v>-19.647500000000001</v>
      </c>
      <c r="J7588" s="40">
        <v>-42.556666665000002</v>
      </c>
      <c r="K7588" s="47" t="s">
        <v>109</v>
      </c>
      <c r="L7588" s="44" t="s">
        <v>110</v>
      </c>
      <c r="M7588" s="27" t="s">
        <v>1218</v>
      </c>
      <c r="N7588" s="62" t="s">
        <v>1219</v>
      </c>
      <c r="O7588" s="12">
        <v>1996</v>
      </c>
      <c r="P7588" s="12">
        <v>12</v>
      </c>
      <c r="Q7588" s="12">
        <v>1998</v>
      </c>
      <c r="R7588" s="12">
        <v>2</v>
      </c>
      <c r="S7588" s="27">
        <v>8</v>
      </c>
      <c r="T7588" s="62">
        <v>8</v>
      </c>
      <c r="U7588" s="62">
        <v>16</v>
      </c>
      <c r="V7588" s="62" t="s">
        <v>53</v>
      </c>
      <c r="W7588" s="65" t="s">
        <v>109</v>
      </c>
      <c r="X7588" s="52">
        <v>4</v>
      </c>
      <c r="Y7588" s="63" t="s">
        <v>1225</v>
      </c>
      <c r="Z7588" s="62" t="s">
        <v>49</v>
      </c>
      <c r="AA7588" s="62" t="s">
        <v>50</v>
      </c>
      <c r="AB7588" s="62">
        <v>0</v>
      </c>
      <c r="AC7588" s="63" t="s">
        <v>1514</v>
      </c>
      <c r="AD7588" s="63" t="s">
        <v>1665</v>
      </c>
      <c r="AE7588" t="s">
        <v>1513</v>
      </c>
    </row>
    <row r="7589" spans="1:31" ht="15" customHeight="1" x14ac:dyDescent="0.3">
      <c r="A7589" s="62">
        <v>66</v>
      </c>
      <c r="B7589" s="62" t="s">
        <v>35</v>
      </c>
      <c r="C7589" s="64" t="s">
        <v>1217</v>
      </c>
      <c r="D7589" s="34" t="s">
        <v>245</v>
      </c>
      <c r="E7589" s="62">
        <v>1999</v>
      </c>
      <c r="F7589" s="33" t="s">
        <v>1221</v>
      </c>
      <c r="G7589" s="33" t="s">
        <v>1221</v>
      </c>
      <c r="H7589" s="31" t="s">
        <v>1232</v>
      </c>
      <c r="I7589" s="8">
        <v>-19.647500000000001</v>
      </c>
      <c r="J7589" s="40">
        <v>-42.556666665000002</v>
      </c>
      <c r="K7589" s="47" t="s">
        <v>109</v>
      </c>
      <c r="L7589" s="44" t="s">
        <v>110</v>
      </c>
      <c r="M7589" s="27" t="s">
        <v>1218</v>
      </c>
      <c r="N7589" s="62" t="s">
        <v>1219</v>
      </c>
      <c r="O7589" s="12">
        <v>1996</v>
      </c>
      <c r="P7589" s="12">
        <v>12</v>
      </c>
      <c r="Q7589" s="12">
        <v>1998</v>
      </c>
      <c r="R7589" s="12">
        <v>2</v>
      </c>
      <c r="S7589" s="27">
        <v>8</v>
      </c>
      <c r="T7589" s="62">
        <v>8</v>
      </c>
      <c r="U7589" s="62">
        <v>16</v>
      </c>
      <c r="V7589" s="62" t="s">
        <v>53</v>
      </c>
      <c r="W7589" s="65" t="s">
        <v>109</v>
      </c>
      <c r="X7589" s="52">
        <v>4</v>
      </c>
      <c r="Y7589" s="63" t="s">
        <v>1225</v>
      </c>
      <c r="Z7589" s="62" t="s">
        <v>49</v>
      </c>
      <c r="AA7589" s="62" t="s">
        <v>91</v>
      </c>
      <c r="AB7589" s="62">
        <v>0</v>
      </c>
      <c r="AC7589" s="63" t="s">
        <v>1514</v>
      </c>
      <c r="AD7589" s="63" t="s">
        <v>1665</v>
      </c>
      <c r="AE7589" t="s">
        <v>1513</v>
      </c>
    </row>
    <row r="7590" spans="1:31" ht="15" customHeight="1" x14ac:dyDescent="0.3">
      <c r="A7590" s="62">
        <v>66</v>
      </c>
      <c r="B7590" s="62" t="s">
        <v>35</v>
      </c>
      <c r="C7590" s="64" t="s">
        <v>1217</v>
      </c>
      <c r="D7590" s="34" t="s">
        <v>245</v>
      </c>
      <c r="E7590" s="62">
        <v>1999</v>
      </c>
      <c r="F7590" s="33" t="s">
        <v>1221</v>
      </c>
      <c r="G7590" s="33" t="s">
        <v>1221</v>
      </c>
      <c r="H7590" s="31" t="s">
        <v>1232</v>
      </c>
      <c r="I7590" s="8">
        <v>-19.647500000000001</v>
      </c>
      <c r="J7590" s="40">
        <v>-42.556666665000002</v>
      </c>
      <c r="K7590" s="47" t="s">
        <v>109</v>
      </c>
      <c r="L7590" s="44" t="s">
        <v>110</v>
      </c>
      <c r="M7590" s="27" t="s">
        <v>1218</v>
      </c>
      <c r="N7590" s="62" t="s">
        <v>1219</v>
      </c>
      <c r="O7590" s="12">
        <v>1996</v>
      </c>
      <c r="P7590" s="12">
        <v>12</v>
      </c>
      <c r="Q7590" s="12">
        <v>1998</v>
      </c>
      <c r="R7590" s="12">
        <v>2</v>
      </c>
      <c r="S7590" s="27">
        <v>8</v>
      </c>
      <c r="T7590" s="62">
        <v>8</v>
      </c>
      <c r="U7590" s="62">
        <v>16</v>
      </c>
      <c r="V7590" s="62" t="s">
        <v>53</v>
      </c>
      <c r="W7590" s="65" t="s">
        <v>109</v>
      </c>
      <c r="X7590" s="52">
        <v>4</v>
      </c>
      <c r="Y7590" s="63" t="s">
        <v>1225</v>
      </c>
      <c r="Z7590" s="62" t="s">
        <v>49</v>
      </c>
      <c r="AA7590" s="63" t="s">
        <v>1222</v>
      </c>
      <c r="AB7590" s="62">
        <v>0</v>
      </c>
      <c r="AC7590" s="63" t="s">
        <v>1514</v>
      </c>
      <c r="AD7590" s="63" t="s">
        <v>1665</v>
      </c>
      <c r="AE7590" t="s">
        <v>1513</v>
      </c>
    </row>
    <row r="7591" spans="1:31" ht="15" customHeight="1" x14ac:dyDescent="0.3">
      <c r="A7591" s="62">
        <v>66</v>
      </c>
      <c r="B7591" s="62" t="s">
        <v>35</v>
      </c>
      <c r="C7591" s="64" t="s">
        <v>1217</v>
      </c>
      <c r="D7591" s="34" t="s">
        <v>245</v>
      </c>
      <c r="E7591" s="62">
        <v>1999</v>
      </c>
      <c r="F7591" s="33" t="s">
        <v>1221</v>
      </c>
      <c r="G7591" s="33" t="s">
        <v>1221</v>
      </c>
      <c r="H7591" s="31" t="s">
        <v>1232</v>
      </c>
      <c r="I7591" s="8">
        <v>-19.647500000000001</v>
      </c>
      <c r="J7591" s="40">
        <v>-42.556666665000002</v>
      </c>
      <c r="K7591" s="47" t="s">
        <v>109</v>
      </c>
      <c r="L7591" s="44" t="s">
        <v>110</v>
      </c>
      <c r="M7591" s="27" t="s">
        <v>1218</v>
      </c>
      <c r="N7591" s="62" t="s">
        <v>1219</v>
      </c>
      <c r="O7591" s="12">
        <v>1996</v>
      </c>
      <c r="P7591" s="12">
        <v>12</v>
      </c>
      <c r="Q7591" s="12">
        <v>1998</v>
      </c>
      <c r="R7591" s="12">
        <v>2</v>
      </c>
      <c r="S7591" s="27">
        <v>8</v>
      </c>
      <c r="T7591" s="62">
        <v>8</v>
      </c>
      <c r="U7591" s="62">
        <v>16</v>
      </c>
      <c r="V7591" s="62" t="s">
        <v>53</v>
      </c>
      <c r="W7591" s="65" t="s">
        <v>109</v>
      </c>
      <c r="X7591" s="52">
        <v>4</v>
      </c>
      <c r="Y7591" s="63" t="s">
        <v>1225</v>
      </c>
      <c r="Z7591" s="62" t="s">
        <v>49</v>
      </c>
      <c r="AA7591" s="63" t="s">
        <v>483</v>
      </c>
      <c r="AB7591" s="62">
        <v>0</v>
      </c>
      <c r="AC7591" s="63" t="s">
        <v>1514</v>
      </c>
      <c r="AD7591" s="63" t="s">
        <v>1665</v>
      </c>
      <c r="AE7591" t="s">
        <v>1513</v>
      </c>
    </row>
    <row r="7592" spans="1:31" ht="15" customHeight="1" x14ac:dyDescent="0.3">
      <c r="A7592" s="62">
        <v>66</v>
      </c>
      <c r="B7592" s="62" t="s">
        <v>35</v>
      </c>
      <c r="C7592" s="64" t="s">
        <v>1217</v>
      </c>
      <c r="D7592" s="34" t="s">
        <v>245</v>
      </c>
      <c r="E7592" s="62">
        <v>1999</v>
      </c>
      <c r="F7592" s="33" t="s">
        <v>1221</v>
      </c>
      <c r="G7592" s="33" t="s">
        <v>1221</v>
      </c>
      <c r="H7592" s="31" t="s">
        <v>1232</v>
      </c>
      <c r="I7592" s="8">
        <v>-19.647500000000001</v>
      </c>
      <c r="J7592" s="40">
        <v>-42.556666665000002</v>
      </c>
      <c r="K7592" s="47" t="s">
        <v>109</v>
      </c>
      <c r="L7592" s="44" t="s">
        <v>110</v>
      </c>
      <c r="M7592" s="27" t="s">
        <v>1218</v>
      </c>
      <c r="N7592" s="62" t="s">
        <v>1219</v>
      </c>
      <c r="O7592" s="12">
        <v>1996</v>
      </c>
      <c r="P7592" s="12">
        <v>12</v>
      </c>
      <c r="Q7592" s="12">
        <v>1998</v>
      </c>
      <c r="R7592" s="12">
        <v>2</v>
      </c>
      <c r="S7592" s="27">
        <v>8</v>
      </c>
      <c r="T7592" s="62">
        <v>8</v>
      </c>
      <c r="U7592" s="62">
        <v>16</v>
      </c>
      <c r="V7592" s="62" t="s">
        <v>53</v>
      </c>
      <c r="W7592" s="65" t="s">
        <v>109</v>
      </c>
      <c r="X7592" s="52">
        <v>4</v>
      </c>
      <c r="Y7592" s="63" t="s">
        <v>1225</v>
      </c>
      <c r="Z7592" s="62" t="s">
        <v>49</v>
      </c>
      <c r="AA7592" s="63" t="s">
        <v>275</v>
      </c>
      <c r="AB7592" s="62">
        <v>0</v>
      </c>
      <c r="AC7592" s="63" t="s">
        <v>1514</v>
      </c>
      <c r="AD7592" s="63" t="s">
        <v>1665</v>
      </c>
      <c r="AE7592" t="s">
        <v>1513</v>
      </c>
    </row>
    <row r="7593" spans="1:31" ht="15" customHeight="1" x14ac:dyDescent="0.3">
      <c r="A7593" s="62">
        <v>66</v>
      </c>
      <c r="B7593" s="62" t="s">
        <v>35</v>
      </c>
      <c r="C7593" s="64" t="s">
        <v>1217</v>
      </c>
      <c r="D7593" s="34" t="s">
        <v>245</v>
      </c>
      <c r="E7593" s="62">
        <v>1999</v>
      </c>
      <c r="F7593" s="33" t="s">
        <v>1221</v>
      </c>
      <c r="G7593" s="33" t="s">
        <v>1221</v>
      </c>
      <c r="H7593" s="31" t="s">
        <v>1232</v>
      </c>
      <c r="I7593" s="8">
        <v>-19.647500000000001</v>
      </c>
      <c r="J7593" s="40">
        <v>-42.556666665000002</v>
      </c>
      <c r="K7593" s="47" t="s">
        <v>109</v>
      </c>
      <c r="L7593" s="44" t="s">
        <v>110</v>
      </c>
      <c r="M7593" s="27" t="s">
        <v>1218</v>
      </c>
      <c r="N7593" s="62" t="s">
        <v>1219</v>
      </c>
      <c r="O7593" s="12">
        <v>1996</v>
      </c>
      <c r="P7593" s="12">
        <v>12</v>
      </c>
      <c r="Q7593" s="12">
        <v>1998</v>
      </c>
      <c r="R7593" s="12">
        <v>2</v>
      </c>
      <c r="S7593" s="27">
        <v>8</v>
      </c>
      <c r="T7593" s="62">
        <v>8</v>
      </c>
      <c r="U7593" s="62">
        <v>16</v>
      </c>
      <c r="V7593" s="62" t="s">
        <v>53</v>
      </c>
      <c r="W7593" s="65" t="s">
        <v>109</v>
      </c>
      <c r="X7593" s="52">
        <v>4</v>
      </c>
      <c r="Y7593" s="63" t="s">
        <v>1226</v>
      </c>
      <c r="Z7593" s="63" t="s">
        <v>83</v>
      </c>
      <c r="AA7593" s="63" t="s">
        <v>84</v>
      </c>
      <c r="AB7593" s="62">
        <v>0</v>
      </c>
      <c r="AC7593" s="63" t="s">
        <v>1514</v>
      </c>
      <c r="AD7593" s="63" t="s">
        <v>1665</v>
      </c>
      <c r="AE7593" t="s">
        <v>1513</v>
      </c>
    </row>
    <row r="7594" spans="1:31" ht="15" customHeight="1" x14ac:dyDescent="0.3">
      <c r="A7594" s="62">
        <v>66</v>
      </c>
      <c r="B7594" s="62" t="s">
        <v>35</v>
      </c>
      <c r="C7594" s="64" t="s">
        <v>1217</v>
      </c>
      <c r="D7594" s="34" t="s">
        <v>245</v>
      </c>
      <c r="E7594" s="62">
        <v>1999</v>
      </c>
      <c r="F7594" s="33" t="s">
        <v>1221</v>
      </c>
      <c r="G7594" s="33" t="s">
        <v>1221</v>
      </c>
      <c r="H7594" s="31" t="s">
        <v>1232</v>
      </c>
      <c r="I7594" s="8">
        <v>-19.647500000000001</v>
      </c>
      <c r="J7594" s="40">
        <v>-42.556666665000002</v>
      </c>
      <c r="K7594" s="47" t="s">
        <v>109</v>
      </c>
      <c r="L7594" s="44" t="s">
        <v>110</v>
      </c>
      <c r="M7594" s="27" t="s">
        <v>1218</v>
      </c>
      <c r="N7594" s="62" t="s">
        <v>1219</v>
      </c>
      <c r="O7594" s="12">
        <v>1996</v>
      </c>
      <c r="P7594" s="12">
        <v>12</v>
      </c>
      <c r="Q7594" s="12">
        <v>1998</v>
      </c>
      <c r="R7594" s="12">
        <v>2</v>
      </c>
      <c r="S7594" s="27">
        <v>8</v>
      </c>
      <c r="T7594" s="62">
        <v>8</v>
      </c>
      <c r="U7594" s="62">
        <v>16</v>
      </c>
      <c r="V7594" s="62" t="s">
        <v>53</v>
      </c>
      <c r="W7594" s="65" t="s">
        <v>109</v>
      </c>
      <c r="X7594" s="52">
        <v>4</v>
      </c>
      <c r="Y7594" s="63" t="s">
        <v>1226</v>
      </c>
      <c r="Z7594" s="63" t="s">
        <v>83</v>
      </c>
      <c r="AA7594" s="62" t="s">
        <v>87</v>
      </c>
      <c r="AB7594" s="62">
        <v>0</v>
      </c>
      <c r="AC7594" s="63" t="s">
        <v>1514</v>
      </c>
      <c r="AD7594" s="63" t="s">
        <v>1665</v>
      </c>
      <c r="AE7594" t="s">
        <v>1513</v>
      </c>
    </row>
    <row r="7595" spans="1:31" ht="15" customHeight="1" x14ac:dyDescent="0.3">
      <c r="A7595" s="62">
        <v>66</v>
      </c>
      <c r="B7595" s="62" t="s">
        <v>35</v>
      </c>
      <c r="C7595" s="64" t="s">
        <v>1217</v>
      </c>
      <c r="D7595" s="34" t="s">
        <v>245</v>
      </c>
      <c r="E7595" s="62">
        <v>1999</v>
      </c>
      <c r="F7595" s="33" t="s">
        <v>1221</v>
      </c>
      <c r="G7595" s="33" t="s">
        <v>1221</v>
      </c>
      <c r="H7595" s="31" t="s">
        <v>1232</v>
      </c>
      <c r="I7595" s="8">
        <v>-19.647500000000001</v>
      </c>
      <c r="J7595" s="40">
        <v>-42.556666665000002</v>
      </c>
      <c r="K7595" s="47" t="s">
        <v>109</v>
      </c>
      <c r="L7595" s="44" t="s">
        <v>110</v>
      </c>
      <c r="M7595" s="27" t="s">
        <v>1218</v>
      </c>
      <c r="N7595" s="62" t="s">
        <v>1219</v>
      </c>
      <c r="O7595" s="12">
        <v>1996</v>
      </c>
      <c r="P7595" s="12">
        <v>12</v>
      </c>
      <c r="Q7595" s="12">
        <v>1998</v>
      </c>
      <c r="R7595" s="12">
        <v>2</v>
      </c>
      <c r="S7595" s="27">
        <v>8</v>
      </c>
      <c r="T7595" s="62">
        <v>8</v>
      </c>
      <c r="U7595" s="62">
        <v>16</v>
      </c>
      <c r="V7595" s="62" t="s">
        <v>53</v>
      </c>
      <c r="W7595" s="65" t="s">
        <v>109</v>
      </c>
      <c r="X7595" s="52">
        <v>4</v>
      </c>
      <c r="Y7595" s="63" t="s">
        <v>1226</v>
      </c>
      <c r="Z7595" s="63" t="s">
        <v>55</v>
      </c>
      <c r="AA7595" s="62" t="s">
        <v>1054</v>
      </c>
      <c r="AB7595" s="62">
        <v>0</v>
      </c>
      <c r="AC7595" s="63" t="s">
        <v>1514</v>
      </c>
      <c r="AD7595" s="63" t="s">
        <v>1665</v>
      </c>
      <c r="AE7595" t="s">
        <v>1513</v>
      </c>
    </row>
    <row r="7596" spans="1:31" ht="15" customHeight="1" x14ac:dyDescent="0.3">
      <c r="A7596" s="62">
        <v>66</v>
      </c>
      <c r="B7596" s="62" t="s">
        <v>35</v>
      </c>
      <c r="C7596" s="64" t="s">
        <v>1217</v>
      </c>
      <c r="D7596" s="34" t="s">
        <v>245</v>
      </c>
      <c r="E7596" s="62">
        <v>1999</v>
      </c>
      <c r="F7596" s="33" t="s">
        <v>1221</v>
      </c>
      <c r="G7596" s="33" t="s">
        <v>1221</v>
      </c>
      <c r="H7596" s="31" t="s">
        <v>1232</v>
      </c>
      <c r="I7596" s="8">
        <v>-19.647500000000001</v>
      </c>
      <c r="J7596" s="40">
        <v>-42.556666665000002</v>
      </c>
      <c r="K7596" s="47" t="s">
        <v>109</v>
      </c>
      <c r="L7596" s="44" t="s">
        <v>110</v>
      </c>
      <c r="M7596" s="27" t="s">
        <v>1218</v>
      </c>
      <c r="N7596" s="62" t="s">
        <v>1219</v>
      </c>
      <c r="O7596" s="12">
        <v>1996</v>
      </c>
      <c r="P7596" s="12">
        <v>12</v>
      </c>
      <c r="Q7596" s="12">
        <v>1998</v>
      </c>
      <c r="R7596" s="12">
        <v>2</v>
      </c>
      <c r="S7596" s="27">
        <v>8</v>
      </c>
      <c r="T7596" s="62">
        <v>8</v>
      </c>
      <c r="U7596" s="62">
        <v>16</v>
      </c>
      <c r="V7596" s="62" t="s">
        <v>53</v>
      </c>
      <c r="W7596" s="65" t="s">
        <v>109</v>
      </c>
      <c r="X7596" s="52">
        <v>4</v>
      </c>
      <c r="Y7596" s="63" t="s">
        <v>1226</v>
      </c>
      <c r="Z7596" s="63" t="s">
        <v>55</v>
      </c>
      <c r="AA7596" s="62" t="s">
        <v>524</v>
      </c>
      <c r="AB7596" s="62">
        <v>0</v>
      </c>
      <c r="AC7596" s="63" t="s">
        <v>1514</v>
      </c>
      <c r="AD7596" s="63" t="s">
        <v>1665</v>
      </c>
      <c r="AE7596" t="s">
        <v>1513</v>
      </c>
    </row>
    <row r="7597" spans="1:31" ht="15" customHeight="1" x14ac:dyDescent="0.3">
      <c r="A7597" s="62">
        <v>66</v>
      </c>
      <c r="B7597" s="62" t="s">
        <v>35</v>
      </c>
      <c r="C7597" s="64" t="s">
        <v>1217</v>
      </c>
      <c r="D7597" s="34" t="s">
        <v>245</v>
      </c>
      <c r="E7597" s="62">
        <v>1999</v>
      </c>
      <c r="F7597" s="33" t="s">
        <v>1221</v>
      </c>
      <c r="G7597" s="33" t="s">
        <v>1221</v>
      </c>
      <c r="H7597" s="31" t="s">
        <v>1232</v>
      </c>
      <c r="I7597" s="8">
        <v>-19.647500000000001</v>
      </c>
      <c r="J7597" s="40">
        <v>-42.556666665000002</v>
      </c>
      <c r="K7597" s="47" t="s">
        <v>109</v>
      </c>
      <c r="L7597" s="44" t="s">
        <v>110</v>
      </c>
      <c r="M7597" s="27" t="s">
        <v>1218</v>
      </c>
      <c r="N7597" s="62" t="s">
        <v>1219</v>
      </c>
      <c r="O7597" s="12">
        <v>1996</v>
      </c>
      <c r="P7597" s="12">
        <v>12</v>
      </c>
      <c r="Q7597" s="12">
        <v>1998</v>
      </c>
      <c r="R7597" s="12">
        <v>2</v>
      </c>
      <c r="S7597" s="27">
        <v>8</v>
      </c>
      <c r="T7597" s="62">
        <v>8</v>
      </c>
      <c r="U7597" s="62">
        <v>16</v>
      </c>
      <c r="V7597" s="62" t="s">
        <v>53</v>
      </c>
      <c r="W7597" s="65" t="s">
        <v>109</v>
      </c>
      <c r="X7597" s="52">
        <v>4</v>
      </c>
      <c r="Y7597" s="63" t="s">
        <v>1226</v>
      </c>
      <c r="Z7597" s="63" t="s">
        <v>55</v>
      </c>
      <c r="AA7597" s="63" t="s">
        <v>496</v>
      </c>
      <c r="AB7597" s="62">
        <v>0</v>
      </c>
      <c r="AC7597" s="63" t="s">
        <v>1514</v>
      </c>
      <c r="AD7597" s="63" t="s">
        <v>1665</v>
      </c>
      <c r="AE7597" t="s">
        <v>1513</v>
      </c>
    </row>
    <row r="7598" spans="1:31" ht="15" customHeight="1" x14ac:dyDescent="0.3">
      <c r="A7598" s="62">
        <v>66</v>
      </c>
      <c r="B7598" s="62" t="s">
        <v>35</v>
      </c>
      <c r="C7598" s="64" t="s">
        <v>1217</v>
      </c>
      <c r="D7598" s="34" t="s">
        <v>245</v>
      </c>
      <c r="E7598" s="62">
        <v>1999</v>
      </c>
      <c r="F7598" s="33" t="s">
        <v>1221</v>
      </c>
      <c r="G7598" s="33" t="s">
        <v>1221</v>
      </c>
      <c r="H7598" s="31" t="s">
        <v>1232</v>
      </c>
      <c r="I7598" s="8">
        <v>-19.647500000000001</v>
      </c>
      <c r="J7598" s="40">
        <v>-42.556666665000002</v>
      </c>
      <c r="K7598" s="47" t="s">
        <v>109</v>
      </c>
      <c r="L7598" s="44" t="s">
        <v>110</v>
      </c>
      <c r="M7598" s="27" t="s">
        <v>1218</v>
      </c>
      <c r="N7598" s="62" t="s">
        <v>1219</v>
      </c>
      <c r="O7598" s="12">
        <v>1996</v>
      </c>
      <c r="P7598" s="12">
        <v>12</v>
      </c>
      <c r="Q7598" s="12">
        <v>1998</v>
      </c>
      <c r="R7598" s="12">
        <v>2</v>
      </c>
      <c r="S7598" s="27">
        <v>8</v>
      </c>
      <c r="T7598" s="62">
        <v>8</v>
      </c>
      <c r="U7598" s="62">
        <v>16</v>
      </c>
      <c r="V7598" s="62" t="s">
        <v>53</v>
      </c>
      <c r="W7598" s="65" t="s">
        <v>109</v>
      </c>
      <c r="X7598" s="52">
        <v>4</v>
      </c>
      <c r="Y7598" s="63" t="s">
        <v>1226</v>
      </c>
      <c r="Z7598" s="63" t="s">
        <v>55</v>
      </c>
      <c r="AA7598" s="62" t="s">
        <v>62</v>
      </c>
      <c r="AB7598" s="62">
        <v>0</v>
      </c>
      <c r="AC7598" s="63" t="s">
        <v>1514</v>
      </c>
      <c r="AD7598" s="63" t="s">
        <v>1665</v>
      </c>
      <c r="AE7598" t="s">
        <v>1513</v>
      </c>
    </row>
    <row r="7599" spans="1:31" ht="15" customHeight="1" x14ac:dyDescent="0.3">
      <c r="A7599" s="62">
        <v>66</v>
      </c>
      <c r="B7599" s="62" t="s">
        <v>35</v>
      </c>
      <c r="C7599" s="64" t="s">
        <v>1217</v>
      </c>
      <c r="D7599" s="34" t="s">
        <v>245</v>
      </c>
      <c r="E7599" s="62">
        <v>1999</v>
      </c>
      <c r="F7599" s="33" t="s">
        <v>1221</v>
      </c>
      <c r="G7599" s="33" t="s">
        <v>1221</v>
      </c>
      <c r="H7599" s="31" t="s">
        <v>1232</v>
      </c>
      <c r="I7599" s="8">
        <v>-19.647500000000001</v>
      </c>
      <c r="J7599" s="40">
        <v>-42.556666665000002</v>
      </c>
      <c r="K7599" s="47" t="s">
        <v>109</v>
      </c>
      <c r="L7599" s="44" t="s">
        <v>110</v>
      </c>
      <c r="M7599" s="27" t="s">
        <v>1218</v>
      </c>
      <c r="N7599" s="62" t="s">
        <v>1219</v>
      </c>
      <c r="O7599" s="12">
        <v>1996</v>
      </c>
      <c r="P7599" s="12">
        <v>12</v>
      </c>
      <c r="Q7599" s="12">
        <v>1998</v>
      </c>
      <c r="R7599" s="12">
        <v>2</v>
      </c>
      <c r="S7599" s="27">
        <v>8</v>
      </c>
      <c r="T7599" s="62">
        <v>8</v>
      </c>
      <c r="U7599" s="62">
        <v>16</v>
      </c>
      <c r="V7599" s="62" t="s">
        <v>53</v>
      </c>
      <c r="W7599" s="65" t="s">
        <v>109</v>
      </c>
      <c r="X7599" s="52">
        <v>4</v>
      </c>
      <c r="Y7599" s="63" t="s">
        <v>1226</v>
      </c>
      <c r="Z7599" s="63" t="s">
        <v>55</v>
      </c>
      <c r="AA7599" s="62" t="s">
        <v>73</v>
      </c>
      <c r="AB7599" s="62">
        <v>0</v>
      </c>
      <c r="AC7599" s="63" t="s">
        <v>1514</v>
      </c>
      <c r="AD7599" s="63" t="s">
        <v>1665</v>
      </c>
      <c r="AE7599" t="s">
        <v>1513</v>
      </c>
    </row>
    <row r="7600" spans="1:31" ht="15" customHeight="1" x14ac:dyDescent="0.3">
      <c r="A7600" s="62">
        <v>66</v>
      </c>
      <c r="B7600" s="62" t="s">
        <v>35</v>
      </c>
      <c r="C7600" s="64" t="s">
        <v>1217</v>
      </c>
      <c r="D7600" s="34" t="s">
        <v>245</v>
      </c>
      <c r="E7600" s="62">
        <v>1999</v>
      </c>
      <c r="F7600" s="33" t="s">
        <v>1221</v>
      </c>
      <c r="G7600" s="33" t="s">
        <v>1221</v>
      </c>
      <c r="H7600" s="31" t="s">
        <v>1232</v>
      </c>
      <c r="I7600" s="8">
        <v>-19.647500000000001</v>
      </c>
      <c r="J7600" s="40">
        <v>-42.556666665000002</v>
      </c>
      <c r="K7600" s="47" t="s">
        <v>109</v>
      </c>
      <c r="L7600" s="44" t="s">
        <v>110</v>
      </c>
      <c r="M7600" s="27" t="s">
        <v>1218</v>
      </c>
      <c r="N7600" s="62" t="s">
        <v>1219</v>
      </c>
      <c r="O7600" s="12">
        <v>1996</v>
      </c>
      <c r="P7600" s="12">
        <v>12</v>
      </c>
      <c r="Q7600" s="12">
        <v>1998</v>
      </c>
      <c r="R7600" s="12">
        <v>2</v>
      </c>
      <c r="S7600" s="27">
        <v>8</v>
      </c>
      <c r="T7600" s="62">
        <v>8</v>
      </c>
      <c r="U7600" s="62">
        <v>16</v>
      </c>
      <c r="V7600" s="62" t="s">
        <v>53</v>
      </c>
      <c r="W7600" s="65" t="s">
        <v>109</v>
      </c>
      <c r="X7600" s="52">
        <v>4</v>
      </c>
      <c r="Y7600" s="63" t="s">
        <v>1226</v>
      </c>
      <c r="Z7600" s="63" t="s">
        <v>55</v>
      </c>
      <c r="AA7600" s="62" t="s">
        <v>1053</v>
      </c>
      <c r="AB7600" s="62">
        <v>0</v>
      </c>
      <c r="AC7600" s="63" t="s">
        <v>1514</v>
      </c>
      <c r="AD7600" s="63" t="s">
        <v>1665</v>
      </c>
      <c r="AE7600" t="s">
        <v>1513</v>
      </c>
    </row>
    <row r="7601" spans="1:31" ht="15" customHeight="1" x14ac:dyDescent="0.3">
      <c r="A7601" s="62">
        <v>66</v>
      </c>
      <c r="B7601" s="62" t="s">
        <v>35</v>
      </c>
      <c r="C7601" s="64" t="s">
        <v>1217</v>
      </c>
      <c r="D7601" s="34" t="s">
        <v>245</v>
      </c>
      <c r="E7601" s="62">
        <v>1999</v>
      </c>
      <c r="F7601" s="33" t="s">
        <v>1221</v>
      </c>
      <c r="G7601" s="33" t="s">
        <v>1221</v>
      </c>
      <c r="H7601" s="31" t="s">
        <v>1232</v>
      </c>
      <c r="I7601" s="8">
        <v>-19.647500000000001</v>
      </c>
      <c r="J7601" s="40">
        <v>-42.556666665000002</v>
      </c>
      <c r="K7601" s="47" t="s">
        <v>109</v>
      </c>
      <c r="L7601" s="44" t="s">
        <v>110</v>
      </c>
      <c r="M7601" s="27" t="s">
        <v>1218</v>
      </c>
      <c r="N7601" s="62" t="s">
        <v>1219</v>
      </c>
      <c r="O7601" s="12">
        <v>1996</v>
      </c>
      <c r="P7601" s="12">
        <v>12</v>
      </c>
      <c r="Q7601" s="12">
        <v>1998</v>
      </c>
      <c r="R7601" s="12">
        <v>2</v>
      </c>
      <c r="S7601" s="27">
        <v>8</v>
      </c>
      <c r="T7601" s="62">
        <v>8</v>
      </c>
      <c r="U7601" s="62">
        <v>16</v>
      </c>
      <c r="V7601" s="62" t="s">
        <v>53</v>
      </c>
      <c r="W7601" s="65" t="s">
        <v>109</v>
      </c>
      <c r="X7601" s="52">
        <v>4</v>
      </c>
      <c r="Y7601" s="63" t="s">
        <v>1226</v>
      </c>
      <c r="Z7601" s="63" t="s">
        <v>55</v>
      </c>
      <c r="AA7601" s="63" t="s">
        <v>519</v>
      </c>
      <c r="AB7601" s="62">
        <v>0</v>
      </c>
      <c r="AC7601" s="63" t="s">
        <v>1514</v>
      </c>
      <c r="AD7601" s="63" t="s">
        <v>1665</v>
      </c>
      <c r="AE7601" t="s">
        <v>1513</v>
      </c>
    </row>
    <row r="7602" spans="1:31" ht="15" customHeight="1" x14ac:dyDescent="0.3">
      <c r="A7602" s="62">
        <v>66</v>
      </c>
      <c r="B7602" s="62" t="s">
        <v>35</v>
      </c>
      <c r="C7602" s="64" t="s">
        <v>1217</v>
      </c>
      <c r="D7602" s="34" t="s">
        <v>245</v>
      </c>
      <c r="E7602" s="62">
        <v>1999</v>
      </c>
      <c r="F7602" s="33" t="s">
        <v>1221</v>
      </c>
      <c r="G7602" s="33" t="s">
        <v>1221</v>
      </c>
      <c r="H7602" s="31" t="s">
        <v>1232</v>
      </c>
      <c r="I7602" s="8">
        <v>-19.647500000000001</v>
      </c>
      <c r="J7602" s="40">
        <v>-42.556666665000002</v>
      </c>
      <c r="K7602" s="47" t="s">
        <v>109</v>
      </c>
      <c r="L7602" s="44" t="s">
        <v>110</v>
      </c>
      <c r="M7602" s="27" t="s">
        <v>1218</v>
      </c>
      <c r="N7602" s="62" t="s">
        <v>1219</v>
      </c>
      <c r="O7602" s="12">
        <v>1996</v>
      </c>
      <c r="P7602" s="12">
        <v>12</v>
      </c>
      <c r="Q7602" s="12">
        <v>1998</v>
      </c>
      <c r="R7602" s="12">
        <v>2</v>
      </c>
      <c r="S7602" s="27">
        <v>8</v>
      </c>
      <c r="T7602" s="62">
        <v>8</v>
      </c>
      <c r="U7602" s="62">
        <v>16</v>
      </c>
      <c r="V7602" s="62" t="s">
        <v>53</v>
      </c>
      <c r="W7602" s="65" t="s">
        <v>109</v>
      </c>
      <c r="X7602" s="52">
        <v>4</v>
      </c>
      <c r="Y7602" s="63" t="s">
        <v>1226</v>
      </c>
      <c r="Z7602" s="63" t="s">
        <v>55</v>
      </c>
      <c r="AA7602" s="63" t="s">
        <v>859</v>
      </c>
      <c r="AB7602" s="62">
        <v>0</v>
      </c>
      <c r="AC7602" s="63" t="s">
        <v>1514</v>
      </c>
      <c r="AD7602" s="63" t="s">
        <v>1665</v>
      </c>
      <c r="AE7602" t="s">
        <v>1513</v>
      </c>
    </row>
    <row r="7603" spans="1:31" ht="15" customHeight="1" x14ac:dyDescent="0.3">
      <c r="A7603" s="62">
        <v>66</v>
      </c>
      <c r="B7603" s="62" t="s">
        <v>35</v>
      </c>
      <c r="C7603" s="64" t="s">
        <v>1217</v>
      </c>
      <c r="D7603" s="34" t="s">
        <v>245</v>
      </c>
      <c r="E7603" s="62">
        <v>1999</v>
      </c>
      <c r="F7603" s="33" t="s">
        <v>1221</v>
      </c>
      <c r="G7603" s="33" t="s">
        <v>1221</v>
      </c>
      <c r="H7603" s="31" t="s">
        <v>1232</v>
      </c>
      <c r="I7603" s="8">
        <v>-19.647500000000001</v>
      </c>
      <c r="J7603" s="40">
        <v>-42.556666665000002</v>
      </c>
      <c r="K7603" s="47" t="s">
        <v>109</v>
      </c>
      <c r="L7603" s="44" t="s">
        <v>110</v>
      </c>
      <c r="M7603" s="27" t="s">
        <v>1218</v>
      </c>
      <c r="N7603" s="62" t="s">
        <v>1219</v>
      </c>
      <c r="O7603" s="12">
        <v>1996</v>
      </c>
      <c r="P7603" s="12">
        <v>12</v>
      </c>
      <c r="Q7603" s="12">
        <v>1998</v>
      </c>
      <c r="R7603" s="12">
        <v>2</v>
      </c>
      <c r="S7603" s="27">
        <v>8</v>
      </c>
      <c r="T7603" s="62">
        <v>8</v>
      </c>
      <c r="U7603" s="62">
        <v>16</v>
      </c>
      <c r="V7603" s="62" t="s">
        <v>53</v>
      </c>
      <c r="W7603" s="65" t="s">
        <v>109</v>
      </c>
      <c r="X7603" s="52">
        <v>4</v>
      </c>
      <c r="Y7603" s="63" t="s">
        <v>1226</v>
      </c>
      <c r="Z7603" s="62" t="s">
        <v>49</v>
      </c>
      <c r="AA7603" s="62" t="s">
        <v>50</v>
      </c>
      <c r="AB7603" s="62">
        <v>0</v>
      </c>
      <c r="AC7603" s="63" t="s">
        <v>1514</v>
      </c>
      <c r="AD7603" s="63" t="s">
        <v>1665</v>
      </c>
      <c r="AE7603" t="s">
        <v>1513</v>
      </c>
    </row>
    <row r="7604" spans="1:31" ht="15" customHeight="1" x14ac:dyDescent="0.3">
      <c r="A7604" s="62">
        <v>66</v>
      </c>
      <c r="B7604" s="62" t="s">
        <v>35</v>
      </c>
      <c r="C7604" s="64" t="s">
        <v>1217</v>
      </c>
      <c r="D7604" s="34" t="s">
        <v>245</v>
      </c>
      <c r="E7604" s="62">
        <v>1999</v>
      </c>
      <c r="F7604" s="33" t="s">
        <v>1221</v>
      </c>
      <c r="G7604" s="33" t="s">
        <v>1221</v>
      </c>
      <c r="H7604" s="31" t="s">
        <v>1232</v>
      </c>
      <c r="I7604" s="8">
        <v>-19.647500000000001</v>
      </c>
      <c r="J7604" s="40">
        <v>-42.556666665000002</v>
      </c>
      <c r="K7604" s="47" t="s">
        <v>109</v>
      </c>
      <c r="L7604" s="44" t="s">
        <v>110</v>
      </c>
      <c r="M7604" s="27" t="s">
        <v>1218</v>
      </c>
      <c r="N7604" s="62" t="s">
        <v>1219</v>
      </c>
      <c r="O7604" s="12">
        <v>1996</v>
      </c>
      <c r="P7604" s="12">
        <v>12</v>
      </c>
      <c r="Q7604" s="12">
        <v>1998</v>
      </c>
      <c r="R7604" s="12">
        <v>2</v>
      </c>
      <c r="S7604" s="27">
        <v>8</v>
      </c>
      <c r="T7604" s="62">
        <v>8</v>
      </c>
      <c r="U7604" s="62">
        <v>16</v>
      </c>
      <c r="V7604" s="62" t="s">
        <v>53</v>
      </c>
      <c r="W7604" s="65" t="s">
        <v>109</v>
      </c>
      <c r="X7604" s="52">
        <v>4</v>
      </c>
      <c r="Y7604" s="63" t="s">
        <v>1226</v>
      </c>
      <c r="Z7604" s="62" t="s">
        <v>49</v>
      </c>
      <c r="AA7604" s="62" t="s">
        <v>91</v>
      </c>
      <c r="AB7604" s="62">
        <v>0</v>
      </c>
      <c r="AC7604" s="63" t="s">
        <v>1514</v>
      </c>
      <c r="AD7604" s="63" t="s">
        <v>1665</v>
      </c>
      <c r="AE7604" t="s">
        <v>1513</v>
      </c>
    </row>
    <row r="7605" spans="1:31" ht="15" customHeight="1" x14ac:dyDescent="0.3">
      <c r="A7605" s="62">
        <v>66</v>
      </c>
      <c r="B7605" s="62" t="s">
        <v>35</v>
      </c>
      <c r="C7605" s="64" t="s">
        <v>1217</v>
      </c>
      <c r="D7605" s="34" t="s">
        <v>245</v>
      </c>
      <c r="E7605" s="62">
        <v>1999</v>
      </c>
      <c r="F7605" s="33" t="s">
        <v>1221</v>
      </c>
      <c r="G7605" s="33" t="s">
        <v>1221</v>
      </c>
      <c r="H7605" s="31" t="s">
        <v>1232</v>
      </c>
      <c r="I7605" s="8">
        <v>-19.647500000000001</v>
      </c>
      <c r="J7605" s="40">
        <v>-42.556666665000002</v>
      </c>
      <c r="K7605" s="47" t="s">
        <v>109</v>
      </c>
      <c r="L7605" s="44" t="s">
        <v>110</v>
      </c>
      <c r="M7605" s="27" t="s">
        <v>1218</v>
      </c>
      <c r="N7605" s="62" t="s">
        <v>1219</v>
      </c>
      <c r="O7605" s="12">
        <v>1996</v>
      </c>
      <c r="P7605" s="12">
        <v>12</v>
      </c>
      <c r="Q7605" s="12">
        <v>1998</v>
      </c>
      <c r="R7605" s="12">
        <v>2</v>
      </c>
      <c r="S7605" s="27">
        <v>8</v>
      </c>
      <c r="T7605" s="62">
        <v>8</v>
      </c>
      <c r="U7605" s="62">
        <v>16</v>
      </c>
      <c r="V7605" s="62" t="s">
        <v>53</v>
      </c>
      <c r="W7605" s="65" t="s">
        <v>109</v>
      </c>
      <c r="X7605" s="52">
        <v>4</v>
      </c>
      <c r="Y7605" s="63" t="s">
        <v>1226</v>
      </c>
      <c r="Z7605" s="62" t="s">
        <v>49</v>
      </c>
      <c r="AA7605" s="63" t="s">
        <v>1222</v>
      </c>
      <c r="AB7605" s="62">
        <v>0</v>
      </c>
      <c r="AC7605" s="63" t="s">
        <v>1514</v>
      </c>
      <c r="AD7605" s="63" t="s">
        <v>1665</v>
      </c>
      <c r="AE7605" t="s">
        <v>1513</v>
      </c>
    </row>
    <row r="7606" spans="1:31" ht="15" customHeight="1" x14ac:dyDescent="0.3">
      <c r="A7606" s="62">
        <v>66</v>
      </c>
      <c r="B7606" s="62" t="s">
        <v>35</v>
      </c>
      <c r="C7606" s="64" t="s">
        <v>1217</v>
      </c>
      <c r="D7606" s="34" t="s">
        <v>245</v>
      </c>
      <c r="E7606" s="62">
        <v>1999</v>
      </c>
      <c r="F7606" s="33" t="s">
        <v>1221</v>
      </c>
      <c r="G7606" s="33" t="s">
        <v>1221</v>
      </c>
      <c r="H7606" s="31" t="s">
        <v>1232</v>
      </c>
      <c r="I7606" s="8">
        <v>-19.647500000000001</v>
      </c>
      <c r="J7606" s="40">
        <v>-42.556666665000002</v>
      </c>
      <c r="K7606" s="47" t="s">
        <v>109</v>
      </c>
      <c r="L7606" s="44" t="s">
        <v>110</v>
      </c>
      <c r="M7606" s="27" t="s">
        <v>1218</v>
      </c>
      <c r="N7606" s="62" t="s">
        <v>1219</v>
      </c>
      <c r="O7606" s="12">
        <v>1996</v>
      </c>
      <c r="P7606" s="12">
        <v>12</v>
      </c>
      <c r="Q7606" s="12">
        <v>1998</v>
      </c>
      <c r="R7606" s="12">
        <v>2</v>
      </c>
      <c r="S7606" s="27">
        <v>8</v>
      </c>
      <c r="T7606" s="62">
        <v>8</v>
      </c>
      <c r="U7606" s="62">
        <v>16</v>
      </c>
      <c r="V7606" s="62" t="s">
        <v>53</v>
      </c>
      <c r="W7606" s="65" t="s">
        <v>109</v>
      </c>
      <c r="X7606" s="52">
        <v>4</v>
      </c>
      <c r="Y7606" s="63" t="s">
        <v>1226</v>
      </c>
      <c r="Z7606" s="62" t="s">
        <v>49</v>
      </c>
      <c r="AA7606" s="63" t="s">
        <v>483</v>
      </c>
      <c r="AB7606" s="62">
        <v>0</v>
      </c>
      <c r="AC7606" s="63" t="s">
        <v>1514</v>
      </c>
      <c r="AD7606" s="63" t="s">
        <v>1665</v>
      </c>
      <c r="AE7606" t="s">
        <v>1513</v>
      </c>
    </row>
    <row r="7607" spans="1:31" ht="15" customHeight="1" x14ac:dyDescent="0.3">
      <c r="A7607" s="62">
        <v>66</v>
      </c>
      <c r="B7607" s="62" t="s">
        <v>35</v>
      </c>
      <c r="C7607" s="64" t="s">
        <v>1217</v>
      </c>
      <c r="D7607" s="34" t="s">
        <v>245</v>
      </c>
      <c r="E7607" s="62">
        <v>1999</v>
      </c>
      <c r="F7607" s="33" t="s">
        <v>1221</v>
      </c>
      <c r="G7607" s="33" t="s">
        <v>1221</v>
      </c>
      <c r="H7607" s="31" t="s">
        <v>1232</v>
      </c>
      <c r="I7607" s="8">
        <v>-19.647500000000001</v>
      </c>
      <c r="J7607" s="40">
        <v>-42.556666665000002</v>
      </c>
      <c r="K7607" s="47" t="s">
        <v>109</v>
      </c>
      <c r="L7607" s="44" t="s">
        <v>110</v>
      </c>
      <c r="M7607" s="27" t="s">
        <v>1218</v>
      </c>
      <c r="N7607" s="62" t="s">
        <v>1219</v>
      </c>
      <c r="O7607" s="12">
        <v>1996</v>
      </c>
      <c r="P7607" s="12">
        <v>12</v>
      </c>
      <c r="Q7607" s="12">
        <v>1998</v>
      </c>
      <c r="R7607" s="12">
        <v>2</v>
      </c>
      <c r="S7607" s="27">
        <v>8</v>
      </c>
      <c r="T7607" s="62">
        <v>8</v>
      </c>
      <c r="U7607" s="62">
        <v>16</v>
      </c>
      <c r="V7607" s="62" t="s">
        <v>53</v>
      </c>
      <c r="W7607" s="65" t="s">
        <v>109</v>
      </c>
      <c r="X7607" s="52">
        <v>4</v>
      </c>
      <c r="Y7607" s="63" t="s">
        <v>1226</v>
      </c>
      <c r="Z7607" s="62" t="s">
        <v>49</v>
      </c>
      <c r="AA7607" s="63" t="s">
        <v>275</v>
      </c>
      <c r="AB7607" s="62">
        <v>0</v>
      </c>
      <c r="AC7607" s="63" t="s">
        <v>1514</v>
      </c>
      <c r="AD7607" s="63" t="s">
        <v>1665</v>
      </c>
      <c r="AE7607" t="s">
        <v>1513</v>
      </c>
    </row>
    <row r="7608" spans="1:31" ht="15" customHeight="1" x14ac:dyDescent="0.3">
      <c r="A7608" s="62">
        <v>66</v>
      </c>
      <c r="B7608" s="62" t="s">
        <v>35</v>
      </c>
      <c r="C7608" s="64" t="s">
        <v>1217</v>
      </c>
      <c r="D7608" s="34" t="s">
        <v>245</v>
      </c>
      <c r="E7608" s="62">
        <v>1999</v>
      </c>
      <c r="F7608" s="33" t="s">
        <v>1221</v>
      </c>
      <c r="G7608" s="33" t="s">
        <v>1221</v>
      </c>
      <c r="H7608" s="31" t="s">
        <v>1232</v>
      </c>
      <c r="I7608" s="8">
        <v>-19.647500000000001</v>
      </c>
      <c r="J7608" s="40">
        <v>-42.556666665000002</v>
      </c>
      <c r="K7608" s="47" t="s">
        <v>109</v>
      </c>
      <c r="L7608" s="44" t="s">
        <v>110</v>
      </c>
      <c r="M7608" s="27" t="s">
        <v>1218</v>
      </c>
      <c r="N7608" s="62" t="s">
        <v>1219</v>
      </c>
      <c r="O7608" s="12">
        <v>1996</v>
      </c>
      <c r="P7608" s="12">
        <v>12</v>
      </c>
      <c r="Q7608" s="12">
        <v>1998</v>
      </c>
      <c r="R7608" s="12">
        <v>2</v>
      </c>
      <c r="S7608" s="27">
        <v>8</v>
      </c>
      <c r="T7608" s="62">
        <v>8</v>
      </c>
      <c r="U7608" s="62">
        <v>16</v>
      </c>
      <c r="V7608" s="62" t="s">
        <v>53</v>
      </c>
      <c r="W7608" s="65" t="s">
        <v>109</v>
      </c>
      <c r="X7608" s="52">
        <v>4</v>
      </c>
      <c r="Y7608" s="63" t="s">
        <v>22</v>
      </c>
      <c r="Z7608" s="63" t="s">
        <v>83</v>
      </c>
      <c r="AA7608" s="63" t="s">
        <v>84</v>
      </c>
      <c r="AB7608" s="62">
        <v>19</v>
      </c>
      <c r="AC7608" s="63" t="s">
        <v>1514</v>
      </c>
      <c r="AD7608" s="63" t="s">
        <v>1665</v>
      </c>
      <c r="AE7608" t="s">
        <v>1513</v>
      </c>
    </row>
    <row r="7609" spans="1:31" ht="15" customHeight="1" x14ac:dyDescent="0.3">
      <c r="A7609" s="62">
        <v>66</v>
      </c>
      <c r="B7609" s="62" t="s">
        <v>35</v>
      </c>
      <c r="C7609" s="64" t="s">
        <v>1217</v>
      </c>
      <c r="D7609" s="34" t="s">
        <v>245</v>
      </c>
      <c r="E7609" s="62">
        <v>1999</v>
      </c>
      <c r="F7609" s="33" t="s">
        <v>1221</v>
      </c>
      <c r="G7609" s="33" t="s">
        <v>1221</v>
      </c>
      <c r="H7609" s="31" t="s">
        <v>1232</v>
      </c>
      <c r="I7609" s="8">
        <v>-19.647500000000001</v>
      </c>
      <c r="J7609" s="40">
        <v>-42.556666665000002</v>
      </c>
      <c r="K7609" s="47" t="s">
        <v>109</v>
      </c>
      <c r="L7609" s="44" t="s">
        <v>110</v>
      </c>
      <c r="M7609" s="27" t="s">
        <v>1218</v>
      </c>
      <c r="N7609" s="62" t="s">
        <v>1219</v>
      </c>
      <c r="O7609" s="12">
        <v>1996</v>
      </c>
      <c r="P7609" s="12">
        <v>12</v>
      </c>
      <c r="Q7609" s="12">
        <v>1998</v>
      </c>
      <c r="R7609" s="12">
        <v>2</v>
      </c>
      <c r="S7609" s="27">
        <v>8</v>
      </c>
      <c r="T7609" s="62">
        <v>8</v>
      </c>
      <c r="U7609" s="62">
        <v>16</v>
      </c>
      <c r="V7609" s="62" t="s">
        <v>53</v>
      </c>
      <c r="W7609" s="65" t="s">
        <v>109</v>
      </c>
      <c r="X7609" s="52">
        <v>4</v>
      </c>
      <c r="Y7609" s="63" t="s">
        <v>22</v>
      </c>
      <c r="Z7609" s="63" t="s">
        <v>83</v>
      </c>
      <c r="AA7609" s="62" t="s">
        <v>87</v>
      </c>
      <c r="AB7609" s="62">
        <v>21</v>
      </c>
      <c r="AC7609" s="63" t="s">
        <v>1514</v>
      </c>
      <c r="AD7609" s="63" t="s">
        <v>1665</v>
      </c>
      <c r="AE7609" t="s">
        <v>1513</v>
      </c>
    </row>
    <row r="7610" spans="1:31" ht="15" customHeight="1" x14ac:dyDescent="0.3">
      <c r="A7610" s="62">
        <v>66</v>
      </c>
      <c r="B7610" s="62" t="s">
        <v>35</v>
      </c>
      <c r="C7610" s="64" t="s">
        <v>1217</v>
      </c>
      <c r="D7610" s="34" t="s">
        <v>245</v>
      </c>
      <c r="E7610" s="62">
        <v>1999</v>
      </c>
      <c r="F7610" s="33" t="s">
        <v>1221</v>
      </c>
      <c r="G7610" s="33" t="s">
        <v>1221</v>
      </c>
      <c r="H7610" s="31" t="s">
        <v>1232</v>
      </c>
      <c r="I7610" s="8">
        <v>-19.647500000000001</v>
      </c>
      <c r="J7610" s="40">
        <v>-42.556666665000002</v>
      </c>
      <c r="K7610" s="47" t="s">
        <v>109</v>
      </c>
      <c r="L7610" s="44" t="s">
        <v>110</v>
      </c>
      <c r="M7610" s="27" t="s">
        <v>1218</v>
      </c>
      <c r="N7610" s="62" t="s">
        <v>1219</v>
      </c>
      <c r="O7610" s="12">
        <v>1996</v>
      </c>
      <c r="P7610" s="12">
        <v>12</v>
      </c>
      <c r="Q7610" s="12">
        <v>1998</v>
      </c>
      <c r="R7610" s="12">
        <v>2</v>
      </c>
      <c r="S7610" s="27">
        <v>8</v>
      </c>
      <c r="T7610" s="62">
        <v>8</v>
      </c>
      <c r="U7610" s="62">
        <v>16</v>
      </c>
      <c r="V7610" s="62" t="s">
        <v>53</v>
      </c>
      <c r="W7610" s="65" t="s">
        <v>109</v>
      </c>
      <c r="X7610" s="52">
        <v>4</v>
      </c>
      <c r="Y7610" s="63" t="s">
        <v>22</v>
      </c>
      <c r="Z7610" s="63" t="s">
        <v>55</v>
      </c>
      <c r="AA7610" s="62" t="s">
        <v>1054</v>
      </c>
      <c r="AB7610" s="62">
        <v>0</v>
      </c>
      <c r="AC7610" s="63" t="s">
        <v>1514</v>
      </c>
      <c r="AD7610" s="63" t="s">
        <v>1665</v>
      </c>
      <c r="AE7610" t="s">
        <v>1513</v>
      </c>
    </row>
    <row r="7611" spans="1:31" ht="15" customHeight="1" x14ac:dyDescent="0.3">
      <c r="A7611" s="62">
        <v>66</v>
      </c>
      <c r="B7611" s="62" t="s">
        <v>35</v>
      </c>
      <c r="C7611" s="64" t="s">
        <v>1217</v>
      </c>
      <c r="D7611" s="34" t="s">
        <v>245</v>
      </c>
      <c r="E7611" s="62">
        <v>1999</v>
      </c>
      <c r="F7611" s="33" t="s">
        <v>1221</v>
      </c>
      <c r="G7611" s="33" t="s">
        <v>1221</v>
      </c>
      <c r="H7611" s="31" t="s">
        <v>1232</v>
      </c>
      <c r="I7611" s="8">
        <v>-19.647500000000001</v>
      </c>
      <c r="J7611" s="40">
        <v>-42.556666665000002</v>
      </c>
      <c r="K7611" s="47" t="s">
        <v>109</v>
      </c>
      <c r="L7611" s="44" t="s">
        <v>110</v>
      </c>
      <c r="M7611" s="27" t="s">
        <v>1218</v>
      </c>
      <c r="N7611" s="62" t="s">
        <v>1219</v>
      </c>
      <c r="O7611" s="12">
        <v>1996</v>
      </c>
      <c r="P7611" s="12">
        <v>12</v>
      </c>
      <c r="Q7611" s="12">
        <v>1998</v>
      </c>
      <c r="R7611" s="12">
        <v>2</v>
      </c>
      <c r="S7611" s="27">
        <v>8</v>
      </c>
      <c r="T7611" s="62">
        <v>8</v>
      </c>
      <c r="U7611" s="62">
        <v>16</v>
      </c>
      <c r="V7611" s="62" t="s">
        <v>53</v>
      </c>
      <c r="W7611" s="65" t="s">
        <v>109</v>
      </c>
      <c r="X7611" s="52">
        <v>4</v>
      </c>
      <c r="Y7611" s="63" t="s">
        <v>22</v>
      </c>
      <c r="Z7611" s="63" t="s">
        <v>55</v>
      </c>
      <c r="AA7611" s="62" t="s">
        <v>524</v>
      </c>
      <c r="AB7611" s="62">
        <v>0</v>
      </c>
      <c r="AC7611" s="63" t="s">
        <v>1514</v>
      </c>
      <c r="AD7611" s="63" t="s">
        <v>1665</v>
      </c>
      <c r="AE7611" t="s">
        <v>1513</v>
      </c>
    </row>
    <row r="7612" spans="1:31" ht="15" customHeight="1" x14ac:dyDescent="0.3">
      <c r="A7612" s="62">
        <v>66</v>
      </c>
      <c r="B7612" s="62" t="s">
        <v>35</v>
      </c>
      <c r="C7612" s="64" t="s">
        <v>1217</v>
      </c>
      <c r="D7612" s="34" t="s">
        <v>245</v>
      </c>
      <c r="E7612" s="62">
        <v>1999</v>
      </c>
      <c r="F7612" s="33" t="s">
        <v>1221</v>
      </c>
      <c r="G7612" s="33" t="s">
        <v>1221</v>
      </c>
      <c r="H7612" s="31" t="s">
        <v>1232</v>
      </c>
      <c r="I7612" s="8">
        <v>-19.647500000000001</v>
      </c>
      <c r="J7612" s="40">
        <v>-42.556666665000002</v>
      </c>
      <c r="K7612" s="47" t="s">
        <v>109</v>
      </c>
      <c r="L7612" s="44" t="s">
        <v>110</v>
      </c>
      <c r="M7612" s="27" t="s">
        <v>1218</v>
      </c>
      <c r="N7612" s="62" t="s">
        <v>1219</v>
      </c>
      <c r="O7612" s="12">
        <v>1996</v>
      </c>
      <c r="P7612" s="12">
        <v>12</v>
      </c>
      <c r="Q7612" s="12">
        <v>1998</v>
      </c>
      <c r="R7612" s="12">
        <v>2</v>
      </c>
      <c r="S7612" s="27">
        <v>8</v>
      </c>
      <c r="T7612" s="62">
        <v>8</v>
      </c>
      <c r="U7612" s="62">
        <v>16</v>
      </c>
      <c r="V7612" s="62" t="s">
        <v>53</v>
      </c>
      <c r="W7612" s="65" t="s">
        <v>109</v>
      </c>
      <c r="X7612" s="52">
        <v>4</v>
      </c>
      <c r="Y7612" s="63" t="s">
        <v>22</v>
      </c>
      <c r="Z7612" s="63" t="s">
        <v>55</v>
      </c>
      <c r="AA7612" s="63" t="s">
        <v>496</v>
      </c>
      <c r="AB7612" s="62">
        <v>0</v>
      </c>
      <c r="AC7612" s="63" t="s">
        <v>1514</v>
      </c>
      <c r="AD7612" s="63" t="s">
        <v>1665</v>
      </c>
      <c r="AE7612" t="s">
        <v>1513</v>
      </c>
    </row>
    <row r="7613" spans="1:31" ht="15" customHeight="1" x14ac:dyDescent="0.3">
      <c r="A7613" s="62">
        <v>66</v>
      </c>
      <c r="B7613" s="62" t="s">
        <v>35</v>
      </c>
      <c r="C7613" s="64" t="s">
        <v>1217</v>
      </c>
      <c r="D7613" s="34" t="s">
        <v>245</v>
      </c>
      <c r="E7613" s="62">
        <v>1999</v>
      </c>
      <c r="F7613" s="33" t="s">
        <v>1221</v>
      </c>
      <c r="G7613" s="33" t="s">
        <v>1221</v>
      </c>
      <c r="H7613" s="31" t="s">
        <v>1232</v>
      </c>
      <c r="I7613" s="8">
        <v>-19.647500000000001</v>
      </c>
      <c r="J7613" s="40">
        <v>-42.556666665000002</v>
      </c>
      <c r="K7613" s="47" t="s">
        <v>109</v>
      </c>
      <c r="L7613" s="44" t="s">
        <v>110</v>
      </c>
      <c r="M7613" s="27" t="s">
        <v>1218</v>
      </c>
      <c r="N7613" s="62" t="s">
        <v>1219</v>
      </c>
      <c r="O7613" s="12">
        <v>1996</v>
      </c>
      <c r="P7613" s="12">
        <v>12</v>
      </c>
      <c r="Q7613" s="12">
        <v>1998</v>
      </c>
      <c r="R7613" s="12">
        <v>2</v>
      </c>
      <c r="S7613" s="27">
        <v>8</v>
      </c>
      <c r="T7613" s="62">
        <v>8</v>
      </c>
      <c r="U7613" s="62">
        <v>16</v>
      </c>
      <c r="V7613" s="62" t="s">
        <v>53</v>
      </c>
      <c r="W7613" s="65" t="s">
        <v>109</v>
      </c>
      <c r="X7613" s="52">
        <v>4</v>
      </c>
      <c r="Y7613" s="63" t="s">
        <v>22</v>
      </c>
      <c r="Z7613" s="63" t="s">
        <v>55</v>
      </c>
      <c r="AA7613" s="62" t="s">
        <v>62</v>
      </c>
      <c r="AB7613" s="62">
        <v>0</v>
      </c>
      <c r="AC7613" s="63" t="s">
        <v>1514</v>
      </c>
      <c r="AD7613" s="63" t="s">
        <v>1665</v>
      </c>
      <c r="AE7613" t="s">
        <v>1513</v>
      </c>
    </row>
    <row r="7614" spans="1:31" ht="15" customHeight="1" x14ac:dyDescent="0.3">
      <c r="A7614" s="62">
        <v>66</v>
      </c>
      <c r="B7614" s="62" t="s">
        <v>35</v>
      </c>
      <c r="C7614" s="64" t="s">
        <v>1217</v>
      </c>
      <c r="D7614" s="34" t="s">
        <v>245</v>
      </c>
      <c r="E7614" s="62">
        <v>1999</v>
      </c>
      <c r="F7614" s="33" t="s">
        <v>1221</v>
      </c>
      <c r="G7614" s="33" t="s">
        <v>1221</v>
      </c>
      <c r="H7614" s="31" t="s">
        <v>1232</v>
      </c>
      <c r="I7614" s="8">
        <v>-19.647500000000001</v>
      </c>
      <c r="J7614" s="40">
        <v>-42.556666665000002</v>
      </c>
      <c r="K7614" s="47" t="s">
        <v>109</v>
      </c>
      <c r="L7614" s="44" t="s">
        <v>110</v>
      </c>
      <c r="M7614" s="27" t="s">
        <v>1218</v>
      </c>
      <c r="N7614" s="62" t="s">
        <v>1219</v>
      </c>
      <c r="O7614" s="12">
        <v>1996</v>
      </c>
      <c r="P7614" s="12">
        <v>12</v>
      </c>
      <c r="Q7614" s="12">
        <v>1998</v>
      </c>
      <c r="R7614" s="12">
        <v>2</v>
      </c>
      <c r="S7614" s="27">
        <v>8</v>
      </c>
      <c r="T7614" s="62">
        <v>8</v>
      </c>
      <c r="U7614" s="62">
        <v>16</v>
      </c>
      <c r="V7614" s="62" t="s">
        <v>53</v>
      </c>
      <c r="W7614" s="65" t="s">
        <v>109</v>
      </c>
      <c r="X7614" s="52">
        <v>4</v>
      </c>
      <c r="Y7614" s="63" t="s">
        <v>22</v>
      </c>
      <c r="Z7614" s="63" t="s">
        <v>55</v>
      </c>
      <c r="AA7614" s="62" t="s">
        <v>73</v>
      </c>
      <c r="AB7614" s="62">
        <v>0</v>
      </c>
      <c r="AC7614" s="63" t="s">
        <v>1514</v>
      </c>
      <c r="AD7614" s="63" t="s">
        <v>1665</v>
      </c>
      <c r="AE7614" t="s">
        <v>1513</v>
      </c>
    </row>
    <row r="7615" spans="1:31" ht="15" customHeight="1" x14ac:dyDescent="0.3">
      <c r="A7615" s="62">
        <v>66</v>
      </c>
      <c r="B7615" s="62" t="s">
        <v>35</v>
      </c>
      <c r="C7615" s="64" t="s">
        <v>1217</v>
      </c>
      <c r="D7615" s="34" t="s">
        <v>245</v>
      </c>
      <c r="E7615" s="62">
        <v>1999</v>
      </c>
      <c r="F7615" s="33" t="s">
        <v>1221</v>
      </c>
      <c r="G7615" s="33" t="s">
        <v>1221</v>
      </c>
      <c r="H7615" s="31" t="s">
        <v>1232</v>
      </c>
      <c r="I7615" s="8">
        <v>-19.647500000000001</v>
      </c>
      <c r="J7615" s="40">
        <v>-42.556666665000002</v>
      </c>
      <c r="K7615" s="47" t="s">
        <v>109</v>
      </c>
      <c r="L7615" s="44" t="s">
        <v>110</v>
      </c>
      <c r="M7615" s="27" t="s">
        <v>1218</v>
      </c>
      <c r="N7615" s="62" t="s">
        <v>1219</v>
      </c>
      <c r="O7615" s="12">
        <v>1996</v>
      </c>
      <c r="P7615" s="12">
        <v>12</v>
      </c>
      <c r="Q7615" s="12">
        <v>1998</v>
      </c>
      <c r="R7615" s="12">
        <v>2</v>
      </c>
      <c r="S7615" s="27">
        <v>8</v>
      </c>
      <c r="T7615" s="62">
        <v>8</v>
      </c>
      <c r="U7615" s="62">
        <v>16</v>
      </c>
      <c r="V7615" s="62" t="s">
        <v>53</v>
      </c>
      <c r="W7615" s="65" t="s">
        <v>109</v>
      </c>
      <c r="X7615" s="52">
        <v>4</v>
      </c>
      <c r="Y7615" s="63" t="s">
        <v>22</v>
      </c>
      <c r="Z7615" s="63" t="s">
        <v>55</v>
      </c>
      <c r="AA7615" s="62" t="s">
        <v>1053</v>
      </c>
      <c r="AB7615" s="62">
        <v>0</v>
      </c>
      <c r="AC7615" s="63" t="s">
        <v>1514</v>
      </c>
      <c r="AD7615" s="63" t="s">
        <v>1665</v>
      </c>
      <c r="AE7615" t="s">
        <v>1513</v>
      </c>
    </row>
    <row r="7616" spans="1:31" ht="15" customHeight="1" x14ac:dyDescent="0.3">
      <c r="A7616" s="62">
        <v>66</v>
      </c>
      <c r="B7616" s="62" t="s">
        <v>35</v>
      </c>
      <c r="C7616" s="64" t="s">
        <v>1217</v>
      </c>
      <c r="D7616" s="34" t="s">
        <v>245</v>
      </c>
      <c r="E7616" s="62">
        <v>1999</v>
      </c>
      <c r="F7616" s="33" t="s">
        <v>1221</v>
      </c>
      <c r="G7616" s="33" t="s">
        <v>1221</v>
      </c>
      <c r="H7616" s="31" t="s">
        <v>1232</v>
      </c>
      <c r="I7616" s="8">
        <v>-19.647500000000001</v>
      </c>
      <c r="J7616" s="40">
        <v>-42.556666665000002</v>
      </c>
      <c r="K7616" s="47" t="s">
        <v>109</v>
      </c>
      <c r="L7616" s="44" t="s">
        <v>110</v>
      </c>
      <c r="M7616" s="27" t="s">
        <v>1218</v>
      </c>
      <c r="N7616" s="62" t="s">
        <v>1219</v>
      </c>
      <c r="O7616" s="12">
        <v>1996</v>
      </c>
      <c r="P7616" s="12">
        <v>12</v>
      </c>
      <c r="Q7616" s="12">
        <v>1998</v>
      </c>
      <c r="R7616" s="12">
        <v>2</v>
      </c>
      <c r="S7616" s="27">
        <v>8</v>
      </c>
      <c r="T7616" s="62">
        <v>8</v>
      </c>
      <c r="U7616" s="62">
        <v>16</v>
      </c>
      <c r="V7616" s="62" t="s">
        <v>53</v>
      </c>
      <c r="W7616" s="65" t="s">
        <v>109</v>
      </c>
      <c r="X7616" s="52">
        <v>4</v>
      </c>
      <c r="Y7616" s="63" t="s">
        <v>22</v>
      </c>
      <c r="Z7616" s="63" t="s">
        <v>55</v>
      </c>
      <c r="AA7616" s="63" t="s">
        <v>519</v>
      </c>
      <c r="AB7616" s="62">
        <v>0</v>
      </c>
      <c r="AC7616" s="63" t="s">
        <v>1514</v>
      </c>
      <c r="AD7616" s="63" t="s">
        <v>1665</v>
      </c>
      <c r="AE7616" t="s">
        <v>1513</v>
      </c>
    </row>
    <row r="7617" spans="1:31" ht="15" customHeight="1" x14ac:dyDescent="0.3">
      <c r="A7617" s="62">
        <v>66</v>
      </c>
      <c r="B7617" s="62" t="s">
        <v>35</v>
      </c>
      <c r="C7617" s="64" t="s">
        <v>1217</v>
      </c>
      <c r="D7617" s="34" t="s">
        <v>245</v>
      </c>
      <c r="E7617" s="62">
        <v>1999</v>
      </c>
      <c r="F7617" s="33" t="s">
        <v>1221</v>
      </c>
      <c r="G7617" s="33" t="s">
        <v>1221</v>
      </c>
      <c r="H7617" s="31" t="s">
        <v>1232</v>
      </c>
      <c r="I7617" s="8">
        <v>-19.647500000000001</v>
      </c>
      <c r="J7617" s="40">
        <v>-42.556666665000002</v>
      </c>
      <c r="K7617" s="47" t="s">
        <v>109</v>
      </c>
      <c r="L7617" s="44" t="s">
        <v>110</v>
      </c>
      <c r="M7617" s="27" t="s">
        <v>1218</v>
      </c>
      <c r="N7617" s="62" t="s">
        <v>1219</v>
      </c>
      <c r="O7617" s="12">
        <v>1996</v>
      </c>
      <c r="P7617" s="12">
        <v>12</v>
      </c>
      <c r="Q7617" s="12">
        <v>1998</v>
      </c>
      <c r="R7617" s="12">
        <v>2</v>
      </c>
      <c r="S7617" s="27">
        <v>8</v>
      </c>
      <c r="T7617" s="62">
        <v>8</v>
      </c>
      <c r="U7617" s="62">
        <v>16</v>
      </c>
      <c r="V7617" s="62" t="s">
        <v>53</v>
      </c>
      <c r="W7617" s="65" t="s">
        <v>109</v>
      </c>
      <c r="X7617" s="52">
        <v>4</v>
      </c>
      <c r="Y7617" s="63" t="s">
        <v>22</v>
      </c>
      <c r="Z7617" s="63" t="s">
        <v>55</v>
      </c>
      <c r="AA7617" s="63" t="s">
        <v>859</v>
      </c>
      <c r="AB7617" s="62">
        <v>0</v>
      </c>
      <c r="AC7617" s="63" t="s">
        <v>1514</v>
      </c>
      <c r="AD7617" s="63" t="s">
        <v>1665</v>
      </c>
      <c r="AE7617" t="s">
        <v>1513</v>
      </c>
    </row>
    <row r="7618" spans="1:31" ht="15" customHeight="1" x14ac:dyDescent="0.3">
      <c r="A7618" s="62">
        <v>66</v>
      </c>
      <c r="B7618" s="62" t="s">
        <v>35</v>
      </c>
      <c r="C7618" s="64" t="s">
        <v>1217</v>
      </c>
      <c r="D7618" s="34" t="s">
        <v>245</v>
      </c>
      <c r="E7618" s="62">
        <v>1999</v>
      </c>
      <c r="F7618" s="33" t="s">
        <v>1221</v>
      </c>
      <c r="G7618" s="33" t="s">
        <v>1221</v>
      </c>
      <c r="H7618" s="31" t="s">
        <v>1232</v>
      </c>
      <c r="I7618" s="8">
        <v>-19.647500000000001</v>
      </c>
      <c r="J7618" s="40">
        <v>-42.556666665000002</v>
      </c>
      <c r="K7618" s="47" t="s">
        <v>109</v>
      </c>
      <c r="L7618" s="44" t="s">
        <v>110</v>
      </c>
      <c r="M7618" s="27" t="s">
        <v>1218</v>
      </c>
      <c r="N7618" s="62" t="s">
        <v>1219</v>
      </c>
      <c r="O7618" s="12">
        <v>1996</v>
      </c>
      <c r="P7618" s="12">
        <v>12</v>
      </c>
      <c r="Q7618" s="12">
        <v>1998</v>
      </c>
      <c r="R7618" s="12">
        <v>2</v>
      </c>
      <c r="S7618" s="27">
        <v>8</v>
      </c>
      <c r="T7618" s="62">
        <v>8</v>
      </c>
      <c r="U7618" s="62">
        <v>16</v>
      </c>
      <c r="V7618" s="62" t="s">
        <v>53</v>
      </c>
      <c r="W7618" s="65" t="s">
        <v>109</v>
      </c>
      <c r="X7618" s="52">
        <v>4</v>
      </c>
      <c r="Y7618" s="63" t="s">
        <v>22</v>
      </c>
      <c r="Z7618" s="62" t="s">
        <v>49</v>
      </c>
      <c r="AA7618" s="62" t="s">
        <v>50</v>
      </c>
      <c r="AB7618" s="62">
        <v>1</v>
      </c>
      <c r="AC7618" s="63" t="s">
        <v>1514</v>
      </c>
      <c r="AD7618" s="63" t="s">
        <v>1665</v>
      </c>
      <c r="AE7618" t="s">
        <v>1513</v>
      </c>
    </row>
    <row r="7619" spans="1:31" ht="15" customHeight="1" x14ac:dyDescent="0.3">
      <c r="A7619" s="62">
        <v>66</v>
      </c>
      <c r="B7619" s="62" t="s">
        <v>35</v>
      </c>
      <c r="C7619" s="64" t="s">
        <v>1217</v>
      </c>
      <c r="D7619" s="34" t="s">
        <v>245</v>
      </c>
      <c r="E7619" s="62">
        <v>1999</v>
      </c>
      <c r="F7619" s="33" t="s">
        <v>1221</v>
      </c>
      <c r="G7619" s="33" t="s">
        <v>1221</v>
      </c>
      <c r="H7619" s="31" t="s">
        <v>1232</v>
      </c>
      <c r="I7619" s="8">
        <v>-19.647500000000001</v>
      </c>
      <c r="J7619" s="40">
        <v>-42.556666665000002</v>
      </c>
      <c r="K7619" s="47" t="s">
        <v>109</v>
      </c>
      <c r="L7619" s="44" t="s">
        <v>110</v>
      </c>
      <c r="M7619" s="27" t="s">
        <v>1218</v>
      </c>
      <c r="N7619" s="62" t="s">
        <v>1219</v>
      </c>
      <c r="O7619" s="12">
        <v>1996</v>
      </c>
      <c r="P7619" s="12">
        <v>12</v>
      </c>
      <c r="Q7619" s="12">
        <v>1998</v>
      </c>
      <c r="R7619" s="12">
        <v>2</v>
      </c>
      <c r="S7619" s="27">
        <v>8</v>
      </c>
      <c r="T7619" s="62">
        <v>8</v>
      </c>
      <c r="U7619" s="62">
        <v>16</v>
      </c>
      <c r="V7619" s="62" t="s">
        <v>53</v>
      </c>
      <c r="W7619" s="65" t="s">
        <v>109</v>
      </c>
      <c r="X7619" s="52">
        <v>4</v>
      </c>
      <c r="Y7619" s="63" t="s">
        <v>22</v>
      </c>
      <c r="Z7619" s="62" t="s">
        <v>49</v>
      </c>
      <c r="AA7619" s="62" t="s">
        <v>91</v>
      </c>
      <c r="AB7619" s="62">
        <v>0</v>
      </c>
      <c r="AC7619" s="63" t="s">
        <v>1514</v>
      </c>
      <c r="AD7619" s="63" t="s">
        <v>1665</v>
      </c>
      <c r="AE7619" t="s">
        <v>1513</v>
      </c>
    </row>
    <row r="7620" spans="1:31" ht="15" customHeight="1" x14ac:dyDescent="0.3">
      <c r="A7620" s="62">
        <v>66</v>
      </c>
      <c r="B7620" s="62" t="s">
        <v>35</v>
      </c>
      <c r="C7620" s="64" t="s">
        <v>1217</v>
      </c>
      <c r="D7620" s="34" t="s">
        <v>245</v>
      </c>
      <c r="E7620" s="62">
        <v>1999</v>
      </c>
      <c r="F7620" s="33" t="s">
        <v>1221</v>
      </c>
      <c r="G7620" s="33" t="s">
        <v>1221</v>
      </c>
      <c r="H7620" s="31" t="s">
        <v>1232</v>
      </c>
      <c r="I7620" s="8">
        <v>-19.647500000000001</v>
      </c>
      <c r="J7620" s="40">
        <v>-42.556666665000002</v>
      </c>
      <c r="K7620" s="47" t="s">
        <v>109</v>
      </c>
      <c r="L7620" s="44" t="s">
        <v>110</v>
      </c>
      <c r="M7620" s="27" t="s">
        <v>1218</v>
      </c>
      <c r="N7620" s="62" t="s">
        <v>1219</v>
      </c>
      <c r="O7620" s="12">
        <v>1996</v>
      </c>
      <c r="P7620" s="12">
        <v>12</v>
      </c>
      <c r="Q7620" s="12">
        <v>1998</v>
      </c>
      <c r="R7620" s="12">
        <v>2</v>
      </c>
      <c r="S7620" s="27">
        <v>8</v>
      </c>
      <c r="T7620" s="62">
        <v>8</v>
      </c>
      <c r="U7620" s="62">
        <v>16</v>
      </c>
      <c r="V7620" s="62" t="s">
        <v>53</v>
      </c>
      <c r="W7620" s="65" t="s">
        <v>109</v>
      </c>
      <c r="X7620" s="52">
        <v>4</v>
      </c>
      <c r="Y7620" s="63" t="s">
        <v>22</v>
      </c>
      <c r="Z7620" s="62" t="s">
        <v>49</v>
      </c>
      <c r="AA7620" s="63" t="s">
        <v>1222</v>
      </c>
      <c r="AB7620" s="62">
        <v>0</v>
      </c>
      <c r="AC7620" s="63" t="s">
        <v>1514</v>
      </c>
      <c r="AD7620" s="63" t="s">
        <v>1665</v>
      </c>
      <c r="AE7620" t="s">
        <v>1513</v>
      </c>
    </row>
    <row r="7621" spans="1:31" ht="15" customHeight="1" x14ac:dyDescent="0.3">
      <c r="A7621" s="62">
        <v>66</v>
      </c>
      <c r="B7621" s="62" t="s">
        <v>35</v>
      </c>
      <c r="C7621" s="64" t="s">
        <v>1217</v>
      </c>
      <c r="D7621" s="34" t="s">
        <v>245</v>
      </c>
      <c r="E7621" s="62">
        <v>1999</v>
      </c>
      <c r="F7621" s="33" t="s">
        <v>1221</v>
      </c>
      <c r="G7621" s="33" t="s">
        <v>1221</v>
      </c>
      <c r="H7621" s="31" t="s">
        <v>1232</v>
      </c>
      <c r="I7621" s="8">
        <v>-19.647500000000001</v>
      </c>
      <c r="J7621" s="40">
        <v>-42.556666665000002</v>
      </c>
      <c r="K7621" s="47" t="s">
        <v>109</v>
      </c>
      <c r="L7621" s="44" t="s">
        <v>110</v>
      </c>
      <c r="M7621" s="27" t="s">
        <v>1218</v>
      </c>
      <c r="N7621" s="62" t="s">
        <v>1219</v>
      </c>
      <c r="O7621" s="12">
        <v>1996</v>
      </c>
      <c r="P7621" s="12">
        <v>12</v>
      </c>
      <c r="Q7621" s="12">
        <v>1998</v>
      </c>
      <c r="R7621" s="12">
        <v>2</v>
      </c>
      <c r="S7621" s="27">
        <v>8</v>
      </c>
      <c r="T7621" s="62">
        <v>8</v>
      </c>
      <c r="U7621" s="62">
        <v>16</v>
      </c>
      <c r="V7621" s="62" t="s">
        <v>53</v>
      </c>
      <c r="W7621" s="65" t="s">
        <v>109</v>
      </c>
      <c r="X7621" s="52">
        <v>4</v>
      </c>
      <c r="Y7621" s="63" t="s">
        <v>22</v>
      </c>
      <c r="Z7621" s="62" t="s">
        <v>49</v>
      </c>
      <c r="AA7621" s="63" t="s">
        <v>483</v>
      </c>
      <c r="AB7621" s="62">
        <v>0</v>
      </c>
      <c r="AC7621" s="63" t="s">
        <v>1514</v>
      </c>
      <c r="AD7621" s="63" t="s">
        <v>1665</v>
      </c>
      <c r="AE7621" t="s">
        <v>1513</v>
      </c>
    </row>
    <row r="7622" spans="1:31" ht="15" customHeight="1" x14ac:dyDescent="0.3">
      <c r="A7622" s="62">
        <v>66</v>
      </c>
      <c r="B7622" s="62" t="s">
        <v>35</v>
      </c>
      <c r="C7622" s="64" t="s">
        <v>1217</v>
      </c>
      <c r="D7622" s="34" t="s">
        <v>245</v>
      </c>
      <c r="E7622" s="62">
        <v>1999</v>
      </c>
      <c r="F7622" s="33" t="s">
        <v>1221</v>
      </c>
      <c r="G7622" s="33" t="s">
        <v>1221</v>
      </c>
      <c r="H7622" s="31" t="s">
        <v>1232</v>
      </c>
      <c r="I7622" s="8">
        <v>-19.647500000000001</v>
      </c>
      <c r="J7622" s="40">
        <v>-42.556666665000002</v>
      </c>
      <c r="K7622" s="47" t="s">
        <v>109</v>
      </c>
      <c r="L7622" s="44" t="s">
        <v>110</v>
      </c>
      <c r="M7622" s="27" t="s">
        <v>1218</v>
      </c>
      <c r="N7622" s="62" t="s">
        <v>1219</v>
      </c>
      <c r="O7622" s="12">
        <v>1996</v>
      </c>
      <c r="P7622" s="12">
        <v>12</v>
      </c>
      <c r="Q7622" s="12">
        <v>1998</v>
      </c>
      <c r="R7622" s="12">
        <v>2</v>
      </c>
      <c r="S7622" s="27">
        <v>8</v>
      </c>
      <c r="T7622" s="62">
        <v>8</v>
      </c>
      <c r="U7622" s="62">
        <v>16</v>
      </c>
      <c r="V7622" s="62" t="s">
        <v>53</v>
      </c>
      <c r="W7622" s="65" t="s">
        <v>109</v>
      </c>
      <c r="X7622" s="52">
        <v>4</v>
      </c>
      <c r="Y7622" s="63" t="s">
        <v>22</v>
      </c>
      <c r="Z7622" s="62" t="s">
        <v>49</v>
      </c>
      <c r="AA7622" s="63" t="s">
        <v>275</v>
      </c>
      <c r="AB7622" s="62">
        <v>0</v>
      </c>
      <c r="AC7622" s="63" t="s">
        <v>1514</v>
      </c>
      <c r="AD7622" s="63" t="s">
        <v>1665</v>
      </c>
      <c r="AE7622" t="s">
        <v>1513</v>
      </c>
    </row>
    <row r="7623" spans="1:31" ht="15" customHeight="1" x14ac:dyDescent="0.3">
      <c r="A7623" s="62">
        <v>66</v>
      </c>
      <c r="B7623" s="62" t="s">
        <v>35</v>
      </c>
      <c r="C7623" s="64" t="s">
        <v>1217</v>
      </c>
      <c r="D7623" s="34" t="s">
        <v>245</v>
      </c>
      <c r="E7623" s="62">
        <v>1999</v>
      </c>
      <c r="F7623" s="33" t="s">
        <v>1221</v>
      </c>
      <c r="G7623" s="33" t="s">
        <v>1221</v>
      </c>
      <c r="H7623" s="31" t="s">
        <v>1232</v>
      </c>
      <c r="I7623" s="8">
        <v>-19.647500000000001</v>
      </c>
      <c r="J7623" s="40">
        <v>-42.556666665000002</v>
      </c>
      <c r="K7623" s="47" t="s">
        <v>109</v>
      </c>
      <c r="L7623" s="44" t="s">
        <v>110</v>
      </c>
      <c r="M7623" s="27" t="s">
        <v>1218</v>
      </c>
      <c r="N7623" s="62" t="s">
        <v>1219</v>
      </c>
      <c r="O7623" s="12">
        <v>1996</v>
      </c>
      <c r="P7623" s="12">
        <v>12</v>
      </c>
      <c r="Q7623" s="12">
        <v>1998</v>
      </c>
      <c r="R7623" s="12">
        <v>2</v>
      </c>
      <c r="S7623" s="27">
        <v>8</v>
      </c>
      <c r="T7623" s="62">
        <v>8</v>
      </c>
      <c r="U7623" s="62">
        <v>16</v>
      </c>
      <c r="V7623" s="62" t="s">
        <v>53</v>
      </c>
      <c r="W7623" s="65" t="s">
        <v>109</v>
      </c>
      <c r="X7623" s="52">
        <v>4</v>
      </c>
      <c r="Y7623" s="63" t="s">
        <v>20</v>
      </c>
      <c r="Z7623" s="63" t="s">
        <v>83</v>
      </c>
      <c r="AA7623" s="63" t="s">
        <v>84</v>
      </c>
      <c r="AB7623" s="62">
        <v>11</v>
      </c>
      <c r="AC7623" s="63" t="s">
        <v>1514</v>
      </c>
      <c r="AD7623" s="63" t="s">
        <v>1665</v>
      </c>
      <c r="AE7623" t="s">
        <v>1513</v>
      </c>
    </row>
    <row r="7624" spans="1:31" ht="15" customHeight="1" x14ac:dyDescent="0.3">
      <c r="A7624" s="62">
        <v>66</v>
      </c>
      <c r="B7624" s="62" t="s">
        <v>35</v>
      </c>
      <c r="C7624" s="64" t="s">
        <v>1217</v>
      </c>
      <c r="D7624" s="34" t="s">
        <v>245</v>
      </c>
      <c r="E7624" s="62">
        <v>1999</v>
      </c>
      <c r="F7624" s="33" t="s">
        <v>1221</v>
      </c>
      <c r="G7624" s="33" t="s">
        <v>1221</v>
      </c>
      <c r="H7624" s="31" t="s">
        <v>1232</v>
      </c>
      <c r="I7624" s="8">
        <v>-19.647500000000001</v>
      </c>
      <c r="J7624" s="40">
        <v>-42.556666665000002</v>
      </c>
      <c r="K7624" s="47" t="s">
        <v>109</v>
      </c>
      <c r="L7624" s="44" t="s">
        <v>110</v>
      </c>
      <c r="M7624" s="27" t="s">
        <v>1218</v>
      </c>
      <c r="N7624" s="62" t="s">
        <v>1219</v>
      </c>
      <c r="O7624" s="12">
        <v>1996</v>
      </c>
      <c r="P7624" s="12">
        <v>12</v>
      </c>
      <c r="Q7624" s="12">
        <v>1998</v>
      </c>
      <c r="R7624" s="12">
        <v>2</v>
      </c>
      <c r="S7624" s="27">
        <v>8</v>
      </c>
      <c r="T7624" s="62">
        <v>8</v>
      </c>
      <c r="U7624" s="62">
        <v>16</v>
      </c>
      <c r="V7624" s="62" t="s">
        <v>53</v>
      </c>
      <c r="W7624" s="65" t="s">
        <v>109</v>
      </c>
      <c r="X7624" s="52">
        <v>4</v>
      </c>
      <c r="Y7624" s="63" t="s">
        <v>20</v>
      </c>
      <c r="Z7624" s="63" t="s">
        <v>83</v>
      </c>
      <c r="AA7624" s="62" t="s">
        <v>87</v>
      </c>
      <c r="AB7624" s="62">
        <v>0</v>
      </c>
      <c r="AC7624" s="63" t="s">
        <v>1514</v>
      </c>
      <c r="AD7624" s="63" t="s">
        <v>1665</v>
      </c>
      <c r="AE7624" t="s">
        <v>1513</v>
      </c>
    </row>
    <row r="7625" spans="1:31" ht="15" customHeight="1" x14ac:dyDescent="0.3">
      <c r="A7625" s="62">
        <v>66</v>
      </c>
      <c r="B7625" s="62" t="s">
        <v>35</v>
      </c>
      <c r="C7625" s="64" t="s">
        <v>1217</v>
      </c>
      <c r="D7625" s="34" t="s">
        <v>245</v>
      </c>
      <c r="E7625" s="62">
        <v>1999</v>
      </c>
      <c r="F7625" s="33" t="s">
        <v>1221</v>
      </c>
      <c r="G7625" s="33" t="s">
        <v>1221</v>
      </c>
      <c r="H7625" s="31" t="s">
        <v>1232</v>
      </c>
      <c r="I7625" s="8">
        <v>-19.647500000000001</v>
      </c>
      <c r="J7625" s="40">
        <v>-42.556666665000002</v>
      </c>
      <c r="K7625" s="47" t="s">
        <v>109</v>
      </c>
      <c r="L7625" s="44" t="s">
        <v>110</v>
      </c>
      <c r="M7625" s="27" t="s">
        <v>1218</v>
      </c>
      <c r="N7625" s="62" t="s">
        <v>1219</v>
      </c>
      <c r="O7625" s="12">
        <v>1996</v>
      </c>
      <c r="P7625" s="12">
        <v>12</v>
      </c>
      <c r="Q7625" s="12">
        <v>1998</v>
      </c>
      <c r="R7625" s="12">
        <v>2</v>
      </c>
      <c r="S7625" s="27">
        <v>8</v>
      </c>
      <c r="T7625" s="62">
        <v>8</v>
      </c>
      <c r="U7625" s="62">
        <v>16</v>
      </c>
      <c r="V7625" s="62" t="s">
        <v>53</v>
      </c>
      <c r="W7625" s="65" t="s">
        <v>109</v>
      </c>
      <c r="X7625" s="52">
        <v>4</v>
      </c>
      <c r="Y7625" s="63" t="s">
        <v>20</v>
      </c>
      <c r="Z7625" s="63" t="s">
        <v>55</v>
      </c>
      <c r="AA7625" s="62" t="s">
        <v>1054</v>
      </c>
      <c r="AB7625" s="62">
        <v>1</v>
      </c>
      <c r="AC7625" s="63" t="s">
        <v>1514</v>
      </c>
      <c r="AD7625" s="63" t="s">
        <v>1665</v>
      </c>
      <c r="AE7625" t="s">
        <v>1513</v>
      </c>
    </row>
    <row r="7626" spans="1:31" ht="15" customHeight="1" x14ac:dyDescent="0.3">
      <c r="A7626" s="62">
        <v>66</v>
      </c>
      <c r="B7626" s="62" t="s">
        <v>35</v>
      </c>
      <c r="C7626" s="64" t="s">
        <v>1217</v>
      </c>
      <c r="D7626" s="34" t="s">
        <v>245</v>
      </c>
      <c r="E7626" s="62">
        <v>1999</v>
      </c>
      <c r="F7626" s="33" t="s">
        <v>1221</v>
      </c>
      <c r="G7626" s="33" t="s">
        <v>1221</v>
      </c>
      <c r="H7626" s="31" t="s">
        <v>1232</v>
      </c>
      <c r="I7626" s="8">
        <v>-19.647500000000001</v>
      </c>
      <c r="J7626" s="40">
        <v>-42.556666665000002</v>
      </c>
      <c r="K7626" s="47" t="s">
        <v>109</v>
      </c>
      <c r="L7626" s="44" t="s">
        <v>110</v>
      </c>
      <c r="M7626" s="27" t="s">
        <v>1218</v>
      </c>
      <c r="N7626" s="62" t="s">
        <v>1219</v>
      </c>
      <c r="O7626" s="12">
        <v>1996</v>
      </c>
      <c r="P7626" s="12">
        <v>12</v>
      </c>
      <c r="Q7626" s="12">
        <v>1998</v>
      </c>
      <c r="R7626" s="12">
        <v>2</v>
      </c>
      <c r="S7626" s="27">
        <v>8</v>
      </c>
      <c r="T7626" s="62">
        <v>8</v>
      </c>
      <c r="U7626" s="62">
        <v>16</v>
      </c>
      <c r="V7626" s="62" t="s">
        <v>53</v>
      </c>
      <c r="W7626" s="65" t="s">
        <v>109</v>
      </c>
      <c r="X7626" s="52">
        <v>4</v>
      </c>
      <c r="Y7626" s="63" t="s">
        <v>20</v>
      </c>
      <c r="Z7626" s="63" t="s">
        <v>55</v>
      </c>
      <c r="AA7626" s="62" t="s">
        <v>524</v>
      </c>
      <c r="AB7626" s="62">
        <v>2</v>
      </c>
      <c r="AC7626" s="63" t="s">
        <v>1514</v>
      </c>
      <c r="AD7626" s="63" t="s">
        <v>1665</v>
      </c>
      <c r="AE7626" t="s">
        <v>1513</v>
      </c>
    </row>
    <row r="7627" spans="1:31" ht="15" customHeight="1" x14ac:dyDescent="0.3">
      <c r="A7627" s="62">
        <v>66</v>
      </c>
      <c r="B7627" s="62" t="s">
        <v>35</v>
      </c>
      <c r="C7627" s="64" t="s">
        <v>1217</v>
      </c>
      <c r="D7627" s="34" t="s">
        <v>245</v>
      </c>
      <c r="E7627" s="62">
        <v>1999</v>
      </c>
      <c r="F7627" s="33" t="s">
        <v>1221</v>
      </c>
      <c r="G7627" s="33" t="s">
        <v>1221</v>
      </c>
      <c r="H7627" s="31" t="s">
        <v>1232</v>
      </c>
      <c r="I7627" s="8">
        <v>-19.647500000000001</v>
      </c>
      <c r="J7627" s="40">
        <v>-42.556666665000002</v>
      </c>
      <c r="K7627" s="47" t="s">
        <v>109</v>
      </c>
      <c r="L7627" s="44" t="s">
        <v>110</v>
      </c>
      <c r="M7627" s="27" t="s">
        <v>1218</v>
      </c>
      <c r="N7627" s="62" t="s">
        <v>1219</v>
      </c>
      <c r="O7627" s="12">
        <v>1996</v>
      </c>
      <c r="P7627" s="12">
        <v>12</v>
      </c>
      <c r="Q7627" s="12">
        <v>1998</v>
      </c>
      <c r="R7627" s="12">
        <v>2</v>
      </c>
      <c r="S7627" s="27">
        <v>8</v>
      </c>
      <c r="T7627" s="62">
        <v>8</v>
      </c>
      <c r="U7627" s="62">
        <v>16</v>
      </c>
      <c r="V7627" s="62" t="s">
        <v>53</v>
      </c>
      <c r="W7627" s="65" t="s">
        <v>109</v>
      </c>
      <c r="X7627" s="52">
        <v>4</v>
      </c>
      <c r="Y7627" s="63" t="s">
        <v>20</v>
      </c>
      <c r="Z7627" s="63" t="s">
        <v>55</v>
      </c>
      <c r="AA7627" s="63" t="s">
        <v>496</v>
      </c>
      <c r="AB7627" s="62">
        <v>1</v>
      </c>
      <c r="AC7627" s="63" t="s">
        <v>1514</v>
      </c>
      <c r="AD7627" s="63" t="s">
        <v>1665</v>
      </c>
      <c r="AE7627" t="s">
        <v>1513</v>
      </c>
    </row>
    <row r="7628" spans="1:31" ht="15" customHeight="1" x14ac:dyDescent="0.3">
      <c r="A7628" s="62">
        <v>66</v>
      </c>
      <c r="B7628" s="62" t="s">
        <v>35</v>
      </c>
      <c r="C7628" s="64" t="s">
        <v>1217</v>
      </c>
      <c r="D7628" s="34" t="s">
        <v>245</v>
      </c>
      <c r="E7628" s="62">
        <v>1999</v>
      </c>
      <c r="F7628" s="33" t="s">
        <v>1221</v>
      </c>
      <c r="G7628" s="33" t="s">
        <v>1221</v>
      </c>
      <c r="H7628" s="31" t="s">
        <v>1232</v>
      </c>
      <c r="I7628" s="8">
        <v>-19.647500000000001</v>
      </c>
      <c r="J7628" s="40">
        <v>-42.556666665000002</v>
      </c>
      <c r="K7628" s="47" t="s">
        <v>109</v>
      </c>
      <c r="L7628" s="44" t="s">
        <v>110</v>
      </c>
      <c r="M7628" s="27" t="s">
        <v>1218</v>
      </c>
      <c r="N7628" s="62" t="s">
        <v>1219</v>
      </c>
      <c r="O7628" s="12">
        <v>1996</v>
      </c>
      <c r="P7628" s="12">
        <v>12</v>
      </c>
      <c r="Q7628" s="12">
        <v>1998</v>
      </c>
      <c r="R7628" s="12">
        <v>2</v>
      </c>
      <c r="S7628" s="27">
        <v>8</v>
      </c>
      <c r="T7628" s="62">
        <v>8</v>
      </c>
      <c r="U7628" s="62">
        <v>16</v>
      </c>
      <c r="V7628" s="62" t="s">
        <v>53</v>
      </c>
      <c r="W7628" s="65" t="s">
        <v>109</v>
      </c>
      <c r="X7628" s="52">
        <v>4</v>
      </c>
      <c r="Y7628" s="63" t="s">
        <v>20</v>
      </c>
      <c r="Z7628" s="63" t="s">
        <v>55</v>
      </c>
      <c r="AA7628" s="62" t="s">
        <v>62</v>
      </c>
      <c r="AB7628" s="62">
        <v>1</v>
      </c>
      <c r="AC7628" s="63" t="s">
        <v>1514</v>
      </c>
      <c r="AD7628" s="63" t="s">
        <v>1665</v>
      </c>
      <c r="AE7628" t="s">
        <v>1513</v>
      </c>
    </row>
    <row r="7629" spans="1:31" ht="15" customHeight="1" x14ac:dyDescent="0.3">
      <c r="A7629" s="62">
        <v>66</v>
      </c>
      <c r="B7629" s="62" t="s">
        <v>35</v>
      </c>
      <c r="C7629" s="64" t="s">
        <v>1217</v>
      </c>
      <c r="D7629" s="34" t="s">
        <v>245</v>
      </c>
      <c r="E7629" s="62">
        <v>1999</v>
      </c>
      <c r="F7629" s="33" t="s">
        <v>1221</v>
      </c>
      <c r="G7629" s="33" t="s">
        <v>1221</v>
      </c>
      <c r="H7629" s="31" t="s">
        <v>1232</v>
      </c>
      <c r="I7629" s="8">
        <v>-19.647500000000001</v>
      </c>
      <c r="J7629" s="40">
        <v>-42.556666665000002</v>
      </c>
      <c r="K7629" s="47" t="s">
        <v>109</v>
      </c>
      <c r="L7629" s="44" t="s">
        <v>110</v>
      </c>
      <c r="M7629" s="27" t="s">
        <v>1218</v>
      </c>
      <c r="N7629" s="62" t="s">
        <v>1219</v>
      </c>
      <c r="O7629" s="12">
        <v>1996</v>
      </c>
      <c r="P7629" s="12">
        <v>12</v>
      </c>
      <c r="Q7629" s="12">
        <v>1998</v>
      </c>
      <c r="R7629" s="12">
        <v>2</v>
      </c>
      <c r="S7629" s="27">
        <v>8</v>
      </c>
      <c r="T7629" s="62">
        <v>8</v>
      </c>
      <c r="U7629" s="62">
        <v>16</v>
      </c>
      <c r="V7629" s="62" t="s">
        <v>53</v>
      </c>
      <c r="W7629" s="65" t="s">
        <v>109</v>
      </c>
      <c r="X7629" s="52">
        <v>4</v>
      </c>
      <c r="Y7629" s="63" t="s">
        <v>20</v>
      </c>
      <c r="Z7629" s="63" t="s">
        <v>55</v>
      </c>
      <c r="AA7629" s="62" t="s">
        <v>73</v>
      </c>
      <c r="AB7629" s="62">
        <v>1</v>
      </c>
      <c r="AC7629" s="63" t="s">
        <v>1514</v>
      </c>
      <c r="AD7629" s="63" t="s">
        <v>1665</v>
      </c>
      <c r="AE7629" t="s">
        <v>1513</v>
      </c>
    </row>
    <row r="7630" spans="1:31" ht="15" customHeight="1" x14ac:dyDescent="0.3">
      <c r="A7630" s="62">
        <v>66</v>
      </c>
      <c r="B7630" s="62" t="s">
        <v>35</v>
      </c>
      <c r="C7630" s="64" t="s">
        <v>1217</v>
      </c>
      <c r="D7630" s="34" t="s">
        <v>245</v>
      </c>
      <c r="E7630" s="62">
        <v>1999</v>
      </c>
      <c r="F7630" s="33" t="s">
        <v>1221</v>
      </c>
      <c r="G7630" s="33" t="s">
        <v>1221</v>
      </c>
      <c r="H7630" s="31" t="s">
        <v>1232</v>
      </c>
      <c r="I7630" s="8">
        <v>-19.647500000000001</v>
      </c>
      <c r="J7630" s="40">
        <v>-42.556666665000002</v>
      </c>
      <c r="K7630" s="47" t="s">
        <v>109</v>
      </c>
      <c r="L7630" s="44" t="s">
        <v>110</v>
      </c>
      <c r="M7630" s="27" t="s">
        <v>1218</v>
      </c>
      <c r="N7630" s="62" t="s">
        <v>1219</v>
      </c>
      <c r="O7630" s="12">
        <v>1996</v>
      </c>
      <c r="P7630" s="12">
        <v>12</v>
      </c>
      <c r="Q7630" s="12">
        <v>1998</v>
      </c>
      <c r="R7630" s="12">
        <v>2</v>
      </c>
      <c r="S7630" s="27">
        <v>8</v>
      </c>
      <c r="T7630" s="62">
        <v>8</v>
      </c>
      <c r="U7630" s="62">
        <v>16</v>
      </c>
      <c r="V7630" s="62" t="s">
        <v>53</v>
      </c>
      <c r="W7630" s="65" t="s">
        <v>109</v>
      </c>
      <c r="X7630" s="52">
        <v>4</v>
      </c>
      <c r="Y7630" s="63" t="s">
        <v>20</v>
      </c>
      <c r="Z7630" s="63" t="s">
        <v>55</v>
      </c>
      <c r="AA7630" s="62" t="s">
        <v>1053</v>
      </c>
      <c r="AB7630" s="62">
        <v>1</v>
      </c>
      <c r="AC7630" s="63" t="s">
        <v>1514</v>
      </c>
      <c r="AD7630" s="63" t="s">
        <v>1665</v>
      </c>
      <c r="AE7630" t="s">
        <v>1513</v>
      </c>
    </row>
    <row r="7631" spans="1:31" ht="15" customHeight="1" x14ac:dyDescent="0.3">
      <c r="A7631" s="62">
        <v>66</v>
      </c>
      <c r="B7631" s="62" t="s">
        <v>35</v>
      </c>
      <c r="C7631" s="64" t="s">
        <v>1217</v>
      </c>
      <c r="D7631" s="34" t="s">
        <v>245</v>
      </c>
      <c r="E7631" s="62">
        <v>1999</v>
      </c>
      <c r="F7631" s="33" t="s">
        <v>1221</v>
      </c>
      <c r="G7631" s="33" t="s">
        <v>1221</v>
      </c>
      <c r="H7631" s="31" t="s">
        <v>1232</v>
      </c>
      <c r="I7631" s="8">
        <v>-19.647500000000001</v>
      </c>
      <c r="J7631" s="40">
        <v>-42.556666665000002</v>
      </c>
      <c r="K7631" s="47" t="s">
        <v>109</v>
      </c>
      <c r="L7631" s="44" t="s">
        <v>110</v>
      </c>
      <c r="M7631" s="27" t="s">
        <v>1218</v>
      </c>
      <c r="N7631" s="62" t="s">
        <v>1219</v>
      </c>
      <c r="O7631" s="12">
        <v>1996</v>
      </c>
      <c r="P7631" s="12">
        <v>12</v>
      </c>
      <c r="Q7631" s="12">
        <v>1998</v>
      </c>
      <c r="R7631" s="12">
        <v>2</v>
      </c>
      <c r="S7631" s="27">
        <v>8</v>
      </c>
      <c r="T7631" s="62">
        <v>8</v>
      </c>
      <c r="U7631" s="62">
        <v>16</v>
      </c>
      <c r="V7631" s="62" t="s">
        <v>53</v>
      </c>
      <c r="W7631" s="65" t="s">
        <v>109</v>
      </c>
      <c r="X7631" s="52">
        <v>4</v>
      </c>
      <c r="Y7631" s="63" t="s">
        <v>20</v>
      </c>
      <c r="Z7631" s="63" t="s">
        <v>55</v>
      </c>
      <c r="AA7631" s="63" t="s">
        <v>519</v>
      </c>
      <c r="AB7631" s="62">
        <v>1</v>
      </c>
      <c r="AC7631" s="63" t="s">
        <v>1514</v>
      </c>
      <c r="AD7631" s="63" t="s">
        <v>1665</v>
      </c>
      <c r="AE7631" t="s">
        <v>1513</v>
      </c>
    </row>
    <row r="7632" spans="1:31" ht="15" customHeight="1" x14ac:dyDescent="0.3">
      <c r="A7632" s="62">
        <v>66</v>
      </c>
      <c r="B7632" s="62" t="s">
        <v>35</v>
      </c>
      <c r="C7632" s="64" t="s">
        <v>1217</v>
      </c>
      <c r="D7632" s="34" t="s">
        <v>245</v>
      </c>
      <c r="E7632" s="62">
        <v>1999</v>
      </c>
      <c r="F7632" s="33" t="s">
        <v>1221</v>
      </c>
      <c r="G7632" s="33" t="s">
        <v>1221</v>
      </c>
      <c r="H7632" s="31" t="s">
        <v>1232</v>
      </c>
      <c r="I7632" s="8">
        <v>-19.647500000000001</v>
      </c>
      <c r="J7632" s="40">
        <v>-42.556666665000002</v>
      </c>
      <c r="K7632" s="47" t="s">
        <v>109</v>
      </c>
      <c r="L7632" s="44" t="s">
        <v>110</v>
      </c>
      <c r="M7632" s="27" t="s">
        <v>1218</v>
      </c>
      <c r="N7632" s="62" t="s">
        <v>1219</v>
      </c>
      <c r="O7632" s="12">
        <v>1996</v>
      </c>
      <c r="P7632" s="12">
        <v>12</v>
      </c>
      <c r="Q7632" s="12">
        <v>1998</v>
      </c>
      <c r="R7632" s="12">
        <v>2</v>
      </c>
      <c r="S7632" s="27">
        <v>8</v>
      </c>
      <c r="T7632" s="62">
        <v>8</v>
      </c>
      <c r="U7632" s="62">
        <v>16</v>
      </c>
      <c r="V7632" s="62" t="s">
        <v>53</v>
      </c>
      <c r="W7632" s="65" t="s">
        <v>109</v>
      </c>
      <c r="X7632" s="52">
        <v>4</v>
      </c>
      <c r="Y7632" s="63" t="s">
        <v>20</v>
      </c>
      <c r="Z7632" s="63" t="s">
        <v>55</v>
      </c>
      <c r="AA7632" s="63" t="s">
        <v>859</v>
      </c>
      <c r="AB7632" s="62">
        <v>2</v>
      </c>
      <c r="AC7632" s="63" t="s">
        <v>1514</v>
      </c>
      <c r="AD7632" s="63" t="s">
        <v>1665</v>
      </c>
      <c r="AE7632" t="s">
        <v>1513</v>
      </c>
    </row>
    <row r="7633" spans="1:31" ht="15" customHeight="1" x14ac:dyDescent="0.3">
      <c r="A7633" s="62">
        <v>66</v>
      </c>
      <c r="B7633" s="62" t="s">
        <v>35</v>
      </c>
      <c r="C7633" s="64" t="s">
        <v>1217</v>
      </c>
      <c r="D7633" s="34" t="s">
        <v>245</v>
      </c>
      <c r="E7633" s="62">
        <v>1999</v>
      </c>
      <c r="F7633" s="33" t="s">
        <v>1221</v>
      </c>
      <c r="G7633" s="33" t="s">
        <v>1221</v>
      </c>
      <c r="H7633" s="31" t="s">
        <v>1232</v>
      </c>
      <c r="I7633" s="8">
        <v>-19.647500000000001</v>
      </c>
      <c r="J7633" s="40">
        <v>-42.556666665000002</v>
      </c>
      <c r="K7633" s="47" t="s">
        <v>109</v>
      </c>
      <c r="L7633" s="44" t="s">
        <v>110</v>
      </c>
      <c r="M7633" s="27" t="s">
        <v>1218</v>
      </c>
      <c r="N7633" s="62" t="s">
        <v>1219</v>
      </c>
      <c r="O7633" s="12">
        <v>1996</v>
      </c>
      <c r="P7633" s="12">
        <v>12</v>
      </c>
      <c r="Q7633" s="12">
        <v>1998</v>
      </c>
      <c r="R7633" s="12">
        <v>2</v>
      </c>
      <c r="S7633" s="27">
        <v>8</v>
      </c>
      <c r="T7633" s="62">
        <v>8</v>
      </c>
      <c r="U7633" s="62">
        <v>16</v>
      </c>
      <c r="V7633" s="62" t="s">
        <v>53</v>
      </c>
      <c r="W7633" s="65" t="s">
        <v>109</v>
      </c>
      <c r="X7633" s="52">
        <v>4</v>
      </c>
      <c r="Y7633" s="63" t="s">
        <v>20</v>
      </c>
      <c r="Z7633" s="62" t="s">
        <v>49</v>
      </c>
      <c r="AA7633" s="62" t="s">
        <v>50</v>
      </c>
      <c r="AB7633" s="62">
        <v>0</v>
      </c>
      <c r="AC7633" s="63" t="s">
        <v>1514</v>
      </c>
      <c r="AD7633" s="63" t="s">
        <v>1665</v>
      </c>
      <c r="AE7633" t="s">
        <v>1513</v>
      </c>
    </row>
    <row r="7634" spans="1:31" ht="15" customHeight="1" x14ac:dyDescent="0.3">
      <c r="A7634" s="62">
        <v>66</v>
      </c>
      <c r="B7634" s="62" t="s">
        <v>35</v>
      </c>
      <c r="C7634" s="64" t="s">
        <v>1217</v>
      </c>
      <c r="D7634" s="34" t="s">
        <v>245</v>
      </c>
      <c r="E7634" s="62">
        <v>1999</v>
      </c>
      <c r="F7634" s="33" t="s">
        <v>1221</v>
      </c>
      <c r="G7634" s="33" t="s">
        <v>1221</v>
      </c>
      <c r="H7634" s="31" t="s">
        <v>1232</v>
      </c>
      <c r="I7634" s="8">
        <v>-19.647500000000001</v>
      </c>
      <c r="J7634" s="40">
        <v>-42.556666665000002</v>
      </c>
      <c r="K7634" s="47" t="s">
        <v>109</v>
      </c>
      <c r="L7634" s="44" t="s">
        <v>110</v>
      </c>
      <c r="M7634" s="27" t="s">
        <v>1218</v>
      </c>
      <c r="N7634" s="62" t="s">
        <v>1219</v>
      </c>
      <c r="O7634" s="12">
        <v>1996</v>
      </c>
      <c r="P7634" s="12">
        <v>12</v>
      </c>
      <c r="Q7634" s="12">
        <v>1998</v>
      </c>
      <c r="R7634" s="12">
        <v>2</v>
      </c>
      <c r="S7634" s="27">
        <v>8</v>
      </c>
      <c r="T7634" s="62">
        <v>8</v>
      </c>
      <c r="U7634" s="62">
        <v>16</v>
      </c>
      <c r="V7634" s="62" t="s">
        <v>53</v>
      </c>
      <c r="W7634" s="65" t="s">
        <v>109</v>
      </c>
      <c r="X7634" s="52">
        <v>4</v>
      </c>
      <c r="Y7634" s="63" t="s">
        <v>20</v>
      </c>
      <c r="Z7634" s="62" t="s">
        <v>49</v>
      </c>
      <c r="AA7634" s="62" t="s">
        <v>91</v>
      </c>
      <c r="AB7634" s="62">
        <v>20</v>
      </c>
      <c r="AC7634" s="63" t="s">
        <v>1514</v>
      </c>
      <c r="AD7634" s="63" t="s">
        <v>1665</v>
      </c>
      <c r="AE7634" t="s">
        <v>1513</v>
      </c>
    </row>
    <row r="7635" spans="1:31" ht="15" customHeight="1" x14ac:dyDescent="0.3">
      <c r="A7635" s="62">
        <v>66</v>
      </c>
      <c r="B7635" s="62" t="s">
        <v>35</v>
      </c>
      <c r="C7635" s="64" t="s">
        <v>1217</v>
      </c>
      <c r="D7635" s="34" t="s">
        <v>245</v>
      </c>
      <c r="E7635" s="62">
        <v>1999</v>
      </c>
      <c r="F7635" s="33" t="s">
        <v>1221</v>
      </c>
      <c r="G7635" s="33" t="s">
        <v>1221</v>
      </c>
      <c r="H7635" s="31" t="s">
        <v>1232</v>
      </c>
      <c r="I7635" s="8">
        <v>-19.647500000000001</v>
      </c>
      <c r="J7635" s="40">
        <v>-42.556666665000002</v>
      </c>
      <c r="K7635" s="47" t="s">
        <v>109</v>
      </c>
      <c r="L7635" s="44" t="s">
        <v>110</v>
      </c>
      <c r="M7635" s="27" t="s">
        <v>1218</v>
      </c>
      <c r="N7635" s="62" t="s">
        <v>1219</v>
      </c>
      <c r="O7635" s="12">
        <v>1996</v>
      </c>
      <c r="P7635" s="12">
        <v>12</v>
      </c>
      <c r="Q7635" s="12">
        <v>1998</v>
      </c>
      <c r="R7635" s="12">
        <v>2</v>
      </c>
      <c r="S7635" s="27">
        <v>8</v>
      </c>
      <c r="T7635" s="62">
        <v>8</v>
      </c>
      <c r="U7635" s="62">
        <v>16</v>
      </c>
      <c r="V7635" s="62" t="s">
        <v>53</v>
      </c>
      <c r="W7635" s="65" t="s">
        <v>109</v>
      </c>
      <c r="X7635" s="52">
        <v>4</v>
      </c>
      <c r="Y7635" s="63" t="s">
        <v>20</v>
      </c>
      <c r="Z7635" s="62" t="s">
        <v>49</v>
      </c>
      <c r="AA7635" s="63" t="s">
        <v>1222</v>
      </c>
      <c r="AB7635" s="62">
        <v>0</v>
      </c>
      <c r="AC7635" s="63" t="s">
        <v>1514</v>
      </c>
      <c r="AD7635" s="63" t="s">
        <v>1665</v>
      </c>
      <c r="AE7635" t="s">
        <v>1513</v>
      </c>
    </row>
    <row r="7636" spans="1:31" ht="15" customHeight="1" x14ac:dyDescent="0.3">
      <c r="A7636" s="62">
        <v>66</v>
      </c>
      <c r="B7636" s="62" t="s">
        <v>35</v>
      </c>
      <c r="C7636" s="64" t="s">
        <v>1217</v>
      </c>
      <c r="D7636" s="34" t="s">
        <v>245</v>
      </c>
      <c r="E7636" s="62">
        <v>1999</v>
      </c>
      <c r="F7636" s="33" t="s">
        <v>1221</v>
      </c>
      <c r="G7636" s="33" t="s">
        <v>1221</v>
      </c>
      <c r="H7636" s="31" t="s">
        <v>1232</v>
      </c>
      <c r="I7636" s="8">
        <v>-19.647500000000001</v>
      </c>
      <c r="J7636" s="40">
        <v>-42.556666665000002</v>
      </c>
      <c r="K7636" s="47" t="s">
        <v>109</v>
      </c>
      <c r="L7636" s="44" t="s">
        <v>110</v>
      </c>
      <c r="M7636" s="27" t="s">
        <v>1218</v>
      </c>
      <c r="N7636" s="62" t="s">
        <v>1219</v>
      </c>
      <c r="O7636" s="12">
        <v>1996</v>
      </c>
      <c r="P7636" s="12">
        <v>12</v>
      </c>
      <c r="Q7636" s="12">
        <v>1998</v>
      </c>
      <c r="R7636" s="12">
        <v>2</v>
      </c>
      <c r="S7636" s="27">
        <v>8</v>
      </c>
      <c r="T7636" s="62">
        <v>8</v>
      </c>
      <c r="U7636" s="62">
        <v>16</v>
      </c>
      <c r="V7636" s="62" t="s">
        <v>53</v>
      </c>
      <c r="W7636" s="65" t="s">
        <v>109</v>
      </c>
      <c r="X7636" s="52">
        <v>4</v>
      </c>
      <c r="Y7636" s="63" t="s">
        <v>20</v>
      </c>
      <c r="Z7636" s="62" t="s">
        <v>49</v>
      </c>
      <c r="AA7636" s="63" t="s">
        <v>483</v>
      </c>
      <c r="AB7636" s="62">
        <v>1</v>
      </c>
      <c r="AC7636" s="63" t="s">
        <v>1514</v>
      </c>
      <c r="AD7636" s="63" t="s">
        <v>1665</v>
      </c>
      <c r="AE7636" t="s">
        <v>1513</v>
      </c>
    </row>
    <row r="7637" spans="1:31" ht="15" customHeight="1" x14ac:dyDescent="0.3">
      <c r="A7637" s="62">
        <v>66</v>
      </c>
      <c r="B7637" s="62" t="s">
        <v>35</v>
      </c>
      <c r="C7637" s="64" t="s">
        <v>1217</v>
      </c>
      <c r="D7637" s="34" t="s">
        <v>245</v>
      </c>
      <c r="E7637" s="62">
        <v>1999</v>
      </c>
      <c r="F7637" s="33" t="s">
        <v>1221</v>
      </c>
      <c r="G7637" s="33" t="s">
        <v>1221</v>
      </c>
      <c r="H7637" s="31" t="s">
        <v>1232</v>
      </c>
      <c r="I7637" s="8">
        <v>-19.647500000000001</v>
      </c>
      <c r="J7637" s="40">
        <v>-42.556666665000002</v>
      </c>
      <c r="K7637" s="47" t="s">
        <v>109</v>
      </c>
      <c r="L7637" s="44" t="s">
        <v>110</v>
      </c>
      <c r="M7637" s="27" t="s">
        <v>1218</v>
      </c>
      <c r="N7637" s="62" t="s">
        <v>1219</v>
      </c>
      <c r="O7637" s="12">
        <v>1996</v>
      </c>
      <c r="P7637" s="12">
        <v>12</v>
      </c>
      <c r="Q7637" s="12">
        <v>1998</v>
      </c>
      <c r="R7637" s="12">
        <v>2</v>
      </c>
      <c r="S7637" s="27">
        <v>8</v>
      </c>
      <c r="T7637" s="62">
        <v>8</v>
      </c>
      <c r="U7637" s="62">
        <v>16</v>
      </c>
      <c r="V7637" s="62" t="s">
        <v>53</v>
      </c>
      <c r="W7637" s="65" t="s">
        <v>109</v>
      </c>
      <c r="X7637" s="52">
        <v>4</v>
      </c>
      <c r="Y7637" s="63" t="s">
        <v>20</v>
      </c>
      <c r="Z7637" s="62" t="s">
        <v>49</v>
      </c>
      <c r="AA7637" s="63" t="s">
        <v>275</v>
      </c>
      <c r="AB7637" s="62">
        <v>1</v>
      </c>
      <c r="AC7637" s="63" t="s">
        <v>1514</v>
      </c>
      <c r="AD7637" s="63" t="s">
        <v>1665</v>
      </c>
      <c r="AE7637" t="s">
        <v>1513</v>
      </c>
    </row>
    <row r="7638" spans="1:31" ht="15" customHeight="1" x14ac:dyDescent="0.3">
      <c r="A7638" s="62">
        <v>66</v>
      </c>
      <c r="B7638" s="62" t="s">
        <v>35</v>
      </c>
      <c r="C7638" s="64" t="s">
        <v>1217</v>
      </c>
      <c r="D7638" s="34" t="s">
        <v>245</v>
      </c>
      <c r="E7638" s="62">
        <v>1999</v>
      </c>
      <c r="F7638" s="33" t="s">
        <v>1221</v>
      </c>
      <c r="G7638" s="33" t="s">
        <v>1221</v>
      </c>
      <c r="H7638" s="31" t="s">
        <v>1232</v>
      </c>
      <c r="I7638" s="8">
        <v>-19.647500000000001</v>
      </c>
      <c r="J7638" s="40">
        <v>-42.556666665000002</v>
      </c>
      <c r="K7638" s="47" t="s">
        <v>109</v>
      </c>
      <c r="L7638" s="44" t="s">
        <v>110</v>
      </c>
      <c r="M7638" s="27" t="s">
        <v>1218</v>
      </c>
      <c r="N7638" s="62" t="s">
        <v>1219</v>
      </c>
      <c r="O7638" s="12">
        <v>1996</v>
      </c>
      <c r="P7638" s="12">
        <v>12</v>
      </c>
      <c r="Q7638" s="12">
        <v>1998</v>
      </c>
      <c r="R7638" s="12">
        <v>2</v>
      </c>
      <c r="S7638" s="27">
        <v>8</v>
      </c>
      <c r="T7638" s="62">
        <v>8</v>
      </c>
      <c r="U7638" s="62">
        <v>16</v>
      </c>
      <c r="V7638" s="62" t="s">
        <v>53</v>
      </c>
      <c r="W7638" s="65" t="s">
        <v>109</v>
      </c>
      <c r="X7638" s="52">
        <v>4</v>
      </c>
      <c r="Y7638" s="63" t="s">
        <v>1227</v>
      </c>
      <c r="Z7638" s="63" t="s">
        <v>83</v>
      </c>
      <c r="AA7638" s="63" t="s">
        <v>84</v>
      </c>
      <c r="AB7638" s="62">
        <v>0</v>
      </c>
      <c r="AC7638" s="63" t="s">
        <v>1514</v>
      </c>
      <c r="AD7638" s="63" t="s">
        <v>1665</v>
      </c>
      <c r="AE7638" t="s">
        <v>1513</v>
      </c>
    </row>
    <row r="7639" spans="1:31" ht="15" customHeight="1" x14ac:dyDescent="0.3">
      <c r="A7639" s="62">
        <v>66</v>
      </c>
      <c r="B7639" s="62" t="s">
        <v>35</v>
      </c>
      <c r="C7639" s="64" t="s">
        <v>1217</v>
      </c>
      <c r="D7639" s="34" t="s">
        <v>245</v>
      </c>
      <c r="E7639" s="62">
        <v>1999</v>
      </c>
      <c r="F7639" s="33" t="s">
        <v>1221</v>
      </c>
      <c r="G7639" s="33" t="s">
        <v>1221</v>
      </c>
      <c r="H7639" s="31" t="s">
        <v>1232</v>
      </c>
      <c r="I7639" s="8">
        <v>-19.647500000000001</v>
      </c>
      <c r="J7639" s="40">
        <v>-42.556666665000002</v>
      </c>
      <c r="K7639" s="47" t="s">
        <v>109</v>
      </c>
      <c r="L7639" s="44" t="s">
        <v>110</v>
      </c>
      <c r="M7639" s="27" t="s">
        <v>1218</v>
      </c>
      <c r="N7639" s="62" t="s">
        <v>1219</v>
      </c>
      <c r="O7639" s="12">
        <v>1996</v>
      </c>
      <c r="P7639" s="12">
        <v>12</v>
      </c>
      <c r="Q7639" s="12">
        <v>1998</v>
      </c>
      <c r="R7639" s="12">
        <v>2</v>
      </c>
      <c r="S7639" s="27">
        <v>8</v>
      </c>
      <c r="T7639" s="62">
        <v>8</v>
      </c>
      <c r="U7639" s="62">
        <v>16</v>
      </c>
      <c r="V7639" s="62" t="s">
        <v>53</v>
      </c>
      <c r="W7639" s="65" t="s">
        <v>109</v>
      </c>
      <c r="X7639" s="52">
        <v>4</v>
      </c>
      <c r="Y7639" s="63" t="s">
        <v>1227</v>
      </c>
      <c r="Z7639" s="63" t="s">
        <v>83</v>
      </c>
      <c r="AA7639" s="62" t="s">
        <v>87</v>
      </c>
      <c r="AB7639" s="62">
        <v>0</v>
      </c>
      <c r="AC7639" s="63" t="s">
        <v>1514</v>
      </c>
      <c r="AD7639" s="63" t="s">
        <v>1665</v>
      </c>
      <c r="AE7639" t="s">
        <v>1513</v>
      </c>
    </row>
    <row r="7640" spans="1:31" ht="15" customHeight="1" x14ac:dyDescent="0.3">
      <c r="A7640" s="62">
        <v>66</v>
      </c>
      <c r="B7640" s="62" t="s">
        <v>35</v>
      </c>
      <c r="C7640" s="64" t="s">
        <v>1217</v>
      </c>
      <c r="D7640" s="34" t="s">
        <v>245</v>
      </c>
      <c r="E7640" s="62">
        <v>1999</v>
      </c>
      <c r="F7640" s="33" t="s">
        <v>1221</v>
      </c>
      <c r="G7640" s="33" t="s">
        <v>1221</v>
      </c>
      <c r="H7640" s="31" t="s">
        <v>1232</v>
      </c>
      <c r="I7640" s="8">
        <v>-19.647500000000001</v>
      </c>
      <c r="J7640" s="40">
        <v>-42.556666665000002</v>
      </c>
      <c r="K7640" s="47" t="s">
        <v>109</v>
      </c>
      <c r="L7640" s="44" t="s">
        <v>110</v>
      </c>
      <c r="M7640" s="27" t="s">
        <v>1218</v>
      </c>
      <c r="N7640" s="62" t="s">
        <v>1219</v>
      </c>
      <c r="O7640" s="12">
        <v>1996</v>
      </c>
      <c r="P7640" s="12">
        <v>12</v>
      </c>
      <c r="Q7640" s="12">
        <v>1998</v>
      </c>
      <c r="R7640" s="12">
        <v>2</v>
      </c>
      <c r="S7640" s="27">
        <v>8</v>
      </c>
      <c r="T7640" s="62">
        <v>8</v>
      </c>
      <c r="U7640" s="62">
        <v>16</v>
      </c>
      <c r="V7640" s="62" t="s">
        <v>53</v>
      </c>
      <c r="W7640" s="65" t="s">
        <v>109</v>
      </c>
      <c r="X7640" s="52">
        <v>4</v>
      </c>
      <c r="Y7640" s="63" t="s">
        <v>1227</v>
      </c>
      <c r="Z7640" s="63" t="s">
        <v>55</v>
      </c>
      <c r="AA7640" s="62" t="s">
        <v>1054</v>
      </c>
      <c r="AB7640" s="62">
        <v>0</v>
      </c>
      <c r="AC7640" s="63" t="s">
        <v>1514</v>
      </c>
      <c r="AD7640" s="63" t="s">
        <v>1665</v>
      </c>
      <c r="AE7640" t="s">
        <v>1513</v>
      </c>
    </row>
    <row r="7641" spans="1:31" ht="15" customHeight="1" x14ac:dyDescent="0.3">
      <c r="A7641" s="62">
        <v>66</v>
      </c>
      <c r="B7641" s="62" t="s">
        <v>35</v>
      </c>
      <c r="C7641" s="64" t="s">
        <v>1217</v>
      </c>
      <c r="D7641" s="34" t="s">
        <v>245</v>
      </c>
      <c r="E7641" s="62">
        <v>1999</v>
      </c>
      <c r="F7641" s="33" t="s">
        <v>1221</v>
      </c>
      <c r="G7641" s="33" t="s">
        <v>1221</v>
      </c>
      <c r="H7641" s="31" t="s">
        <v>1232</v>
      </c>
      <c r="I7641" s="8">
        <v>-19.647500000000001</v>
      </c>
      <c r="J7641" s="40">
        <v>-42.556666665000002</v>
      </c>
      <c r="K7641" s="47" t="s">
        <v>109</v>
      </c>
      <c r="L7641" s="44" t="s">
        <v>110</v>
      </c>
      <c r="M7641" s="27" t="s">
        <v>1218</v>
      </c>
      <c r="N7641" s="62" t="s">
        <v>1219</v>
      </c>
      <c r="O7641" s="12">
        <v>1996</v>
      </c>
      <c r="P7641" s="12">
        <v>12</v>
      </c>
      <c r="Q7641" s="12">
        <v>1998</v>
      </c>
      <c r="R7641" s="12">
        <v>2</v>
      </c>
      <c r="S7641" s="27">
        <v>8</v>
      </c>
      <c r="T7641" s="62">
        <v>8</v>
      </c>
      <c r="U7641" s="62">
        <v>16</v>
      </c>
      <c r="V7641" s="62" t="s">
        <v>53</v>
      </c>
      <c r="W7641" s="65" t="s">
        <v>109</v>
      </c>
      <c r="X7641" s="52">
        <v>4</v>
      </c>
      <c r="Y7641" s="63" t="s">
        <v>1227</v>
      </c>
      <c r="Z7641" s="63" t="s">
        <v>55</v>
      </c>
      <c r="AA7641" s="62" t="s">
        <v>524</v>
      </c>
      <c r="AB7641" s="62">
        <v>0</v>
      </c>
      <c r="AC7641" s="63" t="s">
        <v>1514</v>
      </c>
      <c r="AD7641" s="63" t="s">
        <v>1665</v>
      </c>
      <c r="AE7641" t="s">
        <v>1513</v>
      </c>
    </row>
    <row r="7642" spans="1:31" ht="15" customHeight="1" x14ac:dyDescent="0.3">
      <c r="A7642" s="62">
        <v>66</v>
      </c>
      <c r="B7642" s="62" t="s">
        <v>35</v>
      </c>
      <c r="C7642" s="64" t="s">
        <v>1217</v>
      </c>
      <c r="D7642" s="34" t="s">
        <v>245</v>
      </c>
      <c r="E7642" s="62">
        <v>1999</v>
      </c>
      <c r="F7642" s="33" t="s">
        <v>1221</v>
      </c>
      <c r="G7642" s="33" t="s">
        <v>1221</v>
      </c>
      <c r="H7642" s="31" t="s">
        <v>1232</v>
      </c>
      <c r="I7642" s="8">
        <v>-19.647500000000001</v>
      </c>
      <c r="J7642" s="40">
        <v>-42.556666665000002</v>
      </c>
      <c r="K7642" s="47" t="s">
        <v>109</v>
      </c>
      <c r="L7642" s="44" t="s">
        <v>110</v>
      </c>
      <c r="M7642" s="27" t="s">
        <v>1218</v>
      </c>
      <c r="N7642" s="62" t="s">
        <v>1219</v>
      </c>
      <c r="O7642" s="12">
        <v>1996</v>
      </c>
      <c r="P7642" s="12">
        <v>12</v>
      </c>
      <c r="Q7642" s="12">
        <v>1998</v>
      </c>
      <c r="R7642" s="12">
        <v>2</v>
      </c>
      <c r="S7642" s="27">
        <v>8</v>
      </c>
      <c r="T7642" s="62">
        <v>8</v>
      </c>
      <c r="U7642" s="62">
        <v>16</v>
      </c>
      <c r="V7642" s="62" t="s">
        <v>53</v>
      </c>
      <c r="W7642" s="65" t="s">
        <v>109</v>
      </c>
      <c r="X7642" s="52">
        <v>4</v>
      </c>
      <c r="Y7642" s="63" t="s">
        <v>1227</v>
      </c>
      <c r="Z7642" s="63" t="s">
        <v>55</v>
      </c>
      <c r="AA7642" s="63" t="s">
        <v>496</v>
      </c>
      <c r="AB7642" s="62">
        <v>0</v>
      </c>
      <c r="AC7642" s="63" t="s">
        <v>1514</v>
      </c>
      <c r="AD7642" s="63" t="s">
        <v>1665</v>
      </c>
      <c r="AE7642" t="s">
        <v>1513</v>
      </c>
    </row>
    <row r="7643" spans="1:31" ht="15" customHeight="1" x14ac:dyDescent="0.3">
      <c r="A7643" s="62">
        <v>66</v>
      </c>
      <c r="B7643" s="62" t="s">
        <v>35</v>
      </c>
      <c r="C7643" s="64" t="s">
        <v>1217</v>
      </c>
      <c r="D7643" s="34" t="s">
        <v>245</v>
      </c>
      <c r="E7643" s="62">
        <v>1999</v>
      </c>
      <c r="F7643" s="33" t="s">
        <v>1221</v>
      </c>
      <c r="G7643" s="33" t="s">
        <v>1221</v>
      </c>
      <c r="H7643" s="31" t="s">
        <v>1232</v>
      </c>
      <c r="I7643" s="8">
        <v>-19.647500000000001</v>
      </c>
      <c r="J7643" s="40">
        <v>-42.556666665000002</v>
      </c>
      <c r="K7643" s="47" t="s">
        <v>109</v>
      </c>
      <c r="L7643" s="44" t="s">
        <v>110</v>
      </c>
      <c r="M7643" s="27" t="s">
        <v>1218</v>
      </c>
      <c r="N7643" s="62" t="s">
        <v>1219</v>
      </c>
      <c r="O7643" s="12">
        <v>1996</v>
      </c>
      <c r="P7643" s="12">
        <v>12</v>
      </c>
      <c r="Q7643" s="12">
        <v>1998</v>
      </c>
      <c r="R7643" s="12">
        <v>2</v>
      </c>
      <c r="S7643" s="27">
        <v>8</v>
      </c>
      <c r="T7643" s="62">
        <v>8</v>
      </c>
      <c r="U7643" s="62">
        <v>16</v>
      </c>
      <c r="V7643" s="62" t="s">
        <v>53</v>
      </c>
      <c r="W7643" s="65" t="s">
        <v>109</v>
      </c>
      <c r="X7643" s="52">
        <v>4</v>
      </c>
      <c r="Y7643" s="63" t="s">
        <v>1227</v>
      </c>
      <c r="Z7643" s="63" t="s">
        <v>55</v>
      </c>
      <c r="AA7643" s="62" t="s">
        <v>62</v>
      </c>
      <c r="AB7643" s="62">
        <v>0</v>
      </c>
      <c r="AC7643" s="63" t="s">
        <v>1514</v>
      </c>
      <c r="AD7643" s="63" t="s">
        <v>1665</v>
      </c>
      <c r="AE7643" t="s">
        <v>1513</v>
      </c>
    </row>
    <row r="7644" spans="1:31" ht="15" customHeight="1" x14ac:dyDescent="0.3">
      <c r="A7644" s="62">
        <v>66</v>
      </c>
      <c r="B7644" s="62" t="s">
        <v>35</v>
      </c>
      <c r="C7644" s="64" t="s">
        <v>1217</v>
      </c>
      <c r="D7644" s="34" t="s">
        <v>245</v>
      </c>
      <c r="E7644" s="62">
        <v>1999</v>
      </c>
      <c r="F7644" s="33" t="s">
        <v>1221</v>
      </c>
      <c r="G7644" s="33" t="s">
        <v>1221</v>
      </c>
      <c r="H7644" s="31" t="s">
        <v>1232</v>
      </c>
      <c r="I7644" s="8">
        <v>-19.647500000000001</v>
      </c>
      <c r="J7644" s="40">
        <v>-42.556666665000002</v>
      </c>
      <c r="K7644" s="47" t="s">
        <v>109</v>
      </c>
      <c r="L7644" s="44" t="s">
        <v>110</v>
      </c>
      <c r="M7644" s="27" t="s">
        <v>1218</v>
      </c>
      <c r="N7644" s="62" t="s">
        <v>1219</v>
      </c>
      <c r="O7644" s="12">
        <v>1996</v>
      </c>
      <c r="P7644" s="12">
        <v>12</v>
      </c>
      <c r="Q7644" s="12">
        <v>1998</v>
      </c>
      <c r="R7644" s="12">
        <v>2</v>
      </c>
      <c r="S7644" s="27">
        <v>8</v>
      </c>
      <c r="T7644" s="62">
        <v>8</v>
      </c>
      <c r="U7644" s="62">
        <v>16</v>
      </c>
      <c r="V7644" s="62" t="s">
        <v>53</v>
      </c>
      <c r="W7644" s="65" t="s">
        <v>109</v>
      </c>
      <c r="X7644" s="52">
        <v>4</v>
      </c>
      <c r="Y7644" s="63" t="s">
        <v>1227</v>
      </c>
      <c r="Z7644" s="63" t="s">
        <v>55</v>
      </c>
      <c r="AA7644" s="62" t="s">
        <v>73</v>
      </c>
      <c r="AB7644" s="62">
        <v>0</v>
      </c>
      <c r="AC7644" s="63" t="s">
        <v>1514</v>
      </c>
      <c r="AD7644" s="63" t="s">
        <v>1665</v>
      </c>
      <c r="AE7644" t="s">
        <v>1513</v>
      </c>
    </row>
    <row r="7645" spans="1:31" ht="15" customHeight="1" x14ac:dyDescent="0.3">
      <c r="A7645" s="62">
        <v>66</v>
      </c>
      <c r="B7645" s="62" t="s">
        <v>35</v>
      </c>
      <c r="C7645" s="64" t="s">
        <v>1217</v>
      </c>
      <c r="D7645" s="34" t="s">
        <v>245</v>
      </c>
      <c r="E7645" s="62">
        <v>1999</v>
      </c>
      <c r="F7645" s="33" t="s">
        <v>1221</v>
      </c>
      <c r="G7645" s="33" t="s">
        <v>1221</v>
      </c>
      <c r="H7645" s="31" t="s">
        <v>1232</v>
      </c>
      <c r="I7645" s="8">
        <v>-19.647500000000001</v>
      </c>
      <c r="J7645" s="40">
        <v>-42.556666665000002</v>
      </c>
      <c r="K7645" s="47" t="s">
        <v>109</v>
      </c>
      <c r="L7645" s="44" t="s">
        <v>110</v>
      </c>
      <c r="M7645" s="27" t="s">
        <v>1218</v>
      </c>
      <c r="N7645" s="62" t="s">
        <v>1219</v>
      </c>
      <c r="O7645" s="12">
        <v>1996</v>
      </c>
      <c r="P7645" s="12">
        <v>12</v>
      </c>
      <c r="Q7645" s="12">
        <v>1998</v>
      </c>
      <c r="R7645" s="12">
        <v>2</v>
      </c>
      <c r="S7645" s="27">
        <v>8</v>
      </c>
      <c r="T7645" s="62">
        <v>8</v>
      </c>
      <c r="U7645" s="62">
        <v>16</v>
      </c>
      <c r="V7645" s="62" t="s">
        <v>53</v>
      </c>
      <c r="W7645" s="65" t="s">
        <v>109</v>
      </c>
      <c r="X7645" s="52">
        <v>4</v>
      </c>
      <c r="Y7645" s="63" t="s">
        <v>1227</v>
      </c>
      <c r="Z7645" s="63" t="s">
        <v>55</v>
      </c>
      <c r="AA7645" s="62" t="s">
        <v>1053</v>
      </c>
      <c r="AB7645" s="62">
        <v>0</v>
      </c>
      <c r="AC7645" s="63" t="s">
        <v>1514</v>
      </c>
      <c r="AD7645" s="63" t="s">
        <v>1665</v>
      </c>
      <c r="AE7645" t="s">
        <v>1513</v>
      </c>
    </row>
    <row r="7646" spans="1:31" ht="15" customHeight="1" x14ac:dyDescent="0.3">
      <c r="A7646" s="62">
        <v>66</v>
      </c>
      <c r="B7646" s="62" t="s">
        <v>35</v>
      </c>
      <c r="C7646" s="64" t="s">
        <v>1217</v>
      </c>
      <c r="D7646" s="34" t="s">
        <v>245</v>
      </c>
      <c r="E7646" s="62">
        <v>1999</v>
      </c>
      <c r="F7646" s="33" t="s">
        <v>1221</v>
      </c>
      <c r="G7646" s="33" t="s">
        <v>1221</v>
      </c>
      <c r="H7646" s="31" t="s">
        <v>1232</v>
      </c>
      <c r="I7646" s="8">
        <v>-19.647500000000001</v>
      </c>
      <c r="J7646" s="40">
        <v>-42.556666665000002</v>
      </c>
      <c r="K7646" s="47" t="s">
        <v>109</v>
      </c>
      <c r="L7646" s="44" t="s">
        <v>110</v>
      </c>
      <c r="M7646" s="27" t="s">
        <v>1218</v>
      </c>
      <c r="N7646" s="62" t="s">
        <v>1219</v>
      </c>
      <c r="O7646" s="12">
        <v>1996</v>
      </c>
      <c r="P7646" s="12">
        <v>12</v>
      </c>
      <c r="Q7646" s="12">
        <v>1998</v>
      </c>
      <c r="R7646" s="12">
        <v>2</v>
      </c>
      <c r="S7646" s="27">
        <v>8</v>
      </c>
      <c r="T7646" s="62">
        <v>8</v>
      </c>
      <c r="U7646" s="62">
        <v>16</v>
      </c>
      <c r="V7646" s="62" t="s">
        <v>53</v>
      </c>
      <c r="W7646" s="65" t="s">
        <v>109</v>
      </c>
      <c r="X7646" s="52">
        <v>4</v>
      </c>
      <c r="Y7646" s="63" t="s">
        <v>1227</v>
      </c>
      <c r="Z7646" s="63" t="s">
        <v>55</v>
      </c>
      <c r="AA7646" s="63" t="s">
        <v>519</v>
      </c>
      <c r="AB7646" s="62">
        <v>0</v>
      </c>
      <c r="AC7646" s="63" t="s">
        <v>1514</v>
      </c>
      <c r="AD7646" s="63" t="s">
        <v>1665</v>
      </c>
      <c r="AE7646" t="s">
        <v>1513</v>
      </c>
    </row>
    <row r="7647" spans="1:31" ht="15" customHeight="1" x14ac:dyDescent="0.3">
      <c r="A7647" s="62">
        <v>66</v>
      </c>
      <c r="B7647" s="62" t="s">
        <v>35</v>
      </c>
      <c r="C7647" s="64" t="s">
        <v>1217</v>
      </c>
      <c r="D7647" s="34" t="s">
        <v>245</v>
      </c>
      <c r="E7647" s="62">
        <v>1999</v>
      </c>
      <c r="F7647" s="33" t="s">
        <v>1221</v>
      </c>
      <c r="G7647" s="33" t="s">
        <v>1221</v>
      </c>
      <c r="H7647" s="31" t="s">
        <v>1232</v>
      </c>
      <c r="I7647" s="8">
        <v>-19.647500000000001</v>
      </c>
      <c r="J7647" s="40">
        <v>-42.556666665000002</v>
      </c>
      <c r="K7647" s="47" t="s">
        <v>109</v>
      </c>
      <c r="L7647" s="44" t="s">
        <v>110</v>
      </c>
      <c r="M7647" s="27" t="s">
        <v>1218</v>
      </c>
      <c r="N7647" s="62" t="s">
        <v>1219</v>
      </c>
      <c r="O7647" s="12">
        <v>1996</v>
      </c>
      <c r="P7647" s="12">
        <v>12</v>
      </c>
      <c r="Q7647" s="12">
        <v>1998</v>
      </c>
      <c r="R7647" s="12">
        <v>2</v>
      </c>
      <c r="S7647" s="27">
        <v>8</v>
      </c>
      <c r="T7647" s="62">
        <v>8</v>
      </c>
      <c r="U7647" s="62">
        <v>16</v>
      </c>
      <c r="V7647" s="62" t="s">
        <v>53</v>
      </c>
      <c r="W7647" s="65" t="s">
        <v>109</v>
      </c>
      <c r="X7647" s="52">
        <v>4</v>
      </c>
      <c r="Y7647" s="63" t="s">
        <v>1227</v>
      </c>
      <c r="Z7647" s="63" t="s">
        <v>55</v>
      </c>
      <c r="AA7647" s="63" t="s">
        <v>859</v>
      </c>
      <c r="AB7647" s="62">
        <v>0</v>
      </c>
      <c r="AC7647" s="63" t="s">
        <v>1514</v>
      </c>
      <c r="AD7647" s="63" t="s">
        <v>1665</v>
      </c>
      <c r="AE7647" t="s">
        <v>1513</v>
      </c>
    </row>
    <row r="7648" spans="1:31" ht="15" customHeight="1" x14ac:dyDescent="0.3">
      <c r="A7648" s="62">
        <v>66</v>
      </c>
      <c r="B7648" s="62" t="s">
        <v>35</v>
      </c>
      <c r="C7648" s="64" t="s">
        <v>1217</v>
      </c>
      <c r="D7648" s="34" t="s">
        <v>245</v>
      </c>
      <c r="E7648" s="62">
        <v>1999</v>
      </c>
      <c r="F7648" s="33" t="s">
        <v>1221</v>
      </c>
      <c r="G7648" s="33" t="s">
        <v>1221</v>
      </c>
      <c r="H7648" s="31" t="s">
        <v>1232</v>
      </c>
      <c r="I7648" s="8">
        <v>-19.647500000000001</v>
      </c>
      <c r="J7648" s="40">
        <v>-42.556666665000002</v>
      </c>
      <c r="K7648" s="47" t="s">
        <v>109</v>
      </c>
      <c r="L7648" s="44" t="s">
        <v>110</v>
      </c>
      <c r="M7648" s="27" t="s">
        <v>1218</v>
      </c>
      <c r="N7648" s="62" t="s">
        <v>1219</v>
      </c>
      <c r="O7648" s="12">
        <v>1996</v>
      </c>
      <c r="P7648" s="12">
        <v>12</v>
      </c>
      <c r="Q7648" s="12">
        <v>1998</v>
      </c>
      <c r="R7648" s="12">
        <v>2</v>
      </c>
      <c r="S7648" s="27">
        <v>8</v>
      </c>
      <c r="T7648" s="62">
        <v>8</v>
      </c>
      <c r="U7648" s="62">
        <v>16</v>
      </c>
      <c r="V7648" s="62" t="s">
        <v>53</v>
      </c>
      <c r="W7648" s="65" t="s">
        <v>109</v>
      </c>
      <c r="X7648" s="52">
        <v>4</v>
      </c>
      <c r="Y7648" s="63" t="s">
        <v>1227</v>
      </c>
      <c r="Z7648" s="62" t="s">
        <v>49</v>
      </c>
      <c r="AA7648" s="62" t="s">
        <v>50</v>
      </c>
      <c r="AB7648" s="62">
        <v>0</v>
      </c>
      <c r="AC7648" s="63" t="s">
        <v>1514</v>
      </c>
      <c r="AD7648" s="63" t="s">
        <v>1665</v>
      </c>
      <c r="AE7648" t="s">
        <v>1513</v>
      </c>
    </row>
    <row r="7649" spans="1:31" ht="15" customHeight="1" x14ac:dyDescent="0.3">
      <c r="A7649" s="62">
        <v>66</v>
      </c>
      <c r="B7649" s="62" t="s">
        <v>35</v>
      </c>
      <c r="C7649" s="64" t="s">
        <v>1217</v>
      </c>
      <c r="D7649" s="34" t="s">
        <v>245</v>
      </c>
      <c r="E7649" s="62">
        <v>1999</v>
      </c>
      <c r="F7649" s="33" t="s">
        <v>1221</v>
      </c>
      <c r="G7649" s="33" t="s">
        <v>1221</v>
      </c>
      <c r="H7649" s="31" t="s">
        <v>1232</v>
      </c>
      <c r="I7649" s="8">
        <v>-19.647500000000001</v>
      </c>
      <c r="J7649" s="40">
        <v>-42.556666665000002</v>
      </c>
      <c r="K7649" s="47" t="s">
        <v>109</v>
      </c>
      <c r="L7649" s="44" t="s">
        <v>110</v>
      </c>
      <c r="M7649" s="27" t="s">
        <v>1218</v>
      </c>
      <c r="N7649" s="62" t="s">
        <v>1219</v>
      </c>
      <c r="O7649" s="12">
        <v>1996</v>
      </c>
      <c r="P7649" s="12">
        <v>12</v>
      </c>
      <c r="Q7649" s="12">
        <v>1998</v>
      </c>
      <c r="R7649" s="12">
        <v>2</v>
      </c>
      <c r="S7649" s="27">
        <v>8</v>
      </c>
      <c r="T7649" s="62">
        <v>8</v>
      </c>
      <c r="U7649" s="62">
        <v>16</v>
      </c>
      <c r="V7649" s="62" t="s">
        <v>53</v>
      </c>
      <c r="W7649" s="65" t="s">
        <v>109</v>
      </c>
      <c r="X7649" s="52">
        <v>4</v>
      </c>
      <c r="Y7649" s="63" t="s">
        <v>1227</v>
      </c>
      <c r="Z7649" s="62" t="s">
        <v>49</v>
      </c>
      <c r="AA7649" s="62" t="s">
        <v>91</v>
      </c>
      <c r="AB7649" s="62">
        <v>0</v>
      </c>
      <c r="AC7649" s="63" t="s">
        <v>1514</v>
      </c>
      <c r="AD7649" s="63" t="s">
        <v>1665</v>
      </c>
      <c r="AE7649" t="s">
        <v>1513</v>
      </c>
    </row>
    <row r="7650" spans="1:31" ht="15" customHeight="1" x14ac:dyDescent="0.3">
      <c r="A7650" s="62">
        <v>66</v>
      </c>
      <c r="B7650" s="62" t="s">
        <v>35</v>
      </c>
      <c r="C7650" s="64" t="s">
        <v>1217</v>
      </c>
      <c r="D7650" s="34" t="s">
        <v>245</v>
      </c>
      <c r="E7650" s="62">
        <v>1999</v>
      </c>
      <c r="F7650" s="33" t="s">
        <v>1221</v>
      </c>
      <c r="G7650" s="33" t="s">
        <v>1221</v>
      </c>
      <c r="H7650" s="31" t="s">
        <v>1232</v>
      </c>
      <c r="I7650" s="8">
        <v>-19.647500000000001</v>
      </c>
      <c r="J7650" s="40">
        <v>-42.556666665000002</v>
      </c>
      <c r="K7650" s="47" t="s">
        <v>109</v>
      </c>
      <c r="L7650" s="44" t="s">
        <v>110</v>
      </c>
      <c r="M7650" s="27" t="s">
        <v>1218</v>
      </c>
      <c r="N7650" s="62" t="s">
        <v>1219</v>
      </c>
      <c r="O7650" s="12">
        <v>1996</v>
      </c>
      <c r="P7650" s="12">
        <v>12</v>
      </c>
      <c r="Q7650" s="12">
        <v>1998</v>
      </c>
      <c r="R7650" s="12">
        <v>2</v>
      </c>
      <c r="S7650" s="27">
        <v>8</v>
      </c>
      <c r="T7650" s="62">
        <v>8</v>
      </c>
      <c r="U7650" s="62">
        <v>16</v>
      </c>
      <c r="V7650" s="62" t="s">
        <v>53</v>
      </c>
      <c r="W7650" s="65" t="s">
        <v>109</v>
      </c>
      <c r="X7650" s="52">
        <v>4</v>
      </c>
      <c r="Y7650" s="63" t="s">
        <v>1227</v>
      </c>
      <c r="Z7650" s="62" t="s">
        <v>49</v>
      </c>
      <c r="AA7650" s="63" t="s">
        <v>1222</v>
      </c>
      <c r="AB7650" s="62">
        <v>0</v>
      </c>
      <c r="AC7650" s="63" t="s">
        <v>1514</v>
      </c>
      <c r="AD7650" s="63" t="s">
        <v>1665</v>
      </c>
      <c r="AE7650" t="s">
        <v>1513</v>
      </c>
    </row>
    <row r="7651" spans="1:31" ht="15" customHeight="1" x14ac:dyDescent="0.3">
      <c r="A7651" s="62">
        <v>66</v>
      </c>
      <c r="B7651" s="62" t="s">
        <v>35</v>
      </c>
      <c r="C7651" s="64" t="s">
        <v>1217</v>
      </c>
      <c r="D7651" s="34" t="s">
        <v>245</v>
      </c>
      <c r="E7651" s="62">
        <v>1999</v>
      </c>
      <c r="F7651" s="33" t="s">
        <v>1221</v>
      </c>
      <c r="G7651" s="33" t="s">
        <v>1221</v>
      </c>
      <c r="H7651" s="31" t="s">
        <v>1232</v>
      </c>
      <c r="I7651" s="8">
        <v>-19.647500000000001</v>
      </c>
      <c r="J7651" s="40">
        <v>-42.556666665000002</v>
      </c>
      <c r="K7651" s="47" t="s">
        <v>109</v>
      </c>
      <c r="L7651" s="44" t="s">
        <v>110</v>
      </c>
      <c r="M7651" s="27" t="s">
        <v>1218</v>
      </c>
      <c r="N7651" s="62" t="s">
        <v>1219</v>
      </c>
      <c r="O7651" s="12">
        <v>1996</v>
      </c>
      <c r="P7651" s="12">
        <v>12</v>
      </c>
      <c r="Q7651" s="12">
        <v>1998</v>
      </c>
      <c r="R7651" s="12">
        <v>2</v>
      </c>
      <c r="S7651" s="27">
        <v>8</v>
      </c>
      <c r="T7651" s="62">
        <v>8</v>
      </c>
      <c r="U7651" s="62">
        <v>16</v>
      </c>
      <c r="V7651" s="62" t="s">
        <v>53</v>
      </c>
      <c r="W7651" s="65" t="s">
        <v>109</v>
      </c>
      <c r="X7651" s="52">
        <v>4</v>
      </c>
      <c r="Y7651" s="63" t="s">
        <v>1227</v>
      </c>
      <c r="Z7651" s="62" t="s">
        <v>49</v>
      </c>
      <c r="AA7651" s="63" t="s">
        <v>483</v>
      </c>
      <c r="AB7651" s="62">
        <v>0</v>
      </c>
      <c r="AC7651" s="63" t="s">
        <v>1514</v>
      </c>
      <c r="AD7651" s="63" t="s">
        <v>1665</v>
      </c>
      <c r="AE7651" t="s">
        <v>1513</v>
      </c>
    </row>
    <row r="7652" spans="1:31" ht="15" customHeight="1" x14ac:dyDescent="0.3">
      <c r="A7652" s="62">
        <v>66</v>
      </c>
      <c r="B7652" s="62" t="s">
        <v>35</v>
      </c>
      <c r="C7652" s="64" t="s">
        <v>1217</v>
      </c>
      <c r="D7652" s="34" t="s">
        <v>245</v>
      </c>
      <c r="E7652" s="62">
        <v>1999</v>
      </c>
      <c r="F7652" s="33" t="s">
        <v>1221</v>
      </c>
      <c r="G7652" s="33" t="s">
        <v>1221</v>
      </c>
      <c r="H7652" s="31" t="s">
        <v>1232</v>
      </c>
      <c r="I7652" s="8">
        <v>-19.647500000000001</v>
      </c>
      <c r="J7652" s="40">
        <v>-42.556666665000002</v>
      </c>
      <c r="K7652" s="47" t="s">
        <v>109</v>
      </c>
      <c r="L7652" s="44" t="s">
        <v>110</v>
      </c>
      <c r="M7652" s="27" t="s">
        <v>1218</v>
      </c>
      <c r="N7652" s="62" t="s">
        <v>1219</v>
      </c>
      <c r="O7652" s="12">
        <v>1996</v>
      </c>
      <c r="P7652" s="12">
        <v>12</v>
      </c>
      <c r="Q7652" s="12">
        <v>1998</v>
      </c>
      <c r="R7652" s="12">
        <v>2</v>
      </c>
      <c r="S7652" s="27">
        <v>8</v>
      </c>
      <c r="T7652" s="62">
        <v>8</v>
      </c>
      <c r="U7652" s="62">
        <v>16</v>
      </c>
      <c r="V7652" s="62" t="s">
        <v>53</v>
      </c>
      <c r="W7652" s="65" t="s">
        <v>109</v>
      </c>
      <c r="X7652" s="52">
        <v>4</v>
      </c>
      <c r="Y7652" s="63" t="s">
        <v>1227</v>
      </c>
      <c r="Z7652" s="62" t="s">
        <v>49</v>
      </c>
      <c r="AA7652" s="63" t="s">
        <v>275</v>
      </c>
      <c r="AB7652" s="62">
        <v>0</v>
      </c>
      <c r="AC7652" s="63" t="s">
        <v>1514</v>
      </c>
      <c r="AD7652" s="63" t="s">
        <v>1665</v>
      </c>
      <c r="AE7652" t="s">
        <v>1513</v>
      </c>
    </row>
    <row r="7653" spans="1:31" ht="15" customHeight="1" x14ac:dyDescent="0.3">
      <c r="A7653" s="62">
        <v>66</v>
      </c>
      <c r="B7653" s="62" t="s">
        <v>35</v>
      </c>
      <c r="C7653" s="64" t="s">
        <v>1217</v>
      </c>
      <c r="D7653" s="34" t="s">
        <v>245</v>
      </c>
      <c r="E7653" s="62">
        <v>1999</v>
      </c>
      <c r="F7653" s="33" t="s">
        <v>1221</v>
      </c>
      <c r="G7653" s="33" t="s">
        <v>1221</v>
      </c>
      <c r="H7653" s="31" t="s">
        <v>1232</v>
      </c>
      <c r="I7653" s="8">
        <v>-19.647500000000001</v>
      </c>
      <c r="J7653" s="40">
        <v>-42.556666665000002</v>
      </c>
      <c r="K7653" s="47" t="s">
        <v>109</v>
      </c>
      <c r="L7653" s="44" t="s">
        <v>110</v>
      </c>
      <c r="M7653" s="27" t="s">
        <v>1218</v>
      </c>
      <c r="N7653" s="62" t="s">
        <v>1219</v>
      </c>
      <c r="O7653" s="12">
        <v>1996</v>
      </c>
      <c r="P7653" s="12">
        <v>12</v>
      </c>
      <c r="Q7653" s="12">
        <v>1998</v>
      </c>
      <c r="R7653" s="12">
        <v>2</v>
      </c>
      <c r="S7653" s="27">
        <v>8</v>
      </c>
      <c r="T7653" s="62">
        <v>8</v>
      </c>
      <c r="U7653" s="62">
        <v>16</v>
      </c>
      <c r="V7653" s="62" t="s">
        <v>53</v>
      </c>
      <c r="W7653" s="65" t="s">
        <v>109</v>
      </c>
      <c r="X7653" s="52">
        <v>4</v>
      </c>
      <c r="Y7653" s="63" t="s">
        <v>1228</v>
      </c>
      <c r="Z7653" s="63" t="s">
        <v>83</v>
      </c>
      <c r="AA7653" s="63" t="s">
        <v>84</v>
      </c>
      <c r="AB7653" s="62">
        <v>0</v>
      </c>
      <c r="AC7653" s="63" t="s">
        <v>1514</v>
      </c>
      <c r="AD7653" s="63" t="s">
        <v>1665</v>
      </c>
      <c r="AE7653" t="s">
        <v>1513</v>
      </c>
    </row>
    <row r="7654" spans="1:31" ht="15" customHeight="1" x14ac:dyDescent="0.3">
      <c r="A7654" s="62">
        <v>66</v>
      </c>
      <c r="B7654" s="62" t="s">
        <v>35</v>
      </c>
      <c r="C7654" s="64" t="s">
        <v>1217</v>
      </c>
      <c r="D7654" s="34" t="s">
        <v>245</v>
      </c>
      <c r="E7654" s="62">
        <v>1999</v>
      </c>
      <c r="F7654" s="33" t="s">
        <v>1221</v>
      </c>
      <c r="G7654" s="33" t="s">
        <v>1221</v>
      </c>
      <c r="H7654" s="31" t="s">
        <v>1232</v>
      </c>
      <c r="I7654" s="8">
        <v>-19.647500000000001</v>
      </c>
      <c r="J7654" s="40">
        <v>-42.556666665000002</v>
      </c>
      <c r="K7654" s="47" t="s">
        <v>109</v>
      </c>
      <c r="L7654" s="44" t="s">
        <v>110</v>
      </c>
      <c r="M7654" s="27" t="s">
        <v>1218</v>
      </c>
      <c r="N7654" s="62" t="s">
        <v>1219</v>
      </c>
      <c r="O7654" s="12">
        <v>1996</v>
      </c>
      <c r="P7654" s="12">
        <v>12</v>
      </c>
      <c r="Q7654" s="12">
        <v>1998</v>
      </c>
      <c r="R7654" s="12">
        <v>2</v>
      </c>
      <c r="S7654" s="27">
        <v>8</v>
      </c>
      <c r="T7654" s="62">
        <v>8</v>
      </c>
      <c r="U7654" s="62">
        <v>16</v>
      </c>
      <c r="V7654" s="62" t="s">
        <v>53</v>
      </c>
      <c r="W7654" s="65" t="s">
        <v>109</v>
      </c>
      <c r="X7654" s="52">
        <v>4</v>
      </c>
      <c r="Y7654" s="63" t="s">
        <v>1228</v>
      </c>
      <c r="Z7654" s="63" t="s">
        <v>83</v>
      </c>
      <c r="AA7654" s="62" t="s">
        <v>87</v>
      </c>
      <c r="AB7654" s="62">
        <v>0</v>
      </c>
      <c r="AC7654" s="63" t="s">
        <v>1514</v>
      </c>
      <c r="AD7654" s="63" t="s">
        <v>1665</v>
      </c>
      <c r="AE7654" t="s">
        <v>1513</v>
      </c>
    </row>
    <row r="7655" spans="1:31" ht="15" customHeight="1" x14ac:dyDescent="0.3">
      <c r="A7655" s="62">
        <v>66</v>
      </c>
      <c r="B7655" s="62" t="s">
        <v>35</v>
      </c>
      <c r="C7655" s="64" t="s">
        <v>1217</v>
      </c>
      <c r="D7655" s="34" t="s">
        <v>245</v>
      </c>
      <c r="E7655" s="62">
        <v>1999</v>
      </c>
      <c r="F7655" s="33" t="s">
        <v>1221</v>
      </c>
      <c r="G7655" s="33" t="s">
        <v>1221</v>
      </c>
      <c r="H7655" s="31" t="s">
        <v>1232</v>
      </c>
      <c r="I7655" s="8">
        <v>-19.647500000000001</v>
      </c>
      <c r="J7655" s="40">
        <v>-42.556666665000002</v>
      </c>
      <c r="K7655" s="47" t="s">
        <v>109</v>
      </c>
      <c r="L7655" s="44" t="s">
        <v>110</v>
      </c>
      <c r="M7655" s="27" t="s">
        <v>1218</v>
      </c>
      <c r="N7655" s="62" t="s">
        <v>1219</v>
      </c>
      <c r="O7655" s="12">
        <v>1996</v>
      </c>
      <c r="P7655" s="12">
        <v>12</v>
      </c>
      <c r="Q7655" s="12">
        <v>1998</v>
      </c>
      <c r="R7655" s="12">
        <v>2</v>
      </c>
      <c r="S7655" s="27">
        <v>8</v>
      </c>
      <c r="T7655" s="62">
        <v>8</v>
      </c>
      <c r="U7655" s="62">
        <v>16</v>
      </c>
      <c r="V7655" s="62" t="s">
        <v>53</v>
      </c>
      <c r="W7655" s="65" t="s">
        <v>109</v>
      </c>
      <c r="X7655" s="52">
        <v>4</v>
      </c>
      <c r="Y7655" s="63" t="s">
        <v>1228</v>
      </c>
      <c r="Z7655" s="63" t="s">
        <v>55</v>
      </c>
      <c r="AA7655" s="62" t="s">
        <v>1054</v>
      </c>
      <c r="AB7655" s="62">
        <v>0</v>
      </c>
      <c r="AC7655" s="63" t="s">
        <v>1514</v>
      </c>
      <c r="AD7655" s="63" t="s">
        <v>1665</v>
      </c>
      <c r="AE7655" t="s">
        <v>1513</v>
      </c>
    </row>
    <row r="7656" spans="1:31" ht="15" customHeight="1" x14ac:dyDescent="0.3">
      <c r="A7656" s="62">
        <v>66</v>
      </c>
      <c r="B7656" s="62" t="s">
        <v>35</v>
      </c>
      <c r="C7656" s="64" t="s">
        <v>1217</v>
      </c>
      <c r="D7656" s="34" t="s">
        <v>245</v>
      </c>
      <c r="E7656" s="62">
        <v>1999</v>
      </c>
      <c r="F7656" s="33" t="s">
        <v>1221</v>
      </c>
      <c r="G7656" s="33" t="s">
        <v>1221</v>
      </c>
      <c r="H7656" s="31" t="s">
        <v>1232</v>
      </c>
      <c r="I7656" s="8">
        <v>-19.647500000000001</v>
      </c>
      <c r="J7656" s="40">
        <v>-42.556666665000002</v>
      </c>
      <c r="K7656" s="47" t="s">
        <v>109</v>
      </c>
      <c r="L7656" s="44" t="s">
        <v>110</v>
      </c>
      <c r="M7656" s="27" t="s">
        <v>1218</v>
      </c>
      <c r="N7656" s="62" t="s">
        <v>1219</v>
      </c>
      <c r="O7656" s="12">
        <v>1996</v>
      </c>
      <c r="P7656" s="12">
        <v>12</v>
      </c>
      <c r="Q7656" s="12">
        <v>1998</v>
      </c>
      <c r="R7656" s="12">
        <v>2</v>
      </c>
      <c r="S7656" s="27">
        <v>8</v>
      </c>
      <c r="T7656" s="62">
        <v>8</v>
      </c>
      <c r="U7656" s="62">
        <v>16</v>
      </c>
      <c r="V7656" s="62" t="s">
        <v>53</v>
      </c>
      <c r="W7656" s="65" t="s">
        <v>109</v>
      </c>
      <c r="X7656" s="52">
        <v>4</v>
      </c>
      <c r="Y7656" s="63" t="s">
        <v>1228</v>
      </c>
      <c r="Z7656" s="63" t="s">
        <v>55</v>
      </c>
      <c r="AA7656" s="62" t="s">
        <v>524</v>
      </c>
      <c r="AB7656" s="62">
        <v>0</v>
      </c>
      <c r="AC7656" s="63" t="s">
        <v>1514</v>
      </c>
      <c r="AD7656" s="63" t="s">
        <v>1665</v>
      </c>
      <c r="AE7656" t="s">
        <v>1513</v>
      </c>
    </row>
    <row r="7657" spans="1:31" ht="15" customHeight="1" x14ac:dyDescent="0.3">
      <c r="A7657" s="62">
        <v>66</v>
      </c>
      <c r="B7657" s="62" t="s">
        <v>35</v>
      </c>
      <c r="C7657" s="64" t="s">
        <v>1217</v>
      </c>
      <c r="D7657" s="34" t="s">
        <v>245</v>
      </c>
      <c r="E7657" s="62">
        <v>1999</v>
      </c>
      <c r="F7657" s="33" t="s">
        <v>1221</v>
      </c>
      <c r="G7657" s="33" t="s">
        <v>1221</v>
      </c>
      <c r="H7657" s="31" t="s">
        <v>1232</v>
      </c>
      <c r="I7657" s="8">
        <v>-19.647500000000001</v>
      </c>
      <c r="J7657" s="40">
        <v>-42.556666665000002</v>
      </c>
      <c r="K7657" s="47" t="s">
        <v>109</v>
      </c>
      <c r="L7657" s="44" t="s">
        <v>110</v>
      </c>
      <c r="M7657" s="27" t="s">
        <v>1218</v>
      </c>
      <c r="N7657" s="62" t="s">
        <v>1219</v>
      </c>
      <c r="O7657" s="12">
        <v>1996</v>
      </c>
      <c r="P7657" s="12">
        <v>12</v>
      </c>
      <c r="Q7657" s="12">
        <v>1998</v>
      </c>
      <c r="R7657" s="12">
        <v>2</v>
      </c>
      <c r="S7657" s="27">
        <v>8</v>
      </c>
      <c r="T7657" s="62">
        <v>8</v>
      </c>
      <c r="U7657" s="62">
        <v>16</v>
      </c>
      <c r="V7657" s="62" t="s">
        <v>53</v>
      </c>
      <c r="W7657" s="65" t="s">
        <v>109</v>
      </c>
      <c r="X7657" s="52">
        <v>4</v>
      </c>
      <c r="Y7657" s="63" t="s">
        <v>1228</v>
      </c>
      <c r="Z7657" s="63" t="s">
        <v>55</v>
      </c>
      <c r="AA7657" s="63" t="s">
        <v>496</v>
      </c>
      <c r="AB7657" s="62">
        <v>0</v>
      </c>
      <c r="AC7657" s="63" t="s">
        <v>1514</v>
      </c>
      <c r="AD7657" s="63" t="s">
        <v>1665</v>
      </c>
      <c r="AE7657" t="s">
        <v>1513</v>
      </c>
    </row>
    <row r="7658" spans="1:31" ht="15" customHeight="1" x14ac:dyDescent="0.3">
      <c r="A7658" s="62">
        <v>66</v>
      </c>
      <c r="B7658" s="62" t="s">
        <v>35</v>
      </c>
      <c r="C7658" s="64" t="s">
        <v>1217</v>
      </c>
      <c r="D7658" s="34" t="s">
        <v>245</v>
      </c>
      <c r="E7658" s="62">
        <v>1999</v>
      </c>
      <c r="F7658" s="33" t="s">
        <v>1221</v>
      </c>
      <c r="G7658" s="33" t="s">
        <v>1221</v>
      </c>
      <c r="H7658" s="31" t="s">
        <v>1232</v>
      </c>
      <c r="I7658" s="8">
        <v>-19.647500000000001</v>
      </c>
      <c r="J7658" s="40">
        <v>-42.556666665000002</v>
      </c>
      <c r="K7658" s="47" t="s">
        <v>109</v>
      </c>
      <c r="L7658" s="44" t="s">
        <v>110</v>
      </c>
      <c r="M7658" s="27" t="s">
        <v>1218</v>
      </c>
      <c r="N7658" s="62" t="s">
        <v>1219</v>
      </c>
      <c r="O7658" s="12">
        <v>1996</v>
      </c>
      <c r="P7658" s="12">
        <v>12</v>
      </c>
      <c r="Q7658" s="12">
        <v>1998</v>
      </c>
      <c r="R7658" s="12">
        <v>2</v>
      </c>
      <c r="S7658" s="27">
        <v>8</v>
      </c>
      <c r="T7658" s="62">
        <v>8</v>
      </c>
      <c r="U7658" s="62">
        <v>16</v>
      </c>
      <c r="V7658" s="62" t="s">
        <v>53</v>
      </c>
      <c r="W7658" s="65" t="s">
        <v>109</v>
      </c>
      <c r="X7658" s="52">
        <v>4</v>
      </c>
      <c r="Y7658" s="63" t="s">
        <v>1228</v>
      </c>
      <c r="Z7658" s="63" t="s">
        <v>55</v>
      </c>
      <c r="AA7658" s="62" t="s">
        <v>62</v>
      </c>
      <c r="AB7658" s="62">
        <v>0</v>
      </c>
      <c r="AC7658" s="63" t="s">
        <v>1514</v>
      </c>
      <c r="AD7658" s="63" t="s">
        <v>1665</v>
      </c>
      <c r="AE7658" t="s">
        <v>1513</v>
      </c>
    </row>
    <row r="7659" spans="1:31" ht="15" customHeight="1" x14ac:dyDescent="0.3">
      <c r="A7659" s="62">
        <v>66</v>
      </c>
      <c r="B7659" s="62" t="s">
        <v>35</v>
      </c>
      <c r="C7659" s="64" t="s">
        <v>1217</v>
      </c>
      <c r="D7659" s="34" t="s">
        <v>245</v>
      </c>
      <c r="E7659" s="62">
        <v>1999</v>
      </c>
      <c r="F7659" s="33" t="s">
        <v>1221</v>
      </c>
      <c r="G7659" s="33" t="s">
        <v>1221</v>
      </c>
      <c r="H7659" s="31" t="s">
        <v>1232</v>
      </c>
      <c r="I7659" s="8">
        <v>-19.647500000000001</v>
      </c>
      <c r="J7659" s="40">
        <v>-42.556666665000002</v>
      </c>
      <c r="K7659" s="47" t="s">
        <v>109</v>
      </c>
      <c r="L7659" s="44" t="s">
        <v>110</v>
      </c>
      <c r="M7659" s="27" t="s">
        <v>1218</v>
      </c>
      <c r="N7659" s="62" t="s">
        <v>1219</v>
      </c>
      <c r="O7659" s="12">
        <v>1996</v>
      </c>
      <c r="P7659" s="12">
        <v>12</v>
      </c>
      <c r="Q7659" s="12">
        <v>1998</v>
      </c>
      <c r="R7659" s="12">
        <v>2</v>
      </c>
      <c r="S7659" s="27">
        <v>8</v>
      </c>
      <c r="T7659" s="62">
        <v>8</v>
      </c>
      <c r="U7659" s="62">
        <v>16</v>
      </c>
      <c r="V7659" s="62" t="s">
        <v>53</v>
      </c>
      <c r="W7659" s="65" t="s">
        <v>109</v>
      </c>
      <c r="X7659" s="52">
        <v>4</v>
      </c>
      <c r="Y7659" s="63" t="s">
        <v>1228</v>
      </c>
      <c r="Z7659" s="63" t="s">
        <v>55</v>
      </c>
      <c r="AA7659" s="62" t="s">
        <v>73</v>
      </c>
      <c r="AB7659" s="62">
        <v>0</v>
      </c>
      <c r="AC7659" s="63" t="s">
        <v>1514</v>
      </c>
      <c r="AD7659" s="63" t="s">
        <v>1665</v>
      </c>
      <c r="AE7659" t="s">
        <v>1513</v>
      </c>
    </row>
    <row r="7660" spans="1:31" ht="15" customHeight="1" x14ac:dyDescent="0.3">
      <c r="A7660" s="62">
        <v>66</v>
      </c>
      <c r="B7660" s="62" t="s">
        <v>35</v>
      </c>
      <c r="C7660" s="64" t="s">
        <v>1217</v>
      </c>
      <c r="D7660" s="34" t="s">
        <v>245</v>
      </c>
      <c r="E7660" s="62">
        <v>1999</v>
      </c>
      <c r="F7660" s="33" t="s">
        <v>1221</v>
      </c>
      <c r="G7660" s="33" t="s">
        <v>1221</v>
      </c>
      <c r="H7660" s="31" t="s">
        <v>1232</v>
      </c>
      <c r="I7660" s="8">
        <v>-19.647500000000001</v>
      </c>
      <c r="J7660" s="40">
        <v>-42.556666665000002</v>
      </c>
      <c r="K7660" s="47" t="s">
        <v>109</v>
      </c>
      <c r="L7660" s="44" t="s">
        <v>110</v>
      </c>
      <c r="M7660" s="27" t="s">
        <v>1218</v>
      </c>
      <c r="N7660" s="62" t="s">
        <v>1219</v>
      </c>
      <c r="O7660" s="12">
        <v>1996</v>
      </c>
      <c r="P7660" s="12">
        <v>12</v>
      </c>
      <c r="Q7660" s="12">
        <v>1998</v>
      </c>
      <c r="R7660" s="12">
        <v>2</v>
      </c>
      <c r="S7660" s="27">
        <v>8</v>
      </c>
      <c r="T7660" s="62">
        <v>8</v>
      </c>
      <c r="U7660" s="62">
        <v>16</v>
      </c>
      <c r="V7660" s="62" t="s">
        <v>53</v>
      </c>
      <c r="W7660" s="65" t="s">
        <v>109</v>
      </c>
      <c r="X7660" s="52">
        <v>4</v>
      </c>
      <c r="Y7660" s="63" t="s">
        <v>1228</v>
      </c>
      <c r="Z7660" s="63" t="s">
        <v>55</v>
      </c>
      <c r="AA7660" s="62" t="s">
        <v>1053</v>
      </c>
      <c r="AB7660" s="62">
        <v>0</v>
      </c>
      <c r="AC7660" s="63" t="s">
        <v>1514</v>
      </c>
      <c r="AD7660" s="63" t="s">
        <v>1665</v>
      </c>
      <c r="AE7660" t="s">
        <v>1513</v>
      </c>
    </row>
    <row r="7661" spans="1:31" ht="15" customHeight="1" x14ac:dyDescent="0.3">
      <c r="A7661" s="62">
        <v>66</v>
      </c>
      <c r="B7661" s="62" t="s">
        <v>35</v>
      </c>
      <c r="C7661" s="64" t="s">
        <v>1217</v>
      </c>
      <c r="D7661" s="34" t="s">
        <v>245</v>
      </c>
      <c r="E7661" s="62">
        <v>1999</v>
      </c>
      <c r="F7661" s="33" t="s">
        <v>1221</v>
      </c>
      <c r="G7661" s="33" t="s">
        <v>1221</v>
      </c>
      <c r="H7661" s="31" t="s">
        <v>1232</v>
      </c>
      <c r="I7661" s="8">
        <v>-19.647500000000001</v>
      </c>
      <c r="J7661" s="40">
        <v>-42.556666665000002</v>
      </c>
      <c r="K7661" s="47" t="s">
        <v>109</v>
      </c>
      <c r="L7661" s="44" t="s">
        <v>110</v>
      </c>
      <c r="M7661" s="27" t="s">
        <v>1218</v>
      </c>
      <c r="N7661" s="62" t="s">
        <v>1219</v>
      </c>
      <c r="O7661" s="12">
        <v>1996</v>
      </c>
      <c r="P7661" s="12">
        <v>12</v>
      </c>
      <c r="Q7661" s="12">
        <v>1998</v>
      </c>
      <c r="R7661" s="12">
        <v>2</v>
      </c>
      <c r="S7661" s="27">
        <v>8</v>
      </c>
      <c r="T7661" s="62">
        <v>8</v>
      </c>
      <c r="U7661" s="62">
        <v>16</v>
      </c>
      <c r="V7661" s="62" t="s">
        <v>53</v>
      </c>
      <c r="W7661" s="65" t="s">
        <v>109</v>
      </c>
      <c r="X7661" s="52">
        <v>4</v>
      </c>
      <c r="Y7661" s="63" t="s">
        <v>1228</v>
      </c>
      <c r="Z7661" s="63" t="s">
        <v>55</v>
      </c>
      <c r="AA7661" s="63" t="s">
        <v>519</v>
      </c>
      <c r="AB7661" s="62">
        <v>0</v>
      </c>
      <c r="AC7661" s="63" t="s">
        <v>1514</v>
      </c>
      <c r="AD7661" s="63" t="s">
        <v>1665</v>
      </c>
      <c r="AE7661" t="s">
        <v>1513</v>
      </c>
    </row>
    <row r="7662" spans="1:31" ht="15" customHeight="1" x14ac:dyDescent="0.3">
      <c r="A7662" s="62">
        <v>66</v>
      </c>
      <c r="B7662" s="62" t="s">
        <v>35</v>
      </c>
      <c r="C7662" s="64" t="s">
        <v>1217</v>
      </c>
      <c r="D7662" s="34" t="s">
        <v>245</v>
      </c>
      <c r="E7662" s="62">
        <v>1999</v>
      </c>
      <c r="F7662" s="33" t="s">
        <v>1221</v>
      </c>
      <c r="G7662" s="33" t="s">
        <v>1221</v>
      </c>
      <c r="H7662" s="31" t="s">
        <v>1232</v>
      </c>
      <c r="I7662" s="8">
        <v>-19.647500000000001</v>
      </c>
      <c r="J7662" s="40">
        <v>-42.556666665000002</v>
      </c>
      <c r="K7662" s="47" t="s">
        <v>109</v>
      </c>
      <c r="L7662" s="44" t="s">
        <v>110</v>
      </c>
      <c r="M7662" s="27" t="s">
        <v>1218</v>
      </c>
      <c r="N7662" s="62" t="s">
        <v>1219</v>
      </c>
      <c r="O7662" s="12">
        <v>1996</v>
      </c>
      <c r="P7662" s="12">
        <v>12</v>
      </c>
      <c r="Q7662" s="12">
        <v>1998</v>
      </c>
      <c r="R7662" s="12">
        <v>2</v>
      </c>
      <c r="S7662" s="27">
        <v>8</v>
      </c>
      <c r="T7662" s="62">
        <v>8</v>
      </c>
      <c r="U7662" s="62">
        <v>16</v>
      </c>
      <c r="V7662" s="62" t="s">
        <v>53</v>
      </c>
      <c r="W7662" s="65" t="s">
        <v>109</v>
      </c>
      <c r="X7662" s="52">
        <v>4</v>
      </c>
      <c r="Y7662" s="63" t="s">
        <v>1228</v>
      </c>
      <c r="Z7662" s="63" t="s">
        <v>55</v>
      </c>
      <c r="AA7662" s="63" t="s">
        <v>859</v>
      </c>
      <c r="AB7662" s="62">
        <v>0</v>
      </c>
      <c r="AC7662" s="63" t="s">
        <v>1514</v>
      </c>
      <c r="AD7662" s="63" t="s">
        <v>1665</v>
      </c>
      <c r="AE7662" t="s">
        <v>1513</v>
      </c>
    </row>
    <row r="7663" spans="1:31" ht="15" customHeight="1" x14ac:dyDescent="0.3">
      <c r="A7663" s="62">
        <v>66</v>
      </c>
      <c r="B7663" s="62" t="s">
        <v>35</v>
      </c>
      <c r="C7663" s="64" t="s">
        <v>1217</v>
      </c>
      <c r="D7663" s="34" t="s">
        <v>245</v>
      </c>
      <c r="E7663" s="62">
        <v>1999</v>
      </c>
      <c r="F7663" s="33" t="s">
        <v>1221</v>
      </c>
      <c r="G7663" s="33" t="s">
        <v>1221</v>
      </c>
      <c r="H7663" s="31" t="s">
        <v>1232</v>
      </c>
      <c r="I7663" s="8">
        <v>-19.647500000000001</v>
      </c>
      <c r="J7663" s="40">
        <v>-42.556666665000002</v>
      </c>
      <c r="K7663" s="47" t="s">
        <v>109</v>
      </c>
      <c r="L7663" s="44" t="s">
        <v>110</v>
      </c>
      <c r="M7663" s="27" t="s">
        <v>1218</v>
      </c>
      <c r="N7663" s="62" t="s">
        <v>1219</v>
      </c>
      <c r="O7663" s="12">
        <v>1996</v>
      </c>
      <c r="P7663" s="12">
        <v>12</v>
      </c>
      <c r="Q7663" s="12">
        <v>1998</v>
      </c>
      <c r="R7663" s="12">
        <v>2</v>
      </c>
      <c r="S7663" s="27">
        <v>8</v>
      </c>
      <c r="T7663" s="62">
        <v>8</v>
      </c>
      <c r="U7663" s="62">
        <v>16</v>
      </c>
      <c r="V7663" s="62" t="s">
        <v>53</v>
      </c>
      <c r="W7663" s="65" t="s">
        <v>109</v>
      </c>
      <c r="X7663" s="52">
        <v>4</v>
      </c>
      <c r="Y7663" s="63" t="s">
        <v>1228</v>
      </c>
      <c r="Z7663" s="62" t="s">
        <v>49</v>
      </c>
      <c r="AA7663" s="62" t="s">
        <v>50</v>
      </c>
      <c r="AB7663" s="62">
        <v>0</v>
      </c>
      <c r="AC7663" s="63" t="s">
        <v>1514</v>
      </c>
      <c r="AD7663" s="63" t="s">
        <v>1665</v>
      </c>
      <c r="AE7663" t="s">
        <v>1513</v>
      </c>
    </row>
    <row r="7664" spans="1:31" ht="15" customHeight="1" x14ac:dyDescent="0.3">
      <c r="A7664" s="62">
        <v>66</v>
      </c>
      <c r="B7664" s="62" t="s">
        <v>35</v>
      </c>
      <c r="C7664" s="64" t="s">
        <v>1217</v>
      </c>
      <c r="D7664" s="34" t="s">
        <v>245</v>
      </c>
      <c r="E7664" s="62">
        <v>1999</v>
      </c>
      <c r="F7664" s="33" t="s">
        <v>1221</v>
      </c>
      <c r="G7664" s="33" t="s">
        <v>1221</v>
      </c>
      <c r="H7664" s="31" t="s">
        <v>1232</v>
      </c>
      <c r="I7664" s="8">
        <v>-19.647500000000001</v>
      </c>
      <c r="J7664" s="40">
        <v>-42.556666665000002</v>
      </c>
      <c r="K7664" s="47" t="s">
        <v>109</v>
      </c>
      <c r="L7664" s="44" t="s">
        <v>110</v>
      </c>
      <c r="M7664" s="27" t="s">
        <v>1218</v>
      </c>
      <c r="N7664" s="62" t="s">
        <v>1219</v>
      </c>
      <c r="O7664" s="12">
        <v>1996</v>
      </c>
      <c r="P7664" s="12">
        <v>12</v>
      </c>
      <c r="Q7664" s="12">
        <v>1998</v>
      </c>
      <c r="R7664" s="12">
        <v>2</v>
      </c>
      <c r="S7664" s="27">
        <v>8</v>
      </c>
      <c r="T7664" s="62">
        <v>8</v>
      </c>
      <c r="U7664" s="62">
        <v>16</v>
      </c>
      <c r="V7664" s="62" t="s">
        <v>53</v>
      </c>
      <c r="W7664" s="65" t="s">
        <v>109</v>
      </c>
      <c r="X7664" s="52">
        <v>4</v>
      </c>
      <c r="Y7664" s="63" t="s">
        <v>1228</v>
      </c>
      <c r="Z7664" s="62" t="s">
        <v>49</v>
      </c>
      <c r="AA7664" s="62" t="s">
        <v>91</v>
      </c>
      <c r="AB7664" s="62">
        <v>0</v>
      </c>
      <c r="AC7664" s="63" t="s">
        <v>1514</v>
      </c>
      <c r="AD7664" s="63" t="s">
        <v>1665</v>
      </c>
      <c r="AE7664" t="s">
        <v>1513</v>
      </c>
    </row>
    <row r="7665" spans="1:31" ht="15" customHeight="1" x14ac:dyDescent="0.3">
      <c r="A7665" s="62">
        <v>66</v>
      </c>
      <c r="B7665" s="62" t="s">
        <v>35</v>
      </c>
      <c r="C7665" s="64" t="s">
        <v>1217</v>
      </c>
      <c r="D7665" s="34" t="s">
        <v>245</v>
      </c>
      <c r="E7665" s="62">
        <v>1999</v>
      </c>
      <c r="F7665" s="33" t="s">
        <v>1221</v>
      </c>
      <c r="G7665" s="33" t="s">
        <v>1221</v>
      </c>
      <c r="H7665" s="31" t="s">
        <v>1232</v>
      </c>
      <c r="I7665" s="8">
        <v>-19.647500000000001</v>
      </c>
      <c r="J7665" s="40">
        <v>-42.556666665000002</v>
      </c>
      <c r="K7665" s="47" t="s">
        <v>109</v>
      </c>
      <c r="L7665" s="44" t="s">
        <v>110</v>
      </c>
      <c r="M7665" s="27" t="s">
        <v>1218</v>
      </c>
      <c r="N7665" s="62" t="s">
        <v>1219</v>
      </c>
      <c r="O7665" s="12">
        <v>1996</v>
      </c>
      <c r="P7665" s="12">
        <v>12</v>
      </c>
      <c r="Q7665" s="12">
        <v>1998</v>
      </c>
      <c r="R7665" s="12">
        <v>2</v>
      </c>
      <c r="S7665" s="27">
        <v>8</v>
      </c>
      <c r="T7665" s="62">
        <v>8</v>
      </c>
      <c r="U7665" s="62">
        <v>16</v>
      </c>
      <c r="V7665" s="62" t="s">
        <v>53</v>
      </c>
      <c r="W7665" s="65" t="s">
        <v>109</v>
      </c>
      <c r="X7665" s="52">
        <v>4</v>
      </c>
      <c r="Y7665" s="63" t="s">
        <v>1228</v>
      </c>
      <c r="Z7665" s="62" t="s">
        <v>49</v>
      </c>
      <c r="AA7665" s="63" t="s">
        <v>1222</v>
      </c>
      <c r="AB7665" s="62">
        <v>0</v>
      </c>
      <c r="AC7665" s="63" t="s">
        <v>1514</v>
      </c>
      <c r="AD7665" s="63" t="s">
        <v>1665</v>
      </c>
      <c r="AE7665" t="s">
        <v>1513</v>
      </c>
    </row>
    <row r="7666" spans="1:31" ht="15" customHeight="1" x14ac:dyDescent="0.3">
      <c r="A7666" s="62">
        <v>66</v>
      </c>
      <c r="B7666" s="62" t="s">
        <v>35</v>
      </c>
      <c r="C7666" s="64" t="s">
        <v>1217</v>
      </c>
      <c r="D7666" s="34" t="s">
        <v>245</v>
      </c>
      <c r="E7666" s="62">
        <v>1999</v>
      </c>
      <c r="F7666" s="33" t="s">
        <v>1221</v>
      </c>
      <c r="G7666" s="33" t="s">
        <v>1221</v>
      </c>
      <c r="H7666" s="31" t="s">
        <v>1232</v>
      </c>
      <c r="I7666" s="8">
        <v>-19.647500000000001</v>
      </c>
      <c r="J7666" s="40">
        <v>-42.556666665000002</v>
      </c>
      <c r="K7666" s="47" t="s">
        <v>109</v>
      </c>
      <c r="L7666" s="44" t="s">
        <v>110</v>
      </c>
      <c r="M7666" s="27" t="s">
        <v>1218</v>
      </c>
      <c r="N7666" s="62" t="s">
        <v>1219</v>
      </c>
      <c r="O7666" s="12">
        <v>1996</v>
      </c>
      <c r="P7666" s="12">
        <v>12</v>
      </c>
      <c r="Q7666" s="12">
        <v>1998</v>
      </c>
      <c r="R7666" s="12">
        <v>2</v>
      </c>
      <c r="S7666" s="27">
        <v>8</v>
      </c>
      <c r="T7666" s="62">
        <v>8</v>
      </c>
      <c r="U7666" s="62">
        <v>16</v>
      </c>
      <c r="V7666" s="62" t="s">
        <v>53</v>
      </c>
      <c r="W7666" s="65" t="s">
        <v>109</v>
      </c>
      <c r="X7666" s="52">
        <v>4</v>
      </c>
      <c r="Y7666" s="63" t="s">
        <v>1228</v>
      </c>
      <c r="Z7666" s="62" t="s">
        <v>49</v>
      </c>
      <c r="AA7666" s="63" t="s">
        <v>483</v>
      </c>
      <c r="AB7666" s="62">
        <v>0</v>
      </c>
      <c r="AC7666" s="63" t="s">
        <v>1514</v>
      </c>
      <c r="AD7666" s="63" t="s">
        <v>1665</v>
      </c>
      <c r="AE7666" t="s">
        <v>1513</v>
      </c>
    </row>
    <row r="7667" spans="1:31" ht="15" customHeight="1" x14ac:dyDescent="0.3">
      <c r="A7667" s="62">
        <v>66</v>
      </c>
      <c r="B7667" s="62" t="s">
        <v>35</v>
      </c>
      <c r="C7667" s="64" t="s">
        <v>1217</v>
      </c>
      <c r="D7667" s="34" t="s">
        <v>245</v>
      </c>
      <c r="E7667" s="62">
        <v>1999</v>
      </c>
      <c r="F7667" s="33" t="s">
        <v>1221</v>
      </c>
      <c r="G7667" s="33" t="s">
        <v>1221</v>
      </c>
      <c r="H7667" s="31" t="s">
        <v>1232</v>
      </c>
      <c r="I7667" s="8">
        <v>-19.647500000000001</v>
      </c>
      <c r="J7667" s="40">
        <v>-42.556666665000002</v>
      </c>
      <c r="K7667" s="47" t="s">
        <v>109</v>
      </c>
      <c r="L7667" s="44" t="s">
        <v>110</v>
      </c>
      <c r="M7667" s="27" t="s">
        <v>1218</v>
      </c>
      <c r="N7667" s="62" t="s">
        <v>1219</v>
      </c>
      <c r="O7667" s="12">
        <v>1996</v>
      </c>
      <c r="P7667" s="12">
        <v>12</v>
      </c>
      <c r="Q7667" s="12">
        <v>1998</v>
      </c>
      <c r="R7667" s="12">
        <v>2</v>
      </c>
      <c r="S7667" s="27">
        <v>8</v>
      </c>
      <c r="T7667" s="62">
        <v>8</v>
      </c>
      <c r="U7667" s="62">
        <v>16</v>
      </c>
      <c r="V7667" s="62" t="s">
        <v>53</v>
      </c>
      <c r="W7667" s="65" t="s">
        <v>109</v>
      </c>
      <c r="X7667" s="52">
        <v>4</v>
      </c>
      <c r="Y7667" s="63" t="s">
        <v>1228</v>
      </c>
      <c r="Z7667" s="62" t="s">
        <v>49</v>
      </c>
      <c r="AA7667" s="63" t="s">
        <v>275</v>
      </c>
      <c r="AB7667" s="62">
        <v>0</v>
      </c>
      <c r="AC7667" s="63" t="s">
        <v>1514</v>
      </c>
      <c r="AD7667" s="63" t="s">
        <v>1665</v>
      </c>
      <c r="AE7667" t="s">
        <v>1513</v>
      </c>
    </row>
    <row r="7668" spans="1:31" ht="15" customHeight="1" x14ac:dyDescent="0.3">
      <c r="A7668" s="62">
        <v>66</v>
      </c>
      <c r="B7668" s="62" t="s">
        <v>35</v>
      </c>
      <c r="C7668" s="64" t="s">
        <v>1217</v>
      </c>
      <c r="D7668" s="34" t="s">
        <v>245</v>
      </c>
      <c r="E7668" s="62">
        <v>1999</v>
      </c>
      <c r="F7668" s="33" t="s">
        <v>1221</v>
      </c>
      <c r="G7668" s="33" t="s">
        <v>1221</v>
      </c>
      <c r="H7668" s="31" t="s">
        <v>1232</v>
      </c>
      <c r="I7668" s="8">
        <v>-19.647500000000001</v>
      </c>
      <c r="J7668" s="40">
        <v>-42.556666665000002</v>
      </c>
      <c r="K7668" s="47" t="s">
        <v>109</v>
      </c>
      <c r="L7668" s="44" t="s">
        <v>110</v>
      </c>
      <c r="M7668" s="27" t="s">
        <v>1218</v>
      </c>
      <c r="N7668" s="62" t="s">
        <v>1219</v>
      </c>
      <c r="O7668" s="12">
        <v>1996</v>
      </c>
      <c r="P7668" s="12">
        <v>12</v>
      </c>
      <c r="Q7668" s="12">
        <v>1998</v>
      </c>
      <c r="R7668" s="12">
        <v>2</v>
      </c>
      <c r="S7668" s="27">
        <v>8</v>
      </c>
      <c r="T7668" s="62">
        <v>8</v>
      </c>
      <c r="U7668" s="62">
        <v>16</v>
      </c>
      <c r="V7668" s="62" t="s">
        <v>53</v>
      </c>
      <c r="W7668" s="65" t="s">
        <v>109</v>
      </c>
      <c r="X7668" s="52">
        <v>4</v>
      </c>
      <c r="Y7668" s="63" t="s">
        <v>1076</v>
      </c>
      <c r="Z7668" s="63" t="s">
        <v>83</v>
      </c>
      <c r="AA7668" s="63" t="s">
        <v>84</v>
      </c>
      <c r="AB7668" s="62">
        <v>0</v>
      </c>
      <c r="AC7668" s="63" t="s">
        <v>1514</v>
      </c>
      <c r="AD7668" s="63" t="s">
        <v>1665</v>
      </c>
      <c r="AE7668" t="s">
        <v>1513</v>
      </c>
    </row>
    <row r="7669" spans="1:31" ht="15" customHeight="1" x14ac:dyDescent="0.3">
      <c r="A7669" s="62">
        <v>66</v>
      </c>
      <c r="B7669" s="62" t="s">
        <v>35</v>
      </c>
      <c r="C7669" s="64" t="s">
        <v>1217</v>
      </c>
      <c r="D7669" s="34" t="s">
        <v>245</v>
      </c>
      <c r="E7669" s="62">
        <v>1999</v>
      </c>
      <c r="F7669" s="33" t="s">
        <v>1221</v>
      </c>
      <c r="G7669" s="33" t="s">
        <v>1221</v>
      </c>
      <c r="H7669" s="31" t="s">
        <v>1232</v>
      </c>
      <c r="I7669" s="8">
        <v>-19.647500000000001</v>
      </c>
      <c r="J7669" s="40">
        <v>-42.556666665000002</v>
      </c>
      <c r="K7669" s="47" t="s">
        <v>109</v>
      </c>
      <c r="L7669" s="44" t="s">
        <v>110</v>
      </c>
      <c r="M7669" s="27" t="s">
        <v>1218</v>
      </c>
      <c r="N7669" s="62" t="s">
        <v>1219</v>
      </c>
      <c r="O7669" s="12">
        <v>1996</v>
      </c>
      <c r="P7669" s="12">
        <v>12</v>
      </c>
      <c r="Q7669" s="12">
        <v>1998</v>
      </c>
      <c r="R7669" s="12">
        <v>2</v>
      </c>
      <c r="S7669" s="27">
        <v>8</v>
      </c>
      <c r="T7669" s="62">
        <v>8</v>
      </c>
      <c r="U7669" s="62">
        <v>16</v>
      </c>
      <c r="V7669" s="62" t="s">
        <v>53</v>
      </c>
      <c r="W7669" s="65" t="s">
        <v>109</v>
      </c>
      <c r="X7669" s="52">
        <v>4</v>
      </c>
      <c r="Y7669" s="63" t="s">
        <v>1076</v>
      </c>
      <c r="Z7669" s="63" t="s">
        <v>83</v>
      </c>
      <c r="AA7669" s="62" t="s">
        <v>87</v>
      </c>
      <c r="AB7669" s="62">
        <v>0</v>
      </c>
      <c r="AC7669" s="63" t="s">
        <v>1514</v>
      </c>
      <c r="AD7669" s="63" t="s">
        <v>1665</v>
      </c>
      <c r="AE7669" t="s">
        <v>1513</v>
      </c>
    </row>
    <row r="7670" spans="1:31" ht="15" customHeight="1" x14ac:dyDescent="0.3">
      <c r="A7670" s="62">
        <v>66</v>
      </c>
      <c r="B7670" s="62" t="s">
        <v>35</v>
      </c>
      <c r="C7670" s="64" t="s">
        <v>1217</v>
      </c>
      <c r="D7670" s="34" t="s">
        <v>245</v>
      </c>
      <c r="E7670" s="62">
        <v>1999</v>
      </c>
      <c r="F7670" s="33" t="s">
        <v>1221</v>
      </c>
      <c r="G7670" s="33" t="s">
        <v>1221</v>
      </c>
      <c r="H7670" s="31" t="s">
        <v>1232</v>
      </c>
      <c r="I7670" s="8">
        <v>-19.647500000000001</v>
      </c>
      <c r="J7670" s="40">
        <v>-42.556666665000002</v>
      </c>
      <c r="K7670" s="47" t="s">
        <v>109</v>
      </c>
      <c r="L7670" s="44" t="s">
        <v>110</v>
      </c>
      <c r="M7670" s="27" t="s">
        <v>1218</v>
      </c>
      <c r="N7670" s="62" t="s">
        <v>1219</v>
      </c>
      <c r="O7670" s="12">
        <v>1996</v>
      </c>
      <c r="P7670" s="12">
        <v>12</v>
      </c>
      <c r="Q7670" s="12">
        <v>1998</v>
      </c>
      <c r="R7670" s="12">
        <v>2</v>
      </c>
      <c r="S7670" s="27">
        <v>8</v>
      </c>
      <c r="T7670" s="62">
        <v>8</v>
      </c>
      <c r="U7670" s="62">
        <v>16</v>
      </c>
      <c r="V7670" s="62" t="s">
        <v>53</v>
      </c>
      <c r="W7670" s="65" t="s">
        <v>109</v>
      </c>
      <c r="X7670" s="52">
        <v>4</v>
      </c>
      <c r="Y7670" s="63" t="s">
        <v>1076</v>
      </c>
      <c r="Z7670" s="63" t="s">
        <v>55</v>
      </c>
      <c r="AA7670" s="62" t="s">
        <v>1054</v>
      </c>
      <c r="AB7670" s="62">
        <v>0</v>
      </c>
      <c r="AC7670" s="63" t="s">
        <v>1514</v>
      </c>
      <c r="AD7670" s="63" t="s">
        <v>1665</v>
      </c>
      <c r="AE7670" t="s">
        <v>1513</v>
      </c>
    </row>
    <row r="7671" spans="1:31" ht="15" customHeight="1" x14ac:dyDescent="0.3">
      <c r="A7671" s="62">
        <v>66</v>
      </c>
      <c r="B7671" s="62" t="s">
        <v>35</v>
      </c>
      <c r="C7671" s="64" t="s">
        <v>1217</v>
      </c>
      <c r="D7671" s="34" t="s">
        <v>245</v>
      </c>
      <c r="E7671" s="62">
        <v>1999</v>
      </c>
      <c r="F7671" s="33" t="s">
        <v>1221</v>
      </c>
      <c r="G7671" s="33" t="s">
        <v>1221</v>
      </c>
      <c r="H7671" s="31" t="s">
        <v>1232</v>
      </c>
      <c r="I7671" s="8">
        <v>-19.647500000000001</v>
      </c>
      <c r="J7671" s="40">
        <v>-42.556666665000002</v>
      </c>
      <c r="K7671" s="47" t="s">
        <v>109</v>
      </c>
      <c r="L7671" s="44" t="s">
        <v>110</v>
      </c>
      <c r="M7671" s="27" t="s">
        <v>1218</v>
      </c>
      <c r="N7671" s="62" t="s">
        <v>1219</v>
      </c>
      <c r="O7671" s="12">
        <v>1996</v>
      </c>
      <c r="P7671" s="12">
        <v>12</v>
      </c>
      <c r="Q7671" s="12">
        <v>1998</v>
      </c>
      <c r="R7671" s="12">
        <v>2</v>
      </c>
      <c r="S7671" s="27">
        <v>8</v>
      </c>
      <c r="T7671" s="62">
        <v>8</v>
      </c>
      <c r="U7671" s="62">
        <v>16</v>
      </c>
      <c r="V7671" s="62" t="s">
        <v>53</v>
      </c>
      <c r="W7671" s="65" t="s">
        <v>109</v>
      </c>
      <c r="X7671" s="52">
        <v>4</v>
      </c>
      <c r="Y7671" s="63" t="s">
        <v>1076</v>
      </c>
      <c r="Z7671" s="63" t="s">
        <v>55</v>
      </c>
      <c r="AA7671" s="62" t="s">
        <v>524</v>
      </c>
      <c r="AB7671" s="62">
        <v>0</v>
      </c>
      <c r="AC7671" s="63" t="s">
        <v>1514</v>
      </c>
      <c r="AD7671" s="63" t="s">
        <v>1665</v>
      </c>
      <c r="AE7671" t="s">
        <v>1513</v>
      </c>
    </row>
    <row r="7672" spans="1:31" ht="15" customHeight="1" x14ac:dyDescent="0.3">
      <c r="A7672" s="62">
        <v>66</v>
      </c>
      <c r="B7672" s="62" t="s">
        <v>35</v>
      </c>
      <c r="C7672" s="64" t="s">
        <v>1217</v>
      </c>
      <c r="D7672" s="34" t="s">
        <v>245</v>
      </c>
      <c r="E7672" s="62">
        <v>1999</v>
      </c>
      <c r="F7672" s="33" t="s">
        <v>1221</v>
      </c>
      <c r="G7672" s="33" t="s">
        <v>1221</v>
      </c>
      <c r="H7672" s="31" t="s">
        <v>1232</v>
      </c>
      <c r="I7672" s="8">
        <v>-19.647500000000001</v>
      </c>
      <c r="J7672" s="40">
        <v>-42.556666665000002</v>
      </c>
      <c r="K7672" s="47" t="s">
        <v>109</v>
      </c>
      <c r="L7672" s="44" t="s">
        <v>110</v>
      </c>
      <c r="M7672" s="27" t="s">
        <v>1218</v>
      </c>
      <c r="N7672" s="62" t="s">
        <v>1219</v>
      </c>
      <c r="O7672" s="12">
        <v>1996</v>
      </c>
      <c r="P7672" s="12">
        <v>12</v>
      </c>
      <c r="Q7672" s="12">
        <v>1998</v>
      </c>
      <c r="R7672" s="12">
        <v>2</v>
      </c>
      <c r="S7672" s="27">
        <v>8</v>
      </c>
      <c r="T7672" s="62">
        <v>8</v>
      </c>
      <c r="U7672" s="62">
        <v>16</v>
      </c>
      <c r="V7672" s="62" t="s">
        <v>53</v>
      </c>
      <c r="W7672" s="65" t="s">
        <v>109</v>
      </c>
      <c r="X7672" s="52">
        <v>4</v>
      </c>
      <c r="Y7672" s="63" t="s">
        <v>1076</v>
      </c>
      <c r="Z7672" s="63" t="s">
        <v>55</v>
      </c>
      <c r="AA7672" s="63" t="s">
        <v>496</v>
      </c>
      <c r="AB7672" s="62">
        <v>0</v>
      </c>
      <c r="AC7672" s="63" t="s">
        <v>1514</v>
      </c>
      <c r="AD7672" s="63" t="s">
        <v>1665</v>
      </c>
      <c r="AE7672" t="s">
        <v>1513</v>
      </c>
    </row>
    <row r="7673" spans="1:31" ht="15" customHeight="1" x14ac:dyDescent="0.3">
      <c r="A7673" s="62">
        <v>66</v>
      </c>
      <c r="B7673" s="62" t="s">
        <v>35</v>
      </c>
      <c r="C7673" s="64" t="s">
        <v>1217</v>
      </c>
      <c r="D7673" s="34" t="s">
        <v>245</v>
      </c>
      <c r="E7673" s="62">
        <v>1999</v>
      </c>
      <c r="F7673" s="33" t="s">
        <v>1221</v>
      </c>
      <c r="G7673" s="33" t="s">
        <v>1221</v>
      </c>
      <c r="H7673" s="31" t="s">
        <v>1232</v>
      </c>
      <c r="I7673" s="8">
        <v>-19.647500000000001</v>
      </c>
      <c r="J7673" s="40">
        <v>-42.556666665000002</v>
      </c>
      <c r="K7673" s="47" t="s">
        <v>109</v>
      </c>
      <c r="L7673" s="44" t="s">
        <v>110</v>
      </c>
      <c r="M7673" s="27" t="s">
        <v>1218</v>
      </c>
      <c r="N7673" s="62" t="s">
        <v>1219</v>
      </c>
      <c r="O7673" s="12">
        <v>1996</v>
      </c>
      <c r="P7673" s="12">
        <v>12</v>
      </c>
      <c r="Q7673" s="12">
        <v>1998</v>
      </c>
      <c r="R7673" s="12">
        <v>2</v>
      </c>
      <c r="S7673" s="27">
        <v>8</v>
      </c>
      <c r="T7673" s="62">
        <v>8</v>
      </c>
      <c r="U7673" s="62">
        <v>16</v>
      </c>
      <c r="V7673" s="62" t="s">
        <v>53</v>
      </c>
      <c r="W7673" s="65" t="s">
        <v>109</v>
      </c>
      <c r="X7673" s="52">
        <v>4</v>
      </c>
      <c r="Y7673" s="63" t="s">
        <v>1076</v>
      </c>
      <c r="Z7673" s="63" t="s">
        <v>55</v>
      </c>
      <c r="AA7673" s="62" t="s">
        <v>62</v>
      </c>
      <c r="AB7673" s="62">
        <v>0</v>
      </c>
      <c r="AC7673" s="63" t="s">
        <v>1514</v>
      </c>
      <c r="AD7673" s="63" t="s">
        <v>1665</v>
      </c>
      <c r="AE7673" t="s">
        <v>1513</v>
      </c>
    </row>
    <row r="7674" spans="1:31" ht="15" customHeight="1" x14ac:dyDescent="0.3">
      <c r="A7674" s="62">
        <v>66</v>
      </c>
      <c r="B7674" s="62" t="s">
        <v>35</v>
      </c>
      <c r="C7674" s="64" t="s">
        <v>1217</v>
      </c>
      <c r="D7674" s="34" t="s">
        <v>245</v>
      </c>
      <c r="E7674" s="62">
        <v>1999</v>
      </c>
      <c r="F7674" s="33" t="s">
        <v>1221</v>
      </c>
      <c r="G7674" s="33" t="s">
        <v>1221</v>
      </c>
      <c r="H7674" s="31" t="s">
        <v>1232</v>
      </c>
      <c r="I7674" s="8">
        <v>-19.647500000000001</v>
      </c>
      <c r="J7674" s="40">
        <v>-42.556666665000002</v>
      </c>
      <c r="K7674" s="47" t="s">
        <v>109</v>
      </c>
      <c r="L7674" s="44" t="s">
        <v>110</v>
      </c>
      <c r="M7674" s="27" t="s">
        <v>1218</v>
      </c>
      <c r="N7674" s="62" t="s">
        <v>1219</v>
      </c>
      <c r="O7674" s="12">
        <v>1996</v>
      </c>
      <c r="P7674" s="12">
        <v>12</v>
      </c>
      <c r="Q7674" s="12">
        <v>1998</v>
      </c>
      <c r="R7674" s="12">
        <v>2</v>
      </c>
      <c r="S7674" s="27">
        <v>8</v>
      </c>
      <c r="T7674" s="62">
        <v>8</v>
      </c>
      <c r="U7674" s="62">
        <v>16</v>
      </c>
      <c r="V7674" s="62" t="s">
        <v>53</v>
      </c>
      <c r="W7674" s="65" t="s">
        <v>109</v>
      </c>
      <c r="X7674" s="52">
        <v>4</v>
      </c>
      <c r="Y7674" s="63" t="s">
        <v>1076</v>
      </c>
      <c r="Z7674" s="63" t="s">
        <v>55</v>
      </c>
      <c r="AA7674" s="62" t="s">
        <v>73</v>
      </c>
      <c r="AB7674" s="62">
        <v>0</v>
      </c>
      <c r="AC7674" s="63" t="s">
        <v>1514</v>
      </c>
      <c r="AD7674" s="63" t="s">
        <v>1665</v>
      </c>
      <c r="AE7674" t="s">
        <v>1513</v>
      </c>
    </row>
    <row r="7675" spans="1:31" ht="15" customHeight="1" x14ac:dyDescent="0.3">
      <c r="A7675" s="62">
        <v>66</v>
      </c>
      <c r="B7675" s="62" t="s">
        <v>35</v>
      </c>
      <c r="C7675" s="64" t="s">
        <v>1217</v>
      </c>
      <c r="D7675" s="34" t="s">
        <v>245</v>
      </c>
      <c r="E7675" s="62">
        <v>1999</v>
      </c>
      <c r="F7675" s="33" t="s">
        <v>1221</v>
      </c>
      <c r="G7675" s="33" t="s">
        <v>1221</v>
      </c>
      <c r="H7675" s="31" t="s">
        <v>1232</v>
      </c>
      <c r="I7675" s="8">
        <v>-19.647500000000001</v>
      </c>
      <c r="J7675" s="40">
        <v>-42.556666665000002</v>
      </c>
      <c r="K7675" s="47" t="s">
        <v>109</v>
      </c>
      <c r="L7675" s="44" t="s">
        <v>110</v>
      </c>
      <c r="M7675" s="27" t="s">
        <v>1218</v>
      </c>
      <c r="N7675" s="62" t="s">
        <v>1219</v>
      </c>
      <c r="O7675" s="12">
        <v>1996</v>
      </c>
      <c r="P7675" s="12">
        <v>12</v>
      </c>
      <c r="Q7675" s="12">
        <v>1998</v>
      </c>
      <c r="R7675" s="12">
        <v>2</v>
      </c>
      <c r="S7675" s="27">
        <v>8</v>
      </c>
      <c r="T7675" s="62">
        <v>8</v>
      </c>
      <c r="U7675" s="62">
        <v>16</v>
      </c>
      <c r="V7675" s="62" t="s">
        <v>53</v>
      </c>
      <c r="W7675" s="65" t="s">
        <v>109</v>
      </c>
      <c r="X7675" s="52">
        <v>4</v>
      </c>
      <c r="Y7675" s="63" t="s">
        <v>1076</v>
      </c>
      <c r="Z7675" s="63" t="s">
        <v>55</v>
      </c>
      <c r="AA7675" s="62" t="s">
        <v>1053</v>
      </c>
      <c r="AB7675" s="62">
        <v>0</v>
      </c>
      <c r="AC7675" s="63" t="s">
        <v>1514</v>
      </c>
      <c r="AD7675" s="63" t="s">
        <v>1665</v>
      </c>
      <c r="AE7675" t="s">
        <v>1513</v>
      </c>
    </row>
    <row r="7676" spans="1:31" ht="15" customHeight="1" x14ac:dyDescent="0.3">
      <c r="A7676" s="62">
        <v>66</v>
      </c>
      <c r="B7676" s="62" t="s">
        <v>35</v>
      </c>
      <c r="C7676" s="64" t="s">
        <v>1217</v>
      </c>
      <c r="D7676" s="34" t="s">
        <v>245</v>
      </c>
      <c r="E7676" s="62">
        <v>1999</v>
      </c>
      <c r="F7676" s="33" t="s">
        <v>1221</v>
      </c>
      <c r="G7676" s="33" t="s">
        <v>1221</v>
      </c>
      <c r="H7676" s="31" t="s">
        <v>1232</v>
      </c>
      <c r="I7676" s="8">
        <v>-19.647500000000001</v>
      </c>
      <c r="J7676" s="40">
        <v>-42.556666665000002</v>
      </c>
      <c r="K7676" s="47" t="s">
        <v>109</v>
      </c>
      <c r="L7676" s="44" t="s">
        <v>110</v>
      </c>
      <c r="M7676" s="27" t="s">
        <v>1218</v>
      </c>
      <c r="N7676" s="62" t="s">
        <v>1219</v>
      </c>
      <c r="O7676" s="12">
        <v>1996</v>
      </c>
      <c r="P7676" s="12">
        <v>12</v>
      </c>
      <c r="Q7676" s="12">
        <v>1998</v>
      </c>
      <c r="R7676" s="12">
        <v>2</v>
      </c>
      <c r="S7676" s="27">
        <v>8</v>
      </c>
      <c r="T7676" s="62">
        <v>8</v>
      </c>
      <c r="U7676" s="62">
        <v>16</v>
      </c>
      <c r="V7676" s="62" t="s">
        <v>53</v>
      </c>
      <c r="W7676" s="65" t="s">
        <v>109</v>
      </c>
      <c r="X7676" s="52">
        <v>4</v>
      </c>
      <c r="Y7676" s="63" t="s">
        <v>1076</v>
      </c>
      <c r="Z7676" s="63" t="s">
        <v>55</v>
      </c>
      <c r="AA7676" s="63" t="s">
        <v>519</v>
      </c>
      <c r="AB7676" s="62">
        <v>0</v>
      </c>
      <c r="AC7676" s="63" t="s">
        <v>1514</v>
      </c>
      <c r="AD7676" s="63" t="s">
        <v>1665</v>
      </c>
      <c r="AE7676" t="s">
        <v>1513</v>
      </c>
    </row>
    <row r="7677" spans="1:31" ht="15" customHeight="1" x14ac:dyDescent="0.3">
      <c r="A7677" s="62">
        <v>66</v>
      </c>
      <c r="B7677" s="62" t="s">
        <v>35</v>
      </c>
      <c r="C7677" s="64" t="s">
        <v>1217</v>
      </c>
      <c r="D7677" s="34" t="s">
        <v>245</v>
      </c>
      <c r="E7677" s="62">
        <v>1999</v>
      </c>
      <c r="F7677" s="33" t="s">
        <v>1221</v>
      </c>
      <c r="G7677" s="33" t="s">
        <v>1221</v>
      </c>
      <c r="H7677" s="31" t="s">
        <v>1232</v>
      </c>
      <c r="I7677" s="8">
        <v>-19.647500000000001</v>
      </c>
      <c r="J7677" s="40">
        <v>-42.556666665000002</v>
      </c>
      <c r="K7677" s="47" t="s">
        <v>109</v>
      </c>
      <c r="L7677" s="44" t="s">
        <v>110</v>
      </c>
      <c r="M7677" s="27" t="s">
        <v>1218</v>
      </c>
      <c r="N7677" s="62" t="s">
        <v>1219</v>
      </c>
      <c r="O7677" s="12">
        <v>1996</v>
      </c>
      <c r="P7677" s="12">
        <v>12</v>
      </c>
      <c r="Q7677" s="12">
        <v>1998</v>
      </c>
      <c r="R7677" s="12">
        <v>2</v>
      </c>
      <c r="S7677" s="27">
        <v>8</v>
      </c>
      <c r="T7677" s="62">
        <v>8</v>
      </c>
      <c r="U7677" s="62">
        <v>16</v>
      </c>
      <c r="V7677" s="62" t="s">
        <v>53</v>
      </c>
      <c r="W7677" s="65" t="s">
        <v>109</v>
      </c>
      <c r="X7677" s="52">
        <v>4</v>
      </c>
      <c r="Y7677" s="63" t="s">
        <v>1076</v>
      </c>
      <c r="Z7677" s="63" t="s">
        <v>55</v>
      </c>
      <c r="AA7677" s="63" t="s">
        <v>859</v>
      </c>
      <c r="AB7677" s="62">
        <v>0</v>
      </c>
      <c r="AC7677" s="63" t="s">
        <v>1514</v>
      </c>
      <c r="AD7677" s="63" t="s">
        <v>1665</v>
      </c>
      <c r="AE7677" t="s">
        <v>1513</v>
      </c>
    </row>
    <row r="7678" spans="1:31" ht="15" customHeight="1" x14ac:dyDescent="0.3">
      <c r="A7678" s="62">
        <v>66</v>
      </c>
      <c r="B7678" s="62" t="s">
        <v>35</v>
      </c>
      <c r="C7678" s="64" t="s">
        <v>1217</v>
      </c>
      <c r="D7678" s="34" t="s">
        <v>245</v>
      </c>
      <c r="E7678" s="62">
        <v>1999</v>
      </c>
      <c r="F7678" s="33" t="s">
        <v>1221</v>
      </c>
      <c r="G7678" s="33" t="s">
        <v>1221</v>
      </c>
      <c r="H7678" s="31" t="s">
        <v>1232</v>
      </c>
      <c r="I7678" s="8">
        <v>-19.647500000000001</v>
      </c>
      <c r="J7678" s="40">
        <v>-42.556666665000002</v>
      </c>
      <c r="K7678" s="47" t="s">
        <v>109</v>
      </c>
      <c r="L7678" s="44" t="s">
        <v>110</v>
      </c>
      <c r="M7678" s="27" t="s">
        <v>1218</v>
      </c>
      <c r="N7678" s="62" t="s">
        <v>1219</v>
      </c>
      <c r="O7678" s="12">
        <v>1996</v>
      </c>
      <c r="P7678" s="12">
        <v>12</v>
      </c>
      <c r="Q7678" s="12">
        <v>1998</v>
      </c>
      <c r="R7678" s="12">
        <v>2</v>
      </c>
      <c r="S7678" s="27">
        <v>8</v>
      </c>
      <c r="T7678" s="62">
        <v>8</v>
      </c>
      <c r="U7678" s="62">
        <v>16</v>
      </c>
      <c r="V7678" s="62" t="s">
        <v>53</v>
      </c>
      <c r="W7678" s="65" t="s">
        <v>109</v>
      </c>
      <c r="X7678" s="52">
        <v>4</v>
      </c>
      <c r="Y7678" s="63" t="s">
        <v>1076</v>
      </c>
      <c r="Z7678" s="62" t="s">
        <v>49</v>
      </c>
      <c r="AA7678" s="62" t="s">
        <v>50</v>
      </c>
      <c r="AB7678" s="62">
        <v>0</v>
      </c>
      <c r="AC7678" s="63" t="s">
        <v>1514</v>
      </c>
      <c r="AD7678" s="63" t="s">
        <v>1665</v>
      </c>
      <c r="AE7678" t="s">
        <v>1513</v>
      </c>
    </row>
    <row r="7679" spans="1:31" ht="15" customHeight="1" x14ac:dyDescent="0.3">
      <c r="A7679" s="62">
        <v>66</v>
      </c>
      <c r="B7679" s="62" t="s">
        <v>35</v>
      </c>
      <c r="C7679" s="64" t="s">
        <v>1217</v>
      </c>
      <c r="D7679" s="34" t="s">
        <v>245</v>
      </c>
      <c r="E7679" s="62">
        <v>1999</v>
      </c>
      <c r="F7679" s="33" t="s">
        <v>1221</v>
      </c>
      <c r="G7679" s="33" t="s">
        <v>1221</v>
      </c>
      <c r="H7679" s="31" t="s">
        <v>1232</v>
      </c>
      <c r="I7679" s="8">
        <v>-19.647500000000001</v>
      </c>
      <c r="J7679" s="40">
        <v>-42.556666665000002</v>
      </c>
      <c r="K7679" s="47" t="s">
        <v>109</v>
      </c>
      <c r="L7679" s="44" t="s">
        <v>110</v>
      </c>
      <c r="M7679" s="27" t="s">
        <v>1218</v>
      </c>
      <c r="N7679" s="62" t="s">
        <v>1219</v>
      </c>
      <c r="O7679" s="12">
        <v>1996</v>
      </c>
      <c r="P7679" s="12">
        <v>12</v>
      </c>
      <c r="Q7679" s="12">
        <v>1998</v>
      </c>
      <c r="R7679" s="12">
        <v>2</v>
      </c>
      <c r="S7679" s="27">
        <v>8</v>
      </c>
      <c r="T7679" s="62">
        <v>8</v>
      </c>
      <c r="U7679" s="62">
        <v>16</v>
      </c>
      <c r="V7679" s="62" t="s">
        <v>53</v>
      </c>
      <c r="W7679" s="65" t="s">
        <v>109</v>
      </c>
      <c r="X7679" s="52">
        <v>4</v>
      </c>
      <c r="Y7679" s="63" t="s">
        <v>1076</v>
      </c>
      <c r="Z7679" s="62" t="s">
        <v>49</v>
      </c>
      <c r="AA7679" s="62" t="s">
        <v>91</v>
      </c>
      <c r="AB7679" s="62">
        <v>0</v>
      </c>
      <c r="AC7679" s="63" t="s">
        <v>1514</v>
      </c>
      <c r="AD7679" s="63" t="s">
        <v>1665</v>
      </c>
      <c r="AE7679" t="s">
        <v>1513</v>
      </c>
    </row>
    <row r="7680" spans="1:31" ht="15" customHeight="1" x14ac:dyDescent="0.3">
      <c r="A7680" s="62">
        <v>66</v>
      </c>
      <c r="B7680" s="62" t="s">
        <v>35</v>
      </c>
      <c r="C7680" s="64" t="s">
        <v>1217</v>
      </c>
      <c r="D7680" s="34" t="s">
        <v>245</v>
      </c>
      <c r="E7680" s="62">
        <v>1999</v>
      </c>
      <c r="F7680" s="33" t="s">
        <v>1221</v>
      </c>
      <c r="G7680" s="33" t="s">
        <v>1221</v>
      </c>
      <c r="H7680" s="31" t="s">
        <v>1232</v>
      </c>
      <c r="I7680" s="8">
        <v>-19.647500000000001</v>
      </c>
      <c r="J7680" s="40">
        <v>-42.556666665000002</v>
      </c>
      <c r="K7680" s="47" t="s">
        <v>109</v>
      </c>
      <c r="L7680" s="44" t="s">
        <v>110</v>
      </c>
      <c r="M7680" s="27" t="s">
        <v>1218</v>
      </c>
      <c r="N7680" s="62" t="s">
        <v>1219</v>
      </c>
      <c r="O7680" s="12">
        <v>1996</v>
      </c>
      <c r="P7680" s="12">
        <v>12</v>
      </c>
      <c r="Q7680" s="12">
        <v>1998</v>
      </c>
      <c r="R7680" s="12">
        <v>2</v>
      </c>
      <c r="S7680" s="27">
        <v>8</v>
      </c>
      <c r="T7680" s="62">
        <v>8</v>
      </c>
      <c r="U7680" s="62">
        <v>16</v>
      </c>
      <c r="V7680" s="62" t="s">
        <v>53</v>
      </c>
      <c r="W7680" s="65" t="s">
        <v>109</v>
      </c>
      <c r="X7680" s="52">
        <v>4</v>
      </c>
      <c r="Y7680" s="63" t="s">
        <v>1076</v>
      </c>
      <c r="Z7680" s="62" t="s">
        <v>49</v>
      </c>
      <c r="AA7680" s="63" t="s">
        <v>1222</v>
      </c>
      <c r="AB7680" s="62">
        <v>0</v>
      </c>
      <c r="AC7680" s="63" t="s">
        <v>1514</v>
      </c>
      <c r="AD7680" s="63" t="s">
        <v>1665</v>
      </c>
      <c r="AE7680" t="s">
        <v>1513</v>
      </c>
    </row>
    <row r="7681" spans="1:31" ht="15" customHeight="1" x14ac:dyDescent="0.3">
      <c r="A7681" s="62">
        <v>66</v>
      </c>
      <c r="B7681" s="62" t="s">
        <v>35</v>
      </c>
      <c r="C7681" s="64" t="s">
        <v>1217</v>
      </c>
      <c r="D7681" s="34" t="s">
        <v>245</v>
      </c>
      <c r="E7681" s="62">
        <v>1999</v>
      </c>
      <c r="F7681" s="33" t="s">
        <v>1221</v>
      </c>
      <c r="G7681" s="33" t="s">
        <v>1221</v>
      </c>
      <c r="H7681" s="31" t="s">
        <v>1232</v>
      </c>
      <c r="I7681" s="8">
        <v>-19.647500000000001</v>
      </c>
      <c r="J7681" s="40">
        <v>-42.556666665000002</v>
      </c>
      <c r="K7681" s="47" t="s">
        <v>109</v>
      </c>
      <c r="L7681" s="44" t="s">
        <v>110</v>
      </c>
      <c r="M7681" s="27" t="s">
        <v>1218</v>
      </c>
      <c r="N7681" s="62" t="s">
        <v>1219</v>
      </c>
      <c r="O7681" s="12">
        <v>1996</v>
      </c>
      <c r="P7681" s="12">
        <v>12</v>
      </c>
      <c r="Q7681" s="12">
        <v>1998</v>
      </c>
      <c r="R7681" s="12">
        <v>2</v>
      </c>
      <c r="S7681" s="27">
        <v>8</v>
      </c>
      <c r="T7681" s="62">
        <v>8</v>
      </c>
      <c r="U7681" s="62">
        <v>16</v>
      </c>
      <c r="V7681" s="62" t="s">
        <v>53</v>
      </c>
      <c r="W7681" s="65" t="s">
        <v>109</v>
      </c>
      <c r="X7681" s="52">
        <v>4</v>
      </c>
      <c r="Y7681" s="63" t="s">
        <v>1076</v>
      </c>
      <c r="Z7681" s="62" t="s">
        <v>49</v>
      </c>
      <c r="AA7681" s="63" t="s">
        <v>483</v>
      </c>
      <c r="AB7681" s="62">
        <v>0</v>
      </c>
      <c r="AC7681" s="63" t="s">
        <v>1514</v>
      </c>
      <c r="AD7681" s="63" t="s">
        <v>1665</v>
      </c>
      <c r="AE7681" t="s">
        <v>1513</v>
      </c>
    </row>
    <row r="7682" spans="1:31" ht="15" customHeight="1" x14ac:dyDescent="0.3">
      <c r="A7682" s="62">
        <v>66</v>
      </c>
      <c r="B7682" s="62" t="s">
        <v>35</v>
      </c>
      <c r="C7682" s="64" t="s">
        <v>1217</v>
      </c>
      <c r="D7682" s="34" t="s">
        <v>245</v>
      </c>
      <c r="E7682" s="62">
        <v>1999</v>
      </c>
      <c r="F7682" s="33" t="s">
        <v>1221</v>
      </c>
      <c r="G7682" s="33" t="s">
        <v>1221</v>
      </c>
      <c r="H7682" s="31" t="s">
        <v>1232</v>
      </c>
      <c r="I7682" s="8">
        <v>-19.647500000000001</v>
      </c>
      <c r="J7682" s="40">
        <v>-42.556666665000002</v>
      </c>
      <c r="K7682" s="47" t="s">
        <v>109</v>
      </c>
      <c r="L7682" s="44" t="s">
        <v>110</v>
      </c>
      <c r="M7682" s="27" t="s">
        <v>1218</v>
      </c>
      <c r="N7682" s="62" t="s">
        <v>1219</v>
      </c>
      <c r="O7682" s="12">
        <v>1996</v>
      </c>
      <c r="P7682" s="12">
        <v>12</v>
      </c>
      <c r="Q7682" s="12">
        <v>1998</v>
      </c>
      <c r="R7682" s="12">
        <v>2</v>
      </c>
      <c r="S7682" s="27">
        <v>8</v>
      </c>
      <c r="T7682" s="62">
        <v>8</v>
      </c>
      <c r="U7682" s="62">
        <v>16</v>
      </c>
      <c r="V7682" s="62" t="s">
        <v>53</v>
      </c>
      <c r="W7682" s="65" t="s">
        <v>109</v>
      </c>
      <c r="X7682" s="52">
        <v>4</v>
      </c>
      <c r="Y7682" s="63" t="s">
        <v>1076</v>
      </c>
      <c r="Z7682" s="62" t="s">
        <v>49</v>
      </c>
      <c r="AA7682" s="63" t="s">
        <v>275</v>
      </c>
      <c r="AB7682" s="62">
        <v>0</v>
      </c>
      <c r="AC7682" s="63" t="s">
        <v>1514</v>
      </c>
      <c r="AD7682" s="63" t="s">
        <v>1665</v>
      </c>
      <c r="AE7682" t="s">
        <v>1513</v>
      </c>
    </row>
    <row r="7683" spans="1:31" ht="15" customHeight="1" x14ac:dyDescent="0.3">
      <c r="A7683" s="62">
        <v>66</v>
      </c>
      <c r="B7683" s="62" t="s">
        <v>35</v>
      </c>
      <c r="C7683" s="64" t="s">
        <v>1217</v>
      </c>
      <c r="D7683" s="34" t="s">
        <v>245</v>
      </c>
      <c r="E7683" s="62">
        <v>1999</v>
      </c>
      <c r="F7683" s="33" t="s">
        <v>1221</v>
      </c>
      <c r="G7683" s="33" t="s">
        <v>1221</v>
      </c>
      <c r="H7683" s="31" t="s">
        <v>1232</v>
      </c>
      <c r="I7683" s="8">
        <v>-19.647500000000001</v>
      </c>
      <c r="J7683" s="40">
        <v>-42.556666665000002</v>
      </c>
      <c r="K7683" s="47" t="s">
        <v>109</v>
      </c>
      <c r="L7683" s="44" t="s">
        <v>110</v>
      </c>
      <c r="M7683" s="27" t="s">
        <v>1218</v>
      </c>
      <c r="N7683" s="62" t="s">
        <v>1219</v>
      </c>
      <c r="O7683" s="12">
        <v>1996</v>
      </c>
      <c r="P7683" s="12">
        <v>12</v>
      </c>
      <c r="Q7683" s="12">
        <v>1998</v>
      </c>
      <c r="R7683" s="12">
        <v>2</v>
      </c>
      <c r="S7683" s="27">
        <v>8</v>
      </c>
      <c r="T7683" s="62">
        <v>8</v>
      </c>
      <c r="U7683" s="62">
        <v>16</v>
      </c>
      <c r="V7683" s="62" t="s">
        <v>53</v>
      </c>
      <c r="W7683" s="65" t="s">
        <v>109</v>
      </c>
      <c r="X7683" s="52">
        <v>4</v>
      </c>
      <c r="Y7683" s="63" t="s">
        <v>23</v>
      </c>
      <c r="Z7683" s="63" t="s">
        <v>83</v>
      </c>
      <c r="AA7683" s="63" t="s">
        <v>84</v>
      </c>
      <c r="AB7683" s="62">
        <v>0</v>
      </c>
      <c r="AC7683" s="63" t="s">
        <v>1514</v>
      </c>
      <c r="AD7683" s="63" t="s">
        <v>1665</v>
      </c>
      <c r="AE7683" t="s">
        <v>1513</v>
      </c>
    </row>
    <row r="7684" spans="1:31" ht="15" customHeight="1" x14ac:dyDescent="0.3">
      <c r="A7684" s="62">
        <v>66</v>
      </c>
      <c r="B7684" s="62" t="s">
        <v>35</v>
      </c>
      <c r="C7684" s="64" t="s">
        <v>1217</v>
      </c>
      <c r="D7684" s="34" t="s">
        <v>245</v>
      </c>
      <c r="E7684" s="62">
        <v>1999</v>
      </c>
      <c r="F7684" s="33" t="s">
        <v>1221</v>
      </c>
      <c r="G7684" s="33" t="s">
        <v>1221</v>
      </c>
      <c r="H7684" s="31" t="s">
        <v>1232</v>
      </c>
      <c r="I7684" s="8">
        <v>-19.647500000000001</v>
      </c>
      <c r="J7684" s="40">
        <v>-42.556666665000002</v>
      </c>
      <c r="K7684" s="47" t="s">
        <v>109</v>
      </c>
      <c r="L7684" s="44" t="s">
        <v>110</v>
      </c>
      <c r="M7684" s="27" t="s">
        <v>1218</v>
      </c>
      <c r="N7684" s="62" t="s">
        <v>1219</v>
      </c>
      <c r="O7684" s="12">
        <v>1996</v>
      </c>
      <c r="P7684" s="12">
        <v>12</v>
      </c>
      <c r="Q7684" s="12">
        <v>1998</v>
      </c>
      <c r="R7684" s="12">
        <v>2</v>
      </c>
      <c r="S7684" s="27">
        <v>8</v>
      </c>
      <c r="T7684" s="62">
        <v>8</v>
      </c>
      <c r="U7684" s="62">
        <v>16</v>
      </c>
      <c r="V7684" s="62" t="s">
        <v>53</v>
      </c>
      <c r="W7684" s="65" t="s">
        <v>109</v>
      </c>
      <c r="X7684" s="52">
        <v>4</v>
      </c>
      <c r="Y7684" s="63" t="s">
        <v>23</v>
      </c>
      <c r="Z7684" s="63" t="s">
        <v>83</v>
      </c>
      <c r="AA7684" s="62" t="s">
        <v>87</v>
      </c>
      <c r="AB7684" s="62">
        <v>0</v>
      </c>
      <c r="AC7684" s="63" t="s">
        <v>1514</v>
      </c>
      <c r="AD7684" s="63" t="s">
        <v>1665</v>
      </c>
      <c r="AE7684" t="s">
        <v>1513</v>
      </c>
    </row>
    <row r="7685" spans="1:31" ht="15" customHeight="1" x14ac:dyDescent="0.3">
      <c r="A7685" s="62">
        <v>66</v>
      </c>
      <c r="B7685" s="62" t="s">
        <v>35</v>
      </c>
      <c r="C7685" s="64" t="s">
        <v>1217</v>
      </c>
      <c r="D7685" s="34" t="s">
        <v>245</v>
      </c>
      <c r="E7685" s="62">
        <v>1999</v>
      </c>
      <c r="F7685" s="33" t="s">
        <v>1221</v>
      </c>
      <c r="G7685" s="33" t="s">
        <v>1221</v>
      </c>
      <c r="H7685" s="31" t="s">
        <v>1232</v>
      </c>
      <c r="I7685" s="8">
        <v>-19.647500000000001</v>
      </c>
      <c r="J7685" s="40">
        <v>-42.556666665000002</v>
      </c>
      <c r="K7685" s="47" t="s">
        <v>109</v>
      </c>
      <c r="L7685" s="44" t="s">
        <v>110</v>
      </c>
      <c r="M7685" s="27" t="s">
        <v>1218</v>
      </c>
      <c r="N7685" s="62" t="s">
        <v>1219</v>
      </c>
      <c r="O7685" s="12">
        <v>1996</v>
      </c>
      <c r="P7685" s="12">
        <v>12</v>
      </c>
      <c r="Q7685" s="12">
        <v>1998</v>
      </c>
      <c r="R7685" s="12">
        <v>2</v>
      </c>
      <c r="S7685" s="27">
        <v>8</v>
      </c>
      <c r="T7685" s="62">
        <v>8</v>
      </c>
      <c r="U7685" s="62">
        <v>16</v>
      </c>
      <c r="V7685" s="62" t="s">
        <v>53</v>
      </c>
      <c r="W7685" s="65" t="s">
        <v>109</v>
      </c>
      <c r="X7685" s="52">
        <v>4</v>
      </c>
      <c r="Y7685" s="63" t="s">
        <v>23</v>
      </c>
      <c r="Z7685" s="63" t="s">
        <v>55</v>
      </c>
      <c r="AA7685" s="62" t="s">
        <v>1054</v>
      </c>
      <c r="AB7685" s="62">
        <v>0</v>
      </c>
      <c r="AC7685" s="63" t="s">
        <v>1514</v>
      </c>
      <c r="AD7685" s="63" t="s">
        <v>1665</v>
      </c>
      <c r="AE7685" t="s">
        <v>1513</v>
      </c>
    </row>
    <row r="7686" spans="1:31" ht="15" customHeight="1" x14ac:dyDescent="0.3">
      <c r="A7686" s="62">
        <v>66</v>
      </c>
      <c r="B7686" s="62" t="s">
        <v>35</v>
      </c>
      <c r="C7686" s="64" t="s">
        <v>1217</v>
      </c>
      <c r="D7686" s="34" t="s">
        <v>245</v>
      </c>
      <c r="E7686" s="62">
        <v>1999</v>
      </c>
      <c r="F7686" s="33" t="s">
        <v>1221</v>
      </c>
      <c r="G7686" s="33" t="s">
        <v>1221</v>
      </c>
      <c r="H7686" s="31" t="s">
        <v>1232</v>
      </c>
      <c r="I7686" s="8">
        <v>-19.647500000000001</v>
      </c>
      <c r="J7686" s="40">
        <v>-42.556666665000002</v>
      </c>
      <c r="K7686" s="47" t="s">
        <v>109</v>
      </c>
      <c r="L7686" s="44" t="s">
        <v>110</v>
      </c>
      <c r="M7686" s="27" t="s">
        <v>1218</v>
      </c>
      <c r="N7686" s="62" t="s">
        <v>1219</v>
      </c>
      <c r="O7686" s="12">
        <v>1996</v>
      </c>
      <c r="P7686" s="12">
        <v>12</v>
      </c>
      <c r="Q7686" s="12">
        <v>1998</v>
      </c>
      <c r="R7686" s="12">
        <v>2</v>
      </c>
      <c r="S7686" s="27">
        <v>8</v>
      </c>
      <c r="T7686" s="62">
        <v>8</v>
      </c>
      <c r="U7686" s="62">
        <v>16</v>
      </c>
      <c r="V7686" s="62" t="s">
        <v>53</v>
      </c>
      <c r="W7686" s="65" t="s">
        <v>109</v>
      </c>
      <c r="X7686" s="52">
        <v>4</v>
      </c>
      <c r="Y7686" s="63" t="s">
        <v>23</v>
      </c>
      <c r="Z7686" s="63" t="s">
        <v>55</v>
      </c>
      <c r="AA7686" s="62" t="s">
        <v>524</v>
      </c>
      <c r="AB7686" s="62">
        <v>0</v>
      </c>
      <c r="AC7686" s="63" t="s">
        <v>1514</v>
      </c>
      <c r="AD7686" s="63" t="s">
        <v>1665</v>
      </c>
      <c r="AE7686" t="s">
        <v>1513</v>
      </c>
    </row>
    <row r="7687" spans="1:31" ht="15" customHeight="1" x14ac:dyDescent="0.3">
      <c r="A7687" s="62">
        <v>66</v>
      </c>
      <c r="B7687" s="62" t="s">
        <v>35</v>
      </c>
      <c r="C7687" s="64" t="s">
        <v>1217</v>
      </c>
      <c r="D7687" s="34" t="s">
        <v>245</v>
      </c>
      <c r="E7687" s="62">
        <v>1999</v>
      </c>
      <c r="F7687" s="33" t="s">
        <v>1221</v>
      </c>
      <c r="G7687" s="33" t="s">
        <v>1221</v>
      </c>
      <c r="H7687" s="31" t="s">
        <v>1232</v>
      </c>
      <c r="I7687" s="8">
        <v>-19.647500000000001</v>
      </c>
      <c r="J7687" s="40">
        <v>-42.556666665000002</v>
      </c>
      <c r="K7687" s="47" t="s">
        <v>109</v>
      </c>
      <c r="L7687" s="44" t="s">
        <v>110</v>
      </c>
      <c r="M7687" s="27" t="s">
        <v>1218</v>
      </c>
      <c r="N7687" s="62" t="s">
        <v>1219</v>
      </c>
      <c r="O7687" s="12">
        <v>1996</v>
      </c>
      <c r="P7687" s="12">
        <v>12</v>
      </c>
      <c r="Q7687" s="12">
        <v>1998</v>
      </c>
      <c r="R7687" s="12">
        <v>2</v>
      </c>
      <c r="S7687" s="27">
        <v>8</v>
      </c>
      <c r="T7687" s="62">
        <v>8</v>
      </c>
      <c r="U7687" s="62">
        <v>16</v>
      </c>
      <c r="V7687" s="62" t="s">
        <v>53</v>
      </c>
      <c r="W7687" s="65" t="s">
        <v>109</v>
      </c>
      <c r="X7687" s="52">
        <v>4</v>
      </c>
      <c r="Y7687" s="63" t="s">
        <v>23</v>
      </c>
      <c r="Z7687" s="63" t="s">
        <v>55</v>
      </c>
      <c r="AA7687" s="63" t="s">
        <v>496</v>
      </c>
      <c r="AB7687" s="62">
        <v>0</v>
      </c>
      <c r="AC7687" s="63" t="s">
        <v>1514</v>
      </c>
      <c r="AD7687" s="63" t="s">
        <v>1665</v>
      </c>
      <c r="AE7687" t="s">
        <v>1513</v>
      </c>
    </row>
    <row r="7688" spans="1:31" ht="15" customHeight="1" x14ac:dyDescent="0.3">
      <c r="A7688" s="62">
        <v>66</v>
      </c>
      <c r="B7688" s="62" t="s">
        <v>35</v>
      </c>
      <c r="C7688" s="64" t="s">
        <v>1217</v>
      </c>
      <c r="D7688" s="34" t="s">
        <v>245</v>
      </c>
      <c r="E7688" s="62">
        <v>1999</v>
      </c>
      <c r="F7688" s="33" t="s">
        <v>1221</v>
      </c>
      <c r="G7688" s="33" t="s">
        <v>1221</v>
      </c>
      <c r="H7688" s="31" t="s">
        <v>1232</v>
      </c>
      <c r="I7688" s="8">
        <v>-19.647500000000001</v>
      </c>
      <c r="J7688" s="40">
        <v>-42.556666665000002</v>
      </c>
      <c r="K7688" s="47" t="s">
        <v>109</v>
      </c>
      <c r="L7688" s="44" t="s">
        <v>110</v>
      </c>
      <c r="M7688" s="27" t="s">
        <v>1218</v>
      </c>
      <c r="N7688" s="62" t="s">
        <v>1219</v>
      </c>
      <c r="O7688" s="12">
        <v>1996</v>
      </c>
      <c r="P7688" s="12">
        <v>12</v>
      </c>
      <c r="Q7688" s="12">
        <v>1998</v>
      </c>
      <c r="R7688" s="12">
        <v>2</v>
      </c>
      <c r="S7688" s="27">
        <v>8</v>
      </c>
      <c r="T7688" s="62">
        <v>8</v>
      </c>
      <c r="U7688" s="62">
        <v>16</v>
      </c>
      <c r="V7688" s="62" t="s">
        <v>53</v>
      </c>
      <c r="W7688" s="65" t="s">
        <v>109</v>
      </c>
      <c r="X7688" s="52">
        <v>4</v>
      </c>
      <c r="Y7688" s="63" t="s">
        <v>23</v>
      </c>
      <c r="Z7688" s="63" t="s">
        <v>55</v>
      </c>
      <c r="AA7688" s="62" t="s">
        <v>62</v>
      </c>
      <c r="AB7688" s="62">
        <v>0</v>
      </c>
      <c r="AC7688" s="63" t="s">
        <v>1514</v>
      </c>
      <c r="AD7688" s="63" t="s">
        <v>1665</v>
      </c>
      <c r="AE7688" t="s">
        <v>1513</v>
      </c>
    </row>
    <row r="7689" spans="1:31" ht="15" customHeight="1" x14ac:dyDescent="0.3">
      <c r="A7689" s="62">
        <v>66</v>
      </c>
      <c r="B7689" s="62" t="s">
        <v>35</v>
      </c>
      <c r="C7689" s="64" t="s">
        <v>1217</v>
      </c>
      <c r="D7689" s="34" t="s">
        <v>245</v>
      </c>
      <c r="E7689" s="62">
        <v>1999</v>
      </c>
      <c r="F7689" s="33" t="s">
        <v>1221</v>
      </c>
      <c r="G7689" s="33" t="s">
        <v>1221</v>
      </c>
      <c r="H7689" s="31" t="s">
        <v>1232</v>
      </c>
      <c r="I7689" s="8">
        <v>-19.647500000000001</v>
      </c>
      <c r="J7689" s="40">
        <v>-42.556666665000002</v>
      </c>
      <c r="K7689" s="47" t="s">
        <v>109</v>
      </c>
      <c r="L7689" s="44" t="s">
        <v>110</v>
      </c>
      <c r="M7689" s="27" t="s">
        <v>1218</v>
      </c>
      <c r="N7689" s="62" t="s">
        <v>1219</v>
      </c>
      <c r="O7689" s="12">
        <v>1996</v>
      </c>
      <c r="P7689" s="12">
        <v>12</v>
      </c>
      <c r="Q7689" s="12">
        <v>1998</v>
      </c>
      <c r="R7689" s="12">
        <v>2</v>
      </c>
      <c r="S7689" s="27">
        <v>8</v>
      </c>
      <c r="T7689" s="62">
        <v>8</v>
      </c>
      <c r="U7689" s="62">
        <v>16</v>
      </c>
      <c r="V7689" s="62" t="s">
        <v>53</v>
      </c>
      <c r="W7689" s="65" t="s">
        <v>109</v>
      </c>
      <c r="X7689" s="52">
        <v>4</v>
      </c>
      <c r="Y7689" s="63" t="s">
        <v>23</v>
      </c>
      <c r="Z7689" s="63" t="s">
        <v>55</v>
      </c>
      <c r="AA7689" s="62" t="s">
        <v>73</v>
      </c>
      <c r="AB7689" s="62">
        <v>0</v>
      </c>
      <c r="AC7689" s="63" t="s">
        <v>1514</v>
      </c>
      <c r="AD7689" s="63" t="s">
        <v>1665</v>
      </c>
      <c r="AE7689" t="s">
        <v>1513</v>
      </c>
    </row>
    <row r="7690" spans="1:31" ht="15" customHeight="1" x14ac:dyDescent="0.3">
      <c r="A7690" s="62">
        <v>66</v>
      </c>
      <c r="B7690" s="62" t="s">
        <v>35</v>
      </c>
      <c r="C7690" s="64" t="s">
        <v>1217</v>
      </c>
      <c r="D7690" s="34" t="s">
        <v>245</v>
      </c>
      <c r="E7690" s="62">
        <v>1999</v>
      </c>
      <c r="F7690" s="33" t="s">
        <v>1221</v>
      </c>
      <c r="G7690" s="33" t="s">
        <v>1221</v>
      </c>
      <c r="H7690" s="31" t="s">
        <v>1232</v>
      </c>
      <c r="I7690" s="8">
        <v>-19.647500000000001</v>
      </c>
      <c r="J7690" s="40">
        <v>-42.556666665000002</v>
      </c>
      <c r="K7690" s="47" t="s">
        <v>109</v>
      </c>
      <c r="L7690" s="44" t="s">
        <v>110</v>
      </c>
      <c r="M7690" s="27" t="s">
        <v>1218</v>
      </c>
      <c r="N7690" s="62" t="s">
        <v>1219</v>
      </c>
      <c r="O7690" s="12">
        <v>1996</v>
      </c>
      <c r="P7690" s="12">
        <v>12</v>
      </c>
      <c r="Q7690" s="12">
        <v>1998</v>
      </c>
      <c r="R7690" s="12">
        <v>2</v>
      </c>
      <c r="S7690" s="27">
        <v>8</v>
      </c>
      <c r="T7690" s="62">
        <v>8</v>
      </c>
      <c r="U7690" s="62">
        <v>16</v>
      </c>
      <c r="V7690" s="62" t="s">
        <v>53</v>
      </c>
      <c r="W7690" s="65" t="s">
        <v>109</v>
      </c>
      <c r="X7690" s="52">
        <v>4</v>
      </c>
      <c r="Y7690" s="63" t="s">
        <v>23</v>
      </c>
      <c r="Z7690" s="63" t="s">
        <v>55</v>
      </c>
      <c r="AA7690" s="62" t="s">
        <v>1053</v>
      </c>
      <c r="AB7690" s="62">
        <v>0</v>
      </c>
      <c r="AC7690" s="63" t="s">
        <v>1514</v>
      </c>
      <c r="AD7690" s="63" t="s">
        <v>1665</v>
      </c>
      <c r="AE7690" t="s">
        <v>1513</v>
      </c>
    </row>
    <row r="7691" spans="1:31" ht="15" customHeight="1" x14ac:dyDescent="0.3">
      <c r="A7691" s="62">
        <v>66</v>
      </c>
      <c r="B7691" s="62" t="s">
        <v>35</v>
      </c>
      <c r="C7691" s="64" t="s">
        <v>1217</v>
      </c>
      <c r="D7691" s="34" t="s">
        <v>245</v>
      </c>
      <c r="E7691" s="62">
        <v>1999</v>
      </c>
      <c r="F7691" s="33" t="s">
        <v>1221</v>
      </c>
      <c r="G7691" s="33" t="s">
        <v>1221</v>
      </c>
      <c r="H7691" s="31" t="s">
        <v>1232</v>
      </c>
      <c r="I7691" s="8">
        <v>-19.647500000000001</v>
      </c>
      <c r="J7691" s="40">
        <v>-42.556666665000002</v>
      </c>
      <c r="K7691" s="47" t="s">
        <v>109</v>
      </c>
      <c r="L7691" s="44" t="s">
        <v>110</v>
      </c>
      <c r="M7691" s="27" t="s">
        <v>1218</v>
      </c>
      <c r="N7691" s="62" t="s">
        <v>1219</v>
      </c>
      <c r="O7691" s="12">
        <v>1996</v>
      </c>
      <c r="P7691" s="12">
        <v>12</v>
      </c>
      <c r="Q7691" s="12">
        <v>1998</v>
      </c>
      <c r="R7691" s="12">
        <v>2</v>
      </c>
      <c r="S7691" s="27">
        <v>8</v>
      </c>
      <c r="T7691" s="62">
        <v>8</v>
      </c>
      <c r="U7691" s="62">
        <v>16</v>
      </c>
      <c r="V7691" s="62" t="s">
        <v>53</v>
      </c>
      <c r="W7691" s="65" t="s">
        <v>109</v>
      </c>
      <c r="X7691" s="52">
        <v>4</v>
      </c>
      <c r="Y7691" s="63" t="s">
        <v>23</v>
      </c>
      <c r="Z7691" s="63" t="s">
        <v>55</v>
      </c>
      <c r="AA7691" s="63" t="s">
        <v>519</v>
      </c>
      <c r="AB7691" s="62">
        <v>0</v>
      </c>
      <c r="AC7691" s="63" t="s">
        <v>1514</v>
      </c>
      <c r="AD7691" s="63" t="s">
        <v>1665</v>
      </c>
      <c r="AE7691" t="s">
        <v>1513</v>
      </c>
    </row>
    <row r="7692" spans="1:31" ht="15" customHeight="1" x14ac:dyDescent="0.3">
      <c r="A7692" s="62">
        <v>66</v>
      </c>
      <c r="B7692" s="62" t="s">
        <v>35</v>
      </c>
      <c r="C7692" s="64" t="s">
        <v>1217</v>
      </c>
      <c r="D7692" s="34" t="s">
        <v>245</v>
      </c>
      <c r="E7692" s="62">
        <v>1999</v>
      </c>
      <c r="F7692" s="33" t="s">
        <v>1221</v>
      </c>
      <c r="G7692" s="33" t="s">
        <v>1221</v>
      </c>
      <c r="H7692" s="31" t="s">
        <v>1232</v>
      </c>
      <c r="I7692" s="8">
        <v>-19.647500000000001</v>
      </c>
      <c r="J7692" s="40">
        <v>-42.556666665000002</v>
      </c>
      <c r="K7692" s="47" t="s">
        <v>109</v>
      </c>
      <c r="L7692" s="44" t="s">
        <v>110</v>
      </c>
      <c r="M7692" s="27" t="s">
        <v>1218</v>
      </c>
      <c r="N7692" s="62" t="s">
        <v>1219</v>
      </c>
      <c r="O7692" s="12">
        <v>1996</v>
      </c>
      <c r="P7692" s="12">
        <v>12</v>
      </c>
      <c r="Q7692" s="12">
        <v>1998</v>
      </c>
      <c r="R7692" s="12">
        <v>2</v>
      </c>
      <c r="S7692" s="27">
        <v>8</v>
      </c>
      <c r="T7692" s="62">
        <v>8</v>
      </c>
      <c r="U7692" s="62">
        <v>16</v>
      </c>
      <c r="V7692" s="62" t="s">
        <v>53</v>
      </c>
      <c r="W7692" s="65" t="s">
        <v>109</v>
      </c>
      <c r="X7692" s="52">
        <v>4</v>
      </c>
      <c r="Y7692" s="63" t="s">
        <v>23</v>
      </c>
      <c r="Z7692" s="63" t="s">
        <v>55</v>
      </c>
      <c r="AA7692" s="63" t="s">
        <v>859</v>
      </c>
      <c r="AB7692" s="62">
        <v>0</v>
      </c>
      <c r="AC7692" s="63" t="s">
        <v>1514</v>
      </c>
      <c r="AD7692" s="63" t="s">
        <v>1665</v>
      </c>
      <c r="AE7692" t="s">
        <v>1513</v>
      </c>
    </row>
    <row r="7693" spans="1:31" ht="15" customHeight="1" x14ac:dyDescent="0.3">
      <c r="A7693" s="62">
        <v>66</v>
      </c>
      <c r="B7693" s="62" t="s">
        <v>35</v>
      </c>
      <c r="C7693" s="64" t="s">
        <v>1217</v>
      </c>
      <c r="D7693" s="34" t="s">
        <v>245</v>
      </c>
      <c r="E7693" s="62">
        <v>1999</v>
      </c>
      <c r="F7693" s="33" t="s">
        <v>1221</v>
      </c>
      <c r="G7693" s="33" t="s">
        <v>1221</v>
      </c>
      <c r="H7693" s="31" t="s">
        <v>1232</v>
      </c>
      <c r="I7693" s="8">
        <v>-19.647500000000001</v>
      </c>
      <c r="J7693" s="40">
        <v>-42.556666665000002</v>
      </c>
      <c r="K7693" s="47" t="s">
        <v>109</v>
      </c>
      <c r="L7693" s="44" t="s">
        <v>110</v>
      </c>
      <c r="M7693" s="27" t="s">
        <v>1218</v>
      </c>
      <c r="N7693" s="62" t="s">
        <v>1219</v>
      </c>
      <c r="O7693" s="12">
        <v>1996</v>
      </c>
      <c r="P7693" s="12">
        <v>12</v>
      </c>
      <c r="Q7693" s="12">
        <v>1998</v>
      </c>
      <c r="R7693" s="12">
        <v>2</v>
      </c>
      <c r="S7693" s="27">
        <v>8</v>
      </c>
      <c r="T7693" s="62">
        <v>8</v>
      </c>
      <c r="U7693" s="62">
        <v>16</v>
      </c>
      <c r="V7693" s="62" t="s">
        <v>53</v>
      </c>
      <c r="W7693" s="65" t="s">
        <v>109</v>
      </c>
      <c r="X7693" s="52">
        <v>4</v>
      </c>
      <c r="Y7693" s="63" t="s">
        <v>23</v>
      </c>
      <c r="Z7693" s="62" t="s">
        <v>49</v>
      </c>
      <c r="AA7693" s="62" t="s">
        <v>50</v>
      </c>
      <c r="AB7693" s="62">
        <v>0</v>
      </c>
      <c r="AC7693" s="63" t="s">
        <v>1514</v>
      </c>
      <c r="AD7693" s="63" t="s">
        <v>1665</v>
      </c>
      <c r="AE7693" t="s">
        <v>1513</v>
      </c>
    </row>
    <row r="7694" spans="1:31" ht="15" customHeight="1" x14ac:dyDescent="0.3">
      <c r="A7694" s="62">
        <v>66</v>
      </c>
      <c r="B7694" s="62" t="s">
        <v>35</v>
      </c>
      <c r="C7694" s="64" t="s">
        <v>1217</v>
      </c>
      <c r="D7694" s="34" t="s">
        <v>245</v>
      </c>
      <c r="E7694" s="62">
        <v>1999</v>
      </c>
      <c r="F7694" s="33" t="s">
        <v>1221</v>
      </c>
      <c r="G7694" s="33" t="s">
        <v>1221</v>
      </c>
      <c r="H7694" s="31" t="s">
        <v>1232</v>
      </c>
      <c r="I7694" s="8">
        <v>-19.647500000000001</v>
      </c>
      <c r="J7694" s="40">
        <v>-42.556666665000002</v>
      </c>
      <c r="K7694" s="47" t="s">
        <v>109</v>
      </c>
      <c r="L7694" s="44" t="s">
        <v>110</v>
      </c>
      <c r="M7694" s="27" t="s">
        <v>1218</v>
      </c>
      <c r="N7694" s="62" t="s">
        <v>1219</v>
      </c>
      <c r="O7694" s="12">
        <v>1996</v>
      </c>
      <c r="P7694" s="12">
        <v>12</v>
      </c>
      <c r="Q7694" s="12">
        <v>1998</v>
      </c>
      <c r="R7694" s="12">
        <v>2</v>
      </c>
      <c r="S7694" s="27">
        <v>8</v>
      </c>
      <c r="T7694" s="62">
        <v>8</v>
      </c>
      <c r="U7694" s="62">
        <v>16</v>
      </c>
      <c r="V7694" s="62" t="s">
        <v>53</v>
      </c>
      <c r="W7694" s="65" t="s">
        <v>109</v>
      </c>
      <c r="X7694" s="52">
        <v>4</v>
      </c>
      <c r="Y7694" s="63" t="s">
        <v>23</v>
      </c>
      <c r="Z7694" s="62" t="s">
        <v>49</v>
      </c>
      <c r="AA7694" s="62" t="s">
        <v>91</v>
      </c>
      <c r="AB7694" s="62">
        <v>0</v>
      </c>
      <c r="AC7694" s="63" t="s">
        <v>1514</v>
      </c>
      <c r="AD7694" s="63" t="s">
        <v>1665</v>
      </c>
      <c r="AE7694" t="s">
        <v>1513</v>
      </c>
    </row>
    <row r="7695" spans="1:31" ht="15" customHeight="1" x14ac:dyDescent="0.3">
      <c r="A7695" s="62">
        <v>66</v>
      </c>
      <c r="B7695" s="62" t="s">
        <v>35</v>
      </c>
      <c r="C7695" s="64" t="s">
        <v>1217</v>
      </c>
      <c r="D7695" s="34" t="s">
        <v>245</v>
      </c>
      <c r="E7695" s="62">
        <v>1999</v>
      </c>
      <c r="F7695" s="33" t="s">
        <v>1221</v>
      </c>
      <c r="G7695" s="33" t="s">
        <v>1221</v>
      </c>
      <c r="H7695" s="31" t="s">
        <v>1232</v>
      </c>
      <c r="I7695" s="8">
        <v>-19.647500000000001</v>
      </c>
      <c r="J7695" s="40">
        <v>-42.556666665000002</v>
      </c>
      <c r="K7695" s="47" t="s">
        <v>109</v>
      </c>
      <c r="L7695" s="44" t="s">
        <v>110</v>
      </c>
      <c r="M7695" s="27" t="s">
        <v>1218</v>
      </c>
      <c r="N7695" s="62" t="s">
        <v>1219</v>
      </c>
      <c r="O7695" s="12">
        <v>1996</v>
      </c>
      <c r="P7695" s="12">
        <v>12</v>
      </c>
      <c r="Q7695" s="12">
        <v>1998</v>
      </c>
      <c r="R7695" s="12">
        <v>2</v>
      </c>
      <c r="S7695" s="27">
        <v>8</v>
      </c>
      <c r="T7695" s="62">
        <v>8</v>
      </c>
      <c r="U7695" s="62">
        <v>16</v>
      </c>
      <c r="V7695" s="62" t="s">
        <v>53</v>
      </c>
      <c r="W7695" s="65" t="s">
        <v>109</v>
      </c>
      <c r="X7695" s="52">
        <v>4</v>
      </c>
      <c r="Y7695" s="63" t="s">
        <v>23</v>
      </c>
      <c r="Z7695" s="62" t="s">
        <v>49</v>
      </c>
      <c r="AA7695" s="63" t="s">
        <v>1222</v>
      </c>
      <c r="AB7695" s="62">
        <v>0</v>
      </c>
      <c r="AC7695" s="63" t="s">
        <v>1514</v>
      </c>
      <c r="AD7695" s="63" t="s">
        <v>1665</v>
      </c>
      <c r="AE7695" t="s">
        <v>1513</v>
      </c>
    </row>
    <row r="7696" spans="1:31" ht="15" customHeight="1" x14ac:dyDescent="0.3">
      <c r="A7696" s="62">
        <v>66</v>
      </c>
      <c r="B7696" s="62" t="s">
        <v>35</v>
      </c>
      <c r="C7696" s="64" t="s">
        <v>1217</v>
      </c>
      <c r="D7696" s="34" t="s">
        <v>245</v>
      </c>
      <c r="E7696" s="62">
        <v>1999</v>
      </c>
      <c r="F7696" s="33" t="s">
        <v>1221</v>
      </c>
      <c r="G7696" s="33" t="s">
        <v>1221</v>
      </c>
      <c r="H7696" s="31" t="s">
        <v>1232</v>
      </c>
      <c r="I7696" s="8">
        <v>-19.647500000000001</v>
      </c>
      <c r="J7696" s="40">
        <v>-42.556666665000002</v>
      </c>
      <c r="K7696" s="47" t="s">
        <v>109</v>
      </c>
      <c r="L7696" s="44" t="s">
        <v>110</v>
      </c>
      <c r="M7696" s="27" t="s">
        <v>1218</v>
      </c>
      <c r="N7696" s="62" t="s">
        <v>1219</v>
      </c>
      <c r="O7696" s="12">
        <v>1996</v>
      </c>
      <c r="P7696" s="12">
        <v>12</v>
      </c>
      <c r="Q7696" s="12">
        <v>1998</v>
      </c>
      <c r="R7696" s="12">
        <v>2</v>
      </c>
      <c r="S7696" s="27">
        <v>8</v>
      </c>
      <c r="T7696" s="62">
        <v>8</v>
      </c>
      <c r="U7696" s="62">
        <v>16</v>
      </c>
      <c r="V7696" s="62" t="s">
        <v>53</v>
      </c>
      <c r="W7696" s="65" t="s">
        <v>109</v>
      </c>
      <c r="X7696" s="52">
        <v>4</v>
      </c>
      <c r="Y7696" s="63" t="s">
        <v>23</v>
      </c>
      <c r="Z7696" s="62" t="s">
        <v>49</v>
      </c>
      <c r="AA7696" s="63" t="s">
        <v>483</v>
      </c>
      <c r="AB7696" s="62">
        <v>0</v>
      </c>
      <c r="AC7696" s="63" t="s">
        <v>1514</v>
      </c>
      <c r="AD7696" s="63" t="s">
        <v>1665</v>
      </c>
      <c r="AE7696" t="s">
        <v>1513</v>
      </c>
    </row>
    <row r="7697" spans="1:31" ht="15" customHeight="1" x14ac:dyDescent="0.3">
      <c r="A7697" s="62">
        <v>66</v>
      </c>
      <c r="B7697" s="62" t="s">
        <v>35</v>
      </c>
      <c r="C7697" s="64" t="s">
        <v>1217</v>
      </c>
      <c r="D7697" s="34" t="s">
        <v>245</v>
      </c>
      <c r="E7697" s="62">
        <v>1999</v>
      </c>
      <c r="F7697" s="33" t="s">
        <v>1221</v>
      </c>
      <c r="G7697" s="33" t="s">
        <v>1221</v>
      </c>
      <c r="H7697" s="31" t="s">
        <v>1232</v>
      </c>
      <c r="I7697" s="8">
        <v>-19.647500000000001</v>
      </c>
      <c r="J7697" s="40">
        <v>-42.556666665000002</v>
      </c>
      <c r="K7697" s="47" t="s">
        <v>109</v>
      </c>
      <c r="L7697" s="44" t="s">
        <v>110</v>
      </c>
      <c r="M7697" s="27" t="s">
        <v>1218</v>
      </c>
      <c r="N7697" s="62" t="s">
        <v>1219</v>
      </c>
      <c r="O7697" s="12">
        <v>1996</v>
      </c>
      <c r="P7697" s="12">
        <v>12</v>
      </c>
      <c r="Q7697" s="12">
        <v>1998</v>
      </c>
      <c r="R7697" s="12">
        <v>2</v>
      </c>
      <c r="S7697" s="27">
        <v>8</v>
      </c>
      <c r="T7697" s="62">
        <v>8</v>
      </c>
      <c r="U7697" s="62">
        <v>16</v>
      </c>
      <c r="V7697" s="62" t="s">
        <v>53</v>
      </c>
      <c r="W7697" s="65" t="s">
        <v>109</v>
      </c>
      <c r="X7697" s="52">
        <v>4</v>
      </c>
      <c r="Y7697" s="63" t="s">
        <v>23</v>
      </c>
      <c r="Z7697" s="62" t="s">
        <v>49</v>
      </c>
      <c r="AA7697" s="63" t="s">
        <v>275</v>
      </c>
      <c r="AB7697" s="62">
        <v>0</v>
      </c>
      <c r="AC7697" s="63" t="s">
        <v>1514</v>
      </c>
      <c r="AD7697" s="63" t="s">
        <v>1665</v>
      </c>
      <c r="AE7697" t="s">
        <v>1513</v>
      </c>
    </row>
    <row r="7698" spans="1:31" ht="15" customHeight="1" x14ac:dyDescent="0.3">
      <c r="A7698" s="62">
        <v>66</v>
      </c>
      <c r="B7698" s="62" t="s">
        <v>35</v>
      </c>
      <c r="C7698" s="64" t="s">
        <v>1217</v>
      </c>
      <c r="D7698" s="34" t="s">
        <v>245</v>
      </c>
      <c r="E7698" s="62">
        <v>1999</v>
      </c>
      <c r="F7698" s="33" t="s">
        <v>1221</v>
      </c>
      <c r="G7698" s="33" t="s">
        <v>1221</v>
      </c>
      <c r="H7698" s="31" t="s">
        <v>1232</v>
      </c>
      <c r="I7698" s="8">
        <v>-19.647500000000001</v>
      </c>
      <c r="J7698" s="40">
        <v>-42.556666665000002</v>
      </c>
      <c r="K7698" s="47" t="s">
        <v>109</v>
      </c>
      <c r="L7698" s="44" t="s">
        <v>110</v>
      </c>
      <c r="M7698" s="27" t="s">
        <v>1218</v>
      </c>
      <c r="N7698" s="62" t="s">
        <v>1219</v>
      </c>
      <c r="O7698" s="12">
        <v>1996</v>
      </c>
      <c r="P7698" s="12">
        <v>12</v>
      </c>
      <c r="Q7698" s="12">
        <v>1998</v>
      </c>
      <c r="R7698" s="12">
        <v>2</v>
      </c>
      <c r="S7698" s="27">
        <v>8</v>
      </c>
      <c r="T7698" s="62">
        <v>8</v>
      </c>
      <c r="U7698" s="62">
        <v>16</v>
      </c>
      <c r="V7698" s="62" t="s">
        <v>53</v>
      </c>
      <c r="W7698" s="65" t="s">
        <v>109</v>
      </c>
      <c r="X7698" s="52">
        <v>4</v>
      </c>
      <c r="Y7698" s="63" t="s">
        <v>603</v>
      </c>
      <c r="Z7698" s="63" t="s">
        <v>83</v>
      </c>
      <c r="AA7698" s="63" t="s">
        <v>84</v>
      </c>
      <c r="AB7698" s="62">
        <v>0</v>
      </c>
      <c r="AC7698" s="63" t="s">
        <v>1514</v>
      </c>
      <c r="AD7698" s="63" t="s">
        <v>1665</v>
      </c>
      <c r="AE7698" t="s">
        <v>1513</v>
      </c>
    </row>
    <row r="7699" spans="1:31" ht="15" customHeight="1" x14ac:dyDescent="0.3">
      <c r="A7699" s="62">
        <v>66</v>
      </c>
      <c r="B7699" s="62" t="s">
        <v>35</v>
      </c>
      <c r="C7699" s="64" t="s">
        <v>1217</v>
      </c>
      <c r="D7699" s="34" t="s">
        <v>245</v>
      </c>
      <c r="E7699" s="62">
        <v>1999</v>
      </c>
      <c r="F7699" s="33" t="s">
        <v>1221</v>
      </c>
      <c r="G7699" s="33" t="s">
        <v>1221</v>
      </c>
      <c r="H7699" s="31" t="s">
        <v>1232</v>
      </c>
      <c r="I7699" s="8">
        <v>-19.647500000000001</v>
      </c>
      <c r="J7699" s="40">
        <v>-42.556666665000002</v>
      </c>
      <c r="K7699" s="47" t="s">
        <v>109</v>
      </c>
      <c r="L7699" s="44" t="s">
        <v>110</v>
      </c>
      <c r="M7699" s="27" t="s">
        <v>1218</v>
      </c>
      <c r="N7699" s="62" t="s">
        <v>1219</v>
      </c>
      <c r="O7699" s="12">
        <v>1996</v>
      </c>
      <c r="P7699" s="12">
        <v>12</v>
      </c>
      <c r="Q7699" s="12">
        <v>1998</v>
      </c>
      <c r="R7699" s="12">
        <v>2</v>
      </c>
      <c r="S7699" s="27">
        <v>8</v>
      </c>
      <c r="T7699" s="62">
        <v>8</v>
      </c>
      <c r="U7699" s="62">
        <v>16</v>
      </c>
      <c r="V7699" s="62" t="s">
        <v>53</v>
      </c>
      <c r="W7699" s="65" t="s">
        <v>109</v>
      </c>
      <c r="X7699" s="52">
        <v>4</v>
      </c>
      <c r="Y7699" s="63" t="s">
        <v>603</v>
      </c>
      <c r="Z7699" s="63" t="s">
        <v>83</v>
      </c>
      <c r="AA7699" s="62" t="s">
        <v>87</v>
      </c>
      <c r="AB7699" s="62">
        <v>0</v>
      </c>
      <c r="AC7699" s="63" t="s">
        <v>1514</v>
      </c>
      <c r="AD7699" s="63" t="s">
        <v>1665</v>
      </c>
      <c r="AE7699" t="s">
        <v>1513</v>
      </c>
    </row>
    <row r="7700" spans="1:31" ht="15" customHeight="1" x14ac:dyDescent="0.3">
      <c r="A7700" s="62">
        <v>66</v>
      </c>
      <c r="B7700" s="62" t="s">
        <v>35</v>
      </c>
      <c r="C7700" s="64" t="s">
        <v>1217</v>
      </c>
      <c r="D7700" s="34" t="s">
        <v>245</v>
      </c>
      <c r="E7700" s="62">
        <v>1999</v>
      </c>
      <c r="F7700" s="33" t="s">
        <v>1221</v>
      </c>
      <c r="G7700" s="33" t="s">
        <v>1221</v>
      </c>
      <c r="H7700" s="31" t="s">
        <v>1232</v>
      </c>
      <c r="I7700" s="8">
        <v>-19.647500000000001</v>
      </c>
      <c r="J7700" s="40">
        <v>-42.556666665000002</v>
      </c>
      <c r="K7700" s="47" t="s">
        <v>109</v>
      </c>
      <c r="L7700" s="44" t="s">
        <v>110</v>
      </c>
      <c r="M7700" s="27" t="s">
        <v>1218</v>
      </c>
      <c r="N7700" s="62" t="s">
        <v>1219</v>
      </c>
      <c r="O7700" s="12">
        <v>1996</v>
      </c>
      <c r="P7700" s="12">
        <v>12</v>
      </c>
      <c r="Q7700" s="12">
        <v>1998</v>
      </c>
      <c r="R7700" s="12">
        <v>2</v>
      </c>
      <c r="S7700" s="27">
        <v>8</v>
      </c>
      <c r="T7700" s="62">
        <v>8</v>
      </c>
      <c r="U7700" s="62">
        <v>16</v>
      </c>
      <c r="V7700" s="62" t="s">
        <v>53</v>
      </c>
      <c r="W7700" s="65" t="s">
        <v>109</v>
      </c>
      <c r="X7700" s="52">
        <v>4</v>
      </c>
      <c r="Y7700" s="63" t="s">
        <v>603</v>
      </c>
      <c r="Z7700" s="63" t="s">
        <v>55</v>
      </c>
      <c r="AA7700" s="62" t="s">
        <v>1054</v>
      </c>
      <c r="AB7700" s="62">
        <v>0</v>
      </c>
      <c r="AC7700" s="63" t="s">
        <v>1514</v>
      </c>
      <c r="AD7700" s="63" t="s">
        <v>1665</v>
      </c>
      <c r="AE7700" t="s">
        <v>1513</v>
      </c>
    </row>
    <row r="7701" spans="1:31" ht="15" customHeight="1" x14ac:dyDescent="0.3">
      <c r="A7701" s="62">
        <v>66</v>
      </c>
      <c r="B7701" s="62" t="s">
        <v>35</v>
      </c>
      <c r="C7701" s="64" t="s">
        <v>1217</v>
      </c>
      <c r="D7701" s="34" t="s">
        <v>245</v>
      </c>
      <c r="E7701" s="62">
        <v>1999</v>
      </c>
      <c r="F7701" s="33" t="s">
        <v>1221</v>
      </c>
      <c r="G7701" s="33" t="s">
        <v>1221</v>
      </c>
      <c r="H7701" s="31" t="s">
        <v>1232</v>
      </c>
      <c r="I7701" s="8">
        <v>-19.647500000000001</v>
      </c>
      <c r="J7701" s="40">
        <v>-42.556666665000002</v>
      </c>
      <c r="K7701" s="47" t="s">
        <v>109</v>
      </c>
      <c r="L7701" s="44" t="s">
        <v>110</v>
      </c>
      <c r="M7701" s="27" t="s">
        <v>1218</v>
      </c>
      <c r="N7701" s="62" t="s">
        <v>1219</v>
      </c>
      <c r="O7701" s="12">
        <v>1996</v>
      </c>
      <c r="P7701" s="12">
        <v>12</v>
      </c>
      <c r="Q7701" s="12">
        <v>1998</v>
      </c>
      <c r="R7701" s="12">
        <v>2</v>
      </c>
      <c r="S7701" s="27">
        <v>8</v>
      </c>
      <c r="T7701" s="62">
        <v>8</v>
      </c>
      <c r="U7701" s="62">
        <v>16</v>
      </c>
      <c r="V7701" s="62" t="s">
        <v>53</v>
      </c>
      <c r="W7701" s="65" t="s">
        <v>109</v>
      </c>
      <c r="X7701" s="52">
        <v>4</v>
      </c>
      <c r="Y7701" s="63" t="s">
        <v>603</v>
      </c>
      <c r="Z7701" s="63" t="s">
        <v>55</v>
      </c>
      <c r="AA7701" s="62" t="s">
        <v>524</v>
      </c>
      <c r="AB7701" s="62">
        <v>0</v>
      </c>
      <c r="AC7701" s="63" t="s">
        <v>1514</v>
      </c>
      <c r="AD7701" s="63" t="s">
        <v>1665</v>
      </c>
      <c r="AE7701" t="s">
        <v>1513</v>
      </c>
    </row>
    <row r="7702" spans="1:31" ht="15" customHeight="1" x14ac:dyDescent="0.3">
      <c r="A7702" s="62">
        <v>66</v>
      </c>
      <c r="B7702" s="62" t="s">
        <v>35</v>
      </c>
      <c r="C7702" s="64" t="s">
        <v>1217</v>
      </c>
      <c r="D7702" s="34" t="s">
        <v>245</v>
      </c>
      <c r="E7702" s="62">
        <v>1999</v>
      </c>
      <c r="F7702" s="33" t="s">
        <v>1221</v>
      </c>
      <c r="G7702" s="33" t="s">
        <v>1221</v>
      </c>
      <c r="H7702" s="31" t="s">
        <v>1232</v>
      </c>
      <c r="I7702" s="8">
        <v>-19.647500000000001</v>
      </c>
      <c r="J7702" s="40">
        <v>-42.556666665000002</v>
      </c>
      <c r="K7702" s="47" t="s">
        <v>109</v>
      </c>
      <c r="L7702" s="44" t="s">
        <v>110</v>
      </c>
      <c r="M7702" s="27" t="s">
        <v>1218</v>
      </c>
      <c r="N7702" s="62" t="s">
        <v>1219</v>
      </c>
      <c r="O7702" s="12">
        <v>1996</v>
      </c>
      <c r="P7702" s="12">
        <v>12</v>
      </c>
      <c r="Q7702" s="12">
        <v>1998</v>
      </c>
      <c r="R7702" s="12">
        <v>2</v>
      </c>
      <c r="S7702" s="27">
        <v>8</v>
      </c>
      <c r="T7702" s="62">
        <v>8</v>
      </c>
      <c r="U7702" s="62">
        <v>16</v>
      </c>
      <c r="V7702" s="62" t="s">
        <v>53</v>
      </c>
      <c r="W7702" s="65" t="s">
        <v>109</v>
      </c>
      <c r="X7702" s="52">
        <v>4</v>
      </c>
      <c r="Y7702" s="63" t="s">
        <v>603</v>
      </c>
      <c r="Z7702" s="63" t="s">
        <v>55</v>
      </c>
      <c r="AA7702" s="63" t="s">
        <v>496</v>
      </c>
      <c r="AB7702" s="62">
        <v>0</v>
      </c>
      <c r="AC7702" s="63" t="s">
        <v>1514</v>
      </c>
      <c r="AD7702" s="63" t="s">
        <v>1665</v>
      </c>
      <c r="AE7702" t="s">
        <v>1513</v>
      </c>
    </row>
    <row r="7703" spans="1:31" ht="15" customHeight="1" x14ac:dyDescent="0.3">
      <c r="A7703" s="62">
        <v>66</v>
      </c>
      <c r="B7703" s="62" t="s">
        <v>35</v>
      </c>
      <c r="C7703" s="64" t="s">
        <v>1217</v>
      </c>
      <c r="D7703" s="34" t="s">
        <v>245</v>
      </c>
      <c r="E7703" s="62">
        <v>1999</v>
      </c>
      <c r="F7703" s="33" t="s">
        <v>1221</v>
      </c>
      <c r="G7703" s="33" t="s">
        <v>1221</v>
      </c>
      <c r="H7703" s="31" t="s">
        <v>1232</v>
      </c>
      <c r="I7703" s="8">
        <v>-19.647500000000001</v>
      </c>
      <c r="J7703" s="40">
        <v>-42.556666665000002</v>
      </c>
      <c r="K7703" s="47" t="s">
        <v>109</v>
      </c>
      <c r="L7703" s="44" t="s">
        <v>110</v>
      </c>
      <c r="M7703" s="27" t="s">
        <v>1218</v>
      </c>
      <c r="N7703" s="62" t="s">
        <v>1219</v>
      </c>
      <c r="O7703" s="12">
        <v>1996</v>
      </c>
      <c r="P7703" s="12">
        <v>12</v>
      </c>
      <c r="Q7703" s="12">
        <v>1998</v>
      </c>
      <c r="R7703" s="12">
        <v>2</v>
      </c>
      <c r="S7703" s="27">
        <v>8</v>
      </c>
      <c r="T7703" s="62">
        <v>8</v>
      </c>
      <c r="U7703" s="62">
        <v>16</v>
      </c>
      <c r="V7703" s="62" t="s">
        <v>53</v>
      </c>
      <c r="W7703" s="65" t="s">
        <v>109</v>
      </c>
      <c r="X7703" s="52">
        <v>4</v>
      </c>
      <c r="Y7703" s="63" t="s">
        <v>603</v>
      </c>
      <c r="Z7703" s="63" t="s">
        <v>55</v>
      </c>
      <c r="AA7703" s="62" t="s">
        <v>62</v>
      </c>
      <c r="AB7703" s="62">
        <v>0</v>
      </c>
      <c r="AC7703" s="63" t="s">
        <v>1514</v>
      </c>
      <c r="AD7703" s="63" t="s">
        <v>1665</v>
      </c>
      <c r="AE7703" t="s">
        <v>1513</v>
      </c>
    </row>
    <row r="7704" spans="1:31" ht="15" customHeight="1" x14ac:dyDescent="0.3">
      <c r="A7704" s="62">
        <v>66</v>
      </c>
      <c r="B7704" s="62" t="s">
        <v>35</v>
      </c>
      <c r="C7704" s="64" t="s">
        <v>1217</v>
      </c>
      <c r="D7704" s="34" t="s">
        <v>245</v>
      </c>
      <c r="E7704" s="62">
        <v>1999</v>
      </c>
      <c r="F7704" s="33" t="s">
        <v>1221</v>
      </c>
      <c r="G7704" s="33" t="s">
        <v>1221</v>
      </c>
      <c r="H7704" s="31" t="s">
        <v>1232</v>
      </c>
      <c r="I7704" s="8">
        <v>-19.647500000000001</v>
      </c>
      <c r="J7704" s="40">
        <v>-42.556666665000002</v>
      </c>
      <c r="K7704" s="47" t="s">
        <v>109</v>
      </c>
      <c r="L7704" s="44" t="s">
        <v>110</v>
      </c>
      <c r="M7704" s="27" t="s">
        <v>1218</v>
      </c>
      <c r="N7704" s="62" t="s">
        <v>1219</v>
      </c>
      <c r="O7704" s="12">
        <v>1996</v>
      </c>
      <c r="P7704" s="12">
        <v>12</v>
      </c>
      <c r="Q7704" s="12">
        <v>1998</v>
      </c>
      <c r="R7704" s="12">
        <v>2</v>
      </c>
      <c r="S7704" s="27">
        <v>8</v>
      </c>
      <c r="T7704" s="62">
        <v>8</v>
      </c>
      <c r="U7704" s="62">
        <v>16</v>
      </c>
      <c r="V7704" s="62" t="s">
        <v>53</v>
      </c>
      <c r="W7704" s="65" t="s">
        <v>109</v>
      </c>
      <c r="X7704" s="52">
        <v>4</v>
      </c>
      <c r="Y7704" s="63" t="s">
        <v>603</v>
      </c>
      <c r="Z7704" s="63" t="s">
        <v>55</v>
      </c>
      <c r="AA7704" s="62" t="s">
        <v>73</v>
      </c>
      <c r="AB7704" s="62">
        <v>0</v>
      </c>
      <c r="AC7704" s="63" t="s">
        <v>1514</v>
      </c>
      <c r="AD7704" s="63" t="s">
        <v>1665</v>
      </c>
      <c r="AE7704" t="s">
        <v>1513</v>
      </c>
    </row>
    <row r="7705" spans="1:31" ht="15" customHeight="1" x14ac:dyDescent="0.3">
      <c r="A7705" s="62">
        <v>66</v>
      </c>
      <c r="B7705" s="62" t="s">
        <v>35</v>
      </c>
      <c r="C7705" s="64" t="s">
        <v>1217</v>
      </c>
      <c r="D7705" s="34" t="s">
        <v>245</v>
      </c>
      <c r="E7705" s="62">
        <v>1999</v>
      </c>
      <c r="F7705" s="33" t="s">
        <v>1221</v>
      </c>
      <c r="G7705" s="33" t="s">
        <v>1221</v>
      </c>
      <c r="H7705" s="31" t="s">
        <v>1232</v>
      </c>
      <c r="I7705" s="8">
        <v>-19.647500000000001</v>
      </c>
      <c r="J7705" s="40">
        <v>-42.556666665000002</v>
      </c>
      <c r="K7705" s="47" t="s">
        <v>109</v>
      </c>
      <c r="L7705" s="44" t="s">
        <v>110</v>
      </c>
      <c r="M7705" s="27" t="s">
        <v>1218</v>
      </c>
      <c r="N7705" s="62" t="s">
        <v>1219</v>
      </c>
      <c r="O7705" s="12">
        <v>1996</v>
      </c>
      <c r="P7705" s="12">
        <v>12</v>
      </c>
      <c r="Q7705" s="12">
        <v>1998</v>
      </c>
      <c r="R7705" s="12">
        <v>2</v>
      </c>
      <c r="S7705" s="27">
        <v>8</v>
      </c>
      <c r="T7705" s="62">
        <v>8</v>
      </c>
      <c r="U7705" s="62">
        <v>16</v>
      </c>
      <c r="V7705" s="62" t="s">
        <v>53</v>
      </c>
      <c r="W7705" s="65" t="s">
        <v>109</v>
      </c>
      <c r="X7705" s="52">
        <v>4</v>
      </c>
      <c r="Y7705" s="63" t="s">
        <v>603</v>
      </c>
      <c r="Z7705" s="63" t="s">
        <v>55</v>
      </c>
      <c r="AA7705" s="62" t="s">
        <v>1053</v>
      </c>
      <c r="AB7705" s="62">
        <v>0</v>
      </c>
      <c r="AC7705" s="63" t="s">
        <v>1514</v>
      </c>
      <c r="AD7705" s="63" t="s">
        <v>1665</v>
      </c>
      <c r="AE7705" t="s">
        <v>1513</v>
      </c>
    </row>
    <row r="7706" spans="1:31" ht="15" customHeight="1" x14ac:dyDescent="0.3">
      <c r="A7706" s="62">
        <v>66</v>
      </c>
      <c r="B7706" s="62" t="s">
        <v>35</v>
      </c>
      <c r="C7706" s="64" t="s">
        <v>1217</v>
      </c>
      <c r="D7706" s="34" t="s">
        <v>245</v>
      </c>
      <c r="E7706" s="62">
        <v>1999</v>
      </c>
      <c r="F7706" s="33" t="s">
        <v>1221</v>
      </c>
      <c r="G7706" s="33" t="s">
        <v>1221</v>
      </c>
      <c r="H7706" s="31" t="s">
        <v>1232</v>
      </c>
      <c r="I7706" s="8">
        <v>-19.647500000000001</v>
      </c>
      <c r="J7706" s="40">
        <v>-42.556666665000002</v>
      </c>
      <c r="K7706" s="47" t="s">
        <v>109</v>
      </c>
      <c r="L7706" s="44" t="s">
        <v>110</v>
      </c>
      <c r="M7706" s="27" t="s">
        <v>1218</v>
      </c>
      <c r="N7706" s="62" t="s">
        <v>1219</v>
      </c>
      <c r="O7706" s="12">
        <v>1996</v>
      </c>
      <c r="P7706" s="12">
        <v>12</v>
      </c>
      <c r="Q7706" s="12">
        <v>1998</v>
      </c>
      <c r="R7706" s="12">
        <v>2</v>
      </c>
      <c r="S7706" s="27">
        <v>8</v>
      </c>
      <c r="T7706" s="62">
        <v>8</v>
      </c>
      <c r="U7706" s="62">
        <v>16</v>
      </c>
      <c r="V7706" s="62" t="s">
        <v>53</v>
      </c>
      <c r="W7706" s="65" t="s">
        <v>109</v>
      </c>
      <c r="X7706" s="52">
        <v>4</v>
      </c>
      <c r="Y7706" s="63" t="s">
        <v>603</v>
      </c>
      <c r="Z7706" s="63" t="s">
        <v>55</v>
      </c>
      <c r="AA7706" s="63" t="s">
        <v>519</v>
      </c>
      <c r="AB7706" s="62">
        <v>0</v>
      </c>
      <c r="AC7706" s="63" t="s">
        <v>1514</v>
      </c>
      <c r="AD7706" s="63" t="s">
        <v>1665</v>
      </c>
      <c r="AE7706" t="s">
        <v>1513</v>
      </c>
    </row>
    <row r="7707" spans="1:31" ht="15" customHeight="1" x14ac:dyDescent="0.3">
      <c r="A7707" s="62">
        <v>66</v>
      </c>
      <c r="B7707" s="62" t="s">
        <v>35</v>
      </c>
      <c r="C7707" s="64" t="s">
        <v>1217</v>
      </c>
      <c r="D7707" s="34" t="s">
        <v>245</v>
      </c>
      <c r="E7707" s="62">
        <v>1999</v>
      </c>
      <c r="F7707" s="33" t="s">
        <v>1221</v>
      </c>
      <c r="G7707" s="33" t="s">
        <v>1221</v>
      </c>
      <c r="H7707" s="31" t="s">
        <v>1232</v>
      </c>
      <c r="I7707" s="8">
        <v>-19.647500000000001</v>
      </c>
      <c r="J7707" s="40">
        <v>-42.556666665000002</v>
      </c>
      <c r="K7707" s="47" t="s">
        <v>109</v>
      </c>
      <c r="L7707" s="44" t="s">
        <v>110</v>
      </c>
      <c r="M7707" s="27" t="s">
        <v>1218</v>
      </c>
      <c r="N7707" s="62" t="s">
        <v>1219</v>
      </c>
      <c r="O7707" s="12">
        <v>1996</v>
      </c>
      <c r="P7707" s="12">
        <v>12</v>
      </c>
      <c r="Q7707" s="12">
        <v>1998</v>
      </c>
      <c r="R7707" s="12">
        <v>2</v>
      </c>
      <c r="S7707" s="27">
        <v>8</v>
      </c>
      <c r="T7707" s="62">
        <v>8</v>
      </c>
      <c r="U7707" s="62">
        <v>16</v>
      </c>
      <c r="V7707" s="62" t="s">
        <v>53</v>
      </c>
      <c r="W7707" s="65" t="s">
        <v>109</v>
      </c>
      <c r="X7707" s="52">
        <v>4</v>
      </c>
      <c r="Y7707" s="63" t="s">
        <v>603</v>
      </c>
      <c r="Z7707" s="63" t="s">
        <v>55</v>
      </c>
      <c r="AA7707" s="63" t="s">
        <v>859</v>
      </c>
      <c r="AB7707" s="62">
        <v>0</v>
      </c>
      <c r="AC7707" s="63" t="s">
        <v>1514</v>
      </c>
      <c r="AD7707" s="63" t="s">
        <v>1665</v>
      </c>
      <c r="AE7707" t="s">
        <v>1513</v>
      </c>
    </row>
    <row r="7708" spans="1:31" ht="15" customHeight="1" x14ac:dyDescent="0.3">
      <c r="A7708" s="62">
        <v>66</v>
      </c>
      <c r="B7708" s="62" t="s">
        <v>35</v>
      </c>
      <c r="C7708" s="64" t="s">
        <v>1217</v>
      </c>
      <c r="D7708" s="34" t="s">
        <v>245</v>
      </c>
      <c r="E7708" s="62">
        <v>1999</v>
      </c>
      <c r="F7708" s="33" t="s">
        <v>1221</v>
      </c>
      <c r="G7708" s="33" t="s">
        <v>1221</v>
      </c>
      <c r="H7708" s="31" t="s">
        <v>1232</v>
      </c>
      <c r="I7708" s="8">
        <v>-19.647500000000001</v>
      </c>
      <c r="J7708" s="40">
        <v>-42.556666665000002</v>
      </c>
      <c r="K7708" s="47" t="s">
        <v>109</v>
      </c>
      <c r="L7708" s="44" t="s">
        <v>110</v>
      </c>
      <c r="M7708" s="27" t="s">
        <v>1218</v>
      </c>
      <c r="N7708" s="62" t="s">
        <v>1219</v>
      </c>
      <c r="O7708" s="12">
        <v>1996</v>
      </c>
      <c r="P7708" s="12">
        <v>12</v>
      </c>
      <c r="Q7708" s="12">
        <v>1998</v>
      </c>
      <c r="R7708" s="12">
        <v>2</v>
      </c>
      <c r="S7708" s="27">
        <v>8</v>
      </c>
      <c r="T7708" s="62">
        <v>8</v>
      </c>
      <c r="U7708" s="62">
        <v>16</v>
      </c>
      <c r="V7708" s="62" t="s">
        <v>53</v>
      </c>
      <c r="W7708" s="65" t="s">
        <v>109</v>
      </c>
      <c r="X7708" s="52">
        <v>4</v>
      </c>
      <c r="Y7708" s="63" t="s">
        <v>603</v>
      </c>
      <c r="Z7708" s="62" t="s">
        <v>49</v>
      </c>
      <c r="AA7708" s="62" t="s">
        <v>50</v>
      </c>
      <c r="AB7708" s="62">
        <v>0</v>
      </c>
      <c r="AC7708" s="63" t="s">
        <v>1514</v>
      </c>
      <c r="AD7708" s="63" t="s">
        <v>1665</v>
      </c>
      <c r="AE7708" t="s">
        <v>1513</v>
      </c>
    </row>
    <row r="7709" spans="1:31" ht="15" customHeight="1" x14ac:dyDescent="0.3">
      <c r="A7709" s="62">
        <v>66</v>
      </c>
      <c r="B7709" s="62" t="s">
        <v>35</v>
      </c>
      <c r="C7709" s="64" t="s">
        <v>1217</v>
      </c>
      <c r="D7709" s="34" t="s">
        <v>245</v>
      </c>
      <c r="E7709" s="62">
        <v>1999</v>
      </c>
      <c r="F7709" s="33" t="s">
        <v>1221</v>
      </c>
      <c r="G7709" s="33" t="s">
        <v>1221</v>
      </c>
      <c r="H7709" s="31" t="s">
        <v>1232</v>
      </c>
      <c r="I7709" s="8">
        <v>-19.647500000000001</v>
      </c>
      <c r="J7709" s="40">
        <v>-42.556666665000002</v>
      </c>
      <c r="K7709" s="47" t="s">
        <v>109</v>
      </c>
      <c r="L7709" s="44" t="s">
        <v>110</v>
      </c>
      <c r="M7709" s="27" t="s">
        <v>1218</v>
      </c>
      <c r="N7709" s="62" t="s">
        <v>1219</v>
      </c>
      <c r="O7709" s="12">
        <v>1996</v>
      </c>
      <c r="P7709" s="12">
        <v>12</v>
      </c>
      <c r="Q7709" s="12">
        <v>1998</v>
      </c>
      <c r="R7709" s="12">
        <v>2</v>
      </c>
      <c r="S7709" s="27">
        <v>8</v>
      </c>
      <c r="T7709" s="62">
        <v>8</v>
      </c>
      <c r="U7709" s="62">
        <v>16</v>
      </c>
      <c r="V7709" s="62" t="s">
        <v>53</v>
      </c>
      <c r="W7709" s="65" t="s">
        <v>109</v>
      </c>
      <c r="X7709" s="52">
        <v>4</v>
      </c>
      <c r="Y7709" s="63" t="s">
        <v>603</v>
      </c>
      <c r="Z7709" s="62" t="s">
        <v>49</v>
      </c>
      <c r="AA7709" s="62" t="s">
        <v>91</v>
      </c>
      <c r="AB7709" s="62">
        <v>0</v>
      </c>
      <c r="AC7709" s="63" t="s">
        <v>1514</v>
      </c>
      <c r="AD7709" s="63" t="s">
        <v>1665</v>
      </c>
      <c r="AE7709" t="s">
        <v>1513</v>
      </c>
    </row>
    <row r="7710" spans="1:31" ht="15" customHeight="1" x14ac:dyDescent="0.3">
      <c r="A7710" s="62">
        <v>66</v>
      </c>
      <c r="B7710" s="62" t="s">
        <v>35</v>
      </c>
      <c r="C7710" s="64" t="s">
        <v>1217</v>
      </c>
      <c r="D7710" s="34" t="s">
        <v>245</v>
      </c>
      <c r="E7710" s="62">
        <v>1999</v>
      </c>
      <c r="F7710" s="33" t="s">
        <v>1221</v>
      </c>
      <c r="G7710" s="33" t="s">
        <v>1221</v>
      </c>
      <c r="H7710" s="31" t="s">
        <v>1232</v>
      </c>
      <c r="I7710" s="8">
        <v>-19.647500000000001</v>
      </c>
      <c r="J7710" s="40">
        <v>-42.556666665000002</v>
      </c>
      <c r="K7710" s="47" t="s">
        <v>109</v>
      </c>
      <c r="L7710" s="44" t="s">
        <v>110</v>
      </c>
      <c r="M7710" s="27" t="s">
        <v>1218</v>
      </c>
      <c r="N7710" s="62" t="s">
        <v>1219</v>
      </c>
      <c r="O7710" s="12">
        <v>1996</v>
      </c>
      <c r="P7710" s="12">
        <v>12</v>
      </c>
      <c r="Q7710" s="12">
        <v>1998</v>
      </c>
      <c r="R7710" s="12">
        <v>2</v>
      </c>
      <c r="S7710" s="27">
        <v>8</v>
      </c>
      <c r="T7710" s="62">
        <v>8</v>
      </c>
      <c r="U7710" s="62">
        <v>16</v>
      </c>
      <c r="V7710" s="62" t="s">
        <v>53</v>
      </c>
      <c r="W7710" s="65" t="s">
        <v>109</v>
      </c>
      <c r="X7710" s="52">
        <v>4</v>
      </c>
      <c r="Y7710" s="63" t="s">
        <v>603</v>
      </c>
      <c r="Z7710" s="62" t="s">
        <v>49</v>
      </c>
      <c r="AA7710" s="63" t="s">
        <v>1222</v>
      </c>
      <c r="AB7710" s="62">
        <v>0</v>
      </c>
      <c r="AC7710" s="63" t="s">
        <v>1514</v>
      </c>
      <c r="AD7710" s="63" t="s">
        <v>1665</v>
      </c>
      <c r="AE7710" t="s">
        <v>1513</v>
      </c>
    </row>
    <row r="7711" spans="1:31" ht="15" customHeight="1" x14ac:dyDescent="0.3">
      <c r="A7711" s="62">
        <v>66</v>
      </c>
      <c r="B7711" s="62" t="s">
        <v>35</v>
      </c>
      <c r="C7711" s="64" t="s">
        <v>1217</v>
      </c>
      <c r="D7711" s="34" t="s">
        <v>245</v>
      </c>
      <c r="E7711" s="62">
        <v>1999</v>
      </c>
      <c r="F7711" s="33" t="s">
        <v>1221</v>
      </c>
      <c r="G7711" s="33" t="s">
        <v>1221</v>
      </c>
      <c r="H7711" s="31" t="s">
        <v>1232</v>
      </c>
      <c r="I7711" s="8">
        <v>-19.647500000000001</v>
      </c>
      <c r="J7711" s="40">
        <v>-42.556666665000002</v>
      </c>
      <c r="K7711" s="47" t="s">
        <v>109</v>
      </c>
      <c r="L7711" s="44" t="s">
        <v>110</v>
      </c>
      <c r="M7711" s="27" t="s">
        <v>1218</v>
      </c>
      <c r="N7711" s="62" t="s">
        <v>1219</v>
      </c>
      <c r="O7711" s="12">
        <v>1996</v>
      </c>
      <c r="P7711" s="12">
        <v>12</v>
      </c>
      <c r="Q7711" s="12">
        <v>1998</v>
      </c>
      <c r="R7711" s="12">
        <v>2</v>
      </c>
      <c r="S7711" s="27">
        <v>8</v>
      </c>
      <c r="T7711" s="62">
        <v>8</v>
      </c>
      <c r="U7711" s="62">
        <v>16</v>
      </c>
      <c r="V7711" s="62" t="s">
        <v>53</v>
      </c>
      <c r="W7711" s="65" t="s">
        <v>109</v>
      </c>
      <c r="X7711" s="52">
        <v>4</v>
      </c>
      <c r="Y7711" s="63" t="s">
        <v>603</v>
      </c>
      <c r="Z7711" s="62" t="s">
        <v>49</v>
      </c>
      <c r="AA7711" s="63" t="s">
        <v>483</v>
      </c>
      <c r="AB7711" s="62">
        <v>0</v>
      </c>
      <c r="AC7711" s="63" t="s">
        <v>1514</v>
      </c>
      <c r="AD7711" s="63" t="s">
        <v>1665</v>
      </c>
      <c r="AE7711" t="s">
        <v>1513</v>
      </c>
    </row>
    <row r="7712" spans="1:31" ht="15" customHeight="1" x14ac:dyDescent="0.3">
      <c r="A7712" s="62">
        <v>66</v>
      </c>
      <c r="B7712" s="62" t="s">
        <v>35</v>
      </c>
      <c r="C7712" s="64" t="s">
        <v>1217</v>
      </c>
      <c r="D7712" s="34" t="s">
        <v>245</v>
      </c>
      <c r="E7712" s="62">
        <v>1999</v>
      </c>
      <c r="F7712" s="33" t="s">
        <v>1221</v>
      </c>
      <c r="G7712" s="33" t="s">
        <v>1221</v>
      </c>
      <c r="H7712" s="31" t="s">
        <v>1232</v>
      </c>
      <c r="I7712" s="8">
        <v>-19.647500000000001</v>
      </c>
      <c r="J7712" s="40">
        <v>-42.556666665000002</v>
      </c>
      <c r="K7712" s="47" t="s">
        <v>109</v>
      </c>
      <c r="L7712" s="44" t="s">
        <v>110</v>
      </c>
      <c r="M7712" s="27" t="s">
        <v>1218</v>
      </c>
      <c r="N7712" s="62" t="s">
        <v>1219</v>
      </c>
      <c r="O7712" s="12">
        <v>1996</v>
      </c>
      <c r="P7712" s="12">
        <v>12</v>
      </c>
      <c r="Q7712" s="12">
        <v>1998</v>
      </c>
      <c r="R7712" s="12">
        <v>2</v>
      </c>
      <c r="S7712" s="27">
        <v>8</v>
      </c>
      <c r="T7712" s="62">
        <v>8</v>
      </c>
      <c r="U7712" s="62">
        <v>16</v>
      </c>
      <c r="V7712" s="62" t="s">
        <v>53</v>
      </c>
      <c r="W7712" s="65" t="s">
        <v>109</v>
      </c>
      <c r="X7712" s="52">
        <v>4</v>
      </c>
      <c r="Y7712" s="63" t="s">
        <v>603</v>
      </c>
      <c r="Z7712" s="62" t="s">
        <v>49</v>
      </c>
      <c r="AA7712" s="63" t="s">
        <v>275</v>
      </c>
      <c r="AB7712" s="62">
        <v>0</v>
      </c>
      <c r="AC7712" s="63" t="s">
        <v>1514</v>
      </c>
      <c r="AD7712" s="63" t="s">
        <v>1665</v>
      </c>
      <c r="AE7712" t="s">
        <v>1513</v>
      </c>
    </row>
    <row r="7713" spans="1:31" ht="15" customHeight="1" x14ac:dyDescent="0.3">
      <c r="A7713" s="62">
        <v>66</v>
      </c>
      <c r="B7713" s="62" t="s">
        <v>35</v>
      </c>
      <c r="C7713" s="64" t="s">
        <v>1217</v>
      </c>
      <c r="D7713" s="34" t="s">
        <v>245</v>
      </c>
      <c r="E7713" s="62">
        <v>1999</v>
      </c>
      <c r="F7713" s="33" t="s">
        <v>1221</v>
      </c>
      <c r="G7713" s="33" t="s">
        <v>1221</v>
      </c>
      <c r="H7713" s="31" t="s">
        <v>1232</v>
      </c>
      <c r="I7713" s="8">
        <v>-19.647500000000001</v>
      </c>
      <c r="J7713" s="40">
        <v>-42.556666665000002</v>
      </c>
      <c r="K7713" s="47" t="s">
        <v>109</v>
      </c>
      <c r="L7713" s="44" t="s">
        <v>110</v>
      </c>
      <c r="M7713" s="27" t="s">
        <v>1218</v>
      </c>
      <c r="N7713" s="62" t="s">
        <v>1219</v>
      </c>
      <c r="O7713" s="12">
        <v>1996</v>
      </c>
      <c r="P7713" s="12">
        <v>12</v>
      </c>
      <c r="Q7713" s="12">
        <v>1998</v>
      </c>
      <c r="R7713" s="12">
        <v>2</v>
      </c>
      <c r="S7713" s="27">
        <v>8</v>
      </c>
      <c r="T7713" s="62">
        <v>8</v>
      </c>
      <c r="U7713" s="62">
        <v>16</v>
      </c>
      <c r="V7713" s="62" t="s">
        <v>53</v>
      </c>
      <c r="W7713" s="65" t="s">
        <v>109</v>
      </c>
      <c r="X7713" s="52">
        <v>4</v>
      </c>
      <c r="Y7713" s="63" t="s">
        <v>1229</v>
      </c>
      <c r="Z7713" s="63" t="s">
        <v>83</v>
      </c>
      <c r="AA7713" s="63" t="s">
        <v>84</v>
      </c>
      <c r="AB7713" s="62">
        <v>0</v>
      </c>
      <c r="AC7713" s="63" t="s">
        <v>1514</v>
      </c>
      <c r="AD7713" s="63" t="s">
        <v>1665</v>
      </c>
      <c r="AE7713" t="s">
        <v>1513</v>
      </c>
    </row>
    <row r="7714" spans="1:31" ht="15" customHeight="1" x14ac:dyDescent="0.3">
      <c r="A7714" s="62">
        <v>66</v>
      </c>
      <c r="B7714" s="62" t="s">
        <v>35</v>
      </c>
      <c r="C7714" s="64" t="s">
        <v>1217</v>
      </c>
      <c r="D7714" s="34" t="s">
        <v>245</v>
      </c>
      <c r="E7714" s="62">
        <v>1999</v>
      </c>
      <c r="F7714" s="33" t="s">
        <v>1221</v>
      </c>
      <c r="G7714" s="33" t="s">
        <v>1221</v>
      </c>
      <c r="H7714" s="31" t="s">
        <v>1232</v>
      </c>
      <c r="I7714" s="8">
        <v>-19.647500000000001</v>
      </c>
      <c r="J7714" s="40">
        <v>-42.556666665000002</v>
      </c>
      <c r="K7714" s="47" t="s">
        <v>109</v>
      </c>
      <c r="L7714" s="44" t="s">
        <v>110</v>
      </c>
      <c r="M7714" s="27" t="s">
        <v>1218</v>
      </c>
      <c r="N7714" s="62" t="s">
        <v>1219</v>
      </c>
      <c r="O7714" s="12">
        <v>1996</v>
      </c>
      <c r="P7714" s="12">
        <v>12</v>
      </c>
      <c r="Q7714" s="12">
        <v>1998</v>
      </c>
      <c r="R7714" s="12">
        <v>2</v>
      </c>
      <c r="S7714" s="27">
        <v>8</v>
      </c>
      <c r="T7714" s="62">
        <v>8</v>
      </c>
      <c r="U7714" s="62">
        <v>16</v>
      </c>
      <c r="V7714" s="62" t="s">
        <v>53</v>
      </c>
      <c r="W7714" s="65" t="s">
        <v>109</v>
      </c>
      <c r="X7714" s="52">
        <v>4</v>
      </c>
      <c r="Y7714" s="63" t="s">
        <v>1229</v>
      </c>
      <c r="Z7714" s="63" t="s">
        <v>83</v>
      </c>
      <c r="AA7714" s="62" t="s">
        <v>87</v>
      </c>
      <c r="AB7714" s="62">
        <v>0</v>
      </c>
      <c r="AC7714" s="63" t="s">
        <v>1514</v>
      </c>
      <c r="AD7714" s="63" t="s">
        <v>1665</v>
      </c>
      <c r="AE7714" t="s">
        <v>1513</v>
      </c>
    </row>
    <row r="7715" spans="1:31" ht="15" customHeight="1" x14ac:dyDescent="0.3">
      <c r="A7715" s="62">
        <v>66</v>
      </c>
      <c r="B7715" s="62" t="s">
        <v>35</v>
      </c>
      <c r="C7715" s="64" t="s">
        <v>1217</v>
      </c>
      <c r="D7715" s="34" t="s">
        <v>245</v>
      </c>
      <c r="E7715" s="62">
        <v>1999</v>
      </c>
      <c r="F7715" s="33" t="s">
        <v>1221</v>
      </c>
      <c r="G7715" s="33" t="s">
        <v>1221</v>
      </c>
      <c r="H7715" s="31" t="s">
        <v>1232</v>
      </c>
      <c r="I7715" s="8">
        <v>-19.647500000000001</v>
      </c>
      <c r="J7715" s="40">
        <v>-42.556666665000002</v>
      </c>
      <c r="K7715" s="47" t="s">
        <v>109</v>
      </c>
      <c r="L7715" s="44" t="s">
        <v>110</v>
      </c>
      <c r="M7715" s="27" t="s">
        <v>1218</v>
      </c>
      <c r="N7715" s="62" t="s">
        <v>1219</v>
      </c>
      <c r="O7715" s="12">
        <v>1996</v>
      </c>
      <c r="P7715" s="12">
        <v>12</v>
      </c>
      <c r="Q7715" s="12">
        <v>1998</v>
      </c>
      <c r="R7715" s="12">
        <v>2</v>
      </c>
      <c r="S7715" s="27">
        <v>8</v>
      </c>
      <c r="T7715" s="62">
        <v>8</v>
      </c>
      <c r="U7715" s="62">
        <v>16</v>
      </c>
      <c r="V7715" s="62" t="s">
        <v>53</v>
      </c>
      <c r="W7715" s="65" t="s">
        <v>109</v>
      </c>
      <c r="X7715" s="52">
        <v>4</v>
      </c>
      <c r="Y7715" s="63" t="s">
        <v>1229</v>
      </c>
      <c r="Z7715" s="63" t="s">
        <v>55</v>
      </c>
      <c r="AA7715" s="62" t="s">
        <v>1054</v>
      </c>
      <c r="AB7715" s="62">
        <v>0</v>
      </c>
      <c r="AC7715" s="63" t="s">
        <v>1514</v>
      </c>
      <c r="AD7715" s="63" t="s">
        <v>1665</v>
      </c>
      <c r="AE7715" t="s">
        <v>1513</v>
      </c>
    </row>
    <row r="7716" spans="1:31" ht="15" customHeight="1" x14ac:dyDescent="0.3">
      <c r="A7716" s="62">
        <v>66</v>
      </c>
      <c r="B7716" s="62" t="s">
        <v>35</v>
      </c>
      <c r="C7716" s="64" t="s">
        <v>1217</v>
      </c>
      <c r="D7716" s="34" t="s">
        <v>245</v>
      </c>
      <c r="E7716" s="62">
        <v>1999</v>
      </c>
      <c r="F7716" s="33" t="s">
        <v>1221</v>
      </c>
      <c r="G7716" s="33" t="s">
        <v>1221</v>
      </c>
      <c r="H7716" s="31" t="s">
        <v>1232</v>
      </c>
      <c r="I7716" s="8">
        <v>-19.647500000000001</v>
      </c>
      <c r="J7716" s="40">
        <v>-42.556666665000002</v>
      </c>
      <c r="K7716" s="47" t="s">
        <v>109</v>
      </c>
      <c r="L7716" s="44" t="s">
        <v>110</v>
      </c>
      <c r="M7716" s="27" t="s">
        <v>1218</v>
      </c>
      <c r="N7716" s="62" t="s">
        <v>1219</v>
      </c>
      <c r="O7716" s="12">
        <v>1996</v>
      </c>
      <c r="P7716" s="12">
        <v>12</v>
      </c>
      <c r="Q7716" s="12">
        <v>1998</v>
      </c>
      <c r="R7716" s="12">
        <v>2</v>
      </c>
      <c r="S7716" s="27">
        <v>8</v>
      </c>
      <c r="T7716" s="62">
        <v>8</v>
      </c>
      <c r="U7716" s="62">
        <v>16</v>
      </c>
      <c r="V7716" s="62" t="s">
        <v>53</v>
      </c>
      <c r="W7716" s="65" t="s">
        <v>109</v>
      </c>
      <c r="X7716" s="52">
        <v>4</v>
      </c>
      <c r="Y7716" s="63" t="s">
        <v>1229</v>
      </c>
      <c r="Z7716" s="63" t="s">
        <v>55</v>
      </c>
      <c r="AA7716" s="62" t="s">
        <v>524</v>
      </c>
      <c r="AB7716" s="62">
        <v>0</v>
      </c>
      <c r="AC7716" s="63" t="s">
        <v>1514</v>
      </c>
      <c r="AD7716" s="63" t="s">
        <v>1665</v>
      </c>
      <c r="AE7716" t="s">
        <v>1513</v>
      </c>
    </row>
    <row r="7717" spans="1:31" ht="15" customHeight="1" x14ac:dyDescent="0.3">
      <c r="A7717" s="62">
        <v>66</v>
      </c>
      <c r="B7717" s="62" t="s">
        <v>35</v>
      </c>
      <c r="C7717" s="64" t="s">
        <v>1217</v>
      </c>
      <c r="D7717" s="34" t="s">
        <v>245</v>
      </c>
      <c r="E7717" s="62">
        <v>1999</v>
      </c>
      <c r="F7717" s="33" t="s">
        <v>1221</v>
      </c>
      <c r="G7717" s="33" t="s">
        <v>1221</v>
      </c>
      <c r="H7717" s="31" t="s">
        <v>1232</v>
      </c>
      <c r="I7717" s="8">
        <v>-19.647500000000001</v>
      </c>
      <c r="J7717" s="40">
        <v>-42.556666665000002</v>
      </c>
      <c r="K7717" s="47" t="s">
        <v>109</v>
      </c>
      <c r="L7717" s="44" t="s">
        <v>110</v>
      </c>
      <c r="M7717" s="27" t="s">
        <v>1218</v>
      </c>
      <c r="N7717" s="62" t="s">
        <v>1219</v>
      </c>
      <c r="O7717" s="12">
        <v>1996</v>
      </c>
      <c r="P7717" s="12">
        <v>12</v>
      </c>
      <c r="Q7717" s="12">
        <v>1998</v>
      </c>
      <c r="R7717" s="12">
        <v>2</v>
      </c>
      <c r="S7717" s="27">
        <v>8</v>
      </c>
      <c r="T7717" s="62">
        <v>8</v>
      </c>
      <c r="U7717" s="62">
        <v>16</v>
      </c>
      <c r="V7717" s="62" t="s">
        <v>53</v>
      </c>
      <c r="W7717" s="65" t="s">
        <v>109</v>
      </c>
      <c r="X7717" s="52">
        <v>4</v>
      </c>
      <c r="Y7717" s="63" t="s">
        <v>1229</v>
      </c>
      <c r="Z7717" s="63" t="s">
        <v>55</v>
      </c>
      <c r="AA7717" s="63" t="s">
        <v>496</v>
      </c>
      <c r="AB7717" s="62">
        <v>0</v>
      </c>
      <c r="AC7717" s="63" t="s">
        <v>1514</v>
      </c>
      <c r="AD7717" s="63" t="s">
        <v>1665</v>
      </c>
      <c r="AE7717" t="s">
        <v>1513</v>
      </c>
    </row>
    <row r="7718" spans="1:31" ht="15" customHeight="1" x14ac:dyDescent="0.3">
      <c r="A7718" s="62">
        <v>66</v>
      </c>
      <c r="B7718" s="62" t="s">
        <v>35</v>
      </c>
      <c r="C7718" s="64" t="s">
        <v>1217</v>
      </c>
      <c r="D7718" s="34" t="s">
        <v>245</v>
      </c>
      <c r="E7718" s="62">
        <v>1999</v>
      </c>
      <c r="F7718" s="33" t="s">
        <v>1221</v>
      </c>
      <c r="G7718" s="33" t="s">
        <v>1221</v>
      </c>
      <c r="H7718" s="31" t="s">
        <v>1232</v>
      </c>
      <c r="I7718" s="8">
        <v>-19.647500000000001</v>
      </c>
      <c r="J7718" s="40">
        <v>-42.556666665000002</v>
      </c>
      <c r="K7718" s="47" t="s">
        <v>109</v>
      </c>
      <c r="L7718" s="44" t="s">
        <v>110</v>
      </c>
      <c r="M7718" s="27" t="s">
        <v>1218</v>
      </c>
      <c r="N7718" s="62" t="s">
        <v>1219</v>
      </c>
      <c r="O7718" s="12">
        <v>1996</v>
      </c>
      <c r="P7718" s="12">
        <v>12</v>
      </c>
      <c r="Q7718" s="12">
        <v>1998</v>
      </c>
      <c r="R7718" s="12">
        <v>2</v>
      </c>
      <c r="S7718" s="27">
        <v>8</v>
      </c>
      <c r="T7718" s="62">
        <v>8</v>
      </c>
      <c r="U7718" s="62">
        <v>16</v>
      </c>
      <c r="V7718" s="62" t="s">
        <v>53</v>
      </c>
      <c r="W7718" s="65" t="s">
        <v>109</v>
      </c>
      <c r="X7718" s="52">
        <v>4</v>
      </c>
      <c r="Y7718" s="63" t="s">
        <v>1229</v>
      </c>
      <c r="Z7718" s="63" t="s">
        <v>55</v>
      </c>
      <c r="AA7718" s="62" t="s">
        <v>62</v>
      </c>
      <c r="AB7718" s="62">
        <v>0</v>
      </c>
      <c r="AC7718" s="63" t="s">
        <v>1514</v>
      </c>
      <c r="AD7718" s="63" t="s">
        <v>1665</v>
      </c>
      <c r="AE7718" t="s">
        <v>1513</v>
      </c>
    </row>
    <row r="7719" spans="1:31" ht="15" customHeight="1" x14ac:dyDescent="0.3">
      <c r="A7719" s="62">
        <v>66</v>
      </c>
      <c r="B7719" s="62" t="s">
        <v>35</v>
      </c>
      <c r="C7719" s="64" t="s">
        <v>1217</v>
      </c>
      <c r="D7719" s="34" t="s">
        <v>245</v>
      </c>
      <c r="E7719" s="62">
        <v>1999</v>
      </c>
      <c r="F7719" s="33" t="s">
        <v>1221</v>
      </c>
      <c r="G7719" s="33" t="s">
        <v>1221</v>
      </c>
      <c r="H7719" s="31" t="s">
        <v>1232</v>
      </c>
      <c r="I7719" s="8">
        <v>-19.647500000000001</v>
      </c>
      <c r="J7719" s="40">
        <v>-42.556666665000002</v>
      </c>
      <c r="K7719" s="47" t="s">
        <v>109</v>
      </c>
      <c r="L7719" s="44" t="s">
        <v>110</v>
      </c>
      <c r="M7719" s="27" t="s">
        <v>1218</v>
      </c>
      <c r="N7719" s="62" t="s">
        <v>1219</v>
      </c>
      <c r="O7719" s="12">
        <v>1996</v>
      </c>
      <c r="P7719" s="12">
        <v>12</v>
      </c>
      <c r="Q7719" s="12">
        <v>1998</v>
      </c>
      <c r="R7719" s="12">
        <v>2</v>
      </c>
      <c r="S7719" s="27">
        <v>8</v>
      </c>
      <c r="T7719" s="62">
        <v>8</v>
      </c>
      <c r="U7719" s="62">
        <v>16</v>
      </c>
      <c r="V7719" s="62" t="s">
        <v>53</v>
      </c>
      <c r="W7719" s="65" t="s">
        <v>109</v>
      </c>
      <c r="X7719" s="52">
        <v>4</v>
      </c>
      <c r="Y7719" s="63" t="s">
        <v>1229</v>
      </c>
      <c r="Z7719" s="63" t="s">
        <v>55</v>
      </c>
      <c r="AA7719" s="62" t="s">
        <v>73</v>
      </c>
      <c r="AB7719" s="62">
        <v>0</v>
      </c>
      <c r="AC7719" s="63" t="s">
        <v>1514</v>
      </c>
      <c r="AD7719" s="63" t="s">
        <v>1665</v>
      </c>
      <c r="AE7719" t="s">
        <v>1513</v>
      </c>
    </row>
    <row r="7720" spans="1:31" ht="15" customHeight="1" x14ac:dyDescent="0.3">
      <c r="A7720" s="62">
        <v>66</v>
      </c>
      <c r="B7720" s="62" t="s">
        <v>35</v>
      </c>
      <c r="C7720" s="64" t="s">
        <v>1217</v>
      </c>
      <c r="D7720" s="34" t="s">
        <v>245</v>
      </c>
      <c r="E7720" s="62">
        <v>1999</v>
      </c>
      <c r="F7720" s="33" t="s">
        <v>1221</v>
      </c>
      <c r="G7720" s="33" t="s">
        <v>1221</v>
      </c>
      <c r="H7720" s="31" t="s">
        <v>1232</v>
      </c>
      <c r="I7720" s="8">
        <v>-19.647500000000001</v>
      </c>
      <c r="J7720" s="40">
        <v>-42.556666665000002</v>
      </c>
      <c r="K7720" s="47" t="s">
        <v>109</v>
      </c>
      <c r="L7720" s="44" t="s">
        <v>110</v>
      </c>
      <c r="M7720" s="27" t="s">
        <v>1218</v>
      </c>
      <c r="N7720" s="62" t="s">
        <v>1219</v>
      </c>
      <c r="O7720" s="12">
        <v>1996</v>
      </c>
      <c r="P7720" s="12">
        <v>12</v>
      </c>
      <c r="Q7720" s="12">
        <v>1998</v>
      </c>
      <c r="R7720" s="12">
        <v>2</v>
      </c>
      <c r="S7720" s="27">
        <v>8</v>
      </c>
      <c r="T7720" s="62">
        <v>8</v>
      </c>
      <c r="U7720" s="62">
        <v>16</v>
      </c>
      <c r="V7720" s="62" t="s">
        <v>53</v>
      </c>
      <c r="W7720" s="65" t="s">
        <v>109</v>
      </c>
      <c r="X7720" s="52">
        <v>4</v>
      </c>
      <c r="Y7720" s="63" t="s">
        <v>1229</v>
      </c>
      <c r="Z7720" s="63" t="s">
        <v>55</v>
      </c>
      <c r="AA7720" s="62" t="s">
        <v>1053</v>
      </c>
      <c r="AB7720" s="62">
        <v>0</v>
      </c>
      <c r="AC7720" s="63" t="s">
        <v>1514</v>
      </c>
      <c r="AD7720" s="63" t="s">
        <v>1665</v>
      </c>
      <c r="AE7720" t="s">
        <v>1513</v>
      </c>
    </row>
    <row r="7721" spans="1:31" ht="15" customHeight="1" x14ac:dyDescent="0.3">
      <c r="A7721" s="62">
        <v>66</v>
      </c>
      <c r="B7721" s="62" t="s">
        <v>35</v>
      </c>
      <c r="C7721" s="64" t="s">
        <v>1217</v>
      </c>
      <c r="D7721" s="34" t="s">
        <v>245</v>
      </c>
      <c r="E7721" s="62">
        <v>1999</v>
      </c>
      <c r="F7721" s="33" t="s">
        <v>1221</v>
      </c>
      <c r="G7721" s="33" t="s">
        <v>1221</v>
      </c>
      <c r="H7721" s="31" t="s">
        <v>1232</v>
      </c>
      <c r="I7721" s="8">
        <v>-19.647500000000001</v>
      </c>
      <c r="J7721" s="40">
        <v>-42.556666665000002</v>
      </c>
      <c r="K7721" s="47" t="s">
        <v>109</v>
      </c>
      <c r="L7721" s="44" t="s">
        <v>110</v>
      </c>
      <c r="M7721" s="27" t="s">
        <v>1218</v>
      </c>
      <c r="N7721" s="62" t="s">
        <v>1219</v>
      </c>
      <c r="O7721" s="12">
        <v>1996</v>
      </c>
      <c r="P7721" s="12">
        <v>12</v>
      </c>
      <c r="Q7721" s="12">
        <v>1998</v>
      </c>
      <c r="R7721" s="12">
        <v>2</v>
      </c>
      <c r="S7721" s="27">
        <v>8</v>
      </c>
      <c r="T7721" s="62">
        <v>8</v>
      </c>
      <c r="U7721" s="62">
        <v>16</v>
      </c>
      <c r="V7721" s="62" t="s">
        <v>53</v>
      </c>
      <c r="W7721" s="65" t="s">
        <v>109</v>
      </c>
      <c r="X7721" s="52">
        <v>4</v>
      </c>
      <c r="Y7721" s="63" t="s">
        <v>1229</v>
      </c>
      <c r="Z7721" s="63" t="s">
        <v>55</v>
      </c>
      <c r="AA7721" s="63" t="s">
        <v>519</v>
      </c>
      <c r="AB7721" s="62">
        <v>0</v>
      </c>
      <c r="AC7721" s="63" t="s">
        <v>1514</v>
      </c>
      <c r="AD7721" s="63" t="s">
        <v>1665</v>
      </c>
      <c r="AE7721" t="s">
        <v>1513</v>
      </c>
    </row>
    <row r="7722" spans="1:31" ht="15" customHeight="1" x14ac:dyDescent="0.3">
      <c r="A7722" s="62">
        <v>66</v>
      </c>
      <c r="B7722" s="62" t="s">
        <v>35</v>
      </c>
      <c r="C7722" s="64" t="s">
        <v>1217</v>
      </c>
      <c r="D7722" s="34" t="s">
        <v>245</v>
      </c>
      <c r="E7722" s="62">
        <v>1999</v>
      </c>
      <c r="F7722" s="33" t="s">
        <v>1221</v>
      </c>
      <c r="G7722" s="33" t="s">
        <v>1221</v>
      </c>
      <c r="H7722" s="31" t="s">
        <v>1232</v>
      </c>
      <c r="I7722" s="8">
        <v>-19.647500000000001</v>
      </c>
      <c r="J7722" s="40">
        <v>-42.556666665000002</v>
      </c>
      <c r="K7722" s="47" t="s">
        <v>109</v>
      </c>
      <c r="L7722" s="44" t="s">
        <v>110</v>
      </c>
      <c r="M7722" s="27" t="s">
        <v>1218</v>
      </c>
      <c r="N7722" s="62" t="s">
        <v>1219</v>
      </c>
      <c r="O7722" s="12">
        <v>1996</v>
      </c>
      <c r="P7722" s="12">
        <v>12</v>
      </c>
      <c r="Q7722" s="12">
        <v>1998</v>
      </c>
      <c r="R7722" s="12">
        <v>2</v>
      </c>
      <c r="S7722" s="27">
        <v>8</v>
      </c>
      <c r="T7722" s="62">
        <v>8</v>
      </c>
      <c r="U7722" s="62">
        <v>16</v>
      </c>
      <c r="V7722" s="62" t="s">
        <v>53</v>
      </c>
      <c r="W7722" s="65" t="s">
        <v>109</v>
      </c>
      <c r="X7722" s="52">
        <v>4</v>
      </c>
      <c r="Y7722" s="63" t="s">
        <v>1229</v>
      </c>
      <c r="Z7722" s="63" t="s">
        <v>55</v>
      </c>
      <c r="AA7722" s="63" t="s">
        <v>859</v>
      </c>
      <c r="AB7722" s="62">
        <v>0</v>
      </c>
      <c r="AC7722" s="63" t="s">
        <v>1514</v>
      </c>
      <c r="AD7722" s="63" t="s">
        <v>1665</v>
      </c>
      <c r="AE7722" t="s">
        <v>1513</v>
      </c>
    </row>
    <row r="7723" spans="1:31" ht="15" customHeight="1" x14ac:dyDescent="0.3">
      <c r="A7723" s="62">
        <v>66</v>
      </c>
      <c r="B7723" s="62" t="s">
        <v>35</v>
      </c>
      <c r="C7723" s="64" t="s">
        <v>1217</v>
      </c>
      <c r="D7723" s="34" t="s">
        <v>245</v>
      </c>
      <c r="E7723" s="62">
        <v>1999</v>
      </c>
      <c r="F7723" s="33" t="s">
        <v>1221</v>
      </c>
      <c r="G7723" s="33" t="s">
        <v>1221</v>
      </c>
      <c r="H7723" s="31" t="s">
        <v>1232</v>
      </c>
      <c r="I7723" s="8">
        <v>-19.647500000000001</v>
      </c>
      <c r="J7723" s="40">
        <v>-42.556666665000002</v>
      </c>
      <c r="K7723" s="47" t="s">
        <v>109</v>
      </c>
      <c r="L7723" s="44" t="s">
        <v>110</v>
      </c>
      <c r="M7723" s="27" t="s">
        <v>1218</v>
      </c>
      <c r="N7723" s="62" t="s">
        <v>1219</v>
      </c>
      <c r="O7723" s="12">
        <v>1996</v>
      </c>
      <c r="P7723" s="12">
        <v>12</v>
      </c>
      <c r="Q7723" s="12">
        <v>1998</v>
      </c>
      <c r="R7723" s="12">
        <v>2</v>
      </c>
      <c r="S7723" s="27">
        <v>8</v>
      </c>
      <c r="T7723" s="62">
        <v>8</v>
      </c>
      <c r="U7723" s="62">
        <v>16</v>
      </c>
      <c r="V7723" s="62" t="s">
        <v>53</v>
      </c>
      <c r="W7723" s="65" t="s">
        <v>109</v>
      </c>
      <c r="X7723" s="52">
        <v>4</v>
      </c>
      <c r="Y7723" s="63" t="s">
        <v>1229</v>
      </c>
      <c r="Z7723" s="62" t="s">
        <v>49</v>
      </c>
      <c r="AA7723" s="62" t="s">
        <v>50</v>
      </c>
      <c r="AB7723" s="62">
        <v>0</v>
      </c>
      <c r="AC7723" s="63" t="s">
        <v>1514</v>
      </c>
      <c r="AD7723" s="63" t="s">
        <v>1665</v>
      </c>
      <c r="AE7723" t="s">
        <v>1513</v>
      </c>
    </row>
    <row r="7724" spans="1:31" ht="15" customHeight="1" x14ac:dyDescent="0.3">
      <c r="A7724" s="62">
        <v>66</v>
      </c>
      <c r="B7724" s="62" t="s">
        <v>35</v>
      </c>
      <c r="C7724" s="64" t="s">
        <v>1217</v>
      </c>
      <c r="D7724" s="34" t="s">
        <v>245</v>
      </c>
      <c r="E7724" s="62">
        <v>1999</v>
      </c>
      <c r="F7724" s="33" t="s">
        <v>1221</v>
      </c>
      <c r="G7724" s="33" t="s">
        <v>1221</v>
      </c>
      <c r="H7724" s="31" t="s">
        <v>1232</v>
      </c>
      <c r="I7724" s="8">
        <v>-19.647500000000001</v>
      </c>
      <c r="J7724" s="40">
        <v>-42.556666665000002</v>
      </c>
      <c r="K7724" s="47" t="s">
        <v>109</v>
      </c>
      <c r="L7724" s="44" t="s">
        <v>110</v>
      </c>
      <c r="M7724" s="27" t="s">
        <v>1218</v>
      </c>
      <c r="N7724" s="62" t="s">
        <v>1219</v>
      </c>
      <c r="O7724" s="12">
        <v>1996</v>
      </c>
      <c r="P7724" s="12">
        <v>12</v>
      </c>
      <c r="Q7724" s="12">
        <v>1998</v>
      </c>
      <c r="R7724" s="12">
        <v>2</v>
      </c>
      <c r="S7724" s="27">
        <v>8</v>
      </c>
      <c r="T7724" s="62">
        <v>8</v>
      </c>
      <c r="U7724" s="62">
        <v>16</v>
      </c>
      <c r="V7724" s="62" t="s">
        <v>53</v>
      </c>
      <c r="W7724" s="65" t="s">
        <v>109</v>
      </c>
      <c r="X7724" s="52">
        <v>4</v>
      </c>
      <c r="Y7724" s="63" t="s">
        <v>1229</v>
      </c>
      <c r="Z7724" s="62" t="s">
        <v>49</v>
      </c>
      <c r="AA7724" s="62" t="s">
        <v>91</v>
      </c>
      <c r="AB7724" s="62">
        <v>0</v>
      </c>
      <c r="AC7724" s="63" t="s">
        <v>1514</v>
      </c>
      <c r="AD7724" s="63" t="s">
        <v>1665</v>
      </c>
      <c r="AE7724" t="s">
        <v>1513</v>
      </c>
    </row>
    <row r="7725" spans="1:31" ht="15" customHeight="1" x14ac:dyDescent="0.3">
      <c r="A7725" s="62">
        <v>66</v>
      </c>
      <c r="B7725" s="62" t="s">
        <v>35</v>
      </c>
      <c r="C7725" s="64" t="s">
        <v>1217</v>
      </c>
      <c r="D7725" s="34" t="s">
        <v>245</v>
      </c>
      <c r="E7725" s="62">
        <v>1999</v>
      </c>
      <c r="F7725" s="33" t="s">
        <v>1221</v>
      </c>
      <c r="G7725" s="33" t="s">
        <v>1221</v>
      </c>
      <c r="H7725" s="31" t="s">
        <v>1232</v>
      </c>
      <c r="I7725" s="8">
        <v>-19.647500000000001</v>
      </c>
      <c r="J7725" s="40">
        <v>-42.556666665000002</v>
      </c>
      <c r="K7725" s="47" t="s">
        <v>109</v>
      </c>
      <c r="L7725" s="44" t="s">
        <v>110</v>
      </c>
      <c r="M7725" s="27" t="s">
        <v>1218</v>
      </c>
      <c r="N7725" s="62" t="s">
        <v>1219</v>
      </c>
      <c r="O7725" s="12">
        <v>1996</v>
      </c>
      <c r="P7725" s="12">
        <v>12</v>
      </c>
      <c r="Q7725" s="12">
        <v>1998</v>
      </c>
      <c r="R7725" s="12">
        <v>2</v>
      </c>
      <c r="S7725" s="27">
        <v>8</v>
      </c>
      <c r="T7725" s="62">
        <v>8</v>
      </c>
      <c r="U7725" s="62">
        <v>16</v>
      </c>
      <c r="V7725" s="62" t="s">
        <v>53</v>
      </c>
      <c r="W7725" s="65" t="s">
        <v>109</v>
      </c>
      <c r="X7725" s="52">
        <v>4</v>
      </c>
      <c r="Y7725" s="63" t="s">
        <v>1229</v>
      </c>
      <c r="Z7725" s="62" t="s">
        <v>49</v>
      </c>
      <c r="AA7725" s="63" t="s">
        <v>1222</v>
      </c>
      <c r="AB7725" s="62">
        <v>0</v>
      </c>
      <c r="AC7725" s="63" t="s">
        <v>1514</v>
      </c>
      <c r="AD7725" s="63" t="s">
        <v>1665</v>
      </c>
      <c r="AE7725" t="s">
        <v>1513</v>
      </c>
    </row>
    <row r="7726" spans="1:31" ht="15" customHeight="1" x14ac:dyDescent="0.3">
      <c r="A7726" s="62">
        <v>66</v>
      </c>
      <c r="B7726" s="62" t="s">
        <v>35</v>
      </c>
      <c r="C7726" s="64" t="s">
        <v>1217</v>
      </c>
      <c r="D7726" s="34" t="s">
        <v>245</v>
      </c>
      <c r="E7726" s="62">
        <v>1999</v>
      </c>
      <c r="F7726" s="33" t="s">
        <v>1221</v>
      </c>
      <c r="G7726" s="33" t="s">
        <v>1221</v>
      </c>
      <c r="H7726" s="31" t="s">
        <v>1232</v>
      </c>
      <c r="I7726" s="8">
        <v>-19.647500000000001</v>
      </c>
      <c r="J7726" s="40">
        <v>-42.556666665000002</v>
      </c>
      <c r="K7726" s="47" t="s">
        <v>109</v>
      </c>
      <c r="L7726" s="44" t="s">
        <v>110</v>
      </c>
      <c r="M7726" s="27" t="s">
        <v>1218</v>
      </c>
      <c r="N7726" s="62" t="s">
        <v>1219</v>
      </c>
      <c r="O7726" s="12">
        <v>1996</v>
      </c>
      <c r="P7726" s="12">
        <v>12</v>
      </c>
      <c r="Q7726" s="12">
        <v>1998</v>
      </c>
      <c r="R7726" s="12">
        <v>2</v>
      </c>
      <c r="S7726" s="27">
        <v>8</v>
      </c>
      <c r="T7726" s="62">
        <v>8</v>
      </c>
      <c r="U7726" s="62">
        <v>16</v>
      </c>
      <c r="V7726" s="62" t="s">
        <v>53</v>
      </c>
      <c r="W7726" s="65" t="s">
        <v>109</v>
      </c>
      <c r="X7726" s="52">
        <v>4</v>
      </c>
      <c r="Y7726" s="63" t="s">
        <v>1229</v>
      </c>
      <c r="Z7726" s="62" t="s">
        <v>49</v>
      </c>
      <c r="AA7726" s="63" t="s">
        <v>483</v>
      </c>
      <c r="AB7726" s="62">
        <v>0</v>
      </c>
      <c r="AC7726" s="63" t="s">
        <v>1514</v>
      </c>
      <c r="AD7726" s="63" t="s">
        <v>1665</v>
      </c>
      <c r="AE7726" t="s">
        <v>1513</v>
      </c>
    </row>
    <row r="7727" spans="1:31" ht="15" customHeight="1" x14ac:dyDescent="0.3">
      <c r="A7727" s="62">
        <v>66</v>
      </c>
      <c r="B7727" s="62" t="s">
        <v>35</v>
      </c>
      <c r="C7727" s="64" t="s">
        <v>1217</v>
      </c>
      <c r="D7727" s="34" t="s">
        <v>245</v>
      </c>
      <c r="E7727" s="62">
        <v>1999</v>
      </c>
      <c r="F7727" s="33" t="s">
        <v>1221</v>
      </c>
      <c r="G7727" s="33" t="s">
        <v>1221</v>
      </c>
      <c r="H7727" s="31" t="s">
        <v>1232</v>
      </c>
      <c r="I7727" s="8">
        <v>-19.647500000000001</v>
      </c>
      <c r="J7727" s="40">
        <v>-42.556666665000002</v>
      </c>
      <c r="K7727" s="47" t="s">
        <v>109</v>
      </c>
      <c r="L7727" s="44" t="s">
        <v>110</v>
      </c>
      <c r="M7727" s="27" t="s">
        <v>1218</v>
      </c>
      <c r="N7727" s="62" t="s">
        <v>1219</v>
      </c>
      <c r="O7727" s="12">
        <v>1996</v>
      </c>
      <c r="P7727" s="12">
        <v>12</v>
      </c>
      <c r="Q7727" s="12">
        <v>1998</v>
      </c>
      <c r="R7727" s="12">
        <v>2</v>
      </c>
      <c r="S7727" s="27">
        <v>8</v>
      </c>
      <c r="T7727" s="62">
        <v>8</v>
      </c>
      <c r="U7727" s="62">
        <v>16</v>
      </c>
      <c r="V7727" s="62" t="s">
        <v>53</v>
      </c>
      <c r="W7727" s="65" t="s">
        <v>109</v>
      </c>
      <c r="X7727" s="52">
        <v>4</v>
      </c>
      <c r="Y7727" s="63" t="s">
        <v>1229</v>
      </c>
      <c r="Z7727" s="62" t="s">
        <v>49</v>
      </c>
      <c r="AA7727" s="63" t="s">
        <v>275</v>
      </c>
      <c r="AB7727" s="62">
        <v>0</v>
      </c>
      <c r="AC7727" s="63" t="s">
        <v>1514</v>
      </c>
      <c r="AD7727" s="63" t="s">
        <v>1665</v>
      </c>
      <c r="AE7727" t="s">
        <v>1513</v>
      </c>
    </row>
    <row r="7728" spans="1:31" ht="15" customHeight="1" x14ac:dyDescent="0.3">
      <c r="A7728" s="62">
        <v>66</v>
      </c>
      <c r="B7728" s="62" t="s">
        <v>35</v>
      </c>
      <c r="C7728" s="64" t="s">
        <v>1217</v>
      </c>
      <c r="D7728" s="34" t="s">
        <v>245</v>
      </c>
      <c r="E7728" s="62">
        <v>1999</v>
      </c>
      <c r="F7728" s="33" t="s">
        <v>1221</v>
      </c>
      <c r="G7728" s="33" t="s">
        <v>1221</v>
      </c>
      <c r="H7728" s="31" t="s">
        <v>1232</v>
      </c>
      <c r="I7728" s="8">
        <v>-19.647500000000001</v>
      </c>
      <c r="J7728" s="40">
        <v>-42.556666665000002</v>
      </c>
      <c r="K7728" s="47" t="s">
        <v>109</v>
      </c>
      <c r="L7728" s="44" t="s">
        <v>110</v>
      </c>
      <c r="M7728" s="27" t="s">
        <v>1218</v>
      </c>
      <c r="N7728" s="62" t="s">
        <v>1219</v>
      </c>
      <c r="O7728" s="12">
        <v>1996</v>
      </c>
      <c r="P7728" s="12">
        <v>12</v>
      </c>
      <c r="Q7728" s="12">
        <v>1998</v>
      </c>
      <c r="R7728" s="12">
        <v>2</v>
      </c>
      <c r="S7728" s="27">
        <v>8</v>
      </c>
      <c r="T7728" s="62">
        <v>8</v>
      </c>
      <c r="U7728" s="62">
        <v>16</v>
      </c>
      <c r="V7728" s="62" t="s">
        <v>53</v>
      </c>
      <c r="W7728" s="65" t="s">
        <v>109</v>
      </c>
      <c r="X7728" s="52">
        <v>4</v>
      </c>
      <c r="Y7728" s="63" t="s">
        <v>21</v>
      </c>
      <c r="Z7728" s="63" t="s">
        <v>83</v>
      </c>
      <c r="AA7728" s="63" t="s">
        <v>84</v>
      </c>
      <c r="AB7728" s="62">
        <v>15</v>
      </c>
      <c r="AC7728" s="63" t="s">
        <v>1514</v>
      </c>
      <c r="AD7728" s="63" t="s">
        <v>1665</v>
      </c>
      <c r="AE7728" t="s">
        <v>1513</v>
      </c>
    </row>
    <row r="7729" spans="1:31" ht="15" customHeight="1" x14ac:dyDescent="0.3">
      <c r="A7729" s="62">
        <v>66</v>
      </c>
      <c r="B7729" s="62" t="s">
        <v>35</v>
      </c>
      <c r="C7729" s="64" t="s">
        <v>1217</v>
      </c>
      <c r="D7729" s="34" t="s">
        <v>245</v>
      </c>
      <c r="E7729" s="62">
        <v>1999</v>
      </c>
      <c r="F7729" s="33" t="s">
        <v>1221</v>
      </c>
      <c r="G7729" s="33" t="s">
        <v>1221</v>
      </c>
      <c r="H7729" s="31" t="s">
        <v>1232</v>
      </c>
      <c r="I7729" s="8">
        <v>-19.647500000000001</v>
      </c>
      <c r="J7729" s="40">
        <v>-42.556666665000002</v>
      </c>
      <c r="K7729" s="47" t="s">
        <v>109</v>
      </c>
      <c r="L7729" s="44" t="s">
        <v>110</v>
      </c>
      <c r="M7729" s="27" t="s">
        <v>1218</v>
      </c>
      <c r="N7729" s="62" t="s">
        <v>1219</v>
      </c>
      <c r="O7729" s="12">
        <v>1996</v>
      </c>
      <c r="P7729" s="12">
        <v>12</v>
      </c>
      <c r="Q7729" s="12">
        <v>1998</v>
      </c>
      <c r="R7729" s="12">
        <v>2</v>
      </c>
      <c r="S7729" s="27">
        <v>8</v>
      </c>
      <c r="T7729" s="62">
        <v>8</v>
      </c>
      <c r="U7729" s="62">
        <v>16</v>
      </c>
      <c r="V7729" s="62" t="s">
        <v>53</v>
      </c>
      <c r="W7729" s="65" t="s">
        <v>109</v>
      </c>
      <c r="X7729" s="52">
        <v>4</v>
      </c>
      <c r="Y7729" s="63" t="s">
        <v>21</v>
      </c>
      <c r="Z7729" s="63" t="s">
        <v>83</v>
      </c>
      <c r="AA7729" s="62" t="s">
        <v>87</v>
      </c>
      <c r="AB7729" s="62">
        <v>17</v>
      </c>
      <c r="AC7729" s="63" t="s">
        <v>1514</v>
      </c>
      <c r="AD7729" s="63" t="s">
        <v>1665</v>
      </c>
      <c r="AE7729" t="s">
        <v>1513</v>
      </c>
    </row>
    <row r="7730" spans="1:31" ht="15" customHeight="1" x14ac:dyDescent="0.3">
      <c r="A7730" s="62">
        <v>66</v>
      </c>
      <c r="B7730" s="62" t="s">
        <v>35</v>
      </c>
      <c r="C7730" s="64" t="s">
        <v>1217</v>
      </c>
      <c r="D7730" s="34" t="s">
        <v>245</v>
      </c>
      <c r="E7730" s="62">
        <v>1999</v>
      </c>
      <c r="F7730" s="33" t="s">
        <v>1221</v>
      </c>
      <c r="G7730" s="33" t="s">
        <v>1221</v>
      </c>
      <c r="H7730" s="31" t="s">
        <v>1232</v>
      </c>
      <c r="I7730" s="8">
        <v>-19.647500000000001</v>
      </c>
      <c r="J7730" s="40">
        <v>-42.556666665000002</v>
      </c>
      <c r="K7730" s="47" t="s">
        <v>109</v>
      </c>
      <c r="L7730" s="44" t="s">
        <v>110</v>
      </c>
      <c r="M7730" s="27" t="s">
        <v>1218</v>
      </c>
      <c r="N7730" s="62" t="s">
        <v>1219</v>
      </c>
      <c r="O7730" s="12">
        <v>1996</v>
      </c>
      <c r="P7730" s="12">
        <v>12</v>
      </c>
      <c r="Q7730" s="12">
        <v>1998</v>
      </c>
      <c r="R7730" s="12">
        <v>2</v>
      </c>
      <c r="S7730" s="27">
        <v>8</v>
      </c>
      <c r="T7730" s="62">
        <v>8</v>
      </c>
      <c r="U7730" s="62">
        <v>16</v>
      </c>
      <c r="V7730" s="62" t="s">
        <v>53</v>
      </c>
      <c r="W7730" s="65" t="s">
        <v>109</v>
      </c>
      <c r="X7730" s="52">
        <v>4</v>
      </c>
      <c r="Y7730" s="63" t="s">
        <v>21</v>
      </c>
      <c r="Z7730" s="63" t="s">
        <v>55</v>
      </c>
      <c r="AA7730" s="62" t="s">
        <v>1054</v>
      </c>
      <c r="AB7730" s="62">
        <v>0</v>
      </c>
      <c r="AC7730" s="63" t="s">
        <v>1514</v>
      </c>
      <c r="AD7730" s="63" t="s">
        <v>1665</v>
      </c>
      <c r="AE7730" t="s">
        <v>1513</v>
      </c>
    </row>
    <row r="7731" spans="1:31" ht="15" customHeight="1" x14ac:dyDescent="0.3">
      <c r="A7731" s="62">
        <v>66</v>
      </c>
      <c r="B7731" s="62" t="s">
        <v>35</v>
      </c>
      <c r="C7731" s="64" t="s">
        <v>1217</v>
      </c>
      <c r="D7731" s="34" t="s">
        <v>245</v>
      </c>
      <c r="E7731" s="62">
        <v>1999</v>
      </c>
      <c r="F7731" s="33" t="s">
        <v>1221</v>
      </c>
      <c r="G7731" s="33" t="s">
        <v>1221</v>
      </c>
      <c r="H7731" s="31" t="s">
        <v>1232</v>
      </c>
      <c r="I7731" s="8">
        <v>-19.647500000000001</v>
      </c>
      <c r="J7731" s="40">
        <v>-42.556666665000002</v>
      </c>
      <c r="K7731" s="47" t="s">
        <v>109</v>
      </c>
      <c r="L7731" s="44" t="s">
        <v>110</v>
      </c>
      <c r="M7731" s="27" t="s">
        <v>1218</v>
      </c>
      <c r="N7731" s="62" t="s">
        <v>1219</v>
      </c>
      <c r="O7731" s="12">
        <v>1996</v>
      </c>
      <c r="P7731" s="12">
        <v>12</v>
      </c>
      <c r="Q7731" s="12">
        <v>1998</v>
      </c>
      <c r="R7731" s="12">
        <v>2</v>
      </c>
      <c r="S7731" s="27">
        <v>8</v>
      </c>
      <c r="T7731" s="62">
        <v>8</v>
      </c>
      <c r="U7731" s="62">
        <v>16</v>
      </c>
      <c r="V7731" s="62" t="s">
        <v>53</v>
      </c>
      <c r="W7731" s="65" t="s">
        <v>109</v>
      </c>
      <c r="X7731" s="52">
        <v>4</v>
      </c>
      <c r="Y7731" s="63" t="s">
        <v>21</v>
      </c>
      <c r="Z7731" s="63" t="s">
        <v>55</v>
      </c>
      <c r="AA7731" s="62" t="s">
        <v>524</v>
      </c>
      <c r="AB7731" s="62">
        <v>0</v>
      </c>
      <c r="AC7731" s="63" t="s">
        <v>1514</v>
      </c>
      <c r="AD7731" s="63" t="s">
        <v>1665</v>
      </c>
      <c r="AE7731" t="s">
        <v>1513</v>
      </c>
    </row>
    <row r="7732" spans="1:31" ht="15" customHeight="1" x14ac:dyDescent="0.3">
      <c r="A7732" s="62">
        <v>66</v>
      </c>
      <c r="B7732" s="62" t="s">
        <v>35</v>
      </c>
      <c r="C7732" s="64" t="s">
        <v>1217</v>
      </c>
      <c r="D7732" s="34" t="s">
        <v>245</v>
      </c>
      <c r="E7732" s="62">
        <v>1999</v>
      </c>
      <c r="F7732" s="33" t="s">
        <v>1221</v>
      </c>
      <c r="G7732" s="33" t="s">
        <v>1221</v>
      </c>
      <c r="H7732" s="31" t="s">
        <v>1232</v>
      </c>
      <c r="I7732" s="8">
        <v>-19.647500000000001</v>
      </c>
      <c r="J7732" s="40">
        <v>-42.556666665000002</v>
      </c>
      <c r="K7732" s="47" t="s">
        <v>109</v>
      </c>
      <c r="L7732" s="44" t="s">
        <v>110</v>
      </c>
      <c r="M7732" s="27" t="s">
        <v>1218</v>
      </c>
      <c r="N7732" s="62" t="s">
        <v>1219</v>
      </c>
      <c r="O7732" s="12">
        <v>1996</v>
      </c>
      <c r="P7732" s="12">
        <v>12</v>
      </c>
      <c r="Q7732" s="12">
        <v>1998</v>
      </c>
      <c r="R7732" s="12">
        <v>2</v>
      </c>
      <c r="S7732" s="27">
        <v>8</v>
      </c>
      <c r="T7732" s="62">
        <v>8</v>
      </c>
      <c r="U7732" s="62">
        <v>16</v>
      </c>
      <c r="V7732" s="62" t="s">
        <v>53</v>
      </c>
      <c r="W7732" s="65" t="s">
        <v>109</v>
      </c>
      <c r="X7732" s="52">
        <v>4</v>
      </c>
      <c r="Y7732" s="63" t="s">
        <v>21</v>
      </c>
      <c r="Z7732" s="63" t="s">
        <v>55</v>
      </c>
      <c r="AA7732" s="63" t="s">
        <v>496</v>
      </c>
      <c r="AB7732" s="62">
        <v>0</v>
      </c>
      <c r="AC7732" s="63" t="s">
        <v>1514</v>
      </c>
      <c r="AD7732" s="63" t="s">
        <v>1665</v>
      </c>
      <c r="AE7732" t="s">
        <v>1513</v>
      </c>
    </row>
    <row r="7733" spans="1:31" ht="15" customHeight="1" x14ac:dyDescent="0.3">
      <c r="A7733" s="62">
        <v>66</v>
      </c>
      <c r="B7733" s="62" t="s">
        <v>35</v>
      </c>
      <c r="C7733" s="64" t="s">
        <v>1217</v>
      </c>
      <c r="D7733" s="34" t="s">
        <v>245</v>
      </c>
      <c r="E7733" s="62">
        <v>1999</v>
      </c>
      <c r="F7733" s="33" t="s">
        <v>1221</v>
      </c>
      <c r="G7733" s="33" t="s">
        <v>1221</v>
      </c>
      <c r="H7733" s="31" t="s">
        <v>1232</v>
      </c>
      <c r="I7733" s="8">
        <v>-19.647500000000001</v>
      </c>
      <c r="J7733" s="40">
        <v>-42.556666665000002</v>
      </c>
      <c r="K7733" s="47" t="s">
        <v>109</v>
      </c>
      <c r="L7733" s="44" t="s">
        <v>110</v>
      </c>
      <c r="M7733" s="27" t="s">
        <v>1218</v>
      </c>
      <c r="N7733" s="62" t="s">
        <v>1219</v>
      </c>
      <c r="O7733" s="12">
        <v>1996</v>
      </c>
      <c r="P7733" s="12">
        <v>12</v>
      </c>
      <c r="Q7733" s="12">
        <v>1998</v>
      </c>
      <c r="R7733" s="12">
        <v>2</v>
      </c>
      <c r="S7733" s="27">
        <v>8</v>
      </c>
      <c r="T7733" s="62">
        <v>8</v>
      </c>
      <c r="U7733" s="62">
        <v>16</v>
      </c>
      <c r="V7733" s="62" t="s">
        <v>53</v>
      </c>
      <c r="W7733" s="65" t="s">
        <v>109</v>
      </c>
      <c r="X7733" s="52">
        <v>4</v>
      </c>
      <c r="Y7733" s="63" t="s">
        <v>21</v>
      </c>
      <c r="Z7733" s="63" t="s">
        <v>55</v>
      </c>
      <c r="AA7733" s="62" t="s">
        <v>62</v>
      </c>
      <c r="AB7733" s="62">
        <v>0</v>
      </c>
      <c r="AC7733" s="63" t="s">
        <v>1514</v>
      </c>
      <c r="AD7733" s="63" t="s">
        <v>1665</v>
      </c>
      <c r="AE7733" t="s">
        <v>1513</v>
      </c>
    </row>
    <row r="7734" spans="1:31" ht="15" customHeight="1" x14ac:dyDescent="0.3">
      <c r="A7734" s="62">
        <v>66</v>
      </c>
      <c r="B7734" s="62" t="s">
        <v>35</v>
      </c>
      <c r="C7734" s="64" t="s">
        <v>1217</v>
      </c>
      <c r="D7734" s="34" t="s">
        <v>245</v>
      </c>
      <c r="E7734" s="62">
        <v>1999</v>
      </c>
      <c r="F7734" s="33" t="s">
        <v>1221</v>
      </c>
      <c r="G7734" s="33" t="s">
        <v>1221</v>
      </c>
      <c r="H7734" s="31" t="s">
        <v>1232</v>
      </c>
      <c r="I7734" s="8">
        <v>-19.647500000000001</v>
      </c>
      <c r="J7734" s="40">
        <v>-42.556666665000002</v>
      </c>
      <c r="K7734" s="47" t="s">
        <v>109</v>
      </c>
      <c r="L7734" s="44" t="s">
        <v>110</v>
      </c>
      <c r="M7734" s="27" t="s">
        <v>1218</v>
      </c>
      <c r="N7734" s="62" t="s">
        <v>1219</v>
      </c>
      <c r="O7734" s="12">
        <v>1996</v>
      </c>
      <c r="P7734" s="12">
        <v>12</v>
      </c>
      <c r="Q7734" s="12">
        <v>1998</v>
      </c>
      <c r="R7734" s="12">
        <v>2</v>
      </c>
      <c r="S7734" s="27">
        <v>8</v>
      </c>
      <c r="T7734" s="62">
        <v>8</v>
      </c>
      <c r="U7734" s="62">
        <v>16</v>
      </c>
      <c r="V7734" s="62" t="s">
        <v>53</v>
      </c>
      <c r="W7734" s="65" t="s">
        <v>109</v>
      </c>
      <c r="X7734" s="52">
        <v>4</v>
      </c>
      <c r="Y7734" s="63" t="s">
        <v>21</v>
      </c>
      <c r="Z7734" s="63" t="s">
        <v>55</v>
      </c>
      <c r="AA7734" s="62" t="s">
        <v>73</v>
      </c>
      <c r="AB7734" s="62">
        <v>0</v>
      </c>
      <c r="AC7734" s="63" t="s">
        <v>1514</v>
      </c>
      <c r="AD7734" s="63" t="s">
        <v>1665</v>
      </c>
      <c r="AE7734" t="s">
        <v>1513</v>
      </c>
    </row>
    <row r="7735" spans="1:31" ht="15" customHeight="1" x14ac:dyDescent="0.3">
      <c r="A7735" s="62">
        <v>66</v>
      </c>
      <c r="B7735" s="62" t="s">
        <v>35</v>
      </c>
      <c r="C7735" s="64" t="s">
        <v>1217</v>
      </c>
      <c r="D7735" s="34" t="s">
        <v>245</v>
      </c>
      <c r="E7735" s="62">
        <v>1999</v>
      </c>
      <c r="F7735" s="33" t="s">
        <v>1221</v>
      </c>
      <c r="G7735" s="33" t="s">
        <v>1221</v>
      </c>
      <c r="H7735" s="31" t="s">
        <v>1232</v>
      </c>
      <c r="I7735" s="8">
        <v>-19.647500000000001</v>
      </c>
      <c r="J7735" s="40">
        <v>-42.556666665000002</v>
      </c>
      <c r="K7735" s="47" t="s">
        <v>109</v>
      </c>
      <c r="L7735" s="44" t="s">
        <v>110</v>
      </c>
      <c r="M7735" s="27" t="s">
        <v>1218</v>
      </c>
      <c r="N7735" s="62" t="s">
        <v>1219</v>
      </c>
      <c r="O7735" s="12">
        <v>1996</v>
      </c>
      <c r="P7735" s="12">
        <v>12</v>
      </c>
      <c r="Q7735" s="12">
        <v>1998</v>
      </c>
      <c r="R7735" s="12">
        <v>2</v>
      </c>
      <c r="S7735" s="27">
        <v>8</v>
      </c>
      <c r="T7735" s="62">
        <v>8</v>
      </c>
      <c r="U7735" s="62">
        <v>16</v>
      </c>
      <c r="V7735" s="62" t="s">
        <v>53</v>
      </c>
      <c r="W7735" s="65" t="s">
        <v>109</v>
      </c>
      <c r="X7735" s="52">
        <v>4</v>
      </c>
      <c r="Y7735" s="63" t="s">
        <v>21</v>
      </c>
      <c r="Z7735" s="63" t="s">
        <v>55</v>
      </c>
      <c r="AA7735" s="62" t="s">
        <v>1053</v>
      </c>
      <c r="AB7735" s="62">
        <v>0</v>
      </c>
      <c r="AC7735" s="63" t="s">
        <v>1514</v>
      </c>
      <c r="AD7735" s="63" t="s">
        <v>1665</v>
      </c>
      <c r="AE7735" t="s">
        <v>1513</v>
      </c>
    </row>
    <row r="7736" spans="1:31" ht="15" customHeight="1" x14ac:dyDescent="0.3">
      <c r="A7736" s="62">
        <v>66</v>
      </c>
      <c r="B7736" s="62" t="s">
        <v>35</v>
      </c>
      <c r="C7736" s="64" t="s">
        <v>1217</v>
      </c>
      <c r="D7736" s="34" t="s">
        <v>245</v>
      </c>
      <c r="E7736" s="62">
        <v>1999</v>
      </c>
      <c r="F7736" s="33" t="s">
        <v>1221</v>
      </c>
      <c r="G7736" s="33" t="s">
        <v>1221</v>
      </c>
      <c r="H7736" s="31" t="s">
        <v>1232</v>
      </c>
      <c r="I7736" s="8">
        <v>-19.647500000000001</v>
      </c>
      <c r="J7736" s="40">
        <v>-42.556666665000002</v>
      </c>
      <c r="K7736" s="47" t="s">
        <v>109</v>
      </c>
      <c r="L7736" s="44" t="s">
        <v>110</v>
      </c>
      <c r="M7736" s="27" t="s">
        <v>1218</v>
      </c>
      <c r="N7736" s="62" t="s">
        <v>1219</v>
      </c>
      <c r="O7736" s="12">
        <v>1996</v>
      </c>
      <c r="P7736" s="12">
        <v>12</v>
      </c>
      <c r="Q7736" s="12">
        <v>1998</v>
      </c>
      <c r="R7736" s="12">
        <v>2</v>
      </c>
      <c r="S7736" s="27">
        <v>8</v>
      </c>
      <c r="T7736" s="62">
        <v>8</v>
      </c>
      <c r="U7736" s="62">
        <v>16</v>
      </c>
      <c r="V7736" s="62" t="s">
        <v>53</v>
      </c>
      <c r="W7736" s="65" t="s">
        <v>109</v>
      </c>
      <c r="X7736" s="52">
        <v>4</v>
      </c>
      <c r="Y7736" s="63" t="s">
        <v>21</v>
      </c>
      <c r="Z7736" s="63" t="s">
        <v>55</v>
      </c>
      <c r="AA7736" s="63" t="s">
        <v>519</v>
      </c>
      <c r="AB7736" s="62">
        <v>0</v>
      </c>
      <c r="AC7736" s="63" t="s">
        <v>1514</v>
      </c>
      <c r="AD7736" s="63" t="s">
        <v>1665</v>
      </c>
      <c r="AE7736" t="s">
        <v>1513</v>
      </c>
    </row>
    <row r="7737" spans="1:31" ht="15" customHeight="1" x14ac:dyDescent="0.3">
      <c r="A7737" s="62">
        <v>66</v>
      </c>
      <c r="B7737" s="62" t="s">
        <v>35</v>
      </c>
      <c r="C7737" s="64" t="s">
        <v>1217</v>
      </c>
      <c r="D7737" s="34" t="s">
        <v>245</v>
      </c>
      <c r="E7737" s="62">
        <v>1999</v>
      </c>
      <c r="F7737" s="33" t="s">
        <v>1221</v>
      </c>
      <c r="G7737" s="33" t="s">
        <v>1221</v>
      </c>
      <c r="H7737" s="31" t="s">
        <v>1232</v>
      </c>
      <c r="I7737" s="8">
        <v>-19.647500000000001</v>
      </c>
      <c r="J7737" s="40">
        <v>-42.556666665000002</v>
      </c>
      <c r="K7737" s="47" t="s">
        <v>109</v>
      </c>
      <c r="L7737" s="44" t="s">
        <v>110</v>
      </c>
      <c r="M7737" s="27" t="s">
        <v>1218</v>
      </c>
      <c r="N7737" s="62" t="s">
        <v>1219</v>
      </c>
      <c r="O7737" s="12">
        <v>1996</v>
      </c>
      <c r="P7737" s="12">
        <v>12</v>
      </c>
      <c r="Q7737" s="12">
        <v>1998</v>
      </c>
      <c r="R7737" s="12">
        <v>2</v>
      </c>
      <c r="S7737" s="27">
        <v>8</v>
      </c>
      <c r="T7737" s="62">
        <v>8</v>
      </c>
      <c r="U7737" s="62">
        <v>16</v>
      </c>
      <c r="V7737" s="62" t="s">
        <v>53</v>
      </c>
      <c r="W7737" s="65" t="s">
        <v>109</v>
      </c>
      <c r="X7737" s="52">
        <v>4</v>
      </c>
      <c r="Y7737" s="63" t="s">
        <v>21</v>
      </c>
      <c r="Z7737" s="63" t="s">
        <v>55</v>
      </c>
      <c r="AA7737" s="63" t="s">
        <v>859</v>
      </c>
      <c r="AB7737" s="62">
        <v>0</v>
      </c>
      <c r="AC7737" s="63" t="s">
        <v>1514</v>
      </c>
      <c r="AD7737" s="63" t="s">
        <v>1665</v>
      </c>
      <c r="AE7737" t="s">
        <v>1513</v>
      </c>
    </row>
    <row r="7738" spans="1:31" ht="15" customHeight="1" x14ac:dyDescent="0.3">
      <c r="A7738" s="62">
        <v>66</v>
      </c>
      <c r="B7738" s="62" t="s">
        <v>35</v>
      </c>
      <c r="C7738" s="64" t="s">
        <v>1217</v>
      </c>
      <c r="D7738" s="34" t="s">
        <v>245</v>
      </c>
      <c r="E7738" s="62">
        <v>1999</v>
      </c>
      <c r="F7738" s="33" t="s">
        <v>1221</v>
      </c>
      <c r="G7738" s="33" t="s">
        <v>1221</v>
      </c>
      <c r="H7738" s="31" t="s">
        <v>1232</v>
      </c>
      <c r="I7738" s="8">
        <v>-19.647500000000001</v>
      </c>
      <c r="J7738" s="40">
        <v>-42.556666665000002</v>
      </c>
      <c r="K7738" s="47" t="s">
        <v>109</v>
      </c>
      <c r="L7738" s="44" t="s">
        <v>110</v>
      </c>
      <c r="M7738" s="27" t="s">
        <v>1218</v>
      </c>
      <c r="N7738" s="62" t="s">
        <v>1219</v>
      </c>
      <c r="O7738" s="12">
        <v>1996</v>
      </c>
      <c r="P7738" s="12">
        <v>12</v>
      </c>
      <c r="Q7738" s="12">
        <v>1998</v>
      </c>
      <c r="R7738" s="12">
        <v>2</v>
      </c>
      <c r="S7738" s="27">
        <v>8</v>
      </c>
      <c r="T7738" s="62">
        <v>8</v>
      </c>
      <c r="U7738" s="62">
        <v>16</v>
      </c>
      <c r="V7738" s="62" t="s">
        <v>53</v>
      </c>
      <c r="W7738" s="65" t="s">
        <v>109</v>
      </c>
      <c r="X7738" s="52">
        <v>4</v>
      </c>
      <c r="Y7738" s="63" t="s">
        <v>21</v>
      </c>
      <c r="Z7738" s="62" t="s">
        <v>49</v>
      </c>
      <c r="AA7738" s="62" t="s">
        <v>50</v>
      </c>
      <c r="AB7738" s="62">
        <v>4</v>
      </c>
      <c r="AC7738" s="63" t="s">
        <v>1514</v>
      </c>
      <c r="AD7738" s="63" t="s">
        <v>1665</v>
      </c>
      <c r="AE7738" t="s">
        <v>1513</v>
      </c>
    </row>
    <row r="7739" spans="1:31" ht="15" customHeight="1" x14ac:dyDescent="0.3">
      <c r="A7739" s="62">
        <v>66</v>
      </c>
      <c r="B7739" s="62" t="s">
        <v>35</v>
      </c>
      <c r="C7739" s="64" t="s">
        <v>1217</v>
      </c>
      <c r="D7739" s="34" t="s">
        <v>245</v>
      </c>
      <c r="E7739" s="62">
        <v>1999</v>
      </c>
      <c r="F7739" s="33" t="s">
        <v>1221</v>
      </c>
      <c r="G7739" s="33" t="s">
        <v>1221</v>
      </c>
      <c r="H7739" s="31" t="s">
        <v>1232</v>
      </c>
      <c r="I7739" s="8">
        <v>-19.647500000000001</v>
      </c>
      <c r="J7739" s="40">
        <v>-42.556666665000002</v>
      </c>
      <c r="K7739" s="47" t="s">
        <v>109</v>
      </c>
      <c r="L7739" s="44" t="s">
        <v>110</v>
      </c>
      <c r="M7739" s="27" t="s">
        <v>1218</v>
      </c>
      <c r="N7739" s="62" t="s">
        <v>1219</v>
      </c>
      <c r="O7739" s="12">
        <v>1996</v>
      </c>
      <c r="P7739" s="12">
        <v>12</v>
      </c>
      <c r="Q7739" s="12">
        <v>1998</v>
      </c>
      <c r="R7739" s="12">
        <v>2</v>
      </c>
      <c r="S7739" s="27">
        <v>8</v>
      </c>
      <c r="T7739" s="62">
        <v>8</v>
      </c>
      <c r="U7739" s="62">
        <v>16</v>
      </c>
      <c r="V7739" s="62" t="s">
        <v>53</v>
      </c>
      <c r="W7739" s="65" t="s">
        <v>109</v>
      </c>
      <c r="X7739" s="52">
        <v>4</v>
      </c>
      <c r="Y7739" s="63" t="s">
        <v>21</v>
      </c>
      <c r="Z7739" s="62" t="s">
        <v>49</v>
      </c>
      <c r="AA7739" s="62" t="s">
        <v>91</v>
      </c>
      <c r="AB7739" s="62">
        <v>6</v>
      </c>
      <c r="AC7739" s="63" t="s">
        <v>1514</v>
      </c>
      <c r="AD7739" s="63" t="s">
        <v>1665</v>
      </c>
      <c r="AE7739" t="s">
        <v>1513</v>
      </c>
    </row>
    <row r="7740" spans="1:31" ht="15" customHeight="1" x14ac:dyDescent="0.3">
      <c r="A7740" s="62">
        <v>66</v>
      </c>
      <c r="B7740" s="62" t="s">
        <v>35</v>
      </c>
      <c r="C7740" s="64" t="s">
        <v>1217</v>
      </c>
      <c r="D7740" s="34" t="s">
        <v>245</v>
      </c>
      <c r="E7740" s="62">
        <v>1999</v>
      </c>
      <c r="F7740" s="33" t="s">
        <v>1221</v>
      </c>
      <c r="G7740" s="33" t="s">
        <v>1221</v>
      </c>
      <c r="H7740" s="31" t="s">
        <v>1232</v>
      </c>
      <c r="I7740" s="8">
        <v>-19.647500000000001</v>
      </c>
      <c r="J7740" s="40">
        <v>-42.556666665000002</v>
      </c>
      <c r="K7740" s="47" t="s">
        <v>109</v>
      </c>
      <c r="L7740" s="44" t="s">
        <v>110</v>
      </c>
      <c r="M7740" s="27" t="s">
        <v>1218</v>
      </c>
      <c r="N7740" s="62" t="s">
        <v>1219</v>
      </c>
      <c r="O7740" s="12">
        <v>1996</v>
      </c>
      <c r="P7740" s="12">
        <v>12</v>
      </c>
      <c r="Q7740" s="12">
        <v>1998</v>
      </c>
      <c r="R7740" s="12">
        <v>2</v>
      </c>
      <c r="S7740" s="27">
        <v>8</v>
      </c>
      <c r="T7740" s="62">
        <v>8</v>
      </c>
      <c r="U7740" s="62">
        <v>16</v>
      </c>
      <c r="V7740" s="62" t="s">
        <v>53</v>
      </c>
      <c r="W7740" s="65" t="s">
        <v>109</v>
      </c>
      <c r="X7740" s="52">
        <v>4</v>
      </c>
      <c r="Y7740" s="63" t="s">
        <v>21</v>
      </c>
      <c r="Z7740" s="62" t="s">
        <v>49</v>
      </c>
      <c r="AA7740" s="63" t="s">
        <v>1222</v>
      </c>
      <c r="AB7740" s="62">
        <v>4</v>
      </c>
      <c r="AC7740" s="63" t="s">
        <v>1514</v>
      </c>
      <c r="AD7740" s="63" t="s">
        <v>1665</v>
      </c>
      <c r="AE7740" t="s">
        <v>1513</v>
      </c>
    </row>
    <row r="7741" spans="1:31" ht="15" customHeight="1" x14ac:dyDescent="0.3">
      <c r="A7741" s="62">
        <v>66</v>
      </c>
      <c r="B7741" s="62" t="s">
        <v>35</v>
      </c>
      <c r="C7741" s="64" t="s">
        <v>1217</v>
      </c>
      <c r="D7741" s="34" t="s">
        <v>245</v>
      </c>
      <c r="E7741" s="62">
        <v>1999</v>
      </c>
      <c r="F7741" s="33" t="s">
        <v>1221</v>
      </c>
      <c r="G7741" s="33" t="s">
        <v>1221</v>
      </c>
      <c r="H7741" s="31" t="s">
        <v>1232</v>
      </c>
      <c r="I7741" s="8">
        <v>-19.647500000000001</v>
      </c>
      <c r="J7741" s="40">
        <v>-42.556666665000002</v>
      </c>
      <c r="K7741" s="47" t="s">
        <v>109</v>
      </c>
      <c r="L7741" s="44" t="s">
        <v>110</v>
      </c>
      <c r="M7741" s="27" t="s">
        <v>1218</v>
      </c>
      <c r="N7741" s="62" t="s">
        <v>1219</v>
      </c>
      <c r="O7741" s="12">
        <v>1996</v>
      </c>
      <c r="P7741" s="12">
        <v>12</v>
      </c>
      <c r="Q7741" s="12">
        <v>1998</v>
      </c>
      <c r="R7741" s="12">
        <v>2</v>
      </c>
      <c r="S7741" s="27">
        <v>8</v>
      </c>
      <c r="T7741" s="62">
        <v>8</v>
      </c>
      <c r="U7741" s="62">
        <v>16</v>
      </c>
      <c r="V7741" s="62" t="s">
        <v>53</v>
      </c>
      <c r="W7741" s="65" t="s">
        <v>109</v>
      </c>
      <c r="X7741" s="52">
        <v>4</v>
      </c>
      <c r="Y7741" s="63" t="s">
        <v>21</v>
      </c>
      <c r="Z7741" s="62" t="s">
        <v>49</v>
      </c>
      <c r="AA7741" s="63" t="s">
        <v>483</v>
      </c>
      <c r="AB7741" s="62">
        <v>0</v>
      </c>
      <c r="AC7741" s="63" t="s">
        <v>1514</v>
      </c>
      <c r="AD7741" s="63" t="s">
        <v>1665</v>
      </c>
      <c r="AE7741" t="s">
        <v>1513</v>
      </c>
    </row>
    <row r="7742" spans="1:31" ht="15" customHeight="1" x14ac:dyDescent="0.3">
      <c r="A7742" s="62">
        <v>66</v>
      </c>
      <c r="B7742" s="62" t="s">
        <v>35</v>
      </c>
      <c r="C7742" s="64" t="s">
        <v>1217</v>
      </c>
      <c r="D7742" s="34" t="s">
        <v>245</v>
      </c>
      <c r="E7742" s="62">
        <v>1999</v>
      </c>
      <c r="F7742" s="33" t="s">
        <v>1221</v>
      </c>
      <c r="G7742" s="33" t="s">
        <v>1221</v>
      </c>
      <c r="H7742" s="31" t="s">
        <v>1232</v>
      </c>
      <c r="I7742" s="8">
        <v>-19.647500000000001</v>
      </c>
      <c r="J7742" s="40">
        <v>-42.556666665000002</v>
      </c>
      <c r="K7742" s="47" t="s">
        <v>109</v>
      </c>
      <c r="L7742" s="44" t="s">
        <v>110</v>
      </c>
      <c r="M7742" s="27" t="s">
        <v>1218</v>
      </c>
      <c r="N7742" s="62" t="s">
        <v>1219</v>
      </c>
      <c r="O7742" s="12">
        <v>1996</v>
      </c>
      <c r="P7742" s="12">
        <v>12</v>
      </c>
      <c r="Q7742" s="12">
        <v>1998</v>
      </c>
      <c r="R7742" s="12">
        <v>2</v>
      </c>
      <c r="S7742" s="27">
        <v>8</v>
      </c>
      <c r="T7742" s="62">
        <v>8</v>
      </c>
      <c r="U7742" s="62">
        <v>16</v>
      </c>
      <c r="V7742" s="62" t="s">
        <v>53</v>
      </c>
      <c r="W7742" s="65" t="s">
        <v>109</v>
      </c>
      <c r="X7742" s="52">
        <v>4</v>
      </c>
      <c r="Y7742" s="63" t="s">
        <v>21</v>
      </c>
      <c r="Z7742" s="62" t="s">
        <v>49</v>
      </c>
      <c r="AA7742" s="63" t="s">
        <v>275</v>
      </c>
      <c r="AB7742" s="62">
        <v>0</v>
      </c>
      <c r="AC7742" s="63" t="s">
        <v>1514</v>
      </c>
      <c r="AD7742" s="63" t="s">
        <v>1665</v>
      </c>
      <c r="AE7742" t="s">
        <v>1513</v>
      </c>
    </row>
    <row r="7743" spans="1:31" ht="15" customHeight="1" x14ac:dyDescent="0.3">
      <c r="A7743" s="62">
        <v>66</v>
      </c>
      <c r="B7743" s="62" t="s">
        <v>35</v>
      </c>
      <c r="C7743" s="64" t="s">
        <v>1217</v>
      </c>
      <c r="D7743" s="34" t="s">
        <v>245</v>
      </c>
      <c r="E7743" s="62">
        <v>1999</v>
      </c>
      <c r="F7743" s="33" t="s">
        <v>1221</v>
      </c>
      <c r="G7743" s="33" t="s">
        <v>1221</v>
      </c>
      <c r="H7743" s="31" t="s">
        <v>1232</v>
      </c>
      <c r="I7743" s="8">
        <v>-19.647500000000001</v>
      </c>
      <c r="J7743" s="40">
        <v>-42.556666665000002</v>
      </c>
      <c r="K7743" s="47" t="s">
        <v>109</v>
      </c>
      <c r="L7743" s="44" t="s">
        <v>110</v>
      </c>
      <c r="M7743" s="27" t="s">
        <v>1218</v>
      </c>
      <c r="N7743" s="62" t="s">
        <v>1219</v>
      </c>
      <c r="O7743" s="12">
        <v>1996</v>
      </c>
      <c r="P7743" s="12">
        <v>12</v>
      </c>
      <c r="Q7743" s="12">
        <v>1998</v>
      </c>
      <c r="R7743" s="12">
        <v>2</v>
      </c>
      <c r="S7743" s="27">
        <v>8</v>
      </c>
      <c r="T7743" s="62">
        <v>8</v>
      </c>
      <c r="U7743" s="62">
        <v>16</v>
      </c>
      <c r="V7743" s="62" t="s">
        <v>53</v>
      </c>
      <c r="W7743" s="65" t="s">
        <v>109</v>
      </c>
      <c r="X7743" s="52">
        <v>4</v>
      </c>
      <c r="Y7743" s="62" t="s">
        <v>669</v>
      </c>
      <c r="Z7743" s="63" t="s">
        <v>83</v>
      </c>
      <c r="AA7743" s="63" t="s">
        <v>84</v>
      </c>
      <c r="AB7743" s="62">
        <v>8</v>
      </c>
      <c r="AC7743" s="63" t="s">
        <v>1514</v>
      </c>
      <c r="AD7743" s="63" t="s">
        <v>1665</v>
      </c>
      <c r="AE7743" t="s">
        <v>1513</v>
      </c>
    </row>
    <row r="7744" spans="1:31" ht="15" customHeight="1" x14ac:dyDescent="0.3">
      <c r="A7744" s="62">
        <v>66</v>
      </c>
      <c r="B7744" s="62" t="s">
        <v>35</v>
      </c>
      <c r="C7744" s="64" t="s">
        <v>1217</v>
      </c>
      <c r="D7744" s="34" t="s">
        <v>245</v>
      </c>
      <c r="E7744" s="62">
        <v>1999</v>
      </c>
      <c r="F7744" s="33" t="s">
        <v>1221</v>
      </c>
      <c r="G7744" s="33" t="s">
        <v>1221</v>
      </c>
      <c r="H7744" s="31" t="s">
        <v>1232</v>
      </c>
      <c r="I7744" s="8">
        <v>-19.647500000000001</v>
      </c>
      <c r="J7744" s="40">
        <v>-42.556666665000002</v>
      </c>
      <c r="K7744" s="47" t="s">
        <v>109</v>
      </c>
      <c r="L7744" s="44" t="s">
        <v>110</v>
      </c>
      <c r="M7744" s="27" t="s">
        <v>1218</v>
      </c>
      <c r="N7744" s="62" t="s">
        <v>1219</v>
      </c>
      <c r="O7744" s="12">
        <v>1996</v>
      </c>
      <c r="P7744" s="12">
        <v>12</v>
      </c>
      <c r="Q7744" s="12">
        <v>1998</v>
      </c>
      <c r="R7744" s="12">
        <v>2</v>
      </c>
      <c r="S7744" s="27">
        <v>8</v>
      </c>
      <c r="T7744" s="62">
        <v>8</v>
      </c>
      <c r="U7744" s="62">
        <v>16</v>
      </c>
      <c r="V7744" s="62" t="s">
        <v>53</v>
      </c>
      <c r="W7744" s="65" t="s">
        <v>109</v>
      </c>
      <c r="X7744" s="52">
        <v>4</v>
      </c>
      <c r="Y7744" s="62" t="s">
        <v>669</v>
      </c>
      <c r="Z7744" s="63" t="s">
        <v>83</v>
      </c>
      <c r="AA7744" s="62" t="s">
        <v>87</v>
      </c>
      <c r="AB7744" s="62">
        <v>0</v>
      </c>
      <c r="AC7744" s="63" t="s">
        <v>1514</v>
      </c>
      <c r="AD7744" s="63" t="s">
        <v>1665</v>
      </c>
      <c r="AE7744" t="s">
        <v>1513</v>
      </c>
    </row>
    <row r="7745" spans="1:31" ht="15" customHeight="1" x14ac:dyDescent="0.3">
      <c r="A7745" s="62">
        <v>66</v>
      </c>
      <c r="B7745" s="62" t="s">
        <v>35</v>
      </c>
      <c r="C7745" s="64" t="s">
        <v>1217</v>
      </c>
      <c r="D7745" s="34" t="s">
        <v>245</v>
      </c>
      <c r="E7745" s="62">
        <v>1999</v>
      </c>
      <c r="F7745" s="33" t="s">
        <v>1221</v>
      </c>
      <c r="G7745" s="33" t="s">
        <v>1221</v>
      </c>
      <c r="H7745" s="31" t="s">
        <v>1232</v>
      </c>
      <c r="I7745" s="8">
        <v>-19.647500000000001</v>
      </c>
      <c r="J7745" s="40">
        <v>-42.556666665000002</v>
      </c>
      <c r="K7745" s="47" t="s">
        <v>109</v>
      </c>
      <c r="L7745" s="44" t="s">
        <v>110</v>
      </c>
      <c r="M7745" s="27" t="s">
        <v>1218</v>
      </c>
      <c r="N7745" s="62" t="s">
        <v>1219</v>
      </c>
      <c r="O7745" s="12">
        <v>1996</v>
      </c>
      <c r="P7745" s="12">
        <v>12</v>
      </c>
      <c r="Q7745" s="12">
        <v>1998</v>
      </c>
      <c r="R7745" s="12">
        <v>2</v>
      </c>
      <c r="S7745" s="27">
        <v>8</v>
      </c>
      <c r="T7745" s="62">
        <v>8</v>
      </c>
      <c r="U7745" s="62">
        <v>16</v>
      </c>
      <c r="V7745" s="62" t="s">
        <v>53</v>
      </c>
      <c r="W7745" s="65" t="s">
        <v>109</v>
      </c>
      <c r="X7745" s="52">
        <v>4</v>
      </c>
      <c r="Y7745" s="62" t="s">
        <v>669</v>
      </c>
      <c r="Z7745" s="63" t="s">
        <v>55</v>
      </c>
      <c r="AA7745" s="62" t="s">
        <v>1054</v>
      </c>
      <c r="AB7745" s="62">
        <v>0</v>
      </c>
      <c r="AC7745" s="63" t="s">
        <v>1514</v>
      </c>
      <c r="AD7745" s="63" t="s">
        <v>1665</v>
      </c>
      <c r="AE7745" t="s">
        <v>1513</v>
      </c>
    </row>
    <row r="7746" spans="1:31" ht="15" customHeight="1" x14ac:dyDescent="0.3">
      <c r="A7746" s="62">
        <v>66</v>
      </c>
      <c r="B7746" s="62" t="s">
        <v>35</v>
      </c>
      <c r="C7746" s="64" t="s">
        <v>1217</v>
      </c>
      <c r="D7746" s="34" t="s">
        <v>245</v>
      </c>
      <c r="E7746" s="62">
        <v>1999</v>
      </c>
      <c r="F7746" s="33" t="s">
        <v>1221</v>
      </c>
      <c r="G7746" s="33" t="s">
        <v>1221</v>
      </c>
      <c r="H7746" s="31" t="s">
        <v>1232</v>
      </c>
      <c r="I7746" s="8">
        <v>-19.647500000000001</v>
      </c>
      <c r="J7746" s="40">
        <v>-42.556666665000002</v>
      </c>
      <c r="K7746" s="47" t="s">
        <v>109</v>
      </c>
      <c r="L7746" s="44" t="s">
        <v>110</v>
      </c>
      <c r="M7746" s="27" t="s">
        <v>1218</v>
      </c>
      <c r="N7746" s="62" t="s">
        <v>1219</v>
      </c>
      <c r="O7746" s="12">
        <v>1996</v>
      </c>
      <c r="P7746" s="12">
        <v>12</v>
      </c>
      <c r="Q7746" s="12">
        <v>1998</v>
      </c>
      <c r="R7746" s="12">
        <v>2</v>
      </c>
      <c r="S7746" s="27">
        <v>8</v>
      </c>
      <c r="T7746" s="62">
        <v>8</v>
      </c>
      <c r="U7746" s="62">
        <v>16</v>
      </c>
      <c r="V7746" s="62" t="s">
        <v>53</v>
      </c>
      <c r="W7746" s="65" t="s">
        <v>109</v>
      </c>
      <c r="X7746" s="52">
        <v>4</v>
      </c>
      <c r="Y7746" s="62" t="s">
        <v>669</v>
      </c>
      <c r="Z7746" s="63" t="s">
        <v>55</v>
      </c>
      <c r="AA7746" s="62" t="s">
        <v>524</v>
      </c>
      <c r="AB7746" s="62">
        <v>1</v>
      </c>
      <c r="AC7746" s="63" t="s">
        <v>1514</v>
      </c>
      <c r="AD7746" s="63" t="s">
        <v>1665</v>
      </c>
      <c r="AE7746" t="s">
        <v>1513</v>
      </c>
    </row>
    <row r="7747" spans="1:31" ht="15" customHeight="1" x14ac:dyDescent="0.3">
      <c r="A7747" s="62">
        <v>66</v>
      </c>
      <c r="B7747" s="62" t="s">
        <v>35</v>
      </c>
      <c r="C7747" s="64" t="s">
        <v>1217</v>
      </c>
      <c r="D7747" s="34" t="s">
        <v>245</v>
      </c>
      <c r="E7747" s="62">
        <v>1999</v>
      </c>
      <c r="F7747" s="33" t="s">
        <v>1221</v>
      </c>
      <c r="G7747" s="33" t="s">
        <v>1221</v>
      </c>
      <c r="H7747" s="31" t="s">
        <v>1232</v>
      </c>
      <c r="I7747" s="8">
        <v>-19.647500000000001</v>
      </c>
      <c r="J7747" s="40">
        <v>-42.556666665000002</v>
      </c>
      <c r="K7747" s="47" t="s">
        <v>109</v>
      </c>
      <c r="L7747" s="44" t="s">
        <v>110</v>
      </c>
      <c r="M7747" s="27" t="s">
        <v>1218</v>
      </c>
      <c r="N7747" s="62" t="s">
        <v>1219</v>
      </c>
      <c r="O7747" s="12">
        <v>1996</v>
      </c>
      <c r="P7747" s="12">
        <v>12</v>
      </c>
      <c r="Q7747" s="12">
        <v>1998</v>
      </c>
      <c r="R7747" s="12">
        <v>2</v>
      </c>
      <c r="S7747" s="27">
        <v>8</v>
      </c>
      <c r="T7747" s="62">
        <v>8</v>
      </c>
      <c r="U7747" s="62">
        <v>16</v>
      </c>
      <c r="V7747" s="62" t="s">
        <v>53</v>
      </c>
      <c r="W7747" s="65" t="s">
        <v>109</v>
      </c>
      <c r="X7747" s="52">
        <v>4</v>
      </c>
      <c r="Y7747" s="62" t="s">
        <v>669</v>
      </c>
      <c r="Z7747" s="63" t="s">
        <v>55</v>
      </c>
      <c r="AA7747" s="63" t="s">
        <v>496</v>
      </c>
      <c r="AB7747" s="62">
        <v>0</v>
      </c>
      <c r="AC7747" s="63" t="s">
        <v>1514</v>
      </c>
      <c r="AD7747" s="63" t="s">
        <v>1665</v>
      </c>
      <c r="AE7747" t="s">
        <v>1513</v>
      </c>
    </row>
    <row r="7748" spans="1:31" ht="15" customHeight="1" x14ac:dyDescent="0.3">
      <c r="A7748" s="62">
        <v>66</v>
      </c>
      <c r="B7748" s="62" t="s">
        <v>35</v>
      </c>
      <c r="C7748" s="64" t="s">
        <v>1217</v>
      </c>
      <c r="D7748" s="34" t="s">
        <v>245</v>
      </c>
      <c r="E7748" s="62">
        <v>1999</v>
      </c>
      <c r="F7748" s="33" t="s">
        <v>1221</v>
      </c>
      <c r="G7748" s="33" t="s">
        <v>1221</v>
      </c>
      <c r="H7748" s="31" t="s">
        <v>1232</v>
      </c>
      <c r="I7748" s="8">
        <v>-19.647500000000001</v>
      </c>
      <c r="J7748" s="40">
        <v>-42.556666665000002</v>
      </c>
      <c r="K7748" s="47" t="s">
        <v>109</v>
      </c>
      <c r="L7748" s="44" t="s">
        <v>110</v>
      </c>
      <c r="M7748" s="27" t="s">
        <v>1218</v>
      </c>
      <c r="N7748" s="62" t="s">
        <v>1219</v>
      </c>
      <c r="O7748" s="12">
        <v>1996</v>
      </c>
      <c r="P7748" s="12">
        <v>12</v>
      </c>
      <c r="Q7748" s="12">
        <v>1998</v>
      </c>
      <c r="R7748" s="12">
        <v>2</v>
      </c>
      <c r="S7748" s="27">
        <v>8</v>
      </c>
      <c r="T7748" s="62">
        <v>8</v>
      </c>
      <c r="U7748" s="62">
        <v>16</v>
      </c>
      <c r="V7748" s="62" t="s">
        <v>53</v>
      </c>
      <c r="W7748" s="65" t="s">
        <v>109</v>
      </c>
      <c r="X7748" s="52">
        <v>4</v>
      </c>
      <c r="Y7748" s="62" t="s">
        <v>669</v>
      </c>
      <c r="Z7748" s="63" t="s">
        <v>55</v>
      </c>
      <c r="AA7748" s="62" t="s">
        <v>62</v>
      </c>
      <c r="AB7748" s="62">
        <v>0</v>
      </c>
      <c r="AC7748" s="63" t="s">
        <v>1514</v>
      </c>
      <c r="AD7748" s="63" t="s">
        <v>1665</v>
      </c>
      <c r="AE7748" t="s">
        <v>1513</v>
      </c>
    </row>
    <row r="7749" spans="1:31" ht="15" customHeight="1" x14ac:dyDescent="0.3">
      <c r="A7749" s="62">
        <v>66</v>
      </c>
      <c r="B7749" s="62" t="s">
        <v>35</v>
      </c>
      <c r="C7749" s="64" t="s">
        <v>1217</v>
      </c>
      <c r="D7749" s="34" t="s">
        <v>245</v>
      </c>
      <c r="E7749" s="62">
        <v>1999</v>
      </c>
      <c r="F7749" s="33" t="s">
        <v>1221</v>
      </c>
      <c r="G7749" s="33" t="s">
        <v>1221</v>
      </c>
      <c r="H7749" s="31" t="s">
        <v>1232</v>
      </c>
      <c r="I7749" s="8">
        <v>-19.647500000000001</v>
      </c>
      <c r="J7749" s="40">
        <v>-42.556666665000002</v>
      </c>
      <c r="K7749" s="47" t="s">
        <v>109</v>
      </c>
      <c r="L7749" s="44" t="s">
        <v>110</v>
      </c>
      <c r="M7749" s="27" t="s">
        <v>1218</v>
      </c>
      <c r="N7749" s="62" t="s">
        <v>1219</v>
      </c>
      <c r="O7749" s="12">
        <v>1996</v>
      </c>
      <c r="P7749" s="12">
        <v>12</v>
      </c>
      <c r="Q7749" s="12">
        <v>1998</v>
      </c>
      <c r="R7749" s="12">
        <v>2</v>
      </c>
      <c r="S7749" s="27">
        <v>8</v>
      </c>
      <c r="T7749" s="62">
        <v>8</v>
      </c>
      <c r="U7749" s="62">
        <v>16</v>
      </c>
      <c r="V7749" s="62" t="s">
        <v>53</v>
      </c>
      <c r="W7749" s="65" t="s">
        <v>109</v>
      </c>
      <c r="X7749" s="52">
        <v>4</v>
      </c>
      <c r="Y7749" s="62" t="s">
        <v>669</v>
      </c>
      <c r="Z7749" s="63" t="s">
        <v>55</v>
      </c>
      <c r="AA7749" s="62" t="s">
        <v>73</v>
      </c>
      <c r="AB7749" s="62">
        <v>0</v>
      </c>
      <c r="AC7749" s="63" t="s">
        <v>1514</v>
      </c>
      <c r="AD7749" s="63" t="s">
        <v>1665</v>
      </c>
      <c r="AE7749" t="s">
        <v>1513</v>
      </c>
    </row>
    <row r="7750" spans="1:31" ht="15" customHeight="1" x14ac:dyDescent="0.3">
      <c r="A7750" s="62">
        <v>66</v>
      </c>
      <c r="B7750" s="62" t="s">
        <v>35</v>
      </c>
      <c r="C7750" s="64" t="s">
        <v>1217</v>
      </c>
      <c r="D7750" s="34" t="s">
        <v>245</v>
      </c>
      <c r="E7750" s="62">
        <v>1999</v>
      </c>
      <c r="F7750" s="33" t="s">
        <v>1221</v>
      </c>
      <c r="G7750" s="33" t="s">
        <v>1221</v>
      </c>
      <c r="H7750" s="31" t="s">
        <v>1232</v>
      </c>
      <c r="I7750" s="8">
        <v>-19.647500000000001</v>
      </c>
      <c r="J7750" s="40">
        <v>-42.556666665000002</v>
      </c>
      <c r="K7750" s="47" t="s">
        <v>109</v>
      </c>
      <c r="L7750" s="44" t="s">
        <v>110</v>
      </c>
      <c r="M7750" s="27" t="s">
        <v>1218</v>
      </c>
      <c r="N7750" s="62" t="s">
        <v>1219</v>
      </c>
      <c r="O7750" s="12">
        <v>1996</v>
      </c>
      <c r="P7750" s="12">
        <v>12</v>
      </c>
      <c r="Q7750" s="12">
        <v>1998</v>
      </c>
      <c r="R7750" s="12">
        <v>2</v>
      </c>
      <c r="S7750" s="27">
        <v>8</v>
      </c>
      <c r="T7750" s="62">
        <v>8</v>
      </c>
      <c r="U7750" s="62">
        <v>16</v>
      </c>
      <c r="V7750" s="62" t="s">
        <v>53</v>
      </c>
      <c r="W7750" s="65" t="s">
        <v>109</v>
      </c>
      <c r="X7750" s="52">
        <v>4</v>
      </c>
      <c r="Y7750" s="62" t="s">
        <v>669</v>
      </c>
      <c r="Z7750" s="63" t="s">
        <v>55</v>
      </c>
      <c r="AA7750" s="62" t="s">
        <v>1053</v>
      </c>
      <c r="AB7750" s="62">
        <v>0</v>
      </c>
      <c r="AC7750" s="63" t="s">
        <v>1514</v>
      </c>
      <c r="AD7750" s="63" t="s">
        <v>1665</v>
      </c>
      <c r="AE7750" t="s">
        <v>1513</v>
      </c>
    </row>
    <row r="7751" spans="1:31" ht="15" customHeight="1" x14ac:dyDescent="0.3">
      <c r="A7751" s="62">
        <v>66</v>
      </c>
      <c r="B7751" s="62" t="s">
        <v>35</v>
      </c>
      <c r="C7751" s="64" t="s">
        <v>1217</v>
      </c>
      <c r="D7751" s="34" t="s">
        <v>245</v>
      </c>
      <c r="E7751" s="62">
        <v>1999</v>
      </c>
      <c r="F7751" s="33" t="s">
        <v>1221</v>
      </c>
      <c r="G7751" s="33" t="s">
        <v>1221</v>
      </c>
      <c r="H7751" s="31" t="s">
        <v>1232</v>
      </c>
      <c r="I7751" s="8">
        <v>-19.647500000000001</v>
      </c>
      <c r="J7751" s="40">
        <v>-42.556666665000002</v>
      </c>
      <c r="K7751" s="47" t="s">
        <v>109</v>
      </c>
      <c r="L7751" s="44" t="s">
        <v>110</v>
      </c>
      <c r="M7751" s="27" t="s">
        <v>1218</v>
      </c>
      <c r="N7751" s="62" t="s">
        <v>1219</v>
      </c>
      <c r="O7751" s="12">
        <v>1996</v>
      </c>
      <c r="P7751" s="12">
        <v>12</v>
      </c>
      <c r="Q7751" s="12">
        <v>1998</v>
      </c>
      <c r="R7751" s="12">
        <v>2</v>
      </c>
      <c r="S7751" s="27">
        <v>8</v>
      </c>
      <c r="T7751" s="62">
        <v>8</v>
      </c>
      <c r="U7751" s="62">
        <v>16</v>
      </c>
      <c r="V7751" s="62" t="s">
        <v>53</v>
      </c>
      <c r="W7751" s="65" t="s">
        <v>109</v>
      </c>
      <c r="X7751" s="52">
        <v>4</v>
      </c>
      <c r="Y7751" s="62" t="s">
        <v>669</v>
      </c>
      <c r="Z7751" s="63" t="s">
        <v>55</v>
      </c>
      <c r="AA7751" s="63" t="s">
        <v>519</v>
      </c>
      <c r="AB7751" s="62">
        <v>0</v>
      </c>
      <c r="AC7751" s="63" t="s">
        <v>1514</v>
      </c>
      <c r="AD7751" s="63" t="s">
        <v>1665</v>
      </c>
      <c r="AE7751" t="s">
        <v>1513</v>
      </c>
    </row>
    <row r="7752" spans="1:31" ht="15" customHeight="1" x14ac:dyDescent="0.3">
      <c r="A7752" s="62">
        <v>66</v>
      </c>
      <c r="B7752" s="62" t="s">
        <v>35</v>
      </c>
      <c r="C7752" s="64" t="s">
        <v>1217</v>
      </c>
      <c r="D7752" s="34" t="s">
        <v>245</v>
      </c>
      <c r="E7752" s="62">
        <v>1999</v>
      </c>
      <c r="F7752" s="33" t="s">
        <v>1221</v>
      </c>
      <c r="G7752" s="33" t="s">
        <v>1221</v>
      </c>
      <c r="H7752" s="31" t="s">
        <v>1232</v>
      </c>
      <c r="I7752" s="8">
        <v>-19.647500000000001</v>
      </c>
      <c r="J7752" s="40">
        <v>-42.556666665000002</v>
      </c>
      <c r="K7752" s="47" t="s">
        <v>109</v>
      </c>
      <c r="L7752" s="44" t="s">
        <v>110</v>
      </c>
      <c r="M7752" s="27" t="s">
        <v>1218</v>
      </c>
      <c r="N7752" s="62" t="s">
        <v>1219</v>
      </c>
      <c r="O7752" s="12">
        <v>1996</v>
      </c>
      <c r="P7752" s="12">
        <v>12</v>
      </c>
      <c r="Q7752" s="12">
        <v>1998</v>
      </c>
      <c r="R7752" s="12">
        <v>2</v>
      </c>
      <c r="S7752" s="27">
        <v>8</v>
      </c>
      <c r="T7752" s="62">
        <v>8</v>
      </c>
      <c r="U7752" s="62">
        <v>16</v>
      </c>
      <c r="V7752" s="62" t="s">
        <v>53</v>
      </c>
      <c r="W7752" s="65" t="s">
        <v>109</v>
      </c>
      <c r="X7752" s="52">
        <v>4</v>
      </c>
      <c r="Y7752" s="62" t="s">
        <v>669</v>
      </c>
      <c r="Z7752" s="63" t="s">
        <v>55</v>
      </c>
      <c r="AA7752" s="63" t="s">
        <v>859</v>
      </c>
      <c r="AB7752" s="62">
        <v>0</v>
      </c>
      <c r="AC7752" s="63" t="s">
        <v>1514</v>
      </c>
      <c r="AD7752" s="63" t="s">
        <v>1665</v>
      </c>
      <c r="AE7752" t="s">
        <v>1513</v>
      </c>
    </row>
    <row r="7753" spans="1:31" ht="15" customHeight="1" x14ac:dyDescent="0.3">
      <c r="A7753" s="62">
        <v>66</v>
      </c>
      <c r="B7753" s="62" t="s">
        <v>35</v>
      </c>
      <c r="C7753" s="64" t="s">
        <v>1217</v>
      </c>
      <c r="D7753" s="34" t="s">
        <v>245</v>
      </c>
      <c r="E7753" s="62">
        <v>1999</v>
      </c>
      <c r="F7753" s="33" t="s">
        <v>1221</v>
      </c>
      <c r="G7753" s="33" t="s">
        <v>1221</v>
      </c>
      <c r="H7753" s="31" t="s">
        <v>1232</v>
      </c>
      <c r="I7753" s="8">
        <v>-19.647500000000001</v>
      </c>
      <c r="J7753" s="40">
        <v>-42.556666665000002</v>
      </c>
      <c r="K7753" s="47" t="s">
        <v>109</v>
      </c>
      <c r="L7753" s="44" t="s">
        <v>110</v>
      </c>
      <c r="M7753" s="27" t="s">
        <v>1218</v>
      </c>
      <c r="N7753" s="62" t="s">
        <v>1219</v>
      </c>
      <c r="O7753" s="12">
        <v>1996</v>
      </c>
      <c r="P7753" s="12">
        <v>12</v>
      </c>
      <c r="Q7753" s="12">
        <v>1998</v>
      </c>
      <c r="R7753" s="12">
        <v>2</v>
      </c>
      <c r="S7753" s="27">
        <v>8</v>
      </c>
      <c r="T7753" s="62">
        <v>8</v>
      </c>
      <c r="U7753" s="62">
        <v>16</v>
      </c>
      <c r="V7753" s="62" t="s">
        <v>53</v>
      </c>
      <c r="W7753" s="65" t="s">
        <v>109</v>
      </c>
      <c r="X7753" s="52">
        <v>4</v>
      </c>
      <c r="Y7753" s="62" t="s">
        <v>669</v>
      </c>
      <c r="Z7753" s="62" t="s">
        <v>49</v>
      </c>
      <c r="AA7753" s="62" t="s">
        <v>50</v>
      </c>
      <c r="AB7753" s="62">
        <v>0</v>
      </c>
      <c r="AC7753" s="63" t="s">
        <v>1514</v>
      </c>
      <c r="AD7753" s="63" t="s">
        <v>1665</v>
      </c>
      <c r="AE7753" t="s">
        <v>1513</v>
      </c>
    </row>
    <row r="7754" spans="1:31" ht="15" customHeight="1" x14ac:dyDescent="0.3">
      <c r="A7754" s="62">
        <v>66</v>
      </c>
      <c r="B7754" s="62" t="s">
        <v>35</v>
      </c>
      <c r="C7754" s="64" t="s">
        <v>1217</v>
      </c>
      <c r="D7754" s="34" t="s">
        <v>245</v>
      </c>
      <c r="E7754" s="62">
        <v>1999</v>
      </c>
      <c r="F7754" s="33" t="s">
        <v>1221</v>
      </c>
      <c r="G7754" s="33" t="s">
        <v>1221</v>
      </c>
      <c r="H7754" s="31" t="s">
        <v>1232</v>
      </c>
      <c r="I7754" s="8">
        <v>-19.647500000000001</v>
      </c>
      <c r="J7754" s="40">
        <v>-42.556666665000002</v>
      </c>
      <c r="K7754" s="47" t="s">
        <v>109</v>
      </c>
      <c r="L7754" s="44" t="s">
        <v>110</v>
      </c>
      <c r="M7754" s="27" t="s">
        <v>1218</v>
      </c>
      <c r="N7754" s="62" t="s">
        <v>1219</v>
      </c>
      <c r="O7754" s="12">
        <v>1996</v>
      </c>
      <c r="P7754" s="12">
        <v>12</v>
      </c>
      <c r="Q7754" s="12">
        <v>1998</v>
      </c>
      <c r="R7754" s="12">
        <v>2</v>
      </c>
      <c r="S7754" s="27">
        <v>8</v>
      </c>
      <c r="T7754" s="62">
        <v>8</v>
      </c>
      <c r="U7754" s="62">
        <v>16</v>
      </c>
      <c r="V7754" s="62" t="s">
        <v>53</v>
      </c>
      <c r="W7754" s="65" t="s">
        <v>109</v>
      </c>
      <c r="X7754" s="52">
        <v>4</v>
      </c>
      <c r="Y7754" s="62" t="s">
        <v>669</v>
      </c>
      <c r="Z7754" s="62" t="s">
        <v>49</v>
      </c>
      <c r="AA7754" s="62" t="s">
        <v>91</v>
      </c>
      <c r="AB7754" s="62">
        <v>1</v>
      </c>
      <c r="AC7754" s="63" t="s">
        <v>1514</v>
      </c>
      <c r="AD7754" s="63" t="s">
        <v>1665</v>
      </c>
      <c r="AE7754" t="s">
        <v>1513</v>
      </c>
    </row>
    <row r="7755" spans="1:31" ht="15" customHeight="1" x14ac:dyDescent="0.3">
      <c r="A7755" s="62">
        <v>66</v>
      </c>
      <c r="B7755" s="62" t="s">
        <v>35</v>
      </c>
      <c r="C7755" s="64" t="s">
        <v>1217</v>
      </c>
      <c r="D7755" s="34" t="s">
        <v>245</v>
      </c>
      <c r="E7755" s="62">
        <v>1999</v>
      </c>
      <c r="F7755" s="33" t="s">
        <v>1221</v>
      </c>
      <c r="G7755" s="33" t="s">
        <v>1221</v>
      </c>
      <c r="H7755" s="31" t="s">
        <v>1232</v>
      </c>
      <c r="I7755" s="8">
        <v>-19.647500000000001</v>
      </c>
      <c r="J7755" s="40">
        <v>-42.556666665000002</v>
      </c>
      <c r="K7755" s="47" t="s">
        <v>109</v>
      </c>
      <c r="L7755" s="44" t="s">
        <v>110</v>
      </c>
      <c r="M7755" s="27" t="s">
        <v>1218</v>
      </c>
      <c r="N7755" s="62" t="s">
        <v>1219</v>
      </c>
      <c r="O7755" s="12">
        <v>1996</v>
      </c>
      <c r="P7755" s="12">
        <v>12</v>
      </c>
      <c r="Q7755" s="12">
        <v>1998</v>
      </c>
      <c r="R7755" s="12">
        <v>2</v>
      </c>
      <c r="S7755" s="27">
        <v>8</v>
      </c>
      <c r="T7755" s="62">
        <v>8</v>
      </c>
      <c r="U7755" s="62">
        <v>16</v>
      </c>
      <c r="V7755" s="62" t="s">
        <v>53</v>
      </c>
      <c r="W7755" s="65" t="s">
        <v>109</v>
      </c>
      <c r="X7755" s="52">
        <v>4</v>
      </c>
      <c r="Y7755" s="62" t="s">
        <v>669</v>
      </c>
      <c r="Z7755" s="62" t="s">
        <v>49</v>
      </c>
      <c r="AA7755" s="63" t="s">
        <v>1222</v>
      </c>
      <c r="AB7755" s="62">
        <v>0</v>
      </c>
      <c r="AC7755" s="63" t="s">
        <v>1514</v>
      </c>
      <c r="AD7755" s="63" t="s">
        <v>1665</v>
      </c>
      <c r="AE7755" t="s">
        <v>1513</v>
      </c>
    </row>
    <row r="7756" spans="1:31" ht="15" customHeight="1" x14ac:dyDescent="0.3">
      <c r="A7756" s="62">
        <v>66</v>
      </c>
      <c r="B7756" s="62" t="s">
        <v>35</v>
      </c>
      <c r="C7756" s="64" t="s">
        <v>1217</v>
      </c>
      <c r="D7756" s="34" t="s">
        <v>245</v>
      </c>
      <c r="E7756" s="62">
        <v>1999</v>
      </c>
      <c r="F7756" s="33" t="s">
        <v>1221</v>
      </c>
      <c r="G7756" s="33" t="s">
        <v>1221</v>
      </c>
      <c r="H7756" s="31" t="s">
        <v>1232</v>
      </c>
      <c r="I7756" s="8">
        <v>-19.647500000000001</v>
      </c>
      <c r="J7756" s="40">
        <v>-42.556666665000002</v>
      </c>
      <c r="K7756" s="47" t="s">
        <v>109</v>
      </c>
      <c r="L7756" s="44" t="s">
        <v>110</v>
      </c>
      <c r="M7756" s="27" t="s">
        <v>1218</v>
      </c>
      <c r="N7756" s="62" t="s">
        <v>1219</v>
      </c>
      <c r="O7756" s="12">
        <v>1996</v>
      </c>
      <c r="P7756" s="12">
        <v>12</v>
      </c>
      <c r="Q7756" s="12">
        <v>1998</v>
      </c>
      <c r="R7756" s="12">
        <v>2</v>
      </c>
      <c r="S7756" s="27">
        <v>8</v>
      </c>
      <c r="T7756" s="62">
        <v>8</v>
      </c>
      <c r="U7756" s="62">
        <v>16</v>
      </c>
      <c r="V7756" s="62" t="s">
        <v>53</v>
      </c>
      <c r="W7756" s="65" t="s">
        <v>109</v>
      </c>
      <c r="X7756" s="52">
        <v>4</v>
      </c>
      <c r="Y7756" s="62" t="s">
        <v>669</v>
      </c>
      <c r="Z7756" s="62" t="s">
        <v>49</v>
      </c>
      <c r="AA7756" s="63" t="s">
        <v>483</v>
      </c>
      <c r="AB7756" s="62">
        <v>0</v>
      </c>
      <c r="AC7756" s="63" t="s">
        <v>1514</v>
      </c>
      <c r="AD7756" s="63" t="s">
        <v>1665</v>
      </c>
      <c r="AE7756" t="s">
        <v>1513</v>
      </c>
    </row>
    <row r="7757" spans="1:31" ht="15" customHeight="1" x14ac:dyDescent="0.3">
      <c r="A7757" s="62">
        <v>66</v>
      </c>
      <c r="B7757" s="62" t="s">
        <v>35</v>
      </c>
      <c r="C7757" s="64" t="s">
        <v>1217</v>
      </c>
      <c r="D7757" s="34" t="s">
        <v>245</v>
      </c>
      <c r="E7757" s="62">
        <v>1999</v>
      </c>
      <c r="F7757" s="33" t="s">
        <v>1221</v>
      </c>
      <c r="G7757" s="33" t="s">
        <v>1221</v>
      </c>
      <c r="H7757" s="31" t="s">
        <v>1232</v>
      </c>
      <c r="I7757" s="8">
        <v>-19.647500000000001</v>
      </c>
      <c r="J7757" s="40">
        <v>-42.556666665000002</v>
      </c>
      <c r="K7757" s="47" t="s">
        <v>109</v>
      </c>
      <c r="L7757" s="44" t="s">
        <v>110</v>
      </c>
      <c r="M7757" s="27" t="s">
        <v>1218</v>
      </c>
      <c r="N7757" s="62" t="s">
        <v>1219</v>
      </c>
      <c r="O7757" s="12">
        <v>1996</v>
      </c>
      <c r="P7757" s="12">
        <v>12</v>
      </c>
      <c r="Q7757" s="12">
        <v>1998</v>
      </c>
      <c r="R7757" s="12">
        <v>2</v>
      </c>
      <c r="S7757" s="27">
        <v>8</v>
      </c>
      <c r="T7757" s="62">
        <v>8</v>
      </c>
      <c r="U7757" s="62">
        <v>16</v>
      </c>
      <c r="V7757" s="62" t="s">
        <v>53</v>
      </c>
      <c r="W7757" s="65" t="s">
        <v>109</v>
      </c>
      <c r="X7757" s="52">
        <v>4</v>
      </c>
      <c r="Y7757" s="62" t="s">
        <v>669</v>
      </c>
      <c r="Z7757" s="62" t="s">
        <v>49</v>
      </c>
      <c r="AA7757" s="63" t="s">
        <v>275</v>
      </c>
      <c r="AB7757" s="62">
        <v>0</v>
      </c>
      <c r="AC7757" s="63" t="s">
        <v>1514</v>
      </c>
      <c r="AD7757" s="63" t="s">
        <v>1665</v>
      </c>
      <c r="AE7757" t="s">
        <v>1513</v>
      </c>
    </row>
    <row r="7758" spans="1:31" ht="15" customHeight="1" x14ac:dyDescent="0.3">
      <c r="A7758" s="27">
        <v>66</v>
      </c>
      <c r="B7758" s="27" t="s">
        <v>35</v>
      </c>
      <c r="C7758" s="30" t="s">
        <v>1217</v>
      </c>
      <c r="D7758" s="34" t="s">
        <v>245</v>
      </c>
      <c r="E7758" s="27">
        <v>1999</v>
      </c>
      <c r="F7758" s="33" t="s">
        <v>1230</v>
      </c>
      <c r="G7758" s="33" t="s">
        <v>1230</v>
      </c>
      <c r="H7758" s="31" t="s">
        <v>1233</v>
      </c>
      <c r="I7758" s="39">
        <v>-20.7538889</v>
      </c>
      <c r="J7758" s="40">
        <v>-42.8819444444444</v>
      </c>
      <c r="K7758" s="47" t="s">
        <v>109</v>
      </c>
      <c r="L7758" s="44" t="s">
        <v>67</v>
      </c>
      <c r="M7758" s="44" t="s">
        <v>1339</v>
      </c>
      <c r="N7758" s="27" t="s">
        <v>1231</v>
      </c>
      <c r="O7758">
        <v>1987</v>
      </c>
      <c r="P7758">
        <v>10</v>
      </c>
      <c r="Q7758">
        <v>1989</v>
      </c>
      <c r="R7758" s="27">
        <v>2</v>
      </c>
      <c r="S7758" s="43">
        <v>17</v>
      </c>
      <c r="T7758" s="27">
        <v>34</v>
      </c>
      <c r="U7758" s="27">
        <v>5</v>
      </c>
      <c r="V7758" s="44" t="s">
        <v>33</v>
      </c>
      <c r="W7758" s="52" t="s">
        <v>109</v>
      </c>
      <c r="X7758" s="52">
        <v>6</v>
      </c>
      <c r="Y7758" s="62" t="s">
        <v>758</v>
      </c>
      <c r="Z7758" s="62" t="s">
        <v>83</v>
      </c>
      <c r="AA7758" s="62" t="s">
        <v>87</v>
      </c>
      <c r="AB7758" s="62">
        <v>0</v>
      </c>
      <c r="AC7758" s="62" t="s">
        <v>1516</v>
      </c>
      <c r="AD7758" s="62" t="s">
        <v>1651</v>
      </c>
      <c r="AE7758" t="s">
        <v>1515</v>
      </c>
    </row>
    <row r="7759" spans="1:31" ht="15" customHeight="1" x14ac:dyDescent="0.3">
      <c r="A7759" s="62">
        <v>66</v>
      </c>
      <c r="B7759" s="62" t="s">
        <v>35</v>
      </c>
      <c r="C7759" s="30" t="s">
        <v>1217</v>
      </c>
      <c r="D7759" s="34" t="s">
        <v>245</v>
      </c>
      <c r="E7759" s="62">
        <v>1999</v>
      </c>
      <c r="F7759" s="33" t="s">
        <v>1230</v>
      </c>
      <c r="G7759" s="33" t="s">
        <v>1230</v>
      </c>
      <c r="H7759" s="31" t="s">
        <v>1233</v>
      </c>
      <c r="I7759" s="39">
        <v>-20.7538889</v>
      </c>
      <c r="J7759" s="40">
        <v>-42.8819444444444</v>
      </c>
      <c r="K7759" s="47" t="s">
        <v>109</v>
      </c>
      <c r="L7759" s="44" t="s">
        <v>67</v>
      </c>
      <c r="M7759" s="44" t="s">
        <v>1339</v>
      </c>
      <c r="N7759" s="62" t="s">
        <v>1231</v>
      </c>
      <c r="O7759" s="12">
        <v>1987</v>
      </c>
      <c r="P7759" s="12">
        <v>10</v>
      </c>
      <c r="Q7759" s="12">
        <v>1989</v>
      </c>
      <c r="R7759" s="12">
        <v>2</v>
      </c>
      <c r="S7759" s="62">
        <v>17</v>
      </c>
      <c r="T7759" s="62">
        <v>34</v>
      </c>
      <c r="U7759" s="62">
        <v>5</v>
      </c>
      <c r="V7759" s="44" t="s">
        <v>33</v>
      </c>
      <c r="W7759" s="52" t="s">
        <v>109</v>
      </c>
      <c r="X7759" s="52">
        <v>6</v>
      </c>
      <c r="Y7759" s="62" t="s">
        <v>758</v>
      </c>
      <c r="Z7759" s="62" t="s">
        <v>83</v>
      </c>
      <c r="AA7759" s="62" t="s">
        <v>84</v>
      </c>
      <c r="AB7759" s="62">
        <v>100</v>
      </c>
      <c r="AC7759" s="62" t="s">
        <v>1516</v>
      </c>
      <c r="AD7759" s="62" t="s">
        <v>1651</v>
      </c>
      <c r="AE7759" t="s">
        <v>1515</v>
      </c>
    </row>
    <row r="7760" spans="1:31" ht="15" customHeight="1" x14ac:dyDescent="0.3">
      <c r="A7760" s="62">
        <v>66</v>
      </c>
      <c r="B7760" s="62" t="s">
        <v>35</v>
      </c>
      <c r="C7760" s="30" t="s">
        <v>1217</v>
      </c>
      <c r="D7760" s="34" t="s">
        <v>245</v>
      </c>
      <c r="E7760" s="62">
        <v>1999</v>
      </c>
      <c r="F7760" s="33" t="s">
        <v>1230</v>
      </c>
      <c r="G7760" s="33" t="s">
        <v>1230</v>
      </c>
      <c r="H7760" s="31" t="s">
        <v>1233</v>
      </c>
      <c r="I7760" s="39">
        <v>-20.7538889</v>
      </c>
      <c r="J7760" s="40">
        <v>-42.8819444444444</v>
      </c>
      <c r="K7760" s="47" t="s">
        <v>109</v>
      </c>
      <c r="L7760" s="44" t="s">
        <v>67</v>
      </c>
      <c r="M7760" s="44" t="s">
        <v>1339</v>
      </c>
      <c r="N7760" s="62" t="s">
        <v>1231</v>
      </c>
      <c r="O7760" s="12">
        <v>1987</v>
      </c>
      <c r="P7760" s="12">
        <v>10</v>
      </c>
      <c r="Q7760" s="12">
        <v>1989</v>
      </c>
      <c r="R7760" s="12">
        <v>2</v>
      </c>
      <c r="S7760" s="62">
        <v>17</v>
      </c>
      <c r="T7760" s="62">
        <v>34</v>
      </c>
      <c r="U7760" s="62">
        <v>5</v>
      </c>
      <c r="V7760" s="44" t="s">
        <v>33</v>
      </c>
      <c r="W7760" s="52" t="s">
        <v>109</v>
      </c>
      <c r="X7760" s="52">
        <v>6</v>
      </c>
      <c r="Y7760" s="62" t="s">
        <v>758</v>
      </c>
      <c r="Z7760" s="62" t="s">
        <v>55</v>
      </c>
      <c r="AA7760" s="62" t="s">
        <v>56</v>
      </c>
      <c r="AB7760" s="62">
        <v>0</v>
      </c>
      <c r="AC7760" s="62" t="s">
        <v>1516</v>
      </c>
      <c r="AD7760" s="62" t="s">
        <v>1651</v>
      </c>
      <c r="AE7760" t="s">
        <v>1515</v>
      </c>
    </row>
    <row r="7761" spans="1:31" ht="15" customHeight="1" x14ac:dyDescent="0.3">
      <c r="A7761" s="62">
        <v>66</v>
      </c>
      <c r="B7761" s="62" t="s">
        <v>35</v>
      </c>
      <c r="C7761" s="30" t="s">
        <v>1217</v>
      </c>
      <c r="D7761" s="34" t="s">
        <v>245</v>
      </c>
      <c r="E7761" s="62">
        <v>1999</v>
      </c>
      <c r="F7761" s="33" t="s">
        <v>1230</v>
      </c>
      <c r="G7761" s="33" t="s">
        <v>1230</v>
      </c>
      <c r="H7761" s="31" t="s">
        <v>1233</v>
      </c>
      <c r="I7761" s="39">
        <v>-20.7538889</v>
      </c>
      <c r="J7761" s="40">
        <v>-42.8819444444444</v>
      </c>
      <c r="K7761" s="47" t="s">
        <v>109</v>
      </c>
      <c r="L7761" s="44" t="s">
        <v>67</v>
      </c>
      <c r="M7761" s="44" t="s">
        <v>1339</v>
      </c>
      <c r="N7761" s="62" t="s">
        <v>1231</v>
      </c>
      <c r="O7761" s="12">
        <v>1987</v>
      </c>
      <c r="P7761" s="12">
        <v>10</v>
      </c>
      <c r="Q7761" s="12">
        <v>1989</v>
      </c>
      <c r="R7761" s="12">
        <v>2</v>
      </c>
      <c r="S7761" s="62">
        <v>17</v>
      </c>
      <c r="T7761" s="62">
        <v>34</v>
      </c>
      <c r="U7761" s="62">
        <v>5</v>
      </c>
      <c r="V7761" s="44" t="s">
        <v>33</v>
      </c>
      <c r="W7761" s="52" t="s">
        <v>109</v>
      </c>
      <c r="X7761" s="52">
        <v>6</v>
      </c>
      <c r="Y7761" s="62" t="s">
        <v>758</v>
      </c>
      <c r="Z7761" s="62" t="s">
        <v>55</v>
      </c>
      <c r="AA7761" s="62" t="s">
        <v>62</v>
      </c>
      <c r="AB7761" s="62">
        <v>0</v>
      </c>
      <c r="AC7761" s="62" t="s">
        <v>1516</v>
      </c>
      <c r="AD7761" s="62" t="s">
        <v>1651</v>
      </c>
      <c r="AE7761" t="s">
        <v>1515</v>
      </c>
    </row>
    <row r="7762" spans="1:31" ht="15" customHeight="1" x14ac:dyDescent="0.3">
      <c r="A7762" s="62">
        <v>66</v>
      </c>
      <c r="B7762" s="62" t="s">
        <v>35</v>
      </c>
      <c r="C7762" s="30" t="s">
        <v>1217</v>
      </c>
      <c r="D7762" s="34" t="s">
        <v>245</v>
      </c>
      <c r="E7762" s="62">
        <v>1999</v>
      </c>
      <c r="F7762" s="33" t="s">
        <v>1230</v>
      </c>
      <c r="G7762" s="33" t="s">
        <v>1230</v>
      </c>
      <c r="H7762" s="31" t="s">
        <v>1233</v>
      </c>
      <c r="I7762" s="39">
        <v>-20.7538889</v>
      </c>
      <c r="J7762" s="40">
        <v>-42.8819444444444</v>
      </c>
      <c r="K7762" s="47" t="s">
        <v>109</v>
      </c>
      <c r="L7762" s="44" t="s">
        <v>67</v>
      </c>
      <c r="M7762" s="44" t="s">
        <v>1339</v>
      </c>
      <c r="N7762" s="62" t="s">
        <v>1231</v>
      </c>
      <c r="O7762" s="12">
        <v>1987</v>
      </c>
      <c r="P7762" s="12">
        <v>10</v>
      </c>
      <c r="Q7762" s="12">
        <v>1989</v>
      </c>
      <c r="R7762" s="12">
        <v>2</v>
      </c>
      <c r="S7762" s="62">
        <v>17</v>
      </c>
      <c r="T7762" s="62">
        <v>34</v>
      </c>
      <c r="U7762" s="62">
        <v>5</v>
      </c>
      <c r="V7762" s="44" t="s">
        <v>33</v>
      </c>
      <c r="W7762" s="52" t="s">
        <v>109</v>
      </c>
      <c r="X7762" s="52">
        <v>6</v>
      </c>
      <c r="Y7762" s="62" t="s">
        <v>758</v>
      </c>
      <c r="Z7762" s="62" t="s">
        <v>55</v>
      </c>
      <c r="AA7762" s="62" t="s">
        <v>70</v>
      </c>
      <c r="AB7762" s="62">
        <v>0</v>
      </c>
      <c r="AC7762" s="62" t="s">
        <v>1516</v>
      </c>
      <c r="AD7762" s="62" t="s">
        <v>1651</v>
      </c>
      <c r="AE7762" t="s">
        <v>1515</v>
      </c>
    </row>
    <row r="7763" spans="1:31" ht="15" customHeight="1" x14ac:dyDescent="0.3">
      <c r="A7763" s="62">
        <v>66</v>
      </c>
      <c r="B7763" s="62" t="s">
        <v>35</v>
      </c>
      <c r="C7763" s="30" t="s">
        <v>1217</v>
      </c>
      <c r="D7763" s="34" t="s">
        <v>245</v>
      </c>
      <c r="E7763" s="62">
        <v>1999</v>
      </c>
      <c r="F7763" s="33" t="s">
        <v>1230</v>
      </c>
      <c r="G7763" s="33" t="s">
        <v>1230</v>
      </c>
      <c r="H7763" s="31" t="s">
        <v>1233</v>
      </c>
      <c r="I7763" s="39">
        <v>-20.7538889</v>
      </c>
      <c r="J7763" s="40">
        <v>-42.8819444444444</v>
      </c>
      <c r="K7763" s="47" t="s">
        <v>109</v>
      </c>
      <c r="L7763" s="44" t="s">
        <v>67</v>
      </c>
      <c r="M7763" s="44" t="s">
        <v>1339</v>
      </c>
      <c r="N7763" s="62" t="s">
        <v>1231</v>
      </c>
      <c r="O7763" s="12">
        <v>1987</v>
      </c>
      <c r="P7763" s="12">
        <v>10</v>
      </c>
      <c r="Q7763" s="12">
        <v>1989</v>
      </c>
      <c r="R7763" s="12">
        <v>2</v>
      </c>
      <c r="S7763" s="62">
        <v>17</v>
      </c>
      <c r="T7763" s="62">
        <v>34</v>
      </c>
      <c r="U7763" s="62">
        <v>5</v>
      </c>
      <c r="V7763" s="44" t="s">
        <v>33</v>
      </c>
      <c r="W7763" s="52" t="s">
        <v>109</v>
      </c>
      <c r="X7763" s="52">
        <v>6</v>
      </c>
      <c r="Y7763" s="62" t="s">
        <v>758</v>
      </c>
      <c r="Z7763" s="62" t="s">
        <v>55</v>
      </c>
      <c r="AA7763" s="62" t="s">
        <v>73</v>
      </c>
      <c r="AB7763" s="62">
        <v>0</v>
      </c>
      <c r="AC7763" s="62" t="s">
        <v>1516</v>
      </c>
      <c r="AD7763" s="62" t="s">
        <v>1651</v>
      </c>
      <c r="AE7763" t="s">
        <v>1515</v>
      </c>
    </row>
    <row r="7764" spans="1:31" ht="15" customHeight="1" x14ac:dyDescent="0.3">
      <c r="A7764" s="62">
        <v>66</v>
      </c>
      <c r="B7764" s="62" t="s">
        <v>35</v>
      </c>
      <c r="C7764" s="30" t="s">
        <v>1217</v>
      </c>
      <c r="D7764" s="34" t="s">
        <v>245</v>
      </c>
      <c r="E7764" s="62">
        <v>1999</v>
      </c>
      <c r="F7764" s="33" t="s">
        <v>1230</v>
      </c>
      <c r="G7764" s="33" t="s">
        <v>1230</v>
      </c>
      <c r="H7764" s="31" t="s">
        <v>1233</v>
      </c>
      <c r="I7764" s="39">
        <v>-20.7538889</v>
      </c>
      <c r="J7764" s="40">
        <v>-42.8819444444444</v>
      </c>
      <c r="K7764" s="47" t="s">
        <v>109</v>
      </c>
      <c r="L7764" s="44" t="s">
        <v>67</v>
      </c>
      <c r="M7764" s="44" t="s">
        <v>1339</v>
      </c>
      <c r="N7764" s="62" t="s">
        <v>1231</v>
      </c>
      <c r="O7764" s="12">
        <v>1987</v>
      </c>
      <c r="P7764" s="12">
        <v>10</v>
      </c>
      <c r="Q7764" s="12">
        <v>1989</v>
      </c>
      <c r="R7764" s="12">
        <v>2</v>
      </c>
      <c r="S7764" s="62">
        <v>17</v>
      </c>
      <c r="T7764" s="62">
        <v>34</v>
      </c>
      <c r="U7764" s="62">
        <v>5</v>
      </c>
      <c r="V7764" s="44" t="s">
        <v>33</v>
      </c>
      <c r="W7764" s="52" t="s">
        <v>109</v>
      </c>
      <c r="X7764" s="52">
        <v>6</v>
      </c>
      <c r="Y7764" s="62" t="s">
        <v>758</v>
      </c>
      <c r="Z7764" s="62" t="s">
        <v>55</v>
      </c>
      <c r="AA7764" s="62" t="s">
        <v>496</v>
      </c>
      <c r="AB7764" s="62">
        <v>0</v>
      </c>
      <c r="AC7764" s="62" t="s">
        <v>1516</v>
      </c>
      <c r="AD7764" s="62" t="s">
        <v>1651</v>
      </c>
      <c r="AE7764" t="s">
        <v>1515</v>
      </c>
    </row>
    <row r="7765" spans="1:31" ht="15" customHeight="1" x14ac:dyDescent="0.3">
      <c r="A7765" s="62">
        <v>66</v>
      </c>
      <c r="B7765" s="62" t="s">
        <v>35</v>
      </c>
      <c r="C7765" s="30" t="s">
        <v>1217</v>
      </c>
      <c r="D7765" s="34" t="s">
        <v>245</v>
      </c>
      <c r="E7765" s="62">
        <v>1999</v>
      </c>
      <c r="F7765" s="33" t="s">
        <v>1230</v>
      </c>
      <c r="G7765" s="33" t="s">
        <v>1230</v>
      </c>
      <c r="H7765" s="31" t="s">
        <v>1233</v>
      </c>
      <c r="I7765" s="39">
        <v>-20.7538889</v>
      </c>
      <c r="J7765" s="40">
        <v>-42.8819444444444</v>
      </c>
      <c r="K7765" s="47" t="s">
        <v>109</v>
      </c>
      <c r="L7765" s="44" t="s">
        <v>67</v>
      </c>
      <c r="M7765" s="44" t="s">
        <v>1339</v>
      </c>
      <c r="N7765" s="62" t="s">
        <v>1231</v>
      </c>
      <c r="O7765" s="12">
        <v>1987</v>
      </c>
      <c r="P7765" s="12">
        <v>10</v>
      </c>
      <c r="Q7765" s="12">
        <v>1989</v>
      </c>
      <c r="R7765" s="12">
        <v>2</v>
      </c>
      <c r="S7765" s="62">
        <v>17</v>
      </c>
      <c r="T7765" s="62">
        <v>34</v>
      </c>
      <c r="U7765" s="62">
        <v>5</v>
      </c>
      <c r="V7765" s="44" t="s">
        <v>33</v>
      </c>
      <c r="W7765" s="52" t="s">
        <v>109</v>
      </c>
      <c r="X7765" s="52">
        <v>6</v>
      </c>
      <c r="Y7765" s="62" t="s">
        <v>758</v>
      </c>
      <c r="Z7765" s="62" t="s">
        <v>49</v>
      </c>
      <c r="AA7765" s="62" t="s">
        <v>1222</v>
      </c>
      <c r="AB7765" s="62">
        <v>0</v>
      </c>
      <c r="AC7765" s="62" t="s">
        <v>1516</v>
      </c>
      <c r="AD7765" s="62" t="s">
        <v>1651</v>
      </c>
      <c r="AE7765" t="s">
        <v>1515</v>
      </c>
    </row>
    <row r="7766" spans="1:31" ht="15" customHeight="1" x14ac:dyDescent="0.3">
      <c r="A7766" s="62">
        <v>66</v>
      </c>
      <c r="B7766" s="62" t="s">
        <v>35</v>
      </c>
      <c r="C7766" s="30" t="s">
        <v>1217</v>
      </c>
      <c r="D7766" s="34" t="s">
        <v>245</v>
      </c>
      <c r="E7766" s="62">
        <v>1999</v>
      </c>
      <c r="F7766" s="33" t="s">
        <v>1230</v>
      </c>
      <c r="G7766" s="33" t="s">
        <v>1230</v>
      </c>
      <c r="H7766" s="31" t="s">
        <v>1233</v>
      </c>
      <c r="I7766" s="39">
        <v>-20.7538889</v>
      </c>
      <c r="J7766" s="40">
        <v>-42.8819444444444</v>
      </c>
      <c r="K7766" s="47" t="s">
        <v>109</v>
      </c>
      <c r="L7766" s="44" t="s">
        <v>67</v>
      </c>
      <c r="M7766" s="44" t="s">
        <v>1339</v>
      </c>
      <c r="N7766" s="62" t="s">
        <v>1231</v>
      </c>
      <c r="O7766" s="12">
        <v>1987</v>
      </c>
      <c r="P7766" s="12">
        <v>10</v>
      </c>
      <c r="Q7766" s="12">
        <v>1989</v>
      </c>
      <c r="R7766" s="12">
        <v>2</v>
      </c>
      <c r="S7766" s="62">
        <v>17</v>
      </c>
      <c r="T7766" s="62">
        <v>34</v>
      </c>
      <c r="U7766" s="62">
        <v>5</v>
      </c>
      <c r="V7766" s="44" t="s">
        <v>33</v>
      </c>
      <c r="W7766" s="52" t="s">
        <v>109</v>
      </c>
      <c r="X7766" s="52">
        <v>6</v>
      </c>
      <c r="Y7766" s="62" t="s">
        <v>758</v>
      </c>
      <c r="Z7766" s="62" t="s">
        <v>49</v>
      </c>
      <c r="AA7766" s="62" t="s">
        <v>52</v>
      </c>
      <c r="AB7766" s="62">
        <v>0</v>
      </c>
      <c r="AC7766" s="62" t="s">
        <v>1516</v>
      </c>
      <c r="AD7766" s="62" t="s">
        <v>1651</v>
      </c>
      <c r="AE7766" t="s">
        <v>1515</v>
      </c>
    </row>
    <row r="7767" spans="1:31" ht="15" customHeight="1" x14ac:dyDescent="0.3">
      <c r="A7767" s="62">
        <v>66</v>
      </c>
      <c r="B7767" s="62" t="s">
        <v>35</v>
      </c>
      <c r="C7767" s="30" t="s">
        <v>1217</v>
      </c>
      <c r="D7767" s="34" t="s">
        <v>245</v>
      </c>
      <c r="E7767" s="62">
        <v>1999</v>
      </c>
      <c r="F7767" s="33" t="s">
        <v>1230</v>
      </c>
      <c r="G7767" s="33" t="s">
        <v>1230</v>
      </c>
      <c r="H7767" s="31" t="s">
        <v>1233</v>
      </c>
      <c r="I7767" s="39">
        <v>-20.7538889</v>
      </c>
      <c r="J7767" s="40">
        <v>-42.8819444444444</v>
      </c>
      <c r="K7767" s="47" t="s">
        <v>109</v>
      </c>
      <c r="L7767" s="44" t="s">
        <v>67</v>
      </c>
      <c r="M7767" s="44" t="s">
        <v>1339</v>
      </c>
      <c r="N7767" s="62" t="s">
        <v>1231</v>
      </c>
      <c r="O7767" s="12">
        <v>1987</v>
      </c>
      <c r="P7767" s="12">
        <v>10</v>
      </c>
      <c r="Q7767" s="12">
        <v>1989</v>
      </c>
      <c r="R7767" s="12">
        <v>2</v>
      </c>
      <c r="S7767" s="62">
        <v>17</v>
      </c>
      <c r="T7767" s="62">
        <v>34</v>
      </c>
      <c r="U7767" s="62">
        <v>5</v>
      </c>
      <c r="V7767" s="44" t="s">
        <v>33</v>
      </c>
      <c r="W7767" s="52" t="s">
        <v>109</v>
      </c>
      <c r="X7767" s="52">
        <v>6</v>
      </c>
      <c r="Y7767" s="62" t="s">
        <v>758</v>
      </c>
      <c r="Z7767" s="62" t="s">
        <v>90</v>
      </c>
      <c r="AA7767" s="62" t="s">
        <v>91</v>
      </c>
      <c r="AB7767" s="62">
        <v>0</v>
      </c>
      <c r="AC7767" s="62" t="s">
        <v>1516</v>
      </c>
      <c r="AD7767" s="62" t="s">
        <v>1651</v>
      </c>
      <c r="AE7767" t="s">
        <v>1515</v>
      </c>
    </row>
    <row r="7768" spans="1:31" ht="15" customHeight="1" x14ac:dyDescent="0.3">
      <c r="A7768" s="62">
        <v>66</v>
      </c>
      <c r="B7768" s="62" t="s">
        <v>35</v>
      </c>
      <c r="C7768" s="30" t="s">
        <v>1217</v>
      </c>
      <c r="D7768" s="34" t="s">
        <v>245</v>
      </c>
      <c r="E7768" s="62">
        <v>1999</v>
      </c>
      <c r="F7768" s="33" t="s">
        <v>1230</v>
      </c>
      <c r="G7768" s="33" t="s">
        <v>1230</v>
      </c>
      <c r="H7768" s="31" t="s">
        <v>1233</v>
      </c>
      <c r="I7768" s="39">
        <v>-20.7538889</v>
      </c>
      <c r="J7768" s="40">
        <v>-42.8819444444444</v>
      </c>
      <c r="K7768" s="47" t="s">
        <v>109</v>
      </c>
      <c r="L7768" s="44" t="s">
        <v>67</v>
      </c>
      <c r="M7768" s="44" t="s">
        <v>1339</v>
      </c>
      <c r="N7768" s="62" t="s">
        <v>1231</v>
      </c>
      <c r="O7768" s="12">
        <v>1987</v>
      </c>
      <c r="P7768" s="12">
        <v>10</v>
      </c>
      <c r="Q7768" s="12">
        <v>1989</v>
      </c>
      <c r="R7768" s="12">
        <v>2</v>
      </c>
      <c r="S7768" s="62">
        <v>17</v>
      </c>
      <c r="T7768" s="62">
        <v>34</v>
      </c>
      <c r="U7768" s="62">
        <v>5</v>
      </c>
      <c r="V7768" s="44" t="s">
        <v>33</v>
      </c>
      <c r="W7768" s="52" t="s">
        <v>109</v>
      </c>
      <c r="X7768" s="52">
        <v>6</v>
      </c>
      <c r="Y7768" s="62" t="s">
        <v>1070</v>
      </c>
      <c r="Z7768" s="62" t="s">
        <v>83</v>
      </c>
      <c r="AA7768" s="62" t="s">
        <v>87</v>
      </c>
      <c r="AB7768" s="62">
        <v>236</v>
      </c>
      <c r="AC7768" s="62" t="s">
        <v>1516</v>
      </c>
      <c r="AD7768" s="62" t="s">
        <v>1651</v>
      </c>
      <c r="AE7768" t="s">
        <v>1515</v>
      </c>
    </row>
    <row r="7769" spans="1:31" ht="15" customHeight="1" x14ac:dyDescent="0.3">
      <c r="A7769" s="62">
        <v>66</v>
      </c>
      <c r="B7769" s="62" t="s">
        <v>35</v>
      </c>
      <c r="C7769" s="30" t="s">
        <v>1217</v>
      </c>
      <c r="D7769" s="34" t="s">
        <v>245</v>
      </c>
      <c r="E7769" s="62">
        <v>1999</v>
      </c>
      <c r="F7769" s="33" t="s">
        <v>1230</v>
      </c>
      <c r="G7769" s="33" t="s">
        <v>1230</v>
      </c>
      <c r="H7769" s="31" t="s">
        <v>1233</v>
      </c>
      <c r="I7769" s="39">
        <v>-20.7538889</v>
      </c>
      <c r="J7769" s="40">
        <v>-42.8819444444444</v>
      </c>
      <c r="K7769" s="47" t="s">
        <v>109</v>
      </c>
      <c r="L7769" s="44" t="s">
        <v>67</v>
      </c>
      <c r="M7769" s="44" t="s">
        <v>1339</v>
      </c>
      <c r="N7769" s="62" t="s">
        <v>1231</v>
      </c>
      <c r="O7769" s="12">
        <v>1987</v>
      </c>
      <c r="P7769" s="12">
        <v>10</v>
      </c>
      <c r="Q7769" s="12">
        <v>1989</v>
      </c>
      <c r="R7769" s="12">
        <v>2</v>
      </c>
      <c r="S7769" s="62">
        <v>17</v>
      </c>
      <c r="T7769" s="62">
        <v>34</v>
      </c>
      <c r="U7769" s="62">
        <v>5</v>
      </c>
      <c r="V7769" s="44" t="s">
        <v>33</v>
      </c>
      <c r="W7769" s="52" t="s">
        <v>109</v>
      </c>
      <c r="X7769" s="52">
        <v>6</v>
      </c>
      <c r="Y7769" s="62" t="s">
        <v>1070</v>
      </c>
      <c r="Z7769" s="62" t="s">
        <v>83</v>
      </c>
      <c r="AA7769" s="62" t="s">
        <v>84</v>
      </c>
      <c r="AB7769" s="62">
        <v>1</v>
      </c>
      <c r="AC7769" s="62" t="s">
        <v>1516</v>
      </c>
      <c r="AD7769" s="62" t="s">
        <v>1651</v>
      </c>
      <c r="AE7769" t="s">
        <v>1515</v>
      </c>
    </row>
    <row r="7770" spans="1:31" ht="15" customHeight="1" x14ac:dyDescent="0.3">
      <c r="A7770" s="62">
        <v>66</v>
      </c>
      <c r="B7770" s="62" t="s">
        <v>35</v>
      </c>
      <c r="C7770" s="30" t="s">
        <v>1217</v>
      </c>
      <c r="D7770" s="34" t="s">
        <v>245</v>
      </c>
      <c r="E7770" s="62">
        <v>1999</v>
      </c>
      <c r="F7770" s="33" t="s">
        <v>1230</v>
      </c>
      <c r="G7770" s="33" t="s">
        <v>1230</v>
      </c>
      <c r="H7770" s="31" t="s">
        <v>1233</v>
      </c>
      <c r="I7770" s="39">
        <v>-20.7538889</v>
      </c>
      <c r="J7770" s="40">
        <v>-42.8819444444444</v>
      </c>
      <c r="K7770" s="47" t="s">
        <v>109</v>
      </c>
      <c r="L7770" s="44" t="s">
        <v>67</v>
      </c>
      <c r="M7770" s="44" t="s">
        <v>1339</v>
      </c>
      <c r="N7770" s="62" t="s">
        <v>1231</v>
      </c>
      <c r="O7770" s="12">
        <v>1987</v>
      </c>
      <c r="P7770" s="12">
        <v>10</v>
      </c>
      <c r="Q7770" s="12">
        <v>1989</v>
      </c>
      <c r="R7770" s="12">
        <v>2</v>
      </c>
      <c r="S7770" s="62">
        <v>17</v>
      </c>
      <c r="T7770" s="62">
        <v>34</v>
      </c>
      <c r="U7770" s="62">
        <v>5</v>
      </c>
      <c r="V7770" s="44" t="s">
        <v>33</v>
      </c>
      <c r="W7770" s="52" t="s">
        <v>109</v>
      </c>
      <c r="X7770" s="52">
        <v>6</v>
      </c>
      <c r="Y7770" s="62" t="s">
        <v>1070</v>
      </c>
      <c r="Z7770" s="62" t="s">
        <v>55</v>
      </c>
      <c r="AA7770" s="62" t="s">
        <v>56</v>
      </c>
      <c r="AB7770" s="62">
        <v>6</v>
      </c>
      <c r="AC7770" s="62" t="s">
        <v>1516</v>
      </c>
      <c r="AD7770" s="62" t="s">
        <v>1651</v>
      </c>
      <c r="AE7770" t="s">
        <v>1515</v>
      </c>
    </row>
    <row r="7771" spans="1:31" ht="15" customHeight="1" x14ac:dyDescent="0.3">
      <c r="A7771" s="62">
        <v>66</v>
      </c>
      <c r="B7771" s="62" t="s">
        <v>35</v>
      </c>
      <c r="C7771" s="30" t="s">
        <v>1217</v>
      </c>
      <c r="D7771" s="34" t="s">
        <v>245</v>
      </c>
      <c r="E7771" s="62">
        <v>1999</v>
      </c>
      <c r="F7771" s="33" t="s">
        <v>1230</v>
      </c>
      <c r="G7771" s="33" t="s">
        <v>1230</v>
      </c>
      <c r="H7771" s="31" t="s">
        <v>1233</v>
      </c>
      <c r="I7771" s="39">
        <v>-20.7538889</v>
      </c>
      <c r="J7771" s="40">
        <v>-42.8819444444444</v>
      </c>
      <c r="K7771" s="47" t="s">
        <v>109</v>
      </c>
      <c r="L7771" s="44" t="s">
        <v>67</v>
      </c>
      <c r="M7771" s="44" t="s">
        <v>1339</v>
      </c>
      <c r="N7771" s="62" t="s">
        <v>1231</v>
      </c>
      <c r="O7771" s="12">
        <v>1987</v>
      </c>
      <c r="P7771" s="12">
        <v>10</v>
      </c>
      <c r="Q7771" s="12">
        <v>1989</v>
      </c>
      <c r="R7771" s="12">
        <v>2</v>
      </c>
      <c r="S7771" s="62">
        <v>17</v>
      </c>
      <c r="T7771" s="62">
        <v>34</v>
      </c>
      <c r="U7771" s="62">
        <v>5</v>
      </c>
      <c r="V7771" s="44" t="s">
        <v>33</v>
      </c>
      <c r="W7771" s="52" t="s">
        <v>109</v>
      </c>
      <c r="X7771" s="52">
        <v>6</v>
      </c>
      <c r="Y7771" s="62" t="s">
        <v>1070</v>
      </c>
      <c r="Z7771" s="62" t="s">
        <v>55</v>
      </c>
      <c r="AA7771" s="62" t="s">
        <v>62</v>
      </c>
      <c r="AB7771" s="62">
        <v>14</v>
      </c>
      <c r="AC7771" s="62" t="s">
        <v>1516</v>
      </c>
      <c r="AD7771" s="62" t="s">
        <v>1651</v>
      </c>
      <c r="AE7771" t="s">
        <v>1515</v>
      </c>
    </row>
    <row r="7772" spans="1:31" ht="15" customHeight="1" x14ac:dyDescent="0.3">
      <c r="A7772" s="62">
        <v>66</v>
      </c>
      <c r="B7772" s="62" t="s">
        <v>35</v>
      </c>
      <c r="C7772" s="30" t="s">
        <v>1217</v>
      </c>
      <c r="D7772" s="34" t="s">
        <v>245</v>
      </c>
      <c r="E7772" s="62">
        <v>1999</v>
      </c>
      <c r="F7772" s="33" t="s">
        <v>1230</v>
      </c>
      <c r="G7772" s="33" t="s">
        <v>1230</v>
      </c>
      <c r="H7772" s="31" t="s">
        <v>1233</v>
      </c>
      <c r="I7772" s="39">
        <v>-20.7538889</v>
      </c>
      <c r="J7772" s="40">
        <v>-42.8819444444444</v>
      </c>
      <c r="K7772" s="47" t="s">
        <v>109</v>
      </c>
      <c r="L7772" s="44" t="s">
        <v>67</v>
      </c>
      <c r="M7772" s="44" t="s">
        <v>1339</v>
      </c>
      <c r="N7772" s="62" t="s">
        <v>1231</v>
      </c>
      <c r="O7772" s="12">
        <v>1987</v>
      </c>
      <c r="P7772" s="12">
        <v>10</v>
      </c>
      <c r="Q7772" s="12">
        <v>1989</v>
      </c>
      <c r="R7772" s="12">
        <v>2</v>
      </c>
      <c r="S7772" s="62">
        <v>17</v>
      </c>
      <c r="T7772" s="62">
        <v>34</v>
      </c>
      <c r="U7772" s="62">
        <v>5</v>
      </c>
      <c r="V7772" s="44" t="s">
        <v>33</v>
      </c>
      <c r="W7772" s="52" t="s">
        <v>109</v>
      </c>
      <c r="X7772" s="52">
        <v>6</v>
      </c>
      <c r="Y7772" s="62" t="s">
        <v>1070</v>
      </c>
      <c r="Z7772" s="62" t="s">
        <v>55</v>
      </c>
      <c r="AA7772" s="62" t="s">
        <v>70</v>
      </c>
      <c r="AB7772" s="62">
        <v>0</v>
      </c>
      <c r="AC7772" s="62" t="s">
        <v>1516</v>
      </c>
      <c r="AD7772" s="62" t="s">
        <v>1651</v>
      </c>
      <c r="AE7772" t="s">
        <v>1515</v>
      </c>
    </row>
    <row r="7773" spans="1:31" ht="15" customHeight="1" x14ac:dyDescent="0.3">
      <c r="A7773" s="62">
        <v>66</v>
      </c>
      <c r="B7773" s="62" t="s">
        <v>35</v>
      </c>
      <c r="C7773" s="30" t="s">
        <v>1217</v>
      </c>
      <c r="D7773" s="34" t="s">
        <v>245</v>
      </c>
      <c r="E7773" s="62">
        <v>1999</v>
      </c>
      <c r="F7773" s="33" t="s">
        <v>1230</v>
      </c>
      <c r="G7773" s="33" t="s">
        <v>1230</v>
      </c>
      <c r="H7773" s="31" t="s">
        <v>1233</v>
      </c>
      <c r="I7773" s="39">
        <v>-20.7538889</v>
      </c>
      <c r="J7773" s="40">
        <v>-42.8819444444444</v>
      </c>
      <c r="K7773" s="47" t="s">
        <v>109</v>
      </c>
      <c r="L7773" s="44" t="s">
        <v>67</v>
      </c>
      <c r="M7773" s="44" t="s">
        <v>1339</v>
      </c>
      <c r="N7773" s="62" t="s">
        <v>1231</v>
      </c>
      <c r="O7773" s="12">
        <v>1987</v>
      </c>
      <c r="P7773" s="12">
        <v>10</v>
      </c>
      <c r="Q7773" s="12">
        <v>1989</v>
      </c>
      <c r="R7773" s="12">
        <v>2</v>
      </c>
      <c r="S7773" s="62">
        <v>17</v>
      </c>
      <c r="T7773" s="62">
        <v>34</v>
      </c>
      <c r="U7773" s="62">
        <v>5</v>
      </c>
      <c r="V7773" s="44" t="s">
        <v>33</v>
      </c>
      <c r="W7773" s="52" t="s">
        <v>109</v>
      </c>
      <c r="X7773" s="52">
        <v>6</v>
      </c>
      <c r="Y7773" s="62" t="s">
        <v>1070</v>
      </c>
      <c r="Z7773" s="62" t="s">
        <v>55</v>
      </c>
      <c r="AA7773" s="62" t="s">
        <v>73</v>
      </c>
      <c r="AB7773" s="62">
        <v>2</v>
      </c>
      <c r="AC7773" s="62" t="s">
        <v>1516</v>
      </c>
      <c r="AD7773" s="62" t="s">
        <v>1651</v>
      </c>
      <c r="AE7773" t="s">
        <v>1515</v>
      </c>
    </row>
    <row r="7774" spans="1:31" ht="15" customHeight="1" x14ac:dyDescent="0.3">
      <c r="A7774" s="62">
        <v>66</v>
      </c>
      <c r="B7774" s="62" t="s">
        <v>35</v>
      </c>
      <c r="C7774" s="30" t="s">
        <v>1217</v>
      </c>
      <c r="D7774" s="34" t="s">
        <v>245</v>
      </c>
      <c r="E7774" s="62">
        <v>1999</v>
      </c>
      <c r="F7774" s="33" t="s">
        <v>1230</v>
      </c>
      <c r="G7774" s="33" t="s">
        <v>1230</v>
      </c>
      <c r="H7774" s="31" t="s">
        <v>1233</v>
      </c>
      <c r="I7774" s="39">
        <v>-20.7538889</v>
      </c>
      <c r="J7774" s="40">
        <v>-42.8819444444444</v>
      </c>
      <c r="K7774" s="47" t="s">
        <v>109</v>
      </c>
      <c r="L7774" s="44" t="s">
        <v>67</v>
      </c>
      <c r="M7774" s="44" t="s">
        <v>1339</v>
      </c>
      <c r="N7774" s="62" t="s">
        <v>1231</v>
      </c>
      <c r="O7774" s="12">
        <v>1987</v>
      </c>
      <c r="P7774" s="12">
        <v>10</v>
      </c>
      <c r="Q7774" s="12">
        <v>1989</v>
      </c>
      <c r="R7774" s="12">
        <v>2</v>
      </c>
      <c r="S7774" s="62">
        <v>17</v>
      </c>
      <c r="T7774" s="62">
        <v>34</v>
      </c>
      <c r="U7774" s="62">
        <v>5</v>
      </c>
      <c r="V7774" s="44" t="s">
        <v>33</v>
      </c>
      <c r="W7774" s="52" t="s">
        <v>109</v>
      </c>
      <c r="X7774" s="52">
        <v>6</v>
      </c>
      <c r="Y7774" s="62" t="s">
        <v>1070</v>
      </c>
      <c r="Z7774" s="62" t="s">
        <v>55</v>
      </c>
      <c r="AA7774" s="62" t="s">
        <v>496</v>
      </c>
      <c r="AB7774" s="62">
        <v>0</v>
      </c>
      <c r="AC7774" s="62" t="s">
        <v>1516</v>
      </c>
      <c r="AD7774" s="62" t="s">
        <v>1651</v>
      </c>
      <c r="AE7774" t="s">
        <v>1515</v>
      </c>
    </row>
    <row r="7775" spans="1:31" ht="15" customHeight="1" x14ac:dyDescent="0.3">
      <c r="A7775" s="62">
        <v>66</v>
      </c>
      <c r="B7775" s="62" t="s">
        <v>35</v>
      </c>
      <c r="C7775" s="30" t="s">
        <v>1217</v>
      </c>
      <c r="D7775" s="34" t="s">
        <v>245</v>
      </c>
      <c r="E7775" s="62">
        <v>1999</v>
      </c>
      <c r="F7775" s="33" t="s">
        <v>1230</v>
      </c>
      <c r="G7775" s="33" t="s">
        <v>1230</v>
      </c>
      <c r="H7775" s="31" t="s">
        <v>1233</v>
      </c>
      <c r="I7775" s="39">
        <v>-20.7538889</v>
      </c>
      <c r="J7775" s="40">
        <v>-42.8819444444444</v>
      </c>
      <c r="K7775" s="47" t="s">
        <v>109</v>
      </c>
      <c r="L7775" s="44" t="s">
        <v>67</v>
      </c>
      <c r="M7775" s="44" t="s">
        <v>1339</v>
      </c>
      <c r="N7775" s="62" t="s">
        <v>1231</v>
      </c>
      <c r="O7775" s="12">
        <v>1987</v>
      </c>
      <c r="P7775" s="12">
        <v>10</v>
      </c>
      <c r="Q7775" s="12">
        <v>1989</v>
      </c>
      <c r="R7775" s="12">
        <v>2</v>
      </c>
      <c r="S7775" s="62">
        <v>17</v>
      </c>
      <c r="T7775" s="62">
        <v>34</v>
      </c>
      <c r="U7775" s="62">
        <v>5</v>
      </c>
      <c r="V7775" s="44" t="s">
        <v>33</v>
      </c>
      <c r="W7775" s="52" t="s">
        <v>109</v>
      </c>
      <c r="X7775" s="52">
        <v>6</v>
      </c>
      <c r="Y7775" s="62" t="s">
        <v>1070</v>
      </c>
      <c r="Z7775" s="62" t="s">
        <v>49</v>
      </c>
      <c r="AA7775" s="62" t="s">
        <v>1222</v>
      </c>
      <c r="AB7775" s="62">
        <v>1</v>
      </c>
      <c r="AC7775" s="62" t="s">
        <v>1516</v>
      </c>
      <c r="AD7775" s="62" t="s">
        <v>1651</v>
      </c>
      <c r="AE7775" t="s">
        <v>1515</v>
      </c>
    </row>
    <row r="7776" spans="1:31" ht="15" customHeight="1" x14ac:dyDescent="0.3">
      <c r="A7776" s="62">
        <v>66</v>
      </c>
      <c r="B7776" s="62" t="s">
        <v>35</v>
      </c>
      <c r="C7776" s="30" t="s">
        <v>1217</v>
      </c>
      <c r="D7776" s="34" t="s">
        <v>245</v>
      </c>
      <c r="E7776" s="62">
        <v>1999</v>
      </c>
      <c r="F7776" s="33" t="s">
        <v>1230</v>
      </c>
      <c r="G7776" s="33" t="s">
        <v>1230</v>
      </c>
      <c r="H7776" s="31" t="s">
        <v>1233</v>
      </c>
      <c r="I7776" s="39">
        <v>-20.7538889</v>
      </c>
      <c r="J7776" s="40">
        <v>-42.8819444444444</v>
      </c>
      <c r="K7776" s="47" t="s">
        <v>109</v>
      </c>
      <c r="L7776" s="44" t="s">
        <v>67</v>
      </c>
      <c r="M7776" s="44" t="s">
        <v>1339</v>
      </c>
      <c r="N7776" s="62" t="s">
        <v>1231</v>
      </c>
      <c r="O7776" s="12">
        <v>1987</v>
      </c>
      <c r="P7776" s="12">
        <v>10</v>
      </c>
      <c r="Q7776" s="12">
        <v>1989</v>
      </c>
      <c r="R7776" s="12">
        <v>2</v>
      </c>
      <c r="S7776" s="62">
        <v>17</v>
      </c>
      <c r="T7776" s="62">
        <v>34</v>
      </c>
      <c r="U7776" s="62">
        <v>5</v>
      </c>
      <c r="V7776" s="44" t="s">
        <v>33</v>
      </c>
      <c r="W7776" s="52" t="s">
        <v>109</v>
      </c>
      <c r="X7776" s="52">
        <v>6</v>
      </c>
      <c r="Y7776" s="62" t="s">
        <v>1070</v>
      </c>
      <c r="Z7776" s="62" t="s">
        <v>49</v>
      </c>
      <c r="AA7776" s="62" t="s">
        <v>52</v>
      </c>
      <c r="AB7776" s="62">
        <v>1</v>
      </c>
      <c r="AC7776" s="62" t="s">
        <v>1516</v>
      </c>
      <c r="AD7776" s="62" t="s">
        <v>1651</v>
      </c>
      <c r="AE7776" t="s">
        <v>1515</v>
      </c>
    </row>
    <row r="7777" spans="1:31" ht="15" customHeight="1" x14ac:dyDescent="0.3">
      <c r="A7777" s="62">
        <v>66</v>
      </c>
      <c r="B7777" s="62" t="s">
        <v>35</v>
      </c>
      <c r="C7777" s="30" t="s">
        <v>1217</v>
      </c>
      <c r="D7777" s="34" t="s">
        <v>245</v>
      </c>
      <c r="E7777" s="62">
        <v>1999</v>
      </c>
      <c r="F7777" s="33" t="s">
        <v>1230</v>
      </c>
      <c r="G7777" s="33" t="s">
        <v>1230</v>
      </c>
      <c r="H7777" s="31" t="s">
        <v>1233</v>
      </c>
      <c r="I7777" s="39">
        <v>-20.7538889</v>
      </c>
      <c r="J7777" s="40">
        <v>-42.8819444444444</v>
      </c>
      <c r="K7777" s="47" t="s">
        <v>109</v>
      </c>
      <c r="L7777" s="44" t="s">
        <v>67</v>
      </c>
      <c r="M7777" s="44" t="s">
        <v>1339</v>
      </c>
      <c r="N7777" s="62" t="s">
        <v>1231</v>
      </c>
      <c r="O7777" s="12">
        <v>1987</v>
      </c>
      <c r="P7777" s="12">
        <v>10</v>
      </c>
      <c r="Q7777" s="12">
        <v>1989</v>
      </c>
      <c r="R7777" s="12">
        <v>2</v>
      </c>
      <c r="S7777" s="62">
        <v>17</v>
      </c>
      <c r="T7777" s="62">
        <v>34</v>
      </c>
      <c r="U7777" s="62">
        <v>5</v>
      </c>
      <c r="V7777" s="44" t="s">
        <v>33</v>
      </c>
      <c r="W7777" s="52" t="s">
        <v>109</v>
      </c>
      <c r="X7777" s="52">
        <v>6</v>
      </c>
      <c r="Y7777" s="62" t="s">
        <v>1070</v>
      </c>
      <c r="Z7777" s="62" t="s">
        <v>90</v>
      </c>
      <c r="AA7777" s="62" t="s">
        <v>91</v>
      </c>
      <c r="AB7777" s="62">
        <v>0</v>
      </c>
      <c r="AC7777" s="62" t="s">
        <v>1516</v>
      </c>
      <c r="AD7777" s="62" t="s">
        <v>1651</v>
      </c>
      <c r="AE7777" t="s">
        <v>1515</v>
      </c>
    </row>
    <row r="7778" spans="1:31" ht="15" customHeight="1" x14ac:dyDescent="0.3">
      <c r="A7778" s="62">
        <v>66</v>
      </c>
      <c r="B7778" s="62" t="s">
        <v>35</v>
      </c>
      <c r="C7778" s="30" t="s">
        <v>1217</v>
      </c>
      <c r="D7778" s="34" t="s">
        <v>245</v>
      </c>
      <c r="E7778" s="62">
        <v>1999</v>
      </c>
      <c r="F7778" s="33" t="s">
        <v>1230</v>
      </c>
      <c r="G7778" s="33" t="s">
        <v>1230</v>
      </c>
      <c r="H7778" s="31" t="s">
        <v>1233</v>
      </c>
      <c r="I7778" s="39">
        <v>-20.7538889</v>
      </c>
      <c r="J7778" s="40">
        <v>-42.8819444444444</v>
      </c>
      <c r="K7778" s="47" t="s">
        <v>109</v>
      </c>
      <c r="L7778" s="44" t="s">
        <v>67</v>
      </c>
      <c r="M7778" s="44" t="s">
        <v>1339</v>
      </c>
      <c r="N7778" s="62" t="s">
        <v>1231</v>
      </c>
      <c r="O7778" s="12">
        <v>1987</v>
      </c>
      <c r="P7778" s="12">
        <v>10</v>
      </c>
      <c r="Q7778" s="12">
        <v>1989</v>
      </c>
      <c r="R7778" s="12">
        <v>2</v>
      </c>
      <c r="S7778" s="62">
        <v>17</v>
      </c>
      <c r="T7778" s="62">
        <v>34</v>
      </c>
      <c r="U7778" s="62">
        <v>5</v>
      </c>
      <c r="V7778" s="44" t="s">
        <v>33</v>
      </c>
      <c r="W7778" s="52" t="s">
        <v>109</v>
      </c>
      <c r="X7778" s="52">
        <v>6</v>
      </c>
      <c r="Y7778" s="62" t="s">
        <v>20</v>
      </c>
      <c r="Z7778" s="62" t="s">
        <v>83</v>
      </c>
      <c r="AA7778" s="62" t="s">
        <v>87</v>
      </c>
      <c r="AB7778" s="62">
        <v>0</v>
      </c>
      <c r="AC7778" s="62" t="s">
        <v>1516</v>
      </c>
      <c r="AD7778" s="62" t="s">
        <v>1651</v>
      </c>
      <c r="AE7778" t="s">
        <v>1515</v>
      </c>
    </row>
    <row r="7779" spans="1:31" ht="15" customHeight="1" x14ac:dyDescent="0.3">
      <c r="A7779" s="62">
        <v>66</v>
      </c>
      <c r="B7779" s="62" t="s">
        <v>35</v>
      </c>
      <c r="C7779" s="30" t="s">
        <v>1217</v>
      </c>
      <c r="D7779" s="34" t="s">
        <v>245</v>
      </c>
      <c r="E7779" s="62">
        <v>1999</v>
      </c>
      <c r="F7779" s="33" t="s">
        <v>1230</v>
      </c>
      <c r="G7779" s="33" t="s">
        <v>1230</v>
      </c>
      <c r="H7779" s="31" t="s">
        <v>1233</v>
      </c>
      <c r="I7779" s="39">
        <v>-20.7538889</v>
      </c>
      <c r="J7779" s="40">
        <v>-42.8819444444444</v>
      </c>
      <c r="K7779" s="47" t="s">
        <v>109</v>
      </c>
      <c r="L7779" s="44" t="s">
        <v>67</v>
      </c>
      <c r="M7779" s="44" t="s">
        <v>1339</v>
      </c>
      <c r="N7779" s="62" t="s">
        <v>1231</v>
      </c>
      <c r="O7779" s="12">
        <v>1987</v>
      </c>
      <c r="P7779" s="12">
        <v>10</v>
      </c>
      <c r="Q7779" s="12">
        <v>1989</v>
      </c>
      <c r="R7779" s="12">
        <v>2</v>
      </c>
      <c r="S7779" s="62">
        <v>17</v>
      </c>
      <c r="T7779" s="62">
        <v>34</v>
      </c>
      <c r="U7779" s="62">
        <v>5</v>
      </c>
      <c r="V7779" s="44" t="s">
        <v>33</v>
      </c>
      <c r="W7779" s="52" t="s">
        <v>109</v>
      </c>
      <c r="X7779" s="52">
        <v>6</v>
      </c>
      <c r="Y7779" s="62" t="s">
        <v>20</v>
      </c>
      <c r="Z7779" s="62" t="s">
        <v>83</v>
      </c>
      <c r="AA7779" s="62" t="s">
        <v>84</v>
      </c>
      <c r="AB7779" s="62">
        <v>12</v>
      </c>
      <c r="AC7779" s="62" t="s">
        <v>1516</v>
      </c>
      <c r="AD7779" s="62" t="s">
        <v>1651</v>
      </c>
      <c r="AE7779" t="s">
        <v>1515</v>
      </c>
    </row>
    <row r="7780" spans="1:31" ht="15" customHeight="1" x14ac:dyDescent="0.3">
      <c r="A7780" s="62">
        <v>66</v>
      </c>
      <c r="B7780" s="62" t="s">
        <v>35</v>
      </c>
      <c r="C7780" s="30" t="s">
        <v>1217</v>
      </c>
      <c r="D7780" s="34" t="s">
        <v>245</v>
      </c>
      <c r="E7780" s="62">
        <v>1999</v>
      </c>
      <c r="F7780" s="33" t="s">
        <v>1230</v>
      </c>
      <c r="G7780" s="33" t="s">
        <v>1230</v>
      </c>
      <c r="H7780" s="31" t="s">
        <v>1233</v>
      </c>
      <c r="I7780" s="39">
        <v>-20.7538889</v>
      </c>
      <c r="J7780" s="40">
        <v>-42.8819444444444</v>
      </c>
      <c r="K7780" s="47" t="s">
        <v>109</v>
      </c>
      <c r="L7780" s="44" t="s">
        <v>67</v>
      </c>
      <c r="M7780" s="44" t="s">
        <v>1339</v>
      </c>
      <c r="N7780" s="62" t="s">
        <v>1231</v>
      </c>
      <c r="O7780" s="12">
        <v>1987</v>
      </c>
      <c r="P7780" s="12">
        <v>10</v>
      </c>
      <c r="Q7780" s="12">
        <v>1989</v>
      </c>
      <c r="R7780" s="12">
        <v>2</v>
      </c>
      <c r="S7780" s="62">
        <v>17</v>
      </c>
      <c r="T7780" s="62">
        <v>34</v>
      </c>
      <c r="U7780" s="62">
        <v>5</v>
      </c>
      <c r="V7780" s="44" t="s">
        <v>33</v>
      </c>
      <c r="W7780" s="52" t="s">
        <v>109</v>
      </c>
      <c r="X7780" s="52">
        <v>6</v>
      </c>
      <c r="Y7780" s="62" t="s">
        <v>20</v>
      </c>
      <c r="Z7780" s="62" t="s">
        <v>55</v>
      </c>
      <c r="AA7780" s="62" t="s">
        <v>56</v>
      </c>
      <c r="AB7780" s="62">
        <v>132</v>
      </c>
      <c r="AC7780" s="62" t="s">
        <v>1516</v>
      </c>
      <c r="AD7780" s="62" t="s">
        <v>1651</v>
      </c>
      <c r="AE7780" t="s">
        <v>1515</v>
      </c>
    </row>
    <row r="7781" spans="1:31" ht="15" customHeight="1" x14ac:dyDescent="0.3">
      <c r="A7781" s="62">
        <v>66</v>
      </c>
      <c r="B7781" s="62" t="s">
        <v>35</v>
      </c>
      <c r="C7781" s="30" t="s">
        <v>1217</v>
      </c>
      <c r="D7781" s="34" t="s">
        <v>245</v>
      </c>
      <c r="E7781" s="62">
        <v>1999</v>
      </c>
      <c r="F7781" s="33" t="s">
        <v>1230</v>
      </c>
      <c r="G7781" s="33" t="s">
        <v>1230</v>
      </c>
      <c r="H7781" s="31" t="s">
        <v>1233</v>
      </c>
      <c r="I7781" s="39">
        <v>-20.7538889</v>
      </c>
      <c r="J7781" s="40">
        <v>-42.8819444444444</v>
      </c>
      <c r="K7781" s="47" t="s">
        <v>109</v>
      </c>
      <c r="L7781" s="44" t="s">
        <v>67</v>
      </c>
      <c r="M7781" s="44" t="s">
        <v>1339</v>
      </c>
      <c r="N7781" s="62" t="s">
        <v>1231</v>
      </c>
      <c r="O7781" s="12">
        <v>1987</v>
      </c>
      <c r="P7781" s="12">
        <v>10</v>
      </c>
      <c r="Q7781" s="12">
        <v>1989</v>
      </c>
      <c r="R7781" s="12">
        <v>2</v>
      </c>
      <c r="S7781" s="62">
        <v>17</v>
      </c>
      <c r="T7781" s="62">
        <v>34</v>
      </c>
      <c r="U7781" s="62">
        <v>5</v>
      </c>
      <c r="V7781" s="44" t="s">
        <v>33</v>
      </c>
      <c r="W7781" s="52" t="s">
        <v>109</v>
      </c>
      <c r="X7781" s="52">
        <v>6</v>
      </c>
      <c r="Y7781" s="62" t="s">
        <v>20</v>
      </c>
      <c r="Z7781" s="62" t="s">
        <v>55</v>
      </c>
      <c r="AA7781" s="62" t="s">
        <v>62</v>
      </c>
      <c r="AB7781" s="62">
        <v>3</v>
      </c>
      <c r="AC7781" s="62" t="s">
        <v>1516</v>
      </c>
      <c r="AD7781" s="62" t="s">
        <v>1651</v>
      </c>
      <c r="AE7781" t="s">
        <v>1515</v>
      </c>
    </row>
    <row r="7782" spans="1:31" ht="15" customHeight="1" x14ac:dyDescent="0.3">
      <c r="A7782" s="62">
        <v>66</v>
      </c>
      <c r="B7782" s="62" t="s">
        <v>35</v>
      </c>
      <c r="C7782" s="30" t="s">
        <v>1217</v>
      </c>
      <c r="D7782" s="34" t="s">
        <v>245</v>
      </c>
      <c r="E7782" s="62">
        <v>1999</v>
      </c>
      <c r="F7782" s="33" t="s">
        <v>1230</v>
      </c>
      <c r="G7782" s="33" t="s">
        <v>1230</v>
      </c>
      <c r="H7782" s="31" t="s">
        <v>1233</v>
      </c>
      <c r="I7782" s="39">
        <v>-20.7538889</v>
      </c>
      <c r="J7782" s="40">
        <v>-42.8819444444444</v>
      </c>
      <c r="K7782" s="47" t="s">
        <v>109</v>
      </c>
      <c r="L7782" s="44" t="s">
        <v>67</v>
      </c>
      <c r="M7782" s="44" t="s">
        <v>1339</v>
      </c>
      <c r="N7782" s="62" t="s">
        <v>1231</v>
      </c>
      <c r="O7782" s="12">
        <v>1987</v>
      </c>
      <c r="P7782" s="12">
        <v>10</v>
      </c>
      <c r="Q7782" s="12">
        <v>1989</v>
      </c>
      <c r="R7782" s="12">
        <v>2</v>
      </c>
      <c r="S7782" s="62">
        <v>17</v>
      </c>
      <c r="T7782" s="62">
        <v>34</v>
      </c>
      <c r="U7782" s="62">
        <v>5</v>
      </c>
      <c r="V7782" s="44" t="s">
        <v>33</v>
      </c>
      <c r="W7782" s="52" t="s">
        <v>109</v>
      </c>
      <c r="X7782" s="52">
        <v>6</v>
      </c>
      <c r="Y7782" s="62" t="s">
        <v>20</v>
      </c>
      <c r="Z7782" s="62" t="s">
        <v>55</v>
      </c>
      <c r="AA7782" s="62" t="s">
        <v>70</v>
      </c>
      <c r="AB7782" s="62">
        <v>11</v>
      </c>
      <c r="AC7782" s="62" t="s">
        <v>1516</v>
      </c>
      <c r="AD7782" s="62" t="s">
        <v>1651</v>
      </c>
      <c r="AE7782" t="s">
        <v>1515</v>
      </c>
    </row>
    <row r="7783" spans="1:31" ht="15" customHeight="1" x14ac:dyDescent="0.3">
      <c r="A7783" s="62">
        <v>66</v>
      </c>
      <c r="B7783" s="62" t="s">
        <v>35</v>
      </c>
      <c r="C7783" s="30" t="s">
        <v>1217</v>
      </c>
      <c r="D7783" s="34" t="s">
        <v>245</v>
      </c>
      <c r="E7783" s="62">
        <v>1999</v>
      </c>
      <c r="F7783" s="33" t="s">
        <v>1230</v>
      </c>
      <c r="G7783" s="33" t="s">
        <v>1230</v>
      </c>
      <c r="H7783" s="31" t="s">
        <v>1233</v>
      </c>
      <c r="I7783" s="39">
        <v>-20.7538889</v>
      </c>
      <c r="J7783" s="40">
        <v>-42.8819444444444</v>
      </c>
      <c r="K7783" s="47" t="s">
        <v>109</v>
      </c>
      <c r="L7783" s="44" t="s">
        <v>67</v>
      </c>
      <c r="M7783" s="44" t="s">
        <v>1339</v>
      </c>
      <c r="N7783" s="62" t="s">
        <v>1231</v>
      </c>
      <c r="O7783" s="12">
        <v>1987</v>
      </c>
      <c r="P7783" s="12">
        <v>10</v>
      </c>
      <c r="Q7783" s="12">
        <v>1989</v>
      </c>
      <c r="R7783" s="12">
        <v>2</v>
      </c>
      <c r="S7783" s="62">
        <v>17</v>
      </c>
      <c r="T7783" s="62">
        <v>34</v>
      </c>
      <c r="U7783" s="62">
        <v>5</v>
      </c>
      <c r="V7783" s="44" t="s">
        <v>33</v>
      </c>
      <c r="W7783" s="52" t="s">
        <v>109</v>
      </c>
      <c r="X7783" s="52">
        <v>6</v>
      </c>
      <c r="Y7783" s="62" t="s">
        <v>20</v>
      </c>
      <c r="Z7783" s="62" t="s">
        <v>55</v>
      </c>
      <c r="AA7783" s="62" t="s">
        <v>73</v>
      </c>
      <c r="AB7783" s="62">
        <v>6</v>
      </c>
      <c r="AC7783" s="62" t="s">
        <v>1516</v>
      </c>
      <c r="AD7783" s="62" t="s">
        <v>1651</v>
      </c>
      <c r="AE7783" t="s">
        <v>1515</v>
      </c>
    </row>
    <row r="7784" spans="1:31" ht="15" customHeight="1" x14ac:dyDescent="0.3">
      <c r="A7784" s="62">
        <v>66</v>
      </c>
      <c r="B7784" s="62" t="s">
        <v>35</v>
      </c>
      <c r="C7784" s="30" t="s">
        <v>1217</v>
      </c>
      <c r="D7784" s="34" t="s">
        <v>245</v>
      </c>
      <c r="E7784" s="62">
        <v>1999</v>
      </c>
      <c r="F7784" s="33" t="s">
        <v>1230</v>
      </c>
      <c r="G7784" s="33" t="s">
        <v>1230</v>
      </c>
      <c r="H7784" s="31" t="s">
        <v>1233</v>
      </c>
      <c r="I7784" s="39">
        <v>-20.7538889</v>
      </c>
      <c r="J7784" s="40">
        <v>-42.8819444444444</v>
      </c>
      <c r="K7784" s="47" t="s">
        <v>109</v>
      </c>
      <c r="L7784" s="44" t="s">
        <v>67</v>
      </c>
      <c r="M7784" s="44" t="s">
        <v>1339</v>
      </c>
      <c r="N7784" s="62" t="s">
        <v>1231</v>
      </c>
      <c r="O7784" s="12">
        <v>1987</v>
      </c>
      <c r="P7784" s="12">
        <v>10</v>
      </c>
      <c r="Q7784" s="12">
        <v>1989</v>
      </c>
      <c r="R7784" s="12">
        <v>2</v>
      </c>
      <c r="S7784" s="62">
        <v>17</v>
      </c>
      <c r="T7784" s="62">
        <v>34</v>
      </c>
      <c r="U7784" s="62">
        <v>5</v>
      </c>
      <c r="V7784" s="44" t="s">
        <v>33</v>
      </c>
      <c r="W7784" s="52" t="s">
        <v>109</v>
      </c>
      <c r="X7784" s="52">
        <v>6</v>
      </c>
      <c r="Y7784" s="62" t="s">
        <v>20</v>
      </c>
      <c r="Z7784" s="62" t="s">
        <v>55</v>
      </c>
      <c r="AA7784" s="62" t="s">
        <v>496</v>
      </c>
      <c r="AB7784" s="62">
        <v>5</v>
      </c>
      <c r="AC7784" s="62" t="s">
        <v>1516</v>
      </c>
      <c r="AD7784" s="62" t="s">
        <v>1651</v>
      </c>
      <c r="AE7784" t="s">
        <v>1515</v>
      </c>
    </row>
    <row r="7785" spans="1:31" ht="15" customHeight="1" x14ac:dyDescent="0.3">
      <c r="A7785" s="62">
        <v>66</v>
      </c>
      <c r="B7785" s="62" t="s">
        <v>35</v>
      </c>
      <c r="C7785" s="30" t="s">
        <v>1217</v>
      </c>
      <c r="D7785" s="34" t="s">
        <v>245</v>
      </c>
      <c r="E7785" s="62">
        <v>1999</v>
      </c>
      <c r="F7785" s="33" t="s">
        <v>1230</v>
      </c>
      <c r="G7785" s="33" t="s">
        <v>1230</v>
      </c>
      <c r="H7785" s="31" t="s">
        <v>1233</v>
      </c>
      <c r="I7785" s="39">
        <v>-20.7538889</v>
      </c>
      <c r="J7785" s="40">
        <v>-42.8819444444444</v>
      </c>
      <c r="K7785" s="47" t="s">
        <v>109</v>
      </c>
      <c r="L7785" s="44" t="s">
        <v>67</v>
      </c>
      <c r="M7785" s="44" t="s">
        <v>1339</v>
      </c>
      <c r="N7785" s="62" t="s">
        <v>1231</v>
      </c>
      <c r="O7785" s="12">
        <v>1987</v>
      </c>
      <c r="P7785" s="12">
        <v>10</v>
      </c>
      <c r="Q7785" s="12">
        <v>1989</v>
      </c>
      <c r="R7785" s="12">
        <v>2</v>
      </c>
      <c r="S7785" s="62">
        <v>17</v>
      </c>
      <c r="T7785" s="62">
        <v>34</v>
      </c>
      <c r="U7785" s="62">
        <v>5</v>
      </c>
      <c r="V7785" s="44" t="s">
        <v>33</v>
      </c>
      <c r="W7785" s="52" t="s">
        <v>109</v>
      </c>
      <c r="X7785" s="52">
        <v>6</v>
      </c>
      <c r="Y7785" s="62" t="s">
        <v>20</v>
      </c>
      <c r="Z7785" s="62" t="s">
        <v>49</v>
      </c>
      <c r="AA7785" s="62" t="s">
        <v>1222</v>
      </c>
      <c r="AB7785" s="62">
        <v>8</v>
      </c>
      <c r="AC7785" s="62" t="s">
        <v>1516</v>
      </c>
      <c r="AD7785" s="62" t="s">
        <v>1651</v>
      </c>
      <c r="AE7785" t="s">
        <v>1515</v>
      </c>
    </row>
    <row r="7786" spans="1:31" ht="15" customHeight="1" x14ac:dyDescent="0.3">
      <c r="A7786" s="62">
        <v>66</v>
      </c>
      <c r="B7786" s="62" t="s">
        <v>35</v>
      </c>
      <c r="C7786" s="30" t="s">
        <v>1217</v>
      </c>
      <c r="D7786" s="34" t="s">
        <v>245</v>
      </c>
      <c r="E7786" s="62">
        <v>1999</v>
      </c>
      <c r="F7786" s="33" t="s">
        <v>1230</v>
      </c>
      <c r="G7786" s="33" t="s">
        <v>1230</v>
      </c>
      <c r="H7786" s="31" t="s">
        <v>1233</v>
      </c>
      <c r="I7786" s="39">
        <v>-20.7538889</v>
      </c>
      <c r="J7786" s="40">
        <v>-42.8819444444444</v>
      </c>
      <c r="K7786" s="47" t="s">
        <v>109</v>
      </c>
      <c r="L7786" s="44" t="s">
        <v>67</v>
      </c>
      <c r="M7786" s="44" t="s">
        <v>1339</v>
      </c>
      <c r="N7786" s="62" t="s">
        <v>1231</v>
      </c>
      <c r="O7786" s="12">
        <v>1987</v>
      </c>
      <c r="P7786" s="12">
        <v>10</v>
      </c>
      <c r="Q7786" s="12">
        <v>1989</v>
      </c>
      <c r="R7786" s="12">
        <v>2</v>
      </c>
      <c r="S7786" s="62">
        <v>17</v>
      </c>
      <c r="T7786" s="62">
        <v>34</v>
      </c>
      <c r="U7786" s="62">
        <v>5</v>
      </c>
      <c r="V7786" s="44" t="s">
        <v>33</v>
      </c>
      <c r="W7786" s="52" t="s">
        <v>109</v>
      </c>
      <c r="X7786" s="52">
        <v>6</v>
      </c>
      <c r="Y7786" s="62" t="s">
        <v>20</v>
      </c>
      <c r="Z7786" s="62" t="s">
        <v>49</v>
      </c>
      <c r="AA7786" s="62" t="s">
        <v>52</v>
      </c>
      <c r="AB7786" s="62">
        <v>0</v>
      </c>
      <c r="AC7786" s="62" t="s">
        <v>1516</v>
      </c>
      <c r="AD7786" s="62" t="s">
        <v>1651</v>
      </c>
      <c r="AE7786" t="s">
        <v>1515</v>
      </c>
    </row>
    <row r="7787" spans="1:31" ht="15" customHeight="1" x14ac:dyDescent="0.3">
      <c r="A7787" s="62">
        <v>66</v>
      </c>
      <c r="B7787" s="62" t="s">
        <v>35</v>
      </c>
      <c r="C7787" s="30" t="s">
        <v>1217</v>
      </c>
      <c r="D7787" s="34" t="s">
        <v>245</v>
      </c>
      <c r="E7787" s="62">
        <v>1999</v>
      </c>
      <c r="F7787" s="33" t="s">
        <v>1230</v>
      </c>
      <c r="G7787" s="33" t="s">
        <v>1230</v>
      </c>
      <c r="H7787" s="31" t="s">
        <v>1233</v>
      </c>
      <c r="I7787" s="39">
        <v>-20.7538889</v>
      </c>
      <c r="J7787" s="40">
        <v>-42.8819444444444</v>
      </c>
      <c r="K7787" s="47" t="s">
        <v>109</v>
      </c>
      <c r="L7787" s="44" t="s">
        <v>67</v>
      </c>
      <c r="M7787" s="44" t="s">
        <v>1339</v>
      </c>
      <c r="N7787" s="62" t="s">
        <v>1231</v>
      </c>
      <c r="O7787" s="12">
        <v>1987</v>
      </c>
      <c r="P7787" s="12">
        <v>10</v>
      </c>
      <c r="Q7787" s="12">
        <v>1989</v>
      </c>
      <c r="R7787" s="12">
        <v>2</v>
      </c>
      <c r="S7787" s="62">
        <v>17</v>
      </c>
      <c r="T7787" s="62">
        <v>34</v>
      </c>
      <c r="U7787" s="62">
        <v>5</v>
      </c>
      <c r="V7787" s="44" t="s">
        <v>33</v>
      </c>
      <c r="W7787" s="52" t="s">
        <v>109</v>
      </c>
      <c r="X7787" s="52">
        <v>6</v>
      </c>
      <c r="Y7787" s="62" t="s">
        <v>20</v>
      </c>
      <c r="Z7787" s="62" t="s">
        <v>90</v>
      </c>
      <c r="AA7787" s="62" t="s">
        <v>91</v>
      </c>
      <c r="AB7787" s="62">
        <v>1</v>
      </c>
      <c r="AC7787" s="62" t="s">
        <v>1516</v>
      </c>
      <c r="AD7787" s="62" t="s">
        <v>1651</v>
      </c>
      <c r="AE7787" t="s">
        <v>1515</v>
      </c>
    </row>
    <row r="7788" spans="1:31" ht="15" customHeight="1" x14ac:dyDescent="0.3">
      <c r="A7788" s="62">
        <v>66</v>
      </c>
      <c r="B7788" s="62" t="s">
        <v>35</v>
      </c>
      <c r="C7788" s="30" t="s">
        <v>1217</v>
      </c>
      <c r="D7788" s="34" t="s">
        <v>245</v>
      </c>
      <c r="E7788" s="62">
        <v>1999</v>
      </c>
      <c r="F7788" s="33" t="s">
        <v>1230</v>
      </c>
      <c r="G7788" s="33" t="s">
        <v>1230</v>
      </c>
      <c r="H7788" s="31" t="s">
        <v>1233</v>
      </c>
      <c r="I7788" s="39">
        <v>-20.7538889</v>
      </c>
      <c r="J7788" s="40">
        <v>-42.8819444444444</v>
      </c>
      <c r="K7788" s="47" t="s">
        <v>109</v>
      </c>
      <c r="L7788" s="44" t="s">
        <v>67</v>
      </c>
      <c r="M7788" s="44" t="s">
        <v>1339</v>
      </c>
      <c r="N7788" s="62" t="s">
        <v>1231</v>
      </c>
      <c r="O7788" s="12">
        <v>1987</v>
      </c>
      <c r="P7788" s="12">
        <v>10</v>
      </c>
      <c r="Q7788" s="12">
        <v>1989</v>
      </c>
      <c r="R7788" s="12">
        <v>2</v>
      </c>
      <c r="S7788" s="62">
        <v>17</v>
      </c>
      <c r="T7788" s="62">
        <v>34</v>
      </c>
      <c r="U7788" s="62">
        <v>5</v>
      </c>
      <c r="V7788" s="44" t="s">
        <v>33</v>
      </c>
      <c r="W7788" s="52" t="s">
        <v>109</v>
      </c>
      <c r="X7788" s="52">
        <v>6</v>
      </c>
      <c r="Y7788" s="62" t="s">
        <v>603</v>
      </c>
      <c r="Z7788" s="62" t="s">
        <v>83</v>
      </c>
      <c r="AA7788" s="62" t="s">
        <v>87</v>
      </c>
      <c r="AB7788" s="62">
        <v>0</v>
      </c>
      <c r="AC7788" s="62" t="s">
        <v>1516</v>
      </c>
      <c r="AD7788" s="62" t="s">
        <v>1651</v>
      </c>
      <c r="AE7788" t="s">
        <v>1515</v>
      </c>
    </row>
    <row r="7789" spans="1:31" ht="15" customHeight="1" x14ac:dyDescent="0.3">
      <c r="A7789" s="62">
        <v>66</v>
      </c>
      <c r="B7789" s="62" t="s">
        <v>35</v>
      </c>
      <c r="C7789" s="30" t="s">
        <v>1217</v>
      </c>
      <c r="D7789" s="34" t="s">
        <v>245</v>
      </c>
      <c r="E7789" s="62">
        <v>1999</v>
      </c>
      <c r="F7789" s="33" t="s">
        <v>1230</v>
      </c>
      <c r="G7789" s="33" t="s">
        <v>1230</v>
      </c>
      <c r="H7789" s="31" t="s">
        <v>1233</v>
      </c>
      <c r="I7789" s="39">
        <v>-20.7538889</v>
      </c>
      <c r="J7789" s="40">
        <v>-42.8819444444444</v>
      </c>
      <c r="K7789" s="47" t="s">
        <v>109</v>
      </c>
      <c r="L7789" s="44" t="s">
        <v>67</v>
      </c>
      <c r="M7789" s="44" t="s">
        <v>1339</v>
      </c>
      <c r="N7789" s="62" t="s">
        <v>1231</v>
      </c>
      <c r="O7789" s="12">
        <v>1987</v>
      </c>
      <c r="P7789" s="12">
        <v>10</v>
      </c>
      <c r="Q7789" s="12">
        <v>1989</v>
      </c>
      <c r="R7789" s="12">
        <v>2</v>
      </c>
      <c r="S7789" s="62">
        <v>17</v>
      </c>
      <c r="T7789" s="62">
        <v>34</v>
      </c>
      <c r="U7789" s="62">
        <v>5</v>
      </c>
      <c r="V7789" s="44" t="s">
        <v>33</v>
      </c>
      <c r="W7789" s="52" t="s">
        <v>109</v>
      </c>
      <c r="X7789" s="52">
        <v>6</v>
      </c>
      <c r="Y7789" s="62" t="s">
        <v>603</v>
      </c>
      <c r="Z7789" s="62" t="s">
        <v>83</v>
      </c>
      <c r="AA7789" s="62" t="s">
        <v>84</v>
      </c>
      <c r="AB7789" s="62">
        <v>0</v>
      </c>
      <c r="AC7789" s="62" t="s">
        <v>1516</v>
      </c>
      <c r="AD7789" s="62" t="s">
        <v>1651</v>
      </c>
      <c r="AE7789" t="s">
        <v>1515</v>
      </c>
    </row>
    <row r="7790" spans="1:31" ht="15" customHeight="1" x14ac:dyDescent="0.3">
      <c r="A7790" s="62">
        <v>66</v>
      </c>
      <c r="B7790" s="62" t="s">
        <v>35</v>
      </c>
      <c r="C7790" s="30" t="s">
        <v>1217</v>
      </c>
      <c r="D7790" s="34" t="s">
        <v>245</v>
      </c>
      <c r="E7790" s="62">
        <v>1999</v>
      </c>
      <c r="F7790" s="33" t="s">
        <v>1230</v>
      </c>
      <c r="G7790" s="33" t="s">
        <v>1230</v>
      </c>
      <c r="H7790" s="31" t="s">
        <v>1233</v>
      </c>
      <c r="I7790" s="39">
        <v>-20.7538889</v>
      </c>
      <c r="J7790" s="40">
        <v>-42.8819444444444</v>
      </c>
      <c r="K7790" s="47" t="s">
        <v>109</v>
      </c>
      <c r="L7790" s="44" t="s">
        <v>67</v>
      </c>
      <c r="M7790" s="44" t="s">
        <v>1339</v>
      </c>
      <c r="N7790" s="62" t="s">
        <v>1231</v>
      </c>
      <c r="O7790" s="12">
        <v>1987</v>
      </c>
      <c r="P7790" s="12">
        <v>10</v>
      </c>
      <c r="Q7790" s="12">
        <v>1989</v>
      </c>
      <c r="R7790" s="12">
        <v>2</v>
      </c>
      <c r="S7790" s="62">
        <v>17</v>
      </c>
      <c r="T7790" s="62">
        <v>34</v>
      </c>
      <c r="U7790" s="62">
        <v>5</v>
      </c>
      <c r="V7790" s="44" t="s">
        <v>33</v>
      </c>
      <c r="W7790" s="52" t="s">
        <v>109</v>
      </c>
      <c r="X7790" s="52">
        <v>6</v>
      </c>
      <c r="Y7790" s="62" t="s">
        <v>603</v>
      </c>
      <c r="Z7790" s="62" t="s">
        <v>55</v>
      </c>
      <c r="AA7790" s="62" t="s">
        <v>56</v>
      </c>
      <c r="AB7790" s="62">
        <v>0</v>
      </c>
      <c r="AC7790" s="62" t="s">
        <v>1516</v>
      </c>
      <c r="AD7790" s="62" t="s">
        <v>1651</v>
      </c>
      <c r="AE7790" t="s">
        <v>1515</v>
      </c>
    </row>
    <row r="7791" spans="1:31" ht="15" customHeight="1" x14ac:dyDescent="0.3">
      <c r="A7791" s="62">
        <v>66</v>
      </c>
      <c r="B7791" s="62" t="s">
        <v>35</v>
      </c>
      <c r="C7791" s="30" t="s">
        <v>1217</v>
      </c>
      <c r="D7791" s="34" t="s">
        <v>245</v>
      </c>
      <c r="E7791" s="62">
        <v>1999</v>
      </c>
      <c r="F7791" s="33" t="s">
        <v>1230</v>
      </c>
      <c r="G7791" s="33" t="s">
        <v>1230</v>
      </c>
      <c r="H7791" s="31" t="s">
        <v>1233</v>
      </c>
      <c r="I7791" s="39">
        <v>-20.7538889</v>
      </c>
      <c r="J7791" s="40">
        <v>-42.8819444444444</v>
      </c>
      <c r="K7791" s="47" t="s">
        <v>109</v>
      </c>
      <c r="L7791" s="44" t="s">
        <v>67</v>
      </c>
      <c r="M7791" s="44" t="s">
        <v>1339</v>
      </c>
      <c r="N7791" s="62" t="s">
        <v>1231</v>
      </c>
      <c r="O7791" s="12">
        <v>1987</v>
      </c>
      <c r="P7791" s="12">
        <v>10</v>
      </c>
      <c r="Q7791" s="12">
        <v>1989</v>
      </c>
      <c r="R7791" s="12">
        <v>2</v>
      </c>
      <c r="S7791" s="62">
        <v>17</v>
      </c>
      <c r="T7791" s="62">
        <v>34</v>
      </c>
      <c r="U7791" s="62">
        <v>5</v>
      </c>
      <c r="V7791" s="44" t="s">
        <v>33</v>
      </c>
      <c r="W7791" s="52" t="s">
        <v>109</v>
      </c>
      <c r="X7791" s="52">
        <v>6</v>
      </c>
      <c r="Y7791" s="62" t="s">
        <v>603</v>
      </c>
      <c r="Z7791" s="62" t="s">
        <v>55</v>
      </c>
      <c r="AA7791" s="62" t="s">
        <v>62</v>
      </c>
      <c r="AB7791" s="62">
        <v>0</v>
      </c>
      <c r="AC7791" s="62" t="s">
        <v>1516</v>
      </c>
      <c r="AD7791" s="62" t="s">
        <v>1651</v>
      </c>
      <c r="AE7791" t="s">
        <v>1515</v>
      </c>
    </row>
    <row r="7792" spans="1:31" ht="15" customHeight="1" x14ac:dyDescent="0.3">
      <c r="A7792" s="62">
        <v>66</v>
      </c>
      <c r="B7792" s="62" t="s">
        <v>35</v>
      </c>
      <c r="C7792" s="30" t="s">
        <v>1217</v>
      </c>
      <c r="D7792" s="34" t="s">
        <v>245</v>
      </c>
      <c r="E7792" s="62">
        <v>1999</v>
      </c>
      <c r="F7792" s="33" t="s">
        <v>1230</v>
      </c>
      <c r="G7792" s="33" t="s">
        <v>1230</v>
      </c>
      <c r="H7792" s="31" t="s">
        <v>1233</v>
      </c>
      <c r="I7792" s="39">
        <v>-20.7538889</v>
      </c>
      <c r="J7792" s="40">
        <v>-42.8819444444444</v>
      </c>
      <c r="K7792" s="47" t="s">
        <v>109</v>
      </c>
      <c r="L7792" s="44" t="s">
        <v>67</v>
      </c>
      <c r="M7792" s="44" t="s">
        <v>1339</v>
      </c>
      <c r="N7792" s="62" t="s">
        <v>1231</v>
      </c>
      <c r="O7792" s="12">
        <v>1987</v>
      </c>
      <c r="P7792" s="12">
        <v>10</v>
      </c>
      <c r="Q7792" s="12">
        <v>1989</v>
      </c>
      <c r="R7792" s="12">
        <v>2</v>
      </c>
      <c r="S7792" s="62">
        <v>17</v>
      </c>
      <c r="T7792" s="62">
        <v>34</v>
      </c>
      <c r="U7792" s="62">
        <v>5</v>
      </c>
      <c r="V7792" s="44" t="s">
        <v>33</v>
      </c>
      <c r="W7792" s="52" t="s">
        <v>109</v>
      </c>
      <c r="X7792" s="52">
        <v>6</v>
      </c>
      <c r="Y7792" s="62" t="s">
        <v>603</v>
      </c>
      <c r="Z7792" s="62" t="s">
        <v>55</v>
      </c>
      <c r="AA7792" s="62" t="s">
        <v>70</v>
      </c>
      <c r="AB7792" s="62">
        <v>0</v>
      </c>
      <c r="AC7792" s="62" t="s">
        <v>1516</v>
      </c>
      <c r="AD7792" s="62" t="s">
        <v>1651</v>
      </c>
      <c r="AE7792" t="s">
        <v>1515</v>
      </c>
    </row>
    <row r="7793" spans="1:31" ht="15" customHeight="1" x14ac:dyDescent="0.3">
      <c r="A7793" s="62">
        <v>66</v>
      </c>
      <c r="B7793" s="62" t="s">
        <v>35</v>
      </c>
      <c r="C7793" s="30" t="s">
        <v>1217</v>
      </c>
      <c r="D7793" s="34" t="s">
        <v>245</v>
      </c>
      <c r="E7793" s="62">
        <v>1999</v>
      </c>
      <c r="F7793" s="33" t="s">
        <v>1230</v>
      </c>
      <c r="G7793" s="33" t="s">
        <v>1230</v>
      </c>
      <c r="H7793" s="31" t="s">
        <v>1233</v>
      </c>
      <c r="I7793" s="39">
        <v>-20.7538889</v>
      </c>
      <c r="J7793" s="40">
        <v>-42.8819444444444</v>
      </c>
      <c r="K7793" s="47" t="s">
        <v>109</v>
      </c>
      <c r="L7793" s="44" t="s">
        <v>67</v>
      </c>
      <c r="M7793" s="44" t="s">
        <v>1339</v>
      </c>
      <c r="N7793" s="62" t="s">
        <v>1231</v>
      </c>
      <c r="O7793" s="12">
        <v>1987</v>
      </c>
      <c r="P7793" s="12">
        <v>10</v>
      </c>
      <c r="Q7793" s="12">
        <v>1989</v>
      </c>
      <c r="R7793" s="12">
        <v>2</v>
      </c>
      <c r="S7793" s="62">
        <v>17</v>
      </c>
      <c r="T7793" s="62">
        <v>34</v>
      </c>
      <c r="U7793" s="62">
        <v>5</v>
      </c>
      <c r="V7793" s="44" t="s">
        <v>33</v>
      </c>
      <c r="W7793" s="52" t="s">
        <v>109</v>
      </c>
      <c r="X7793" s="52">
        <v>6</v>
      </c>
      <c r="Y7793" s="62" t="s">
        <v>603</v>
      </c>
      <c r="Z7793" s="62" t="s">
        <v>55</v>
      </c>
      <c r="AA7793" s="62" t="s">
        <v>73</v>
      </c>
      <c r="AB7793" s="62">
        <v>0</v>
      </c>
      <c r="AC7793" s="62" t="s">
        <v>1516</v>
      </c>
      <c r="AD7793" s="62" t="s">
        <v>1651</v>
      </c>
      <c r="AE7793" t="s">
        <v>1515</v>
      </c>
    </row>
    <row r="7794" spans="1:31" ht="15" customHeight="1" x14ac:dyDescent="0.3">
      <c r="A7794" s="62">
        <v>66</v>
      </c>
      <c r="B7794" s="62" t="s">
        <v>35</v>
      </c>
      <c r="C7794" s="30" t="s">
        <v>1217</v>
      </c>
      <c r="D7794" s="34" t="s">
        <v>245</v>
      </c>
      <c r="E7794" s="62">
        <v>1999</v>
      </c>
      <c r="F7794" s="33" t="s">
        <v>1230</v>
      </c>
      <c r="G7794" s="33" t="s">
        <v>1230</v>
      </c>
      <c r="H7794" s="31" t="s">
        <v>1233</v>
      </c>
      <c r="I7794" s="39">
        <v>-20.7538889</v>
      </c>
      <c r="J7794" s="40">
        <v>-42.8819444444444</v>
      </c>
      <c r="K7794" s="47" t="s">
        <v>109</v>
      </c>
      <c r="L7794" s="44" t="s">
        <v>67</v>
      </c>
      <c r="M7794" s="44" t="s">
        <v>1339</v>
      </c>
      <c r="N7794" s="62" t="s">
        <v>1231</v>
      </c>
      <c r="O7794" s="12">
        <v>1987</v>
      </c>
      <c r="P7794" s="12">
        <v>10</v>
      </c>
      <c r="Q7794" s="12">
        <v>1989</v>
      </c>
      <c r="R7794" s="12">
        <v>2</v>
      </c>
      <c r="S7794" s="62">
        <v>17</v>
      </c>
      <c r="T7794" s="62">
        <v>34</v>
      </c>
      <c r="U7794" s="62">
        <v>5</v>
      </c>
      <c r="V7794" s="44" t="s">
        <v>33</v>
      </c>
      <c r="W7794" s="52" t="s">
        <v>109</v>
      </c>
      <c r="X7794" s="52">
        <v>6</v>
      </c>
      <c r="Y7794" s="62" t="s">
        <v>603</v>
      </c>
      <c r="Z7794" s="62" t="s">
        <v>55</v>
      </c>
      <c r="AA7794" s="62" t="s">
        <v>496</v>
      </c>
      <c r="AB7794" s="62">
        <v>0</v>
      </c>
      <c r="AC7794" s="62" t="s">
        <v>1516</v>
      </c>
      <c r="AD7794" s="62" t="s">
        <v>1651</v>
      </c>
      <c r="AE7794" t="s">
        <v>1515</v>
      </c>
    </row>
    <row r="7795" spans="1:31" ht="15" customHeight="1" x14ac:dyDescent="0.3">
      <c r="A7795" s="62">
        <v>66</v>
      </c>
      <c r="B7795" s="62" t="s">
        <v>35</v>
      </c>
      <c r="C7795" s="30" t="s">
        <v>1217</v>
      </c>
      <c r="D7795" s="34" t="s">
        <v>245</v>
      </c>
      <c r="E7795" s="62">
        <v>1999</v>
      </c>
      <c r="F7795" s="33" t="s">
        <v>1230</v>
      </c>
      <c r="G7795" s="33" t="s">
        <v>1230</v>
      </c>
      <c r="H7795" s="31" t="s">
        <v>1233</v>
      </c>
      <c r="I7795" s="39">
        <v>-20.7538889</v>
      </c>
      <c r="J7795" s="40">
        <v>-42.8819444444444</v>
      </c>
      <c r="K7795" s="47" t="s">
        <v>109</v>
      </c>
      <c r="L7795" s="44" t="s">
        <v>67</v>
      </c>
      <c r="M7795" s="44" t="s">
        <v>1339</v>
      </c>
      <c r="N7795" s="62" t="s">
        <v>1231</v>
      </c>
      <c r="O7795" s="12">
        <v>1987</v>
      </c>
      <c r="P7795" s="12">
        <v>10</v>
      </c>
      <c r="Q7795" s="12">
        <v>1989</v>
      </c>
      <c r="R7795" s="12">
        <v>2</v>
      </c>
      <c r="S7795" s="62">
        <v>17</v>
      </c>
      <c r="T7795" s="62">
        <v>34</v>
      </c>
      <c r="U7795" s="62">
        <v>5</v>
      </c>
      <c r="V7795" s="44" t="s">
        <v>33</v>
      </c>
      <c r="W7795" s="52" t="s">
        <v>109</v>
      </c>
      <c r="X7795" s="52">
        <v>6</v>
      </c>
      <c r="Y7795" s="62" t="s">
        <v>603</v>
      </c>
      <c r="Z7795" s="62" t="s">
        <v>49</v>
      </c>
      <c r="AA7795" s="62" t="s">
        <v>1222</v>
      </c>
      <c r="AB7795" s="62">
        <v>0</v>
      </c>
      <c r="AC7795" s="62" t="s">
        <v>1516</v>
      </c>
      <c r="AD7795" s="62" t="s">
        <v>1651</v>
      </c>
      <c r="AE7795" t="s">
        <v>1515</v>
      </c>
    </row>
    <row r="7796" spans="1:31" ht="15" customHeight="1" x14ac:dyDescent="0.3">
      <c r="A7796" s="62">
        <v>66</v>
      </c>
      <c r="B7796" s="62" t="s">
        <v>35</v>
      </c>
      <c r="C7796" s="30" t="s">
        <v>1217</v>
      </c>
      <c r="D7796" s="34" t="s">
        <v>245</v>
      </c>
      <c r="E7796" s="62">
        <v>1999</v>
      </c>
      <c r="F7796" s="33" t="s">
        <v>1230</v>
      </c>
      <c r="G7796" s="33" t="s">
        <v>1230</v>
      </c>
      <c r="H7796" s="31" t="s">
        <v>1233</v>
      </c>
      <c r="I7796" s="39">
        <v>-20.7538889</v>
      </c>
      <c r="J7796" s="40">
        <v>-42.8819444444444</v>
      </c>
      <c r="K7796" s="47" t="s">
        <v>109</v>
      </c>
      <c r="L7796" s="44" t="s">
        <v>67</v>
      </c>
      <c r="M7796" s="44" t="s">
        <v>1339</v>
      </c>
      <c r="N7796" s="62" t="s">
        <v>1231</v>
      </c>
      <c r="O7796" s="12">
        <v>1987</v>
      </c>
      <c r="P7796" s="12">
        <v>10</v>
      </c>
      <c r="Q7796" s="12">
        <v>1989</v>
      </c>
      <c r="R7796" s="12">
        <v>2</v>
      </c>
      <c r="S7796" s="62">
        <v>17</v>
      </c>
      <c r="T7796" s="62">
        <v>34</v>
      </c>
      <c r="U7796" s="62">
        <v>5</v>
      </c>
      <c r="V7796" s="44" t="s">
        <v>33</v>
      </c>
      <c r="W7796" s="52" t="s">
        <v>109</v>
      </c>
      <c r="X7796" s="52">
        <v>6</v>
      </c>
      <c r="Y7796" s="62" t="s">
        <v>603</v>
      </c>
      <c r="Z7796" s="62" t="s">
        <v>49</v>
      </c>
      <c r="AA7796" s="62" t="s">
        <v>52</v>
      </c>
      <c r="AB7796" s="62">
        <v>0</v>
      </c>
      <c r="AC7796" s="62" t="s">
        <v>1516</v>
      </c>
      <c r="AD7796" s="62" t="s">
        <v>1651</v>
      </c>
      <c r="AE7796" t="s">
        <v>1515</v>
      </c>
    </row>
    <row r="7797" spans="1:31" ht="15" customHeight="1" x14ac:dyDescent="0.3">
      <c r="A7797" s="62">
        <v>66</v>
      </c>
      <c r="B7797" s="62" t="s">
        <v>35</v>
      </c>
      <c r="C7797" s="30" t="s">
        <v>1217</v>
      </c>
      <c r="D7797" s="34" t="s">
        <v>245</v>
      </c>
      <c r="E7797" s="62">
        <v>1999</v>
      </c>
      <c r="F7797" s="33" t="s">
        <v>1230</v>
      </c>
      <c r="G7797" s="33" t="s">
        <v>1230</v>
      </c>
      <c r="H7797" s="31" t="s">
        <v>1233</v>
      </c>
      <c r="I7797" s="39">
        <v>-20.7538889</v>
      </c>
      <c r="J7797" s="40">
        <v>-42.8819444444444</v>
      </c>
      <c r="K7797" s="47" t="s">
        <v>109</v>
      </c>
      <c r="L7797" s="44" t="s">
        <v>67</v>
      </c>
      <c r="M7797" s="44" t="s">
        <v>1339</v>
      </c>
      <c r="N7797" s="62" t="s">
        <v>1231</v>
      </c>
      <c r="O7797" s="12">
        <v>1987</v>
      </c>
      <c r="P7797" s="12">
        <v>10</v>
      </c>
      <c r="Q7797" s="12">
        <v>1989</v>
      </c>
      <c r="R7797" s="12">
        <v>2</v>
      </c>
      <c r="S7797" s="62">
        <v>17</v>
      </c>
      <c r="T7797" s="62">
        <v>34</v>
      </c>
      <c r="U7797" s="62">
        <v>5</v>
      </c>
      <c r="V7797" s="44" t="s">
        <v>33</v>
      </c>
      <c r="W7797" s="52" t="s">
        <v>109</v>
      </c>
      <c r="X7797" s="52">
        <v>6</v>
      </c>
      <c r="Y7797" s="62" t="s">
        <v>603</v>
      </c>
      <c r="Z7797" s="62" t="s">
        <v>90</v>
      </c>
      <c r="AA7797" s="62" t="s">
        <v>91</v>
      </c>
      <c r="AB7797" s="62">
        <v>0</v>
      </c>
      <c r="AC7797" s="62" t="s">
        <v>1516</v>
      </c>
      <c r="AD7797" s="62" t="s">
        <v>1651</v>
      </c>
      <c r="AE7797" t="s">
        <v>1515</v>
      </c>
    </row>
    <row r="7798" spans="1:31" ht="15" customHeight="1" x14ac:dyDescent="0.3">
      <c r="A7798" s="62">
        <v>66</v>
      </c>
      <c r="B7798" s="62" t="s">
        <v>35</v>
      </c>
      <c r="C7798" s="30" t="s">
        <v>1217</v>
      </c>
      <c r="D7798" s="34" t="s">
        <v>245</v>
      </c>
      <c r="E7798" s="62">
        <v>1999</v>
      </c>
      <c r="F7798" s="33" t="s">
        <v>1230</v>
      </c>
      <c r="G7798" s="33" t="s">
        <v>1230</v>
      </c>
      <c r="H7798" s="31" t="s">
        <v>1233</v>
      </c>
      <c r="I7798" s="39">
        <v>-20.7538889</v>
      </c>
      <c r="J7798" s="40">
        <v>-42.8819444444444</v>
      </c>
      <c r="K7798" s="47" t="s">
        <v>109</v>
      </c>
      <c r="L7798" s="44" t="s">
        <v>67</v>
      </c>
      <c r="M7798" s="44" t="s">
        <v>1339</v>
      </c>
      <c r="N7798" s="62" t="s">
        <v>1231</v>
      </c>
      <c r="O7798" s="12">
        <v>1987</v>
      </c>
      <c r="P7798" s="12">
        <v>10</v>
      </c>
      <c r="Q7798" s="12">
        <v>1989</v>
      </c>
      <c r="R7798" s="12">
        <v>2</v>
      </c>
      <c r="S7798" s="62">
        <v>17</v>
      </c>
      <c r="T7798" s="62">
        <v>34</v>
      </c>
      <c r="U7798" s="62">
        <v>5</v>
      </c>
      <c r="V7798" s="44" t="s">
        <v>33</v>
      </c>
      <c r="W7798" s="52" t="s">
        <v>109</v>
      </c>
      <c r="X7798" s="52">
        <v>6</v>
      </c>
      <c r="Y7798" s="62" t="s">
        <v>21</v>
      </c>
      <c r="Z7798" s="62" t="s">
        <v>83</v>
      </c>
      <c r="AA7798" s="62" t="s">
        <v>87</v>
      </c>
      <c r="AB7798" s="62">
        <v>258</v>
      </c>
      <c r="AC7798" s="62" t="s">
        <v>1516</v>
      </c>
      <c r="AD7798" s="62" t="s">
        <v>1651</v>
      </c>
      <c r="AE7798" t="s">
        <v>1515</v>
      </c>
    </row>
    <row r="7799" spans="1:31" ht="15" customHeight="1" x14ac:dyDescent="0.3">
      <c r="A7799" s="62">
        <v>66</v>
      </c>
      <c r="B7799" s="62" t="s">
        <v>35</v>
      </c>
      <c r="C7799" s="30" t="s">
        <v>1217</v>
      </c>
      <c r="D7799" s="34" t="s">
        <v>245</v>
      </c>
      <c r="E7799" s="62">
        <v>1999</v>
      </c>
      <c r="F7799" s="33" t="s">
        <v>1230</v>
      </c>
      <c r="G7799" s="33" t="s">
        <v>1230</v>
      </c>
      <c r="H7799" s="31" t="s">
        <v>1233</v>
      </c>
      <c r="I7799" s="39">
        <v>-20.7538889</v>
      </c>
      <c r="J7799" s="40">
        <v>-42.8819444444444</v>
      </c>
      <c r="K7799" s="47" t="s">
        <v>109</v>
      </c>
      <c r="L7799" s="44" t="s">
        <v>67</v>
      </c>
      <c r="M7799" s="44" t="s">
        <v>1339</v>
      </c>
      <c r="N7799" s="62" t="s">
        <v>1231</v>
      </c>
      <c r="O7799" s="12">
        <v>1987</v>
      </c>
      <c r="P7799" s="12">
        <v>10</v>
      </c>
      <c r="Q7799" s="12">
        <v>1989</v>
      </c>
      <c r="R7799" s="12">
        <v>2</v>
      </c>
      <c r="S7799" s="62">
        <v>17</v>
      </c>
      <c r="T7799" s="62">
        <v>34</v>
      </c>
      <c r="U7799" s="62">
        <v>5</v>
      </c>
      <c r="V7799" s="44" t="s">
        <v>33</v>
      </c>
      <c r="W7799" s="52" t="s">
        <v>109</v>
      </c>
      <c r="X7799" s="52">
        <v>6</v>
      </c>
      <c r="Y7799" s="62" t="s">
        <v>21</v>
      </c>
      <c r="Z7799" s="62" t="s">
        <v>83</v>
      </c>
      <c r="AA7799" s="62" t="s">
        <v>84</v>
      </c>
      <c r="AB7799" s="62">
        <v>81</v>
      </c>
      <c r="AC7799" s="62" t="s">
        <v>1516</v>
      </c>
      <c r="AD7799" s="62" t="s">
        <v>1651</v>
      </c>
      <c r="AE7799" t="s">
        <v>1515</v>
      </c>
    </row>
    <row r="7800" spans="1:31" ht="15" customHeight="1" x14ac:dyDescent="0.3">
      <c r="A7800" s="62">
        <v>66</v>
      </c>
      <c r="B7800" s="62" t="s">
        <v>35</v>
      </c>
      <c r="C7800" s="30" t="s">
        <v>1217</v>
      </c>
      <c r="D7800" s="34" t="s">
        <v>245</v>
      </c>
      <c r="E7800" s="62">
        <v>1999</v>
      </c>
      <c r="F7800" s="33" t="s">
        <v>1230</v>
      </c>
      <c r="G7800" s="33" t="s">
        <v>1230</v>
      </c>
      <c r="H7800" s="31" t="s">
        <v>1233</v>
      </c>
      <c r="I7800" s="39">
        <v>-20.7538889</v>
      </c>
      <c r="J7800" s="40">
        <v>-42.8819444444444</v>
      </c>
      <c r="K7800" s="47" t="s">
        <v>109</v>
      </c>
      <c r="L7800" s="44" t="s">
        <v>67</v>
      </c>
      <c r="M7800" s="44" t="s">
        <v>1339</v>
      </c>
      <c r="N7800" s="62" t="s">
        <v>1231</v>
      </c>
      <c r="O7800" s="12">
        <v>1987</v>
      </c>
      <c r="P7800" s="12">
        <v>10</v>
      </c>
      <c r="Q7800" s="12">
        <v>1989</v>
      </c>
      <c r="R7800" s="12">
        <v>2</v>
      </c>
      <c r="S7800" s="62">
        <v>17</v>
      </c>
      <c r="T7800" s="62">
        <v>34</v>
      </c>
      <c r="U7800" s="62">
        <v>5</v>
      </c>
      <c r="V7800" s="44" t="s">
        <v>33</v>
      </c>
      <c r="W7800" s="52" t="s">
        <v>109</v>
      </c>
      <c r="X7800" s="52">
        <v>6</v>
      </c>
      <c r="Y7800" s="62" t="s">
        <v>21</v>
      </c>
      <c r="Z7800" s="62" t="s">
        <v>55</v>
      </c>
      <c r="AA7800" s="62" t="s">
        <v>56</v>
      </c>
      <c r="AB7800" s="62">
        <v>0</v>
      </c>
      <c r="AC7800" s="62" t="s">
        <v>1516</v>
      </c>
      <c r="AD7800" s="62" t="s">
        <v>1651</v>
      </c>
      <c r="AE7800" t="s">
        <v>1515</v>
      </c>
    </row>
    <row r="7801" spans="1:31" ht="15" customHeight="1" x14ac:dyDescent="0.3">
      <c r="A7801" s="62">
        <v>66</v>
      </c>
      <c r="B7801" s="62" t="s">
        <v>35</v>
      </c>
      <c r="C7801" s="30" t="s">
        <v>1217</v>
      </c>
      <c r="D7801" s="34" t="s">
        <v>245</v>
      </c>
      <c r="E7801" s="62">
        <v>1999</v>
      </c>
      <c r="F7801" s="33" t="s">
        <v>1230</v>
      </c>
      <c r="G7801" s="33" t="s">
        <v>1230</v>
      </c>
      <c r="H7801" s="31" t="s">
        <v>1233</v>
      </c>
      <c r="I7801" s="39">
        <v>-20.7538889</v>
      </c>
      <c r="J7801" s="40">
        <v>-42.8819444444444</v>
      </c>
      <c r="K7801" s="47" t="s">
        <v>109</v>
      </c>
      <c r="L7801" s="44" t="s">
        <v>67</v>
      </c>
      <c r="M7801" s="44" t="s">
        <v>1339</v>
      </c>
      <c r="N7801" s="62" t="s">
        <v>1231</v>
      </c>
      <c r="O7801" s="12">
        <v>1987</v>
      </c>
      <c r="P7801" s="12">
        <v>10</v>
      </c>
      <c r="Q7801" s="12">
        <v>1989</v>
      </c>
      <c r="R7801" s="12">
        <v>2</v>
      </c>
      <c r="S7801" s="62">
        <v>17</v>
      </c>
      <c r="T7801" s="62">
        <v>34</v>
      </c>
      <c r="U7801" s="62">
        <v>5</v>
      </c>
      <c r="V7801" s="44" t="s">
        <v>33</v>
      </c>
      <c r="W7801" s="52" t="s">
        <v>109</v>
      </c>
      <c r="X7801" s="52">
        <v>6</v>
      </c>
      <c r="Y7801" s="62" t="s">
        <v>21</v>
      </c>
      <c r="Z7801" s="62" t="s">
        <v>55</v>
      </c>
      <c r="AA7801" s="62" t="s">
        <v>62</v>
      </c>
      <c r="AB7801" s="62">
        <v>0</v>
      </c>
      <c r="AC7801" s="62" t="s">
        <v>1516</v>
      </c>
      <c r="AD7801" s="62" t="s">
        <v>1651</v>
      </c>
      <c r="AE7801" t="s">
        <v>1515</v>
      </c>
    </row>
    <row r="7802" spans="1:31" ht="15" customHeight="1" x14ac:dyDescent="0.3">
      <c r="A7802" s="62">
        <v>66</v>
      </c>
      <c r="B7802" s="62" t="s">
        <v>35</v>
      </c>
      <c r="C7802" s="30" t="s">
        <v>1217</v>
      </c>
      <c r="D7802" s="34" t="s">
        <v>245</v>
      </c>
      <c r="E7802" s="62">
        <v>1999</v>
      </c>
      <c r="F7802" s="33" t="s">
        <v>1230</v>
      </c>
      <c r="G7802" s="33" t="s">
        <v>1230</v>
      </c>
      <c r="H7802" s="31" t="s">
        <v>1233</v>
      </c>
      <c r="I7802" s="39">
        <v>-20.7538889</v>
      </c>
      <c r="J7802" s="40">
        <v>-42.8819444444444</v>
      </c>
      <c r="K7802" s="47" t="s">
        <v>109</v>
      </c>
      <c r="L7802" s="44" t="s">
        <v>67</v>
      </c>
      <c r="M7802" s="44" t="s">
        <v>1339</v>
      </c>
      <c r="N7802" s="62" t="s">
        <v>1231</v>
      </c>
      <c r="O7802" s="12">
        <v>1987</v>
      </c>
      <c r="P7802" s="12">
        <v>10</v>
      </c>
      <c r="Q7802" s="12">
        <v>1989</v>
      </c>
      <c r="R7802" s="12">
        <v>2</v>
      </c>
      <c r="S7802" s="62">
        <v>17</v>
      </c>
      <c r="T7802" s="62">
        <v>34</v>
      </c>
      <c r="U7802" s="62">
        <v>5</v>
      </c>
      <c r="V7802" s="44" t="s">
        <v>33</v>
      </c>
      <c r="W7802" s="52" t="s">
        <v>109</v>
      </c>
      <c r="X7802" s="52">
        <v>6</v>
      </c>
      <c r="Y7802" s="62" t="s">
        <v>21</v>
      </c>
      <c r="Z7802" s="62" t="s">
        <v>55</v>
      </c>
      <c r="AA7802" s="62" t="s">
        <v>70</v>
      </c>
      <c r="AB7802" s="62">
        <v>1</v>
      </c>
      <c r="AC7802" s="62" t="s">
        <v>1516</v>
      </c>
      <c r="AD7802" s="62" t="s">
        <v>1651</v>
      </c>
      <c r="AE7802" t="s">
        <v>1515</v>
      </c>
    </row>
    <row r="7803" spans="1:31" ht="15" customHeight="1" x14ac:dyDescent="0.3">
      <c r="A7803" s="62">
        <v>66</v>
      </c>
      <c r="B7803" s="62" t="s">
        <v>35</v>
      </c>
      <c r="C7803" s="30" t="s">
        <v>1217</v>
      </c>
      <c r="D7803" s="34" t="s">
        <v>245</v>
      </c>
      <c r="E7803" s="62">
        <v>1999</v>
      </c>
      <c r="F7803" s="33" t="s">
        <v>1230</v>
      </c>
      <c r="G7803" s="33" t="s">
        <v>1230</v>
      </c>
      <c r="H7803" s="31" t="s">
        <v>1233</v>
      </c>
      <c r="I7803" s="39">
        <v>-20.7538889</v>
      </c>
      <c r="J7803" s="40">
        <v>-42.8819444444444</v>
      </c>
      <c r="K7803" s="47" t="s">
        <v>109</v>
      </c>
      <c r="L7803" s="44" t="s">
        <v>67</v>
      </c>
      <c r="M7803" s="44" t="s">
        <v>1339</v>
      </c>
      <c r="N7803" s="62" t="s">
        <v>1231</v>
      </c>
      <c r="O7803" s="12">
        <v>1987</v>
      </c>
      <c r="P7803" s="12">
        <v>10</v>
      </c>
      <c r="Q7803" s="12">
        <v>1989</v>
      </c>
      <c r="R7803" s="12">
        <v>2</v>
      </c>
      <c r="S7803" s="62">
        <v>17</v>
      </c>
      <c r="T7803" s="62">
        <v>34</v>
      </c>
      <c r="U7803" s="62">
        <v>5</v>
      </c>
      <c r="V7803" s="44" t="s">
        <v>33</v>
      </c>
      <c r="W7803" s="52" t="s">
        <v>109</v>
      </c>
      <c r="X7803" s="52">
        <v>6</v>
      </c>
      <c r="Y7803" s="62" t="s">
        <v>21</v>
      </c>
      <c r="Z7803" s="62" t="s">
        <v>55</v>
      </c>
      <c r="AA7803" s="62" t="s">
        <v>73</v>
      </c>
      <c r="AB7803" s="62">
        <v>0</v>
      </c>
      <c r="AC7803" s="62" t="s">
        <v>1516</v>
      </c>
      <c r="AD7803" s="62" t="s">
        <v>1651</v>
      </c>
      <c r="AE7803" t="s">
        <v>1515</v>
      </c>
    </row>
    <row r="7804" spans="1:31" ht="15" customHeight="1" x14ac:dyDescent="0.3">
      <c r="A7804" s="62">
        <v>66</v>
      </c>
      <c r="B7804" s="62" t="s">
        <v>35</v>
      </c>
      <c r="C7804" s="30" t="s">
        <v>1217</v>
      </c>
      <c r="D7804" s="34" t="s">
        <v>245</v>
      </c>
      <c r="E7804" s="62">
        <v>1999</v>
      </c>
      <c r="F7804" s="33" t="s">
        <v>1230</v>
      </c>
      <c r="G7804" s="33" t="s">
        <v>1230</v>
      </c>
      <c r="H7804" s="31" t="s">
        <v>1233</v>
      </c>
      <c r="I7804" s="39">
        <v>-20.7538889</v>
      </c>
      <c r="J7804" s="40">
        <v>-42.8819444444444</v>
      </c>
      <c r="K7804" s="47" t="s">
        <v>109</v>
      </c>
      <c r="L7804" s="44" t="s">
        <v>67</v>
      </c>
      <c r="M7804" s="44" t="s">
        <v>1339</v>
      </c>
      <c r="N7804" s="62" t="s">
        <v>1231</v>
      </c>
      <c r="O7804" s="12">
        <v>1987</v>
      </c>
      <c r="P7804" s="12">
        <v>10</v>
      </c>
      <c r="Q7804" s="12">
        <v>1989</v>
      </c>
      <c r="R7804" s="12">
        <v>2</v>
      </c>
      <c r="S7804" s="62">
        <v>17</v>
      </c>
      <c r="T7804" s="62">
        <v>34</v>
      </c>
      <c r="U7804" s="62">
        <v>5</v>
      </c>
      <c r="V7804" s="44" t="s">
        <v>33</v>
      </c>
      <c r="W7804" s="52" t="s">
        <v>109</v>
      </c>
      <c r="X7804" s="52">
        <v>6</v>
      </c>
      <c r="Y7804" s="62" t="s">
        <v>21</v>
      </c>
      <c r="Z7804" s="62" t="s">
        <v>55</v>
      </c>
      <c r="AA7804" s="62" t="s">
        <v>496</v>
      </c>
      <c r="AB7804" s="62">
        <v>0</v>
      </c>
      <c r="AC7804" s="62" t="s">
        <v>1516</v>
      </c>
      <c r="AD7804" s="62" t="s">
        <v>1651</v>
      </c>
      <c r="AE7804" t="s">
        <v>1515</v>
      </c>
    </row>
    <row r="7805" spans="1:31" ht="15" customHeight="1" x14ac:dyDescent="0.3">
      <c r="A7805" s="62">
        <v>66</v>
      </c>
      <c r="B7805" s="62" t="s">
        <v>35</v>
      </c>
      <c r="C7805" s="30" t="s">
        <v>1217</v>
      </c>
      <c r="D7805" s="34" t="s">
        <v>245</v>
      </c>
      <c r="E7805" s="62">
        <v>1999</v>
      </c>
      <c r="F7805" s="33" t="s">
        <v>1230</v>
      </c>
      <c r="G7805" s="33" t="s">
        <v>1230</v>
      </c>
      <c r="H7805" s="31" t="s">
        <v>1233</v>
      </c>
      <c r="I7805" s="39">
        <v>-20.7538889</v>
      </c>
      <c r="J7805" s="40">
        <v>-42.8819444444444</v>
      </c>
      <c r="K7805" s="47" t="s">
        <v>109</v>
      </c>
      <c r="L7805" s="44" t="s">
        <v>67</v>
      </c>
      <c r="M7805" s="44" t="s">
        <v>1339</v>
      </c>
      <c r="N7805" s="62" t="s">
        <v>1231</v>
      </c>
      <c r="O7805" s="12">
        <v>1987</v>
      </c>
      <c r="P7805" s="12">
        <v>10</v>
      </c>
      <c r="Q7805" s="12">
        <v>1989</v>
      </c>
      <c r="R7805" s="12">
        <v>2</v>
      </c>
      <c r="S7805" s="62">
        <v>17</v>
      </c>
      <c r="T7805" s="62">
        <v>34</v>
      </c>
      <c r="U7805" s="62">
        <v>5</v>
      </c>
      <c r="V7805" s="44" t="s">
        <v>33</v>
      </c>
      <c r="W7805" s="52" t="s">
        <v>109</v>
      </c>
      <c r="X7805" s="52">
        <v>6</v>
      </c>
      <c r="Y7805" s="62" t="s">
        <v>21</v>
      </c>
      <c r="Z7805" s="62" t="s">
        <v>49</v>
      </c>
      <c r="AA7805" s="62" t="s">
        <v>1222</v>
      </c>
      <c r="AB7805" s="62">
        <v>8</v>
      </c>
      <c r="AC7805" s="62" t="s">
        <v>1516</v>
      </c>
      <c r="AD7805" s="62" t="s">
        <v>1651</v>
      </c>
      <c r="AE7805" t="s">
        <v>1515</v>
      </c>
    </row>
    <row r="7806" spans="1:31" ht="15" customHeight="1" x14ac:dyDescent="0.3">
      <c r="A7806" s="62">
        <v>66</v>
      </c>
      <c r="B7806" s="62" t="s">
        <v>35</v>
      </c>
      <c r="C7806" s="30" t="s">
        <v>1217</v>
      </c>
      <c r="D7806" s="34" t="s">
        <v>245</v>
      </c>
      <c r="E7806" s="62">
        <v>1999</v>
      </c>
      <c r="F7806" s="33" t="s">
        <v>1230</v>
      </c>
      <c r="G7806" s="33" t="s">
        <v>1230</v>
      </c>
      <c r="H7806" s="31" t="s">
        <v>1233</v>
      </c>
      <c r="I7806" s="39">
        <v>-20.7538889</v>
      </c>
      <c r="J7806" s="40">
        <v>-42.8819444444444</v>
      </c>
      <c r="K7806" s="47" t="s">
        <v>109</v>
      </c>
      <c r="L7806" s="44" t="s">
        <v>67</v>
      </c>
      <c r="M7806" s="44" t="s">
        <v>1339</v>
      </c>
      <c r="N7806" s="62" t="s">
        <v>1231</v>
      </c>
      <c r="O7806" s="12">
        <v>1987</v>
      </c>
      <c r="P7806" s="12">
        <v>10</v>
      </c>
      <c r="Q7806" s="12">
        <v>1989</v>
      </c>
      <c r="R7806" s="12">
        <v>2</v>
      </c>
      <c r="S7806" s="62">
        <v>17</v>
      </c>
      <c r="T7806" s="62">
        <v>34</v>
      </c>
      <c r="U7806" s="62">
        <v>5</v>
      </c>
      <c r="V7806" s="44" t="s">
        <v>33</v>
      </c>
      <c r="W7806" s="52" t="s">
        <v>109</v>
      </c>
      <c r="X7806" s="52">
        <v>6</v>
      </c>
      <c r="Y7806" s="62" t="s">
        <v>21</v>
      </c>
      <c r="Z7806" s="62" t="s">
        <v>49</v>
      </c>
      <c r="AA7806" s="62" t="s">
        <v>52</v>
      </c>
      <c r="AB7806" s="62">
        <v>0</v>
      </c>
      <c r="AC7806" s="62" t="s">
        <v>1516</v>
      </c>
      <c r="AD7806" s="62" t="s">
        <v>1651</v>
      </c>
      <c r="AE7806" t="s">
        <v>1515</v>
      </c>
    </row>
    <row r="7807" spans="1:31" ht="15" customHeight="1" x14ac:dyDescent="0.3">
      <c r="A7807" s="62">
        <v>66</v>
      </c>
      <c r="B7807" s="62" t="s">
        <v>35</v>
      </c>
      <c r="C7807" s="30" t="s">
        <v>1217</v>
      </c>
      <c r="D7807" s="34" t="s">
        <v>245</v>
      </c>
      <c r="E7807" s="62">
        <v>1999</v>
      </c>
      <c r="F7807" s="33" t="s">
        <v>1230</v>
      </c>
      <c r="G7807" s="33" t="s">
        <v>1230</v>
      </c>
      <c r="H7807" s="31" t="s">
        <v>1233</v>
      </c>
      <c r="I7807" s="39">
        <v>-20.7538889</v>
      </c>
      <c r="J7807" s="40">
        <v>-42.8819444444444</v>
      </c>
      <c r="K7807" s="47" t="s">
        <v>109</v>
      </c>
      <c r="L7807" s="44" t="s">
        <v>67</v>
      </c>
      <c r="M7807" s="44" t="s">
        <v>1339</v>
      </c>
      <c r="N7807" s="62" t="s">
        <v>1231</v>
      </c>
      <c r="O7807" s="12">
        <v>1987</v>
      </c>
      <c r="P7807" s="12">
        <v>10</v>
      </c>
      <c r="Q7807" s="12">
        <v>1989</v>
      </c>
      <c r="R7807" s="12">
        <v>2</v>
      </c>
      <c r="S7807" s="62">
        <v>17</v>
      </c>
      <c r="T7807" s="62">
        <v>34</v>
      </c>
      <c r="U7807" s="62">
        <v>5</v>
      </c>
      <c r="V7807" s="44" t="s">
        <v>33</v>
      </c>
      <c r="W7807" s="52" t="s">
        <v>109</v>
      </c>
      <c r="X7807" s="52">
        <v>6</v>
      </c>
      <c r="Y7807" s="62" t="s">
        <v>21</v>
      </c>
      <c r="Z7807" s="62" t="s">
        <v>90</v>
      </c>
      <c r="AA7807" s="62" t="s">
        <v>91</v>
      </c>
      <c r="AB7807" s="62">
        <v>1</v>
      </c>
      <c r="AC7807" s="62" t="s">
        <v>1516</v>
      </c>
      <c r="AD7807" s="62" t="s">
        <v>1651</v>
      </c>
      <c r="AE7807" t="s">
        <v>1515</v>
      </c>
    </row>
    <row r="7808" spans="1:31" ht="15" customHeight="1" x14ac:dyDescent="0.3">
      <c r="A7808" s="28">
        <v>67</v>
      </c>
      <c r="B7808" s="28" t="s">
        <v>35</v>
      </c>
      <c r="C7808" s="30" t="s">
        <v>1234</v>
      </c>
      <c r="D7808" s="34" t="s">
        <v>245</v>
      </c>
      <c r="E7808" s="28">
        <v>1997</v>
      </c>
      <c r="F7808" s="33" t="s">
        <v>1235</v>
      </c>
      <c r="G7808" s="33" t="s">
        <v>1235</v>
      </c>
      <c r="H7808" s="31" t="s">
        <v>1237</v>
      </c>
      <c r="I7808" s="39">
        <v>-13.3688889</v>
      </c>
      <c r="J7808" s="40">
        <v>-39.072222222222202</v>
      </c>
      <c r="K7808" s="46" t="s">
        <v>109</v>
      </c>
      <c r="L7808" s="46" t="s">
        <v>1318</v>
      </c>
      <c r="M7808" s="53" t="s">
        <v>1256</v>
      </c>
      <c r="N7808" s="46" t="s">
        <v>1236</v>
      </c>
      <c r="O7808">
        <v>1994</v>
      </c>
      <c r="P7808">
        <v>8</v>
      </c>
      <c r="Q7808">
        <v>1995</v>
      </c>
      <c r="R7808" s="46">
        <v>7</v>
      </c>
      <c r="S7808" s="28">
        <v>12</v>
      </c>
      <c r="T7808" s="28">
        <v>24</v>
      </c>
      <c r="U7808" s="28">
        <v>5</v>
      </c>
      <c r="V7808" s="28" t="s">
        <v>53</v>
      </c>
      <c r="W7808" s="54" t="s">
        <v>109</v>
      </c>
      <c r="X7808" s="28">
        <v>3</v>
      </c>
      <c r="Y7808" s="53" t="s">
        <v>48</v>
      </c>
      <c r="Z7808" s="53" t="s">
        <v>83</v>
      </c>
      <c r="AA7808" s="53" t="s">
        <v>87</v>
      </c>
      <c r="AB7808" s="66">
        <v>565</v>
      </c>
      <c r="AC7808" s="53" t="s">
        <v>1517</v>
      </c>
      <c r="AD7808" s="53" t="s">
        <v>1517</v>
      </c>
      <c r="AE7808" t="s">
        <v>1518</v>
      </c>
    </row>
    <row r="7809" spans="1:31" ht="15" customHeight="1" x14ac:dyDescent="0.3">
      <c r="A7809" s="66">
        <v>67</v>
      </c>
      <c r="B7809" s="66" t="s">
        <v>35</v>
      </c>
      <c r="C7809" s="30" t="s">
        <v>1234</v>
      </c>
      <c r="D7809" s="34" t="s">
        <v>245</v>
      </c>
      <c r="E7809" s="66">
        <v>1997</v>
      </c>
      <c r="F7809" s="33" t="s">
        <v>1235</v>
      </c>
      <c r="G7809" s="33" t="s">
        <v>1235</v>
      </c>
      <c r="H7809" s="31" t="s">
        <v>1237</v>
      </c>
      <c r="I7809" s="39">
        <v>-13.3688889</v>
      </c>
      <c r="J7809" s="40">
        <v>-39.072222222222202</v>
      </c>
      <c r="K7809" s="53" t="s">
        <v>109</v>
      </c>
      <c r="L7809" s="46" t="s">
        <v>1318</v>
      </c>
      <c r="M7809" s="53" t="s">
        <v>1256</v>
      </c>
      <c r="N7809" s="53" t="s">
        <v>1236</v>
      </c>
      <c r="O7809" s="12">
        <v>1994</v>
      </c>
      <c r="P7809" s="12">
        <v>8</v>
      </c>
      <c r="Q7809" s="12">
        <v>1995</v>
      </c>
      <c r="R7809" s="12">
        <v>7</v>
      </c>
      <c r="S7809" s="66">
        <v>12</v>
      </c>
      <c r="T7809" s="66">
        <v>24</v>
      </c>
      <c r="U7809" s="66">
        <v>5</v>
      </c>
      <c r="V7809" s="66" t="s">
        <v>53</v>
      </c>
      <c r="W7809" s="67" t="s">
        <v>109</v>
      </c>
      <c r="X7809" s="66">
        <v>3</v>
      </c>
      <c r="Y7809" s="53" t="s">
        <v>48</v>
      </c>
      <c r="Z7809" s="53" t="s">
        <v>55</v>
      </c>
      <c r="AA7809" s="53" t="s">
        <v>56</v>
      </c>
      <c r="AB7809" s="66">
        <v>513</v>
      </c>
      <c r="AC7809" s="53" t="s">
        <v>1517</v>
      </c>
      <c r="AD7809" s="53" t="s">
        <v>1517</v>
      </c>
      <c r="AE7809" t="s">
        <v>1518</v>
      </c>
    </row>
    <row r="7810" spans="1:31" ht="15" customHeight="1" x14ac:dyDescent="0.3">
      <c r="A7810" s="66">
        <v>67</v>
      </c>
      <c r="B7810" s="66" t="s">
        <v>35</v>
      </c>
      <c r="C7810" s="30" t="s">
        <v>1234</v>
      </c>
      <c r="D7810" s="34" t="s">
        <v>245</v>
      </c>
      <c r="E7810" s="66">
        <v>1997</v>
      </c>
      <c r="F7810" s="33" t="s">
        <v>1235</v>
      </c>
      <c r="G7810" s="33" t="s">
        <v>1235</v>
      </c>
      <c r="H7810" s="31" t="s">
        <v>1237</v>
      </c>
      <c r="I7810" s="39">
        <v>-13.3688889</v>
      </c>
      <c r="J7810" s="40">
        <v>-39.072222222222202</v>
      </c>
      <c r="K7810" s="53" t="s">
        <v>109</v>
      </c>
      <c r="L7810" s="46" t="s">
        <v>1318</v>
      </c>
      <c r="M7810" s="53" t="s">
        <v>1256</v>
      </c>
      <c r="N7810" s="53" t="s">
        <v>1236</v>
      </c>
      <c r="O7810" s="12">
        <v>1994</v>
      </c>
      <c r="P7810" s="12">
        <v>8</v>
      </c>
      <c r="Q7810" s="12">
        <v>1995</v>
      </c>
      <c r="R7810" s="12">
        <v>7</v>
      </c>
      <c r="S7810" s="66">
        <v>12</v>
      </c>
      <c r="T7810" s="66">
        <v>24</v>
      </c>
      <c r="U7810" s="66">
        <v>5</v>
      </c>
      <c r="V7810" s="66" t="s">
        <v>53</v>
      </c>
      <c r="W7810" s="67" t="s">
        <v>109</v>
      </c>
      <c r="X7810" s="66">
        <v>3</v>
      </c>
      <c r="Y7810" s="53" t="s">
        <v>48</v>
      </c>
      <c r="Z7810" s="53" t="s">
        <v>55</v>
      </c>
      <c r="AA7810" s="66" t="s">
        <v>379</v>
      </c>
      <c r="AB7810" s="66">
        <v>27</v>
      </c>
      <c r="AC7810" s="53" t="s">
        <v>1517</v>
      </c>
      <c r="AD7810" s="53" t="s">
        <v>1517</v>
      </c>
      <c r="AE7810" t="s">
        <v>1518</v>
      </c>
    </row>
    <row r="7811" spans="1:31" ht="15" customHeight="1" x14ac:dyDescent="0.3">
      <c r="A7811" s="66">
        <v>67</v>
      </c>
      <c r="B7811" s="66" t="s">
        <v>35</v>
      </c>
      <c r="C7811" s="30" t="s">
        <v>1234</v>
      </c>
      <c r="D7811" s="34" t="s">
        <v>245</v>
      </c>
      <c r="E7811" s="66">
        <v>1997</v>
      </c>
      <c r="F7811" s="33" t="s">
        <v>1235</v>
      </c>
      <c r="G7811" s="33" t="s">
        <v>1235</v>
      </c>
      <c r="H7811" s="31" t="s">
        <v>1237</v>
      </c>
      <c r="I7811" s="39">
        <v>-13.3688889</v>
      </c>
      <c r="J7811" s="40">
        <v>-39.072222222222202</v>
      </c>
      <c r="K7811" s="53" t="s">
        <v>109</v>
      </c>
      <c r="L7811" s="46" t="s">
        <v>1318</v>
      </c>
      <c r="M7811" s="53" t="s">
        <v>1256</v>
      </c>
      <c r="N7811" s="53" t="s">
        <v>1236</v>
      </c>
      <c r="O7811" s="12">
        <v>1994</v>
      </c>
      <c r="P7811" s="12">
        <v>8</v>
      </c>
      <c r="Q7811" s="12">
        <v>1995</v>
      </c>
      <c r="R7811" s="12">
        <v>7</v>
      </c>
      <c r="S7811" s="66">
        <v>12</v>
      </c>
      <c r="T7811" s="66">
        <v>24</v>
      </c>
      <c r="U7811" s="66">
        <v>5</v>
      </c>
      <c r="V7811" s="66" t="s">
        <v>53</v>
      </c>
      <c r="W7811" s="67" t="s">
        <v>109</v>
      </c>
      <c r="X7811" s="66">
        <v>3</v>
      </c>
      <c r="Y7811" s="53" t="s">
        <v>48</v>
      </c>
      <c r="Z7811" s="53" t="s">
        <v>55</v>
      </c>
      <c r="AA7811" s="66" t="s">
        <v>1053</v>
      </c>
      <c r="AB7811" s="66">
        <v>5</v>
      </c>
      <c r="AC7811" s="53" t="s">
        <v>1517</v>
      </c>
      <c r="AD7811" s="53" t="s">
        <v>1517</v>
      </c>
      <c r="AE7811" t="s">
        <v>1518</v>
      </c>
    </row>
    <row r="7812" spans="1:31" ht="15" customHeight="1" x14ac:dyDescent="0.3">
      <c r="A7812" s="66">
        <v>67</v>
      </c>
      <c r="B7812" s="66" t="s">
        <v>35</v>
      </c>
      <c r="C7812" s="30" t="s">
        <v>1234</v>
      </c>
      <c r="D7812" s="34" t="s">
        <v>245</v>
      </c>
      <c r="E7812" s="66">
        <v>1997</v>
      </c>
      <c r="F7812" s="33" t="s">
        <v>1235</v>
      </c>
      <c r="G7812" s="33" t="s">
        <v>1235</v>
      </c>
      <c r="H7812" s="31" t="s">
        <v>1237</v>
      </c>
      <c r="I7812" s="39">
        <v>-13.3688889</v>
      </c>
      <c r="J7812" s="40">
        <v>-39.072222222222202</v>
      </c>
      <c r="K7812" s="53" t="s">
        <v>109</v>
      </c>
      <c r="L7812" s="46" t="s">
        <v>1318</v>
      </c>
      <c r="M7812" s="53" t="s">
        <v>1256</v>
      </c>
      <c r="N7812" s="53" t="s">
        <v>1236</v>
      </c>
      <c r="O7812" s="12">
        <v>1994</v>
      </c>
      <c r="P7812" s="12">
        <v>8</v>
      </c>
      <c r="Q7812" s="12">
        <v>1995</v>
      </c>
      <c r="R7812" s="12">
        <v>7</v>
      </c>
      <c r="S7812" s="66">
        <v>12</v>
      </c>
      <c r="T7812" s="66">
        <v>24</v>
      </c>
      <c r="U7812" s="66">
        <v>5</v>
      </c>
      <c r="V7812" s="66" t="s">
        <v>53</v>
      </c>
      <c r="W7812" s="67" t="s">
        <v>109</v>
      </c>
      <c r="X7812" s="66">
        <v>3</v>
      </c>
      <c r="Y7812" s="53" t="s">
        <v>48</v>
      </c>
      <c r="Z7812" s="53" t="s">
        <v>55</v>
      </c>
      <c r="AA7812" s="53" t="s">
        <v>519</v>
      </c>
      <c r="AB7812" s="66">
        <v>4</v>
      </c>
      <c r="AC7812" s="53" t="s">
        <v>1517</v>
      </c>
      <c r="AD7812" s="53" t="s">
        <v>1517</v>
      </c>
      <c r="AE7812" t="s">
        <v>1518</v>
      </c>
    </row>
    <row r="7813" spans="1:31" ht="15" customHeight="1" x14ac:dyDescent="0.3">
      <c r="A7813" s="66">
        <v>67</v>
      </c>
      <c r="B7813" s="66" t="s">
        <v>35</v>
      </c>
      <c r="C7813" s="30" t="s">
        <v>1234</v>
      </c>
      <c r="D7813" s="34" t="s">
        <v>245</v>
      </c>
      <c r="E7813" s="66">
        <v>1997</v>
      </c>
      <c r="F7813" s="33" t="s">
        <v>1235</v>
      </c>
      <c r="G7813" s="33" t="s">
        <v>1235</v>
      </c>
      <c r="H7813" s="31" t="s">
        <v>1237</v>
      </c>
      <c r="I7813" s="39">
        <v>-13.3688889</v>
      </c>
      <c r="J7813" s="40">
        <v>-39.072222222222202</v>
      </c>
      <c r="K7813" s="53" t="s">
        <v>109</v>
      </c>
      <c r="L7813" s="46" t="s">
        <v>1318</v>
      </c>
      <c r="M7813" s="53" t="s">
        <v>1256</v>
      </c>
      <c r="N7813" s="53" t="s">
        <v>1236</v>
      </c>
      <c r="O7813" s="12">
        <v>1994</v>
      </c>
      <c r="P7813" s="12">
        <v>8</v>
      </c>
      <c r="Q7813" s="12">
        <v>1995</v>
      </c>
      <c r="R7813" s="12">
        <v>7</v>
      </c>
      <c r="S7813" s="66">
        <v>12</v>
      </c>
      <c r="T7813" s="66">
        <v>24</v>
      </c>
      <c r="U7813" s="66">
        <v>5</v>
      </c>
      <c r="V7813" s="66" t="s">
        <v>53</v>
      </c>
      <c r="W7813" s="67" t="s">
        <v>109</v>
      </c>
      <c r="X7813" s="66">
        <v>3</v>
      </c>
      <c r="Y7813" s="53" t="s">
        <v>48</v>
      </c>
      <c r="Z7813" s="53" t="s">
        <v>55</v>
      </c>
      <c r="AA7813" s="66" t="s">
        <v>73</v>
      </c>
      <c r="AB7813" s="66">
        <v>4</v>
      </c>
      <c r="AC7813" s="53" t="s">
        <v>1517</v>
      </c>
      <c r="AD7813" s="53" t="s">
        <v>1517</v>
      </c>
      <c r="AE7813" t="s">
        <v>1518</v>
      </c>
    </row>
    <row r="7814" spans="1:31" ht="15" customHeight="1" x14ac:dyDescent="0.3">
      <c r="A7814" s="66">
        <v>67</v>
      </c>
      <c r="B7814" s="66" t="s">
        <v>35</v>
      </c>
      <c r="C7814" s="30" t="s">
        <v>1234</v>
      </c>
      <c r="D7814" s="34" t="s">
        <v>245</v>
      </c>
      <c r="E7814" s="66">
        <v>1997</v>
      </c>
      <c r="F7814" s="33" t="s">
        <v>1235</v>
      </c>
      <c r="G7814" s="33" t="s">
        <v>1235</v>
      </c>
      <c r="H7814" s="31" t="s">
        <v>1237</v>
      </c>
      <c r="I7814" s="39">
        <v>-13.3688889</v>
      </c>
      <c r="J7814" s="40">
        <v>-39.072222222222202</v>
      </c>
      <c r="K7814" s="53" t="s">
        <v>109</v>
      </c>
      <c r="L7814" s="46" t="s">
        <v>1318</v>
      </c>
      <c r="M7814" s="53" t="s">
        <v>1256</v>
      </c>
      <c r="N7814" s="53" t="s">
        <v>1236</v>
      </c>
      <c r="O7814" s="12">
        <v>1994</v>
      </c>
      <c r="P7814" s="12">
        <v>8</v>
      </c>
      <c r="Q7814" s="12">
        <v>1995</v>
      </c>
      <c r="R7814" s="12">
        <v>7</v>
      </c>
      <c r="S7814" s="66">
        <v>12</v>
      </c>
      <c r="T7814" s="66">
        <v>24</v>
      </c>
      <c r="U7814" s="66">
        <v>5</v>
      </c>
      <c r="V7814" s="66" t="s">
        <v>53</v>
      </c>
      <c r="W7814" s="67" t="s">
        <v>109</v>
      </c>
      <c r="X7814" s="66">
        <v>3</v>
      </c>
      <c r="Y7814" s="53" t="s">
        <v>48</v>
      </c>
      <c r="Z7814" s="53" t="s">
        <v>55</v>
      </c>
      <c r="AA7814" s="66" t="s">
        <v>113</v>
      </c>
      <c r="AB7814" s="66">
        <v>2</v>
      </c>
      <c r="AC7814" s="53" t="s">
        <v>1517</v>
      </c>
      <c r="AD7814" s="53" t="s">
        <v>1517</v>
      </c>
      <c r="AE7814" t="s">
        <v>1518</v>
      </c>
    </row>
    <row r="7815" spans="1:31" ht="15" customHeight="1" x14ac:dyDescent="0.3">
      <c r="A7815" s="66">
        <v>67</v>
      </c>
      <c r="B7815" s="66" t="s">
        <v>35</v>
      </c>
      <c r="C7815" s="30" t="s">
        <v>1234</v>
      </c>
      <c r="D7815" s="34" t="s">
        <v>245</v>
      </c>
      <c r="E7815" s="66">
        <v>1997</v>
      </c>
      <c r="F7815" s="33" t="s">
        <v>1235</v>
      </c>
      <c r="G7815" s="33" t="s">
        <v>1235</v>
      </c>
      <c r="H7815" s="31" t="s">
        <v>1237</v>
      </c>
      <c r="I7815" s="39">
        <v>-13.3688889</v>
      </c>
      <c r="J7815" s="40">
        <v>-39.072222222222202</v>
      </c>
      <c r="K7815" s="53" t="s">
        <v>109</v>
      </c>
      <c r="L7815" s="46" t="s">
        <v>1318</v>
      </c>
      <c r="M7815" s="53" t="s">
        <v>1256</v>
      </c>
      <c r="N7815" s="53" t="s">
        <v>1236</v>
      </c>
      <c r="O7815" s="12">
        <v>1994</v>
      </c>
      <c r="P7815" s="12">
        <v>8</v>
      </c>
      <c r="Q7815" s="12">
        <v>1995</v>
      </c>
      <c r="R7815" s="12">
        <v>7</v>
      </c>
      <c r="S7815" s="66">
        <v>12</v>
      </c>
      <c r="T7815" s="66">
        <v>24</v>
      </c>
      <c r="U7815" s="66">
        <v>5</v>
      </c>
      <c r="V7815" s="66" t="s">
        <v>53</v>
      </c>
      <c r="W7815" s="67" t="s">
        <v>109</v>
      </c>
      <c r="X7815" s="66">
        <v>3</v>
      </c>
      <c r="Y7815" s="53" t="s">
        <v>48</v>
      </c>
      <c r="Z7815" s="53" t="s">
        <v>55</v>
      </c>
      <c r="AA7815" s="53" t="s">
        <v>876</v>
      </c>
      <c r="AB7815" s="66">
        <v>2</v>
      </c>
      <c r="AC7815" s="53" t="s">
        <v>1517</v>
      </c>
      <c r="AD7815" s="53" t="s">
        <v>1517</v>
      </c>
      <c r="AE7815" t="s">
        <v>1518</v>
      </c>
    </row>
    <row r="7816" spans="1:31" ht="15" customHeight="1" x14ac:dyDescent="0.3">
      <c r="A7816" s="66">
        <v>67</v>
      </c>
      <c r="B7816" s="66" t="s">
        <v>35</v>
      </c>
      <c r="C7816" s="30" t="s">
        <v>1234</v>
      </c>
      <c r="D7816" s="34" t="s">
        <v>245</v>
      </c>
      <c r="E7816" s="66">
        <v>1997</v>
      </c>
      <c r="F7816" s="33" t="s">
        <v>1235</v>
      </c>
      <c r="G7816" s="33" t="s">
        <v>1235</v>
      </c>
      <c r="H7816" s="31" t="s">
        <v>1237</v>
      </c>
      <c r="I7816" s="39">
        <v>-13.3688889</v>
      </c>
      <c r="J7816" s="40">
        <v>-39.072222222222202</v>
      </c>
      <c r="K7816" s="53" t="s">
        <v>109</v>
      </c>
      <c r="L7816" s="46" t="s">
        <v>1318</v>
      </c>
      <c r="M7816" s="53" t="s">
        <v>1256</v>
      </c>
      <c r="N7816" s="53" t="s">
        <v>1236</v>
      </c>
      <c r="O7816" s="12">
        <v>1994</v>
      </c>
      <c r="P7816" s="12">
        <v>8</v>
      </c>
      <c r="Q7816" s="12">
        <v>1995</v>
      </c>
      <c r="R7816" s="12">
        <v>7</v>
      </c>
      <c r="S7816" s="66">
        <v>12</v>
      </c>
      <c r="T7816" s="66">
        <v>24</v>
      </c>
      <c r="U7816" s="66">
        <v>5</v>
      </c>
      <c r="V7816" s="66" t="s">
        <v>53</v>
      </c>
      <c r="W7816" s="67" t="s">
        <v>109</v>
      </c>
      <c r="X7816" s="66">
        <v>3</v>
      </c>
      <c r="Y7816" s="53" t="s">
        <v>48</v>
      </c>
      <c r="Z7816" s="53" t="s">
        <v>55</v>
      </c>
      <c r="AA7816" s="53" t="s">
        <v>258</v>
      </c>
      <c r="AB7816" s="66">
        <v>2</v>
      </c>
      <c r="AC7816" s="53" t="s">
        <v>1517</v>
      </c>
      <c r="AD7816" s="53" t="s">
        <v>1517</v>
      </c>
      <c r="AE7816" t="s">
        <v>1518</v>
      </c>
    </row>
    <row r="7817" spans="1:31" ht="15" customHeight="1" x14ac:dyDescent="0.3">
      <c r="A7817" s="66">
        <v>67</v>
      </c>
      <c r="B7817" s="66" t="s">
        <v>35</v>
      </c>
      <c r="C7817" s="30" t="s">
        <v>1234</v>
      </c>
      <c r="D7817" s="34" t="s">
        <v>245</v>
      </c>
      <c r="E7817" s="66">
        <v>1997</v>
      </c>
      <c r="F7817" s="33" t="s">
        <v>1235</v>
      </c>
      <c r="G7817" s="33" t="s">
        <v>1235</v>
      </c>
      <c r="H7817" s="31" t="s">
        <v>1237</v>
      </c>
      <c r="I7817" s="39">
        <v>-13.3688889</v>
      </c>
      <c r="J7817" s="40">
        <v>-39.072222222222202</v>
      </c>
      <c r="K7817" s="53" t="s">
        <v>109</v>
      </c>
      <c r="L7817" s="46" t="s">
        <v>1318</v>
      </c>
      <c r="M7817" s="53" t="s">
        <v>1256</v>
      </c>
      <c r="N7817" s="53" t="s">
        <v>1236</v>
      </c>
      <c r="O7817" s="12">
        <v>1994</v>
      </c>
      <c r="P7817" s="12">
        <v>8</v>
      </c>
      <c r="Q7817" s="12">
        <v>1995</v>
      </c>
      <c r="R7817" s="12">
        <v>7</v>
      </c>
      <c r="S7817" s="66">
        <v>12</v>
      </c>
      <c r="T7817" s="66">
        <v>24</v>
      </c>
      <c r="U7817" s="66">
        <v>5</v>
      </c>
      <c r="V7817" s="66" t="s">
        <v>53</v>
      </c>
      <c r="W7817" s="67" t="s">
        <v>109</v>
      </c>
      <c r="X7817" s="66">
        <v>3</v>
      </c>
      <c r="Y7817" s="53" t="s">
        <v>48</v>
      </c>
      <c r="Z7817" s="53" t="s">
        <v>55</v>
      </c>
      <c r="AA7817" s="53" t="s">
        <v>76</v>
      </c>
      <c r="AB7817" s="66">
        <v>1</v>
      </c>
      <c r="AC7817" s="53" t="s">
        <v>1517</v>
      </c>
      <c r="AD7817" s="53" t="s">
        <v>1517</v>
      </c>
      <c r="AE7817" t="s">
        <v>1518</v>
      </c>
    </row>
    <row r="7818" spans="1:31" ht="15" customHeight="1" x14ac:dyDescent="0.3">
      <c r="A7818" s="66">
        <v>67</v>
      </c>
      <c r="B7818" s="66" t="s">
        <v>35</v>
      </c>
      <c r="C7818" s="30" t="s">
        <v>1234</v>
      </c>
      <c r="D7818" s="34" t="s">
        <v>245</v>
      </c>
      <c r="E7818" s="66">
        <v>1997</v>
      </c>
      <c r="F7818" s="33" t="s">
        <v>1235</v>
      </c>
      <c r="G7818" s="33" t="s">
        <v>1235</v>
      </c>
      <c r="H7818" s="31" t="s">
        <v>1237</v>
      </c>
      <c r="I7818" s="39">
        <v>-13.3688889</v>
      </c>
      <c r="J7818" s="40">
        <v>-39.072222222222202</v>
      </c>
      <c r="K7818" s="53" t="s">
        <v>109</v>
      </c>
      <c r="L7818" s="46" t="s">
        <v>1318</v>
      </c>
      <c r="M7818" s="53" t="s">
        <v>1256</v>
      </c>
      <c r="N7818" s="53" t="s">
        <v>1236</v>
      </c>
      <c r="O7818" s="12">
        <v>1994</v>
      </c>
      <c r="P7818" s="12">
        <v>8</v>
      </c>
      <c r="Q7818" s="12">
        <v>1995</v>
      </c>
      <c r="R7818" s="12">
        <v>7</v>
      </c>
      <c r="S7818" s="66">
        <v>12</v>
      </c>
      <c r="T7818" s="66">
        <v>24</v>
      </c>
      <c r="U7818" s="66">
        <v>5</v>
      </c>
      <c r="V7818" s="66" t="s">
        <v>53</v>
      </c>
      <c r="W7818" s="67" t="s">
        <v>109</v>
      </c>
      <c r="X7818" s="66">
        <v>3</v>
      </c>
      <c r="Y7818" s="53" t="s">
        <v>48</v>
      </c>
      <c r="Z7818" s="53" t="s">
        <v>55</v>
      </c>
      <c r="AA7818" s="53" t="s">
        <v>503</v>
      </c>
      <c r="AB7818" s="66">
        <v>1</v>
      </c>
      <c r="AC7818" s="53" t="s">
        <v>1517</v>
      </c>
      <c r="AD7818" s="53" t="s">
        <v>1517</v>
      </c>
      <c r="AE7818" t="s">
        <v>1518</v>
      </c>
    </row>
    <row r="7819" spans="1:31" ht="15" customHeight="1" x14ac:dyDescent="0.3">
      <c r="A7819" s="66">
        <v>67</v>
      </c>
      <c r="B7819" s="66" t="s">
        <v>35</v>
      </c>
      <c r="C7819" s="30" t="s">
        <v>1234</v>
      </c>
      <c r="D7819" s="34" t="s">
        <v>245</v>
      </c>
      <c r="E7819" s="66">
        <v>1997</v>
      </c>
      <c r="F7819" s="33" t="s">
        <v>1235</v>
      </c>
      <c r="G7819" s="33" t="s">
        <v>1235</v>
      </c>
      <c r="H7819" s="31" t="s">
        <v>1237</v>
      </c>
      <c r="I7819" s="39">
        <v>-13.3688889</v>
      </c>
      <c r="J7819" s="40">
        <v>-39.072222222222202</v>
      </c>
      <c r="K7819" s="53" t="s">
        <v>109</v>
      </c>
      <c r="L7819" s="46" t="s">
        <v>1318</v>
      </c>
      <c r="M7819" s="53" t="s">
        <v>1256</v>
      </c>
      <c r="N7819" s="53" t="s">
        <v>1236</v>
      </c>
      <c r="O7819" s="12">
        <v>1994</v>
      </c>
      <c r="P7819" s="12">
        <v>8</v>
      </c>
      <c r="Q7819" s="12">
        <v>1995</v>
      </c>
      <c r="R7819" s="12">
        <v>7</v>
      </c>
      <c r="S7819" s="66">
        <v>12</v>
      </c>
      <c r="T7819" s="66">
        <v>24</v>
      </c>
      <c r="U7819" s="66">
        <v>5</v>
      </c>
      <c r="V7819" s="66" t="s">
        <v>53</v>
      </c>
      <c r="W7819" s="67" t="s">
        <v>109</v>
      </c>
      <c r="X7819" s="66">
        <v>3</v>
      </c>
      <c r="Y7819" s="53" t="s">
        <v>48</v>
      </c>
      <c r="Z7819" s="53" t="s">
        <v>83</v>
      </c>
      <c r="AA7819" s="66" t="s">
        <v>1103</v>
      </c>
      <c r="AB7819" s="66">
        <v>18</v>
      </c>
      <c r="AC7819" s="53" t="s">
        <v>1517</v>
      </c>
      <c r="AD7819" s="53" t="s">
        <v>1517</v>
      </c>
      <c r="AE7819" t="s">
        <v>1518</v>
      </c>
    </row>
    <row r="7820" spans="1:31" ht="15" customHeight="1" x14ac:dyDescent="0.3">
      <c r="A7820" s="32">
        <v>68</v>
      </c>
      <c r="B7820" s="32" t="s">
        <v>35</v>
      </c>
      <c r="C7820" s="30" t="s">
        <v>1238</v>
      </c>
      <c r="D7820" s="34" t="s">
        <v>492</v>
      </c>
      <c r="E7820" s="32">
        <v>1999</v>
      </c>
      <c r="F7820" s="33" t="s">
        <v>1239</v>
      </c>
      <c r="G7820" s="33" t="s">
        <v>1239</v>
      </c>
      <c r="H7820" s="31" t="s">
        <v>1244</v>
      </c>
      <c r="I7820" s="39">
        <v>-10.8</v>
      </c>
      <c r="J7820" s="40">
        <v>-42.8333333333333</v>
      </c>
      <c r="K7820" s="45" t="s">
        <v>109</v>
      </c>
      <c r="L7820" s="45" t="s">
        <v>1325</v>
      </c>
      <c r="M7820" s="45" t="s">
        <v>1345</v>
      </c>
      <c r="N7820" s="45" t="s">
        <v>1241</v>
      </c>
      <c r="O7820">
        <v>1996</v>
      </c>
      <c r="P7820">
        <v>9</v>
      </c>
      <c r="Q7820">
        <v>1997</v>
      </c>
      <c r="R7820" s="45">
        <v>7</v>
      </c>
      <c r="S7820" s="32">
        <v>11</v>
      </c>
      <c r="T7820" s="32">
        <v>20</v>
      </c>
      <c r="U7820" s="32">
        <v>5</v>
      </c>
      <c r="V7820" t="s">
        <v>33</v>
      </c>
      <c r="W7820" s="32">
        <v>720</v>
      </c>
      <c r="X7820" s="32">
        <v>1</v>
      </c>
      <c r="Y7820" s="29" t="s">
        <v>21</v>
      </c>
      <c r="Z7820" s="29" t="s">
        <v>55</v>
      </c>
      <c r="AA7820" s="29" t="s">
        <v>56</v>
      </c>
      <c r="AB7820" s="29">
        <v>0</v>
      </c>
      <c r="AC7820" s="29" t="s">
        <v>1519</v>
      </c>
      <c r="AD7820" s="29" t="s">
        <v>1519</v>
      </c>
    </row>
    <row r="7821" spans="1:31" ht="15" customHeight="1" x14ac:dyDescent="0.3">
      <c r="A7821" s="29">
        <v>68</v>
      </c>
      <c r="B7821" s="29" t="s">
        <v>35</v>
      </c>
      <c r="C7821" s="30" t="s">
        <v>1238</v>
      </c>
      <c r="D7821" s="34" t="s">
        <v>492</v>
      </c>
      <c r="E7821" s="29">
        <v>1999</v>
      </c>
      <c r="F7821" s="33" t="s">
        <v>1239</v>
      </c>
      <c r="G7821" s="33" t="s">
        <v>1239</v>
      </c>
      <c r="H7821" s="31" t="s">
        <v>1244</v>
      </c>
      <c r="I7821" s="39">
        <v>-10.8</v>
      </c>
      <c r="J7821" s="40">
        <v>-42.8333333333333</v>
      </c>
      <c r="K7821" s="45" t="s">
        <v>109</v>
      </c>
      <c r="L7821" s="45" t="s">
        <v>1325</v>
      </c>
      <c r="M7821" s="45" t="s">
        <v>1345</v>
      </c>
      <c r="N7821" s="41" t="s">
        <v>1241</v>
      </c>
      <c r="O7821" s="12">
        <v>1996</v>
      </c>
      <c r="P7821" s="12">
        <v>9</v>
      </c>
      <c r="Q7821" s="12">
        <v>1997</v>
      </c>
      <c r="R7821" s="12">
        <v>7</v>
      </c>
      <c r="S7821" s="29">
        <v>11</v>
      </c>
      <c r="T7821" s="29">
        <v>20</v>
      </c>
      <c r="U7821" s="29">
        <v>5</v>
      </c>
      <c r="V7821" t="s">
        <v>33</v>
      </c>
      <c r="W7821" s="29">
        <v>720</v>
      </c>
      <c r="X7821" s="29">
        <v>1</v>
      </c>
      <c r="Y7821" s="29" t="s">
        <v>21</v>
      </c>
      <c r="Z7821" s="29" t="s">
        <v>55</v>
      </c>
      <c r="AA7821" s="29" t="s">
        <v>62</v>
      </c>
      <c r="AB7821" s="29">
        <v>0</v>
      </c>
      <c r="AC7821" s="29" t="s">
        <v>1519</v>
      </c>
      <c r="AD7821" s="29" t="s">
        <v>1519</v>
      </c>
    </row>
    <row r="7822" spans="1:31" ht="15" customHeight="1" x14ac:dyDescent="0.3">
      <c r="A7822" s="29">
        <v>68</v>
      </c>
      <c r="B7822" s="29" t="s">
        <v>35</v>
      </c>
      <c r="C7822" s="30" t="s">
        <v>1238</v>
      </c>
      <c r="D7822" s="34" t="s">
        <v>492</v>
      </c>
      <c r="E7822" s="29">
        <v>1999</v>
      </c>
      <c r="F7822" s="33" t="s">
        <v>1239</v>
      </c>
      <c r="G7822" s="33" t="s">
        <v>1239</v>
      </c>
      <c r="H7822" s="31" t="s">
        <v>1244</v>
      </c>
      <c r="I7822" s="39">
        <v>-10.8</v>
      </c>
      <c r="J7822" s="40">
        <v>-42.8333333333333</v>
      </c>
      <c r="K7822" s="45" t="s">
        <v>109</v>
      </c>
      <c r="L7822" s="45" t="s">
        <v>1325</v>
      </c>
      <c r="M7822" s="45" t="s">
        <v>1345</v>
      </c>
      <c r="N7822" s="41" t="s">
        <v>1241</v>
      </c>
      <c r="O7822" s="12">
        <v>1996</v>
      </c>
      <c r="P7822" s="12">
        <v>9</v>
      </c>
      <c r="Q7822" s="12">
        <v>1997</v>
      </c>
      <c r="R7822" s="12">
        <v>7</v>
      </c>
      <c r="S7822" s="29">
        <v>11</v>
      </c>
      <c r="T7822" s="29">
        <v>20</v>
      </c>
      <c r="U7822" s="29">
        <v>5</v>
      </c>
      <c r="V7822" t="s">
        <v>33</v>
      </c>
      <c r="W7822" s="29">
        <v>720</v>
      </c>
      <c r="X7822" s="29">
        <v>1</v>
      </c>
      <c r="Y7822" s="29" t="s">
        <v>21</v>
      </c>
      <c r="Z7822" s="29" t="s">
        <v>55</v>
      </c>
      <c r="AA7822" s="29" t="s">
        <v>73</v>
      </c>
      <c r="AB7822" s="29">
        <v>0</v>
      </c>
      <c r="AC7822" s="29" t="s">
        <v>1519</v>
      </c>
      <c r="AD7822" s="29" t="s">
        <v>1519</v>
      </c>
    </row>
    <row r="7823" spans="1:31" ht="15" customHeight="1" x14ac:dyDescent="0.3">
      <c r="A7823" s="29">
        <v>68</v>
      </c>
      <c r="B7823" s="29" t="s">
        <v>35</v>
      </c>
      <c r="C7823" s="30" t="s">
        <v>1238</v>
      </c>
      <c r="D7823" s="34" t="s">
        <v>492</v>
      </c>
      <c r="E7823" s="29">
        <v>1999</v>
      </c>
      <c r="F7823" s="33" t="s">
        <v>1239</v>
      </c>
      <c r="G7823" s="33" t="s">
        <v>1239</v>
      </c>
      <c r="H7823" s="31" t="s">
        <v>1244</v>
      </c>
      <c r="I7823" s="39">
        <v>-10.8</v>
      </c>
      <c r="J7823" s="40">
        <v>-42.8333333333333</v>
      </c>
      <c r="K7823" s="45" t="s">
        <v>109</v>
      </c>
      <c r="L7823" s="45" t="s">
        <v>1325</v>
      </c>
      <c r="M7823" s="45" t="s">
        <v>1345</v>
      </c>
      <c r="N7823" s="41" t="s">
        <v>1241</v>
      </c>
      <c r="O7823" s="12">
        <v>1996</v>
      </c>
      <c r="P7823" s="12">
        <v>9</v>
      </c>
      <c r="Q7823" s="12">
        <v>1997</v>
      </c>
      <c r="R7823" s="12">
        <v>7</v>
      </c>
      <c r="S7823" s="29">
        <v>11</v>
      </c>
      <c r="T7823" s="29">
        <v>20</v>
      </c>
      <c r="U7823" s="29">
        <v>5</v>
      </c>
      <c r="V7823" t="s">
        <v>33</v>
      </c>
      <c r="W7823" s="29">
        <v>720</v>
      </c>
      <c r="X7823" s="29">
        <v>1</v>
      </c>
      <c r="Y7823" s="29" t="s">
        <v>21</v>
      </c>
      <c r="Z7823" s="29" t="s">
        <v>55</v>
      </c>
      <c r="AA7823" s="29" t="s">
        <v>258</v>
      </c>
      <c r="AB7823" s="29">
        <v>0</v>
      </c>
      <c r="AC7823" s="29" t="s">
        <v>1519</v>
      </c>
      <c r="AD7823" s="29" t="s">
        <v>1519</v>
      </c>
    </row>
    <row r="7824" spans="1:31" ht="15" customHeight="1" x14ac:dyDescent="0.3">
      <c r="A7824" s="29">
        <v>68</v>
      </c>
      <c r="B7824" s="29" t="s">
        <v>35</v>
      </c>
      <c r="C7824" s="30" t="s">
        <v>1238</v>
      </c>
      <c r="D7824" s="34" t="s">
        <v>492</v>
      </c>
      <c r="E7824" s="29">
        <v>1999</v>
      </c>
      <c r="F7824" s="33" t="s">
        <v>1239</v>
      </c>
      <c r="G7824" s="33" t="s">
        <v>1239</v>
      </c>
      <c r="H7824" s="31" t="s">
        <v>1244</v>
      </c>
      <c r="I7824" s="39">
        <v>-10.8</v>
      </c>
      <c r="J7824" s="40">
        <v>-42.8333333333333</v>
      </c>
      <c r="K7824" s="45" t="s">
        <v>109</v>
      </c>
      <c r="L7824" s="45" t="s">
        <v>1325</v>
      </c>
      <c r="M7824" s="45" t="s">
        <v>1345</v>
      </c>
      <c r="N7824" s="41" t="s">
        <v>1241</v>
      </c>
      <c r="O7824" s="12">
        <v>1996</v>
      </c>
      <c r="P7824" s="12">
        <v>9</v>
      </c>
      <c r="Q7824" s="12">
        <v>1997</v>
      </c>
      <c r="R7824" s="12">
        <v>7</v>
      </c>
      <c r="S7824" s="29">
        <v>11</v>
      </c>
      <c r="T7824" s="29">
        <v>20</v>
      </c>
      <c r="U7824" s="29">
        <v>5</v>
      </c>
      <c r="V7824" t="s">
        <v>33</v>
      </c>
      <c r="W7824" s="29">
        <v>720</v>
      </c>
      <c r="X7824" s="29">
        <v>1</v>
      </c>
      <c r="Y7824" s="29" t="s">
        <v>21</v>
      </c>
      <c r="Z7824" s="29" t="s">
        <v>83</v>
      </c>
      <c r="AA7824" s="29" t="s">
        <v>87</v>
      </c>
      <c r="AB7824" s="29">
        <v>4</v>
      </c>
      <c r="AC7824" s="29" t="s">
        <v>1519</v>
      </c>
      <c r="AD7824" s="29" t="s">
        <v>1519</v>
      </c>
    </row>
    <row r="7825" spans="1:30" ht="15" customHeight="1" x14ac:dyDescent="0.3">
      <c r="A7825" s="29">
        <v>68</v>
      </c>
      <c r="B7825" s="29" t="s">
        <v>35</v>
      </c>
      <c r="C7825" s="30" t="s">
        <v>1238</v>
      </c>
      <c r="D7825" s="34" t="s">
        <v>492</v>
      </c>
      <c r="E7825" s="29">
        <v>1999</v>
      </c>
      <c r="F7825" s="33" t="s">
        <v>1239</v>
      </c>
      <c r="G7825" s="33" t="s">
        <v>1239</v>
      </c>
      <c r="H7825" s="31" t="s">
        <v>1244</v>
      </c>
      <c r="I7825" s="39">
        <v>-10.8</v>
      </c>
      <c r="J7825" s="40">
        <v>-42.8333333333333</v>
      </c>
      <c r="K7825" s="45" t="s">
        <v>109</v>
      </c>
      <c r="L7825" s="45" t="s">
        <v>1325</v>
      </c>
      <c r="M7825" s="45" t="s">
        <v>1345</v>
      </c>
      <c r="N7825" s="41" t="s">
        <v>1241</v>
      </c>
      <c r="O7825" s="12">
        <v>1996</v>
      </c>
      <c r="P7825" s="12">
        <v>9</v>
      </c>
      <c r="Q7825" s="12">
        <v>1997</v>
      </c>
      <c r="R7825" s="12">
        <v>7</v>
      </c>
      <c r="S7825" s="29">
        <v>11</v>
      </c>
      <c r="T7825" s="29">
        <v>20</v>
      </c>
      <c r="U7825" s="29">
        <v>5</v>
      </c>
      <c r="V7825" t="s">
        <v>33</v>
      </c>
      <c r="W7825" s="29">
        <v>720</v>
      </c>
      <c r="X7825" s="29">
        <v>1</v>
      </c>
      <c r="Y7825" s="29" t="s">
        <v>21</v>
      </c>
      <c r="Z7825" s="29" t="s">
        <v>49</v>
      </c>
      <c r="AA7825" s="29" t="s">
        <v>1242</v>
      </c>
      <c r="AB7825" s="29">
        <v>3</v>
      </c>
      <c r="AC7825" s="29" t="s">
        <v>1519</v>
      </c>
      <c r="AD7825" s="29" t="s">
        <v>1519</v>
      </c>
    </row>
    <row r="7826" spans="1:30" ht="15" customHeight="1" x14ac:dyDescent="0.3">
      <c r="A7826" s="29">
        <v>68</v>
      </c>
      <c r="B7826" s="29" t="s">
        <v>35</v>
      </c>
      <c r="C7826" s="30" t="s">
        <v>1238</v>
      </c>
      <c r="D7826" s="34" t="s">
        <v>492</v>
      </c>
      <c r="E7826" s="29">
        <v>1999</v>
      </c>
      <c r="F7826" s="33" t="s">
        <v>1239</v>
      </c>
      <c r="G7826" s="33" t="s">
        <v>1239</v>
      </c>
      <c r="H7826" s="31" t="s">
        <v>1244</v>
      </c>
      <c r="I7826" s="39">
        <v>-10.8</v>
      </c>
      <c r="J7826" s="40">
        <v>-42.8333333333333</v>
      </c>
      <c r="K7826" s="45" t="s">
        <v>109</v>
      </c>
      <c r="L7826" s="45" t="s">
        <v>1325</v>
      </c>
      <c r="M7826" s="45" t="s">
        <v>1345</v>
      </c>
      <c r="N7826" s="41" t="s">
        <v>1241</v>
      </c>
      <c r="O7826" s="12">
        <v>1996</v>
      </c>
      <c r="P7826" s="12">
        <v>9</v>
      </c>
      <c r="Q7826" s="12">
        <v>1997</v>
      </c>
      <c r="R7826" s="12">
        <v>7</v>
      </c>
      <c r="S7826" s="29">
        <v>11</v>
      </c>
      <c r="T7826" s="29">
        <v>20</v>
      </c>
      <c r="U7826" s="29">
        <v>5</v>
      </c>
      <c r="V7826" t="s">
        <v>33</v>
      </c>
      <c r="W7826" s="29">
        <v>720</v>
      </c>
      <c r="X7826" s="29">
        <v>1</v>
      </c>
      <c r="Y7826" s="29" t="s">
        <v>21</v>
      </c>
      <c r="Z7826" s="29" t="s">
        <v>49</v>
      </c>
      <c r="AA7826" s="29" t="s">
        <v>1243</v>
      </c>
      <c r="AB7826" s="29">
        <v>0</v>
      </c>
      <c r="AC7826" s="29" t="s">
        <v>1519</v>
      </c>
      <c r="AD7826" s="29" t="s">
        <v>1519</v>
      </c>
    </row>
    <row r="7827" spans="1:30" ht="15" customHeight="1" x14ac:dyDescent="0.3">
      <c r="A7827" s="29">
        <v>68</v>
      </c>
      <c r="B7827" s="29" t="s">
        <v>35</v>
      </c>
      <c r="C7827" s="30" t="s">
        <v>1238</v>
      </c>
      <c r="D7827" s="34" t="s">
        <v>492</v>
      </c>
      <c r="E7827" s="29">
        <v>1999</v>
      </c>
      <c r="F7827" s="33" t="s">
        <v>1239</v>
      </c>
      <c r="G7827" s="33" t="s">
        <v>1239</v>
      </c>
      <c r="H7827" s="31" t="s">
        <v>1244</v>
      </c>
      <c r="I7827" s="39">
        <v>-10.8</v>
      </c>
      <c r="J7827" s="40">
        <v>-42.8333333333333</v>
      </c>
      <c r="K7827" s="45" t="s">
        <v>109</v>
      </c>
      <c r="L7827" s="45" t="s">
        <v>1325</v>
      </c>
      <c r="M7827" s="45" t="s">
        <v>1345</v>
      </c>
      <c r="N7827" s="41" t="s">
        <v>1241</v>
      </c>
      <c r="O7827" s="12">
        <v>1996</v>
      </c>
      <c r="P7827" s="12">
        <v>9</v>
      </c>
      <c r="Q7827" s="12">
        <v>1997</v>
      </c>
      <c r="R7827" s="12">
        <v>7</v>
      </c>
      <c r="S7827" s="29">
        <v>11</v>
      </c>
      <c r="T7827" s="29">
        <v>20</v>
      </c>
      <c r="U7827" s="29">
        <v>5</v>
      </c>
      <c r="V7827" t="s">
        <v>33</v>
      </c>
      <c r="W7827" s="29">
        <v>720</v>
      </c>
      <c r="X7827" s="29">
        <v>1</v>
      </c>
      <c r="Y7827" s="29" t="s">
        <v>468</v>
      </c>
      <c r="Z7827" s="29" t="s">
        <v>55</v>
      </c>
      <c r="AA7827" s="29" t="s">
        <v>56</v>
      </c>
      <c r="AB7827" s="29">
        <v>17</v>
      </c>
      <c r="AC7827" s="29" t="s">
        <v>1519</v>
      </c>
      <c r="AD7827" s="29" t="s">
        <v>1519</v>
      </c>
    </row>
    <row r="7828" spans="1:30" ht="15" customHeight="1" x14ac:dyDescent="0.3">
      <c r="A7828" s="29">
        <v>68</v>
      </c>
      <c r="B7828" s="29" t="s">
        <v>35</v>
      </c>
      <c r="C7828" s="30" t="s">
        <v>1238</v>
      </c>
      <c r="D7828" s="34" t="s">
        <v>492</v>
      </c>
      <c r="E7828" s="29">
        <v>1999</v>
      </c>
      <c r="F7828" s="33" t="s">
        <v>1239</v>
      </c>
      <c r="G7828" s="33" t="s">
        <v>1239</v>
      </c>
      <c r="H7828" s="31" t="s">
        <v>1244</v>
      </c>
      <c r="I7828" s="39">
        <v>-10.8</v>
      </c>
      <c r="J7828" s="40">
        <v>-42.8333333333333</v>
      </c>
      <c r="K7828" s="45" t="s">
        <v>109</v>
      </c>
      <c r="L7828" s="45" t="s">
        <v>1325</v>
      </c>
      <c r="M7828" s="45" t="s">
        <v>1345</v>
      </c>
      <c r="N7828" s="41" t="s">
        <v>1241</v>
      </c>
      <c r="O7828" s="12">
        <v>1996</v>
      </c>
      <c r="P7828" s="12">
        <v>9</v>
      </c>
      <c r="Q7828" s="12">
        <v>1997</v>
      </c>
      <c r="R7828" s="12">
        <v>7</v>
      </c>
      <c r="S7828" s="29">
        <v>11</v>
      </c>
      <c r="T7828" s="29">
        <v>20</v>
      </c>
      <c r="U7828" s="29">
        <v>5</v>
      </c>
      <c r="V7828" t="s">
        <v>33</v>
      </c>
      <c r="W7828" s="29">
        <v>720</v>
      </c>
      <c r="X7828" s="29">
        <v>1</v>
      </c>
      <c r="Y7828" s="29" t="s">
        <v>468</v>
      </c>
      <c r="Z7828" s="29" t="s">
        <v>55</v>
      </c>
      <c r="AA7828" s="29" t="s">
        <v>62</v>
      </c>
      <c r="AB7828" s="29">
        <v>0</v>
      </c>
      <c r="AC7828" s="29" t="s">
        <v>1519</v>
      </c>
      <c r="AD7828" s="29" t="s">
        <v>1519</v>
      </c>
    </row>
    <row r="7829" spans="1:30" ht="15" customHeight="1" x14ac:dyDescent="0.3">
      <c r="A7829" s="29">
        <v>68</v>
      </c>
      <c r="B7829" s="29" t="s">
        <v>35</v>
      </c>
      <c r="C7829" s="30" t="s">
        <v>1238</v>
      </c>
      <c r="D7829" s="34" t="s">
        <v>492</v>
      </c>
      <c r="E7829" s="29">
        <v>1999</v>
      </c>
      <c r="F7829" s="33" t="s">
        <v>1239</v>
      </c>
      <c r="G7829" s="33" t="s">
        <v>1239</v>
      </c>
      <c r="H7829" s="31" t="s">
        <v>1244</v>
      </c>
      <c r="I7829" s="39">
        <v>-10.8</v>
      </c>
      <c r="J7829" s="40">
        <v>-42.8333333333333</v>
      </c>
      <c r="K7829" s="45" t="s">
        <v>109</v>
      </c>
      <c r="L7829" s="45" t="s">
        <v>1325</v>
      </c>
      <c r="M7829" s="45" t="s">
        <v>1345</v>
      </c>
      <c r="N7829" s="41" t="s">
        <v>1241</v>
      </c>
      <c r="O7829" s="12">
        <v>1996</v>
      </c>
      <c r="P7829" s="12">
        <v>9</v>
      </c>
      <c r="Q7829" s="12">
        <v>1997</v>
      </c>
      <c r="R7829" s="12">
        <v>7</v>
      </c>
      <c r="S7829" s="29">
        <v>11</v>
      </c>
      <c r="T7829" s="29">
        <v>20</v>
      </c>
      <c r="U7829" s="29">
        <v>5</v>
      </c>
      <c r="V7829" t="s">
        <v>33</v>
      </c>
      <c r="W7829" s="29">
        <v>720</v>
      </c>
      <c r="X7829" s="29">
        <v>1</v>
      </c>
      <c r="Y7829" s="29" t="s">
        <v>468</v>
      </c>
      <c r="Z7829" s="29" t="s">
        <v>55</v>
      </c>
      <c r="AA7829" s="29" t="s">
        <v>73</v>
      </c>
      <c r="AB7829" s="29">
        <v>1</v>
      </c>
      <c r="AC7829" s="29" t="s">
        <v>1519</v>
      </c>
      <c r="AD7829" s="29" t="s">
        <v>1519</v>
      </c>
    </row>
    <row r="7830" spans="1:30" ht="15" customHeight="1" x14ac:dyDescent="0.3">
      <c r="A7830" s="29">
        <v>68</v>
      </c>
      <c r="B7830" s="29" t="s">
        <v>35</v>
      </c>
      <c r="C7830" s="30" t="s">
        <v>1238</v>
      </c>
      <c r="D7830" s="34" t="s">
        <v>492</v>
      </c>
      <c r="E7830" s="29">
        <v>1999</v>
      </c>
      <c r="F7830" s="33" t="s">
        <v>1239</v>
      </c>
      <c r="G7830" s="33" t="s">
        <v>1239</v>
      </c>
      <c r="H7830" s="31" t="s">
        <v>1244</v>
      </c>
      <c r="I7830" s="39">
        <v>-10.8</v>
      </c>
      <c r="J7830" s="40">
        <v>-42.8333333333333</v>
      </c>
      <c r="K7830" s="45" t="s">
        <v>109</v>
      </c>
      <c r="L7830" s="45" t="s">
        <v>1325</v>
      </c>
      <c r="M7830" s="45" t="s">
        <v>1345</v>
      </c>
      <c r="N7830" s="41" t="s">
        <v>1241</v>
      </c>
      <c r="O7830" s="12">
        <v>1996</v>
      </c>
      <c r="P7830" s="12">
        <v>9</v>
      </c>
      <c r="Q7830" s="12">
        <v>1997</v>
      </c>
      <c r="R7830" s="12">
        <v>7</v>
      </c>
      <c r="S7830" s="29">
        <v>11</v>
      </c>
      <c r="T7830" s="29">
        <v>20</v>
      </c>
      <c r="U7830" s="29">
        <v>5</v>
      </c>
      <c r="V7830" t="s">
        <v>33</v>
      </c>
      <c r="W7830" s="29">
        <v>720</v>
      </c>
      <c r="X7830" s="29">
        <v>1</v>
      </c>
      <c r="Y7830" s="29" t="s">
        <v>468</v>
      </c>
      <c r="Z7830" s="29" t="s">
        <v>55</v>
      </c>
      <c r="AA7830" s="29" t="s">
        <v>258</v>
      </c>
      <c r="AB7830" s="29">
        <v>0</v>
      </c>
      <c r="AC7830" s="29" t="s">
        <v>1519</v>
      </c>
      <c r="AD7830" s="29" t="s">
        <v>1519</v>
      </c>
    </row>
    <row r="7831" spans="1:30" ht="15" customHeight="1" x14ac:dyDescent="0.3">
      <c r="A7831" s="29">
        <v>68</v>
      </c>
      <c r="B7831" s="29" t="s">
        <v>35</v>
      </c>
      <c r="C7831" s="30" t="s">
        <v>1238</v>
      </c>
      <c r="D7831" s="34" t="s">
        <v>492</v>
      </c>
      <c r="E7831" s="29">
        <v>1999</v>
      </c>
      <c r="F7831" s="33" t="s">
        <v>1239</v>
      </c>
      <c r="G7831" s="33" t="s">
        <v>1239</v>
      </c>
      <c r="H7831" s="31" t="s">
        <v>1244</v>
      </c>
      <c r="I7831" s="39">
        <v>-10.8</v>
      </c>
      <c r="J7831" s="40">
        <v>-42.8333333333333</v>
      </c>
      <c r="K7831" s="45" t="s">
        <v>109</v>
      </c>
      <c r="L7831" s="45" t="s">
        <v>1325</v>
      </c>
      <c r="M7831" s="45" t="s">
        <v>1345</v>
      </c>
      <c r="N7831" s="41" t="s">
        <v>1241</v>
      </c>
      <c r="O7831" s="12">
        <v>1996</v>
      </c>
      <c r="P7831" s="12">
        <v>9</v>
      </c>
      <c r="Q7831" s="12">
        <v>1997</v>
      </c>
      <c r="R7831" s="12">
        <v>7</v>
      </c>
      <c r="S7831" s="29">
        <v>11</v>
      </c>
      <c r="T7831" s="29">
        <v>20</v>
      </c>
      <c r="U7831" s="29">
        <v>5</v>
      </c>
      <c r="V7831" t="s">
        <v>33</v>
      </c>
      <c r="W7831" s="29">
        <v>720</v>
      </c>
      <c r="X7831" s="29">
        <v>1</v>
      </c>
      <c r="Y7831" s="29" t="s">
        <v>468</v>
      </c>
      <c r="Z7831" s="29" t="s">
        <v>83</v>
      </c>
      <c r="AA7831" s="29" t="s">
        <v>87</v>
      </c>
      <c r="AB7831" s="29">
        <v>0</v>
      </c>
      <c r="AC7831" s="29" t="s">
        <v>1519</v>
      </c>
      <c r="AD7831" s="29" t="s">
        <v>1519</v>
      </c>
    </row>
    <row r="7832" spans="1:30" ht="15" customHeight="1" x14ac:dyDescent="0.3">
      <c r="A7832" s="29">
        <v>68</v>
      </c>
      <c r="B7832" s="29" t="s">
        <v>35</v>
      </c>
      <c r="C7832" s="30" t="s">
        <v>1238</v>
      </c>
      <c r="D7832" s="34" t="s">
        <v>492</v>
      </c>
      <c r="E7832" s="29">
        <v>1999</v>
      </c>
      <c r="F7832" s="33" t="s">
        <v>1239</v>
      </c>
      <c r="G7832" s="33" t="s">
        <v>1239</v>
      </c>
      <c r="H7832" s="31" t="s">
        <v>1244</v>
      </c>
      <c r="I7832" s="39">
        <v>-10.8</v>
      </c>
      <c r="J7832" s="40">
        <v>-42.8333333333333</v>
      </c>
      <c r="K7832" s="45" t="s">
        <v>109</v>
      </c>
      <c r="L7832" s="45" t="s">
        <v>1325</v>
      </c>
      <c r="M7832" s="45" t="s">
        <v>1345</v>
      </c>
      <c r="N7832" s="41" t="s">
        <v>1241</v>
      </c>
      <c r="O7832" s="12">
        <v>1996</v>
      </c>
      <c r="P7832" s="12">
        <v>9</v>
      </c>
      <c r="Q7832" s="12">
        <v>1997</v>
      </c>
      <c r="R7832" s="12">
        <v>7</v>
      </c>
      <c r="S7832" s="29">
        <v>11</v>
      </c>
      <c r="T7832" s="29">
        <v>20</v>
      </c>
      <c r="U7832" s="29">
        <v>5</v>
      </c>
      <c r="V7832" t="s">
        <v>33</v>
      </c>
      <c r="W7832" s="29">
        <v>720</v>
      </c>
      <c r="X7832" s="29">
        <v>1</v>
      </c>
      <c r="Y7832" s="29" t="s">
        <v>468</v>
      </c>
      <c r="Z7832" s="29" t="s">
        <v>49</v>
      </c>
      <c r="AA7832" s="29" t="s">
        <v>1242</v>
      </c>
      <c r="AB7832" s="29">
        <v>0</v>
      </c>
      <c r="AC7832" s="29" t="s">
        <v>1519</v>
      </c>
      <c r="AD7832" s="29" t="s">
        <v>1519</v>
      </c>
    </row>
    <row r="7833" spans="1:30" ht="15" customHeight="1" x14ac:dyDescent="0.3">
      <c r="A7833" s="29">
        <v>68</v>
      </c>
      <c r="B7833" s="29" t="s">
        <v>35</v>
      </c>
      <c r="C7833" s="30" t="s">
        <v>1238</v>
      </c>
      <c r="D7833" s="34" t="s">
        <v>492</v>
      </c>
      <c r="E7833" s="29">
        <v>1999</v>
      </c>
      <c r="F7833" s="33" t="s">
        <v>1239</v>
      </c>
      <c r="G7833" s="33" t="s">
        <v>1239</v>
      </c>
      <c r="H7833" s="31" t="s">
        <v>1244</v>
      </c>
      <c r="I7833" s="39">
        <v>-10.8</v>
      </c>
      <c r="J7833" s="40">
        <v>-42.8333333333333</v>
      </c>
      <c r="K7833" s="45" t="s">
        <v>109</v>
      </c>
      <c r="L7833" s="45" t="s">
        <v>1325</v>
      </c>
      <c r="M7833" s="45" t="s">
        <v>1345</v>
      </c>
      <c r="N7833" s="41" t="s">
        <v>1241</v>
      </c>
      <c r="O7833" s="12">
        <v>1996</v>
      </c>
      <c r="P7833" s="12">
        <v>9</v>
      </c>
      <c r="Q7833" s="12">
        <v>1997</v>
      </c>
      <c r="R7833" s="12">
        <v>7</v>
      </c>
      <c r="S7833" s="29">
        <v>11</v>
      </c>
      <c r="T7833" s="29">
        <v>20</v>
      </c>
      <c r="U7833" s="29">
        <v>5</v>
      </c>
      <c r="V7833" t="s">
        <v>33</v>
      </c>
      <c r="W7833" s="29">
        <v>720</v>
      </c>
      <c r="X7833" s="29">
        <v>1</v>
      </c>
      <c r="Y7833" s="29" t="s">
        <v>468</v>
      </c>
      <c r="Z7833" s="29" t="s">
        <v>49</v>
      </c>
      <c r="AA7833" s="29" t="s">
        <v>1243</v>
      </c>
      <c r="AB7833" s="29">
        <v>0</v>
      </c>
      <c r="AC7833" s="29" t="s">
        <v>1519</v>
      </c>
      <c r="AD7833" s="29" t="s">
        <v>1519</v>
      </c>
    </row>
    <row r="7834" spans="1:30" ht="15" customHeight="1" x14ac:dyDescent="0.3">
      <c r="A7834" s="29">
        <v>68</v>
      </c>
      <c r="B7834" s="29" t="s">
        <v>35</v>
      </c>
      <c r="C7834" s="30" t="s">
        <v>1238</v>
      </c>
      <c r="D7834" s="34" t="s">
        <v>492</v>
      </c>
      <c r="E7834" s="29">
        <v>1999</v>
      </c>
      <c r="F7834" s="33" t="s">
        <v>1239</v>
      </c>
      <c r="G7834" s="33" t="s">
        <v>1239</v>
      </c>
      <c r="H7834" s="31" t="s">
        <v>1244</v>
      </c>
      <c r="I7834" s="39">
        <v>-10.8</v>
      </c>
      <c r="J7834" s="40">
        <v>-42.8333333333333</v>
      </c>
      <c r="K7834" s="45" t="s">
        <v>109</v>
      </c>
      <c r="L7834" s="45" t="s">
        <v>1325</v>
      </c>
      <c r="M7834" s="45" t="s">
        <v>1345</v>
      </c>
      <c r="N7834" s="41" t="s">
        <v>1241</v>
      </c>
      <c r="O7834" s="12">
        <v>1996</v>
      </c>
      <c r="P7834" s="12">
        <v>9</v>
      </c>
      <c r="Q7834" s="12">
        <v>1997</v>
      </c>
      <c r="R7834" s="12">
        <v>7</v>
      </c>
      <c r="S7834" s="29">
        <v>11</v>
      </c>
      <c r="T7834" s="29">
        <v>20</v>
      </c>
      <c r="U7834" s="29">
        <v>5</v>
      </c>
      <c r="V7834" t="s">
        <v>33</v>
      </c>
      <c r="W7834" s="29">
        <v>720</v>
      </c>
      <c r="X7834" s="29">
        <v>1</v>
      </c>
      <c r="Y7834" s="29" t="s">
        <v>1070</v>
      </c>
      <c r="Z7834" s="29" t="s">
        <v>55</v>
      </c>
      <c r="AA7834" s="29" t="s">
        <v>56</v>
      </c>
      <c r="AB7834" s="29">
        <v>249</v>
      </c>
      <c r="AC7834" s="29" t="s">
        <v>1519</v>
      </c>
      <c r="AD7834" s="29" t="s">
        <v>1519</v>
      </c>
    </row>
    <row r="7835" spans="1:30" ht="15" customHeight="1" x14ac:dyDescent="0.3">
      <c r="A7835" s="29">
        <v>68</v>
      </c>
      <c r="B7835" s="29" t="s">
        <v>35</v>
      </c>
      <c r="C7835" s="30" t="s">
        <v>1238</v>
      </c>
      <c r="D7835" s="34" t="s">
        <v>492</v>
      </c>
      <c r="E7835" s="29">
        <v>1999</v>
      </c>
      <c r="F7835" s="33" t="s">
        <v>1239</v>
      </c>
      <c r="G7835" s="33" t="s">
        <v>1239</v>
      </c>
      <c r="H7835" s="31" t="s">
        <v>1244</v>
      </c>
      <c r="I7835" s="39">
        <v>-10.8</v>
      </c>
      <c r="J7835" s="40">
        <v>-42.8333333333333</v>
      </c>
      <c r="K7835" s="45" t="s">
        <v>109</v>
      </c>
      <c r="L7835" s="45" t="s">
        <v>1325</v>
      </c>
      <c r="M7835" s="45" t="s">
        <v>1345</v>
      </c>
      <c r="N7835" s="41" t="s">
        <v>1241</v>
      </c>
      <c r="O7835" s="12">
        <v>1996</v>
      </c>
      <c r="P7835" s="12">
        <v>9</v>
      </c>
      <c r="Q7835" s="12">
        <v>1997</v>
      </c>
      <c r="R7835" s="12">
        <v>7</v>
      </c>
      <c r="S7835" s="29">
        <v>11</v>
      </c>
      <c r="T7835" s="29">
        <v>20</v>
      </c>
      <c r="U7835" s="29">
        <v>5</v>
      </c>
      <c r="V7835" t="s">
        <v>33</v>
      </c>
      <c r="W7835" s="29">
        <v>720</v>
      </c>
      <c r="X7835" s="29">
        <v>1</v>
      </c>
      <c r="Y7835" s="29" t="s">
        <v>1070</v>
      </c>
      <c r="Z7835" s="29" t="s">
        <v>55</v>
      </c>
      <c r="AA7835" s="29" t="s">
        <v>62</v>
      </c>
      <c r="AB7835" s="29">
        <v>162</v>
      </c>
      <c r="AC7835" s="29" t="s">
        <v>1519</v>
      </c>
      <c r="AD7835" s="29" t="s">
        <v>1519</v>
      </c>
    </row>
    <row r="7836" spans="1:30" ht="15" customHeight="1" x14ac:dyDescent="0.3">
      <c r="A7836" s="29">
        <v>68</v>
      </c>
      <c r="B7836" s="29" t="s">
        <v>35</v>
      </c>
      <c r="C7836" s="30" t="s">
        <v>1238</v>
      </c>
      <c r="D7836" s="34" t="s">
        <v>492</v>
      </c>
      <c r="E7836" s="29">
        <v>1999</v>
      </c>
      <c r="F7836" s="33" t="s">
        <v>1239</v>
      </c>
      <c r="G7836" s="33" t="s">
        <v>1239</v>
      </c>
      <c r="H7836" s="31" t="s">
        <v>1244</v>
      </c>
      <c r="I7836" s="39">
        <v>-10.8</v>
      </c>
      <c r="J7836" s="40">
        <v>-42.8333333333333</v>
      </c>
      <c r="K7836" s="45" t="s">
        <v>109</v>
      </c>
      <c r="L7836" s="45" t="s">
        <v>1325</v>
      </c>
      <c r="M7836" s="45" t="s">
        <v>1345</v>
      </c>
      <c r="N7836" s="41" t="s">
        <v>1241</v>
      </c>
      <c r="O7836" s="12">
        <v>1996</v>
      </c>
      <c r="P7836" s="12">
        <v>9</v>
      </c>
      <c r="Q7836" s="12">
        <v>1997</v>
      </c>
      <c r="R7836" s="12">
        <v>7</v>
      </c>
      <c r="S7836" s="29">
        <v>11</v>
      </c>
      <c r="T7836" s="29">
        <v>20</v>
      </c>
      <c r="U7836" s="29">
        <v>5</v>
      </c>
      <c r="V7836" t="s">
        <v>33</v>
      </c>
      <c r="W7836" s="29">
        <v>720</v>
      </c>
      <c r="X7836" s="29">
        <v>1</v>
      </c>
      <c r="Y7836" s="29" t="s">
        <v>1070</v>
      </c>
      <c r="Z7836" s="29" t="s">
        <v>55</v>
      </c>
      <c r="AA7836" s="29" t="s">
        <v>73</v>
      </c>
      <c r="AB7836" s="29">
        <v>7</v>
      </c>
      <c r="AC7836" s="29" t="s">
        <v>1519</v>
      </c>
      <c r="AD7836" s="29" t="s">
        <v>1519</v>
      </c>
    </row>
    <row r="7837" spans="1:30" ht="15" customHeight="1" x14ac:dyDescent="0.3">
      <c r="A7837" s="29">
        <v>68</v>
      </c>
      <c r="B7837" s="29" t="s">
        <v>35</v>
      </c>
      <c r="C7837" s="30" t="s">
        <v>1238</v>
      </c>
      <c r="D7837" s="34" t="s">
        <v>492</v>
      </c>
      <c r="E7837" s="29">
        <v>1999</v>
      </c>
      <c r="F7837" s="33" t="s">
        <v>1239</v>
      </c>
      <c r="G7837" s="33" t="s">
        <v>1239</v>
      </c>
      <c r="H7837" s="31" t="s">
        <v>1244</v>
      </c>
      <c r="I7837" s="39">
        <v>-10.8</v>
      </c>
      <c r="J7837" s="40">
        <v>-42.8333333333333</v>
      </c>
      <c r="K7837" s="45" t="s">
        <v>109</v>
      </c>
      <c r="L7837" s="45" t="s">
        <v>1325</v>
      </c>
      <c r="M7837" s="45" t="s">
        <v>1345</v>
      </c>
      <c r="N7837" s="41" t="s">
        <v>1241</v>
      </c>
      <c r="O7837" s="12">
        <v>1996</v>
      </c>
      <c r="P7837" s="12">
        <v>9</v>
      </c>
      <c r="Q7837" s="12">
        <v>1997</v>
      </c>
      <c r="R7837" s="12">
        <v>7</v>
      </c>
      <c r="S7837" s="29">
        <v>11</v>
      </c>
      <c r="T7837" s="29">
        <v>20</v>
      </c>
      <c r="U7837" s="29">
        <v>5</v>
      </c>
      <c r="V7837" t="s">
        <v>33</v>
      </c>
      <c r="W7837" s="29">
        <v>720</v>
      </c>
      <c r="X7837" s="29">
        <v>1</v>
      </c>
      <c r="Y7837" s="29" t="s">
        <v>1070</v>
      </c>
      <c r="Z7837" s="29" t="s">
        <v>55</v>
      </c>
      <c r="AA7837" s="29" t="s">
        <v>258</v>
      </c>
      <c r="AB7837" s="29">
        <v>1</v>
      </c>
      <c r="AC7837" s="29" t="s">
        <v>1519</v>
      </c>
      <c r="AD7837" s="29" t="s">
        <v>1519</v>
      </c>
    </row>
    <row r="7838" spans="1:30" ht="15" customHeight="1" x14ac:dyDescent="0.3">
      <c r="A7838" s="29">
        <v>68</v>
      </c>
      <c r="B7838" s="29" t="s">
        <v>35</v>
      </c>
      <c r="C7838" s="30" t="s">
        <v>1238</v>
      </c>
      <c r="D7838" s="34" t="s">
        <v>492</v>
      </c>
      <c r="E7838" s="29">
        <v>1999</v>
      </c>
      <c r="F7838" s="33" t="s">
        <v>1239</v>
      </c>
      <c r="G7838" s="33" t="s">
        <v>1239</v>
      </c>
      <c r="H7838" s="31" t="s">
        <v>1244</v>
      </c>
      <c r="I7838" s="39">
        <v>-10.8</v>
      </c>
      <c r="J7838" s="40">
        <v>-42.8333333333333</v>
      </c>
      <c r="K7838" s="45" t="s">
        <v>109</v>
      </c>
      <c r="L7838" s="45" t="s">
        <v>1325</v>
      </c>
      <c r="M7838" s="45" t="s">
        <v>1345</v>
      </c>
      <c r="N7838" s="41" t="s">
        <v>1241</v>
      </c>
      <c r="O7838" s="12">
        <v>1996</v>
      </c>
      <c r="P7838" s="12">
        <v>9</v>
      </c>
      <c r="Q7838" s="12">
        <v>1997</v>
      </c>
      <c r="R7838" s="12">
        <v>7</v>
      </c>
      <c r="S7838" s="29">
        <v>11</v>
      </c>
      <c r="T7838" s="29">
        <v>20</v>
      </c>
      <c r="U7838" s="29">
        <v>5</v>
      </c>
      <c r="V7838" t="s">
        <v>33</v>
      </c>
      <c r="W7838" s="29">
        <v>720</v>
      </c>
      <c r="X7838" s="29">
        <v>1</v>
      </c>
      <c r="Y7838" s="29" t="s">
        <v>1070</v>
      </c>
      <c r="Z7838" s="29" t="s">
        <v>83</v>
      </c>
      <c r="AA7838" s="29" t="s">
        <v>87</v>
      </c>
      <c r="AB7838" s="29">
        <v>78</v>
      </c>
      <c r="AC7838" s="29" t="s">
        <v>1519</v>
      </c>
      <c r="AD7838" s="29" t="s">
        <v>1519</v>
      </c>
    </row>
    <row r="7839" spans="1:30" ht="15" customHeight="1" x14ac:dyDescent="0.3">
      <c r="A7839" s="29">
        <v>68</v>
      </c>
      <c r="B7839" s="29" t="s">
        <v>35</v>
      </c>
      <c r="C7839" s="30" t="s">
        <v>1238</v>
      </c>
      <c r="D7839" s="34" t="s">
        <v>492</v>
      </c>
      <c r="E7839" s="29">
        <v>1999</v>
      </c>
      <c r="F7839" s="33" t="s">
        <v>1239</v>
      </c>
      <c r="G7839" s="33" t="s">
        <v>1239</v>
      </c>
      <c r="H7839" s="31" t="s">
        <v>1244</v>
      </c>
      <c r="I7839" s="39">
        <v>-10.8</v>
      </c>
      <c r="J7839" s="40">
        <v>-42.8333333333333</v>
      </c>
      <c r="K7839" s="45" t="s">
        <v>109</v>
      </c>
      <c r="L7839" s="45" t="s">
        <v>1325</v>
      </c>
      <c r="M7839" s="45" t="s">
        <v>1345</v>
      </c>
      <c r="N7839" s="41" t="s">
        <v>1241</v>
      </c>
      <c r="O7839" s="12">
        <v>1996</v>
      </c>
      <c r="P7839" s="12">
        <v>9</v>
      </c>
      <c r="Q7839" s="12">
        <v>1997</v>
      </c>
      <c r="R7839" s="12">
        <v>7</v>
      </c>
      <c r="S7839" s="29">
        <v>11</v>
      </c>
      <c r="T7839" s="29">
        <v>20</v>
      </c>
      <c r="U7839" s="29">
        <v>5</v>
      </c>
      <c r="V7839" t="s">
        <v>33</v>
      </c>
      <c r="W7839" s="29">
        <v>720</v>
      </c>
      <c r="X7839" s="29">
        <v>1</v>
      </c>
      <c r="Y7839" s="29" t="s">
        <v>1070</v>
      </c>
      <c r="Z7839" s="29" t="s">
        <v>49</v>
      </c>
      <c r="AA7839" s="29" t="s">
        <v>1242</v>
      </c>
      <c r="AB7839" s="29">
        <v>2</v>
      </c>
      <c r="AC7839" s="29" t="s">
        <v>1519</v>
      </c>
      <c r="AD7839" s="29" t="s">
        <v>1519</v>
      </c>
    </row>
    <row r="7840" spans="1:30" ht="15" customHeight="1" x14ac:dyDescent="0.3">
      <c r="A7840" s="29">
        <v>68</v>
      </c>
      <c r="B7840" s="29" t="s">
        <v>35</v>
      </c>
      <c r="C7840" s="30" t="s">
        <v>1238</v>
      </c>
      <c r="D7840" s="34" t="s">
        <v>492</v>
      </c>
      <c r="E7840" s="29">
        <v>1999</v>
      </c>
      <c r="F7840" s="33" t="s">
        <v>1239</v>
      </c>
      <c r="G7840" s="33" t="s">
        <v>1239</v>
      </c>
      <c r="H7840" s="31" t="s">
        <v>1244</v>
      </c>
      <c r="I7840" s="39">
        <v>-10.8</v>
      </c>
      <c r="J7840" s="40">
        <v>-42.8333333333333</v>
      </c>
      <c r="K7840" s="45" t="s">
        <v>109</v>
      </c>
      <c r="L7840" s="45" t="s">
        <v>1325</v>
      </c>
      <c r="M7840" s="45" t="s">
        <v>1345</v>
      </c>
      <c r="N7840" s="41" t="s">
        <v>1241</v>
      </c>
      <c r="O7840" s="12">
        <v>1996</v>
      </c>
      <c r="P7840" s="12">
        <v>9</v>
      </c>
      <c r="Q7840" s="12">
        <v>1997</v>
      </c>
      <c r="R7840" s="12">
        <v>7</v>
      </c>
      <c r="S7840" s="29">
        <v>11</v>
      </c>
      <c r="T7840" s="29">
        <v>20</v>
      </c>
      <c r="U7840" s="29">
        <v>5</v>
      </c>
      <c r="V7840" t="s">
        <v>33</v>
      </c>
      <c r="W7840" s="29">
        <v>720</v>
      </c>
      <c r="X7840" s="29">
        <v>1</v>
      </c>
      <c r="Y7840" s="29" t="s">
        <v>1070</v>
      </c>
      <c r="Z7840" s="29" t="s">
        <v>49</v>
      </c>
      <c r="AA7840" s="29" t="s">
        <v>1243</v>
      </c>
      <c r="AB7840" s="29">
        <v>1</v>
      </c>
      <c r="AC7840" s="29" t="s">
        <v>1519</v>
      </c>
      <c r="AD7840" s="29" t="s">
        <v>1519</v>
      </c>
    </row>
    <row r="7841" spans="1:30" ht="15" customHeight="1" x14ac:dyDescent="0.3">
      <c r="A7841" s="29">
        <v>68</v>
      </c>
      <c r="B7841" s="29" t="s">
        <v>35</v>
      </c>
      <c r="C7841" s="30" t="s">
        <v>1238</v>
      </c>
      <c r="D7841" s="34" t="s">
        <v>492</v>
      </c>
      <c r="E7841" s="29">
        <v>1999</v>
      </c>
      <c r="F7841" s="33" t="s">
        <v>1239</v>
      </c>
      <c r="G7841" s="33" t="s">
        <v>1239</v>
      </c>
      <c r="H7841" s="31" t="s">
        <v>1244</v>
      </c>
      <c r="I7841" s="39">
        <v>-10.8</v>
      </c>
      <c r="J7841" s="40">
        <v>-42.8333333333333</v>
      </c>
      <c r="K7841" s="45" t="s">
        <v>109</v>
      </c>
      <c r="L7841" s="45" t="s">
        <v>1325</v>
      </c>
      <c r="M7841" s="45" t="s">
        <v>1345</v>
      </c>
      <c r="N7841" s="41" t="s">
        <v>1241</v>
      </c>
      <c r="O7841" s="12">
        <v>1996</v>
      </c>
      <c r="P7841" s="12">
        <v>9</v>
      </c>
      <c r="Q7841" s="12">
        <v>1997</v>
      </c>
      <c r="R7841" s="12">
        <v>7</v>
      </c>
      <c r="S7841" s="29">
        <v>11</v>
      </c>
      <c r="T7841" s="29">
        <v>20</v>
      </c>
      <c r="U7841" s="29">
        <v>5</v>
      </c>
      <c r="V7841" t="s">
        <v>33</v>
      </c>
      <c r="W7841" s="29">
        <v>720</v>
      </c>
      <c r="X7841" s="29">
        <v>1</v>
      </c>
      <c r="Y7841" s="29" t="s">
        <v>20</v>
      </c>
      <c r="Z7841" s="29" t="s">
        <v>55</v>
      </c>
      <c r="AA7841" s="29" t="s">
        <v>56</v>
      </c>
      <c r="AB7841" s="29">
        <v>2</v>
      </c>
      <c r="AC7841" s="29" t="s">
        <v>1519</v>
      </c>
      <c r="AD7841" s="29" t="s">
        <v>1519</v>
      </c>
    </row>
    <row r="7842" spans="1:30" ht="15" customHeight="1" x14ac:dyDescent="0.3">
      <c r="A7842" s="29">
        <v>68</v>
      </c>
      <c r="B7842" s="29" t="s">
        <v>35</v>
      </c>
      <c r="C7842" s="30" t="s">
        <v>1238</v>
      </c>
      <c r="D7842" s="34" t="s">
        <v>492</v>
      </c>
      <c r="E7842" s="29">
        <v>1999</v>
      </c>
      <c r="F7842" s="33" t="s">
        <v>1239</v>
      </c>
      <c r="G7842" s="33" t="s">
        <v>1239</v>
      </c>
      <c r="H7842" s="31" t="s">
        <v>1244</v>
      </c>
      <c r="I7842" s="39">
        <v>-10.8</v>
      </c>
      <c r="J7842" s="40">
        <v>-42.8333333333333</v>
      </c>
      <c r="K7842" s="45" t="s">
        <v>109</v>
      </c>
      <c r="L7842" s="45" t="s">
        <v>1325</v>
      </c>
      <c r="M7842" s="45" t="s">
        <v>1345</v>
      </c>
      <c r="N7842" s="41" t="s">
        <v>1241</v>
      </c>
      <c r="O7842" s="12">
        <v>1996</v>
      </c>
      <c r="P7842" s="12">
        <v>9</v>
      </c>
      <c r="Q7842" s="12">
        <v>1997</v>
      </c>
      <c r="R7842" s="12">
        <v>7</v>
      </c>
      <c r="S7842" s="29">
        <v>11</v>
      </c>
      <c r="T7842" s="29">
        <v>20</v>
      </c>
      <c r="U7842" s="29">
        <v>5</v>
      </c>
      <c r="V7842" t="s">
        <v>33</v>
      </c>
      <c r="W7842" s="29">
        <v>720</v>
      </c>
      <c r="X7842" s="29">
        <v>1</v>
      </c>
      <c r="Y7842" s="29" t="s">
        <v>20</v>
      </c>
      <c r="Z7842" s="29" t="s">
        <v>55</v>
      </c>
      <c r="AA7842" s="29" t="s">
        <v>62</v>
      </c>
      <c r="AB7842" s="29">
        <v>0</v>
      </c>
      <c r="AC7842" s="29" t="s">
        <v>1519</v>
      </c>
      <c r="AD7842" s="29" t="s">
        <v>1519</v>
      </c>
    </row>
    <row r="7843" spans="1:30" ht="15" customHeight="1" x14ac:dyDescent="0.3">
      <c r="A7843" s="29">
        <v>68</v>
      </c>
      <c r="B7843" s="29" t="s">
        <v>35</v>
      </c>
      <c r="C7843" s="30" t="s">
        <v>1238</v>
      </c>
      <c r="D7843" s="34" t="s">
        <v>492</v>
      </c>
      <c r="E7843" s="29">
        <v>1999</v>
      </c>
      <c r="F7843" s="33" t="s">
        <v>1239</v>
      </c>
      <c r="G7843" s="33" t="s">
        <v>1239</v>
      </c>
      <c r="H7843" s="31" t="s">
        <v>1244</v>
      </c>
      <c r="I7843" s="39">
        <v>-10.8</v>
      </c>
      <c r="J7843" s="40">
        <v>-42.8333333333333</v>
      </c>
      <c r="K7843" s="45" t="s">
        <v>109</v>
      </c>
      <c r="L7843" s="45" t="s">
        <v>1325</v>
      </c>
      <c r="M7843" s="45" t="s">
        <v>1345</v>
      </c>
      <c r="N7843" s="41" t="s">
        <v>1241</v>
      </c>
      <c r="O7843" s="12">
        <v>1996</v>
      </c>
      <c r="P7843" s="12">
        <v>9</v>
      </c>
      <c r="Q7843" s="12">
        <v>1997</v>
      </c>
      <c r="R7843" s="12">
        <v>7</v>
      </c>
      <c r="S7843" s="29">
        <v>11</v>
      </c>
      <c r="T7843" s="29">
        <v>20</v>
      </c>
      <c r="U7843" s="29">
        <v>5</v>
      </c>
      <c r="V7843" t="s">
        <v>33</v>
      </c>
      <c r="W7843" s="29">
        <v>720</v>
      </c>
      <c r="X7843" s="29">
        <v>1</v>
      </c>
      <c r="Y7843" s="29" t="s">
        <v>20</v>
      </c>
      <c r="Z7843" s="29" t="s">
        <v>55</v>
      </c>
      <c r="AA7843" s="29" t="s">
        <v>73</v>
      </c>
      <c r="AB7843" s="29">
        <v>0</v>
      </c>
      <c r="AC7843" s="29" t="s">
        <v>1519</v>
      </c>
      <c r="AD7843" s="29" t="s">
        <v>1519</v>
      </c>
    </row>
    <row r="7844" spans="1:30" ht="15" customHeight="1" x14ac:dyDescent="0.3">
      <c r="A7844" s="29">
        <v>68</v>
      </c>
      <c r="B7844" s="29" t="s">
        <v>35</v>
      </c>
      <c r="C7844" s="30" t="s">
        <v>1238</v>
      </c>
      <c r="D7844" s="34" t="s">
        <v>492</v>
      </c>
      <c r="E7844" s="29">
        <v>1999</v>
      </c>
      <c r="F7844" s="33" t="s">
        <v>1239</v>
      </c>
      <c r="G7844" s="33" t="s">
        <v>1239</v>
      </c>
      <c r="H7844" s="31" t="s">
        <v>1244</v>
      </c>
      <c r="I7844" s="39">
        <v>-10.8</v>
      </c>
      <c r="J7844" s="40">
        <v>-42.8333333333333</v>
      </c>
      <c r="K7844" s="45" t="s">
        <v>109</v>
      </c>
      <c r="L7844" s="45" t="s">
        <v>1325</v>
      </c>
      <c r="M7844" s="45" t="s">
        <v>1345</v>
      </c>
      <c r="N7844" s="41" t="s">
        <v>1241</v>
      </c>
      <c r="O7844" s="12">
        <v>1996</v>
      </c>
      <c r="P7844" s="12">
        <v>9</v>
      </c>
      <c r="Q7844" s="12">
        <v>1997</v>
      </c>
      <c r="R7844" s="12">
        <v>7</v>
      </c>
      <c r="S7844" s="29">
        <v>11</v>
      </c>
      <c r="T7844" s="29">
        <v>20</v>
      </c>
      <c r="U7844" s="29">
        <v>5</v>
      </c>
      <c r="V7844" t="s">
        <v>33</v>
      </c>
      <c r="W7844" s="29">
        <v>720</v>
      </c>
      <c r="X7844" s="29">
        <v>1</v>
      </c>
      <c r="Y7844" s="29" t="s">
        <v>20</v>
      </c>
      <c r="Z7844" s="29" t="s">
        <v>55</v>
      </c>
      <c r="AA7844" s="29" t="s">
        <v>258</v>
      </c>
      <c r="AB7844" s="29">
        <v>0</v>
      </c>
      <c r="AC7844" s="29" t="s">
        <v>1519</v>
      </c>
      <c r="AD7844" s="29" t="s">
        <v>1519</v>
      </c>
    </row>
    <row r="7845" spans="1:30" ht="15" customHeight="1" x14ac:dyDescent="0.3">
      <c r="A7845" s="29">
        <v>68</v>
      </c>
      <c r="B7845" s="29" t="s">
        <v>35</v>
      </c>
      <c r="C7845" s="30" t="s">
        <v>1238</v>
      </c>
      <c r="D7845" s="34" t="s">
        <v>492</v>
      </c>
      <c r="E7845" s="29">
        <v>1999</v>
      </c>
      <c r="F7845" s="33" t="s">
        <v>1239</v>
      </c>
      <c r="G7845" s="33" t="s">
        <v>1239</v>
      </c>
      <c r="H7845" s="31" t="s">
        <v>1244</v>
      </c>
      <c r="I7845" s="39">
        <v>-10.8</v>
      </c>
      <c r="J7845" s="40">
        <v>-42.8333333333333</v>
      </c>
      <c r="K7845" s="45" t="s">
        <v>109</v>
      </c>
      <c r="L7845" s="45" t="s">
        <v>1325</v>
      </c>
      <c r="M7845" s="45" t="s">
        <v>1345</v>
      </c>
      <c r="N7845" s="41" t="s">
        <v>1241</v>
      </c>
      <c r="O7845" s="12">
        <v>1996</v>
      </c>
      <c r="P7845" s="12">
        <v>9</v>
      </c>
      <c r="Q7845" s="12">
        <v>1997</v>
      </c>
      <c r="R7845" s="12">
        <v>7</v>
      </c>
      <c r="S7845" s="29">
        <v>11</v>
      </c>
      <c r="T7845" s="29">
        <v>20</v>
      </c>
      <c r="U7845" s="29">
        <v>5</v>
      </c>
      <c r="V7845" t="s">
        <v>33</v>
      </c>
      <c r="W7845" s="29">
        <v>720</v>
      </c>
      <c r="X7845" s="29">
        <v>1</v>
      </c>
      <c r="Y7845" s="29" t="s">
        <v>20</v>
      </c>
      <c r="Z7845" s="29" t="s">
        <v>83</v>
      </c>
      <c r="AA7845" s="29" t="s">
        <v>87</v>
      </c>
      <c r="AB7845" s="29">
        <v>0</v>
      </c>
      <c r="AC7845" s="29" t="s">
        <v>1519</v>
      </c>
      <c r="AD7845" s="29" t="s">
        <v>1519</v>
      </c>
    </row>
    <row r="7846" spans="1:30" ht="15" customHeight="1" x14ac:dyDescent="0.3">
      <c r="A7846" s="29">
        <v>68</v>
      </c>
      <c r="B7846" s="29" t="s">
        <v>35</v>
      </c>
      <c r="C7846" s="30" t="s">
        <v>1238</v>
      </c>
      <c r="D7846" s="34" t="s">
        <v>492</v>
      </c>
      <c r="E7846" s="29">
        <v>1999</v>
      </c>
      <c r="F7846" s="33" t="s">
        <v>1239</v>
      </c>
      <c r="G7846" s="33" t="s">
        <v>1239</v>
      </c>
      <c r="H7846" s="31" t="s">
        <v>1244</v>
      </c>
      <c r="I7846" s="39">
        <v>-10.8</v>
      </c>
      <c r="J7846" s="40">
        <v>-42.8333333333333</v>
      </c>
      <c r="K7846" s="45" t="s">
        <v>109</v>
      </c>
      <c r="L7846" s="45" t="s">
        <v>1325</v>
      </c>
      <c r="M7846" s="45" t="s">
        <v>1345</v>
      </c>
      <c r="N7846" s="41" t="s">
        <v>1241</v>
      </c>
      <c r="O7846" s="12">
        <v>1996</v>
      </c>
      <c r="P7846" s="12">
        <v>9</v>
      </c>
      <c r="Q7846" s="12">
        <v>1997</v>
      </c>
      <c r="R7846" s="12">
        <v>7</v>
      </c>
      <c r="S7846" s="29">
        <v>11</v>
      </c>
      <c r="T7846" s="29">
        <v>20</v>
      </c>
      <c r="U7846" s="29">
        <v>5</v>
      </c>
      <c r="V7846" t="s">
        <v>33</v>
      </c>
      <c r="W7846" s="29">
        <v>720</v>
      </c>
      <c r="X7846" s="29">
        <v>1</v>
      </c>
      <c r="Y7846" s="29" t="s">
        <v>20</v>
      </c>
      <c r="Z7846" s="29" t="s">
        <v>49</v>
      </c>
      <c r="AA7846" s="29" t="s">
        <v>1242</v>
      </c>
      <c r="AB7846" s="29">
        <v>0</v>
      </c>
      <c r="AC7846" s="29" t="s">
        <v>1519</v>
      </c>
      <c r="AD7846" s="29" t="s">
        <v>1519</v>
      </c>
    </row>
    <row r="7847" spans="1:30" ht="15" customHeight="1" x14ac:dyDescent="0.3">
      <c r="A7847" s="29">
        <v>68</v>
      </c>
      <c r="B7847" s="29" t="s">
        <v>35</v>
      </c>
      <c r="C7847" s="30" t="s">
        <v>1238</v>
      </c>
      <c r="D7847" s="34" t="s">
        <v>492</v>
      </c>
      <c r="E7847" s="29">
        <v>1999</v>
      </c>
      <c r="F7847" s="33" t="s">
        <v>1239</v>
      </c>
      <c r="G7847" s="33" t="s">
        <v>1239</v>
      </c>
      <c r="H7847" s="31" t="s">
        <v>1244</v>
      </c>
      <c r="I7847" s="39">
        <v>-10.8</v>
      </c>
      <c r="J7847" s="40">
        <v>-42.8333333333333</v>
      </c>
      <c r="K7847" s="45" t="s">
        <v>109</v>
      </c>
      <c r="L7847" s="45" t="s">
        <v>1325</v>
      </c>
      <c r="M7847" s="45" t="s">
        <v>1345</v>
      </c>
      <c r="N7847" s="41" t="s">
        <v>1241</v>
      </c>
      <c r="O7847" s="12">
        <v>1996</v>
      </c>
      <c r="P7847" s="12">
        <v>9</v>
      </c>
      <c r="Q7847" s="12">
        <v>1997</v>
      </c>
      <c r="R7847" s="12">
        <v>7</v>
      </c>
      <c r="S7847" s="29">
        <v>11</v>
      </c>
      <c r="T7847" s="29">
        <v>20</v>
      </c>
      <c r="U7847" s="29">
        <v>5</v>
      </c>
      <c r="V7847" t="s">
        <v>33</v>
      </c>
      <c r="W7847" s="29">
        <v>720</v>
      </c>
      <c r="X7847" s="29">
        <v>1</v>
      </c>
      <c r="Y7847" s="29" t="s">
        <v>20</v>
      </c>
      <c r="Z7847" s="29" t="s">
        <v>49</v>
      </c>
      <c r="AA7847" s="29" t="s">
        <v>1243</v>
      </c>
      <c r="AB7847" s="29">
        <v>0</v>
      </c>
      <c r="AC7847" s="29" t="s">
        <v>1519</v>
      </c>
      <c r="AD7847" s="29" t="s">
        <v>1519</v>
      </c>
    </row>
    <row r="7848" spans="1:30" ht="15" customHeight="1" x14ac:dyDescent="0.3">
      <c r="A7848" s="29">
        <v>68</v>
      </c>
      <c r="B7848" s="29" t="s">
        <v>35</v>
      </c>
      <c r="C7848" s="30" t="s">
        <v>1238</v>
      </c>
      <c r="D7848" s="34" t="s">
        <v>492</v>
      </c>
      <c r="E7848" s="29">
        <v>1999</v>
      </c>
      <c r="F7848" s="33" t="s">
        <v>1239</v>
      </c>
      <c r="G7848" s="33" t="s">
        <v>1239</v>
      </c>
      <c r="H7848" s="31" t="s">
        <v>1244</v>
      </c>
      <c r="I7848" s="39">
        <v>-10.8</v>
      </c>
      <c r="J7848" s="40">
        <v>-42.8333333333333</v>
      </c>
      <c r="K7848" s="45" t="s">
        <v>109</v>
      </c>
      <c r="L7848" s="45" t="s">
        <v>1325</v>
      </c>
      <c r="M7848" s="45" t="s">
        <v>1345</v>
      </c>
      <c r="N7848" s="41" t="s">
        <v>1241</v>
      </c>
      <c r="O7848" s="12">
        <v>1996</v>
      </c>
      <c r="P7848" s="12">
        <v>9</v>
      </c>
      <c r="Q7848" s="12">
        <v>1997</v>
      </c>
      <c r="R7848" s="12">
        <v>7</v>
      </c>
      <c r="S7848" s="29">
        <v>11</v>
      </c>
      <c r="T7848" s="29">
        <v>20</v>
      </c>
      <c r="U7848" s="29">
        <v>5</v>
      </c>
      <c r="V7848" t="s">
        <v>33</v>
      </c>
      <c r="W7848" s="29">
        <v>720</v>
      </c>
      <c r="X7848" s="29">
        <v>1</v>
      </c>
      <c r="Y7848" s="29" t="s">
        <v>603</v>
      </c>
      <c r="Z7848" s="29" t="s">
        <v>55</v>
      </c>
      <c r="AA7848" s="29" t="s">
        <v>56</v>
      </c>
      <c r="AB7848" s="29">
        <v>0</v>
      </c>
      <c r="AC7848" s="29" t="s">
        <v>1519</v>
      </c>
      <c r="AD7848" s="29" t="s">
        <v>1519</v>
      </c>
    </row>
    <row r="7849" spans="1:30" ht="15" customHeight="1" x14ac:dyDescent="0.3">
      <c r="A7849" s="29">
        <v>68</v>
      </c>
      <c r="B7849" s="29" t="s">
        <v>35</v>
      </c>
      <c r="C7849" s="30" t="s">
        <v>1238</v>
      </c>
      <c r="D7849" s="34" t="s">
        <v>492</v>
      </c>
      <c r="E7849" s="29">
        <v>1999</v>
      </c>
      <c r="F7849" s="33" t="s">
        <v>1239</v>
      </c>
      <c r="G7849" s="33" t="s">
        <v>1239</v>
      </c>
      <c r="H7849" s="31" t="s">
        <v>1244</v>
      </c>
      <c r="I7849" s="39">
        <v>-10.8</v>
      </c>
      <c r="J7849" s="40">
        <v>-42.8333333333333</v>
      </c>
      <c r="K7849" s="45" t="s">
        <v>109</v>
      </c>
      <c r="L7849" s="45" t="s">
        <v>1325</v>
      </c>
      <c r="M7849" s="45" t="s">
        <v>1345</v>
      </c>
      <c r="N7849" s="41" t="s">
        <v>1241</v>
      </c>
      <c r="O7849" s="12">
        <v>1996</v>
      </c>
      <c r="P7849" s="12">
        <v>9</v>
      </c>
      <c r="Q7849" s="12">
        <v>1997</v>
      </c>
      <c r="R7849" s="12">
        <v>7</v>
      </c>
      <c r="S7849" s="29">
        <v>11</v>
      </c>
      <c r="T7849" s="29">
        <v>20</v>
      </c>
      <c r="U7849" s="29">
        <v>5</v>
      </c>
      <c r="V7849" t="s">
        <v>33</v>
      </c>
      <c r="W7849" s="29">
        <v>720</v>
      </c>
      <c r="X7849" s="29">
        <v>1</v>
      </c>
      <c r="Y7849" s="29" t="s">
        <v>603</v>
      </c>
      <c r="Z7849" s="29" t="s">
        <v>55</v>
      </c>
      <c r="AA7849" s="29" t="s">
        <v>62</v>
      </c>
      <c r="AB7849" s="29">
        <v>0</v>
      </c>
      <c r="AC7849" s="29" t="s">
        <v>1519</v>
      </c>
      <c r="AD7849" s="29" t="s">
        <v>1519</v>
      </c>
    </row>
    <row r="7850" spans="1:30" ht="15" customHeight="1" x14ac:dyDescent="0.3">
      <c r="A7850" s="29">
        <v>68</v>
      </c>
      <c r="B7850" s="29" t="s">
        <v>35</v>
      </c>
      <c r="C7850" s="30" t="s">
        <v>1238</v>
      </c>
      <c r="D7850" s="34" t="s">
        <v>492</v>
      </c>
      <c r="E7850" s="29">
        <v>1999</v>
      </c>
      <c r="F7850" s="33" t="s">
        <v>1239</v>
      </c>
      <c r="G7850" s="33" t="s">
        <v>1239</v>
      </c>
      <c r="H7850" s="31" t="s">
        <v>1244</v>
      </c>
      <c r="I7850" s="39">
        <v>-10.8</v>
      </c>
      <c r="J7850" s="40">
        <v>-42.8333333333333</v>
      </c>
      <c r="K7850" s="45" t="s">
        <v>109</v>
      </c>
      <c r="L7850" s="45" t="s">
        <v>1325</v>
      </c>
      <c r="M7850" s="45" t="s">
        <v>1345</v>
      </c>
      <c r="N7850" s="41" t="s">
        <v>1241</v>
      </c>
      <c r="O7850" s="12">
        <v>1996</v>
      </c>
      <c r="P7850" s="12">
        <v>9</v>
      </c>
      <c r="Q7850" s="12">
        <v>1997</v>
      </c>
      <c r="R7850" s="12">
        <v>7</v>
      </c>
      <c r="S7850" s="29">
        <v>11</v>
      </c>
      <c r="T7850" s="29">
        <v>20</v>
      </c>
      <c r="U7850" s="29">
        <v>5</v>
      </c>
      <c r="V7850" t="s">
        <v>33</v>
      </c>
      <c r="W7850" s="29">
        <v>720</v>
      </c>
      <c r="X7850" s="29">
        <v>1</v>
      </c>
      <c r="Y7850" s="29" t="s">
        <v>603</v>
      </c>
      <c r="Z7850" s="29" t="s">
        <v>55</v>
      </c>
      <c r="AA7850" s="29" t="s">
        <v>73</v>
      </c>
      <c r="AB7850" s="29">
        <v>0</v>
      </c>
      <c r="AC7850" s="29" t="s">
        <v>1519</v>
      </c>
      <c r="AD7850" s="29" t="s">
        <v>1519</v>
      </c>
    </row>
    <row r="7851" spans="1:30" ht="15" customHeight="1" x14ac:dyDescent="0.3">
      <c r="A7851" s="29">
        <v>68</v>
      </c>
      <c r="B7851" s="29" t="s">
        <v>35</v>
      </c>
      <c r="C7851" s="30" t="s">
        <v>1238</v>
      </c>
      <c r="D7851" s="34" t="s">
        <v>492</v>
      </c>
      <c r="E7851" s="29">
        <v>1999</v>
      </c>
      <c r="F7851" s="33" t="s">
        <v>1239</v>
      </c>
      <c r="G7851" s="33" t="s">
        <v>1239</v>
      </c>
      <c r="H7851" s="31" t="s">
        <v>1244</v>
      </c>
      <c r="I7851" s="39">
        <v>-10.8</v>
      </c>
      <c r="J7851" s="40">
        <v>-42.8333333333333</v>
      </c>
      <c r="K7851" s="45" t="s">
        <v>109</v>
      </c>
      <c r="L7851" s="45" t="s">
        <v>1325</v>
      </c>
      <c r="M7851" s="45" t="s">
        <v>1345</v>
      </c>
      <c r="N7851" s="41" t="s">
        <v>1241</v>
      </c>
      <c r="O7851" s="12">
        <v>1996</v>
      </c>
      <c r="P7851" s="12">
        <v>9</v>
      </c>
      <c r="Q7851" s="12">
        <v>1997</v>
      </c>
      <c r="R7851" s="12">
        <v>7</v>
      </c>
      <c r="S7851" s="29">
        <v>11</v>
      </c>
      <c r="T7851" s="29">
        <v>20</v>
      </c>
      <c r="U7851" s="29">
        <v>5</v>
      </c>
      <c r="V7851" t="s">
        <v>33</v>
      </c>
      <c r="W7851" s="29">
        <v>720</v>
      </c>
      <c r="X7851" s="29">
        <v>1</v>
      </c>
      <c r="Y7851" s="29" t="s">
        <v>603</v>
      </c>
      <c r="Z7851" s="29" t="s">
        <v>55</v>
      </c>
      <c r="AA7851" s="29" t="s">
        <v>258</v>
      </c>
      <c r="AB7851" s="29">
        <v>0</v>
      </c>
      <c r="AC7851" s="29" t="s">
        <v>1519</v>
      </c>
      <c r="AD7851" s="29" t="s">
        <v>1519</v>
      </c>
    </row>
    <row r="7852" spans="1:30" ht="15" customHeight="1" x14ac:dyDescent="0.3">
      <c r="A7852" s="29">
        <v>68</v>
      </c>
      <c r="B7852" s="29" t="s">
        <v>35</v>
      </c>
      <c r="C7852" s="30" t="s">
        <v>1238</v>
      </c>
      <c r="D7852" s="34" t="s">
        <v>492</v>
      </c>
      <c r="E7852" s="29">
        <v>1999</v>
      </c>
      <c r="F7852" s="33" t="s">
        <v>1239</v>
      </c>
      <c r="G7852" s="33" t="s">
        <v>1239</v>
      </c>
      <c r="H7852" s="31" t="s">
        <v>1244</v>
      </c>
      <c r="I7852" s="39">
        <v>-10.8</v>
      </c>
      <c r="J7852" s="40">
        <v>-42.8333333333333</v>
      </c>
      <c r="K7852" s="45" t="s">
        <v>109</v>
      </c>
      <c r="L7852" s="45" t="s">
        <v>1325</v>
      </c>
      <c r="M7852" s="45" t="s">
        <v>1345</v>
      </c>
      <c r="N7852" s="41" t="s">
        <v>1241</v>
      </c>
      <c r="O7852" s="12">
        <v>1996</v>
      </c>
      <c r="P7852" s="12">
        <v>9</v>
      </c>
      <c r="Q7852" s="12">
        <v>1997</v>
      </c>
      <c r="R7852" s="12">
        <v>7</v>
      </c>
      <c r="S7852" s="29">
        <v>11</v>
      </c>
      <c r="T7852" s="29">
        <v>20</v>
      </c>
      <c r="U7852" s="29">
        <v>5</v>
      </c>
      <c r="V7852" t="s">
        <v>33</v>
      </c>
      <c r="W7852" s="29">
        <v>720</v>
      </c>
      <c r="X7852" s="29">
        <v>1</v>
      </c>
      <c r="Y7852" s="29" t="s">
        <v>603</v>
      </c>
      <c r="Z7852" s="29" t="s">
        <v>83</v>
      </c>
      <c r="AA7852" s="29" t="s">
        <v>87</v>
      </c>
      <c r="AB7852" s="29">
        <v>0</v>
      </c>
      <c r="AC7852" s="29" t="s">
        <v>1519</v>
      </c>
      <c r="AD7852" s="29" t="s">
        <v>1519</v>
      </c>
    </row>
    <row r="7853" spans="1:30" ht="15" customHeight="1" x14ac:dyDescent="0.3">
      <c r="A7853" s="29">
        <v>68</v>
      </c>
      <c r="B7853" s="29" t="s">
        <v>35</v>
      </c>
      <c r="C7853" s="30" t="s">
        <v>1238</v>
      </c>
      <c r="D7853" s="34" t="s">
        <v>492</v>
      </c>
      <c r="E7853" s="29">
        <v>1999</v>
      </c>
      <c r="F7853" s="33" t="s">
        <v>1239</v>
      </c>
      <c r="G7853" s="33" t="s">
        <v>1239</v>
      </c>
      <c r="H7853" s="31" t="s">
        <v>1244</v>
      </c>
      <c r="I7853" s="39">
        <v>-10.8</v>
      </c>
      <c r="J7853" s="40">
        <v>-42.8333333333333</v>
      </c>
      <c r="K7853" s="45" t="s">
        <v>109</v>
      </c>
      <c r="L7853" s="45" t="s">
        <v>1325</v>
      </c>
      <c r="M7853" s="45" t="s">
        <v>1345</v>
      </c>
      <c r="N7853" s="41" t="s">
        <v>1241</v>
      </c>
      <c r="O7853" s="12">
        <v>1996</v>
      </c>
      <c r="P7853" s="12">
        <v>9</v>
      </c>
      <c r="Q7853" s="12">
        <v>1997</v>
      </c>
      <c r="R7853" s="12">
        <v>7</v>
      </c>
      <c r="S7853" s="29">
        <v>11</v>
      </c>
      <c r="T7853" s="29">
        <v>20</v>
      </c>
      <c r="U7853" s="29">
        <v>5</v>
      </c>
      <c r="V7853" t="s">
        <v>33</v>
      </c>
      <c r="W7853" s="29">
        <v>720</v>
      </c>
      <c r="X7853" s="29">
        <v>1</v>
      </c>
      <c r="Y7853" s="29" t="s">
        <v>603</v>
      </c>
      <c r="Z7853" s="29" t="s">
        <v>49</v>
      </c>
      <c r="AA7853" s="29" t="s">
        <v>1242</v>
      </c>
      <c r="AB7853" s="29">
        <v>0</v>
      </c>
      <c r="AC7853" s="29" t="s">
        <v>1519</v>
      </c>
      <c r="AD7853" s="29" t="s">
        <v>1519</v>
      </c>
    </row>
    <row r="7854" spans="1:30" ht="15" customHeight="1" x14ac:dyDescent="0.3">
      <c r="A7854" s="29">
        <v>68</v>
      </c>
      <c r="B7854" s="29" t="s">
        <v>35</v>
      </c>
      <c r="C7854" s="30" t="s">
        <v>1238</v>
      </c>
      <c r="D7854" s="34" t="s">
        <v>492</v>
      </c>
      <c r="E7854" s="29">
        <v>1999</v>
      </c>
      <c r="F7854" s="33" t="s">
        <v>1239</v>
      </c>
      <c r="G7854" s="33" t="s">
        <v>1239</v>
      </c>
      <c r="H7854" s="31" t="s">
        <v>1244</v>
      </c>
      <c r="I7854" s="39">
        <v>-10.8</v>
      </c>
      <c r="J7854" s="40">
        <v>-42.8333333333333</v>
      </c>
      <c r="K7854" s="45" t="s">
        <v>109</v>
      </c>
      <c r="L7854" s="45" t="s">
        <v>1325</v>
      </c>
      <c r="M7854" s="45" t="s">
        <v>1345</v>
      </c>
      <c r="N7854" s="41" t="s">
        <v>1241</v>
      </c>
      <c r="O7854" s="12">
        <v>1996</v>
      </c>
      <c r="P7854" s="12">
        <v>9</v>
      </c>
      <c r="Q7854" s="12">
        <v>1997</v>
      </c>
      <c r="R7854" s="12">
        <v>7</v>
      </c>
      <c r="S7854" s="29">
        <v>11</v>
      </c>
      <c r="T7854" s="29">
        <v>20</v>
      </c>
      <c r="U7854" s="29">
        <v>5</v>
      </c>
      <c r="V7854" t="s">
        <v>33</v>
      </c>
      <c r="W7854" s="29">
        <v>720</v>
      </c>
      <c r="X7854" s="29">
        <v>1</v>
      </c>
      <c r="Y7854" s="29" t="s">
        <v>603</v>
      </c>
      <c r="Z7854" s="29" t="s">
        <v>49</v>
      </c>
      <c r="AA7854" s="29" t="s">
        <v>1243</v>
      </c>
      <c r="AB7854" s="29">
        <v>0</v>
      </c>
      <c r="AC7854" s="29" t="s">
        <v>1519</v>
      </c>
      <c r="AD7854" s="29" t="s">
        <v>1519</v>
      </c>
    </row>
    <row r="7855" spans="1:30" ht="15" customHeight="1" x14ac:dyDescent="0.3">
      <c r="A7855" s="32">
        <v>69</v>
      </c>
      <c r="B7855" s="32" t="s">
        <v>35</v>
      </c>
      <c r="C7855" t="s">
        <v>1257</v>
      </c>
      <c r="D7855" s="34" t="s">
        <v>245</v>
      </c>
      <c r="E7855" s="29">
        <v>2001</v>
      </c>
      <c r="F7855" s="33" t="s">
        <v>1258</v>
      </c>
      <c r="G7855" s="33" t="s">
        <v>1346</v>
      </c>
      <c r="H7855" s="31" t="s">
        <v>1259</v>
      </c>
      <c r="I7855" s="39">
        <v>-7.1385649999999998</v>
      </c>
      <c r="J7855" s="40">
        <v>-34.843651000000001</v>
      </c>
      <c r="K7855" s="5">
        <v>56400</v>
      </c>
      <c r="L7855" s="41" t="s">
        <v>636</v>
      </c>
      <c r="M7855" s="41" t="s">
        <v>1347</v>
      </c>
      <c r="N7855" s="41" t="s">
        <v>1260</v>
      </c>
      <c r="O7855">
        <v>1992</v>
      </c>
      <c r="P7855">
        <v>8</v>
      </c>
      <c r="Q7855">
        <v>1993</v>
      </c>
      <c r="R7855" s="41">
        <v>7</v>
      </c>
      <c r="S7855" s="29">
        <v>12</v>
      </c>
      <c r="T7855" s="29">
        <v>24</v>
      </c>
      <c r="U7855" s="29">
        <v>7</v>
      </c>
      <c r="V7855" s="29" t="s">
        <v>53</v>
      </c>
      <c r="W7855" s="29">
        <v>540</v>
      </c>
      <c r="X7855" s="52">
        <v>1</v>
      </c>
      <c r="Y7855" t="s">
        <v>1070</v>
      </c>
      <c r="Z7855" t="s">
        <v>83</v>
      </c>
      <c r="AA7855" t="s">
        <v>663</v>
      </c>
      <c r="AB7855" s="29">
        <v>10</v>
      </c>
      <c r="AC7855" s="69" t="s">
        <v>1520</v>
      </c>
      <c r="AD7855" s="69" t="s">
        <v>1520</v>
      </c>
    </row>
    <row r="7856" spans="1:30" ht="15" customHeight="1" x14ac:dyDescent="0.3">
      <c r="A7856" s="29">
        <v>69</v>
      </c>
      <c r="B7856" s="29" t="s">
        <v>35</v>
      </c>
      <c r="C7856" t="s">
        <v>1257</v>
      </c>
      <c r="D7856" s="34" t="s">
        <v>245</v>
      </c>
      <c r="E7856" s="29">
        <v>2001</v>
      </c>
      <c r="F7856" s="33" t="s">
        <v>1258</v>
      </c>
      <c r="G7856" s="33" t="s">
        <v>1346</v>
      </c>
      <c r="H7856" s="31" t="s">
        <v>1259</v>
      </c>
      <c r="I7856" s="39">
        <v>-7.1385649999999998</v>
      </c>
      <c r="J7856" s="40">
        <v>-34.843651000000001</v>
      </c>
      <c r="K7856" s="5">
        <v>56400</v>
      </c>
      <c r="L7856" s="41" t="s">
        <v>636</v>
      </c>
      <c r="M7856" s="41" t="s">
        <v>1347</v>
      </c>
      <c r="N7856" s="41" t="s">
        <v>1260</v>
      </c>
      <c r="O7856" s="12">
        <v>1992</v>
      </c>
      <c r="P7856" s="12">
        <v>8</v>
      </c>
      <c r="Q7856" s="12">
        <v>1993</v>
      </c>
      <c r="R7856" s="12">
        <v>7</v>
      </c>
      <c r="S7856" s="29">
        <v>12</v>
      </c>
      <c r="T7856" s="29">
        <v>24</v>
      </c>
      <c r="U7856" s="29">
        <v>7</v>
      </c>
      <c r="V7856" s="29" t="s">
        <v>53</v>
      </c>
      <c r="W7856" s="29">
        <v>540</v>
      </c>
      <c r="X7856" s="29">
        <v>1</v>
      </c>
      <c r="Y7856" t="s">
        <v>1070</v>
      </c>
      <c r="Z7856" t="s">
        <v>83</v>
      </c>
      <c r="AA7856" t="s">
        <v>87</v>
      </c>
      <c r="AB7856" s="29">
        <v>38</v>
      </c>
      <c r="AC7856" s="69" t="s">
        <v>1520</v>
      </c>
      <c r="AD7856" s="69" t="s">
        <v>1520</v>
      </c>
    </row>
    <row r="7857" spans="1:30" ht="15" customHeight="1" x14ac:dyDescent="0.3">
      <c r="A7857" s="29">
        <v>69</v>
      </c>
      <c r="B7857" s="29" t="s">
        <v>35</v>
      </c>
      <c r="C7857" t="s">
        <v>1257</v>
      </c>
      <c r="D7857" s="34" t="s">
        <v>245</v>
      </c>
      <c r="E7857" s="29">
        <v>2001</v>
      </c>
      <c r="F7857" s="33" t="s">
        <v>1258</v>
      </c>
      <c r="G7857" s="33" t="s">
        <v>1346</v>
      </c>
      <c r="H7857" s="31" t="s">
        <v>1259</v>
      </c>
      <c r="I7857" s="39">
        <v>-7.1385649999999998</v>
      </c>
      <c r="J7857" s="40">
        <v>-34.843651000000001</v>
      </c>
      <c r="K7857" s="5">
        <v>56400</v>
      </c>
      <c r="L7857" s="41" t="s">
        <v>636</v>
      </c>
      <c r="M7857" s="41" t="s">
        <v>1347</v>
      </c>
      <c r="N7857" s="41" t="s">
        <v>1260</v>
      </c>
      <c r="O7857" s="12">
        <v>1992</v>
      </c>
      <c r="P7857" s="12">
        <v>8</v>
      </c>
      <c r="Q7857" s="12">
        <v>1993</v>
      </c>
      <c r="R7857" s="12">
        <v>7</v>
      </c>
      <c r="S7857" s="29">
        <v>12</v>
      </c>
      <c r="T7857" s="29">
        <v>24</v>
      </c>
      <c r="U7857" s="29">
        <v>7</v>
      </c>
      <c r="V7857" s="29" t="s">
        <v>53</v>
      </c>
      <c r="W7857" s="29">
        <v>540</v>
      </c>
      <c r="X7857" s="29">
        <v>1</v>
      </c>
      <c r="Y7857" t="s">
        <v>1070</v>
      </c>
      <c r="Z7857" t="s">
        <v>83</v>
      </c>
      <c r="AA7857" t="s">
        <v>84</v>
      </c>
      <c r="AB7857" s="29">
        <v>0</v>
      </c>
      <c r="AC7857" s="69" t="s">
        <v>1520</v>
      </c>
      <c r="AD7857" s="69" t="s">
        <v>1520</v>
      </c>
    </row>
    <row r="7858" spans="1:30" ht="15" customHeight="1" x14ac:dyDescent="0.3">
      <c r="A7858" s="29">
        <v>69</v>
      </c>
      <c r="B7858" s="29" t="s">
        <v>35</v>
      </c>
      <c r="C7858" t="s">
        <v>1257</v>
      </c>
      <c r="D7858" s="34" t="s">
        <v>245</v>
      </c>
      <c r="E7858" s="29">
        <v>2001</v>
      </c>
      <c r="F7858" s="33" t="s">
        <v>1258</v>
      </c>
      <c r="G7858" s="33" t="s">
        <v>1346</v>
      </c>
      <c r="H7858" s="31" t="s">
        <v>1259</v>
      </c>
      <c r="I7858" s="39">
        <v>-7.1385649999999998</v>
      </c>
      <c r="J7858" s="40">
        <v>-34.843651000000001</v>
      </c>
      <c r="K7858" s="5">
        <v>56400</v>
      </c>
      <c r="L7858" s="41" t="s">
        <v>636</v>
      </c>
      <c r="M7858" s="41" t="s">
        <v>1347</v>
      </c>
      <c r="N7858" s="41" t="s">
        <v>1260</v>
      </c>
      <c r="O7858" s="12">
        <v>1992</v>
      </c>
      <c r="P7858" s="12">
        <v>8</v>
      </c>
      <c r="Q7858" s="12">
        <v>1993</v>
      </c>
      <c r="R7858" s="12">
        <v>7</v>
      </c>
      <c r="S7858" s="29">
        <v>12</v>
      </c>
      <c r="T7858" s="29">
        <v>24</v>
      </c>
      <c r="U7858" s="29">
        <v>7</v>
      </c>
      <c r="V7858" s="29" t="s">
        <v>53</v>
      </c>
      <c r="W7858" s="29">
        <v>540</v>
      </c>
      <c r="X7858" s="29">
        <v>1</v>
      </c>
      <c r="Y7858" t="s">
        <v>1070</v>
      </c>
      <c r="Z7858" t="s">
        <v>83</v>
      </c>
      <c r="AA7858" t="s">
        <v>128</v>
      </c>
      <c r="AB7858" s="29">
        <v>0</v>
      </c>
      <c r="AC7858" s="69" t="s">
        <v>1520</v>
      </c>
      <c r="AD7858" s="69" t="s">
        <v>1520</v>
      </c>
    </row>
    <row r="7859" spans="1:30" ht="15" customHeight="1" x14ac:dyDescent="0.3">
      <c r="A7859" s="29">
        <v>69</v>
      </c>
      <c r="B7859" s="29" t="s">
        <v>35</v>
      </c>
      <c r="C7859" t="s">
        <v>1257</v>
      </c>
      <c r="D7859" s="34" t="s">
        <v>245</v>
      </c>
      <c r="E7859" s="29">
        <v>2001</v>
      </c>
      <c r="F7859" s="33" t="s">
        <v>1258</v>
      </c>
      <c r="G7859" s="33" t="s">
        <v>1346</v>
      </c>
      <c r="H7859" s="31" t="s">
        <v>1259</v>
      </c>
      <c r="I7859" s="39">
        <v>-7.1385649999999998</v>
      </c>
      <c r="J7859" s="40">
        <v>-34.843651000000001</v>
      </c>
      <c r="K7859" s="5">
        <v>56400</v>
      </c>
      <c r="L7859" s="41" t="s">
        <v>636</v>
      </c>
      <c r="M7859" s="41" t="s">
        <v>1347</v>
      </c>
      <c r="N7859" s="41" t="s">
        <v>1260</v>
      </c>
      <c r="O7859" s="12">
        <v>1992</v>
      </c>
      <c r="P7859" s="12">
        <v>8</v>
      </c>
      <c r="Q7859" s="12">
        <v>1993</v>
      </c>
      <c r="R7859" s="12">
        <v>7</v>
      </c>
      <c r="S7859" s="29">
        <v>12</v>
      </c>
      <c r="T7859" s="29">
        <v>24</v>
      </c>
      <c r="U7859" s="29">
        <v>7</v>
      </c>
      <c r="V7859" s="29" t="s">
        <v>53</v>
      </c>
      <c r="W7859" s="29">
        <v>540</v>
      </c>
      <c r="X7859" s="29">
        <v>1</v>
      </c>
      <c r="Y7859" t="s">
        <v>1070</v>
      </c>
      <c r="Z7859" t="s">
        <v>55</v>
      </c>
      <c r="AA7859" t="s">
        <v>56</v>
      </c>
      <c r="AB7859">
        <v>66</v>
      </c>
      <c r="AC7859" s="69" t="s">
        <v>1520</v>
      </c>
      <c r="AD7859" s="69" t="s">
        <v>1520</v>
      </c>
    </row>
    <row r="7860" spans="1:30" ht="15" customHeight="1" x14ac:dyDescent="0.3">
      <c r="A7860" s="29">
        <v>69</v>
      </c>
      <c r="B7860" s="29" t="s">
        <v>35</v>
      </c>
      <c r="C7860" t="s">
        <v>1257</v>
      </c>
      <c r="D7860" s="34" t="s">
        <v>245</v>
      </c>
      <c r="E7860" s="29">
        <v>2001</v>
      </c>
      <c r="F7860" s="33" t="s">
        <v>1258</v>
      </c>
      <c r="G7860" s="33" t="s">
        <v>1346</v>
      </c>
      <c r="H7860" s="31" t="s">
        <v>1259</v>
      </c>
      <c r="I7860" s="39">
        <v>-7.1385649999999998</v>
      </c>
      <c r="J7860" s="40">
        <v>-34.843651000000001</v>
      </c>
      <c r="K7860" s="5">
        <v>56400</v>
      </c>
      <c r="L7860" s="41" t="s">
        <v>636</v>
      </c>
      <c r="M7860" s="41" t="s">
        <v>1347</v>
      </c>
      <c r="N7860" s="41" t="s">
        <v>1260</v>
      </c>
      <c r="O7860" s="12">
        <v>1992</v>
      </c>
      <c r="P7860" s="12">
        <v>8</v>
      </c>
      <c r="Q7860" s="12">
        <v>1993</v>
      </c>
      <c r="R7860" s="12">
        <v>7</v>
      </c>
      <c r="S7860" s="29">
        <v>12</v>
      </c>
      <c r="T7860" s="29">
        <v>24</v>
      </c>
      <c r="U7860" s="29">
        <v>7</v>
      </c>
      <c r="V7860" s="29" t="s">
        <v>53</v>
      </c>
      <c r="W7860" s="29">
        <v>540</v>
      </c>
      <c r="X7860" s="29">
        <v>1</v>
      </c>
      <c r="Y7860" t="s">
        <v>1070</v>
      </c>
      <c r="Z7860" t="s">
        <v>55</v>
      </c>
      <c r="AA7860" t="s">
        <v>655</v>
      </c>
      <c r="AB7860">
        <v>2</v>
      </c>
      <c r="AC7860" s="69" t="s">
        <v>1520</v>
      </c>
      <c r="AD7860" s="69" t="s">
        <v>1520</v>
      </c>
    </row>
    <row r="7861" spans="1:30" ht="15" customHeight="1" x14ac:dyDescent="0.3">
      <c r="A7861" s="29">
        <v>69</v>
      </c>
      <c r="B7861" s="29" t="s">
        <v>35</v>
      </c>
      <c r="C7861" t="s">
        <v>1257</v>
      </c>
      <c r="D7861" s="34" t="s">
        <v>245</v>
      </c>
      <c r="E7861" s="29">
        <v>2001</v>
      </c>
      <c r="F7861" s="33" t="s">
        <v>1258</v>
      </c>
      <c r="G7861" s="33" t="s">
        <v>1346</v>
      </c>
      <c r="H7861" s="31" t="s">
        <v>1259</v>
      </c>
      <c r="I7861" s="39">
        <v>-7.1385649999999998</v>
      </c>
      <c r="J7861" s="40">
        <v>-34.843651000000001</v>
      </c>
      <c r="K7861" s="5">
        <v>56400</v>
      </c>
      <c r="L7861" s="41" t="s">
        <v>636</v>
      </c>
      <c r="M7861" s="41" t="s">
        <v>1347</v>
      </c>
      <c r="N7861" s="41" t="s">
        <v>1260</v>
      </c>
      <c r="O7861" s="12">
        <v>1992</v>
      </c>
      <c r="P7861" s="12">
        <v>8</v>
      </c>
      <c r="Q7861" s="12">
        <v>1993</v>
      </c>
      <c r="R7861" s="12">
        <v>7</v>
      </c>
      <c r="S7861" s="29">
        <v>12</v>
      </c>
      <c r="T7861" s="29">
        <v>24</v>
      </c>
      <c r="U7861" s="29">
        <v>7</v>
      </c>
      <c r="V7861" s="29" t="s">
        <v>53</v>
      </c>
      <c r="W7861" s="29">
        <v>540</v>
      </c>
      <c r="X7861" s="29">
        <v>1</v>
      </c>
      <c r="Y7861" t="s">
        <v>1070</v>
      </c>
      <c r="Z7861" s="62" t="s">
        <v>90</v>
      </c>
      <c r="AA7861" t="s">
        <v>91</v>
      </c>
      <c r="AB7861">
        <v>6</v>
      </c>
      <c r="AC7861" s="69" t="s">
        <v>1520</v>
      </c>
      <c r="AD7861" s="69" t="s">
        <v>1520</v>
      </c>
    </row>
    <row r="7862" spans="1:30" ht="15" customHeight="1" x14ac:dyDescent="0.3">
      <c r="A7862" s="29">
        <v>69</v>
      </c>
      <c r="B7862" s="29" t="s">
        <v>35</v>
      </c>
      <c r="C7862" t="s">
        <v>1257</v>
      </c>
      <c r="D7862" s="34" t="s">
        <v>245</v>
      </c>
      <c r="E7862" s="29">
        <v>2001</v>
      </c>
      <c r="F7862" s="33" t="s">
        <v>1258</v>
      </c>
      <c r="G7862" s="33" t="s">
        <v>1346</v>
      </c>
      <c r="H7862" s="31" t="s">
        <v>1259</v>
      </c>
      <c r="I7862" s="39">
        <v>-7.1385649999999998</v>
      </c>
      <c r="J7862" s="40">
        <v>-34.843651000000001</v>
      </c>
      <c r="K7862" s="5">
        <v>56400</v>
      </c>
      <c r="L7862" s="41" t="s">
        <v>636</v>
      </c>
      <c r="M7862" s="41" t="s">
        <v>1347</v>
      </c>
      <c r="N7862" s="41" t="s">
        <v>1260</v>
      </c>
      <c r="O7862" s="12">
        <v>1992</v>
      </c>
      <c r="P7862" s="12">
        <v>8</v>
      </c>
      <c r="Q7862" s="12">
        <v>1993</v>
      </c>
      <c r="R7862" s="12">
        <v>7</v>
      </c>
      <c r="S7862" s="29">
        <v>12</v>
      </c>
      <c r="T7862" s="29">
        <v>24</v>
      </c>
      <c r="U7862" s="29">
        <v>7</v>
      </c>
      <c r="V7862" s="29" t="s">
        <v>53</v>
      </c>
      <c r="W7862" s="29">
        <v>540</v>
      </c>
      <c r="X7862" s="29">
        <v>1</v>
      </c>
      <c r="Y7862" t="s">
        <v>1070</v>
      </c>
      <c r="Z7862" s="62" t="s">
        <v>90</v>
      </c>
      <c r="AA7862" t="s">
        <v>666</v>
      </c>
      <c r="AB7862">
        <v>2</v>
      </c>
      <c r="AC7862" s="69" t="s">
        <v>1520</v>
      </c>
      <c r="AD7862" s="69" t="s">
        <v>1520</v>
      </c>
    </row>
    <row r="7863" spans="1:30" ht="15" customHeight="1" x14ac:dyDescent="0.3">
      <c r="A7863" s="29">
        <v>69</v>
      </c>
      <c r="B7863" s="29" t="s">
        <v>35</v>
      </c>
      <c r="C7863" t="s">
        <v>1257</v>
      </c>
      <c r="D7863" s="34" t="s">
        <v>245</v>
      </c>
      <c r="E7863" s="29">
        <v>2001</v>
      </c>
      <c r="F7863" s="33" t="s">
        <v>1258</v>
      </c>
      <c r="G7863" s="33" t="s">
        <v>1346</v>
      </c>
      <c r="H7863" s="31" t="s">
        <v>1259</v>
      </c>
      <c r="I7863" s="39">
        <v>-7.1385649999999998</v>
      </c>
      <c r="J7863" s="40">
        <v>-34.843651000000001</v>
      </c>
      <c r="K7863" s="5">
        <v>56400</v>
      </c>
      <c r="L7863" s="41" t="s">
        <v>636</v>
      </c>
      <c r="M7863" s="41" t="s">
        <v>1347</v>
      </c>
      <c r="N7863" s="41" t="s">
        <v>1260</v>
      </c>
      <c r="O7863" s="12">
        <v>1992</v>
      </c>
      <c r="P7863" s="12">
        <v>8</v>
      </c>
      <c r="Q7863" s="12">
        <v>1993</v>
      </c>
      <c r="R7863" s="12">
        <v>7</v>
      </c>
      <c r="S7863" s="29">
        <v>12</v>
      </c>
      <c r="T7863" s="29">
        <v>24</v>
      </c>
      <c r="U7863" s="29">
        <v>7</v>
      </c>
      <c r="V7863" s="29" t="s">
        <v>53</v>
      </c>
      <c r="W7863" s="29">
        <v>540</v>
      </c>
      <c r="X7863" s="29">
        <v>1</v>
      </c>
      <c r="Y7863" t="s">
        <v>1261</v>
      </c>
      <c r="Z7863" t="s">
        <v>83</v>
      </c>
      <c r="AA7863" t="s">
        <v>663</v>
      </c>
      <c r="AB7863">
        <v>3</v>
      </c>
      <c r="AC7863" s="69" t="s">
        <v>1520</v>
      </c>
      <c r="AD7863" s="69" t="s">
        <v>1520</v>
      </c>
    </row>
    <row r="7864" spans="1:30" ht="15" customHeight="1" x14ac:dyDescent="0.3">
      <c r="A7864" s="29">
        <v>69</v>
      </c>
      <c r="B7864" s="29" t="s">
        <v>35</v>
      </c>
      <c r="C7864" t="s">
        <v>1257</v>
      </c>
      <c r="D7864" s="34" t="s">
        <v>245</v>
      </c>
      <c r="E7864" s="29">
        <v>2001</v>
      </c>
      <c r="F7864" s="33" t="s">
        <v>1258</v>
      </c>
      <c r="G7864" s="33" t="s">
        <v>1346</v>
      </c>
      <c r="H7864" s="31" t="s">
        <v>1259</v>
      </c>
      <c r="I7864" s="39">
        <v>-7.1385649999999998</v>
      </c>
      <c r="J7864" s="40">
        <v>-34.843651000000001</v>
      </c>
      <c r="K7864" s="5">
        <v>56400</v>
      </c>
      <c r="L7864" s="41" t="s">
        <v>636</v>
      </c>
      <c r="M7864" s="41" t="s">
        <v>1347</v>
      </c>
      <c r="N7864" s="41" t="s">
        <v>1260</v>
      </c>
      <c r="O7864" s="12">
        <v>1992</v>
      </c>
      <c r="P7864" s="12">
        <v>8</v>
      </c>
      <c r="Q7864" s="12">
        <v>1993</v>
      </c>
      <c r="R7864" s="12">
        <v>7</v>
      </c>
      <c r="S7864" s="29">
        <v>12</v>
      </c>
      <c r="T7864" s="29">
        <v>24</v>
      </c>
      <c r="U7864" s="29">
        <v>7</v>
      </c>
      <c r="V7864" s="29" t="s">
        <v>53</v>
      </c>
      <c r="W7864" s="29">
        <v>540</v>
      </c>
      <c r="X7864" s="29">
        <v>1</v>
      </c>
      <c r="Y7864" t="s">
        <v>1261</v>
      </c>
      <c r="Z7864" t="s">
        <v>83</v>
      </c>
      <c r="AA7864" t="s">
        <v>87</v>
      </c>
      <c r="AB7864">
        <v>67</v>
      </c>
      <c r="AC7864" s="69" t="s">
        <v>1520</v>
      </c>
      <c r="AD7864" s="69" t="s">
        <v>1520</v>
      </c>
    </row>
    <row r="7865" spans="1:30" ht="15" customHeight="1" x14ac:dyDescent="0.3">
      <c r="A7865" s="29">
        <v>69</v>
      </c>
      <c r="B7865" s="29" t="s">
        <v>35</v>
      </c>
      <c r="C7865" t="s">
        <v>1257</v>
      </c>
      <c r="D7865" s="34" t="s">
        <v>245</v>
      </c>
      <c r="E7865" s="29">
        <v>2001</v>
      </c>
      <c r="F7865" s="33" t="s">
        <v>1258</v>
      </c>
      <c r="G7865" s="33" t="s">
        <v>1346</v>
      </c>
      <c r="H7865" s="31" t="s">
        <v>1259</v>
      </c>
      <c r="I7865" s="39">
        <v>-7.1385649999999998</v>
      </c>
      <c r="J7865" s="40">
        <v>-34.843651000000001</v>
      </c>
      <c r="K7865" s="5">
        <v>56400</v>
      </c>
      <c r="L7865" s="41" t="s">
        <v>636</v>
      </c>
      <c r="M7865" s="41" t="s">
        <v>1347</v>
      </c>
      <c r="N7865" s="41" t="s">
        <v>1260</v>
      </c>
      <c r="O7865" s="12">
        <v>1992</v>
      </c>
      <c r="P7865" s="12">
        <v>8</v>
      </c>
      <c r="Q7865" s="12">
        <v>1993</v>
      </c>
      <c r="R7865" s="12">
        <v>7</v>
      </c>
      <c r="S7865" s="29">
        <v>12</v>
      </c>
      <c r="T7865" s="29">
        <v>24</v>
      </c>
      <c r="U7865" s="29">
        <v>7</v>
      </c>
      <c r="V7865" s="29" t="s">
        <v>53</v>
      </c>
      <c r="W7865" s="29">
        <v>540</v>
      </c>
      <c r="X7865" s="29">
        <v>1</v>
      </c>
      <c r="Y7865" t="s">
        <v>1261</v>
      </c>
      <c r="Z7865" t="s">
        <v>83</v>
      </c>
      <c r="AA7865" t="s">
        <v>84</v>
      </c>
      <c r="AB7865">
        <v>4</v>
      </c>
      <c r="AC7865" s="69" t="s">
        <v>1520</v>
      </c>
      <c r="AD7865" s="69" t="s">
        <v>1520</v>
      </c>
    </row>
    <row r="7866" spans="1:30" ht="15" customHeight="1" x14ac:dyDescent="0.3">
      <c r="A7866" s="29">
        <v>69</v>
      </c>
      <c r="B7866" s="29" t="s">
        <v>35</v>
      </c>
      <c r="C7866" t="s">
        <v>1257</v>
      </c>
      <c r="D7866" s="34" t="s">
        <v>245</v>
      </c>
      <c r="E7866" s="29">
        <v>2001</v>
      </c>
      <c r="F7866" s="33" t="s">
        <v>1258</v>
      </c>
      <c r="G7866" s="33" t="s">
        <v>1346</v>
      </c>
      <c r="H7866" s="31" t="s">
        <v>1259</v>
      </c>
      <c r="I7866" s="39">
        <v>-7.1385649999999998</v>
      </c>
      <c r="J7866" s="40">
        <v>-34.843651000000001</v>
      </c>
      <c r="K7866" s="5">
        <v>56400</v>
      </c>
      <c r="L7866" s="41" t="s">
        <v>636</v>
      </c>
      <c r="M7866" s="41" t="s">
        <v>1347</v>
      </c>
      <c r="N7866" s="41" t="s">
        <v>1260</v>
      </c>
      <c r="O7866" s="12">
        <v>1992</v>
      </c>
      <c r="P7866" s="12">
        <v>8</v>
      </c>
      <c r="Q7866" s="12">
        <v>1993</v>
      </c>
      <c r="R7866" s="12">
        <v>7</v>
      </c>
      <c r="S7866" s="29">
        <v>12</v>
      </c>
      <c r="T7866" s="29">
        <v>24</v>
      </c>
      <c r="U7866" s="29">
        <v>7</v>
      </c>
      <c r="V7866" s="29" t="s">
        <v>53</v>
      </c>
      <c r="W7866" s="29">
        <v>540</v>
      </c>
      <c r="X7866" s="29">
        <v>1</v>
      </c>
      <c r="Y7866" t="s">
        <v>1261</v>
      </c>
      <c r="Z7866" t="s">
        <v>83</v>
      </c>
      <c r="AA7866" t="s">
        <v>128</v>
      </c>
      <c r="AB7866">
        <v>0</v>
      </c>
      <c r="AC7866" s="69" t="s">
        <v>1520</v>
      </c>
      <c r="AD7866" s="69" t="s">
        <v>1520</v>
      </c>
    </row>
    <row r="7867" spans="1:30" ht="15" customHeight="1" x14ac:dyDescent="0.3">
      <c r="A7867" s="29">
        <v>69</v>
      </c>
      <c r="B7867" s="29" t="s">
        <v>35</v>
      </c>
      <c r="C7867" t="s">
        <v>1257</v>
      </c>
      <c r="D7867" s="34" t="s">
        <v>245</v>
      </c>
      <c r="E7867" s="29">
        <v>2001</v>
      </c>
      <c r="F7867" s="33" t="s">
        <v>1258</v>
      </c>
      <c r="G7867" s="33" t="s">
        <v>1346</v>
      </c>
      <c r="H7867" s="31" t="s">
        <v>1259</v>
      </c>
      <c r="I7867" s="39">
        <v>-7.1385649999999998</v>
      </c>
      <c r="J7867" s="40">
        <v>-34.843651000000001</v>
      </c>
      <c r="K7867" s="5">
        <v>56400</v>
      </c>
      <c r="L7867" s="41" t="s">
        <v>636</v>
      </c>
      <c r="M7867" s="41" t="s">
        <v>1347</v>
      </c>
      <c r="N7867" s="41" t="s">
        <v>1260</v>
      </c>
      <c r="O7867" s="12">
        <v>1992</v>
      </c>
      <c r="P7867" s="12">
        <v>8</v>
      </c>
      <c r="Q7867" s="12">
        <v>1993</v>
      </c>
      <c r="R7867" s="12">
        <v>7</v>
      </c>
      <c r="S7867" s="29">
        <v>12</v>
      </c>
      <c r="T7867" s="29">
        <v>24</v>
      </c>
      <c r="U7867" s="29">
        <v>7</v>
      </c>
      <c r="V7867" s="29" t="s">
        <v>53</v>
      </c>
      <c r="W7867" s="29">
        <v>540</v>
      </c>
      <c r="X7867" s="29">
        <v>1</v>
      </c>
      <c r="Y7867" t="s">
        <v>1261</v>
      </c>
      <c r="Z7867" t="s">
        <v>55</v>
      </c>
      <c r="AA7867" t="s">
        <v>56</v>
      </c>
      <c r="AB7867">
        <v>0</v>
      </c>
      <c r="AC7867" s="69" t="s">
        <v>1520</v>
      </c>
      <c r="AD7867" s="69" t="s">
        <v>1520</v>
      </c>
    </row>
    <row r="7868" spans="1:30" ht="15" customHeight="1" x14ac:dyDescent="0.3">
      <c r="A7868" s="29">
        <v>69</v>
      </c>
      <c r="B7868" s="29" t="s">
        <v>35</v>
      </c>
      <c r="C7868" t="s">
        <v>1257</v>
      </c>
      <c r="D7868" s="34" t="s">
        <v>245</v>
      </c>
      <c r="E7868" s="29">
        <v>2001</v>
      </c>
      <c r="F7868" s="33" t="s">
        <v>1258</v>
      </c>
      <c r="G7868" s="33" t="s">
        <v>1346</v>
      </c>
      <c r="H7868" s="31" t="s">
        <v>1259</v>
      </c>
      <c r="I7868" s="39">
        <v>-7.1385649999999998</v>
      </c>
      <c r="J7868" s="40">
        <v>-34.843651000000001</v>
      </c>
      <c r="K7868" s="5">
        <v>56400</v>
      </c>
      <c r="L7868" s="41" t="s">
        <v>636</v>
      </c>
      <c r="M7868" s="41" t="s">
        <v>1347</v>
      </c>
      <c r="N7868" s="41" t="s">
        <v>1260</v>
      </c>
      <c r="O7868" s="12">
        <v>1992</v>
      </c>
      <c r="P7868" s="12">
        <v>8</v>
      </c>
      <c r="Q7868" s="12">
        <v>1993</v>
      </c>
      <c r="R7868" s="12">
        <v>7</v>
      </c>
      <c r="S7868" s="29">
        <v>12</v>
      </c>
      <c r="T7868" s="29">
        <v>24</v>
      </c>
      <c r="U7868" s="29">
        <v>7</v>
      </c>
      <c r="V7868" s="29" t="s">
        <v>53</v>
      </c>
      <c r="W7868" s="29">
        <v>540</v>
      </c>
      <c r="X7868" s="29">
        <v>1</v>
      </c>
      <c r="Y7868" t="s">
        <v>1261</v>
      </c>
      <c r="Z7868" t="s">
        <v>55</v>
      </c>
      <c r="AA7868" t="s">
        <v>655</v>
      </c>
      <c r="AB7868">
        <v>0</v>
      </c>
      <c r="AC7868" s="69" t="s">
        <v>1520</v>
      </c>
      <c r="AD7868" s="69" t="s">
        <v>1520</v>
      </c>
    </row>
    <row r="7869" spans="1:30" ht="15" customHeight="1" x14ac:dyDescent="0.3">
      <c r="A7869" s="29">
        <v>69</v>
      </c>
      <c r="B7869" s="29" t="s">
        <v>35</v>
      </c>
      <c r="C7869" t="s">
        <v>1257</v>
      </c>
      <c r="D7869" s="34" t="s">
        <v>245</v>
      </c>
      <c r="E7869" s="29">
        <v>2001</v>
      </c>
      <c r="F7869" s="33" t="s">
        <v>1258</v>
      </c>
      <c r="G7869" s="33" t="s">
        <v>1346</v>
      </c>
      <c r="H7869" s="31" t="s">
        <v>1259</v>
      </c>
      <c r="I7869" s="39">
        <v>-7.1385649999999998</v>
      </c>
      <c r="J7869" s="40">
        <v>-34.843651000000001</v>
      </c>
      <c r="K7869" s="5">
        <v>56400</v>
      </c>
      <c r="L7869" s="41" t="s">
        <v>636</v>
      </c>
      <c r="M7869" s="41" t="s">
        <v>1347</v>
      </c>
      <c r="N7869" s="41" t="s">
        <v>1260</v>
      </c>
      <c r="O7869" s="12">
        <v>1992</v>
      </c>
      <c r="P7869" s="12">
        <v>8</v>
      </c>
      <c r="Q7869" s="12">
        <v>1993</v>
      </c>
      <c r="R7869" s="12">
        <v>7</v>
      </c>
      <c r="S7869" s="29">
        <v>12</v>
      </c>
      <c r="T7869" s="29">
        <v>24</v>
      </c>
      <c r="U7869" s="29">
        <v>7</v>
      </c>
      <c r="V7869" s="29" t="s">
        <v>53</v>
      </c>
      <c r="W7869" s="29">
        <v>540</v>
      </c>
      <c r="X7869" s="29">
        <v>1</v>
      </c>
      <c r="Y7869" t="s">
        <v>1261</v>
      </c>
      <c r="Z7869" s="62" t="s">
        <v>90</v>
      </c>
      <c r="AA7869" t="s">
        <v>91</v>
      </c>
      <c r="AB7869">
        <v>23</v>
      </c>
      <c r="AC7869" s="69" t="s">
        <v>1520</v>
      </c>
      <c r="AD7869" s="69" t="s">
        <v>1520</v>
      </c>
    </row>
    <row r="7870" spans="1:30" ht="15" customHeight="1" x14ac:dyDescent="0.3">
      <c r="A7870" s="29">
        <v>69</v>
      </c>
      <c r="B7870" s="29" t="s">
        <v>35</v>
      </c>
      <c r="C7870" t="s">
        <v>1257</v>
      </c>
      <c r="D7870" s="34" t="s">
        <v>245</v>
      </c>
      <c r="E7870" s="29">
        <v>2001</v>
      </c>
      <c r="F7870" s="33" t="s">
        <v>1258</v>
      </c>
      <c r="G7870" s="33" t="s">
        <v>1346</v>
      </c>
      <c r="H7870" s="31" t="s">
        <v>1259</v>
      </c>
      <c r="I7870" s="39">
        <v>-7.1385649999999998</v>
      </c>
      <c r="J7870" s="40">
        <v>-34.843651000000001</v>
      </c>
      <c r="K7870" s="5">
        <v>56400</v>
      </c>
      <c r="L7870" s="41" t="s">
        <v>636</v>
      </c>
      <c r="M7870" s="41" t="s">
        <v>1347</v>
      </c>
      <c r="N7870" s="41" t="s">
        <v>1260</v>
      </c>
      <c r="O7870" s="12">
        <v>1992</v>
      </c>
      <c r="P7870" s="12">
        <v>8</v>
      </c>
      <c r="Q7870" s="12">
        <v>1993</v>
      </c>
      <c r="R7870" s="12">
        <v>7</v>
      </c>
      <c r="S7870" s="29">
        <v>12</v>
      </c>
      <c r="T7870" s="29">
        <v>24</v>
      </c>
      <c r="U7870" s="29">
        <v>7</v>
      </c>
      <c r="V7870" s="29" t="s">
        <v>53</v>
      </c>
      <c r="W7870" s="29">
        <v>540</v>
      </c>
      <c r="X7870" s="29">
        <v>1</v>
      </c>
      <c r="Y7870" t="s">
        <v>1261</v>
      </c>
      <c r="Z7870" s="62" t="s">
        <v>90</v>
      </c>
      <c r="AA7870" t="s">
        <v>666</v>
      </c>
      <c r="AB7870">
        <v>1</v>
      </c>
      <c r="AC7870" s="69" t="s">
        <v>1520</v>
      </c>
      <c r="AD7870" s="69" t="s">
        <v>1520</v>
      </c>
    </row>
    <row r="7871" spans="1:30" ht="15" customHeight="1" x14ac:dyDescent="0.3">
      <c r="A7871" s="29">
        <v>69</v>
      </c>
      <c r="B7871" s="29" t="s">
        <v>35</v>
      </c>
      <c r="C7871" t="s">
        <v>1257</v>
      </c>
      <c r="D7871" s="34" t="s">
        <v>245</v>
      </c>
      <c r="E7871" s="29">
        <v>2001</v>
      </c>
      <c r="F7871" s="33" t="s">
        <v>1258</v>
      </c>
      <c r="G7871" s="33" t="s">
        <v>1346</v>
      </c>
      <c r="H7871" s="31" t="s">
        <v>1259</v>
      </c>
      <c r="I7871" s="39">
        <v>-7.1385649999999998</v>
      </c>
      <c r="J7871" s="40">
        <v>-34.843651000000001</v>
      </c>
      <c r="K7871" s="5">
        <v>56400</v>
      </c>
      <c r="L7871" s="41" t="s">
        <v>636</v>
      </c>
      <c r="M7871" s="41" t="s">
        <v>1347</v>
      </c>
      <c r="N7871" s="41" t="s">
        <v>1260</v>
      </c>
      <c r="O7871" s="12">
        <v>1992</v>
      </c>
      <c r="P7871" s="12">
        <v>8</v>
      </c>
      <c r="Q7871" s="12">
        <v>1993</v>
      </c>
      <c r="R7871" s="12">
        <v>7</v>
      </c>
      <c r="S7871" s="29">
        <v>12</v>
      </c>
      <c r="T7871" s="29">
        <v>24</v>
      </c>
      <c r="U7871" s="29">
        <v>7</v>
      </c>
      <c r="V7871" s="29" t="s">
        <v>53</v>
      </c>
      <c r="W7871" s="29">
        <v>540</v>
      </c>
      <c r="X7871" s="29">
        <v>1</v>
      </c>
      <c r="Y7871" t="s">
        <v>20</v>
      </c>
      <c r="Z7871" t="s">
        <v>83</v>
      </c>
      <c r="AA7871" t="s">
        <v>663</v>
      </c>
      <c r="AB7871">
        <v>0</v>
      </c>
      <c r="AC7871" s="69" t="s">
        <v>1520</v>
      </c>
      <c r="AD7871" s="69" t="s">
        <v>1520</v>
      </c>
    </row>
    <row r="7872" spans="1:30" ht="15" customHeight="1" x14ac:dyDescent="0.3">
      <c r="A7872" s="29">
        <v>69</v>
      </c>
      <c r="B7872" s="29" t="s">
        <v>35</v>
      </c>
      <c r="C7872" t="s">
        <v>1257</v>
      </c>
      <c r="D7872" s="34" t="s">
        <v>245</v>
      </c>
      <c r="E7872" s="29">
        <v>2001</v>
      </c>
      <c r="F7872" s="33" t="s">
        <v>1258</v>
      </c>
      <c r="G7872" s="33" t="s">
        <v>1346</v>
      </c>
      <c r="H7872" s="31" t="s">
        <v>1259</v>
      </c>
      <c r="I7872" s="39">
        <v>-7.1385649999999998</v>
      </c>
      <c r="J7872" s="40">
        <v>-34.843651000000001</v>
      </c>
      <c r="K7872" s="5">
        <v>56400</v>
      </c>
      <c r="L7872" s="41" t="s">
        <v>636</v>
      </c>
      <c r="M7872" s="41" t="s">
        <v>1347</v>
      </c>
      <c r="N7872" s="41" t="s">
        <v>1260</v>
      </c>
      <c r="O7872" s="12">
        <v>1992</v>
      </c>
      <c r="P7872" s="12">
        <v>8</v>
      </c>
      <c r="Q7872" s="12">
        <v>1993</v>
      </c>
      <c r="R7872" s="12">
        <v>7</v>
      </c>
      <c r="S7872" s="29">
        <v>12</v>
      </c>
      <c r="T7872" s="29">
        <v>24</v>
      </c>
      <c r="U7872" s="29">
        <v>7</v>
      </c>
      <c r="V7872" s="29" t="s">
        <v>53</v>
      </c>
      <c r="W7872" s="29">
        <v>540</v>
      </c>
      <c r="X7872" s="29">
        <v>1</v>
      </c>
      <c r="Y7872" t="s">
        <v>20</v>
      </c>
      <c r="Z7872" t="s">
        <v>83</v>
      </c>
      <c r="AA7872" t="s">
        <v>87</v>
      </c>
      <c r="AB7872">
        <v>0</v>
      </c>
      <c r="AC7872" s="69" t="s">
        <v>1520</v>
      </c>
      <c r="AD7872" s="69" t="s">
        <v>1520</v>
      </c>
    </row>
    <row r="7873" spans="1:30" ht="15" customHeight="1" x14ac:dyDescent="0.3">
      <c r="A7873" s="29">
        <v>69</v>
      </c>
      <c r="B7873" s="29" t="s">
        <v>35</v>
      </c>
      <c r="C7873" t="s">
        <v>1257</v>
      </c>
      <c r="D7873" s="34" t="s">
        <v>245</v>
      </c>
      <c r="E7873" s="29">
        <v>2001</v>
      </c>
      <c r="F7873" s="33" t="s">
        <v>1258</v>
      </c>
      <c r="G7873" s="33" t="s">
        <v>1346</v>
      </c>
      <c r="H7873" s="31" t="s">
        <v>1259</v>
      </c>
      <c r="I7873" s="39">
        <v>-7.1385649999999998</v>
      </c>
      <c r="J7873" s="40">
        <v>-34.843651000000001</v>
      </c>
      <c r="K7873" s="5">
        <v>56400</v>
      </c>
      <c r="L7873" s="41" t="s">
        <v>636</v>
      </c>
      <c r="M7873" s="41" t="s">
        <v>1347</v>
      </c>
      <c r="N7873" s="41" t="s">
        <v>1260</v>
      </c>
      <c r="O7873" s="12">
        <v>1992</v>
      </c>
      <c r="P7873" s="12">
        <v>8</v>
      </c>
      <c r="Q7873" s="12">
        <v>1993</v>
      </c>
      <c r="R7873" s="12">
        <v>7</v>
      </c>
      <c r="S7873" s="29">
        <v>12</v>
      </c>
      <c r="T7873" s="29">
        <v>24</v>
      </c>
      <c r="U7873" s="29">
        <v>7</v>
      </c>
      <c r="V7873" s="29" t="s">
        <v>53</v>
      </c>
      <c r="W7873" s="29">
        <v>540</v>
      </c>
      <c r="X7873" s="29">
        <v>1</v>
      </c>
      <c r="Y7873" t="s">
        <v>20</v>
      </c>
      <c r="Z7873" t="s">
        <v>83</v>
      </c>
      <c r="AA7873" t="s">
        <v>84</v>
      </c>
      <c r="AB7873">
        <v>5</v>
      </c>
      <c r="AC7873" s="69" t="s">
        <v>1520</v>
      </c>
      <c r="AD7873" s="69" t="s">
        <v>1520</v>
      </c>
    </row>
    <row r="7874" spans="1:30" ht="15" customHeight="1" x14ac:dyDescent="0.3">
      <c r="A7874" s="29">
        <v>69</v>
      </c>
      <c r="B7874" s="29" t="s">
        <v>35</v>
      </c>
      <c r="C7874" t="s">
        <v>1257</v>
      </c>
      <c r="D7874" s="34" t="s">
        <v>245</v>
      </c>
      <c r="E7874" s="29">
        <v>2001</v>
      </c>
      <c r="F7874" s="33" t="s">
        <v>1258</v>
      </c>
      <c r="G7874" s="33" t="s">
        <v>1346</v>
      </c>
      <c r="H7874" s="31" t="s">
        <v>1259</v>
      </c>
      <c r="I7874" s="39">
        <v>-7.1385649999999998</v>
      </c>
      <c r="J7874" s="40">
        <v>-34.843651000000001</v>
      </c>
      <c r="K7874" s="5">
        <v>56400</v>
      </c>
      <c r="L7874" s="41" t="s">
        <v>636</v>
      </c>
      <c r="M7874" s="41" t="s">
        <v>1347</v>
      </c>
      <c r="N7874" s="41" t="s">
        <v>1260</v>
      </c>
      <c r="O7874" s="12">
        <v>1992</v>
      </c>
      <c r="P7874" s="12">
        <v>8</v>
      </c>
      <c r="Q7874" s="12">
        <v>1993</v>
      </c>
      <c r="R7874" s="12">
        <v>7</v>
      </c>
      <c r="S7874" s="29">
        <v>12</v>
      </c>
      <c r="T7874" s="29">
        <v>24</v>
      </c>
      <c r="U7874" s="29">
        <v>7</v>
      </c>
      <c r="V7874" s="29" t="s">
        <v>53</v>
      </c>
      <c r="W7874" s="29">
        <v>540</v>
      </c>
      <c r="X7874" s="29">
        <v>1</v>
      </c>
      <c r="Y7874" t="s">
        <v>20</v>
      </c>
      <c r="Z7874" t="s">
        <v>83</v>
      </c>
      <c r="AA7874" t="s">
        <v>128</v>
      </c>
      <c r="AB7874">
        <v>0</v>
      </c>
      <c r="AC7874" s="69" t="s">
        <v>1520</v>
      </c>
      <c r="AD7874" s="69" t="s">
        <v>1520</v>
      </c>
    </row>
    <row r="7875" spans="1:30" ht="15" customHeight="1" x14ac:dyDescent="0.3">
      <c r="A7875" s="29">
        <v>69</v>
      </c>
      <c r="B7875" s="29" t="s">
        <v>35</v>
      </c>
      <c r="C7875" t="s">
        <v>1257</v>
      </c>
      <c r="D7875" s="34" t="s">
        <v>245</v>
      </c>
      <c r="E7875" s="29">
        <v>2001</v>
      </c>
      <c r="F7875" s="33" t="s">
        <v>1258</v>
      </c>
      <c r="G7875" s="33" t="s">
        <v>1346</v>
      </c>
      <c r="H7875" s="31" t="s">
        <v>1259</v>
      </c>
      <c r="I7875" s="39">
        <v>-7.1385649999999998</v>
      </c>
      <c r="J7875" s="40">
        <v>-34.843651000000001</v>
      </c>
      <c r="K7875" s="5">
        <v>56400</v>
      </c>
      <c r="L7875" s="41" t="s">
        <v>636</v>
      </c>
      <c r="M7875" s="41" t="s">
        <v>1347</v>
      </c>
      <c r="N7875" s="41" t="s">
        <v>1260</v>
      </c>
      <c r="O7875" s="12">
        <v>1992</v>
      </c>
      <c r="P7875" s="12">
        <v>8</v>
      </c>
      <c r="Q7875" s="12">
        <v>1993</v>
      </c>
      <c r="R7875" s="12">
        <v>7</v>
      </c>
      <c r="S7875" s="29">
        <v>12</v>
      </c>
      <c r="T7875" s="29">
        <v>24</v>
      </c>
      <c r="U7875" s="29">
        <v>7</v>
      </c>
      <c r="V7875" s="29" t="s">
        <v>53</v>
      </c>
      <c r="W7875" s="29">
        <v>540</v>
      </c>
      <c r="X7875" s="29">
        <v>1</v>
      </c>
      <c r="Y7875" t="s">
        <v>20</v>
      </c>
      <c r="Z7875" t="s">
        <v>55</v>
      </c>
      <c r="AA7875" t="s">
        <v>56</v>
      </c>
      <c r="AB7875">
        <v>2</v>
      </c>
      <c r="AC7875" s="69" t="s">
        <v>1520</v>
      </c>
      <c r="AD7875" s="69" t="s">
        <v>1520</v>
      </c>
    </row>
    <row r="7876" spans="1:30" ht="15" customHeight="1" x14ac:dyDescent="0.3">
      <c r="A7876" s="29">
        <v>69</v>
      </c>
      <c r="B7876" s="29" t="s">
        <v>35</v>
      </c>
      <c r="C7876" t="s">
        <v>1257</v>
      </c>
      <c r="D7876" s="34" t="s">
        <v>245</v>
      </c>
      <c r="E7876" s="29">
        <v>2001</v>
      </c>
      <c r="F7876" s="33" t="s">
        <v>1258</v>
      </c>
      <c r="G7876" s="33" t="s">
        <v>1346</v>
      </c>
      <c r="H7876" s="31" t="s">
        <v>1259</v>
      </c>
      <c r="I7876" s="39">
        <v>-7.1385649999999998</v>
      </c>
      <c r="J7876" s="40">
        <v>-34.843651000000001</v>
      </c>
      <c r="K7876" s="5">
        <v>56400</v>
      </c>
      <c r="L7876" s="41" t="s">
        <v>636</v>
      </c>
      <c r="M7876" s="41" t="s">
        <v>1347</v>
      </c>
      <c r="N7876" s="41" t="s">
        <v>1260</v>
      </c>
      <c r="O7876" s="12">
        <v>1992</v>
      </c>
      <c r="P7876" s="12">
        <v>8</v>
      </c>
      <c r="Q7876" s="12">
        <v>1993</v>
      </c>
      <c r="R7876" s="12">
        <v>7</v>
      </c>
      <c r="S7876" s="29">
        <v>12</v>
      </c>
      <c r="T7876" s="29">
        <v>24</v>
      </c>
      <c r="U7876" s="29">
        <v>7</v>
      </c>
      <c r="V7876" s="29" t="s">
        <v>53</v>
      </c>
      <c r="W7876" s="29">
        <v>540</v>
      </c>
      <c r="X7876" s="29">
        <v>1</v>
      </c>
      <c r="Y7876" t="s">
        <v>20</v>
      </c>
      <c r="Z7876" t="s">
        <v>55</v>
      </c>
      <c r="AA7876" t="s">
        <v>655</v>
      </c>
      <c r="AB7876">
        <v>0</v>
      </c>
      <c r="AC7876" s="69" t="s">
        <v>1520</v>
      </c>
      <c r="AD7876" s="69" t="s">
        <v>1520</v>
      </c>
    </row>
    <row r="7877" spans="1:30" ht="15" customHeight="1" x14ac:dyDescent="0.3">
      <c r="A7877" s="29">
        <v>69</v>
      </c>
      <c r="B7877" s="29" t="s">
        <v>35</v>
      </c>
      <c r="C7877" t="s">
        <v>1257</v>
      </c>
      <c r="D7877" s="34" t="s">
        <v>245</v>
      </c>
      <c r="E7877" s="29">
        <v>2001</v>
      </c>
      <c r="F7877" s="33" t="s">
        <v>1258</v>
      </c>
      <c r="G7877" s="33" t="s">
        <v>1346</v>
      </c>
      <c r="H7877" s="31" t="s">
        <v>1259</v>
      </c>
      <c r="I7877" s="39">
        <v>-7.1385649999999998</v>
      </c>
      <c r="J7877" s="40">
        <v>-34.843651000000001</v>
      </c>
      <c r="K7877" s="5">
        <v>56400</v>
      </c>
      <c r="L7877" s="41" t="s">
        <v>636</v>
      </c>
      <c r="M7877" s="41" t="s">
        <v>1347</v>
      </c>
      <c r="N7877" s="41" t="s">
        <v>1260</v>
      </c>
      <c r="O7877" s="12">
        <v>1992</v>
      </c>
      <c r="P7877" s="12">
        <v>8</v>
      </c>
      <c r="Q7877" s="12">
        <v>1993</v>
      </c>
      <c r="R7877" s="12">
        <v>7</v>
      </c>
      <c r="S7877" s="29">
        <v>12</v>
      </c>
      <c r="T7877" s="29">
        <v>24</v>
      </c>
      <c r="U7877" s="29">
        <v>7</v>
      </c>
      <c r="V7877" s="29" t="s">
        <v>53</v>
      </c>
      <c r="W7877" s="29">
        <v>540</v>
      </c>
      <c r="X7877" s="29">
        <v>1</v>
      </c>
      <c r="Y7877" t="s">
        <v>20</v>
      </c>
      <c r="Z7877" s="62" t="s">
        <v>90</v>
      </c>
      <c r="AA7877" t="s">
        <v>91</v>
      </c>
      <c r="AB7877">
        <v>63</v>
      </c>
      <c r="AC7877" s="69" t="s">
        <v>1520</v>
      </c>
      <c r="AD7877" s="69" t="s">
        <v>1520</v>
      </c>
    </row>
    <row r="7878" spans="1:30" ht="15" customHeight="1" x14ac:dyDescent="0.3">
      <c r="A7878" s="29">
        <v>69</v>
      </c>
      <c r="B7878" s="29" t="s">
        <v>35</v>
      </c>
      <c r="C7878" t="s">
        <v>1257</v>
      </c>
      <c r="D7878" s="34" t="s">
        <v>245</v>
      </c>
      <c r="E7878" s="29">
        <v>2001</v>
      </c>
      <c r="F7878" s="33" t="s">
        <v>1258</v>
      </c>
      <c r="G7878" s="33" t="s">
        <v>1346</v>
      </c>
      <c r="H7878" s="31" t="s">
        <v>1259</v>
      </c>
      <c r="I7878" s="39">
        <v>-7.1385649999999998</v>
      </c>
      <c r="J7878" s="40">
        <v>-34.843651000000001</v>
      </c>
      <c r="K7878" s="5">
        <v>56400</v>
      </c>
      <c r="L7878" s="41" t="s">
        <v>636</v>
      </c>
      <c r="M7878" s="41" t="s">
        <v>1347</v>
      </c>
      <c r="N7878" s="41" t="s">
        <v>1260</v>
      </c>
      <c r="O7878" s="12">
        <v>1992</v>
      </c>
      <c r="P7878" s="12">
        <v>8</v>
      </c>
      <c r="Q7878" s="12">
        <v>1993</v>
      </c>
      <c r="R7878" s="12">
        <v>7</v>
      </c>
      <c r="S7878" s="29">
        <v>12</v>
      </c>
      <c r="T7878" s="29">
        <v>24</v>
      </c>
      <c r="U7878" s="29">
        <v>7</v>
      </c>
      <c r="V7878" s="29" t="s">
        <v>53</v>
      </c>
      <c r="W7878" s="29">
        <v>540</v>
      </c>
      <c r="X7878" s="29">
        <v>1</v>
      </c>
      <c r="Y7878" t="s">
        <v>20</v>
      </c>
      <c r="Z7878" s="62" t="s">
        <v>90</v>
      </c>
      <c r="AA7878" t="s">
        <v>666</v>
      </c>
      <c r="AB7878">
        <v>22</v>
      </c>
      <c r="AC7878" s="69" t="s">
        <v>1520</v>
      </c>
      <c r="AD7878" s="69" t="s">
        <v>1520</v>
      </c>
    </row>
    <row r="7879" spans="1:30" ht="15" customHeight="1" x14ac:dyDescent="0.3">
      <c r="A7879" s="29">
        <v>69</v>
      </c>
      <c r="B7879" s="29" t="s">
        <v>35</v>
      </c>
      <c r="C7879" t="s">
        <v>1257</v>
      </c>
      <c r="D7879" s="34" t="s">
        <v>245</v>
      </c>
      <c r="E7879" s="29">
        <v>2001</v>
      </c>
      <c r="F7879" s="33" t="s">
        <v>1258</v>
      </c>
      <c r="G7879" s="33" t="s">
        <v>1346</v>
      </c>
      <c r="H7879" s="31" t="s">
        <v>1259</v>
      </c>
      <c r="I7879" s="39">
        <v>-7.1385649999999998</v>
      </c>
      <c r="J7879" s="40">
        <v>-34.843651000000001</v>
      </c>
      <c r="K7879" s="5">
        <v>56400</v>
      </c>
      <c r="L7879" s="41" t="s">
        <v>636</v>
      </c>
      <c r="M7879" s="41" t="s">
        <v>1347</v>
      </c>
      <c r="N7879" s="41" t="s">
        <v>1260</v>
      </c>
      <c r="O7879" s="12">
        <v>1992</v>
      </c>
      <c r="P7879" s="12">
        <v>8</v>
      </c>
      <c r="Q7879" s="12">
        <v>1993</v>
      </c>
      <c r="R7879" s="12">
        <v>7</v>
      </c>
      <c r="S7879" s="29">
        <v>12</v>
      </c>
      <c r="T7879" s="29">
        <v>24</v>
      </c>
      <c r="U7879" s="29">
        <v>7</v>
      </c>
      <c r="V7879" s="29" t="s">
        <v>53</v>
      </c>
      <c r="W7879" s="29">
        <v>540</v>
      </c>
      <c r="X7879" s="29">
        <v>1</v>
      </c>
      <c r="Y7879" t="s">
        <v>603</v>
      </c>
      <c r="Z7879" t="s">
        <v>83</v>
      </c>
      <c r="AA7879" t="s">
        <v>663</v>
      </c>
      <c r="AB7879">
        <v>20</v>
      </c>
      <c r="AC7879" s="69" t="s">
        <v>1520</v>
      </c>
      <c r="AD7879" s="69" t="s">
        <v>1520</v>
      </c>
    </row>
    <row r="7880" spans="1:30" ht="15" customHeight="1" x14ac:dyDescent="0.3">
      <c r="A7880" s="29">
        <v>69</v>
      </c>
      <c r="B7880" s="29" t="s">
        <v>35</v>
      </c>
      <c r="C7880" t="s">
        <v>1257</v>
      </c>
      <c r="D7880" s="34" t="s">
        <v>245</v>
      </c>
      <c r="E7880" s="29">
        <v>2001</v>
      </c>
      <c r="F7880" s="33" t="s">
        <v>1258</v>
      </c>
      <c r="G7880" s="33" t="s">
        <v>1346</v>
      </c>
      <c r="H7880" s="31" t="s">
        <v>1259</v>
      </c>
      <c r="I7880" s="39">
        <v>-7.1385649999999998</v>
      </c>
      <c r="J7880" s="40">
        <v>-34.843651000000001</v>
      </c>
      <c r="K7880" s="5">
        <v>56400</v>
      </c>
      <c r="L7880" s="41" t="s">
        <v>636</v>
      </c>
      <c r="M7880" s="41" t="s">
        <v>1347</v>
      </c>
      <c r="N7880" s="41" t="s">
        <v>1260</v>
      </c>
      <c r="O7880" s="12">
        <v>1992</v>
      </c>
      <c r="P7880" s="12">
        <v>8</v>
      </c>
      <c r="Q7880" s="12">
        <v>1993</v>
      </c>
      <c r="R7880" s="12">
        <v>7</v>
      </c>
      <c r="S7880" s="29">
        <v>12</v>
      </c>
      <c r="T7880" s="29">
        <v>24</v>
      </c>
      <c r="U7880" s="29">
        <v>7</v>
      </c>
      <c r="V7880" s="29" t="s">
        <v>53</v>
      </c>
      <c r="W7880" s="29">
        <v>540</v>
      </c>
      <c r="X7880" s="29">
        <v>1</v>
      </c>
      <c r="Y7880" t="s">
        <v>603</v>
      </c>
      <c r="Z7880" t="s">
        <v>83</v>
      </c>
      <c r="AA7880" t="s">
        <v>87</v>
      </c>
      <c r="AB7880">
        <v>0</v>
      </c>
      <c r="AC7880" s="69" t="s">
        <v>1520</v>
      </c>
      <c r="AD7880" s="69" t="s">
        <v>1520</v>
      </c>
    </row>
    <row r="7881" spans="1:30" ht="15" customHeight="1" x14ac:dyDescent="0.3">
      <c r="A7881" s="29">
        <v>69</v>
      </c>
      <c r="B7881" s="29" t="s">
        <v>35</v>
      </c>
      <c r="C7881" t="s">
        <v>1257</v>
      </c>
      <c r="D7881" s="34" t="s">
        <v>245</v>
      </c>
      <c r="E7881" s="29">
        <v>2001</v>
      </c>
      <c r="F7881" s="33" t="s">
        <v>1258</v>
      </c>
      <c r="G7881" s="33" t="s">
        <v>1346</v>
      </c>
      <c r="H7881" s="31" t="s">
        <v>1259</v>
      </c>
      <c r="I7881" s="39">
        <v>-7.1385649999999998</v>
      </c>
      <c r="J7881" s="40">
        <v>-34.843651000000001</v>
      </c>
      <c r="K7881" s="5">
        <v>56400</v>
      </c>
      <c r="L7881" s="41" t="s">
        <v>636</v>
      </c>
      <c r="M7881" s="41" t="s">
        <v>1347</v>
      </c>
      <c r="N7881" s="41" t="s">
        <v>1260</v>
      </c>
      <c r="O7881" s="12">
        <v>1992</v>
      </c>
      <c r="P7881" s="12">
        <v>8</v>
      </c>
      <c r="Q7881" s="12">
        <v>1993</v>
      </c>
      <c r="R7881" s="12">
        <v>7</v>
      </c>
      <c r="S7881" s="29">
        <v>12</v>
      </c>
      <c r="T7881" s="29">
        <v>24</v>
      </c>
      <c r="U7881" s="29">
        <v>7</v>
      </c>
      <c r="V7881" s="29" t="s">
        <v>53</v>
      </c>
      <c r="W7881" s="29">
        <v>540</v>
      </c>
      <c r="X7881" s="29">
        <v>1</v>
      </c>
      <c r="Y7881" t="s">
        <v>603</v>
      </c>
      <c r="Z7881" t="s">
        <v>83</v>
      </c>
      <c r="AA7881" t="s">
        <v>84</v>
      </c>
      <c r="AB7881">
        <v>0</v>
      </c>
      <c r="AC7881" s="69" t="s">
        <v>1520</v>
      </c>
      <c r="AD7881" s="69" t="s">
        <v>1520</v>
      </c>
    </row>
    <row r="7882" spans="1:30" ht="15" customHeight="1" x14ac:dyDescent="0.3">
      <c r="A7882" s="29">
        <v>69</v>
      </c>
      <c r="B7882" s="29" t="s">
        <v>35</v>
      </c>
      <c r="C7882" t="s">
        <v>1257</v>
      </c>
      <c r="D7882" s="34" t="s">
        <v>245</v>
      </c>
      <c r="E7882" s="29">
        <v>2001</v>
      </c>
      <c r="F7882" s="33" t="s">
        <v>1258</v>
      </c>
      <c r="G7882" s="33" t="s">
        <v>1346</v>
      </c>
      <c r="H7882" s="31" t="s">
        <v>1259</v>
      </c>
      <c r="I7882" s="39">
        <v>-7.1385649999999998</v>
      </c>
      <c r="J7882" s="40">
        <v>-34.843651000000001</v>
      </c>
      <c r="K7882" s="5">
        <v>56400</v>
      </c>
      <c r="L7882" s="41" t="s">
        <v>636</v>
      </c>
      <c r="M7882" s="41" t="s">
        <v>1347</v>
      </c>
      <c r="N7882" s="41" t="s">
        <v>1260</v>
      </c>
      <c r="O7882" s="12">
        <v>1992</v>
      </c>
      <c r="P7882" s="12">
        <v>8</v>
      </c>
      <c r="Q7882" s="12">
        <v>1993</v>
      </c>
      <c r="R7882" s="12">
        <v>7</v>
      </c>
      <c r="S7882" s="29">
        <v>12</v>
      </c>
      <c r="T7882" s="29">
        <v>24</v>
      </c>
      <c r="U7882" s="29">
        <v>7</v>
      </c>
      <c r="V7882" s="29" t="s">
        <v>53</v>
      </c>
      <c r="W7882" s="29">
        <v>540</v>
      </c>
      <c r="X7882" s="29">
        <v>1</v>
      </c>
      <c r="Y7882" t="s">
        <v>603</v>
      </c>
      <c r="Z7882" t="s">
        <v>83</v>
      </c>
      <c r="AA7882" t="s">
        <v>128</v>
      </c>
      <c r="AB7882">
        <v>4</v>
      </c>
      <c r="AC7882" s="69" t="s">
        <v>1520</v>
      </c>
      <c r="AD7882" s="69" t="s">
        <v>1520</v>
      </c>
    </row>
    <row r="7883" spans="1:30" ht="15" customHeight="1" x14ac:dyDescent="0.3">
      <c r="A7883" s="29">
        <v>69</v>
      </c>
      <c r="B7883" s="29" t="s">
        <v>35</v>
      </c>
      <c r="C7883" t="s">
        <v>1257</v>
      </c>
      <c r="D7883" s="34" t="s">
        <v>245</v>
      </c>
      <c r="E7883" s="29">
        <v>2001</v>
      </c>
      <c r="F7883" s="33" t="s">
        <v>1258</v>
      </c>
      <c r="G7883" s="33" t="s">
        <v>1346</v>
      </c>
      <c r="H7883" s="31" t="s">
        <v>1259</v>
      </c>
      <c r="I7883" s="39">
        <v>-7.1385649999999998</v>
      </c>
      <c r="J7883" s="40">
        <v>-34.843651000000001</v>
      </c>
      <c r="K7883" s="5">
        <v>56400</v>
      </c>
      <c r="L7883" s="41" t="s">
        <v>636</v>
      </c>
      <c r="M7883" s="41" t="s">
        <v>1347</v>
      </c>
      <c r="N7883" s="41" t="s">
        <v>1260</v>
      </c>
      <c r="O7883" s="12">
        <v>1992</v>
      </c>
      <c r="P7883" s="12">
        <v>8</v>
      </c>
      <c r="Q7883" s="12">
        <v>1993</v>
      </c>
      <c r="R7883" s="12">
        <v>7</v>
      </c>
      <c r="S7883" s="29">
        <v>12</v>
      </c>
      <c r="T7883" s="29">
        <v>24</v>
      </c>
      <c r="U7883" s="29">
        <v>7</v>
      </c>
      <c r="V7883" s="29" t="s">
        <v>53</v>
      </c>
      <c r="W7883" s="29">
        <v>540</v>
      </c>
      <c r="X7883" s="29">
        <v>1</v>
      </c>
      <c r="Y7883" t="s">
        <v>603</v>
      </c>
      <c r="Z7883" t="s">
        <v>55</v>
      </c>
      <c r="AA7883" t="s">
        <v>56</v>
      </c>
      <c r="AB7883">
        <v>0</v>
      </c>
      <c r="AC7883" s="69" t="s">
        <v>1520</v>
      </c>
      <c r="AD7883" s="69" t="s">
        <v>1520</v>
      </c>
    </row>
    <row r="7884" spans="1:30" ht="15" customHeight="1" x14ac:dyDescent="0.3">
      <c r="A7884" s="29">
        <v>69</v>
      </c>
      <c r="B7884" s="29" t="s">
        <v>35</v>
      </c>
      <c r="C7884" t="s">
        <v>1257</v>
      </c>
      <c r="D7884" s="34" t="s">
        <v>245</v>
      </c>
      <c r="E7884" s="29">
        <v>2001</v>
      </c>
      <c r="F7884" s="33" t="s">
        <v>1258</v>
      </c>
      <c r="G7884" s="33" t="s">
        <v>1346</v>
      </c>
      <c r="H7884" s="31" t="s">
        <v>1259</v>
      </c>
      <c r="I7884" s="39">
        <v>-7.1385649999999998</v>
      </c>
      <c r="J7884" s="40">
        <v>-34.843651000000001</v>
      </c>
      <c r="K7884" s="5">
        <v>56400</v>
      </c>
      <c r="L7884" s="41" t="s">
        <v>636</v>
      </c>
      <c r="M7884" s="41" t="s">
        <v>1347</v>
      </c>
      <c r="N7884" s="41" t="s">
        <v>1260</v>
      </c>
      <c r="O7884" s="12">
        <v>1992</v>
      </c>
      <c r="P7884" s="12">
        <v>8</v>
      </c>
      <c r="Q7884" s="12">
        <v>1993</v>
      </c>
      <c r="R7884" s="12">
        <v>7</v>
      </c>
      <c r="S7884" s="29">
        <v>12</v>
      </c>
      <c r="T7884" s="29">
        <v>24</v>
      </c>
      <c r="U7884" s="29">
        <v>7</v>
      </c>
      <c r="V7884" s="29" t="s">
        <v>53</v>
      </c>
      <c r="W7884" s="29">
        <v>540</v>
      </c>
      <c r="X7884" s="29">
        <v>1</v>
      </c>
      <c r="Y7884" t="s">
        <v>603</v>
      </c>
      <c r="Z7884" t="s">
        <v>55</v>
      </c>
      <c r="AA7884" t="s">
        <v>655</v>
      </c>
      <c r="AB7884">
        <v>5</v>
      </c>
      <c r="AC7884" s="69" t="s">
        <v>1520</v>
      </c>
      <c r="AD7884" s="69" t="s">
        <v>1520</v>
      </c>
    </row>
    <row r="7885" spans="1:30" ht="15" customHeight="1" x14ac:dyDescent="0.3">
      <c r="A7885" s="29">
        <v>69</v>
      </c>
      <c r="B7885" s="29" t="s">
        <v>35</v>
      </c>
      <c r="C7885" t="s">
        <v>1257</v>
      </c>
      <c r="D7885" s="34" t="s">
        <v>245</v>
      </c>
      <c r="E7885" s="29">
        <v>2001</v>
      </c>
      <c r="F7885" s="33" t="s">
        <v>1258</v>
      </c>
      <c r="G7885" s="33" t="s">
        <v>1346</v>
      </c>
      <c r="H7885" s="31" t="s">
        <v>1259</v>
      </c>
      <c r="I7885" s="39">
        <v>-7.1385649999999998</v>
      </c>
      <c r="J7885" s="40">
        <v>-34.843651000000001</v>
      </c>
      <c r="K7885" s="5">
        <v>56400</v>
      </c>
      <c r="L7885" s="41" t="s">
        <v>636</v>
      </c>
      <c r="M7885" s="41" t="s">
        <v>1347</v>
      </c>
      <c r="N7885" s="41" t="s">
        <v>1260</v>
      </c>
      <c r="O7885" s="12">
        <v>1992</v>
      </c>
      <c r="P7885" s="12">
        <v>8</v>
      </c>
      <c r="Q7885" s="12">
        <v>1993</v>
      </c>
      <c r="R7885" s="12">
        <v>7</v>
      </c>
      <c r="S7885" s="29">
        <v>12</v>
      </c>
      <c r="T7885" s="29">
        <v>24</v>
      </c>
      <c r="U7885" s="29">
        <v>7</v>
      </c>
      <c r="V7885" s="29" t="s">
        <v>53</v>
      </c>
      <c r="W7885" s="29">
        <v>540</v>
      </c>
      <c r="X7885" s="29">
        <v>1</v>
      </c>
      <c r="Y7885" t="s">
        <v>603</v>
      </c>
      <c r="Z7885" s="62" t="s">
        <v>90</v>
      </c>
      <c r="AA7885" t="s">
        <v>91</v>
      </c>
      <c r="AB7885">
        <v>2</v>
      </c>
      <c r="AC7885" s="69" t="s">
        <v>1520</v>
      </c>
      <c r="AD7885" s="69" t="s">
        <v>1520</v>
      </c>
    </row>
    <row r="7886" spans="1:30" ht="15" customHeight="1" x14ac:dyDescent="0.3">
      <c r="A7886" s="29">
        <v>69</v>
      </c>
      <c r="B7886" s="29" t="s">
        <v>35</v>
      </c>
      <c r="C7886" t="s">
        <v>1257</v>
      </c>
      <c r="D7886" s="34" t="s">
        <v>245</v>
      </c>
      <c r="E7886" s="29">
        <v>2001</v>
      </c>
      <c r="F7886" s="33" t="s">
        <v>1258</v>
      </c>
      <c r="G7886" s="33" t="s">
        <v>1346</v>
      </c>
      <c r="H7886" s="31" t="s">
        <v>1259</v>
      </c>
      <c r="I7886" s="39">
        <v>-7.1385649999999998</v>
      </c>
      <c r="J7886" s="40">
        <v>-34.843651000000001</v>
      </c>
      <c r="K7886" s="5">
        <v>56400</v>
      </c>
      <c r="L7886" s="41" t="s">
        <v>636</v>
      </c>
      <c r="M7886" s="41" t="s">
        <v>1347</v>
      </c>
      <c r="N7886" s="41" t="s">
        <v>1260</v>
      </c>
      <c r="O7886" s="12">
        <v>1992</v>
      </c>
      <c r="P7886" s="12">
        <v>8</v>
      </c>
      <c r="Q7886" s="12">
        <v>1993</v>
      </c>
      <c r="R7886" s="12">
        <v>7</v>
      </c>
      <c r="S7886" s="29">
        <v>12</v>
      </c>
      <c r="T7886" s="29">
        <v>24</v>
      </c>
      <c r="U7886" s="29">
        <v>7</v>
      </c>
      <c r="V7886" s="29" t="s">
        <v>53</v>
      </c>
      <c r="W7886" s="29">
        <v>540</v>
      </c>
      <c r="X7886" s="29">
        <v>1</v>
      </c>
      <c r="Y7886" t="s">
        <v>603</v>
      </c>
      <c r="Z7886" s="62" t="s">
        <v>90</v>
      </c>
      <c r="AA7886" t="s">
        <v>666</v>
      </c>
      <c r="AB7886">
        <v>3</v>
      </c>
      <c r="AC7886" s="69" t="s">
        <v>1520</v>
      </c>
      <c r="AD7886" s="69" t="s">
        <v>1520</v>
      </c>
    </row>
    <row r="7887" spans="1:30" ht="15" customHeight="1" x14ac:dyDescent="0.3">
      <c r="A7887" s="29">
        <v>69</v>
      </c>
      <c r="B7887" s="29" t="s">
        <v>35</v>
      </c>
      <c r="C7887" t="s">
        <v>1257</v>
      </c>
      <c r="D7887" s="34" t="s">
        <v>245</v>
      </c>
      <c r="E7887" s="29">
        <v>2001</v>
      </c>
      <c r="F7887" s="33" t="s">
        <v>1258</v>
      </c>
      <c r="G7887" s="33" t="s">
        <v>1346</v>
      </c>
      <c r="H7887" s="31" t="s">
        <v>1259</v>
      </c>
      <c r="I7887" s="39">
        <v>-7.1385649999999998</v>
      </c>
      <c r="J7887" s="40">
        <v>-34.843651000000001</v>
      </c>
      <c r="K7887" s="5">
        <v>56400</v>
      </c>
      <c r="L7887" s="41" t="s">
        <v>636</v>
      </c>
      <c r="M7887" s="41" t="s">
        <v>1347</v>
      </c>
      <c r="N7887" s="41" t="s">
        <v>1260</v>
      </c>
      <c r="O7887" s="12">
        <v>1992</v>
      </c>
      <c r="P7887" s="12">
        <v>8</v>
      </c>
      <c r="Q7887" s="12">
        <v>1993</v>
      </c>
      <c r="R7887" s="12">
        <v>7</v>
      </c>
      <c r="S7887" s="29">
        <v>12</v>
      </c>
      <c r="T7887" s="29">
        <v>24</v>
      </c>
      <c r="U7887" s="29">
        <v>7</v>
      </c>
      <c r="V7887" s="29" t="s">
        <v>53</v>
      </c>
      <c r="W7887" s="29">
        <v>540</v>
      </c>
      <c r="X7887" s="29">
        <v>1</v>
      </c>
      <c r="Y7887" t="s">
        <v>1262</v>
      </c>
      <c r="Z7887" t="s">
        <v>83</v>
      </c>
      <c r="AA7887" t="s">
        <v>663</v>
      </c>
      <c r="AB7887">
        <v>0</v>
      </c>
      <c r="AC7887" s="69" t="s">
        <v>1520</v>
      </c>
      <c r="AD7887" s="69" t="s">
        <v>1520</v>
      </c>
    </row>
    <row r="7888" spans="1:30" ht="15" customHeight="1" x14ac:dyDescent="0.3">
      <c r="A7888" s="29">
        <v>69</v>
      </c>
      <c r="B7888" s="29" t="s">
        <v>35</v>
      </c>
      <c r="C7888" t="s">
        <v>1257</v>
      </c>
      <c r="D7888" s="34" t="s">
        <v>245</v>
      </c>
      <c r="E7888" s="29">
        <v>2001</v>
      </c>
      <c r="F7888" s="33" t="s">
        <v>1258</v>
      </c>
      <c r="G7888" s="33" t="s">
        <v>1346</v>
      </c>
      <c r="H7888" s="31" t="s">
        <v>1259</v>
      </c>
      <c r="I7888" s="39">
        <v>-7.1385649999999998</v>
      </c>
      <c r="J7888" s="40">
        <v>-34.843651000000001</v>
      </c>
      <c r="K7888" s="5">
        <v>56400</v>
      </c>
      <c r="L7888" s="41" t="s">
        <v>636</v>
      </c>
      <c r="M7888" s="41" t="s">
        <v>1347</v>
      </c>
      <c r="N7888" s="41" t="s">
        <v>1260</v>
      </c>
      <c r="O7888" s="12">
        <v>1992</v>
      </c>
      <c r="P7888" s="12">
        <v>8</v>
      </c>
      <c r="Q7888" s="12">
        <v>1993</v>
      </c>
      <c r="R7888" s="12">
        <v>7</v>
      </c>
      <c r="S7888" s="29">
        <v>12</v>
      </c>
      <c r="T7888" s="29">
        <v>24</v>
      </c>
      <c r="U7888" s="29">
        <v>7</v>
      </c>
      <c r="V7888" s="29" t="s">
        <v>53</v>
      </c>
      <c r="W7888" s="29">
        <v>540</v>
      </c>
      <c r="X7888" s="29">
        <v>1</v>
      </c>
      <c r="Y7888" t="s">
        <v>1262</v>
      </c>
      <c r="Z7888" t="s">
        <v>83</v>
      </c>
      <c r="AA7888" t="s">
        <v>87</v>
      </c>
      <c r="AB7888">
        <v>0</v>
      </c>
      <c r="AC7888" s="69" t="s">
        <v>1520</v>
      </c>
      <c r="AD7888" s="69" t="s">
        <v>1520</v>
      </c>
    </row>
    <row r="7889" spans="1:30" ht="15" customHeight="1" x14ac:dyDescent="0.3">
      <c r="A7889" s="29">
        <v>69</v>
      </c>
      <c r="B7889" s="29" t="s">
        <v>35</v>
      </c>
      <c r="C7889" t="s">
        <v>1257</v>
      </c>
      <c r="D7889" s="34" t="s">
        <v>245</v>
      </c>
      <c r="E7889" s="29">
        <v>2001</v>
      </c>
      <c r="F7889" s="33" t="s">
        <v>1258</v>
      </c>
      <c r="G7889" s="33" t="s">
        <v>1346</v>
      </c>
      <c r="H7889" s="31" t="s">
        <v>1259</v>
      </c>
      <c r="I7889" s="39">
        <v>-7.1385649999999998</v>
      </c>
      <c r="J7889" s="40">
        <v>-34.843651000000001</v>
      </c>
      <c r="K7889" s="5">
        <v>56400</v>
      </c>
      <c r="L7889" s="41" t="s">
        <v>636</v>
      </c>
      <c r="M7889" s="41" t="s">
        <v>1347</v>
      </c>
      <c r="N7889" s="41" t="s">
        <v>1260</v>
      </c>
      <c r="O7889" s="12">
        <v>1992</v>
      </c>
      <c r="P7889" s="12">
        <v>8</v>
      </c>
      <c r="Q7889" s="12">
        <v>1993</v>
      </c>
      <c r="R7889" s="12">
        <v>7</v>
      </c>
      <c r="S7889" s="29">
        <v>12</v>
      </c>
      <c r="T7889" s="29">
        <v>24</v>
      </c>
      <c r="U7889" s="29">
        <v>7</v>
      </c>
      <c r="V7889" s="29" t="s">
        <v>53</v>
      </c>
      <c r="W7889" s="29">
        <v>540</v>
      </c>
      <c r="X7889" s="29">
        <v>1</v>
      </c>
      <c r="Y7889" t="s">
        <v>1262</v>
      </c>
      <c r="Z7889" t="s">
        <v>83</v>
      </c>
      <c r="AA7889" t="s">
        <v>84</v>
      </c>
      <c r="AB7889">
        <v>0</v>
      </c>
      <c r="AC7889" s="69" t="s">
        <v>1520</v>
      </c>
      <c r="AD7889" s="69" t="s">
        <v>1520</v>
      </c>
    </row>
    <row r="7890" spans="1:30" ht="15" customHeight="1" x14ac:dyDescent="0.3">
      <c r="A7890" s="29">
        <v>69</v>
      </c>
      <c r="B7890" s="29" t="s">
        <v>35</v>
      </c>
      <c r="C7890" t="s">
        <v>1257</v>
      </c>
      <c r="D7890" s="34" t="s">
        <v>245</v>
      </c>
      <c r="E7890" s="29">
        <v>2001</v>
      </c>
      <c r="F7890" s="33" t="s">
        <v>1258</v>
      </c>
      <c r="G7890" s="33" t="s">
        <v>1346</v>
      </c>
      <c r="H7890" s="31" t="s">
        <v>1259</v>
      </c>
      <c r="I7890" s="39">
        <v>-7.1385649999999998</v>
      </c>
      <c r="J7890" s="40">
        <v>-34.843651000000001</v>
      </c>
      <c r="K7890" s="5">
        <v>56400</v>
      </c>
      <c r="L7890" s="41" t="s">
        <v>636</v>
      </c>
      <c r="M7890" s="41" t="s">
        <v>1347</v>
      </c>
      <c r="N7890" s="41" t="s">
        <v>1260</v>
      </c>
      <c r="O7890" s="12">
        <v>1992</v>
      </c>
      <c r="P7890" s="12">
        <v>8</v>
      </c>
      <c r="Q7890" s="12">
        <v>1993</v>
      </c>
      <c r="R7890" s="12">
        <v>7</v>
      </c>
      <c r="S7890" s="29">
        <v>12</v>
      </c>
      <c r="T7890" s="29">
        <v>24</v>
      </c>
      <c r="U7890" s="29">
        <v>7</v>
      </c>
      <c r="V7890" s="29" t="s">
        <v>53</v>
      </c>
      <c r="W7890" s="29">
        <v>540</v>
      </c>
      <c r="X7890" s="29">
        <v>1</v>
      </c>
      <c r="Y7890" t="s">
        <v>1262</v>
      </c>
      <c r="Z7890" t="s">
        <v>83</v>
      </c>
      <c r="AA7890" t="s">
        <v>128</v>
      </c>
      <c r="AB7890">
        <v>0</v>
      </c>
      <c r="AC7890" s="69" t="s">
        <v>1520</v>
      </c>
      <c r="AD7890" s="69" t="s">
        <v>1520</v>
      </c>
    </row>
    <row r="7891" spans="1:30" ht="15" customHeight="1" x14ac:dyDescent="0.3">
      <c r="A7891" s="29">
        <v>69</v>
      </c>
      <c r="B7891" s="29" t="s">
        <v>35</v>
      </c>
      <c r="C7891" t="s">
        <v>1257</v>
      </c>
      <c r="D7891" s="34" t="s">
        <v>245</v>
      </c>
      <c r="E7891" s="29">
        <v>2001</v>
      </c>
      <c r="F7891" s="33" t="s">
        <v>1258</v>
      </c>
      <c r="G7891" s="33" t="s">
        <v>1346</v>
      </c>
      <c r="H7891" s="31" t="s">
        <v>1259</v>
      </c>
      <c r="I7891" s="39">
        <v>-7.1385649999999998</v>
      </c>
      <c r="J7891" s="40">
        <v>-34.843651000000001</v>
      </c>
      <c r="K7891" s="5">
        <v>56400</v>
      </c>
      <c r="L7891" s="41" t="s">
        <v>636</v>
      </c>
      <c r="M7891" s="41" t="s">
        <v>1347</v>
      </c>
      <c r="N7891" s="41" t="s">
        <v>1260</v>
      </c>
      <c r="O7891" s="12">
        <v>1992</v>
      </c>
      <c r="P7891" s="12">
        <v>8</v>
      </c>
      <c r="Q7891" s="12">
        <v>1993</v>
      </c>
      <c r="R7891" s="12">
        <v>7</v>
      </c>
      <c r="S7891" s="29">
        <v>12</v>
      </c>
      <c r="T7891" s="29">
        <v>24</v>
      </c>
      <c r="U7891" s="29">
        <v>7</v>
      </c>
      <c r="V7891" s="29" t="s">
        <v>53</v>
      </c>
      <c r="W7891" s="29">
        <v>540</v>
      </c>
      <c r="X7891" s="29">
        <v>1</v>
      </c>
      <c r="Y7891" t="s">
        <v>1262</v>
      </c>
      <c r="Z7891" t="s">
        <v>55</v>
      </c>
      <c r="AA7891" t="s">
        <v>56</v>
      </c>
      <c r="AB7891">
        <v>0</v>
      </c>
      <c r="AC7891" s="69" t="s">
        <v>1520</v>
      </c>
      <c r="AD7891" s="69" t="s">
        <v>1520</v>
      </c>
    </row>
    <row r="7892" spans="1:30" ht="15" customHeight="1" x14ac:dyDescent="0.3">
      <c r="A7892" s="29">
        <v>69</v>
      </c>
      <c r="B7892" s="29" t="s">
        <v>35</v>
      </c>
      <c r="C7892" t="s">
        <v>1257</v>
      </c>
      <c r="D7892" s="34" t="s">
        <v>245</v>
      </c>
      <c r="E7892" s="29">
        <v>2001</v>
      </c>
      <c r="F7892" s="33" t="s">
        <v>1258</v>
      </c>
      <c r="G7892" s="33" t="s">
        <v>1346</v>
      </c>
      <c r="H7892" s="31" t="s">
        <v>1259</v>
      </c>
      <c r="I7892" s="39">
        <v>-7.1385649999999998</v>
      </c>
      <c r="J7892" s="40">
        <v>-34.843651000000001</v>
      </c>
      <c r="K7892" s="5">
        <v>56400</v>
      </c>
      <c r="L7892" s="41" t="s">
        <v>636</v>
      </c>
      <c r="M7892" s="41" t="s">
        <v>1347</v>
      </c>
      <c r="N7892" s="41" t="s">
        <v>1260</v>
      </c>
      <c r="O7892" s="12">
        <v>1992</v>
      </c>
      <c r="P7892" s="12">
        <v>8</v>
      </c>
      <c r="Q7892" s="12">
        <v>1993</v>
      </c>
      <c r="R7892" s="12">
        <v>7</v>
      </c>
      <c r="S7892" s="29">
        <v>12</v>
      </c>
      <c r="T7892" s="29">
        <v>24</v>
      </c>
      <c r="U7892" s="29">
        <v>7</v>
      </c>
      <c r="V7892" s="29" t="s">
        <v>53</v>
      </c>
      <c r="W7892" s="29">
        <v>540</v>
      </c>
      <c r="X7892" s="29">
        <v>1</v>
      </c>
      <c r="Y7892" t="s">
        <v>1262</v>
      </c>
      <c r="Z7892" t="s">
        <v>55</v>
      </c>
      <c r="AA7892" t="s">
        <v>655</v>
      </c>
      <c r="AB7892">
        <v>1</v>
      </c>
      <c r="AC7892" s="69" t="s">
        <v>1520</v>
      </c>
      <c r="AD7892" s="69" t="s">
        <v>1520</v>
      </c>
    </row>
    <row r="7893" spans="1:30" ht="15" customHeight="1" x14ac:dyDescent="0.3">
      <c r="A7893" s="29">
        <v>69</v>
      </c>
      <c r="B7893" s="29" t="s">
        <v>35</v>
      </c>
      <c r="C7893" t="s">
        <v>1257</v>
      </c>
      <c r="D7893" s="34" t="s">
        <v>245</v>
      </c>
      <c r="E7893" s="29">
        <v>2001</v>
      </c>
      <c r="F7893" s="33" t="s">
        <v>1258</v>
      </c>
      <c r="G7893" s="33" t="s">
        <v>1346</v>
      </c>
      <c r="H7893" s="31" t="s">
        <v>1259</v>
      </c>
      <c r="I7893" s="39">
        <v>-7.1385649999999998</v>
      </c>
      <c r="J7893" s="40">
        <v>-34.843651000000001</v>
      </c>
      <c r="K7893" s="5">
        <v>56400</v>
      </c>
      <c r="L7893" s="41" t="s">
        <v>636</v>
      </c>
      <c r="M7893" s="41" t="s">
        <v>1347</v>
      </c>
      <c r="N7893" s="41" t="s">
        <v>1260</v>
      </c>
      <c r="O7893" s="12">
        <v>1992</v>
      </c>
      <c r="P7893" s="12">
        <v>8</v>
      </c>
      <c r="Q7893" s="12">
        <v>1993</v>
      </c>
      <c r="R7893" s="12">
        <v>7</v>
      </c>
      <c r="S7893" s="29">
        <v>12</v>
      </c>
      <c r="T7893" s="29">
        <v>24</v>
      </c>
      <c r="U7893" s="29">
        <v>7</v>
      </c>
      <c r="V7893" s="29" t="s">
        <v>53</v>
      </c>
      <c r="W7893" s="29">
        <v>540</v>
      </c>
      <c r="X7893" s="29">
        <v>1</v>
      </c>
      <c r="Y7893" t="s">
        <v>1262</v>
      </c>
      <c r="Z7893" s="62" t="s">
        <v>90</v>
      </c>
      <c r="AA7893" t="s">
        <v>91</v>
      </c>
      <c r="AB7893">
        <v>0</v>
      </c>
      <c r="AC7893" s="69" t="s">
        <v>1520</v>
      </c>
      <c r="AD7893" s="69" t="s">
        <v>1520</v>
      </c>
    </row>
    <row r="7894" spans="1:30" ht="15" customHeight="1" x14ac:dyDescent="0.3">
      <c r="A7894" s="29">
        <v>69</v>
      </c>
      <c r="B7894" s="29" t="s">
        <v>35</v>
      </c>
      <c r="C7894" t="s">
        <v>1257</v>
      </c>
      <c r="D7894" s="34" t="s">
        <v>245</v>
      </c>
      <c r="E7894" s="29">
        <v>2001</v>
      </c>
      <c r="F7894" s="33" t="s">
        <v>1258</v>
      </c>
      <c r="G7894" s="33" t="s">
        <v>1346</v>
      </c>
      <c r="H7894" s="31" t="s">
        <v>1259</v>
      </c>
      <c r="I7894" s="39">
        <v>-7.1385649999999998</v>
      </c>
      <c r="J7894" s="40">
        <v>-34.843651000000001</v>
      </c>
      <c r="K7894" s="5">
        <v>56400</v>
      </c>
      <c r="L7894" s="41" t="s">
        <v>636</v>
      </c>
      <c r="M7894" s="41" t="s">
        <v>1347</v>
      </c>
      <c r="N7894" s="41" t="s">
        <v>1260</v>
      </c>
      <c r="O7894" s="12">
        <v>1992</v>
      </c>
      <c r="P7894" s="12">
        <v>8</v>
      </c>
      <c r="Q7894" s="12">
        <v>1993</v>
      </c>
      <c r="R7894" s="12">
        <v>7</v>
      </c>
      <c r="S7894" s="29">
        <v>12</v>
      </c>
      <c r="T7894" s="29">
        <v>24</v>
      </c>
      <c r="U7894" s="29">
        <v>7</v>
      </c>
      <c r="V7894" s="29" t="s">
        <v>53</v>
      </c>
      <c r="W7894" s="29">
        <v>540</v>
      </c>
      <c r="X7894" s="29">
        <v>1</v>
      </c>
      <c r="Y7894" t="s">
        <v>1262</v>
      </c>
      <c r="Z7894" s="62" t="s">
        <v>90</v>
      </c>
      <c r="AA7894" t="s">
        <v>666</v>
      </c>
      <c r="AB7894">
        <v>0</v>
      </c>
      <c r="AC7894" s="69" t="s">
        <v>1520</v>
      </c>
      <c r="AD7894" s="69" t="s">
        <v>1520</v>
      </c>
    </row>
    <row r="7895" spans="1:30" ht="15" customHeight="1" x14ac:dyDescent="0.3">
      <c r="A7895" s="29">
        <v>69</v>
      </c>
      <c r="B7895" s="29" t="s">
        <v>35</v>
      </c>
      <c r="C7895" t="s">
        <v>1257</v>
      </c>
      <c r="D7895" s="34" t="s">
        <v>245</v>
      </c>
      <c r="E7895" s="29">
        <v>2001</v>
      </c>
      <c r="F7895" s="33" t="s">
        <v>1258</v>
      </c>
      <c r="G7895" s="33" t="s">
        <v>1346</v>
      </c>
      <c r="H7895" s="31" t="s">
        <v>1259</v>
      </c>
      <c r="I7895" s="39">
        <v>-7.1385649999999998</v>
      </c>
      <c r="J7895" s="40">
        <v>-34.843651000000001</v>
      </c>
      <c r="K7895" s="5">
        <v>56400</v>
      </c>
      <c r="L7895" s="41" t="s">
        <v>636</v>
      </c>
      <c r="M7895" s="41" t="s">
        <v>1347</v>
      </c>
      <c r="N7895" s="41" t="s">
        <v>1260</v>
      </c>
      <c r="O7895" s="12">
        <v>1992</v>
      </c>
      <c r="P7895" s="12">
        <v>8</v>
      </c>
      <c r="Q7895" s="12">
        <v>1993</v>
      </c>
      <c r="R7895" s="12">
        <v>7</v>
      </c>
      <c r="S7895" s="29">
        <v>12</v>
      </c>
      <c r="T7895" s="29">
        <v>24</v>
      </c>
      <c r="U7895" s="29">
        <v>7</v>
      </c>
      <c r="V7895" s="29" t="s">
        <v>53</v>
      </c>
      <c r="W7895" s="29">
        <v>540</v>
      </c>
      <c r="X7895" s="29">
        <v>1</v>
      </c>
      <c r="Y7895" t="s">
        <v>758</v>
      </c>
      <c r="Z7895" t="s">
        <v>83</v>
      </c>
      <c r="AA7895" t="s">
        <v>663</v>
      </c>
      <c r="AB7895">
        <v>50</v>
      </c>
      <c r="AC7895" s="69" t="s">
        <v>1520</v>
      </c>
      <c r="AD7895" s="69" t="s">
        <v>1520</v>
      </c>
    </row>
    <row r="7896" spans="1:30" ht="15" customHeight="1" x14ac:dyDescent="0.3">
      <c r="A7896" s="29">
        <v>69</v>
      </c>
      <c r="B7896" s="29" t="s">
        <v>35</v>
      </c>
      <c r="C7896" t="s">
        <v>1257</v>
      </c>
      <c r="D7896" s="34" t="s">
        <v>245</v>
      </c>
      <c r="E7896" s="29">
        <v>2001</v>
      </c>
      <c r="F7896" s="33" t="s">
        <v>1258</v>
      </c>
      <c r="G7896" s="33" t="s">
        <v>1346</v>
      </c>
      <c r="H7896" s="31" t="s">
        <v>1259</v>
      </c>
      <c r="I7896" s="39">
        <v>-7.1385649999999998</v>
      </c>
      <c r="J7896" s="40">
        <v>-34.843651000000001</v>
      </c>
      <c r="K7896" s="5">
        <v>56400</v>
      </c>
      <c r="L7896" s="41" t="s">
        <v>636</v>
      </c>
      <c r="M7896" s="41" t="s">
        <v>1347</v>
      </c>
      <c r="N7896" s="41" t="s">
        <v>1260</v>
      </c>
      <c r="O7896" s="12">
        <v>1992</v>
      </c>
      <c r="P7896" s="12">
        <v>8</v>
      </c>
      <c r="Q7896" s="12">
        <v>1993</v>
      </c>
      <c r="R7896" s="12">
        <v>7</v>
      </c>
      <c r="S7896" s="29">
        <v>12</v>
      </c>
      <c r="T7896" s="29">
        <v>24</v>
      </c>
      <c r="U7896" s="29">
        <v>7</v>
      </c>
      <c r="V7896" s="29" t="s">
        <v>53</v>
      </c>
      <c r="W7896" s="29">
        <v>540</v>
      </c>
      <c r="X7896" s="29">
        <v>1</v>
      </c>
      <c r="Y7896" t="s">
        <v>758</v>
      </c>
      <c r="Z7896" t="s">
        <v>83</v>
      </c>
      <c r="AA7896" t="s">
        <v>87</v>
      </c>
      <c r="AB7896">
        <v>2</v>
      </c>
      <c r="AC7896" s="69" t="s">
        <v>1520</v>
      </c>
      <c r="AD7896" s="69" t="s">
        <v>1520</v>
      </c>
    </row>
    <row r="7897" spans="1:30" ht="15" customHeight="1" x14ac:dyDescent="0.3">
      <c r="A7897" s="29">
        <v>69</v>
      </c>
      <c r="B7897" s="29" t="s">
        <v>35</v>
      </c>
      <c r="C7897" t="s">
        <v>1257</v>
      </c>
      <c r="D7897" s="34" t="s">
        <v>245</v>
      </c>
      <c r="E7897" s="29">
        <v>2001</v>
      </c>
      <c r="F7897" s="33" t="s">
        <v>1258</v>
      </c>
      <c r="G7897" s="33" t="s">
        <v>1346</v>
      </c>
      <c r="H7897" s="31" t="s">
        <v>1259</v>
      </c>
      <c r="I7897" s="39">
        <v>-7.1385649999999998</v>
      </c>
      <c r="J7897" s="40">
        <v>-34.843651000000001</v>
      </c>
      <c r="K7897" s="5">
        <v>56400</v>
      </c>
      <c r="L7897" s="41" t="s">
        <v>636</v>
      </c>
      <c r="M7897" s="41" t="s">
        <v>1347</v>
      </c>
      <c r="N7897" s="41" t="s">
        <v>1260</v>
      </c>
      <c r="O7897" s="12">
        <v>1992</v>
      </c>
      <c r="P7897" s="12">
        <v>8</v>
      </c>
      <c r="Q7897" s="12">
        <v>1993</v>
      </c>
      <c r="R7897" s="12">
        <v>7</v>
      </c>
      <c r="S7897" s="29">
        <v>12</v>
      </c>
      <c r="T7897" s="29">
        <v>24</v>
      </c>
      <c r="U7897" s="29">
        <v>7</v>
      </c>
      <c r="V7897" s="29" t="s">
        <v>53</v>
      </c>
      <c r="W7897" s="29">
        <v>540</v>
      </c>
      <c r="X7897" s="29">
        <v>1</v>
      </c>
      <c r="Y7897" t="s">
        <v>758</v>
      </c>
      <c r="Z7897" t="s">
        <v>83</v>
      </c>
      <c r="AA7897" t="s">
        <v>84</v>
      </c>
      <c r="AB7897">
        <v>23</v>
      </c>
      <c r="AC7897" s="69" t="s">
        <v>1520</v>
      </c>
      <c r="AD7897" s="69" t="s">
        <v>1520</v>
      </c>
    </row>
    <row r="7898" spans="1:30" ht="15" customHeight="1" x14ac:dyDescent="0.3">
      <c r="A7898" s="29">
        <v>69</v>
      </c>
      <c r="B7898" s="29" t="s">
        <v>35</v>
      </c>
      <c r="C7898" t="s">
        <v>1257</v>
      </c>
      <c r="D7898" s="34" t="s">
        <v>245</v>
      </c>
      <c r="E7898" s="29">
        <v>2001</v>
      </c>
      <c r="F7898" s="33" t="s">
        <v>1258</v>
      </c>
      <c r="G7898" s="33" t="s">
        <v>1346</v>
      </c>
      <c r="H7898" s="31" t="s">
        <v>1259</v>
      </c>
      <c r="I7898" s="39">
        <v>-7.1385649999999998</v>
      </c>
      <c r="J7898" s="40">
        <v>-34.843651000000001</v>
      </c>
      <c r="K7898" s="5">
        <v>56400</v>
      </c>
      <c r="L7898" s="41" t="s">
        <v>636</v>
      </c>
      <c r="M7898" s="41" t="s">
        <v>1347</v>
      </c>
      <c r="N7898" s="41" t="s">
        <v>1260</v>
      </c>
      <c r="O7898" s="12">
        <v>1992</v>
      </c>
      <c r="P7898" s="12">
        <v>8</v>
      </c>
      <c r="Q7898" s="12">
        <v>1993</v>
      </c>
      <c r="R7898" s="12">
        <v>7</v>
      </c>
      <c r="S7898" s="29">
        <v>12</v>
      </c>
      <c r="T7898" s="29">
        <v>24</v>
      </c>
      <c r="U7898" s="29">
        <v>7</v>
      </c>
      <c r="V7898" s="29" t="s">
        <v>53</v>
      </c>
      <c r="W7898" s="29">
        <v>540</v>
      </c>
      <c r="X7898" s="29">
        <v>1</v>
      </c>
      <c r="Y7898" t="s">
        <v>758</v>
      </c>
      <c r="Z7898" t="s">
        <v>83</v>
      </c>
      <c r="AA7898" t="s">
        <v>128</v>
      </c>
      <c r="AB7898">
        <v>1</v>
      </c>
      <c r="AC7898" s="69" t="s">
        <v>1520</v>
      </c>
      <c r="AD7898" s="69" t="s">
        <v>1520</v>
      </c>
    </row>
    <row r="7899" spans="1:30" ht="15" customHeight="1" x14ac:dyDescent="0.3">
      <c r="A7899" s="29">
        <v>69</v>
      </c>
      <c r="B7899" s="29" t="s">
        <v>35</v>
      </c>
      <c r="C7899" t="s">
        <v>1257</v>
      </c>
      <c r="D7899" s="34" t="s">
        <v>245</v>
      </c>
      <c r="E7899" s="29">
        <v>2001</v>
      </c>
      <c r="F7899" s="33" t="s">
        <v>1258</v>
      </c>
      <c r="G7899" s="33" t="s">
        <v>1346</v>
      </c>
      <c r="H7899" s="31" t="s">
        <v>1259</v>
      </c>
      <c r="I7899" s="39">
        <v>-7.1385649999999998</v>
      </c>
      <c r="J7899" s="40">
        <v>-34.843651000000001</v>
      </c>
      <c r="K7899" s="5">
        <v>56400</v>
      </c>
      <c r="L7899" s="41" t="s">
        <v>636</v>
      </c>
      <c r="M7899" s="41" t="s">
        <v>1347</v>
      </c>
      <c r="N7899" s="41" t="s">
        <v>1260</v>
      </c>
      <c r="O7899" s="12">
        <v>1992</v>
      </c>
      <c r="P7899" s="12">
        <v>8</v>
      </c>
      <c r="Q7899" s="12">
        <v>1993</v>
      </c>
      <c r="R7899" s="12">
        <v>7</v>
      </c>
      <c r="S7899" s="29">
        <v>12</v>
      </c>
      <c r="T7899" s="29">
        <v>24</v>
      </c>
      <c r="U7899" s="29">
        <v>7</v>
      </c>
      <c r="V7899" s="29" t="s">
        <v>53</v>
      </c>
      <c r="W7899" s="29">
        <v>540</v>
      </c>
      <c r="X7899" s="29">
        <v>1</v>
      </c>
      <c r="Y7899" t="s">
        <v>758</v>
      </c>
      <c r="Z7899" t="s">
        <v>55</v>
      </c>
      <c r="AA7899" t="s">
        <v>56</v>
      </c>
      <c r="AB7899">
        <v>0</v>
      </c>
      <c r="AC7899" s="69" t="s">
        <v>1520</v>
      </c>
      <c r="AD7899" s="69" t="s">
        <v>1520</v>
      </c>
    </row>
    <row r="7900" spans="1:30" ht="15" customHeight="1" x14ac:dyDescent="0.3">
      <c r="A7900" s="29">
        <v>69</v>
      </c>
      <c r="B7900" s="29" t="s">
        <v>35</v>
      </c>
      <c r="C7900" t="s">
        <v>1257</v>
      </c>
      <c r="D7900" s="34" t="s">
        <v>245</v>
      </c>
      <c r="E7900" s="29">
        <v>2001</v>
      </c>
      <c r="F7900" s="33" t="s">
        <v>1258</v>
      </c>
      <c r="G7900" s="33" t="s">
        <v>1346</v>
      </c>
      <c r="H7900" s="31" t="s">
        <v>1259</v>
      </c>
      <c r="I7900" s="39">
        <v>-7.1385649999999998</v>
      </c>
      <c r="J7900" s="40">
        <v>-34.843651000000001</v>
      </c>
      <c r="K7900" s="5">
        <v>56400</v>
      </c>
      <c r="L7900" s="41" t="s">
        <v>636</v>
      </c>
      <c r="M7900" s="41" t="s">
        <v>1347</v>
      </c>
      <c r="N7900" s="41" t="s">
        <v>1260</v>
      </c>
      <c r="O7900" s="12">
        <v>1992</v>
      </c>
      <c r="P7900" s="12">
        <v>8</v>
      </c>
      <c r="Q7900" s="12">
        <v>1993</v>
      </c>
      <c r="R7900" s="12">
        <v>7</v>
      </c>
      <c r="S7900" s="29">
        <v>12</v>
      </c>
      <c r="T7900" s="29">
        <v>24</v>
      </c>
      <c r="U7900" s="29">
        <v>7</v>
      </c>
      <c r="V7900" s="29" t="s">
        <v>53</v>
      </c>
      <c r="W7900" s="29">
        <v>540</v>
      </c>
      <c r="X7900" s="29">
        <v>1</v>
      </c>
      <c r="Y7900" t="s">
        <v>758</v>
      </c>
      <c r="Z7900" t="s">
        <v>55</v>
      </c>
      <c r="AA7900" t="s">
        <v>655</v>
      </c>
      <c r="AB7900">
        <v>6</v>
      </c>
      <c r="AC7900" s="69" t="s">
        <v>1520</v>
      </c>
      <c r="AD7900" s="69" t="s">
        <v>1520</v>
      </c>
    </row>
    <row r="7901" spans="1:30" ht="15" customHeight="1" x14ac:dyDescent="0.3">
      <c r="A7901" s="29">
        <v>69</v>
      </c>
      <c r="B7901" s="29" t="s">
        <v>35</v>
      </c>
      <c r="C7901" t="s">
        <v>1257</v>
      </c>
      <c r="D7901" s="34" t="s">
        <v>245</v>
      </c>
      <c r="E7901" s="29">
        <v>2001</v>
      </c>
      <c r="F7901" s="33" t="s">
        <v>1258</v>
      </c>
      <c r="G7901" s="33" t="s">
        <v>1346</v>
      </c>
      <c r="H7901" s="31" t="s">
        <v>1259</v>
      </c>
      <c r="I7901" s="39">
        <v>-7.1385649999999998</v>
      </c>
      <c r="J7901" s="40">
        <v>-34.843651000000001</v>
      </c>
      <c r="K7901" s="5">
        <v>56400</v>
      </c>
      <c r="L7901" s="41" t="s">
        <v>636</v>
      </c>
      <c r="M7901" s="41" t="s">
        <v>1347</v>
      </c>
      <c r="N7901" s="41" t="s">
        <v>1260</v>
      </c>
      <c r="O7901" s="12">
        <v>1992</v>
      </c>
      <c r="P7901" s="12">
        <v>8</v>
      </c>
      <c r="Q7901" s="12">
        <v>1993</v>
      </c>
      <c r="R7901" s="12">
        <v>7</v>
      </c>
      <c r="S7901" s="29">
        <v>12</v>
      </c>
      <c r="T7901" s="29">
        <v>24</v>
      </c>
      <c r="U7901" s="29">
        <v>7</v>
      </c>
      <c r="V7901" s="29" t="s">
        <v>53</v>
      </c>
      <c r="W7901" s="29">
        <v>540</v>
      </c>
      <c r="X7901" s="29">
        <v>1</v>
      </c>
      <c r="Y7901" t="s">
        <v>758</v>
      </c>
      <c r="Z7901" s="62" t="s">
        <v>90</v>
      </c>
      <c r="AA7901" t="s">
        <v>91</v>
      </c>
      <c r="AB7901">
        <v>6</v>
      </c>
      <c r="AC7901" s="69" t="s">
        <v>1520</v>
      </c>
      <c r="AD7901" s="69" t="s">
        <v>1520</v>
      </c>
    </row>
    <row r="7902" spans="1:30" ht="15" customHeight="1" x14ac:dyDescent="0.3">
      <c r="A7902" s="29">
        <v>69</v>
      </c>
      <c r="B7902" s="29" t="s">
        <v>35</v>
      </c>
      <c r="C7902" t="s">
        <v>1257</v>
      </c>
      <c r="D7902" s="34" t="s">
        <v>245</v>
      </c>
      <c r="E7902" s="29">
        <v>2001</v>
      </c>
      <c r="F7902" s="33" t="s">
        <v>1258</v>
      </c>
      <c r="G7902" s="33" t="s">
        <v>1346</v>
      </c>
      <c r="H7902" s="31" t="s">
        <v>1259</v>
      </c>
      <c r="I7902" s="39">
        <v>-7.1385649999999998</v>
      </c>
      <c r="J7902" s="40">
        <v>-34.843651000000001</v>
      </c>
      <c r="K7902" s="5">
        <v>56400</v>
      </c>
      <c r="L7902" s="41" t="s">
        <v>636</v>
      </c>
      <c r="M7902" s="41" t="s">
        <v>1347</v>
      </c>
      <c r="N7902" s="41" t="s">
        <v>1260</v>
      </c>
      <c r="O7902" s="12">
        <v>1992</v>
      </c>
      <c r="P7902" s="12">
        <v>8</v>
      </c>
      <c r="Q7902" s="12">
        <v>1993</v>
      </c>
      <c r="R7902" s="12">
        <v>7</v>
      </c>
      <c r="S7902" s="29">
        <v>12</v>
      </c>
      <c r="T7902" s="29">
        <v>24</v>
      </c>
      <c r="U7902" s="29">
        <v>7</v>
      </c>
      <c r="V7902" s="29" t="s">
        <v>53</v>
      </c>
      <c r="W7902" s="29">
        <v>540</v>
      </c>
      <c r="X7902" s="29">
        <v>1</v>
      </c>
      <c r="Y7902" t="s">
        <v>758</v>
      </c>
      <c r="Z7902" s="62" t="s">
        <v>90</v>
      </c>
      <c r="AA7902" t="s">
        <v>666</v>
      </c>
      <c r="AB7902">
        <v>0</v>
      </c>
      <c r="AC7902" s="69" t="s">
        <v>1520</v>
      </c>
      <c r="AD7902" s="69" t="s">
        <v>1520</v>
      </c>
    </row>
    <row r="7903" spans="1:30" ht="15" customHeight="1" x14ac:dyDescent="0.3">
      <c r="A7903" s="29">
        <v>69</v>
      </c>
      <c r="B7903" s="29" t="s">
        <v>35</v>
      </c>
      <c r="C7903" t="s">
        <v>1257</v>
      </c>
      <c r="D7903" s="34" t="s">
        <v>245</v>
      </c>
      <c r="E7903" s="29">
        <v>2001</v>
      </c>
      <c r="F7903" s="33" t="s">
        <v>1258</v>
      </c>
      <c r="G7903" s="33" t="s">
        <v>1346</v>
      </c>
      <c r="H7903" s="31" t="s">
        <v>1259</v>
      </c>
      <c r="I7903" s="39">
        <v>-7.1385649999999998</v>
      </c>
      <c r="J7903" s="40">
        <v>-34.843651000000001</v>
      </c>
      <c r="K7903" s="5">
        <v>56400</v>
      </c>
      <c r="L7903" s="41" t="s">
        <v>636</v>
      </c>
      <c r="M7903" s="41" t="s">
        <v>1347</v>
      </c>
      <c r="N7903" s="41" t="s">
        <v>1260</v>
      </c>
      <c r="O7903" s="12">
        <v>1992</v>
      </c>
      <c r="P7903" s="12">
        <v>8</v>
      </c>
      <c r="Q7903" s="12">
        <v>1993</v>
      </c>
      <c r="R7903" s="12">
        <v>7</v>
      </c>
      <c r="S7903" s="29">
        <v>12</v>
      </c>
      <c r="T7903" s="29">
        <v>24</v>
      </c>
      <c r="U7903" s="29">
        <v>7</v>
      </c>
      <c r="V7903" s="29" t="s">
        <v>53</v>
      </c>
      <c r="W7903" s="29">
        <v>540</v>
      </c>
      <c r="X7903" s="29">
        <v>1</v>
      </c>
      <c r="Y7903" t="s">
        <v>1263</v>
      </c>
      <c r="Z7903" t="s">
        <v>83</v>
      </c>
      <c r="AA7903" t="s">
        <v>663</v>
      </c>
      <c r="AB7903">
        <v>0</v>
      </c>
      <c r="AC7903" s="69" t="s">
        <v>1520</v>
      </c>
      <c r="AD7903" s="69" t="s">
        <v>1520</v>
      </c>
    </row>
    <row r="7904" spans="1:30" ht="15" customHeight="1" x14ac:dyDescent="0.3">
      <c r="A7904" s="29">
        <v>69</v>
      </c>
      <c r="B7904" s="29" t="s">
        <v>35</v>
      </c>
      <c r="C7904" t="s">
        <v>1257</v>
      </c>
      <c r="D7904" s="34" t="s">
        <v>245</v>
      </c>
      <c r="E7904" s="29">
        <v>2001</v>
      </c>
      <c r="F7904" s="33" t="s">
        <v>1258</v>
      </c>
      <c r="G7904" s="33" t="s">
        <v>1346</v>
      </c>
      <c r="H7904" s="31" t="s">
        <v>1259</v>
      </c>
      <c r="I7904" s="39">
        <v>-7.1385649999999998</v>
      </c>
      <c r="J7904" s="40">
        <v>-34.843651000000001</v>
      </c>
      <c r="K7904" s="5">
        <v>56400</v>
      </c>
      <c r="L7904" s="41" t="s">
        <v>636</v>
      </c>
      <c r="M7904" s="41" t="s">
        <v>1347</v>
      </c>
      <c r="N7904" s="41" t="s">
        <v>1260</v>
      </c>
      <c r="O7904" s="12">
        <v>1992</v>
      </c>
      <c r="P7904" s="12">
        <v>8</v>
      </c>
      <c r="Q7904" s="12">
        <v>1993</v>
      </c>
      <c r="R7904" s="12">
        <v>7</v>
      </c>
      <c r="S7904" s="29">
        <v>12</v>
      </c>
      <c r="T7904" s="29">
        <v>24</v>
      </c>
      <c r="U7904" s="29">
        <v>7</v>
      </c>
      <c r="V7904" s="29" t="s">
        <v>53</v>
      </c>
      <c r="W7904" s="29">
        <v>540</v>
      </c>
      <c r="X7904" s="29">
        <v>1</v>
      </c>
      <c r="Y7904" t="s">
        <v>1263</v>
      </c>
      <c r="Z7904" t="s">
        <v>83</v>
      </c>
      <c r="AA7904" t="s">
        <v>87</v>
      </c>
      <c r="AB7904">
        <v>0</v>
      </c>
      <c r="AC7904" s="69" t="s">
        <v>1520</v>
      </c>
      <c r="AD7904" s="69" t="s">
        <v>1520</v>
      </c>
    </row>
    <row r="7905" spans="1:30" ht="15" customHeight="1" x14ac:dyDescent="0.3">
      <c r="A7905" s="29">
        <v>69</v>
      </c>
      <c r="B7905" s="29" t="s">
        <v>35</v>
      </c>
      <c r="C7905" t="s">
        <v>1257</v>
      </c>
      <c r="D7905" s="34" t="s">
        <v>245</v>
      </c>
      <c r="E7905" s="29">
        <v>2001</v>
      </c>
      <c r="F7905" s="33" t="s">
        <v>1258</v>
      </c>
      <c r="G7905" s="33" t="s">
        <v>1346</v>
      </c>
      <c r="H7905" s="31" t="s">
        <v>1259</v>
      </c>
      <c r="I7905" s="39">
        <v>-7.1385649999999998</v>
      </c>
      <c r="J7905" s="40">
        <v>-34.843651000000001</v>
      </c>
      <c r="K7905" s="5">
        <v>56400</v>
      </c>
      <c r="L7905" s="41" t="s">
        <v>636</v>
      </c>
      <c r="M7905" s="41" t="s">
        <v>1347</v>
      </c>
      <c r="N7905" s="41" t="s">
        <v>1260</v>
      </c>
      <c r="O7905" s="12">
        <v>1992</v>
      </c>
      <c r="P7905" s="12">
        <v>8</v>
      </c>
      <c r="Q7905" s="12">
        <v>1993</v>
      </c>
      <c r="R7905" s="12">
        <v>7</v>
      </c>
      <c r="S7905" s="29">
        <v>12</v>
      </c>
      <c r="T7905" s="29">
        <v>24</v>
      </c>
      <c r="U7905" s="29">
        <v>7</v>
      </c>
      <c r="V7905" s="29" t="s">
        <v>53</v>
      </c>
      <c r="W7905" s="29">
        <v>540</v>
      </c>
      <c r="X7905" s="29">
        <v>1</v>
      </c>
      <c r="Y7905" t="s">
        <v>1263</v>
      </c>
      <c r="Z7905" t="s">
        <v>83</v>
      </c>
      <c r="AA7905" t="s">
        <v>84</v>
      </c>
      <c r="AB7905">
        <v>0</v>
      </c>
      <c r="AC7905" s="69" t="s">
        <v>1520</v>
      </c>
      <c r="AD7905" s="69" t="s">
        <v>1520</v>
      </c>
    </row>
    <row r="7906" spans="1:30" ht="15" customHeight="1" x14ac:dyDescent="0.3">
      <c r="A7906" s="29">
        <v>69</v>
      </c>
      <c r="B7906" s="29" t="s">
        <v>35</v>
      </c>
      <c r="C7906" t="s">
        <v>1257</v>
      </c>
      <c r="D7906" s="34" t="s">
        <v>245</v>
      </c>
      <c r="E7906" s="29">
        <v>2001</v>
      </c>
      <c r="F7906" s="33" t="s">
        <v>1258</v>
      </c>
      <c r="G7906" s="33" t="s">
        <v>1346</v>
      </c>
      <c r="H7906" s="31" t="s">
        <v>1259</v>
      </c>
      <c r="I7906" s="39">
        <v>-7.1385649999999998</v>
      </c>
      <c r="J7906" s="40">
        <v>-34.843651000000001</v>
      </c>
      <c r="K7906" s="5">
        <v>56400</v>
      </c>
      <c r="L7906" s="41" t="s">
        <v>636</v>
      </c>
      <c r="M7906" s="41" t="s">
        <v>1347</v>
      </c>
      <c r="N7906" s="41" t="s">
        <v>1260</v>
      </c>
      <c r="O7906" s="12">
        <v>1992</v>
      </c>
      <c r="P7906" s="12">
        <v>8</v>
      </c>
      <c r="Q7906" s="12">
        <v>1993</v>
      </c>
      <c r="R7906" s="12">
        <v>7</v>
      </c>
      <c r="S7906" s="29">
        <v>12</v>
      </c>
      <c r="T7906" s="29">
        <v>24</v>
      </c>
      <c r="U7906" s="29">
        <v>7</v>
      </c>
      <c r="V7906" s="29" t="s">
        <v>53</v>
      </c>
      <c r="W7906" s="29">
        <v>540</v>
      </c>
      <c r="X7906" s="29">
        <v>1</v>
      </c>
      <c r="Y7906" t="s">
        <v>1263</v>
      </c>
      <c r="Z7906" t="s">
        <v>83</v>
      </c>
      <c r="AA7906" t="s">
        <v>128</v>
      </c>
      <c r="AB7906">
        <v>0</v>
      </c>
      <c r="AC7906" s="69" t="s">
        <v>1520</v>
      </c>
      <c r="AD7906" s="69" t="s">
        <v>1520</v>
      </c>
    </row>
    <row r="7907" spans="1:30" ht="15" customHeight="1" x14ac:dyDescent="0.3">
      <c r="A7907" s="29">
        <v>69</v>
      </c>
      <c r="B7907" s="29" t="s">
        <v>35</v>
      </c>
      <c r="C7907" t="s">
        <v>1257</v>
      </c>
      <c r="D7907" s="34" t="s">
        <v>245</v>
      </c>
      <c r="E7907" s="29">
        <v>2001</v>
      </c>
      <c r="F7907" s="33" t="s">
        <v>1258</v>
      </c>
      <c r="G7907" s="33" t="s">
        <v>1346</v>
      </c>
      <c r="H7907" s="31" t="s">
        <v>1259</v>
      </c>
      <c r="I7907" s="39">
        <v>-7.1385649999999998</v>
      </c>
      <c r="J7907" s="40">
        <v>-34.843651000000001</v>
      </c>
      <c r="K7907" s="5">
        <v>56400</v>
      </c>
      <c r="L7907" s="41" t="s">
        <v>636</v>
      </c>
      <c r="M7907" s="41" t="s">
        <v>1347</v>
      </c>
      <c r="N7907" s="41" t="s">
        <v>1260</v>
      </c>
      <c r="O7907" s="12">
        <v>1992</v>
      </c>
      <c r="P7907" s="12">
        <v>8</v>
      </c>
      <c r="Q7907" s="12">
        <v>1993</v>
      </c>
      <c r="R7907" s="12">
        <v>7</v>
      </c>
      <c r="S7907" s="29">
        <v>12</v>
      </c>
      <c r="T7907" s="29">
        <v>24</v>
      </c>
      <c r="U7907" s="29">
        <v>7</v>
      </c>
      <c r="V7907" s="29" t="s">
        <v>53</v>
      </c>
      <c r="W7907" s="29">
        <v>540</v>
      </c>
      <c r="X7907" s="29">
        <v>1</v>
      </c>
      <c r="Y7907" t="s">
        <v>1263</v>
      </c>
      <c r="Z7907" t="s">
        <v>55</v>
      </c>
      <c r="AA7907" t="s">
        <v>56</v>
      </c>
      <c r="AB7907">
        <v>0</v>
      </c>
      <c r="AC7907" s="69" t="s">
        <v>1520</v>
      </c>
      <c r="AD7907" s="69" t="s">
        <v>1520</v>
      </c>
    </row>
    <row r="7908" spans="1:30" ht="15" customHeight="1" x14ac:dyDescent="0.3">
      <c r="A7908" s="29">
        <v>69</v>
      </c>
      <c r="B7908" s="29" t="s">
        <v>35</v>
      </c>
      <c r="C7908" t="s">
        <v>1257</v>
      </c>
      <c r="D7908" s="34" t="s">
        <v>245</v>
      </c>
      <c r="E7908" s="29">
        <v>2001</v>
      </c>
      <c r="F7908" s="33" t="s">
        <v>1258</v>
      </c>
      <c r="G7908" s="33" t="s">
        <v>1346</v>
      </c>
      <c r="H7908" s="31" t="s">
        <v>1259</v>
      </c>
      <c r="I7908" s="39">
        <v>-7.1385649999999998</v>
      </c>
      <c r="J7908" s="40">
        <v>-34.843651000000001</v>
      </c>
      <c r="K7908" s="5">
        <v>56400</v>
      </c>
      <c r="L7908" s="41" t="s">
        <v>636</v>
      </c>
      <c r="M7908" s="41" t="s">
        <v>1347</v>
      </c>
      <c r="N7908" s="41" t="s">
        <v>1260</v>
      </c>
      <c r="O7908" s="12">
        <v>1992</v>
      </c>
      <c r="P7908" s="12">
        <v>8</v>
      </c>
      <c r="Q7908" s="12">
        <v>1993</v>
      </c>
      <c r="R7908" s="12">
        <v>7</v>
      </c>
      <c r="S7908" s="29">
        <v>12</v>
      </c>
      <c r="T7908" s="29">
        <v>24</v>
      </c>
      <c r="U7908" s="29">
        <v>7</v>
      </c>
      <c r="V7908" s="29" t="s">
        <v>53</v>
      </c>
      <c r="W7908" s="29">
        <v>540</v>
      </c>
      <c r="X7908" s="29">
        <v>1</v>
      </c>
      <c r="Y7908" t="s">
        <v>1263</v>
      </c>
      <c r="Z7908" t="s">
        <v>55</v>
      </c>
      <c r="AA7908" t="s">
        <v>655</v>
      </c>
      <c r="AB7908">
        <v>0</v>
      </c>
      <c r="AC7908" s="69" t="s">
        <v>1520</v>
      </c>
      <c r="AD7908" s="69" t="s">
        <v>1520</v>
      </c>
    </row>
    <row r="7909" spans="1:30" ht="15" customHeight="1" x14ac:dyDescent="0.3">
      <c r="A7909" s="29">
        <v>69</v>
      </c>
      <c r="B7909" s="29" t="s">
        <v>35</v>
      </c>
      <c r="C7909" t="s">
        <v>1257</v>
      </c>
      <c r="D7909" s="34" t="s">
        <v>245</v>
      </c>
      <c r="E7909" s="29">
        <v>2001</v>
      </c>
      <c r="F7909" s="33" t="s">
        <v>1258</v>
      </c>
      <c r="G7909" s="33" t="s">
        <v>1346</v>
      </c>
      <c r="H7909" s="31" t="s">
        <v>1259</v>
      </c>
      <c r="I7909" s="39">
        <v>-7.1385649999999998</v>
      </c>
      <c r="J7909" s="40">
        <v>-34.843651000000001</v>
      </c>
      <c r="K7909" s="5">
        <v>56400</v>
      </c>
      <c r="L7909" s="41" t="s">
        <v>636</v>
      </c>
      <c r="M7909" s="41" t="s">
        <v>1347</v>
      </c>
      <c r="N7909" s="41" t="s">
        <v>1260</v>
      </c>
      <c r="O7909" s="12">
        <v>1992</v>
      </c>
      <c r="P7909" s="12">
        <v>8</v>
      </c>
      <c r="Q7909" s="12">
        <v>1993</v>
      </c>
      <c r="R7909" s="12">
        <v>7</v>
      </c>
      <c r="S7909" s="29">
        <v>12</v>
      </c>
      <c r="T7909" s="29">
        <v>24</v>
      </c>
      <c r="U7909" s="29">
        <v>7</v>
      </c>
      <c r="V7909" s="29" t="s">
        <v>53</v>
      </c>
      <c r="W7909" s="29">
        <v>540</v>
      </c>
      <c r="X7909" s="29">
        <v>1</v>
      </c>
      <c r="Y7909" t="s">
        <v>1263</v>
      </c>
      <c r="Z7909" s="62" t="s">
        <v>90</v>
      </c>
      <c r="AA7909" t="s">
        <v>91</v>
      </c>
      <c r="AB7909">
        <v>0</v>
      </c>
      <c r="AC7909" s="69" t="s">
        <v>1520</v>
      </c>
      <c r="AD7909" s="69" t="s">
        <v>1520</v>
      </c>
    </row>
    <row r="7910" spans="1:30" ht="15" customHeight="1" x14ac:dyDescent="0.3">
      <c r="A7910" s="29">
        <v>69</v>
      </c>
      <c r="B7910" s="29" t="s">
        <v>35</v>
      </c>
      <c r="C7910" t="s">
        <v>1257</v>
      </c>
      <c r="D7910" s="34" t="s">
        <v>245</v>
      </c>
      <c r="E7910" s="29">
        <v>2001</v>
      </c>
      <c r="F7910" s="33" t="s">
        <v>1258</v>
      </c>
      <c r="G7910" s="33" t="s">
        <v>1346</v>
      </c>
      <c r="H7910" s="31" t="s">
        <v>1259</v>
      </c>
      <c r="I7910" s="39">
        <v>-7.1385649999999998</v>
      </c>
      <c r="J7910" s="40">
        <v>-34.843651000000001</v>
      </c>
      <c r="K7910" s="5">
        <v>56400</v>
      </c>
      <c r="L7910" s="41" t="s">
        <v>636</v>
      </c>
      <c r="M7910" s="41" t="s">
        <v>1347</v>
      </c>
      <c r="N7910" s="41" t="s">
        <v>1260</v>
      </c>
      <c r="O7910" s="12">
        <v>1992</v>
      </c>
      <c r="P7910" s="12">
        <v>8</v>
      </c>
      <c r="Q7910" s="12">
        <v>1993</v>
      </c>
      <c r="R7910" s="12">
        <v>7</v>
      </c>
      <c r="S7910" s="29">
        <v>12</v>
      </c>
      <c r="T7910" s="29">
        <v>24</v>
      </c>
      <c r="U7910" s="29">
        <v>7</v>
      </c>
      <c r="V7910" s="29" t="s">
        <v>53</v>
      </c>
      <c r="W7910" s="29">
        <v>540</v>
      </c>
      <c r="X7910" s="29">
        <v>1</v>
      </c>
      <c r="Y7910" t="s">
        <v>1263</v>
      </c>
      <c r="Z7910" s="62" t="s">
        <v>90</v>
      </c>
      <c r="AA7910" t="s">
        <v>666</v>
      </c>
      <c r="AB7910">
        <v>0</v>
      </c>
      <c r="AC7910" s="69" t="s">
        <v>1520</v>
      </c>
      <c r="AD7910" s="69" t="s">
        <v>1520</v>
      </c>
    </row>
    <row r="7911" spans="1:30" ht="15" customHeight="1" x14ac:dyDescent="0.3">
      <c r="A7911" s="32">
        <v>69</v>
      </c>
      <c r="B7911" s="32" t="s">
        <v>35</v>
      </c>
      <c r="C7911" t="s">
        <v>1257</v>
      </c>
      <c r="D7911" s="34" t="s">
        <v>245</v>
      </c>
      <c r="E7911" s="29">
        <v>2001</v>
      </c>
      <c r="F7911" s="33" t="s">
        <v>1258</v>
      </c>
      <c r="G7911" s="33" t="s">
        <v>1264</v>
      </c>
      <c r="H7911" s="31" t="s">
        <v>1265</v>
      </c>
      <c r="I7911" s="39">
        <v>-7.144342</v>
      </c>
      <c r="J7911" s="40">
        <v>-34.858257999999999</v>
      </c>
      <c r="K7911" s="5">
        <v>4710000</v>
      </c>
      <c r="L7911" s="41" t="s">
        <v>636</v>
      </c>
      <c r="M7911" s="41" t="s">
        <v>1347</v>
      </c>
      <c r="N7911" s="41" t="s">
        <v>1260</v>
      </c>
      <c r="O7911">
        <v>1992</v>
      </c>
      <c r="P7911">
        <v>8</v>
      </c>
      <c r="Q7911">
        <v>1993</v>
      </c>
      <c r="R7911" s="41">
        <v>7</v>
      </c>
      <c r="S7911" s="29">
        <v>12</v>
      </c>
      <c r="T7911" s="29">
        <v>24</v>
      </c>
      <c r="U7911" s="29">
        <v>7</v>
      </c>
      <c r="V7911" s="29" t="s">
        <v>53</v>
      </c>
      <c r="W7911" s="29">
        <v>540</v>
      </c>
      <c r="X7911" s="52">
        <v>1</v>
      </c>
      <c r="Y7911" t="s">
        <v>1070</v>
      </c>
      <c r="Z7911" t="s">
        <v>83</v>
      </c>
      <c r="AA7911" t="s">
        <v>663</v>
      </c>
      <c r="AB7911">
        <v>4</v>
      </c>
      <c r="AC7911" s="69" t="s">
        <v>1520</v>
      </c>
      <c r="AD7911" s="69" t="s">
        <v>1520</v>
      </c>
    </row>
    <row r="7912" spans="1:30" ht="15" customHeight="1" x14ac:dyDescent="0.3">
      <c r="A7912" s="29">
        <v>69</v>
      </c>
      <c r="B7912" s="29" t="s">
        <v>35</v>
      </c>
      <c r="C7912" t="s">
        <v>1257</v>
      </c>
      <c r="D7912" s="34" t="s">
        <v>245</v>
      </c>
      <c r="E7912" s="29">
        <v>2001</v>
      </c>
      <c r="F7912" s="33" t="s">
        <v>1258</v>
      </c>
      <c r="G7912" s="33" t="s">
        <v>1264</v>
      </c>
      <c r="H7912" s="31" t="s">
        <v>1265</v>
      </c>
      <c r="I7912" s="39">
        <v>-7.144342</v>
      </c>
      <c r="J7912" s="40">
        <v>-34.858257999999999</v>
      </c>
      <c r="K7912" s="5">
        <v>4710000</v>
      </c>
      <c r="L7912" s="41" t="s">
        <v>636</v>
      </c>
      <c r="M7912" s="41" t="s">
        <v>1347</v>
      </c>
      <c r="N7912" s="41" t="s">
        <v>1260</v>
      </c>
      <c r="O7912" s="12">
        <v>1992</v>
      </c>
      <c r="P7912" s="12">
        <v>8</v>
      </c>
      <c r="Q7912" s="12">
        <v>1993</v>
      </c>
      <c r="R7912" s="12">
        <v>7</v>
      </c>
      <c r="S7912" s="29">
        <v>12</v>
      </c>
      <c r="T7912" s="29">
        <v>24</v>
      </c>
      <c r="U7912" s="29">
        <v>7</v>
      </c>
      <c r="V7912" s="29" t="s">
        <v>53</v>
      </c>
      <c r="W7912" s="29">
        <v>540</v>
      </c>
      <c r="X7912" s="29">
        <v>1</v>
      </c>
      <c r="Y7912" t="s">
        <v>1070</v>
      </c>
      <c r="Z7912" t="s">
        <v>83</v>
      </c>
      <c r="AA7912" t="s">
        <v>87</v>
      </c>
      <c r="AB7912">
        <v>77</v>
      </c>
      <c r="AC7912" s="69" t="s">
        <v>1520</v>
      </c>
      <c r="AD7912" s="69" t="s">
        <v>1520</v>
      </c>
    </row>
    <row r="7913" spans="1:30" ht="15" customHeight="1" x14ac:dyDescent="0.3">
      <c r="A7913" s="29">
        <v>69</v>
      </c>
      <c r="B7913" s="29" t="s">
        <v>35</v>
      </c>
      <c r="C7913" t="s">
        <v>1257</v>
      </c>
      <c r="D7913" s="34" t="s">
        <v>245</v>
      </c>
      <c r="E7913" s="29">
        <v>2001</v>
      </c>
      <c r="F7913" s="33" t="s">
        <v>1258</v>
      </c>
      <c r="G7913" s="33" t="s">
        <v>1264</v>
      </c>
      <c r="H7913" s="31" t="s">
        <v>1265</v>
      </c>
      <c r="I7913" s="39">
        <v>-7.144342</v>
      </c>
      <c r="J7913" s="40">
        <v>-34.858257999999999</v>
      </c>
      <c r="K7913" s="5">
        <v>4710000</v>
      </c>
      <c r="L7913" s="41" t="s">
        <v>636</v>
      </c>
      <c r="M7913" s="41" t="s">
        <v>1347</v>
      </c>
      <c r="N7913" s="41" t="s">
        <v>1260</v>
      </c>
      <c r="O7913" s="12">
        <v>1992</v>
      </c>
      <c r="P7913" s="12">
        <v>8</v>
      </c>
      <c r="Q7913" s="12">
        <v>1993</v>
      </c>
      <c r="R7913" s="12">
        <v>7</v>
      </c>
      <c r="S7913" s="29">
        <v>12</v>
      </c>
      <c r="T7913" s="29">
        <v>24</v>
      </c>
      <c r="U7913" s="29">
        <v>7</v>
      </c>
      <c r="V7913" s="29" t="s">
        <v>53</v>
      </c>
      <c r="W7913" s="29">
        <v>540</v>
      </c>
      <c r="X7913" s="29">
        <v>1</v>
      </c>
      <c r="Y7913" t="s">
        <v>1070</v>
      </c>
      <c r="Z7913" t="s">
        <v>83</v>
      </c>
      <c r="AA7913" t="s">
        <v>84</v>
      </c>
      <c r="AB7913">
        <v>0</v>
      </c>
      <c r="AC7913" s="69" t="s">
        <v>1520</v>
      </c>
      <c r="AD7913" s="69" t="s">
        <v>1520</v>
      </c>
    </row>
    <row r="7914" spans="1:30" ht="15" customHeight="1" x14ac:dyDescent="0.3">
      <c r="A7914" s="29">
        <v>69</v>
      </c>
      <c r="B7914" s="29" t="s">
        <v>35</v>
      </c>
      <c r="C7914" t="s">
        <v>1257</v>
      </c>
      <c r="D7914" s="34" t="s">
        <v>245</v>
      </c>
      <c r="E7914" s="29">
        <v>2001</v>
      </c>
      <c r="F7914" s="33" t="s">
        <v>1258</v>
      </c>
      <c r="G7914" s="33" t="s">
        <v>1264</v>
      </c>
      <c r="H7914" s="31" t="s">
        <v>1265</v>
      </c>
      <c r="I7914" s="39">
        <v>-7.144342</v>
      </c>
      <c r="J7914" s="40">
        <v>-34.858257999999999</v>
      </c>
      <c r="K7914" s="5">
        <v>4710000</v>
      </c>
      <c r="L7914" s="41" t="s">
        <v>636</v>
      </c>
      <c r="M7914" s="41" t="s">
        <v>1347</v>
      </c>
      <c r="N7914" s="41" t="s">
        <v>1260</v>
      </c>
      <c r="O7914" s="12">
        <v>1992</v>
      </c>
      <c r="P7914" s="12">
        <v>8</v>
      </c>
      <c r="Q7914" s="12">
        <v>1993</v>
      </c>
      <c r="R7914" s="12">
        <v>7</v>
      </c>
      <c r="S7914" s="29">
        <v>12</v>
      </c>
      <c r="T7914" s="29">
        <v>24</v>
      </c>
      <c r="U7914" s="29">
        <v>7</v>
      </c>
      <c r="V7914" s="29" t="s">
        <v>53</v>
      </c>
      <c r="W7914" s="29">
        <v>540</v>
      </c>
      <c r="X7914" s="29">
        <v>1</v>
      </c>
      <c r="Y7914" t="s">
        <v>1070</v>
      </c>
      <c r="Z7914" t="s">
        <v>83</v>
      </c>
      <c r="AA7914" t="s">
        <v>128</v>
      </c>
      <c r="AB7914">
        <v>0</v>
      </c>
      <c r="AC7914" s="69" t="s">
        <v>1520</v>
      </c>
      <c r="AD7914" s="69" t="s">
        <v>1520</v>
      </c>
    </row>
    <row r="7915" spans="1:30" ht="15" customHeight="1" x14ac:dyDescent="0.3">
      <c r="A7915" s="29">
        <v>69</v>
      </c>
      <c r="B7915" s="29" t="s">
        <v>35</v>
      </c>
      <c r="C7915" t="s">
        <v>1257</v>
      </c>
      <c r="D7915" s="34" t="s">
        <v>245</v>
      </c>
      <c r="E7915" s="29">
        <v>2001</v>
      </c>
      <c r="F7915" s="33" t="s">
        <v>1258</v>
      </c>
      <c r="G7915" s="33" t="s">
        <v>1264</v>
      </c>
      <c r="H7915" s="31" t="s">
        <v>1265</v>
      </c>
      <c r="I7915" s="39">
        <v>-7.144342</v>
      </c>
      <c r="J7915" s="40">
        <v>-34.858257999999999</v>
      </c>
      <c r="K7915" s="5">
        <v>4710000</v>
      </c>
      <c r="L7915" s="41" t="s">
        <v>636</v>
      </c>
      <c r="M7915" s="41" t="s">
        <v>1347</v>
      </c>
      <c r="N7915" s="41" t="s">
        <v>1260</v>
      </c>
      <c r="O7915" s="12">
        <v>1992</v>
      </c>
      <c r="P7915" s="12">
        <v>8</v>
      </c>
      <c r="Q7915" s="12">
        <v>1993</v>
      </c>
      <c r="R7915" s="12">
        <v>7</v>
      </c>
      <c r="S7915" s="29">
        <v>12</v>
      </c>
      <c r="T7915" s="29">
        <v>24</v>
      </c>
      <c r="U7915" s="29">
        <v>7</v>
      </c>
      <c r="V7915" s="29" t="s">
        <v>53</v>
      </c>
      <c r="W7915" s="29">
        <v>540</v>
      </c>
      <c r="X7915" s="29">
        <v>1</v>
      </c>
      <c r="Y7915" t="s">
        <v>1070</v>
      </c>
      <c r="Z7915" t="s">
        <v>55</v>
      </c>
      <c r="AA7915" t="s">
        <v>56</v>
      </c>
      <c r="AB7915">
        <v>56</v>
      </c>
      <c r="AC7915" s="69" t="s">
        <v>1520</v>
      </c>
      <c r="AD7915" s="69" t="s">
        <v>1520</v>
      </c>
    </row>
    <row r="7916" spans="1:30" ht="15" customHeight="1" x14ac:dyDescent="0.3">
      <c r="A7916" s="29">
        <v>69</v>
      </c>
      <c r="B7916" s="29" t="s">
        <v>35</v>
      </c>
      <c r="C7916" t="s">
        <v>1257</v>
      </c>
      <c r="D7916" s="34" t="s">
        <v>245</v>
      </c>
      <c r="E7916" s="29">
        <v>2001</v>
      </c>
      <c r="F7916" s="33" t="s">
        <v>1258</v>
      </c>
      <c r="G7916" s="33" t="s">
        <v>1264</v>
      </c>
      <c r="H7916" s="31" t="s">
        <v>1265</v>
      </c>
      <c r="I7916" s="39">
        <v>-7.144342</v>
      </c>
      <c r="J7916" s="40">
        <v>-34.858257999999999</v>
      </c>
      <c r="K7916" s="5">
        <v>4710000</v>
      </c>
      <c r="L7916" s="41" t="s">
        <v>636</v>
      </c>
      <c r="M7916" s="41" t="s">
        <v>1347</v>
      </c>
      <c r="N7916" s="41" t="s">
        <v>1260</v>
      </c>
      <c r="O7916" s="12">
        <v>1992</v>
      </c>
      <c r="P7916" s="12">
        <v>8</v>
      </c>
      <c r="Q7916" s="12">
        <v>1993</v>
      </c>
      <c r="R7916" s="12">
        <v>7</v>
      </c>
      <c r="S7916" s="29">
        <v>12</v>
      </c>
      <c r="T7916" s="29">
        <v>24</v>
      </c>
      <c r="U7916" s="29">
        <v>7</v>
      </c>
      <c r="V7916" s="29" t="s">
        <v>53</v>
      </c>
      <c r="W7916" s="29">
        <v>540</v>
      </c>
      <c r="X7916" s="29">
        <v>1</v>
      </c>
      <c r="Y7916" t="s">
        <v>1070</v>
      </c>
      <c r="Z7916" t="s">
        <v>55</v>
      </c>
      <c r="AA7916" t="s">
        <v>655</v>
      </c>
      <c r="AB7916">
        <v>5</v>
      </c>
      <c r="AC7916" s="69" t="s">
        <v>1520</v>
      </c>
      <c r="AD7916" s="69" t="s">
        <v>1520</v>
      </c>
    </row>
    <row r="7917" spans="1:30" ht="15" customHeight="1" x14ac:dyDescent="0.3">
      <c r="A7917" s="29">
        <v>69</v>
      </c>
      <c r="B7917" s="29" t="s">
        <v>35</v>
      </c>
      <c r="C7917" t="s">
        <v>1257</v>
      </c>
      <c r="D7917" s="34" t="s">
        <v>245</v>
      </c>
      <c r="E7917" s="29">
        <v>2001</v>
      </c>
      <c r="F7917" s="33" t="s">
        <v>1258</v>
      </c>
      <c r="G7917" s="33" t="s">
        <v>1264</v>
      </c>
      <c r="H7917" s="31" t="s">
        <v>1265</v>
      </c>
      <c r="I7917" s="39">
        <v>-7.144342</v>
      </c>
      <c r="J7917" s="40">
        <v>-34.858257999999999</v>
      </c>
      <c r="K7917" s="5">
        <v>4710000</v>
      </c>
      <c r="L7917" s="41" t="s">
        <v>636</v>
      </c>
      <c r="M7917" s="41" t="s">
        <v>1347</v>
      </c>
      <c r="N7917" s="41" t="s">
        <v>1260</v>
      </c>
      <c r="O7917" s="12">
        <v>1992</v>
      </c>
      <c r="P7917" s="12">
        <v>8</v>
      </c>
      <c r="Q7917" s="12">
        <v>1993</v>
      </c>
      <c r="R7917" s="12">
        <v>7</v>
      </c>
      <c r="S7917" s="29">
        <v>12</v>
      </c>
      <c r="T7917" s="29">
        <v>24</v>
      </c>
      <c r="U7917" s="29">
        <v>7</v>
      </c>
      <c r="V7917" s="29" t="s">
        <v>53</v>
      </c>
      <c r="W7917" s="29">
        <v>540</v>
      </c>
      <c r="X7917" s="29">
        <v>1</v>
      </c>
      <c r="Y7917" t="s">
        <v>1070</v>
      </c>
      <c r="Z7917" t="s">
        <v>55</v>
      </c>
      <c r="AA7917" t="s">
        <v>895</v>
      </c>
      <c r="AB7917">
        <v>0</v>
      </c>
      <c r="AC7917" s="69" t="s">
        <v>1520</v>
      </c>
      <c r="AD7917" s="69" t="s">
        <v>1520</v>
      </c>
    </row>
    <row r="7918" spans="1:30" ht="15" customHeight="1" x14ac:dyDescent="0.3">
      <c r="A7918" s="29">
        <v>69</v>
      </c>
      <c r="B7918" s="29" t="s">
        <v>35</v>
      </c>
      <c r="C7918" t="s">
        <v>1257</v>
      </c>
      <c r="D7918" s="34" t="s">
        <v>245</v>
      </c>
      <c r="E7918" s="29">
        <v>2001</v>
      </c>
      <c r="F7918" s="33" t="s">
        <v>1258</v>
      </c>
      <c r="G7918" s="33" t="s">
        <v>1264</v>
      </c>
      <c r="H7918" s="31" t="s">
        <v>1265</v>
      </c>
      <c r="I7918" s="39">
        <v>-7.144342</v>
      </c>
      <c r="J7918" s="40">
        <v>-34.858257999999999</v>
      </c>
      <c r="K7918" s="5">
        <v>4710000</v>
      </c>
      <c r="L7918" s="41" t="s">
        <v>636</v>
      </c>
      <c r="M7918" s="41" t="s">
        <v>1347</v>
      </c>
      <c r="N7918" s="41" t="s">
        <v>1260</v>
      </c>
      <c r="O7918" s="12">
        <v>1992</v>
      </c>
      <c r="P7918" s="12">
        <v>8</v>
      </c>
      <c r="Q7918" s="12">
        <v>1993</v>
      </c>
      <c r="R7918" s="12">
        <v>7</v>
      </c>
      <c r="S7918" s="29">
        <v>12</v>
      </c>
      <c r="T7918" s="29">
        <v>24</v>
      </c>
      <c r="U7918" s="29">
        <v>7</v>
      </c>
      <c r="V7918" s="29" t="s">
        <v>53</v>
      </c>
      <c r="W7918" s="29">
        <v>540</v>
      </c>
      <c r="X7918" s="29">
        <v>1</v>
      </c>
      <c r="Y7918" t="s">
        <v>1070</v>
      </c>
      <c r="Z7918" s="62" t="s">
        <v>90</v>
      </c>
      <c r="AA7918" t="s">
        <v>91</v>
      </c>
      <c r="AB7918">
        <v>14</v>
      </c>
      <c r="AC7918" s="69" t="s">
        <v>1520</v>
      </c>
      <c r="AD7918" s="69" t="s">
        <v>1520</v>
      </c>
    </row>
    <row r="7919" spans="1:30" ht="15" customHeight="1" x14ac:dyDescent="0.3">
      <c r="A7919" s="29">
        <v>69</v>
      </c>
      <c r="B7919" s="29" t="s">
        <v>35</v>
      </c>
      <c r="C7919" t="s">
        <v>1257</v>
      </c>
      <c r="D7919" s="34" t="s">
        <v>245</v>
      </c>
      <c r="E7919" s="29">
        <v>2001</v>
      </c>
      <c r="F7919" s="33" t="s">
        <v>1258</v>
      </c>
      <c r="G7919" s="33" t="s">
        <v>1264</v>
      </c>
      <c r="H7919" s="31" t="s">
        <v>1265</v>
      </c>
      <c r="I7919" s="39">
        <v>-7.144342</v>
      </c>
      <c r="J7919" s="40">
        <v>-34.858257999999999</v>
      </c>
      <c r="K7919" s="5">
        <v>4710000</v>
      </c>
      <c r="L7919" s="41" t="s">
        <v>636</v>
      </c>
      <c r="M7919" s="41" t="s">
        <v>1347</v>
      </c>
      <c r="N7919" s="41" t="s">
        <v>1260</v>
      </c>
      <c r="O7919" s="12">
        <v>1992</v>
      </c>
      <c r="P7919" s="12">
        <v>8</v>
      </c>
      <c r="Q7919" s="12">
        <v>1993</v>
      </c>
      <c r="R7919" s="12">
        <v>7</v>
      </c>
      <c r="S7919" s="29">
        <v>12</v>
      </c>
      <c r="T7919" s="29">
        <v>24</v>
      </c>
      <c r="U7919" s="29">
        <v>7</v>
      </c>
      <c r="V7919" s="29" t="s">
        <v>53</v>
      </c>
      <c r="W7919" s="29">
        <v>540</v>
      </c>
      <c r="X7919" s="29">
        <v>1</v>
      </c>
      <c r="Y7919" t="s">
        <v>1070</v>
      </c>
      <c r="Z7919" s="62" t="s">
        <v>90</v>
      </c>
      <c r="AA7919" t="s">
        <v>666</v>
      </c>
      <c r="AB7919">
        <v>2</v>
      </c>
      <c r="AC7919" s="69" t="s">
        <v>1520</v>
      </c>
      <c r="AD7919" s="69" t="s">
        <v>1520</v>
      </c>
    </row>
    <row r="7920" spans="1:30" ht="15" customHeight="1" x14ac:dyDescent="0.3">
      <c r="A7920" s="29">
        <v>69</v>
      </c>
      <c r="B7920" s="29" t="s">
        <v>35</v>
      </c>
      <c r="C7920" t="s">
        <v>1257</v>
      </c>
      <c r="D7920" s="34" t="s">
        <v>245</v>
      </c>
      <c r="E7920" s="29">
        <v>2001</v>
      </c>
      <c r="F7920" s="33" t="s">
        <v>1258</v>
      </c>
      <c r="G7920" s="33" t="s">
        <v>1264</v>
      </c>
      <c r="H7920" s="31" t="s">
        <v>1265</v>
      </c>
      <c r="I7920" s="39">
        <v>-7.144342</v>
      </c>
      <c r="J7920" s="40">
        <v>-34.858257999999999</v>
      </c>
      <c r="K7920" s="5">
        <v>4710000</v>
      </c>
      <c r="L7920" s="41" t="s">
        <v>636</v>
      </c>
      <c r="M7920" s="41" t="s">
        <v>1347</v>
      </c>
      <c r="N7920" s="41" t="s">
        <v>1260</v>
      </c>
      <c r="O7920" s="12">
        <v>1992</v>
      </c>
      <c r="P7920" s="12">
        <v>8</v>
      </c>
      <c r="Q7920" s="12">
        <v>1993</v>
      </c>
      <c r="R7920" s="12">
        <v>7</v>
      </c>
      <c r="S7920" s="29">
        <v>12</v>
      </c>
      <c r="T7920" s="29">
        <v>24</v>
      </c>
      <c r="U7920" s="29">
        <v>7</v>
      </c>
      <c r="V7920" s="29" t="s">
        <v>53</v>
      </c>
      <c r="W7920" s="29">
        <v>540</v>
      </c>
      <c r="X7920" s="29">
        <v>1</v>
      </c>
      <c r="Y7920" t="s">
        <v>1261</v>
      </c>
      <c r="Z7920" t="s">
        <v>83</v>
      </c>
      <c r="AA7920" t="s">
        <v>663</v>
      </c>
      <c r="AB7920">
        <v>3</v>
      </c>
      <c r="AC7920" s="69" t="s">
        <v>1520</v>
      </c>
      <c r="AD7920" s="69" t="s">
        <v>1520</v>
      </c>
    </row>
    <row r="7921" spans="1:30" ht="15" customHeight="1" x14ac:dyDescent="0.3">
      <c r="A7921" s="29">
        <v>69</v>
      </c>
      <c r="B7921" s="29" t="s">
        <v>35</v>
      </c>
      <c r="C7921" t="s">
        <v>1257</v>
      </c>
      <c r="D7921" s="34" t="s">
        <v>245</v>
      </c>
      <c r="E7921" s="29">
        <v>2001</v>
      </c>
      <c r="F7921" s="33" t="s">
        <v>1258</v>
      </c>
      <c r="G7921" s="33" t="s">
        <v>1264</v>
      </c>
      <c r="H7921" s="31" t="s">
        <v>1265</v>
      </c>
      <c r="I7921" s="39">
        <v>-7.144342</v>
      </c>
      <c r="J7921" s="40">
        <v>-34.858257999999999</v>
      </c>
      <c r="K7921" s="5">
        <v>4710000</v>
      </c>
      <c r="L7921" s="41" t="s">
        <v>636</v>
      </c>
      <c r="M7921" s="41" t="s">
        <v>1347</v>
      </c>
      <c r="N7921" s="41" t="s">
        <v>1260</v>
      </c>
      <c r="O7921" s="12">
        <v>1992</v>
      </c>
      <c r="P7921" s="12">
        <v>8</v>
      </c>
      <c r="Q7921" s="12">
        <v>1993</v>
      </c>
      <c r="R7921" s="12">
        <v>7</v>
      </c>
      <c r="S7921" s="29">
        <v>12</v>
      </c>
      <c r="T7921" s="29">
        <v>24</v>
      </c>
      <c r="U7921" s="29">
        <v>7</v>
      </c>
      <c r="V7921" s="29" t="s">
        <v>53</v>
      </c>
      <c r="W7921" s="29">
        <v>540</v>
      </c>
      <c r="X7921" s="29">
        <v>1</v>
      </c>
      <c r="Y7921" t="s">
        <v>1261</v>
      </c>
      <c r="Z7921" t="s">
        <v>83</v>
      </c>
      <c r="AA7921" t="s">
        <v>87</v>
      </c>
      <c r="AB7921">
        <v>129</v>
      </c>
      <c r="AC7921" s="69" t="s">
        <v>1520</v>
      </c>
      <c r="AD7921" s="69" t="s">
        <v>1520</v>
      </c>
    </row>
    <row r="7922" spans="1:30" ht="15" customHeight="1" x14ac:dyDescent="0.3">
      <c r="A7922" s="29">
        <v>69</v>
      </c>
      <c r="B7922" s="29" t="s">
        <v>35</v>
      </c>
      <c r="C7922" t="s">
        <v>1257</v>
      </c>
      <c r="D7922" s="34" t="s">
        <v>245</v>
      </c>
      <c r="E7922" s="29">
        <v>2001</v>
      </c>
      <c r="F7922" s="33" t="s">
        <v>1258</v>
      </c>
      <c r="G7922" s="33" t="s">
        <v>1264</v>
      </c>
      <c r="H7922" s="31" t="s">
        <v>1265</v>
      </c>
      <c r="I7922" s="39">
        <v>-7.144342</v>
      </c>
      <c r="J7922" s="40">
        <v>-34.858257999999999</v>
      </c>
      <c r="K7922" s="5">
        <v>4710000</v>
      </c>
      <c r="L7922" s="41" t="s">
        <v>636</v>
      </c>
      <c r="M7922" s="41" t="s">
        <v>1347</v>
      </c>
      <c r="N7922" s="41" t="s">
        <v>1260</v>
      </c>
      <c r="O7922" s="12">
        <v>1992</v>
      </c>
      <c r="P7922" s="12">
        <v>8</v>
      </c>
      <c r="Q7922" s="12">
        <v>1993</v>
      </c>
      <c r="R7922" s="12">
        <v>7</v>
      </c>
      <c r="S7922" s="29">
        <v>12</v>
      </c>
      <c r="T7922" s="29">
        <v>24</v>
      </c>
      <c r="U7922" s="29">
        <v>7</v>
      </c>
      <c r="V7922" s="29" t="s">
        <v>53</v>
      </c>
      <c r="W7922" s="29">
        <v>540</v>
      </c>
      <c r="X7922" s="29">
        <v>1</v>
      </c>
      <c r="Y7922" t="s">
        <v>1261</v>
      </c>
      <c r="Z7922" t="s">
        <v>83</v>
      </c>
      <c r="AA7922" t="s">
        <v>84</v>
      </c>
      <c r="AB7922">
        <v>6</v>
      </c>
      <c r="AC7922" s="69" t="s">
        <v>1520</v>
      </c>
      <c r="AD7922" s="69" t="s">
        <v>1520</v>
      </c>
    </row>
    <row r="7923" spans="1:30" ht="15" customHeight="1" x14ac:dyDescent="0.3">
      <c r="A7923" s="29">
        <v>69</v>
      </c>
      <c r="B7923" s="29" t="s">
        <v>35</v>
      </c>
      <c r="C7923" t="s">
        <v>1257</v>
      </c>
      <c r="D7923" s="34" t="s">
        <v>245</v>
      </c>
      <c r="E7923" s="29">
        <v>2001</v>
      </c>
      <c r="F7923" s="33" t="s">
        <v>1258</v>
      </c>
      <c r="G7923" s="33" t="s">
        <v>1264</v>
      </c>
      <c r="H7923" s="31" t="s">
        <v>1265</v>
      </c>
      <c r="I7923" s="39">
        <v>-7.144342</v>
      </c>
      <c r="J7923" s="40">
        <v>-34.858257999999999</v>
      </c>
      <c r="K7923" s="5">
        <v>4710000</v>
      </c>
      <c r="L7923" s="41" t="s">
        <v>636</v>
      </c>
      <c r="M7923" s="41" t="s">
        <v>1347</v>
      </c>
      <c r="N7923" s="41" t="s">
        <v>1260</v>
      </c>
      <c r="O7923" s="12">
        <v>1992</v>
      </c>
      <c r="P7923" s="12">
        <v>8</v>
      </c>
      <c r="Q7923" s="12">
        <v>1993</v>
      </c>
      <c r="R7923" s="12">
        <v>7</v>
      </c>
      <c r="S7923" s="29">
        <v>12</v>
      </c>
      <c r="T7923" s="29">
        <v>24</v>
      </c>
      <c r="U7923" s="29">
        <v>7</v>
      </c>
      <c r="V7923" s="29" t="s">
        <v>53</v>
      </c>
      <c r="W7923" s="29">
        <v>540</v>
      </c>
      <c r="X7923" s="29">
        <v>1</v>
      </c>
      <c r="Y7923" t="s">
        <v>1261</v>
      </c>
      <c r="Z7923" t="s">
        <v>83</v>
      </c>
      <c r="AA7923" t="s">
        <v>128</v>
      </c>
      <c r="AB7923">
        <v>0</v>
      </c>
      <c r="AC7923" s="69" t="s">
        <v>1520</v>
      </c>
      <c r="AD7923" s="69" t="s">
        <v>1520</v>
      </c>
    </row>
    <row r="7924" spans="1:30" ht="15" customHeight="1" x14ac:dyDescent="0.3">
      <c r="A7924" s="29">
        <v>69</v>
      </c>
      <c r="B7924" s="29" t="s">
        <v>35</v>
      </c>
      <c r="C7924" t="s">
        <v>1257</v>
      </c>
      <c r="D7924" s="34" t="s">
        <v>245</v>
      </c>
      <c r="E7924" s="29">
        <v>2001</v>
      </c>
      <c r="F7924" s="33" t="s">
        <v>1258</v>
      </c>
      <c r="G7924" s="33" t="s">
        <v>1264</v>
      </c>
      <c r="H7924" s="31" t="s">
        <v>1265</v>
      </c>
      <c r="I7924" s="39">
        <v>-7.144342</v>
      </c>
      <c r="J7924" s="40">
        <v>-34.858257999999999</v>
      </c>
      <c r="K7924" s="5">
        <v>4710000</v>
      </c>
      <c r="L7924" s="41" t="s">
        <v>636</v>
      </c>
      <c r="M7924" s="41" t="s">
        <v>1347</v>
      </c>
      <c r="N7924" s="41" t="s">
        <v>1260</v>
      </c>
      <c r="O7924" s="12">
        <v>1992</v>
      </c>
      <c r="P7924" s="12">
        <v>8</v>
      </c>
      <c r="Q7924" s="12">
        <v>1993</v>
      </c>
      <c r="R7924" s="12">
        <v>7</v>
      </c>
      <c r="S7924" s="29">
        <v>12</v>
      </c>
      <c r="T7924" s="29">
        <v>24</v>
      </c>
      <c r="U7924" s="29">
        <v>7</v>
      </c>
      <c r="V7924" s="29" t="s">
        <v>53</v>
      </c>
      <c r="W7924" s="29">
        <v>540</v>
      </c>
      <c r="X7924" s="29">
        <v>1</v>
      </c>
      <c r="Y7924" t="s">
        <v>1261</v>
      </c>
      <c r="Z7924" t="s">
        <v>55</v>
      </c>
      <c r="AA7924" t="s">
        <v>56</v>
      </c>
      <c r="AB7924">
        <v>0</v>
      </c>
      <c r="AC7924" s="69" t="s">
        <v>1520</v>
      </c>
      <c r="AD7924" s="69" t="s">
        <v>1520</v>
      </c>
    </row>
    <row r="7925" spans="1:30" ht="15" customHeight="1" x14ac:dyDescent="0.3">
      <c r="A7925" s="29">
        <v>69</v>
      </c>
      <c r="B7925" s="29" t="s">
        <v>35</v>
      </c>
      <c r="C7925" t="s">
        <v>1257</v>
      </c>
      <c r="D7925" s="34" t="s">
        <v>245</v>
      </c>
      <c r="E7925" s="29">
        <v>2001</v>
      </c>
      <c r="F7925" s="33" t="s">
        <v>1258</v>
      </c>
      <c r="G7925" s="33" t="s">
        <v>1264</v>
      </c>
      <c r="H7925" s="31" t="s">
        <v>1265</v>
      </c>
      <c r="I7925" s="39">
        <v>-7.144342</v>
      </c>
      <c r="J7925" s="40">
        <v>-34.858257999999999</v>
      </c>
      <c r="K7925" s="5">
        <v>4710000</v>
      </c>
      <c r="L7925" s="41" t="s">
        <v>636</v>
      </c>
      <c r="M7925" s="41" t="s">
        <v>1347</v>
      </c>
      <c r="N7925" s="41" t="s">
        <v>1260</v>
      </c>
      <c r="O7925" s="12">
        <v>1992</v>
      </c>
      <c r="P7925" s="12">
        <v>8</v>
      </c>
      <c r="Q7925" s="12">
        <v>1993</v>
      </c>
      <c r="R7925" s="12">
        <v>7</v>
      </c>
      <c r="S7925" s="29">
        <v>12</v>
      </c>
      <c r="T7925" s="29">
        <v>24</v>
      </c>
      <c r="U7925" s="29">
        <v>7</v>
      </c>
      <c r="V7925" s="29" t="s">
        <v>53</v>
      </c>
      <c r="W7925" s="29">
        <v>540</v>
      </c>
      <c r="X7925" s="29">
        <v>1</v>
      </c>
      <c r="Y7925" t="s">
        <v>1261</v>
      </c>
      <c r="Z7925" t="s">
        <v>55</v>
      </c>
      <c r="AA7925" t="s">
        <v>655</v>
      </c>
      <c r="AB7925">
        <v>0</v>
      </c>
      <c r="AC7925" s="69" t="s">
        <v>1520</v>
      </c>
      <c r="AD7925" s="69" t="s">
        <v>1520</v>
      </c>
    </row>
    <row r="7926" spans="1:30" ht="15" customHeight="1" x14ac:dyDescent="0.3">
      <c r="A7926" s="29">
        <v>69</v>
      </c>
      <c r="B7926" s="29" t="s">
        <v>35</v>
      </c>
      <c r="C7926" t="s">
        <v>1257</v>
      </c>
      <c r="D7926" s="34" t="s">
        <v>245</v>
      </c>
      <c r="E7926" s="29">
        <v>2001</v>
      </c>
      <c r="F7926" s="33" t="s">
        <v>1258</v>
      </c>
      <c r="G7926" s="33" t="s">
        <v>1264</v>
      </c>
      <c r="H7926" s="31" t="s">
        <v>1265</v>
      </c>
      <c r="I7926" s="39">
        <v>-7.144342</v>
      </c>
      <c r="J7926" s="40">
        <v>-34.858257999999999</v>
      </c>
      <c r="K7926" s="5">
        <v>4710000</v>
      </c>
      <c r="L7926" s="41" t="s">
        <v>636</v>
      </c>
      <c r="M7926" s="41" t="s">
        <v>1347</v>
      </c>
      <c r="N7926" s="41" t="s">
        <v>1260</v>
      </c>
      <c r="O7926" s="12">
        <v>1992</v>
      </c>
      <c r="P7926" s="12">
        <v>8</v>
      </c>
      <c r="Q7926" s="12">
        <v>1993</v>
      </c>
      <c r="R7926" s="12">
        <v>7</v>
      </c>
      <c r="S7926" s="29">
        <v>12</v>
      </c>
      <c r="T7926" s="29">
        <v>24</v>
      </c>
      <c r="U7926" s="29">
        <v>7</v>
      </c>
      <c r="V7926" s="29" t="s">
        <v>53</v>
      </c>
      <c r="W7926" s="29">
        <v>540</v>
      </c>
      <c r="X7926" s="29">
        <v>1</v>
      </c>
      <c r="Y7926" t="s">
        <v>1261</v>
      </c>
      <c r="Z7926" t="s">
        <v>55</v>
      </c>
      <c r="AA7926" t="s">
        <v>895</v>
      </c>
      <c r="AB7926">
        <v>1</v>
      </c>
      <c r="AC7926" s="69" t="s">
        <v>1520</v>
      </c>
      <c r="AD7926" s="69" t="s">
        <v>1520</v>
      </c>
    </row>
    <row r="7927" spans="1:30" ht="15" customHeight="1" x14ac:dyDescent="0.3">
      <c r="A7927" s="29">
        <v>69</v>
      </c>
      <c r="B7927" s="29" t="s">
        <v>35</v>
      </c>
      <c r="C7927" t="s">
        <v>1257</v>
      </c>
      <c r="D7927" s="34" t="s">
        <v>245</v>
      </c>
      <c r="E7927" s="29">
        <v>2001</v>
      </c>
      <c r="F7927" s="33" t="s">
        <v>1258</v>
      </c>
      <c r="G7927" s="33" t="s">
        <v>1264</v>
      </c>
      <c r="H7927" s="31" t="s">
        <v>1265</v>
      </c>
      <c r="I7927" s="39">
        <v>-7.144342</v>
      </c>
      <c r="J7927" s="40">
        <v>-34.858257999999999</v>
      </c>
      <c r="K7927" s="5">
        <v>4710000</v>
      </c>
      <c r="L7927" s="41" t="s">
        <v>636</v>
      </c>
      <c r="M7927" s="41" t="s">
        <v>1347</v>
      </c>
      <c r="N7927" s="41" t="s">
        <v>1260</v>
      </c>
      <c r="O7927" s="12">
        <v>1992</v>
      </c>
      <c r="P7927" s="12">
        <v>8</v>
      </c>
      <c r="Q7927" s="12">
        <v>1993</v>
      </c>
      <c r="R7927" s="12">
        <v>7</v>
      </c>
      <c r="S7927" s="29">
        <v>12</v>
      </c>
      <c r="T7927" s="29">
        <v>24</v>
      </c>
      <c r="U7927" s="29">
        <v>7</v>
      </c>
      <c r="V7927" s="29" t="s">
        <v>53</v>
      </c>
      <c r="W7927" s="29">
        <v>540</v>
      </c>
      <c r="X7927" s="29">
        <v>1</v>
      </c>
      <c r="Y7927" t="s">
        <v>1261</v>
      </c>
      <c r="Z7927" s="62" t="s">
        <v>90</v>
      </c>
      <c r="AA7927" t="s">
        <v>91</v>
      </c>
      <c r="AB7927">
        <v>7</v>
      </c>
      <c r="AC7927" s="69" t="s">
        <v>1520</v>
      </c>
      <c r="AD7927" s="69" t="s">
        <v>1520</v>
      </c>
    </row>
    <row r="7928" spans="1:30" ht="15" customHeight="1" x14ac:dyDescent="0.3">
      <c r="A7928" s="29">
        <v>69</v>
      </c>
      <c r="B7928" s="29" t="s">
        <v>35</v>
      </c>
      <c r="C7928" t="s">
        <v>1257</v>
      </c>
      <c r="D7928" s="34" t="s">
        <v>245</v>
      </c>
      <c r="E7928" s="29">
        <v>2001</v>
      </c>
      <c r="F7928" s="33" t="s">
        <v>1258</v>
      </c>
      <c r="G7928" s="33" t="s">
        <v>1264</v>
      </c>
      <c r="H7928" s="31" t="s">
        <v>1265</v>
      </c>
      <c r="I7928" s="39">
        <v>-7.144342</v>
      </c>
      <c r="J7928" s="40">
        <v>-34.858257999999999</v>
      </c>
      <c r="K7928" s="5">
        <v>4710000</v>
      </c>
      <c r="L7928" s="41" t="s">
        <v>636</v>
      </c>
      <c r="M7928" s="41" t="s">
        <v>1347</v>
      </c>
      <c r="N7928" s="41" t="s">
        <v>1260</v>
      </c>
      <c r="O7928" s="12">
        <v>1992</v>
      </c>
      <c r="P7928" s="12">
        <v>8</v>
      </c>
      <c r="Q7928" s="12">
        <v>1993</v>
      </c>
      <c r="R7928" s="12">
        <v>7</v>
      </c>
      <c r="S7928" s="29">
        <v>12</v>
      </c>
      <c r="T7928" s="29">
        <v>24</v>
      </c>
      <c r="U7928" s="29">
        <v>7</v>
      </c>
      <c r="V7928" s="29" t="s">
        <v>53</v>
      </c>
      <c r="W7928" s="29">
        <v>540</v>
      </c>
      <c r="X7928" s="29">
        <v>1</v>
      </c>
      <c r="Y7928" t="s">
        <v>1261</v>
      </c>
      <c r="Z7928" s="62" t="s">
        <v>90</v>
      </c>
      <c r="AA7928" t="s">
        <v>666</v>
      </c>
      <c r="AB7928">
        <v>0</v>
      </c>
      <c r="AC7928" s="69" t="s">
        <v>1520</v>
      </c>
      <c r="AD7928" s="69" t="s">
        <v>1520</v>
      </c>
    </row>
    <row r="7929" spans="1:30" ht="15" customHeight="1" x14ac:dyDescent="0.3">
      <c r="A7929" s="29">
        <v>69</v>
      </c>
      <c r="B7929" s="29" t="s">
        <v>35</v>
      </c>
      <c r="C7929" t="s">
        <v>1257</v>
      </c>
      <c r="D7929" s="34" t="s">
        <v>245</v>
      </c>
      <c r="E7929" s="29">
        <v>2001</v>
      </c>
      <c r="F7929" s="33" t="s">
        <v>1258</v>
      </c>
      <c r="G7929" s="33" t="s">
        <v>1264</v>
      </c>
      <c r="H7929" s="31" t="s">
        <v>1265</v>
      </c>
      <c r="I7929" s="39">
        <v>-7.144342</v>
      </c>
      <c r="J7929" s="40">
        <v>-34.858257999999999</v>
      </c>
      <c r="K7929" s="5">
        <v>4710000</v>
      </c>
      <c r="L7929" s="41" t="s">
        <v>636</v>
      </c>
      <c r="M7929" s="41" t="s">
        <v>1347</v>
      </c>
      <c r="N7929" s="41" t="s">
        <v>1260</v>
      </c>
      <c r="O7929" s="12">
        <v>1992</v>
      </c>
      <c r="P7929" s="12">
        <v>8</v>
      </c>
      <c r="Q7929" s="12">
        <v>1993</v>
      </c>
      <c r="R7929" s="12">
        <v>7</v>
      </c>
      <c r="S7929" s="29">
        <v>12</v>
      </c>
      <c r="T7929" s="29">
        <v>24</v>
      </c>
      <c r="U7929" s="29">
        <v>7</v>
      </c>
      <c r="V7929" s="29" t="s">
        <v>53</v>
      </c>
      <c r="W7929" s="29">
        <v>540</v>
      </c>
      <c r="X7929" s="29">
        <v>1</v>
      </c>
      <c r="Y7929" t="s">
        <v>20</v>
      </c>
      <c r="Z7929" t="s">
        <v>83</v>
      </c>
      <c r="AA7929" t="s">
        <v>663</v>
      </c>
      <c r="AB7929">
        <v>0</v>
      </c>
      <c r="AC7929" s="69" t="s">
        <v>1520</v>
      </c>
      <c r="AD7929" s="69" t="s">
        <v>1520</v>
      </c>
    </row>
    <row r="7930" spans="1:30" ht="15" customHeight="1" x14ac:dyDescent="0.3">
      <c r="A7930" s="29">
        <v>69</v>
      </c>
      <c r="B7930" s="29" t="s">
        <v>35</v>
      </c>
      <c r="C7930" t="s">
        <v>1257</v>
      </c>
      <c r="D7930" s="34" t="s">
        <v>245</v>
      </c>
      <c r="E7930" s="29">
        <v>2001</v>
      </c>
      <c r="F7930" s="33" t="s">
        <v>1258</v>
      </c>
      <c r="G7930" s="33" t="s">
        <v>1264</v>
      </c>
      <c r="H7930" s="31" t="s">
        <v>1265</v>
      </c>
      <c r="I7930" s="39">
        <v>-7.144342</v>
      </c>
      <c r="J7930" s="40">
        <v>-34.858257999999999</v>
      </c>
      <c r="K7930" s="5">
        <v>4710000</v>
      </c>
      <c r="L7930" s="41" t="s">
        <v>636</v>
      </c>
      <c r="M7930" s="41" t="s">
        <v>1347</v>
      </c>
      <c r="N7930" s="41" t="s">
        <v>1260</v>
      </c>
      <c r="O7930" s="12">
        <v>1992</v>
      </c>
      <c r="P7930" s="12">
        <v>8</v>
      </c>
      <c r="Q7930" s="12">
        <v>1993</v>
      </c>
      <c r="R7930" s="12">
        <v>7</v>
      </c>
      <c r="S7930" s="29">
        <v>12</v>
      </c>
      <c r="T7930" s="29">
        <v>24</v>
      </c>
      <c r="U7930" s="29">
        <v>7</v>
      </c>
      <c r="V7930" s="29" t="s">
        <v>53</v>
      </c>
      <c r="W7930" s="29">
        <v>540</v>
      </c>
      <c r="X7930" s="29">
        <v>1</v>
      </c>
      <c r="Y7930" t="s">
        <v>20</v>
      </c>
      <c r="Z7930" t="s">
        <v>83</v>
      </c>
      <c r="AA7930" t="s">
        <v>87</v>
      </c>
      <c r="AB7930">
        <v>0</v>
      </c>
      <c r="AC7930" s="69" t="s">
        <v>1520</v>
      </c>
      <c r="AD7930" s="69" t="s">
        <v>1520</v>
      </c>
    </row>
    <row r="7931" spans="1:30" ht="15" customHeight="1" x14ac:dyDescent="0.3">
      <c r="A7931" s="29">
        <v>69</v>
      </c>
      <c r="B7931" s="29" t="s">
        <v>35</v>
      </c>
      <c r="C7931" t="s">
        <v>1257</v>
      </c>
      <c r="D7931" s="34" t="s">
        <v>245</v>
      </c>
      <c r="E7931" s="29">
        <v>2001</v>
      </c>
      <c r="F7931" s="33" t="s">
        <v>1258</v>
      </c>
      <c r="G7931" s="33" t="s">
        <v>1264</v>
      </c>
      <c r="H7931" s="31" t="s">
        <v>1265</v>
      </c>
      <c r="I7931" s="39">
        <v>-7.144342</v>
      </c>
      <c r="J7931" s="40">
        <v>-34.858257999999999</v>
      </c>
      <c r="K7931" s="5">
        <v>4710000</v>
      </c>
      <c r="L7931" s="41" t="s">
        <v>636</v>
      </c>
      <c r="M7931" s="41" t="s">
        <v>1347</v>
      </c>
      <c r="N7931" s="41" t="s">
        <v>1260</v>
      </c>
      <c r="O7931" s="12">
        <v>1992</v>
      </c>
      <c r="P7931" s="12">
        <v>8</v>
      </c>
      <c r="Q7931" s="12">
        <v>1993</v>
      </c>
      <c r="R7931" s="12">
        <v>7</v>
      </c>
      <c r="S7931" s="29">
        <v>12</v>
      </c>
      <c r="T7931" s="29">
        <v>24</v>
      </c>
      <c r="U7931" s="29">
        <v>7</v>
      </c>
      <c r="V7931" s="29" t="s">
        <v>53</v>
      </c>
      <c r="W7931" s="29">
        <v>540</v>
      </c>
      <c r="X7931" s="29">
        <v>1</v>
      </c>
      <c r="Y7931" t="s">
        <v>20</v>
      </c>
      <c r="Z7931" t="s">
        <v>83</v>
      </c>
      <c r="AA7931" t="s">
        <v>84</v>
      </c>
      <c r="AB7931">
        <v>7</v>
      </c>
      <c r="AC7931" s="69" t="s">
        <v>1520</v>
      </c>
      <c r="AD7931" s="69" t="s">
        <v>1520</v>
      </c>
    </row>
    <row r="7932" spans="1:30" ht="15" customHeight="1" x14ac:dyDescent="0.3">
      <c r="A7932" s="29">
        <v>69</v>
      </c>
      <c r="B7932" s="29" t="s">
        <v>35</v>
      </c>
      <c r="C7932" t="s">
        <v>1257</v>
      </c>
      <c r="D7932" s="34" t="s">
        <v>245</v>
      </c>
      <c r="E7932" s="29">
        <v>2001</v>
      </c>
      <c r="F7932" s="33" t="s">
        <v>1258</v>
      </c>
      <c r="G7932" s="33" t="s">
        <v>1264</v>
      </c>
      <c r="H7932" s="31" t="s">
        <v>1265</v>
      </c>
      <c r="I7932" s="39">
        <v>-7.144342</v>
      </c>
      <c r="J7932" s="40">
        <v>-34.858257999999999</v>
      </c>
      <c r="K7932" s="5">
        <v>4710000</v>
      </c>
      <c r="L7932" s="41" t="s">
        <v>636</v>
      </c>
      <c r="M7932" s="41" t="s">
        <v>1347</v>
      </c>
      <c r="N7932" s="41" t="s">
        <v>1260</v>
      </c>
      <c r="O7932" s="12">
        <v>1992</v>
      </c>
      <c r="P7932" s="12">
        <v>8</v>
      </c>
      <c r="Q7932" s="12">
        <v>1993</v>
      </c>
      <c r="R7932" s="12">
        <v>7</v>
      </c>
      <c r="S7932" s="29">
        <v>12</v>
      </c>
      <c r="T7932" s="29">
        <v>24</v>
      </c>
      <c r="U7932" s="29">
        <v>7</v>
      </c>
      <c r="V7932" s="29" t="s">
        <v>53</v>
      </c>
      <c r="W7932" s="29">
        <v>540</v>
      </c>
      <c r="X7932" s="29">
        <v>1</v>
      </c>
      <c r="Y7932" t="s">
        <v>20</v>
      </c>
      <c r="Z7932" t="s">
        <v>83</v>
      </c>
      <c r="AA7932" t="s">
        <v>128</v>
      </c>
      <c r="AB7932">
        <v>0</v>
      </c>
      <c r="AC7932" s="69" t="s">
        <v>1520</v>
      </c>
      <c r="AD7932" s="69" t="s">
        <v>1520</v>
      </c>
    </row>
    <row r="7933" spans="1:30" ht="15" customHeight="1" x14ac:dyDescent="0.3">
      <c r="A7933" s="29">
        <v>69</v>
      </c>
      <c r="B7933" s="29" t="s">
        <v>35</v>
      </c>
      <c r="C7933" t="s">
        <v>1257</v>
      </c>
      <c r="D7933" s="34" t="s">
        <v>245</v>
      </c>
      <c r="E7933" s="29">
        <v>2001</v>
      </c>
      <c r="F7933" s="33" t="s">
        <v>1258</v>
      </c>
      <c r="G7933" s="33" t="s">
        <v>1264</v>
      </c>
      <c r="H7933" s="31" t="s">
        <v>1265</v>
      </c>
      <c r="I7933" s="39">
        <v>-7.144342</v>
      </c>
      <c r="J7933" s="40">
        <v>-34.858257999999999</v>
      </c>
      <c r="K7933" s="5">
        <v>4710000</v>
      </c>
      <c r="L7933" s="41" t="s">
        <v>636</v>
      </c>
      <c r="M7933" s="41" t="s">
        <v>1347</v>
      </c>
      <c r="N7933" s="41" t="s">
        <v>1260</v>
      </c>
      <c r="O7933" s="12">
        <v>1992</v>
      </c>
      <c r="P7933" s="12">
        <v>8</v>
      </c>
      <c r="Q7933" s="12">
        <v>1993</v>
      </c>
      <c r="R7933" s="12">
        <v>7</v>
      </c>
      <c r="S7933" s="29">
        <v>12</v>
      </c>
      <c r="T7933" s="29">
        <v>24</v>
      </c>
      <c r="U7933" s="29">
        <v>7</v>
      </c>
      <c r="V7933" s="29" t="s">
        <v>53</v>
      </c>
      <c r="W7933" s="29">
        <v>540</v>
      </c>
      <c r="X7933" s="29">
        <v>1</v>
      </c>
      <c r="Y7933" t="s">
        <v>20</v>
      </c>
      <c r="Z7933" t="s">
        <v>55</v>
      </c>
      <c r="AA7933" t="s">
        <v>56</v>
      </c>
      <c r="AB7933">
        <v>2</v>
      </c>
      <c r="AC7933" s="69" t="s">
        <v>1520</v>
      </c>
      <c r="AD7933" s="69" t="s">
        <v>1520</v>
      </c>
    </row>
    <row r="7934" spans="1:30" ht="15" customHeight="1" x14ac:dyDescent="0.3">
      <c r="A7934" s="29">
        <v>69</v>
      </c>
      <c r="B7934" s="29" t="s">
        <v>35</v>
      </c>
      <c r="C7934" t="s">
        <v>1257</v>
      </c>
      <c r="D7934" s="34" t="s">
        <v>245</v>
      </c>
      <c r="E7934" s="29">
        <v>2001</v>
      </c>
      <c r="F7934" s="33" t="s">
        <v>1258</v>
      </c>
      <c r="G7934" s="33" t="s">
        <v>1264</v>
      </c>
      <c r="H7934" s="31" t="s">
        <v>1265</v>
      </c>
      <c r="I7934" s="39">
        <v>-7.144342</v>
      </c>
      <c r="J7934" s="40">
        <v>-34.858257999999999</v>
      </c>
      <c r="K7934" s="5">
        <v>4710000</v>
      </c>
      <c r="L7934" s="41" t="s">
        <v>636</v>
      </c>
      <c r="M7934" s="41" t="s">
        <v>1347</v>
      </c>
      <c r="N7934" s="41" t="s">
        <v>1260</v>
      </c>
      <c r="O7934" s="12">
        <v>1992</v>
      </c>
      <c r="P7934" s="12">
        <v>8</v>
      </c>
      <c r="Q7934" s="12">
        <v>1993</v>
      </c>
      <c r="R7934" s="12">
        <v>7</v>
      </c>
      <c r="S7934" s="29">
        <v>12</v>
      </c>
      <c r="T7934" s="29">
        <v>24</v>
      </c>
      <c r="U7934" s="29">
        <v>7</v>
      </c>
      <c r="V7934" s="29" t="s">
        <v>53</v>
      </c>
      <c r="W7934" s="29">
        <v>540</v>
      </c>
      <c r="X7934" s="29">
        <v>1</v>
      </c>
      <c r="Y7934" t="s">
        <v>20</v>
      </c>
      <c r="Z7934" t="s">
        <v>55</v>
      </c>
      <c r="AA7934" t="s">
        <v>655</v>
      </c>
      <c r="AB7934">
        <v>0</v>
      </c>
      <c r="AC7934" s="69" t="s">
        <v>1520</v>
      </c>
      <c r="AD7934" s="69" t="s">
        <v>1520</v>
      </c>
    </row>
    <row r="7935" spans="1:30" ht="15" customHeight="1" x14ac:dyDescent="0.3">
      <c r="A7935" s="29">
        <v>69</v>
      </c>
      <c r="B7935" s="29" t="s">
        <v>35</v>
      </c>
      <c r="C7935" t="s">
        <v>1257</v>
      </c>
      <c r="D7935" s="34" t="s">
        <v>245</v>
      </c>
      <c r="E7935" s="29">
        <v>2001</v>
      </c>
      <c r="F7935" s="33" t="s">
        <v>1258</v>
      </c>
      <c r="G7935" s="33" t="s">
        <v>1264</v>
      </c>
      <c r="H7935" s="31" t="s">
        <v>1265</v>
      </c>
      <c r="I7935" s="39">
        <v>-7.144342</v>
      </c>
      <c r="J7935" s="40">
        <v>-34.858257999999999</v>
      </c>
      <c r="K7935" s="5">
        <v>4710000</v>
      </c>
      <c r="L7935" s="41" t="s">
        <v>636</v>
      </c>
      <c r="M7935" s="41" t="s">
        <v>1347</v>
      </c>
      <c r="N7935" s="41" t="s">
        <v>1260</v>
      </c>
      <c r="O7935" s="12">
        <v>1992</v>
      </c>
      <c r="P7935" s="12">
        <v>8</v>
      </c>
      <c r="Q7935" s="12">
        <v>1993</v>
      </c>
      <c r="R7935" s="12">
        <v>7</v>
      </c>
      <c r="S7935" s="29">
        <v>12</v>
      </c>
      <c r="T7935" s="29">
        <v>24</v>
      </c>
      <c r="U7935" s="29">
        <v>7</v>
      </c>
      <c r="V7935" s="29" t="s">
        <v>53</v>
      </c>
      <c r="W7935" s="29">
        <v>540</v>
      </c>
      <c r="X7935" s="29">
        <v>1</v>
      </c>
      <c r="Y7935" t="s">
        <v>20</v>
      </c>
      <c r="Z7935" t="s">
        <v>55</v>
      </c>
      <c r="AA7935" t="s">
        <v>895</v>
      </c>
      <c r="AB7935">
        <v>0</v>
      </c>
      <c r="AC7935" s="69" t="s">
        <v>1520</v>
      </c>
      <c r="AD7935" s="69" t="s">
        <v>1520</v>
      </c>
    </row>
    <row r="7936" spans="1:30" ht="15" customHeight="1" x14ac:dyDescent="0.3">
      <c r="A7936" s="29">
        <v>69</v>
      </c>
      <c r="B7936" s="29" t="s">
        <v>35</v>
      </c>
      <c r="C7936" t="s">
        <v>1257</v>
      </c>
      <c r="D7936" s="34" t="s">
        <v>245</v>
      </c>
      <c r="E7936" s="29">
        <v>2001</v>
      </c>
      <c r="F7936" s="33" t="s">
        <v>1258</v>
      </c>
      <c r="G7936" s="33" t="s">
        <v>1264</v>
      </c>
      <c r="H7936" s="31" t="s">
        <v>1265</v>
      </c>
      <c r="I7936" s="39">
        <v>-7.144342</v>
      </c>
      <c r="J7936" s="40">
        <v>-34.858257999999999</v>
      </c>
      <c r="K7936" s="5">
        <v>4710000</v>
      </c>
      <c r="L7936" s="41" t="s">
        <v>636</v>
      </c>
      <c r="M7936" s="41" t="s">
        <v>1347</v>
      </c>
      <c r="N7936" s="41" t="s">
        <v>1260</v>
      </c>
      <c r="O7936" s="12">
        <v>1992</v>
      </c>
      <c r="P7936" s="12">
        <v>8</v>
      </c>
      <c r="Q7936" s="12">
        <v>1993</v>
      </c>
      <c r="R7936" s="12">
        <v>7</v>
      </c>
      <c r="S7936" s="29">
        <v>12</v>
      </c>
      <c r="T7936" s="29">
        <v>24</v>
      </c>
      <c r="U7936" s="29">
        <v>7</v>
      </c>
      <c r="V7936" s="29" t="s">
        <v>53</v>
      </c>
      <c r="W7936" s="29">
        <v>540</v>
      </c>
      <c r="X7936" s="29">
        <v>1</v>
      </c>
      <c r="Y7936" t="s">
        <v>20</v>
      </c>
      <c r="Z7936" s="62" t="s">
        <v>90</v>
      </c>
      <c r="AA7936" t="s">
        <v>91</v>
      </c>
      <c r="AB7936">
        <v>79</v>
      </c>
      <c r="AC7936" s="69" t="s">
        <v>1520</v>
      </c>
      <c r="AD7936" s="69" t="s">
        <v>1520</v>
      </c>
    </row>
    <row r="7937" spans="1:30" ht="15" customHeight="1" x14ac:dyDescent="0.3">
      <c r="A7937" s="29">
        <v>69</v>
      </c>
      <c r="B7937" s="29" t="s">
        <v>35</v>
      </c>
      <c r="C7937" t="s">
        <v>1257</v>
      </c>
      <c r="D7937" s="34" t="s">
        <v>245</v>
      </c>
      <c r="E7937" s="29">
        <v>2001</v>
      </c>
      <c r="F7937" s="33" t="s">
        <v>1258</v>
      </c>
      <c r="G7937" s="33" t="s">
        <v>1264</v>
      </c>
      <c r="H7937" s="31" t="s">
        <v>1265</v>
      </c>
      <c r="I7937" s="39">
        <v>-7.144342</v>
      </c>
      <c r="J7937" s="40">
        <v>-34.858257999999999</v>
      </c>
      <c r="K7937" s="5">
        <v>4710000</v>
      </c>
      <c r="L7937" s="41" t="s">
        <v>636</v>
      </c>
      <c r="M7937" s="41" t="s">
        <v>1347</v>
      </c>
      <c r="N7937" s="41" t="s">
        <v>1260</v>
      </c>
      <c r="O7937" s="12">
        <v>1992</v>
      </c>
      <c r="P7937" s="12">
        <v>8</v>
      </c>
      <c r="Q7937" s="12">
        <v>1993</v>
      </c>
      <c r="R7937" s="12">
        <v>7</v>
      </c>
      <c r="S7937" s="29">
        <v>12</v>
      </c>
      <c r="T7937" s="29">
        <v>24</v>
      </c>
      <c r="U7937" s="29">
        <v>7</v>
      </c>
      <c r="V7937" s="29" t="s">
        <v>53</v>
      </c>
      <c r="W7937" s="29">
        <v>540</v>
      </c>
      <c r="X7937" s="29">
        <v>1</v>
      </c>
      <c r="Y7937" t="s">
        <v>20</v>
      </c>
      <c r="Z7937" s="62" t="s">
        <v>90</v>
      </c>
      <c r="AA7937" t="s">
        <v>666</v>
      </c>
      <c r="AB7937">
        <v>27</v>
      </c>
      <c r="AC7937" s="69" t="s">
        <v>1520</v>
      </c>
      <c r="AD7937" s="69" t="s">
        <v>1520</v>
      </c>
    </row>
    <row r="7938" spans="1:30" ht="15" customHeight="1" x14ac:dyDescent="0.3">
      <c r="A7938" s="29">
        <v>69</v>
      </c>
      <c r="B7938" s="29" t="s">
        <v>35</v>
      </c>
      <c r="C7938" t="s">
        <v>1257</v>
      </c>
      <c r="D7938" s="34" t="s">
        <v>245</v>
      </c>
      <c r="E7938" s="29">
        <v>2001</v>
      </c>
      <c r="F7938" s="33" t="s">
        <v>1258</v>
      </c>
      <c r="G7938" s="33" t="s">
        <v>1264</v>
      </c>
      <c r="H7938" s="31" t="s">
        <v>1265</v>
      </c>
      <c r="I7938" s="39">
        <v>-7.144342</v>
      </c>
      <c r="J7938" s="40">
        <v>-34.858257999999999</v>
      </c>
      <c r="K7938" s="5">
        <v>4710000</v>
      </c>
      <c r="L7938" s="41" t="s">
        <v>636</v>
      </c>
      <c r="M7938" s="41" t="s">
        <v>1347</v>
      </c>
      <c r="N7938" s="41" t="s">
        <v>1260</v>
      </c>
      <c r="O7938" s="12">
        <v>1992</v>
      </c>
      <c r="P7938" s="12">
        <v>8</v>
      </c>
      <c r="Q7938" s="12">
        <v>1993</v>
      </c>
      <c r="R7938" s="12">
        <v>7</v>
      </c>
      <c r="S7938" s="29">
        <v>12</v>
      </c>
      <c r="T7938" s="29">
        <v>24</v>
      </c>
      <c r="U7938" s="29">
        <v>7</v>
      </c>
      <c r="V7938" s="29" t="s">
        <v>53</v>
      </c>
      <c r="W7938" s="29">
        <v>540</v>
      </c>
      <c r="X7938" s="29">
        <v>1</v>
      </c>
      <c r="Y7938" t="s">
        <v>603</v>
      </c>
      <c r="Z7938" t="s">
        <v>83</v>
      </c>
      <c r="AA7938" t="s">
        <v>663</v>
      </c>
      <c r="AB7938">
        <v>31</v>
      </c>
      <c r="AC7938" s="69" t="s">
        <v>1520</v>
      </c>
      <c r="AD7938" s="69" t="s">
        <v>1520</v>
      </c>
    </row>
    <row r="7939" spans="1:30" ht="15" customHeight="1" x14ac:dyDescent="0.3">
      <c r="A7939" s="29">
        <v>69</v>
      </c>
      <c r="B7939" s="29" t="s">
        <v>35</v>
      </c>
      <c r="C7939" t="s">
        <v>1257</v>
      </c>
      <c r="D7939" s="34" t="s">
        <v>245</v>
      </c>
      <c r="E7939" s="29">
        <v>2001</v>
      </c>
      <c r="F7939" s="33" t="s">
        <v>1258</v>
      </c>
      <c r="G7939" s="33" t="s">
        <v>1264</v>
      </c>
      <c r="H7939" s="31" t="s">
        <v>1265</v>
      </c>
      <c r="I7939" s="39">
        <v>-7.144342</v>
      </c>
      <c r="J7939" s="40">
        <v>-34.858257999999999</v>
      </c>
      <c r="K7939" s="5">
        <v>4710000</v>
      </c>
      <c r="L7939" s="41" t="s">
        <v>636</v>
      </c>
      <c r="M7939" s="41" t="s">
        <v>1347</v>
      </c>
      <c r="N7939" s="41" t="s">
        <v>1260</v>
      </c>
      <c r="O7939" s="12">
        <v>1992</v>
      </c>
      <c r="P7939" s="12">
        <v>8</v>
      </c>
      <c r="Q7939" s="12">
        <v>1993</v>
      </c>
      <c r="R7939" s="12">
        <v>7</v>
      </c>
      <c r="S7939" s="29">
        <v>12</v>
      </c>
      <c r="T7939" s="29">
        <v>24</v>
      </c>
      <c r="U7939" s="29">
        <v>7</v>
      </c>
      <c r="V7939" s="29" t="s">
        <v>53</v>
      </c>
      <c r="W7939" s="29">
        <v>540</v>
      </c>
      <c r="X7939" s="29">
        <v>1</v>
      </c>
      <c r="Y7939" t="s">
        <v>603</v>
      </c>
      <c r="Z7939" t="s">
        <v>83</v>
      </c>
      <c r="AA7939" t="s">
        <v>87</v>
      </c>
      <c r="AB7939">
        <v>5</v>
      </c>
      <c r="AC7939" s="69" t="s">
        <v>1520</v>
      </c>
      <c r="AD7939" s="69" t="s">
        <v>1520</v>
      </c>
    </row>
    <row r="7940" spans="1:30" ht="15" customHeight="1" x14ac:dyDescent="0.3">
      <c r="A7940" s="29">
        <v>69</v>
      </c>
      <c r="B7940" s="29" t="s">
        <v>35</v>
      </c>
      <c r="C7940" t="s">
        <v>1257</v>
      </c>
      <c r="D7940" s="34" t="s">
        <v>245</v>
      </c>
      <c r="E7940" s="29">
        <v>2001</v>
      </c>
      <c r="F7940" s="33" t="s">
        <v>1258</v>
      </c>
      <c r="G7940" s="33" t="s">
        <v>1264</v>
      </c>
      <c r="H7940" s="31" t="s">
        <v>1265</v>
      </c>
      <c r="I7940" s="39">
        <v>-7.144342</v>
      </c>
      <c r="J7940" s="40">
        <v>-34.858257999999999</v>
      </c>
      <c r="K7940" s="5">
        <v>4710000</v>
      </c>
      <c r="L7940" s="41" t="s">
        <v>636</v>
      </c>
      <c r="M7940" s="41" t="s">
        <v>1347</v>
      </c>
      <c r="N7940" s="41" t="s">
        <v>1260</v>
      </c>
      <c r="O7940" s="12">
        <v>1992</v>
      </c>
      <c r="P7940" s="12">
        <v>8</v>
      </c>
      <c r="Q7940" s="12">
        <v>1993</v>
      </c>
      <c r="R7940" s="12">
        <v>7</v>
      </c>
      <c r="S7940" s="29">
        <v>12</v>
      </c>
      <c r="T7940" s="29">
        <v>24</v>
      </c>
      <c r="U7940" s="29">
        <v>7</v>
      </c>
      <c r="V7940" s="29" t="s">
        <v>53</v>
      </c>
      <c r="W7940" s="29">
        <v>540</v>
      </c>
      <c r="X7940" s="29">
        <v>1</v>
      </c>
      <c r="Y7940" t="s">
        <v>603</v>
      </c>
      <c r="Z7940" t="s">
        <v>83</v>
      </c>
      <c r="AA7940" t="s">
        <v>84</v>
      </c>
      <c r="AB7940">
        <v>0</v>
      </c>
      <c r="AC7940" s="69" t="s">
        <v>1520</v>
      </c>
      <c r="AD7940" s="69" t="s">
        <v>1520</v>
      </c>
    </row>
    <row r="7941" spans="1:30" ht="15" customHeight="1" x14ac:dyDescent="0.3">
      <c r="A7941" s="29">
        <v>69</v>
      </c>
      <c r="B7941" s="29" t="s">
        <v>35</v>
      </c>
      <c r="C7941" t="s">
        <v>1257</v>
      </c>
      <c r="D7941" s="34" t="s">
        <v>245</v>
      </c>
      <c r="E7941" s="29">
        <v>2001</v>
      </c>
      <c r="F7941" s="33" t="s">
        <v>1258</v>
      </c>
      <c r="G7941" s="33" t="s">
        <v>1264</v>
      </c>
      <c r="H7941" s="31" t="s">
        <v>1265</v>
      </c>
      <c r="I7941" s="39">
        <v>-7.144342</v>
      </c>
      <c r="J7941" s="40">
        <v>-34.858257999999999</v>
      </c>
      <c r="K7941" s="5">
        <v>4710000</v>
      </c>
      <c r="L7941" s="41" t="s">
        <v>636</v>
      </c>
      <c r="M7941" s="41" t="s">
        <v>1347</v>
      </c>
      <c r="N7941" s="41" t="s">
        <v>1260</v>
      </c>
      <c r="O7941" s="12">
        <v>1992</v>
      </c>
      <c r="P7941" s="12">
        <v>8</v>
      </c>
      <c r="Q7941" s="12">
        <v>1993</v>
      </c>
      <c r="R7941" s="12">
        <v>7</v>
      </c>
      <c r="S7941" s="29">
        <v>12</v>
      </c>
      <c r="T7941" s="29">
        <v>24</v>
      </c>
      <c r="U7941" s="29">
        <v>7</v>
      </c>
      <c r="V7941" s="29" t="s">
        <v>53</v>
      </c>
      <c r="W7941" s="29">
        <v>540</v>
      </c>
      <c r="X7941" s="29">
        <v>1</v>
      </c>
      <c r="Y7941" t="s">
        <v>603</v>
      </c>
      <c r="Z7941" t="s">
        <v>83</v>
      </c>
      <c r="AA7941" t="s">
        <v>128</v>
      </c>
      <c r="AB7941">
        <v>2</v>
      </c>
      <c r="AC7941" s="69" t="s">
        <v>1520</v>
      </c>
      <c r="AD7941" s="69" t="s">
        <v>1520</v>
      </c>
    </row>
    <row r="7942" spans="1:30" ht="15" customHeight="1" x14ac:dyDescent="0.3">
      <c r="A7942" s="29">
        <v>69</v>
      </c>
      <c r="B7942" s="29" t="s">
        <v>35</v>
      </c>
      <c r="C7942" t="s">
        <v>1257</v>
      </c>
      <c r="D7942" s="34" t="s">
        <v>245</v>
      </c>
      <c r="E7942" s="29">
        <v>2001</v>
      </c>
      <c r="F7942" s="33" t="s">
        <v>1258</v>
      </c>
      <c r="G7942" s="33" t="s">
        <v>1264</v>
      </c>
      <c r="H7942" s="31" t="s">
        <v>1265</v>
      </c>
      <c r="I7942" s="39">
        <v>-7.144342</v>
      </c>
      <c r="J7942" s="40">
        <v>-34.858257999999999</v>
      </c>
      <c r="K7942" s="5">
        <v>4710000</v>
      </c>
      <c r="L7942" s="41" t="s">
        <v>636</v>
      </c>
      <c r="M7942" s="41" t="s">
        <v>1347</v>
      </c>
      <c r="N7942" s="41" t="s">
        <v>1260</v>
      </c>
      <c r="O7942" s="12">
        <v>1992</v>
      </c>
      <c r="P7942" s="12">
        <v>8</v>
      </c>
      <c r="Q7942" s="12">
        <v>1993</v>
      </c>
      <c r="R7942" s="12">
        <v>7</v>
      </c>
      <c r="S7942" s="29">
        <v>12</v>
      </c>
      <c r="T7942" s="29">
        <v>24</v>
      </c>
      <c r="U7942" s="29">
        <v>7</v>
      </c>
      <c r="V7942" s="29" t="s">
        <v>53</v>
      </c>
      <c r="W7942" s="29">
        <v>540</v>
      </c>
      <c r="X7942" s="29">
        <v>1</v>
      </c>
      <c r="Y7942" t="s">
        <v>603</v>
      </c>
      <c r="Z7942" t="s">
        <v>55</v>
      </c>
      <c r="AA7942" t="s">
        <v>56</v>
      </c>
      <c r="AB7942">
        <v>1</v>
      </c>
      <c r="AC7942" s="69" t="s">
        <v>1520</v>
      </c>
      <c r="AD7942" s="69" t="s">
        <v>1520</v>
      </c>
    </row>
    <row r="7943" spans="1:30" ht="15" customHeight="1" x14ac:dyDescent="0.3">
      <c r="A7943" s="29">
        <v>69</v>
      </c>
      <c r="B7943" s="29" t="s">
        <v>35</v>
      </c>
      <c r="C7943" t="s">
        <v>1257</v>
      </c>
      <c r="D7943" s="34" t="s">
        <v>245</v>
      </c>
      <c r="E7943" s="29">
        <v>2001</v>
      </c>
      <c r="F7943" s="33" t="s">
        <v>1258</v>
      </c>
      <c r="G7943" s="33" t="s">
        <v>1264</v>
      </c>
      <c r="H7943" s="31" t="s">
        <v>1265</v>
      </c>
      <c r="I7943" s="39">
        <v>-7.144342</v>
      </c>
      <c r="J7943" s="40">
        <v>-34.858257999999999</v>
      </c>
      <c r="K7943" s="5">
        <v>4710000</v>
      </c>
      <c r="L7943" s="41" t="s">
        <v>636</v>
      </c>
      <c r="M7943" s="41" t="s">
        <v>1347</v>
      </c>
      <c r="N7943" s="41" t="s">
        <v>1260</v>
      </c>
      <c r="O7943" s="12">
        <v>1992</v>
      </c>
      <c r="P7943" s="12">
        <v>8</v>
      </c>
      <c r="Q7943" s="12">
        <v>1993</v>
      </c>
      <c r="R7943" s="12">
        <v>7</v>
      </c>
      <c r="S7943" s="29">
        <v>12</v>
      </c>
      <c r="T7943" s="29">
        <v>24</v>
      </c>
      <c r="U7943" s="29">
        <v>7</v>
      </c>
      <c r="V7943" s="29" t="s">
        <v>53</v>
      </c>
      <c r="W7943" s="29">
        <v>540</v>
      </c>
      <c r="X7943" s="29">
        <v>1</v>
      </c>
      <c r="Y7943" t="s">
        <v>603</v>
      </c>
      <c r="Z7943" t="s">
        <v>55</v>
      </c>
      <c r="AA7943" t="s">
        <v>655</v>
      </c>
      <c r="AB7943">
        <v>21</v>
      </c>
      <c r="AC7943" s="69" t="s">
        <v>1520</v>
      </c>
      <c r="AD7943" s="69" t="s">
        <v>1520</v>
      </c>
    </row>
    <row r="7944" spans="1:30" ht="15" customHeight="1" x14ac:dyDescent="0.3">
      <c r="A7944" s="29">
        <v>69</v>
      </c>
      <c r="B7944" s="29" t="s">
        <v>35</v>
      </c>
      <c r="C7944" t="s">
        <v>1257</v>
      </c>
      <c r="D7944" s="34" t="s">
        <v>245</v>
      </c>
      <c r="E7944" s="29">
        <v>2001</v>
      </c>
      <c r="F7944" s="33" t="s">
        <v>1258</v>
      </c>
      <c r="G7944" s="33" t="s">
        <v>1264</v>
      </c>
      <c r="H7944" s="31" t="s">
        <v>1265</v>
      </c>
      <c r="I7944" s="39">
        <v>-7.144342</v>
      </c>
      <c r="J7944" s="40">
        <v>-34.858257999999999</v>
      </c>
      <c r="K7944" s="5">
        <v>4710000</v>
      </c>
      <c r="L7944" s="41" t="s">
        <v>636</v>
      </c>
      <c r="M7944" s="41" t="s">
        <v>1347</v>
      </c>
      <c r="N7944" s="41" t="s">
        <v>1260</v>
      </c>
      <c r="O7944" s="12">
        <v>1992</v>
      </c>
      <c r="P7944" s="12">
        <v>8</v>
      </c>
      <c r="Q7944" s="12">
        <v>1993</v>
      </c>
      <c r="R7944" s="12">
        <v>7</v>
      </c>
      <c r="S7944" s="29">
        <v>12</v>
      </c>
      <c r="T7944" s="29">
        <v>24</v>
      </c>
      <c r="U7944" s="29">
        <v>7</v>
      </c>
      <c r="V7944" s="29" t="s">
        <v>53</v>
      </c>
      <c r="W7944" s="29">
        <v>540</v>
      </c>
      <c r="X7944" s="29">
        <v>1</v>
      </c>
      <c r="Y7944" t="s">
        <v>603</v>
      </c>
      <c r="Z7944" t="s">
        <v>55</v>
      </c>
      <c r="AA7944" t="s">
        <v>895</v>
      </c>
      <c r="AB7944">
        <v>0</v>
      </c>
      <c r="AC7944" s="69" t="s">
        <v>1520</v>
      </c>
      <c r="AD7944" s="69" t="s">
        <v>1520</v>
      </c>
    </row>
    <row r="7945" spans="1:30" ht="15" customHeight="1" x14ac:dyDescent="0.3">
      <c r="A7945" s="29">
        <v>69</v>
      </c>
      <c r="B7945" s="29" t="s">
        <v>35</v>
      </c>
      <c r="C7945" t="s">
        <v>1257</v>
      </c>
      <c r="D7945" s="34" t="s">
        <v>245</v>
      </c>
      <c r="E7945" s="29">
        <v>2001</v>
      </c>
      <c r="F7945" s="33" t="s">
        <v>1258</v>
      </c>
      <c r="G7945" s="33" t="s">
        <v>1264</v>
      </c>
      <c r="H7945" s="31" t="s">
        <v>1265</v>
      </c>
      <c r="I7945" s="39">
        <v>-7.144342</v>
      </c>
      <c r="J7945" s="40">
        <v>-34.858257999999999</v>
      </c>
      <c r="K7945" s="5">
        <v>4710000</v>
      </c>
      <c r="L7945" s="41" t="s">
        <v>636</v>
      </c>
      <c r="M7945" s="41" t="s">
        <v>1347</v>
      </c>
      <c r="N7945" s="41" t="s">
        <v>1260</v>
      </c>
      <c r="O7945" s="12">
        <v>1992</v>
      </c>
      <c r="P7945" s="12">
        <v>8</v>
      </c>
      <c r="Q7945" s="12">
        <v>1993</v>
      </c>
      <c r="R7945" s="12">
        <v>7</v>
      </c>
      <c r="S7945" s="29">
        <v>12</v>
      </c>
      <c r="T7945" s="29">
        <v>24</v>
      </c>
      <c r="U7945" s="29">
        <v>7</v>
      </c>
      <c r="V7945" s="29" t="s">
        <v>53</v>
      </c>
      <c r="W7945" s="29">
        <v>540</v>
      </c>
      <c r="X7945" s="29">
        <v>1</v>
      </c>
      <c r="Y7945" t="s">
        <v>603</v>
      </c>
      <c r="Z7945" s="62" t="s">
        <v>90</v>
      </c>
      <c r="AA7945" t="s">
        <v>91</v>
      </c>
      <c r="AB7945">
        <v>2</v>
      </c>
      <c r="AC7945" s="69" t="s">
        <v>1520</v>
      </c>
      <c r="AD7945" s="69" t="s">
        <v>1520</v>
      </c>
    </row>
    <row r="7946" spans="1:30" ht="15" customHeight="1" x14ac:dyDescent="0.3">
      <c r="A7946" s="29">
        <v>69</v>
      </c>
      <c r="B7946" s="29" t="s">
        <v>35</v>
      </c>
      <c r="C7946" t="s">
        <v>1257</v>
      </c>
      <c r="D7946" s="34" t="s">
        <v>245</v>
      </c>
      <c r="E7946" s="29">
        <v>2001</v>
      </c>
      <c r="F7946" s="33" t="s">
        <v>1258</v>
      </c>
      <c r="G7946" s="33" t="s">
        <v>1264</v>
      </c>
      <c r="H7946" s="31" t="s">
        <v>1265</v>
      </c>
      <c r="I7946" s="39">
        <v>-7.144342</v>
      </c>
      <c r="J7946" s="40">
        <v>-34.858257999999999</v>
      </c>
      <c r="K7946" s="5">
        <v>4710000</v>
      </c>
      <c r="L7946" s="41" t="s">
        <v>636</v>
      </c>
      <c r="M7946" s="41" t="s">
        <v>1347</v>
      </c>
      <c r="N7946" s="41" t="s">
        <v>1260</v>
      </c>
      <c r="O7946" s="12">
        <v>1992</v>
      </c>
      <c r="P7946" s="12">
        <v>8</v>
      </c>
      <c r="Q7946" s="12">
        <v>1993</v>
      </c>
      <c r="R7946" s="12">
        <v>7</v>
      </c>
      <c r="S7946" s="29">
        <v>12</v>
      </c>
      <c r="T7946" s="29">
        <v>24</v>
      </c>
      <c r="U7946" s="29">
        <v>7</v>
      </c>
      <c r="V7946" s="29" t="s">
        <v>53</v>
      </c>
      <c r="W7946" s="29">
        <v>540</v>
      </c>
      <c r="X7946" s="29">
        <v>1</v>
      </c>
      <c r="Y7946" t="s">
        <v>603</v>
      </c>
      <c r="Z7946" s="62" t="s">
        <v>90</v>
      </c>
      <c r="AA7946" t="s">
        <v>666</v>
      </c>
      <c r="AB7946">
        <v>0</v>
      </c>
      <c r="AC7946" s="69" t="s">
        <v>1520</v>
      </c>
      <c r="AD7946" s="69" t="s">
        <v>1520</v>
      </c>
    </row>
    <row r="7947" spans="1:30" ht="15" customHeight="1" x14ac:dyDescent="0.3">
      <c r="A7947" s="29">
        <v>69</v>
      </c>
      <c r="B7947" s="29" t="s">
        <v>35</v>
      </c>
      <c r="C7947" t="s">
        <v>1257</v>
      </c>
      <c r="D7947" s="34" t="s">
        <v>245</v>
      </c>
      <c r="E7947" s="29">
        <v>2001</v>
      </c>
      <c r="F7947" s="33" t="s">
        <v>1258</v>
      </c>
      <c r="G7947" s="33" t="s">
        <v>1264</v>
      </c>
      <c r="H7947" s="31" t="s">
        <v>1265</v>
      </c>
      <c r="I7947" s="39">
        <v>-7.144342</v>
      </c>
      <c r="J7947" s="40">
        <v>-34.858257999999999</v>
      </c>
      <c r="K7947" s="5">
        <v>4710000</v>
      </c>
      <c r="L7947" s="41" t="s">
        <v>636</v>
      </c>
      <c r="M7947" s="41" t="s">
        <v>1347</v>
      </c>
      <c r="N7947" s="41" t="s">
        <v>1260</v>
      </c>
      <c r="O7947" s="12">
        <v>1992</v>
      </c>
      <c r="P7947" s="12">
        <v>8</v>
      </c>
      <c r="Q7947" s="12">
        <v>1993</v>
      </c>
      <c r="R7947" s="12">
        <v>7</v>
      </c>
      <c r="S7947" s="29">
        <v>12</v>
      </c>
      <c r="T7947" s="29">
        <v>24</v>
      </c>
      <c r="U7947" s="29">
        <v>7</v>
      </c>
      <c r="V7947" s="29" t="s">
        <v>53</v>
      </c>
      <c r="W7947" s="29">
        <v>540</v>
      </c>
      <c r="X7947" s="29">
        <v>1</v>
      </c>
      <c r="Y7947" t="s">
        <v>1262</v>
      </c>
      <c r="Z7947" t="s">
        <v>83</v>
      </c>
      <c r="AA7947" t="s">
        <v>663</v>
      </c>
      <c r="AB7947">
        <v>3</v>
      </c>
      <c r="AC7947" s="69" t="s">
        <v>1520</v>
      </c>
      <c r="AD7947" s="69" t="s">
        <v>1520</v>
      </c>
    </row>
    <row r="7948" spans="1:30" ht="15" customHeight="1" x14ac:dyDescent="0.3">
      <c r="A7948" s="29">
        <v>69</v>
      </c>
      <c r="B7948" s="29" t="s">
        <v>35</v>
      </c>
      <c r="C7948" t="s">
        <v>1257</v>
      </c>
      <c r="D7948" s="34" t="s">
        <v>245</v>
      </c>
      <c r="E7948" s="29">
        <v>2001</v>
      </c>
      <c r="F7948" s="33" t="s">
        <v>1258</v>
      </c>
      <c r="G7948" s="33" t="s">
        <v>1264</v>
      </c>
      <c r="H7948" s="31" t="s">
        <v>1265</v>
      </c>
      <c r="I7948" s="39">
        <v>-7.144342</v>
      </c>
      <c r="J7948" s="40">
        <v>-34.858257999999999</v>
      </c>
      <c r="K7948" s="5">
        <v>4710000</v>
      </c>
      <c r="L7948" s="41" t="s">
        <v>636</v>
      </c>
      <c r="M7948" s="41" t="s">
        <v>1347</v>
      </c>
      <c r="N7948" s="41" t="s">
        <v>1260</v>
      </c>
      <c r="O7948" s="12">
        <v>1992</v>
      </c>
      <c r="P7948" s="12">
        <v>8</v>
      </c>
      <c r="Q7948" s="12">
        <v>1993</v>
      </c>
      <c r="R7948" s="12">
        <v>7</v>
      </c>
      <c r="S7948" s="29">
        <v>12</v>
      </c>
      <c r="T7948" s="29">
        <v>24</v>
      </c>
      <c r="U7948" s="29">
        <v>7</v>
      </c>
      <c r="V7948" s="29" t="s">
        <v>53</v>
      </c>
      <c r="W7948" s="29">
        <v>540</v>
      </c>
      <c r="X7948" s="29">
        <v>1</v>
      </c>
      <c r="Y7948" t="s">
        <v>1262</v>
      </c>
      <c r="Z7948" t="s">
        <v>83</v>
      </c>
      <c r="AA7948" t="s">
        <v>87</v>
      </c>
      <c r="AB7948">
        <v>1</v>
      </c>
      <c r="AC7948" s="69" t="s">
        <v>1520</v>
      </c>
      <c r="AD7948" s="69" t="s">
        <v>1520</v>
      </c>
    </row>
    <row r="7949" spans="1:30" ht="15" customHeight="1" x14ac:dyDescent="0.3">
      <c r="A7949" s="29">
        <v>69</v>
      </c>
      <c r="B7949" s="29" t="s">
        <v>35</v>
      </c>
      <c r="C7949" t="s">
        <v>1257</v>
      </c>
      <c r="D7949" s="34" t="s">
        <v>245</v>
      </c>
      <c r="E7949" s="29">
        <v>2001</v>
      </c>
      <c r="F7949" s="33" t="s">
        <v>1258</v>
      </c>
      <c r="G7949" s="33" t="s">
        <v>1264</v>
      </c>
      <c r="H7949" s="31" t="s">
        <v>1265</v>
      </c>
      <c r="I7949" s="39">
        <v>-7.144342</v>
      </c>
      <c r="J7949" s="40">
        <v>-34.858257999999999</v>
      </c>
      <c r="K7949" s="5">
        <v>4710000</v>
      </c>
      <c r="L7949" s="41" t="s">
        <v>636</v>
      </c>
      <c r="M7949" s="41" t="s">
        <v>1347</v>
      </c>
      <c r="N7949" s="41" t="s">
        <v>1260</v>
      </c>
      <c r="O7949" s="12">
        <v>1992</v>
      </c>
      <c r="P7949" s="12">
        <v>8</v>
      </c>
      <c r="Q7949" s="12">
        <v>1993</v>
      </c>
      <c r="R7949" s="12">
        <v>7</v>
      </c>
      <c r="S7949" s="29">
        <v>12</v>
      </c>
      <c r="T7949" s="29">
        <v>24</v>
      </c>
      <c r="U7949" s="29">
        <v>7</v>
      </c>
      <c r="V7949" s="29" t="s">
        <v>53</v>
      </c>
      <c r="W7949" s="29">
        <v>540</v>
      </c>
      <c r="X7949" s="29">
        <v>1</v>
      </c>
      <c r="Y7949" t="s">
        <v>1262</v>
      </c>
      <c r="Z7949" t="s">
        <v>83</v>
      </c>
      <c r="AA7949" t="s">
        <v>84</v>
      </c>
      <c r="AB7949">
        <v>1</v>
      </c>
      <c r="AC7949" s="69" t="s">
        <v>1520</v>
      </c>
      <c r="AD7949" s="69" t="s">
        <v>1520</v>
      </c>
    </row>
    <row r="7950" spans="1:30" ht="15" customHeight="1" x14ac:dyDescent="0.3">
      <c r="A7950" s="29">
        <v>69</v>
      </c>
      <c r="B7950" s="29" t="s">
        <v>35</v>
      </c>
      <c r="C7950" t="s">
        <v>1257</v>
      </c>
      <c r="D7950" s="34" t="s">
        <v>245</v>
      </c>
      <c r="E7950" s="29">
        <v>2001</v>
      </c>
      <c r="F7950" s="33" t="s">
        <v>1258</v>
      </c>
      <c r="G7950" s="33" t="s">
        <v>1264</v>
      </c>
      <c r="H7950" s="31" t="s">
        <v>1265</v>
      </c>
      <c r="I7950" s="39">
        <v>-7.144342</v>
      </c>
      <c r="J7950" s="40">
        <v>-34.858257999999999</v>
      </c>
      <c r="K7950" s="5">
        <v>4710000</v>
      </c>
      <c r="L7950" s="41" t="s">
        <v>636</v>
      </c>
      <c r="M7950" s="41" t="s">
        <v>1347</v>
      </c>
      <c r="N7950" s="41" t="s">
        <v>1260</v>
      </c>
      <c r="O7950" s="12">
        <v>1992</v>
      </c>
      <c r="P7950" s="12">
        <v>8</v>
      </c>
      <c r="Q7950" s="12">
        <v>1993</v>
      </c>
      <c r="R7950" s="12">
        <v>7</v>
      </c>
      <c r="S7950" s="29">
        <v>12</v>
      </c>
      <c r="T7950" s="29">
        <v>24</v>
      </c>
      <c r="U7950" s="29">
        <v>7</v>
      </c>
      <c r="V7950" s="29" t="s">
        <v>53</v>
      </c>
      <c r="W7950" s="29">
        <v>540</v>
      </c>
      <c r="X7950" s="29">
        <v>1</v>
      </c>
      <c r="Y7950" t="s">
        <v>1262</v>
      </c>
      <c r="Z7950" t="s">
        <v>83</v>
      </c>
      <c r="AA7950" t="s">
        <v>128</v>
      </c>
      <c r="AB7950">
        <v>1</v>
      </c>
      <c r="AC7950" s="69" t="s">
        <v>1520</v>
      </c>
      <c r="AD7950" s="69" t="s">
        <v>1520</v>
      </c>
    </row>
    <row r="7951" spans="1:30" ht="15" customHeight="1" x14ac:dyDescent="0.3">
      <c r="A7951" s="29">
        <v>69</v>
      </c>
      <c r="B7951" s="29" t="s">
        <v>35</v>
      </c>
      <c r="C7951" t="s">
        <v>1257</v>
      </c>
      <c r="D7951" s="34" t="s">
        <v>245</v>
      </c>
      <c r="E7951" s="29">
        <v>2001</v>
      </c>
      <c r="F7951" s="33" t="s">
        <v>1258</v>
      </c>
      <c r="G7951" s="33" t="s">
        <v>1264</v>
      </c>
      <c r="H7951" s="31" t="s">
        <v>1265</v>
      </c>
      <c r="I7951" s="39">
        <v>-7.144342</v>
      </c>
      <c r="J7951" s="40">
        <v>-34.858257999999999</v>
      </c>
      <c r="K7951" s="5">
        <v>4710000</v>
      </c>
      <c r="L7951" s="41" t="s">
        <v>636</v>
      </c>
      <c r="M7951" s="41" t="s">
        <v>1347</v>
      </c>
      <c r="N7951" s="41" t="s">
        <v>1260</v>
      </c>
      <c r="O7951" s="12">
        <v>1992</v>
      </c>
      <c r="P7951" s="12">
        <v>8</v>
      </c>
      <c r="Q7951" s="12">
        <v>1993</v>
      </c>
      <c r="R7951" s="12">
        <v>7</v>
      </c>
      <c r="S7951" s="29">
        <v>12</v>
      </c>
      <c r="T7951" s="29">
        <v>24</v>
      </c>
      <c r="U7951" s="29">
        <v>7</v>
      </c>
      <c r="V7951" s="29" t="s">
        <v>53</v>
      </c>
      <c r="W7951" s="29">
        <v>540</v>
      </c>
      <c r="X7951" s="29">
        <v>1</v>
      </c>
      <c r="Y7951" t="s">
        <v>1262</v>
      </c>
      <c r="Z7951" t="s">
        <v>55</v>
      </c>
      <c r="AA7951" t="s">
        <v>56</v>
      </c>
      <c r="AB7951">
        <v>0</v>
      </c>
      <c r="AC7951" s="69" t="s">
        <v>1520</v>
      </c>
      <c r="AD7951" s="69" t="s">
        <v>1520</v>
      </c>
    </row>
    <row r="7952" spans="1:30" ht="15" customHeight="1" x14ac:dyDescent="0.3">
      <c r="A7952" s="29">
        <v>69</v>
      </c>
      <c r="B7952" s="29" t="s">
        <v>35</v>
      </c>
      <c r="C7952" t="s">
        <v>1257</v>
      </c>
      <c r="D7952" s="34" t="s">
        <v>245</v>
      </c>
      <c r="E7952" s="29">
        <v>2001</v>
      </c>
      <c r="F7952" s="33" t="s">
        <v>1258</v>
      </c>
      <c r="G7952" s="33" t="s">
        <v>1264</v>
      </c>
      <c r="H7952" s="31" t="s">
        <v>1265</v>
      </c>
      <c r="I7952" s="39">
        <v>-7.144342</v>
      </c>
      <c r="J7952" s="40">
        <v>-34.858257999999999</v>
      </c>
      <c r="K7952" s="5">
        <v>4710000</v>
      </c>
      <c r="L7952" s="41" t="s">
        <v>636</v>
      </c>
      <c r="M7952" s="41" t="s">
        <v>1347</v>
      </c>
      <c r="N7952" s="41" t="s">
        <v>1260</v>
      </c>
      <c r="O7952" s="12">
        <v>1992</v>
      </c>
      <c r="P7952" s="12">
        <v>8</v>
      </c>
      <c r="Q7952" s="12">
        <v>1993</v>
      </c>
      <c r="R7952" s="12">
        <v>7</v>
      </c>
      <c r="S7952" s="29">
        <v>12</v>
      </c>
      <c r="T7952" s="29">
        <v>24</v>
      </c>
      <c r="U7952" s="29">
        <v>7</v>
      </c>
      <c r="V7952" s="29" t="s">
        <v>53</v>
      </c>
      <c r="W7952" s="29">
        <v>540</v>
      </c>
      <c r="X7952" s="29">
        <v>1</v>
      </c>
      <c r="Y7952" t="s">
        <v>1262</v>
      </c>
      <c r="Z7952" t="s">
        <v>55</v>
      </c>
      <c r="AA7952" t="s">
        <v>655</v>
      </c>
      <c r="AB7952">
        <v>5</v>
      </c>
      <c r="AC7952" s="69" t="s">
        <v>1520</v>
      </c>
      <c r="AD7952" s="69" t="s">
        <v>1520</v>
      </c>
    </row>
    <row r="7953" spans="1:30" ht="15" customHeight="1" x14ac:dyDescent="0.3">
      <c r="A7953" s="29">
        <v>69</v>
      </c>
      <c r="B7953" s="29" t="s">
        <v>35</v>
      </c>
      <c r="C7953" t="s">
        <v>1257</v>
      </c>
      <c r="D7953" s="34" t="s">
        <v>245</v>
      </c>
      <c r="E7953" s="29">
        <v>2001</v>
      </c>
      <c r="F7953" s="33" t="s">
        <v>1258</v>
      </c>
      <c r="G7953" s="33" t="s">
        <v>1264</v>
      </c>
      <c r="H7953" s="31" t="s">
        <v>1265</v>
      </c>
      <c r="I7953" s="39">
        <v>-7.144342</v>
      </c>
      <c r="J7953" s="40">
        <v>-34.858257999999999</v>
      </c>
      <c r="K7953" s="5">
        <v>4710000</v>
      </c>
      <c r="L7953" s="41" t="s">
        <v>636</v>
      </c>
      <c r="M7953" s="41" t="s">
        <v>1347</v>
      </c>
      <c r="N7953" s="41" t="s">
        <v>1260</v>
      </c>
      <c r="O7953" s="12">
        <v>1992</v>
      </c>
      <c r="P7953" s="12">
        <v>8</v>
      </c>
      <c r="Q7953" s="12">
        <v>1993</v>
      </c>
      <c r="R7953" s="12">
        <v>7</v>
      </c>
      <c r="S7953" s="29">
        <v>12</v>
      </c>
      <c r="T7953" s="29">
        <v>24</v>
      </c>
      <c r="U7953" s="29">
        <v>7</v>
      </c>
      <c r="V7953" s="29" t="s">
        <v>53</v>
      </c>
      <c r="W7953" s="29">
        <v>540</v>
      </c>
      <c r="X7953" s="29">
        <v>1</v>
      </c>
      <c r="Y7953" t="s">
        <v>1262</v>
      </c>
      <c r="Z7953" t="s">
        <v>55</v>
      </c>
      <c r="AA7953" t="s">
        <v>895</v>
      </c>
      <c r="AB7953">
        <v>0</v>
      </c>
      <c r="AC7953" s="69" t="s">
        <v>1520</v>
      </c>
      <c r="AD7953" s="69" t="s">
        <v>1520</v>
      </c>
    </row>
    <row r="7954" spans="1:30" ht="15" customHeight="1" x14ac:dyDescent="0.3">
      <c r="A7954" s="29">
        <v>69</v>
      </c>
      <c r="B7954" s="29" t="s">
        <v>35</v>
      </c>
      <c r="C7954" t="s">
        <v>1257</v>
      </c>
      <c r="D7954" s="34" t="s">
        <v>245</v>
      </c>
      <c r="E7954" s="29">
        <v>2001</v>
      </c>
      <c r="F7954" s="33" t="s">
        <v>1258</v>
      </c>
      <c r="G7954" s="33" t="s">
        <v>1264</v>
      </c>
      <c r="H7954" s="31" t="s">
        <v>1265</v>
      </c>
      <c r="I7954" s="39">
        <v>-7.144342</v>
      </c>
      <c r="J7954" s="40">
        <v>-34.858257999999999</v>
      </c>
      <c r="K7954" s="5">
        <v>4710000</v>
      </c>
      <c r="L7954" s="41" t="s">
        <v>636</v>
      </c>
      <c r="M7954" s="41" t="s">
        <v>1347</v>
      </c>
      <c r="N7954" s="41" t="s">
        <v>1260</v>
      </c>
      <c r="O7954" s="12">
        <v>1992</v>
      </c>
      <c r="P7954" s="12">
        <v>8</v>
      </c>
      <c r="Q7954" s="12">
        <v>1993</v>
      </c>
      <c r="R7954" s="12">
        <v>7</v>
      </c>
      <c r="S7954" s="29">
        <v>12</v>
      </c>
      <c r="T7954" s="29">
        <v>24</v>
      </c>
      <c r="U7954" s="29">
        <v>7</v>
      </c>
      <c r="V7954" s="29" t="s">
        <v>53</v>
      </c>
      <c r="W7954" s="29">
        <v>540</v>
      </c>
      <c r="X7954" s="29">
        <v>1</v>
      </c>
      <c r="Y7954" t="s">
        <v>1262</v>
      </c>
      <c r="Z7954" s="62" t="s">
        <v>90</v>
      </c>
      <c r="AA7954" t="s">
        <v>91</v>
      </c>
      <c r="AB7954">
        <v>0</v>
      </c>
      <c r="AC7954" s="69" t="s">
        <v>1520</v>
      </c>
      <c r="AD7954" s="69" t="s">
        <v>1520</v>
      </c>
    </row>
    <row r="7955" spans="1:30" ht="15" customHeight="1" x14ac:dyDescent="0.3">
      <c r="A7955" s="29">
        <v>69</v>
      </c>
      <c r="B7955" s="29" t="s">
        <v>35</v>
      </c>
      <c r="C7955" t="s">
        <v>1257</v>
      </c>
      <c r="D7955" s="34" t="s">
        <v>245</v>
      </c>
      <c r="E7955" s="29">
        <v>2001</v>
      </c>
      <c r="F7955" s="33" t="s">
        <v>1258</v>
      </c>
      <c r="G7955" s="33" t="s">
        <v>1264</v>
      </c>
      <c r="H7955" s="31" t="s">
        <v>1265</v>
      </c>
      <c r="I7955" s="39">
        <v>-7.144342</v>
      </c>
      <c r="J7955" s="40">
        <v>-34.858257999999999</v>
      </c>
      <c r="K7955" s="5">
        <v>4710000</v>
      </c>
      <c r="L7955" s="41" t="s">
        <v>636</v>
      </c>
      <c r="M7955" s="41" t="s">
        <v>1347</v>
      </c>
      <c r="N7955" s="41" t="s">
        <v>1260</v>
      </c>
      <c r="O7955" s="12">
        <v>1992</v>
      </c>
      <c r="P7955" s="12">
        <v>8</v>
      </c>
      <c r="Q7955" s="12">
        <v>1993</v>
      </c>
      <c r="R7955" s="12">
        <v>7</v>
      </c>
      <c r="S7955" s="29">
        <v>12</v>
      </c>
      <c r="T7955" s="29">
        <v>24</v>
      </c>
      <c r="U7955" s="29">
        <v>7</v>
      </c>
      <c r="V7955" s="29" t="s">
        <v>53</v>
      </c>
      <c r="W7955" s="29">
        <v>540</v>
      </c>
      <c r="X7955" s="29">
        <v>1</v>
      </c>
      <c r="Y7955" t="s">
        <v>1262</v>
      </c>
      <c r="Z7955" s="62" t="s">
        <v>90</v>
      </c>
      <c r="AA7955" t="s">
        <v>666</v>
      </c>
      <c r="AB7955">
        <v>0</v>
      </c>
      <c r="AC7955" s="69" t="s">
        <v>1520</v>
      </c>
      <c r="AD7955" s="69" t="s">
        <v>1520</v>
      </c>
    </row>
    <row r="7956" spans="1:30" ht="15" customHeight="1" x14ac:dyDescent="0.3">
      <c r="A7956" s="29">
        <v>69</v>
      </c>
      <c r="B7956" s="29" t="s">
        <v>35</v>
      </c>
      <c r="C7956" t="s">
        <v>1257</v>
      </c>
      <c r="D7956" s="34" t="s">
        <v>245</v>
      </c>
      <c r="E7956" s="29">
        <v>2001</v>
      </c>
      <c r="F7956" s="33" t="s">
        <v>1258</v>
      </c>
      <c r="G7956" s="33" t="s">
        <v>1264</v>
      </c>
      <c r="H7956" s="31" t="s">
        <v>1265</v>
      </c>
      <c r="I7956" s="39">
        <v>-7.144342</v>
      </c>
      <c r="J7956" s="40">
        <v>-34.858257999999999</v>
      </c>
      <c r="K7956" s="5">
        <v>4710000</v>
      </c>
      <c r="L7956" s="41" t="s">
        <v>636</v>
      </c>
      <c r="M7956" s="41" t="s">
        <v>1347</v>
      </c>
      <c r="N7956" s="41" t="s">
        <v>1260</v>
      </c>
      <c r="O7956" s="12">
        <v>1992</v>
      </c>
      <c r="P7956" s="12">
        <v>8</v>
      </c>
      <c r="Q7956" s="12">
        <v>1993</v>
      </c>
      <c r="R7956" s="12">
        <v>7</v>
      </c>
      <c r="S7956" s="29">
        <v>12</v>
      </c>
      <c r="T7956" s="29">
        <v>24</v>
      </c>
      <c r="U7956" s="29">
        <v>7</v>
      </c>
      <c r="V7956" s="29" t="s">
        <v>53</v>
      </c>
      <c r="W7956" s="29">
        <v>540</v>
      </c>
      <c r="X7956" s="29">
        <v>1</v>
      </c>
      <c r="Y7956" t="s">
        <v>758</v>
      </c>
      <c r="Z7956" t="s">
        <v>83</v>
      </c>
      <c r="AA7956" t="s">
        <v>663</v>
      </c>
      <c r="AB7956">
        <v>49</v>
      </c>
      <c r="AC7956" s="69" t="s">
        <v>1520</v>
      </c>
      <c r="AD7956" s="69" t="s">
        <v>1520</v>
      </c>
    </row>
    <row r="7957" spans="1:30" ht="15" customHeight="1" x14ac:dyDescent="0.3">
      <c r="A7957" s="29">
        <v>69</v>
      </c>
      <c r="B7957" s="29" t="s">
        <v>35</v>
      </c>
      <c r="C7957" t="s">
        <v>1257</v>
      </c>
      <c r="D7957" s="34" t="s">
        <v>245</v>
      </c>
      <c r="E7957" s="29">
        <v>2001</v>
      </c>
      <c r="F7957" s="33" t="s">
        <v>1258</v>
      </c>
      <c r="G7957" s="33" t="s">
        <v>1264</v>
      </c>
      <c r="H7957" s="31" t="s">
        <v>1265</v>
      </c>
      <c r="I7957" s="39">
        <v>-7.144342</v>
      </c>
      <c r="J7957" s="40">
        <v>-34.858257999999999</v>
      </c>
      <c r="K7957" s="5">
        <v>4710000</v>
      </c>
      <c r="L7957" s="41" t="s">
        <v>636</v>
      </c>
      <c r="M7957" s="41" t="s">
        <v>1347</v>
      </c>
      <c r="N7957" s="41" t="s">
        <v>1260</v>
      </c>
      <c r="O7957" s="12">
        <v>1992</v>
      </c>
      <c r="P7957" s="12">
        <v>8</v>
      </c>
      <c r="Q7957" s="12">
        <v>1993</v>
      </c>
      <c r="R7957" s="12">
        <v>7</v>
      </c>
      <c r="S7957" s="29">
        <v>12</v>
      </c>
      <c r="T7957" s="29">
        <v>24</v>
      </c>
      <c r="U7957" s="29">
        <v>7</v>
      </c>
      <c r="V7957" s="29" t="s">
        <v>53</v>
      </c>
      <c r="W7957" s="29">
        <v>540</v>
      </c>
      <c r="X7957" s="29">
        <v>1</v>
      </c>
      <c r="Y7957" t="s">
        <v>758</v>
      </c>
      <c r="Z7957" t="s">
        <v>83</v>
      </c>
      <c r="AA7957" t="s">
        <v>87</v>
      </c>
      <c r="AB7957">
        <v>5</v>
      </c>
      <c r="AC7957" s="69" t="s">
        <v>1520</v>
      </c>
      <c r="AD7957" s="69" t="s">
        <v>1520</v>
      </c>
    </row>
    <row r="7958" spans="1:30" ht="15" customHeight="1" x14ac:dyDescent="0.3">
      <c r="A7958" s="29">
        <v>69</v>
      </c>
      <c r="B7958" s="29" t="s">
        <v>35</v>
      </c>
      <c r="C7958" t="s">
        <v>1257</v>
      </c>
      <c r="D7958" s="34" t="s">
        <v>245</v>
      </c>
      <c r="E7958" s="29">
        <v>2001</v>
      </c>
      <c r="F7958" s="33" t="s">
        <v>1258</v>
      </c>
      <c r="G7958" s="33" t="s">
        <v>1264</v>
      </c>
      <c r="H7958" s="31" t="s">
        <v>1265</v>
      </c>
      <c r="I7958" s="39">
        <v>-7.144342</v>
      </c>
      <c r="J7958" s="40">
        <v>-34.858257999999999</v>
      </c>
      <c r="K7958" s="5">
        <v>4710000</v>
      </c>
      <c r="L7958" s="41" t="s">
        <v>636</v>
      </c>
      <c r="M7958" s="41" t="s">
        <v>1347</v>
      </c>
      <c r="N7958" s="41" t="s">
        <v>1260</v>
      </c>
      <c r="O7958" s="12">
        <v>1992</v>
      </c>
      <c r="P7958" s="12">
        <v>8</v>
      </c>
      <c r="Q7958" s="12">
        <v>1993</v>
      </c>
      <c r="R7958" s="12">
        <v>7</v>
      </c>
      <c r="S7958" s="29">
        <v>12</v>
      </c>
      <c r="T7958" s="29">
        <v>24</v>
      </c>
      <c r="U7958" s="29">
        <v>7</v>
      </c>
      <c r="V7958" s="29" t="s">
        <v>53</v>
      </c>
      <c r="W7958" s="29">
        <v>540</v>
      </c>
      <c r="X7958" s="29">
        <v>1</v>
      </c>
      <c r="Y7958" t="s">
        <v>758</v>
      </c>
      <c r="Z7958" t="s">
        <v>83</v>
      </c>
      <c r="AA7958" t="s">
        <v>84</v>
      </c>
      <c r="AB7958">
        <v>20</v>
      </c>
      <c r="AC7958" s="69" t="s">
        <v>1520</v>
      </c>
      <c r="AD7958" s="69" t="s">
        <v>1520</v>
      </c>
    </row>
    <row r="7959" spans="1:30" ht="15" customHeight="1" x14ac:dyDescent="0.3">
      <c r="A7959" s="29">
        <v>69</v>
      </c>
      <c r="B7959" s="29" t="s">
        <v>35</v>
      </c>
      <c r="C7959" t="s">
        <v>1257</v>
      </c>
      <c r="D7959" s="34" t="s">
        <v>245</v>
      </c>
      <c r="E7959" s="29">
        <v>2001</v>
      </c>
      <c r="F7959" s="33" t="s">
        <v>1258</v>
      </c>
      <c r="G7959" s="33" t="s">
        <v>1264</v>
      </c>
      <c r="H7959" s="31" t="s">
        <v>1265</v>
      </c>
      <c r="I7959" s="39">
        <v>-7.144342</v>
      </c>
      <c r="J7959" s="40">
        <v>-34.858257999999999</v>
      </c>
      <c r="K7959" s="5">
        <v>4710000</v>
      </c>
      <c r="L7959" s="41" t="s">
        <v>636</v>
      </c>
      <c r="M7959" s="41" t="s">
        <v>1347</v>
      </c>
      <c r="N7959" s="41" t="s">
        <v>1260</v>
      </c>
      <c r="O7959" s="12">
        <v>1992</v>
      </c>
      <c r="P7959" s="12">
        <v>8</v>
      </c>
      <c r="Q7959" s="12">
        <v>1993</v>
      </c>
      <c r="R7959" s="12">
        <v>7</v>
      </c>
      <c r="S7959" s="29">
        <v>12</v>
      </c>
      <c r="T7959" s="29">
        <v>24</v>
      </c>
      <c r="U7959" s="29">
        <v>7</v>
      </c>
      <c r="V7959" s="29" t="s">
        <v>53</v>
      </c>
      <c r="W7959" s="29">
        <v>540</v>
      </c>
      <c r="X7959" s="29">
        <v>1</v>
      </c>
      <c r="Y7959" t="s">
        <v>758</v>
      </c>
      <c r="Z7959" t="s">
        <v>83</v>
      </c>
      <c r="AA7959" t="s">
        <v>128</v>
      </c>
      <c r="AB7959">
        <v>2</v>
      </c>
      <c r="AC7959" s="69" t="s">
        <v>1520</v>
      </c>
      <c r="AD7959" s="69" t="s">
        <v>1520</v>
      </c>
    </row>
    <row r="7960" spans="1:30" ht="15" customHeight="1" x14ac:dyDescent="0.3">
      <c r="A7960" s="29">
        <v>69</v>
      </c>
      <c r="B7960" s="29" t="s">
        <v>35</v>
      </c>
      <c r="C7960" t="s">
        <v>1257</v>
      </c>
      <c r="D7960" s="34" t="s">
        <v>245</v>
      </c>
      <c r="E7960" s="29">
        <v>2001</v>
      </c>
      <c r="F7960" s="33" t="s">
        <v>1258</v>
      </c>
      <c r="G7960" s="33" t="s">
        <v>1264</v>
      </c>
      <c r="H7960" s="31" t="s">
        <v>1265</v>
      </c>
      <c r="I7960" s="39">
        <v>-7.144342</v>
      </c>
      <c r="J7960" s="40">
        <v>-34.858257999999999</v>
      </c>
      <c r="K7960" s="5">
        <v>4710000</v>
      </c>
      <c r="L7960" s="41" t="s">
        <v>636</v>
      </c>
      <c r="M7960" s="41" t="s">
        <v>1347</v>
      </c>
      <c r="N7960" s="41" t="s">
        <v>1260</v>
      </c>
      <c r="O7960" s="12">
        <v>1992</v>
      </c>
      <c r="P7960" s="12">
        <v>8</v>
      </c>
      <c r="Q7960" s="12">
        <v>1993</v>
      </c>
      <c r="R7960" s="12">
        <v>7</v>
      </c>
      <c r="S7960" s="29">
        <v>12</v>
      </c>
      <c r="T7960" s="29">
        <v>24</v>
      </c>
      <c r="U7960" s="29">
        <v>7</v>
      </c>
      <c r="V7960" s="29" t="s">
        <v>53</v>
      </c>
      <c r="W7960" s="29">
        <v>540</v>
      </c>
      <c r="X7960" s="29">
        <v>1</v>
      </c>
      <c r="Y7960" t="s">
        <v>758</v>
      </c>
      <c r="Z7960" t="s">
        <v>55</v>
      </c>
      <c r="AA7960" t="s">
        <v>56</v>
      </c>
      <c r="AB7960">
        <v>5</v>
      </c>
      <c r="AC7960" s="69" t="s">
        <v>1520</v>
      </c>
      <c r="AD7960" s="69" t="s">
        <v>1520</v>
      </c>
    </row>
    <row r="7961" spans="1:30" ht="15" customHeight="1" x14ac:dyDescent="0.3">
      <c r="A7961" s="29">
        <v>69</v>
      </c>
      <c r="B7961" s="29" t="s">
        <v>35</v>
      </c>
      <c r="C7961" t="s">
        <v>1257</v>
      </c>
      <c r="D7961" s="34" t="s">
        <v>245</v>
      </c>
      <c r="E7961" s="29">
        <v>2001</v>
      </c>
      <c r="F7961" s="33" t="s">
        <v>1258</v>
      </c>
      <c r="G7961" s="33" t="s">
        <v>1264</v>
      </c>
      <c r="H7961" s="31" t="s">
        <v>1265</v>
      </c>
      <c r="I7961" s="39">
        <v>-7.144342</v>
      </c>
      <c r="J7961" s="40">
        <v>-34.858257999999999</v>
      </c>
      <c r="K7961" s="5">
        <v>4710000</v>
      </c>
      <c r="L7961" s="41" t="s">
        <v>636</v>
      </c>
      <c r="M7961" s="41" t="s">
        <v>1347</v>
      </c>
      <c r="N7961" s="41" t="s">
        <v>1260</v>
      </c>
      <c r="O7961" s="12">
        <v>1992</v>
      </c>
      <c r="P7961" s="12">
        <v>8</v>
      </c>
      <c r="Q7961" s="12">
        <v>1993</v>
      </c>
      <c r="R7961" s="12">
        <v>7</v>
      </c>
      <c r="S7961" s="29">
        <v>12</v>
      </c>
      <c r="T7961" s="29">
        <v>24</v>
      </c>
      <c r="U7961" s="29">
        <v>7</v>
      </c>
      <c r="V7961" s="29" t="s">
        <v>53</v>
      </c>
      <c r="W7961" s="29">
        <v>540</v>
      </c>
      <c r="X7961" s="29">
        <v>1</v>
      </c>
      <c r="Y7961" t="s">
        <v>758</v>
      </c>
      <c r="Z7961" t="s">
        <v>55</v>
      </c>
      <c r="AA7961" t="s">
        <v>655</v>
      </c>
      <c r="AB7961">
        <v>68</v>
      </c>
      <c r="AC7961" s="69" t="s">
        <v>1520</v>
      </c>
      <c r="AD7961" s="69" t="s">
        <v>1520</v>
      </c>
    </row>
    <row r="7962" spans="1:30" ht="15" customHeight="1" x14ac:dyDescent="0.3">
      <c r="A7962" s="29">
        <v>69</v>
      </c>
      <c r="B7962" s="29" t="s">
        <v>35</v>
      </c>
      <c r="C7962" t="s">
        <v>1257</v>
      </c>
      <c r="D7962" s="34" t="s">
        <v>245</v>
      </c>
      <c r="E7962" s="29">
        <v>2001</v>
      </c>
      <c r="F7962" s="33" t="s">
        <v>1258</v>
      </c>
      <c r="G7962" s="33" t="s">
        <v>1264</v>
      </c>
      <c r="H7962" s="31" t="s">
        <v>1265</v>
      </c>
      <c r="I7962" s="39">
        <v>-7.144342</v>
      </c>
      <c r="J7962" s="40">
        <v>-34.858257999999999</v>
      </c>
      <c r="K7962" s="5">
        <v>4710000</v>
      </c>
      <c r="L7962" s="41" t="s">
        <v>636</v>
      </c>
      <c r="M7962" s="41" t="s">
        <v>1347</v>
      </c>
      <c r="N7962" s="41" t="s">
        <v>1260</v>
      </c>
      <c r="O7962" s="12">
        <v>1992</v>
      </c>
      <c r="P7962" s="12">
        <v>8</v>
      </c>
      <c r="Q7962" s="12">
        <v>1993</v>
      </c>
      <c r="R7962" s="12">
        <v>7</v>
      </c>
      <c r="S7962" s="29">
        <v>12</v>
      </c>
      <c r="T7962" s="29">
        <v>24</v>
      </c>
      <c r="U7962" s="29">
        <v>7</v>
      </c>
      <c r="V7962" s="29" t="s">
        <v>53</v>
      </c>
      <c r="W7962" s="29">
        <v>540</v>
      </c>
      <c r="X7962" s="29">
        <v>1</v>
      </c>
      <c r="Y7962" t="s">
        <v>758</v>
      </c>
      <c r="Z7962" t="s">
        <v>55</v>
      </c>
      <c r="AA7962" t="s">
        <v>895</v>
      </c>
      <c r="AB7962">
        <v>0</v>
      </c>
      <c r="AC7962" s="69" t="s">
        <v>1520</v>
      </c>
      <c r="AD7962" s="69" t="s">
        <v>1520</v>
      </c>
    </row>
    <row r="7963" spans="1:30" ht="15" customHeight="1" x14ac:dyDescent="0.3">
      <c r="A7963" s="29">
        <v>69</v>
      </c>
      <c r="B7963" s="29" t="s">
        <v>35</v>
      </c>
      <c r="C7963" t="s">
        <v>1257</v>
      </c>
      <c r="D7963" s="34" t="s">
        <v>245</v>
      </c>
      <c r="E7963" s="29">
        <v>2001</v>
      </c>
      <c r="F7963" s="33" t="s">
        <v>1258</v>
      </c>
      <c r="G7963" s="33" t="s">
        <v>1264</v>
      </c>
      <c r="H7963" s="31" t="s">
        <v>1265</v>
      </c>
      <c r="I7963" s="39">
        <v>-7.144342</v>
      </c>
      <c r="J7963" s="40">
        <v>-34.858257999999999</v>
      </c>
      <c r="K7963" s="5">
        <v>4710000</v>
      </c>
      <c r="L7963" s="41" t="s">
        <v>636</v>
      </c>
      <c r="M7963" s="41" t="s">
        <v>1347</v>
      </c>
      <c r="N7963" s="41" t="s">
        <v>1260</v>
      </c>
      <c r="O7963" s="12">
        <v>1992</v>
      </c>
      <c r="P7963" s="12">
        <v>8</v>
      </c>
      <c r="Q7963" s="12">
        <v>1993</v>
      </c>
      <c r="R7963" s="12">
        <v>7</v>
      </c>
      <c r="S7963" s="29">
        <v>12</v>
      </c>
      <c r="T7963" s="29">
        <v>24</v>
      </c>
      <c r="U7963" s="29">
        <v>7</v>
      </c>
      <c r="V7963" s="29" t="s">
        <v>53</v>
      </c>
      <c r="W7963" s="29">
        <v>540</v>
      </c>
      <c r="X7963" s="29">
        <v>1</v>
      </c>
      <c r="Y7963" t="s">
        <v>758</v>
      </c>
      <c r="Z7963" s="62" t="s">
        <v>90</v>
      </c>
      <c r="AA7963" t="s">
        <v>91</v>
      </c>
      <c r="AB7963">
        <v>4</v>
      </c>
      <c r="AC7963" s="69" t="s">
        <v>1520</v>
      </c>
      <c r="AD7963" s="69" t="s">
        <v>1520</v>
      </c>
    </row>
    <row r="7964" spans="1:30" ht="15" customHeight="1" x14ac:dyDescent="0.3">
      <c r="A7964" s="29">
        <v>69</v>
      </c>
      <c r="B7964" s="29" t="s">
        <v>35</v>
      </c>
      <c r="C7964" t="s">
        <v>1257</v>
      </c>
      <c r="D7964" s="34" t="s">
        <v>245</v>
      </c>
      <c r="E7964" s="29">
        <v>2001</v>
      </c>
      <c r="F7964" s="33" t="s">
        <v>1258</v>
      </c>
      <c r="G7964" s="33" t="s">
        <v>1264</v>
      </c>
      <c r="H7964" s="31" t="s">
        <v>1265</v>
      </c>
      <c r="I7964" s="39">
        <v>-7.144342</v>
      </c>
      <c r="J7964" s="40">
        <v>-34.858257999999999</v>
      </c>
      <c r="K7964" s="5">
        <v>4710000</v>
      </c>
      <c r="L7964" s="41" t="s">
        <v>636</v>
      </c>
      <c r="M7964" s="41" t="s">
        <v>1347</v>
      </c>
      <c r="N7964" s="41" t="s">
        <v>1260</v>
      </c>
      <c r="O7964" s="12">
        <v>1992</v>
      </c>
      <c r="P7964" s="12">
        <v>8</v>
      </c>
      <c r="Q7964" s="12">
        <v>1993</v>
      </c>
      <c r="R7964" s="12">
        <v>7</v>
      </c>
      <c r="S7964" s="29">
        <v>12</v>
      </c>
      <c r="T7964" s="29">
        <v>24</v>
      </c>
      <c r="U7964" s="29">
        <v>7</v>
      </c>
      <c r="V7964" s="29" t="s">
        <v>53</v>
      </c>
      <c r="W7964" s="29">
        <v>540</v>
      </c>
      <c r="X7964" s="29">
        <v>1</v>
      </c>
      <c r="Y7964" t="s">
        <v>758</v>
      </c>
      <c r="Z7964" s="62" t="s">
        <v>90</v>
      </c>
      <c r="AA7964" t="s">
        <v>666</v>
      </c>
      <c r="AB7964">
        <v>0</v>
      </c>
      <c r="AC7964" s="69" t="s">
        <v>1520</v>
      </c>
      <c r="AD7964" s="69" t="s">
        <v>1520</v>
      </c>
    </row>
    <row r="7965" spans="1:30" ht="15" customHeight="1" x14ac:dyDescent="0.3">
      <c r="A7965" s="29">
        <v>69</v>
      </c>
      <c r="B7965" s="29" t="s">
        <v>35</v>
      </c>
      <c r="C7965" t="s">
        <v>1257</v>
      </c>
      <c r="D7965" s="34" t="s">
        <v>245</v>
      </c>
      <c r="E7965" s="29">
        <v>2001</v>
      </c>
      <c r="F7965" s="33" t="s">
        <v>1258</v>
      </c>
      <c r="G7965" s="33" t="s">
        <v>1264</v>
      </c>
      <c r="H7965" s="31" t="s">
        <v>1265</v>
      </c>
      <c r="I7965" s="39">
        <v>-7.144342</v>
      </c>
      <c r="J7965" s="40">
        <v>-34.858257999999999</v>
      </c>
      <c r="K7965" s="5">
        <v>4710000</v>
      </c>
      <c r="L7965" s="41" t="s">
        <v>636</v>
      </c>
      <c r="M7965" s="41" t="s">
        <v>1347</v>
      </c>
      <c r="N7965" s="41" t="s">
        <v>1260</v>
      </c>
      <c r="O7965" s="12">
        <v>1992</v>
      </c>
      <c r="P7965" s="12">
        <v>8</v>
      </c>
      <c r="Q7965" s="12">
        <v>1993</v>
      </c>
      <c r="R7965" s="12">
        <v>7</v>
      </c>
      <c r="S7965" s="29">
        <v>12</v>
      </c>
      <c r="T7965" s="29">
        <v>24</v>
      </c>
      <c r="U7965" s="29">
        <v>7</v>
      </c>
      <c r="V7965" s="29" t="s">
        <v>53</v>
      </c>
      <c r="W7965" s="29">
        <v>540</v>
      </c>
      <c r="X7965" s="29">
        <v>1</v>
      </c>
      <c r="Y7965" t="s">
        <v>1263</v>
      </c>
      <c r="Z7965" t="s">
        <v>83</v>
      </c>
      <c r="AA7965" t="s">
        <v>663</v>
      </c>
      <c r="AB7965">
        <v>0</v>
      </c>
      <c r="AC7965" s="69" t="s">
        <v>1520</v>
      </c>
      <c r="AD7965" s="69" t="s">
        <v>1520</v>
      </c>
    </row>
    <row r="7966" spans="1:30" ht="15" customHeight="1" x14ac:dyDescent="0.3">
      <c r="A7966" s="29">
        <v>69</v>
      </c>
      <c r="B7966" s="29" t="s">
        <v>35</v>
      </c>
      <c r="C7966" t="s">
        <v>1257</v>
      </c>
      <c r="D7966" s="34" t="s">
        <v>245</v>
      </c>
      <c r="E7966" s="29">
        <v>2001</v>
      </c>
      <c r="F7966" s="33" t="s">
        <v>1258</v>
      </c>
      <c r="G7966" s="33" t="s">
        <v>1264</v>
      </c>
      <c r="H7966" s="31" t="s">
        <v>1265</v>
      </c>
      <c r="I7966" s="39">
        <v>-7.144342</v>
      </c>
      <c r="J7966" s="40">
        <v>-34.858257999999999</v>
      </c>
      <c r="K7966" s="5">
        <v>4710000</v>
      </c>
      <c r="L7966" s="41" t="s">
        <v>636</v>
      </c>
      <c r="M7966" s="41" t="s">
        <v>1347</v>
      </c>
      <c r="N7966" s="41" t="s">
        <v>1260</v>
      </c>
      <c r="O7966" s="12">
        <v>1992</v>
      </c>
      <c r="P7966" s="12">
        <v>8</v>
      </c>
      <c r="Q7966" s="12">
        <v>1993</v>
      </c>
      <c r="R7966" s="12">
        <v>7</v>
      </c>
      <c r="S7966" s="29">
        <v>12</v>
      </c>
      <c r="T7966" s="29">
        <v>24</v>
      </c>
      <c r="U7966" s="29">
        <v>7</v>
      </c>
      <c r="V7966" s="29" t="s">
        <v>53</v>
      </c>
      <c r="W7966" s="29">
        <v>540</v>
      </c>
      <c r="X7966" s="29">
        <v>1</v>
      </c>
      <c r="Y7966" t="s">
        <v>1263</v>
      </c>
      <c r="Z7966" t="s">
        <v>83</v>
      </c>
      <c r="AA7966" t="s">
        <v>87</v>
      </c>
      <c r="AB7966">
        <v>0</v>
      </c>
      <c r="AC7966" s="69" t="s">
        <v>1520</v>
      </c>
      <c r="AD7966" s="69" t="s">
        <v>1520</v>
      </c>
    </row>
    <row r="7967" spans="1:30" ht="15" customHeight="1" x14ac:dyDescent="0.3">
      <c r="A7967" s="29">
        <v>69</v>
      </c>
      <c r="B7967" s="29" t="s">
        <v>35</v>
      </c>
      <c r="C7967" t="s">
        <v>1257</v>
      </c>
      <c r="D7967" s="34" t="s">
        <v>245</v>
      </c>
      <c r="E7967" s="29">
        <v>2001</v>
      </c>
      <c r="F7967" s="33" t="s">
        <v>1258</v>
      </c>
      <c r="G7967" s="33" t="s">
        <v>1264</v>
      </c>
      <c r="H7967" s="31" t="s">
        <v>1265</v>
      </c>
      <c r="I7967" s="39">
        <v>-7.144342</v>
      </c>
      <c r="J7967" s="40">
        <v>-34.858257999999999</v>
      </c>
      <c r="K7967" s="5">
        <v>4710000</v>
      </c>
      <c r="L7967" s="41" t="s">
        <v>636</v>
      </c>
      <c r="M7967" s="41" t="s">
        <v>1347</v>
      </c>
      <c r="N7967" s="41" t="s">
        <v>1260</v>
      </c>
      <c r="O7967" s="12">
        <v>1992</v>
      </c>
      <c r="P7967" s="12">
        <v>8</v>
      </c>
      <c r="Q7967" s="12">
        <v>1993</v>
      </c>
      <c r="R7967" s="12">
        <v>7</v>
      </c>
      <c r="S7967" s="29">
        <v>12</v>
      </c>
      <c r="T7967" s="29">
        <v>24</v>
      </c>
      <c r="U7967" s="29">
        <v>7</v>
      </c>
      <c r="V7967" s="29" t="s">
        <v>53</v>
      </c>
      <c r="W7967" s="29">
        <v>540</v>
      </c>
      <c r="X7967" s="29">
        <v>1</v>
      </c>
      <c r="Y7967" t="s">
        <v>1263</v>
      </c>
      <c r="Z7967" t="s">
        <v>83</v>
      </c>
      <c r="AA7967" t="s">
        <v>84</v>
      </c>
      <c r="AB7967">
        <v>0</v>
      </c>
      <c r="AC7967" s="69" t="s">
        <v>1520</v>
      </c>
      <c r="AD7967" s="69" t="s">
        <v>1520</v>
      </c>
    </row>
    <row r="7968" spans="1:30" ht="15" customHeight="1" x14ac:dyDescent="0.3">
      <c r="A7968" s="29">
        <v>69</v>
      </c>
      <c r="B7968" s="29" t="s">
        <v>35</v>
      </c>
      <c r="C7968" t="s">
        <v>1257</v>
      </c>
      <c r="D7968" s="34" t="s">
        <v>245</v>
      </c>
      <c r="E7968" s="29">
        <v>2001</v>
      </c>
      <c r="F7968" s="33" t="s">
        <v>1258</v>
      </c>
      <c r="G7968" s="33" t="s">
        <v>1264</v>
      </c>
      <c r="H7968" s="31" t="s">
        <v>1265</v>
      </c>
      <c r="I7968" s="39">
        <v>-7.144342</v>
      </c>
      <c r="J7968" s="40">
        <v>-34.858257999999999</v>
      </c>
      <c r="K7968" s="5">
        <v>4710000</v>
      </c>
      <c r="L7968" s="41" t="s">
        <v>636</v>
      </c>
      <c r="M7968" s="41" t="s">
        <v>1347</v>
      </c>
      <c r="N7968" s="41" t="s">
        <v>1260</v>
      </c>
      <c r="O7968" s="12">
        <v>1992</v>
      </c>
      <c r="P7968" s="12">
        <v>8</v>
      </c>
      <c r="Q7968" s="12">
        <v>1993</v>
      </c>
      <c r="R7968" s="12">
        <v>7</v>
      </c>
      <c r="S7968" s="29">
        <v>12</v>
      </c>
      <c r="T7968" s="29">
        <v>24</v>
      </c>
      <c r="U7968" s="29">
        <v>7</v>
      </c>
      <c r="V7968" s="29" t="s">
        <v>53</v>
      </c>
      <c r="W7968" s="29">
        <v>540</v>
      </c>
      <c r="X7968" s="29">
        <v>1</v>
      </c>
      <c r="Y7968" t="s">
        <v>1263</v>
      </c>
      <c r="Z7968" t="s">
        <v>83</v>
      </c>
      <c r="AA7968" t="s">
        <v>128</v>
      </c>
      <c r="AB7968">
        <v>0</v>
      </c>
      <c r="AC7968" s="69" t="s">
        <v>1520</v>
      </c>
      <c r="AD7968" s="69" t="s">
        <v>1520</v>
      </c>
    </row>
    <row r="7969" spans="1:30" ht="15" customHeight="1" x14ac:dyDescent="0.3">
      <c r="A7969" s="29">
        <v>69</v>
      </c>
      <c r="B7969" s="29" t="s">
        <v>35</v>
      </c>
      <c r="C7969" t="s">
        <v>1257</v>
      </c>
      <c r="D7969" s="34" t="s">
        <v>245</v>
      </c>
      <c r="E7969" s="29">
        <v>2001</v>
      </c>
      <c r="F7969" s="33" t="s">
        <v>1258</v>
      </c>
      <c r="G7969" s="33" t="s">
        <v>1264</v>
      </c>
      <c r="H7969" s="31" t="s">
        <v>1265</v>
      </c>
      <c r="I7969" s="39">
        <v>-7.144342</v>
      </c>
      <c r="J7969" s="40">
        <v>-34.858257999999999</v>
      </c>
      <c r="K7969" s="5">
        <v>4710000</v>
      </c>
      <c r="L7969" s="41" t="s">
        <v>636</v>
      </c>
      <c r="M7969" s="41" t="s">
        <v>1347</v>
      </c>
      <c r="N7969" s="41" t="s">
        <v>1260</v>
      </c>
      <c r="O7969" s="12">
        <v>1992</v>
      </c>
      <c r="P7969" s="12">
        <v>8</v>
      </c>
      <c r="Q7969" s="12">
        <v>1993</v>
      </c>
      <c r="R7969" s="12">
        <v>7</v>
      </c>
      <c r="S7969" s="29">
        <v>12</v>
      </c>
      <c r="T7969" s="29">
        <v>24</v>
      </c>
      <c r="U7969" s="29">
        <v>7</v>
      </c>
      <c r="V7969" s="29" t="s">
        <v>53</v>
      </c>
      <c r="W7969" s="29">
        <v>540</v>
      </c>
      <c r="X7969" s="29">
        <v>1</v>
      </c>
      <c r="Y7969" t="s">
        <v>1263</v>
      </c>
      <c r="Z7969" t="s">
        <v>55</v>
      </c>
      <c r="AA7969" t="s">
        <v>56</v>
      </c>
      <c r="AB7969">
        <v>0</v>
      </c>
      <c r="AC7969" s="69" t="s">
        <v>1520</v>
      </c>
      <c r="AD7969" s="69" t="s">
        <v>1520</v>
      </c>
    </row>
    <row r="7970" spans="1:30" ht="15" customHeight="1" x14ac:dyDescent="0.3">
      <c r="A7970" s="29">
        <v>69</v>
      </c>
      <c r="B7970" s="29" t="s">
        <v>35</v>
      </c>
      <c r="C7970" t="s">
        <v>1257</v>
      </c>
      <c r="D7970" s="34" t="s">
        <v>245</v>
      </c>
      <c r="E7970" s="29">
        <v>2001</v>
      </c>
      <c r="F7970" s="33" t="s">
        <v>1258</v>
      </c>
      <c r="G7970" s="33" t="s">
        <v>1264</v>
      </c>
      <c r="H7970" s="31" t="s">
        <v>1265</v>
      </c>
      <c r="I7970" s="39">
        <v>-7.144342</v>
      </c>
      <c r="J7970" s="40">
        <v>-34.858257999999999</v>
      </c>
      <c r="K7970" s="5">
        <v>4710000</v>
      </c>
      <c r="L7970" s="41" t="s">
        <v>636</v>
      </c>
      <c r="M7970" s="41" t="s">
        <v>1347</v>
      </c>
      <c r="N7970" s="41" t="s">
        <v>1260</v>
      </c>
      <c r="O7970" s="12">
        <v>1992</v>
      </c>
      <c r="P7970" s="12">
        <v>8</v>
      </c>
      <c r="Q7970" s="12">
        <v>1993</v>
      </c>
      <c r="R7970" s="12">
        <v>7</v>
      </c>
      <c r="S7970" s="29">
        <v>12</v>
      </c>
      <c r="T7970" s="29">
        <v>24</v>
      </c>
      <c r="U7970" s="29">
        <v>7</v>
      </c>
      <c r="V7970" s="29" t="s">
        <v>53</v>
      </c>
      <c r="W7970" s="29">
        <v>540</v>
      </c>
      <c r="X7970" s="29">
        <v>1</v>
      </c>
      <c r="Y7970" t="s">
        <v>1263</v>
      </c>
      <c r="Z7970" t="s">
        <v>55</v>
      </c>
      <c r="AA7970" t="s">
        <v>655</v>
      </c>
      <c r="AB7970">
        <v>0</v>
      </c>
      <c r="AC7970" s="69" t="s">
        <v>1520</v>
      </c>
      <c r="AD7970" s="69" t="s">
        <v>1520</v>
      </c>
    </row>
    <row r="7971" spans="1:30" ht="15" customHeight="1" x14ac:dyDescent="0.3">
      <c r="A7971" s="29">
        <v>69</v>
      </c>
      <c r="B7971" s="29" t="s">
        <v>35</v>
      </c>
      <c r="C7971" t="s">
        <v>1257</v>
      </c>
      <c r="D7971" s="34" t="s">
        <v>245</v>
      </c>
      <c r="E7971" s="29">
        <v>2001</v>
      </c>
      <c r="F7971" s="33" t="s">
        <v>1258</v>
      </c>
      <c r="G7971" s="33" t="s">
        <v>1264</v>
      </c>
      <c r="H7971" s="31" t="s">
        <v>1265</v>
      </c>
      <c r="I7971" s="39">
        <v>-7.144342</v>
      </c>
      <c r="J7971" s="40">
        <v>-34.858257999999999</v>
      </c>
      <c r="K7971" s="5">
        <v>4710000</v>
      </c>
      <c r="L7971" s="41" t="s">
        <v>636</v>
      </c>
      <c r="M7971" s="41" t="s">
        <v>1347</v>
      </c>
      <c r="N7971" s="41" t="s">
        <v>1260</v>
      </c>
      <c r="O7971" s="12">
        <v>1992</v>
      </c>
      <c r="P7971" s="12">
        <v>8</v>
      </c>
      <c r="Q7971" s="12">
        <v>1993</v>
      </c>
      <c r="R7971" s="12">
        <v>7</v>
      </c>
      <c r="S7971" s="29">
        <v>12</v>
      </c>
      <c r="T7971" s="29">
        <v>24</v>
      </c>
      <c r="U7971" s="29">
        <v>7</v>
      </c>
      <c r="V7971" s="29" t="s">
        <v>53</v>
      </c>
      <c r="W7971" s="29">
        <v>540</v>
      </c>
      <c r="X7971" s="29">
        <v>1</v>
      </c>
      <c r="Y7971" t="s">
        <v>1263</v>
      </c>
      <c r="Z7971" t="s">
        <v>55</v>
      </c>
      <c r="AA7971" t="s">
        <v>895</v>
      </c>
      <c r="AB7971">
        <v>0</v>
      </c>
      <c r="AC7971" s="69" t="s">
        <v>1520</v>
      </c>
      <c r="AD7971" s="69" t="s">
        <v>1520</v>
      </c>
    </row>
    <row r="7972" spans="1:30" ht="15" customHeight="1" x14ac:dyDescent="0.3">
      <c r="A7972" s="29">
        <v>69</v>
      </c>
      <c r="B7972" s="29" t="s">
        <v>35</v>
      </c>
      <c r="C7972" t="s">
        <v>1257</v>
      </c>
      <c r="D7972" s="34" t="s">
        <v>245</v>
      </c>
      <c r="E7972" s="29">
        <v>2001</v>
      </c>
      <c r="F7972" s="33" t="s">
        <v>1258</v>
      </c>
      <c r="G7972" s="33" t="s">
        <v>1264</v>
      </c>
      <c r="H7972" s="31" t="s">
        <v>1265</v>
      </c>
      <c r="I7972" s="39">
        <v>-7.144342</v>
      </c>
      <c r="J7972" s="40">
        <v>-34.858257999999999</v>
      </c>
      <c r="K7972" s="5">
        <v>4710000</v>
      </c>
      <c r="L7972" s="41" t="s">
        <v>636</v>
      </c>
      <c r="M7972" s="41" t="s">
        <v>1347</v>
      </c>
      <c r="N7972" s="41" t="s">
        <v>1260</v>
      </c>
      <c r="O7972" s="12">
        <v>1992</v>
      </c>
      <c r="P7972" s="12">
        <v>8</v>
      </c>
      <c r="Q7972" s="12">
        <v>1993</v>
      </c>
      <c r="R7972" s="12">
        <v>7</v>
      </c>
      <c r="S7972" s="29">
        <v>12</v>
      </c>
      <c r="T7972" s="29">
        <v>24</v>
      </c>
      <c r="U7972" s="29">
        <v>7</v>
      </c>
      <c r="V7972" s="29" t="s">
        <v>53</v>
      </c>
      <c r="W7972" s="29">
        <v>540</v>
      </c>
      <c r="X7972" s="29">
        <v>1</v>
      </c>
      <c r="Y7972" t="s">
        <v>1263</v>
      </c>
      <c r="Z7972" s="62" t="s">
        <v>90</v>
      </c>
      <c r="AA7972" t="s">
        <v>91</v>
      </c>
      <c r="AB7972">
        <v>0</v>
      </c>
      <c r="AC7972" s="69" t="s">
        <v>1520</v>
      </c>
      <c r="AD7972" s="69" t="s">
        <v>1520</v>
      </c>
    </row>
    <row r="7973" spans="1:30" ht="15" customHeight="1" x14ac:dyDescent="0.3">
      <c r="A7973" s="29">
        <v>69</v>
      </c>
      <c r="B7973" s="29" t="s">
        <v>35</v>
      </c>
      <c r="C7973" t="s">
        <v>1257</v>
      </c>
      <c r="D7973" s="34" t="s">
        <v>245</v>
      </c>
      <c r="E7973" s="29">
        <v>2001</v>
      </c>
      <c r="F7973" s="33" t="s">
        <v>1258</v>
      </c>
      <c r="G7973" s="33" t="s">
        <v>1264</v>
      </c>
      <c r="H7973" s="31" t="s">
        <v>1265</v>
      </c>
      <c r="I7973" s="39">
        <v>-7.144342</v>
      </c>
      <c r="J7973" s="40">
        <v>-34.858257999999999</v>
      </c>
      <c r="K7973" s="5">
        <v>4710000</v>
      </c>
      <c r="L7973" s="41" t="s">
        <v>636</v>
      </c>
      <c r="M7973" s="41" t="s">
        <v>1347</v>
      </c>
      <c r="N7973" s="41" t="s">
        <v>1260</v>
      </c>
      <c r="O7973" s="12">
        <v>1992</v>
      </c>
      <c r="P7973" s="12">
        <v>8</v>
      </c>
      <c r="Q7973" s="12">
        <v>1993</v>
      </c>
      <c r="R7973" s="12">
        <v>7</v>
      </c>
      <c r="S7973" s="29">
        <v>12</v>
      </c>
      <c r="T7973" s="29">
        <v>24</v>
      </c>
      <c r="U7973" s="29">
        <v>7</v>
      </c>
      <c r="V7973" s="29" t="s">
        <v>53</v>
      </c>
      <c r="W7973" s="29">
        <v>540</v>
      </c>
      <c r="X7973" s="29">
        <v>1</v>
      </c>
      <c r="Y7973" t="s">
        <v>1263</v>
      </c>
      <c r="Z7973" s="62" t="s">
        <v>90</v>
      </c>
      <c r="AA7973" t="s">
        <v>666</v>
      </c>
      <c r="AB7973">
        <v>0</v>
      </c>
      <c r="AC7973" s="69" t="s">
        <v>1520</v>
      </c>
      <c r="AD7973" s="69" t="s">
        <v>1520</v>
      </c>
    </row>
    <row r="7974" spans="1:30" ht="15" customHeight="1" x14ac:dyDescent="0.3">
      <c r="A7974" s="29">
        <v>70</v>
      </c>
      <c r="B7974" s="32" t="s">
        <v>35</v>
      </c>
      <c r="C7974" t="s">
        <v>1272</v>
      </c>
      <c r="D7974" s="34" t="s">
        <v>245</v>
      </c>
      <c r="E7974" s="29">
        <v>1996</v>
      </c>
      <c r="F7974" s="33" t="s">
        <v>1266</v>
      </c>
      <c r="G7974" s="33" t="s">
        <v>1305</v>
      </c>
      <c r="H7974" s="42" t="s">
        <v>1348</v>
      </c>
      <c r="I7974" s="39">
        <v>-2.41</v>
      </c>
      <c r="J7974" s="40">
        <v>-59.8675</v>
      </c>
      <c r="K7974" s="5" t="s">
        <v>109</v>
      </c>
      <c r="L7974" s="41" t="s">
        <v>110</v>
      </c>
      <c r="M7974" s="41" t="s">
        <v>576</v>
      </c>
      <c r="N7974" s="41" t="s">
        <v>1267</v>
      </c>
      <c r="O7974">
        <v>1989</v>
      </c>
      <c r="P7974">
        <v>9</v>
      </c>
      <c r="Q7974">
        <v>1990</v>
      </c>
      <c r="R7974" s="41">
        <v>8</v>
      </c>
      <c r="S7974" s="29">
        <v>12</v>
      </c>
      <c r="T7974" s="29">
        <v>24</v>
      </c>
      <c r="U7974" s="29">
        <v>8</v>
      </c>
      <c r="V7974" s="29" t="s">
        <v>53</v>
      </c>
      <c r="W7974" s="29">
        <v>1440</v>
      </c>
      <c r="X7974" s="52">
        <v>3</v>
      </c>
      <c r="Y7974" t="s">
        <v>48</v>
      </c>
      <c r="Z7974" t="s">
        <v>55</v>
      </c>
      <c r="AA7974" t="s">
        <v>1054</v>
      </c>
      <c r="AB7974">
        <v>1</v>
      </c>
      <c r="AC7974" s="29" t="s">
        <v>1521</v>
      </c>
      <c r="AD7974" s="29" t="s">
        <v>1666</v>
      </c>
    </row>
    <row r="7975" spans="1:30" ht="15" customHeight="1" x14ac:dyDescent="0.3">
      <c r="A7975" s="29">
        <v>70</v>
      </c>
      <c r="B7975" s="29" t="s">
        <v>35</v>
      </c>
      <c r="C7975" t="s">
        <v>1272</v>
      </c>
      <c r="D7975" s="34" t="s">
        <v>245</v>
      </c>
      <c r="E7975" s="29">
        <v>1996</v>
      </c>
      <c r="F7975" s="33" t="s">
        <v>1303</v>
      </c>
      <c r="G7975" s="33" t="s">
        <v>1305</v>
      </c>
      <c r="H7975" s="31" t="s">
        <v>1348</v>
      </c>
      <c r="I7975" s="39">
        <v>-2.41</v>
      </c>
      <c r="J7975" s="40">
        <v>-59.8675</v>
      </c>
      <c r="K7975" s="5" t="s">
        <v>109</v>
      </c>
      <c r="L7975" s="41" t="s">
        <v>110</v>
      </c>
      <c r="M7975" s="41" t="s">
        <v>576</v>
      </c>
      <c r="N7975" s="41" t="s">
        <v>1267</v>
      </c>
      <c r="O7975" s="12">
        <v>1989</v>
      </c>
      <c r="P7975" s="12">
        <v>9</v>
      </c>
      <c r="Q7975" s="12">
        <v>1990</v>
      </c>
      <c r="R7975" s="12">
        <v>8</v>
      </c>
      <c r="S7975" s="29">
        <v>12</v>
      </c>
      <c r="T7975" s="29">
        <v>24</v>
      </c>
      <c r="U7975" s="29">
        <v>8</v>
      </c>
      <c r="V7975" s="29" t="s">
        <v>53</v>
      </c>
      <c r="W7975" s="29">
        <v>1440</v>
      </c>
      <c r="X7975" s="29">
        <v>3</v>
      </c>
      <c r="Y7975" t="s">
        <v>48</v>
      </c>
      <c r="Z7975" t="s">
        <v>55</v>
      </c>
      <c r="AA7975" t="s">
        <v>890</v>
      </c>
      <c r="AB7975">
        <v>113</v>
      </c>
      <c r="AC7975" s="29" t="s">
        <v>1521</v>
      </c>
      <c r="AD7975" s="29" t="s">
        <v>1666</v>
      </c>
    </row>
    <row r="7976" spans="1:30" ht="15" customHeight="1" x14ac:dyDescent="0.3">
      <c r="A7976" s="29">
        <v>70</v>
      </c>
      <c r="B7976" s="29" t="s">
        <v>35</v>
      </c>
      <c r="C7976" t="s">
        <v>1272</v>
      </c>
      <c r="D7976" s="34" t="s">
        <v>245</v>
      </c>
      <c r="E7976" s="29">
        <v>1996</v>
      </c>
      <c r="F7976" s="33" t="s">
        <v>1303</v>
      </c>
      <c r="G7976" s="33" t="s">
        <v>1305</v>
      </c>
      <c r="H7976" s="31" t="s">
        <v>1348</v>
      </c>
      <c r="I7976" s="39">
        <v>-2.41</v>
      </c>
      <c r="J7976" s="40">
        <v>-59.8675</v>
      </c>
      <c r="K7976" s="5" t="s">
        <v>109</v>
      </c>
      <c r="L7976" s="41" t="s">
        <v>110</v>
      </c>
      <c r="M7976" s="41" t="s">
        <v>576</v>
      </c>
      <c r="N7976" s="41" t="s">
        <v>1267</v>
      </c>
      <c r="O7976" s="12">
        <v>1989</v>
      </c>
      <c r="P7976" s="12">
        <v>9</v>
      </c>
      <c r="Q7976" s="12">
        <v>1990</v>
      </c>
      <c r="R7976" s="12">
        <v>8</v>
      </c>
      <c r="S7976" s="29">
        <v>12</v>
      </c>
      <c r="T7976" s="29">
        <v>24</v>
      </c>
      <c r="U7976" s="29">
        <v>8</v>
      </c>
      <c r="V7976" s="29" t="s">
        <v>53</v>
      </c>
      <c r="W7976" s="29">
        <v>1440</v>
      </c>
      <c r="X7976" s="29">
        <v>3</v>
      </c>
      <c r="Y7976" t="s">
        <v>48</v>
      </c>
      <c r="Z7976" t="s">
        <v>55</v>
      </c>
      <c r="AA7976" t="s">
        <v>496</v>
      </c>
      <c r="AB7976">
        <v>81</v>
      </c>
      <c r="AC7976" s="29" t="s">
        <v>1521</v>
      </c>
      <c r="AD7976" s="29" t="s">
        <v>1666</v>
      </c>
    </row>
    <row r="7977" spans="1:30" ht="15" customHeight="1" x14ac:dyDescent="0.3">
      <c r="A7977" s="29">
        <v>70</v>
      </c>
      <c r="B7977" s="29" t="s">
        <v>35</v>
      </c>
      <c r="C7977" t="s">
        <v>1272</v>
      </c>
      <c r="D7977" s="34" t="s">
        <v>245</v>
      </c>
      <c r="E7977" s="29">
        <v>1996</v>
      </c>
      <c r="F7977" s="33" t="s">
        <v>1303</v>
      </c>
      <c r="G7977" s="33" t="s">
        <v>1305</v>
      </c>
      <c r="H7977" s="31" t="s">
        <v>1348</v>
      </c>
      <c r="I7977" s="39">
        <v>-2.41</v>
      </c>
      <c r="J7977" s="40">
        <v>-59.8675</v>
      </c>
      <c r="K7977" s="5" t="s">
        <v>109</v>
      </c>
      <c r="L7977" s="41" t="s">
        <v>110</v>
      </c>
      <c r="M7977" s="41" t="s">
        <v>576</v>
      </c>
      <c r="N7977" s="41" t="s">
        <v>1267</v>
      </c>
      <c r="O7977" s="12">
        <v>1989</v>
      </c>
      <c r="P7977" s="12">
        <v>9</v>
      </c>
      <c r="Q7977" s="12">
        <v>1990</v>
      </c>
      <c r="R7977" s="12">
        <v>8</v>
      </c>
      <c r="S7977" s="29">
        <v>12</v>
      </c>
      <c r="T7977" s="29">
        <v>24</v>
      </c>
      <c r="U7977" s="29">
        <v>8</v>
      </c>
      <c r="V7977" s="29" t="s">
        <v>53</v>
      </c>
      <c r="W7977" s="29">
        <v>1440</v>
      </c>
      <c r="X7977" s="29">
        <v>3</v>
      </c>
      <c r="Y7977" t="s">
        <v>48</v>
      </c>
      <c r="Z7977" t="s">
        <v>55</v>
      </c>
      <c r="AA7977" t="s">
        <v>860</v>
      </c>
      <c r="AB7977">
        <v>0</v>
      </c>
      <c r="AC7977" s="29" t="s">
        <v>1521</v>
      </c>
      <c r="AD7977" s="29" t="s">
        <v>1666</v>
      </c>
    </row>
    <row r="7978" spans="1:30" ht="15" customHeight="1" x14ac:dyDescent="0.3">
      <c r="A7978" s="29">
        <v>70</v>
      </c>
      <c r="B7978" s="29" t="s">
        <v>35</v>
      </c>
      <c r="C7978" t="s">
        <v>1272</v>
      </c>
      <c r="D7978" s="34" t="s">
        <v>245</v>
      </c>
      <c r="E7978" s="29">
        <v>1996</v>
      </c>
      <c r="F7978" s="33" t="s">
        <v>1303</v>
      </c>
      <c r="G7978" s="33" t="s">
        <v>1305</v>
      </c>
      <c r="H7978" s="31" t="s">
        <v>1348</v>
      </c>
      <c r="I7978" s="39">
        <v>-2.41</v>
      </c>
      <c r="J7978" s="40">
        <v>-59.8675</v>
      </c>
      <c r="K7978" s="5" t="s">
        <v>109</v>
      </c>
      <c r="L7978" s="41" t="s">
        <v>110</v>
      </c>
      <c r="M7978" s="41" t="s">
        <v>576</v>
      </c>
      <c r="N7978" s="41" t="s">
        <v>1267</v>
      </c>
      <c r="O7978" s="12">
        <v>1989</v>
      </c>
      <c r="P7978" s="12">
        <v>9</v>
      </c>
      <c r="Q7978" s="12">
        <v>1990</v>
      </c>
      <c r="R7978" s="12">
        <v>8</v>
      </c>
      <c r="S7978" s="29">
        <v>12</v>
      </c>
      <c r="T7978" s="29">
        <v>24</v>
      </c>
      <c r="U7978" s="29">
        <v>8</v>
      </c>
      <c r="V7978" s="29" t="s">
        <v>53</v>
      </c>
      <c r="W7978" s="29">
        <v>1440</v>
      </c>
      <c r="X7978" s="29">
        <v>3</v>
      </c>
      <c r="Y7978" t="s">
        <v>48</v>
      </c>
      <c r="Z7978" t="s">
        <v>55</v>
      </c>
      <c r="AA7978" t="s">
        <v>503</v>
      </c>
      <c r="AB7978">
        <v>38</v>
      </c>
      <c r="AC7978" s="29" t="s">
        <v>1521</v>
      </c>
      <c r="AD7978" s="29" t="s">
        <v>1666</v>
      </c>
    </row>
    <row r="7979" spans="1:30" ht="15" customHeight="1" x14ac:dyDescent="0.3">
      <c r="A7979" s="29">
        <v>70</v>
      </c>
      <c r="B7979" s="29" t="s">
        <v>35</v>
      </c>
      <c r="C7979" t="s">
        <v>1272</v>
      </c>
      <c r="D7979" s="34" t="s">
        <v>245</v>
      </c>
      <c r="E7979" s="29">
        <v>1996</v>
      </c>
      <c r="F7979" s="33" t="s">
        <v>1303</v>
      </c>
      <c r="G7979" s="33" t="s">
        <v>1305</v>
      </c>
      <c r="H7979" s="31" t="s">
        <v>1348</v>
      </c>
      <c r="I7979" s="39">
        <v>-2.41</v>
      </c>
      <c r="J7979" s="40">
        <v>-59.8675</v>
      </c>
      <c r="K7979" s="5" t="s">
        <v>109</v>
      </c>
      <c r="L7979" s="41" t="s">
        <v>110</v>
      </c>
      <c r="M7979" s="41" t="s">
        <v>576</v>
      </c>
      <c r="N7979" s="41" t="s">
        <v>1267</v>
      </c>
      <c r="O7979" s="12">
        <v>1989</v>
      </c>
      <c r="P7979" s="12">
        <v>9</v>
      </c>
      <c r="Q7979" s="12">
        <v>1990</v>
      </c>
      <c r="R7979" s="12">
        <v>8</v>
      </c>
      <c r="S7979" s="29">
        <v>12</v>
      </c>
      <c r="T7979" s="29">
        <v>24</v>
      </c>
      <c r="U7979" s="29">
        <v>8</v>
      </c>
      <c r="V7979" s="29" t="s">
        <v>53</v>
      </c>
      <c r="W7979" s="29">
        <v>1440</v>
      </c>
      <c r="X7979" s="29">
        <v>3</v>
      </c>
      <c r="Y7979" t="s">
        <v>48</v>
      </c>
      <c r="Z7979" t="s">
        <v>55</v>
      </c>
      <c r="AA7979" t="s">
        <v>861</v>
      </c>
      <c r="AB7979">
        <v>2</v>
      </c>
      <c r="AC7979" s="29" t="s">
        <v>1521</v>
      </c>
      <c r="AD7979" s="29" t="s">
        <v>1666</v>
      </c>
    </row>
    <row r="7980" spans="1:30" ht="15" customHeight="1" x14ac:dyDescent="0.3">
      <c r="A7980" s="29">
        <v>70</v>
      </c>
      <c r="B7980" s="29" t="s">
        <v>35</v>
      </c>
      <c r="C7980" t="s">
        <v>1272</v>
      </c>
      <c r="D7980" s="34" t="s">
        <v>245</v>
      </c>
      <c r="E7980" s="29">
        <v>1996</v>
      </c>
      <c r="F7980" s="33" t="s">
        <v>1303</v>
      </c>
      <c r="G7980" s="33" t="s">
        <v>1305</v>
      </c>
      <c r="H7980" s="31" t="s">
        <v>1348</v>
      </c>
      <c r="I7980" s="39">
        <v>-2.41</v>
      </c>
      <c r="J7980" s="40">
        <v>-59.8675</v>
      </c>
      <c r="K7980" s="5" t="s">
        <v>109</v>
      </c>
      <c r="L7980" s="41" t="s">
        <v>110</v>
      </c>
      <c r="M7980" s="41" t="s">
        <v>576</v>
      </c>
      <c r="N7980" s="41" t="s">
        <v>1267</v>
      </c>
      <c r="O7980" s="12">
        <v>1989</v>
      </c>
      <c r="P7980" s="12">
        <v>9</v>
      </c>
      <c r="Q7980" s="12">
        <v>1990</v>
      </c>
      <c r="R7980" s="12">
        <v>8</v>
      </c>
      <c r="S7980" s="29">
        <v>12</v>
      </c>
      <c r="T7980" s="29">
        <v>24</v>
      </c>
      <c r="U7980" s="29">
        <v>8</v>
      </c>
      <c r="V7980" s="29" t="s">
        <v>53</v>
      </c>
      <c r="W7980" s="29">
        <v>1440</v>
      </c>
      <c r="X7980" s="29">
        <v>3</v>
      </c>
      <c r="Y7980" t="s">
        <v>48</v>
      </c>
      <c r="Z7980" t="s">
        <v>55</v>
      </c>
      <c r="AA7980" t="s">
        <v>895</v>
      </c>
      <c r="AB7980">
        <v>50</v>
      </c>
      <c r="AC7980" s="29" t="s">
        <v>1521</v>
      </c>
      <c r="AD7980" s="29" t="s">
        <v>1666</v>
      </c>
    </row>
    <row r="7981" spans="1:30" ht="15" customHeight="1" x14ac:dyDescent="0.3">
      <c r="A7981" s="29">
        <v>70</v>
      </c>
      <c r="B7981" s="29" t="s">
        <v>35</v>
      </c>
      <c r="C7981" t="s">
        <v>1272</v>
      </c>
      <c r="D7981" s="34" t="s">
        <v>245</v>
      </c>
      <c r="E7981" s="29">
        <v>1996</v>
      </c>
      <c r="F7981" s="33" t="s">
        <v>1303</v>
      </c>
      <c r="G7981" s="33" t="s">
        <v>1305</v>
      </c>
      <c r="H7981" s="31" t="s">
        <v>1348</v>
      </c>
      <c r="I7981" s="39">
        <v>-2.41</v>
      </c>
      <c r="J7981" s="40">
        <v>-59.8675</v>
      </c>
      <c r="K7981" s="5" t="s">
        <v>109</v>
      </c>
      <c r="L7981" s="41" t="s">
        <v>110</v>
      </c>
      <c r="M7981" s="41" t="s">
        <v>576</v>
      </c>
      <c r="N7981" s="41" t="s">
        <v>1267</v>
      </c>
      <c r="O7981" s="12">
        <v>1989</v>
      </c>
      <c r="P7981" s="12">
        <v>9</v>
      </c>
      <c r="Q7981" s="12">
        <v>1990</v>
      </c>
      <c r="R7981" s="12">
        <v>8</v>
      </c>
      <c r="S7981" s="29">
        <v>12</v>
      </c>
      <c r="T7981" s="29">
        <v>24</v>
      </c>
      <c r="U7981" s="29">
        <v>8</v>
      </c>
      <c r="V7981" s="29" t="s">
        <v>53</v>
      </c>
      <c r="W7981" s="29">
        <v>1440</v>
      </c>
      <c r="X7981" s="29">
        <v>3</v>
      </c>
      <c r="Y7981" t="s">
        <v>48</v>
      </c>
      <c r="Z7981" t="s">
        <v>55</v>
      </c>
      <c r="AA7981" t="s">
        <v>1135</v>
      </c>
      <c r="AB7981">
        <v>6</v>
      </c>
      <c r="AC7981" s="29" t="s">
        <v>1521</v>
      </c>
      <c r="AD7981" s="29" t="s">
        <v>1666</v>
      </c>
    </row>
    <row r="7982" spans="1:30" ht="15" customHeight="1" x14ac:dyDescent="0.3">
      <c r="A7982" s="29">
        <v>70</v>
      </c>
      <c r="B7982" s="29" t="s">
        <v>35</v>
      </c>
      <c r="C7982" t="s">
        <v>1272</v>
      </c>
      <c r="D7982" s="34" t="s">
        <v>245</v>
      </c>
      <c r="E7982" s="29">
        <v>1996</v>
      </c>
      <c r="F7982" s="33" t="s">
        <v>1303</v>
      </c>
      <c r="G7982" s="33" t="s">
        <v>1305</v>
      </c>
      <c r="H7982" s="31" t="s">
        <v>1348</v>
      </c>
      <c r="I7982" s="39">
        <v>-2.41</v>
      </c>
      <c r="J7982" s="40">
        <v>-59.8675</v>
      </c>
      <c r="K7982" s="5" t="s">
        <v>109</v>
      </c>
      <c r="L7982" s="41" t="s">
        <v>110</v>
      </c>
      <c r="M7982" s="41" t="s">
        <v>576</v>
      </c>
      <c r="N7982" s="41" t="s">
        <v>1267</v>
      </c>
      <c r="O7982" s="12">
        <v>1989</v>
      </c>
      <c r="P7982" s="12">
        <v>9</v>
      </c>
      <c r="Q7982" s="12">
        <v>1990</v>
      </c>
      <c r="R7982" s="12">
        <v>8</v>
      </c>
      <c r="S7982" s="29">
        <v>12</v>
      </c>
      <c r="T7982" s="29">
        <v>24</v>
      </c>
      <c r="U7982" s="29">
        <v>8</v>
      </c>
      <c r="V7982" s="29" t="s">
        <v>53</v>
      </c>
      <c r="W7982" s="29">
        <v>1440</v>
      </c>
      <c r="X7982" s="29">
        <v>3</v>
      </c>
      <c r="Y7982" t="s">
        <v>48</v>
      </c>
      <c r="Z7982" t="s">
        <v>55</v>
      </c>
      <c r="AA7982" t="s">
        <v>113</v>
      </c>
      <c r="AB7982">
        <v>7</v>
      </c>
      <c r="AC7982" s="29" t="s">
        <v>1521</v>
      </c>
      <c r="AD7982" s="29" t="s">
        <v>1666</v>
      </c>
    </row>
    <row r="7983" spans="1:30" ht="15" customHeight="1" x14ac:dyDescent="0.3">
      <c r="A7983" s="29">
        <v>70</v>
      </c>
      <c r="B7983" s="29" t="s">
        <v>35</v>
      </c>
      <c r="C7983" t="s">
        <v>1272</v>
      </c>
      <c r="D7983" s="34" t="s">
        <v>245</v>
      </c>
      <c r="E7983" s="29">
        <v>1996</v>
      </c>
      <c r="F7983" s="33" t="s">
        <v>1303</v>
      </c>
      <c r="G7983" s="33" t="s">
        <v>1305</v>
      </c>
      <c r="H7983" s="31" t="s">
        <v>1348</v>
      </c>
      <c r="I7983" s="39">
        <v>-2.41</v>
      </c>
      <c r="J7983" s="40">
        <v>-59.8675</v>
      </c>
      <c r="K7983" s="5" t="s">
        <v>109</v>
      </c>
      <c r="L7983" s="41" t="s">
        <v>110</v>
      </c>
      <c r="M7983" s="41" t="s">
        <v>576</v>
      </c>
      <c r="N7983" s="41" t="s">
        <v>1267</v>
      </c>
      <c r="O7983" s="12">
        <v>1989</v>
      </c>
      <c r="P7983" s="12">
        <v>9</v>
      </c>
      <c r="Q7983" s="12">
        <v>1990</v>
      </c>
      <c r="R7983" s="12">
        <v>8</v>
      </c>
      <c r="S7983" s="29">
        <v>12</v>
      </c>
      <c r="T7983" s="29">
        <v>24</v>
      </c>
      <c r="U7983" s="29">
        <v>8</v>
      </c>
      <c r="V7983" s="29" t="s">
        <v>53</v>
      </c>
      <c r="W7983" s="29">
        <v>1440</v>
      </c>
      <c r="X7983" s="29">
        <v>3</v>
      </c>
      <c r="Y7983" t="s">
        <v>48</v>
      </c>
      <c r="Z7983" t="s">
        <v>55</v>
      </c>
      <c r="AA7983" t="s">
        <v>655</v>
      </c>
      <c r="AB7983">
        <v>8</v>
      </c>
      <c r="AC7983" s="29" t="s">
        <v>1521</v>
      </c>
      <c r="AD7983" s="29" t="s">
        <v>1666</v>
      </c>
    </row>
    <row r="7984" spans="1:30" ht="15" customHeight="1" x14ac:dyDescent="0.3">
      <c r="A7984" s="29">
        <v>70</v>
      </c>
      <c r="B7984" s="29" t="s">
        <v>35</v>
      </c>
      <c r="C7984" t="s">
        <v>1272</v>
      </c>
      <c r="D7984" s="34" t="s">
        <v>245</v>
      </c>
      <c r="E7984" s="29">
        <v>1996</v>
      </c>
      <c r="F7984" s="33" t="s">
        <v>1303</v>
      </c>
      <c r="G7984" s="33" t="s">
        <v>1305</v>
      </c>
      <c r="H7984" s="31" t="s">
        <v>1348</v>
      </c>
      <c r="I7984" s="39">
        <v>-2.41</v>
      </c>
      <c r="J7984" s="40">
        <v>-59.8675</v>
      </c>
      <c r="K7984" s="5" t="s">
        <v>109</v>
      </c>
      <c r="L7984" s="41" t="s">
        <v>110</v>
      </c>
      <c r="M7984" s="41" t="s">
        <v>576</v>
      </c>
      <c r="N7984" s="41" t="s">
        <v>1267</v>
      </c>
      <c r="O7984" s="12">
        <v>1989</v>
      </c>
      <c r="P7984" s="12">
        <v>9</v>
      </c>
      <c r="Q7984" s="12">
        <v>1990</v>
      </c>
      <c r="R7984" s="12">
        <v>8</v>
      </c>
      <c r="S7984" s="29">
        <v>12</v>
      </c>
      <c r="T7984" s="29">
        <v>24</v>
      </c>
      <c r="U7984" s="29">
        <v>8</v>
      </c>
      <c r="V7984" s="29" t="s">
        <v>53</v>
      </c>
      <c r="W7984" s="29">
        <v>1440</v>
      </c>
      <c r="X7984" s="29">
        <v>3</v>
      </c>
      <c r="Y7984" t="s">
        <v>48</v>
      </c>
      <c r="Z7984" t="s">
        <v>55</v>
      </c>
      <c r="AA7984" t="s">
        <v>379</v>
      </c>
      <c r="AB7984">
        <v>1</v>
      </c>
      <c r="AC7984" s="29" t="s">
        <v>1521</v>
      </c>
      <c r="AD7984" s="29" t="s">
        <v>1666</v>
      </c>
    </row>
    <row r="7985" spans="1:30" ht="15" customHeight="1" x14ac:dyDescent="0.3">
      <c r="A7985" s="29">
        <v>70</v>
      </c>
      <c r="B7985" s="29" t="s">
        <v>35</v>
      </c>
      <c r="C7985" t="s">
        <v>1272</v>
      </c>
      <c r="D7985" s="34" t="s">
        <v>245</v>
      </c>
      <c r="E7985" s="29">
        <v>1996</v>
      </c>
      <c r="F7985" s="33" t="s">
        <v>1303</v>
      </c>
      <c r="G7985" s="33" t="s">
        <v>1305</v>
      </c>
      <c r="H7985" s="31" t="s">
        <v>1348</v>
      </c>
      <c r="I7985" s="39">
        <v>-2.41</v>
      </c>
      <c r="J7985" s="40">
        <v>-59.8675</v>
      </c>
      <c r="K7985" s="5" t="s">
        <v>109</v>
      </c>
      <c r="L7985" s="41" t="s">
        <v>110</v>
      </c>
      <c r="M7985" s="41" t="s">
        <v>576</v>
      </c>
      <c r="N7985" s="41" t="s">
        <v>1267</v>
      </c>
      <c r="O7985" s="12">
        <v>1989</v>
      </c>
      <c r="P7985" s="12">
        <v>9</v>
      </c>
      <c r="Q7985" s="12">
        <v>1990</v>
      </c>
      <c r="R7985" s="12">
        <v>8</v>
      </c>
      <c r="S7985" s="29">
        <v>12</v>
      </c>
      <c r="T7985" s="29">
        <v>24</v>
      </c>
      <c r="U7985" s="29">
        <v>8</v>
      </c>
      <c r="V7985" s="29" t="s">
        <v>53</v>
      </c>
      <c r="W7985" s="29">
        <v>1440</v>
      </c>
      <c r="X7985" s="29">
        <v>3</v>
      </c>
      <c r="Y7985" t="s">
        <v>48</v>
      </c>
      <c r="Z7985" t="s">
        <v>55</v>
      </c>
      <c r="AA7985" t="s">
        <v>899</v>
      </c>
      <c r="AB7985">
        <v>0</v>
      </c>
      <c r="AC7985" s="29" t="s">
        <v>1521</v>
      </c>
      <c r="AD7985" s="29" t="s">
        <v>1666</v>
      </c>
    </row>
    <row r="7986" spans="1:30" ht="15" customHeight="1" x14ac:dyDescent="0.3">
      <c r="A7986" s="29">
        <v>70</v>
      </c>
      <c r="B7986" s="29" t="s">
        <v>35</v>
      </c>
      <c r="C7986" t="s">
        <v>1272</v>
      </c>
      <c r="D7986" s="34" t="s">
        <v>245</v>
      </c>
      <c r="E7986" s="29">
        <v>1996</v>
      </c>
      <c r="F7986" s="33" t="s">
        <v>1303</v>
      </c>
      <c r="G7986" s="33" t="s">
        <v>1305</v>
      </c>
      <c r="H7986" s="31" t="s">
        <v>1348</v>
      </c>
      <c r="I7986" s="39">
        <v>-2.41</v>
      </c>
      <c r="J7986" s="40">
        <v>-59.8675</v>
      </c>
      <c r="K7986" s="5" t="s">
        <v>109</v>
      </c>
      <c r="L7986" s="41" t="s">
        <v>110</v>
      </c>
      <c r="M7986" s="41" t="s">
        <v>576</v>
      </c>
      <c r="N7986" s="41" t="s">
        <v>1267</v>
      </c>
      <c r="O7986" s="12">
        <v>1989</v>
      </c>
      <c r="P7986" s="12">
        <v>9</v>
      </c>
      <c r="Q7986" s="12">
        <v>1990</v>
      </c>
      <c r="R7986" s="12">
        <v>8</v>
      </c>
      <c r="S7986" s="29">
        <v>12</v>
      </c>
      <c r="T7986" s="29">
        <v>24</v>
      </c>
      <c r="U7986" s="29">
        <v>8</v>
      </c>
      <c r="V7986" s="29" t="s">
        <v>53</v>
      </c>
      <c r="W7986" s="29">
        <v>1440</v>
      </c>
      <c r="X7986" s="29">
        <v>3</v>
      </c>
      <c r="Y7986" t="s">
        <v>48</v>
      </c>
      <c r="Z7986" t="s">
        <v>55</v>
      </c>
      <c r="AA7986" t="s">
        <v>1062</v>
      </c>
      <c r="AB7986">
        <v>3</v>
      </c>
      <c r="AC7986" s="29" t="s">
        <v>1521</v>
      </c>
      <c r="AD7986" s="29" t="s">
        <v>1666</v>
      </c>
    </row>
    <row r="7987" spans="1:30" ht="15" customHeight="1" x14ac:dyDescent="0.3">
      <c r="A7987" s="29">
        <v>70</v>
      </c>
      <c r="B7987" s="29" t="s">
        <v>35</v>
      </c>
      <c r="C7987" t="s">
        <v>1272</v>
      </c>
      <c r="D7987" s="34" t="s">
        <v>245</v>
      </c>
      <c r="E7987" s="29">
        <v>1996</v>
      </c>
      <c r="F7987" s="33" t="s">
        <v>1303</v>
      </c>
      <c r="G7987" s="33" t="s">
        <v>1305</v>
      </c>
      <c r="H7987" s="31" t="s">
        <v>1348</v>
      </c>
      <c r="I7987" s="39">
        <v>-2.41</v>
      </c>
      <c r="J7987" s="40">
        <v>-59.8675</v>
      </c>
      <c r="K7987" s="5" t="s">
        <v>109</v>
      </c>
      <c r="L7987" s="41" t="s">
        <v>110</v>
      </c>
      <c r="M7987" s="41" t="s">
        <v>576</v>
      </c>
      <c r="N7987" s="41" t="s">
        <v>1267</v>
      </c>
      <c r="O7987" s="12">
        <v>1989</v>
      </c>
      <c r="P7987" s="12">
        <v>9</v>
      </c>
      <c r="Q7987" s="12">
        <v>1990</v>
      </c>
      <c r="R7987" s="12">
        <v>8</v>
      </c>
      <c r="S7987" s="29">
        <v>12</v>
      </c>
      <c r="T7987" s="29">
        <v>24</v>
      </c>
      <c r="U7987" s="29">
        <v>8</v>
      </c>
      <c r="V7987" s="29" t="s">
        <v>53</v>
      </c>
      <c r="W7987" s="29">
        <v>1440</v>
      </c>
      <c r="X7987" s="29">
        <v>3</v>
      </c>
      <c r="Y7987" t="s">
        <v>48</v>
      </c>
      <c r="Z7987" t="s">
        <v>55</v>
      </c>
      <c r="AA7987" t="s">
        <v>1072</v>
      </c>
      <c r="AB7987">
        <v>2</v>
      </c>
      <c r="AC7987" s="29" t="s">
        <v>1521</v>
      </c>
      <c r="AD7987" s="29" t="s">
        <v>1666</v>
      </c>
    </row>
    <row r="7988" spans="1:30" ht="15" customHeight="1" x14ac:dyDescent="0.3">
      <c r="A7988" s="29">
        <v>70</v>
      </c>
      <c r="B7988" s="29" t="s">
        <v>35</v>
      </c>
      <c r="C7988" t="s">
        <v>1272</v>
      </c>
      <c r="D7988" s="34" t="s">
        <v>245</v>
      </c>
      <c r="E7988" s="29">
        <v>1996</v>
      </c>
      <c r="F7988" s="33" t="s">
        <v>1303</v>
      </c>
      <c r="G7988" s="33" t="s">
        <v>1305</v>
      </c>
      <c r="H7988" s="31" t="s">
        <v>1348</v>
      </c>
      <c r="I7988" s="39">
        <v>-2.41</v>
      </c>
      <c r="J7988" s="40">
        <v>-59.8675</v>
      </c>
      <c r="K7988" s="5" t="s">
        <v>109</v>
      </c>
      <c r="L7988" s="41" t="s">
        <v>110</v>
      </c>
      <c r="M7988" s="41" t="s">
        <v>576</v>
      </c>
      <c r="N7988" s="41" t="s">
        <v>1267</v>
      </c>
      <c r="O7988" s="12">
        <v>1989</v>
      </c>
      <c r="P7988" s="12">
        <v>9</v>
      </c>
      <c r="Q7988" s="12">
        <v>1990</v>
      </c>
      <c r="R7988" s="12">
        <v>8</v>
      </c>
      <c r="S7988" s="29">
        <v>12</v>
      </c>
      <c r="T7988" s="29">
        <v>24</v>
      </c>
      <c r="U7988" s="29">
        <v>8</v>
      </c>
      <c r="V7988" s="29" t="s">
        <v>53</v>
      </c>
      <c r="W7988" s="29">
        <v>1440</v>
      </c>
      <c r="X7988" s="29">
        <v>3</v>
      </c>
      <c r="Y7988" t="s">
        <v>48</v>
      </c>
      <c r="Z7988" t="s">
        <v>55</v>
      </c>
      <c r="AA7988" t="s">
        <v>1110</v>
      </c>
      <c r="AB7988">
        <v>0</v>
      </c>
      <c r="AC7988" s="29" t="s">
        <v>1521</v>
      </c>
      <c r="AD7988" s="29" t="s">
        <v>1666</v>
      </c>
    </row>
    <row r="7989" spans="1:30" ht="15" customHeight="1" x14ac:dyDescent="0.3">
      <c r="A7989" s="29">
        <v>70</v>
      </c>
      <c r="B7989" s="29" t="s">
        <v>35</v>
      </c>
      <c r="C7989" t="s">
        <v>1272</v>
      </c>
      <c r="D7989" s="34" t="s">
        <v>245</v>
      </c>
      <c r="E7989" s="29">
        <v>1996</v>
      </c>
      <c r="F7989" s="33" t="s">
        <v>1303</v>
      </c>
      <c r="G7989" s="33" t="s">
        <v>1305</v>
      </c>
      <c r="H7989" s="31" t="s">
        <v>1348</v>
      </c>
      <c r="I7989" s="39">
        <v>-2.41</v>
      </c>
      <c r="J7989" s="40">
        <v>-59.8675</v>
      </c>
      <c r="K7989" s="5" t="s">
        <v>109</v>
      </c>
      <c r="L7989" s="41" t="s">
        <v>110</v>
      </c>
      <c r="M7989" s="41" t="s">
        <v>576</v>
      </c>
      <c r="N7989" s="41" t="s">
        <v>1267</v>
      </c>
      <c r="O7989" s="12">
        <v>1989</v>
      </c>
      <c r="P7989" s="12">
        <v>9</v>
      </c>
      <c r="Q7989" s="12">
        <v>1990</v>
      </c>
      <c r="R7989" s="12">
        <v>8</v>
      </c>
      <c r="S7989" s="29">
        <v>12</v>
      </c>
      <c r="T7989" s="29">
        <v>24</v>
      </c>
      <c r="U7989" s="29">
        <v>8</v>
      </c>
      <c r="V7989" s="29" t="s">
        <v>53</v>
      </c>
      <c r="W7989" s="29">
        <v>1440</v>
      </c>
      <c r="X7989" s="29">
        <v>3</v>
      </c>
      <c r="Y7989" t="s">
        <v>48</v>
      </c>
      <c r="Z7989" t="s">
        <v>55</v>
      </c>
      <c r="AA7989" t="s">
        <v>1083</v>
      </c>
      <c r="AB7989">
        <v>11</v>
      </c>
      <c r="AC7989" s="29" t="s">
        <v>1521</v>
      </c>
      <c r="AD7989" s="29" t="s">
        <v>1666</v>
      </c>
    </row>
    <row r="7990" spans="1:30" ht="15" customHeight="1" x14ac:dyDescent="0.3">
      <c r="A7990" s="29">
        <v>70</v>
      </c>
      <c r="B7990" s="29" t="s">
        <v>35</v>
      </c>
      <c r="C7990" t="s">
        <v>1272</v>
      </c>
      <c r="D7990" s="34" t="s">
        <v>245</v>
      </c>
      <c r="E7990" s="29">
        <v>1996</v>
      </c>
      <c r="F7990" s="33" t="s">
        <v>1303</v>
      </c>
      <c r="G7990" s="33" t="s">
        <v>1305</v>
      </c>
      <c r="H7990" s="31" t="s">
        <v>1348</v>
      </c>
      <c r="I7990" s="39">
        <v>-2.41</v>
      </c>
      <c r="J7990" s="40">
        <v>-59.8675</v>
      </c>
      <c r="K7990" s="5" t="s">
        <v>109</v>
      </c>
      <c r="L7990" s="41" t="s">
        <v>110</v>
      </c>
      <c r="M7990" s="41" t="s">
        <v>576</v>
      </c>
      <c r="N7990" s="41" t="s">
        <v>1267</v>
      </c>
      <c r="O7990" s="12">
        <v>1989</v>
      </c>
      <c r="P7990" s="12">
        <v>9</v>
      </c>
      <c r="Q7990" s="12">
        <v>1990</v>
      </c>
      <c r="R7990" s="12">
        <v>8</v>
      </c>
      <c r="S7990" s="29">
        <v>12</v>
      </c>
      <c r="T7990" s="29">
        <v>24</v>
      </c>
      <c r="U7990" s="29">
        <v>8</v>
      </c>
      <c r="V7990" s="29" t="s">
        <v>53</v>
      </c>
      <c r="W7990" s="29">
        <v>1440</v>
      </c>
      <c r="X7990" s="29">
        <v>3</v>
      </c>
      <c r="Y7990" t="s">
        <v>48</v>
      </c>
      <c r="Z7990" t="s">
        <v>55</v>
      </c>
      <c r="AA7990" t="s">
        <v>524</v>
      </c>
      <c r="AB7990">
        <v>5</v>
      </c>
      <c r="AC7990" s="29" t="s">
        <v>1521</v>
      </c>
      <c r="AD7990" s="29" t="s">
        <v>1666</v>
      </c>
    </row>
    <row r="7991" spans="1:30" ht="15" customHeight="1" x14ac:dyDescent="0.3">
      <c r="A7991" s="29">
        <v>70</v>
      </c>
      <c r="B7991" s="29" t="s">
        <v>35</v>
      </c>
      <c r="C7991" t="s">
        <v>1272</v>
      </c>
      <c r="D7991" s="34" t="s">
        <v>245</v>
      </c>
      <c r="E7991" s="29">
        <v>1996</v>
      </c>
      <c r="F7991" s="33" t="s">
        <v>1303</v>
      </c>
      <c r="G7991" s="33" t="s">
        <v>1305</v>
      </c>
      <c r="H7991" s="31" t="s">
        <v>1348</v>
      </c>
      <c r="I7991" s="39">
        <v>-2.41</v>
      </c>
      <c r="J7991" s="40">
        <v>-59.8675</v>
      </c>
      <c r="K7991" s="5" t="s">
        <v>109</v>
      </c>
      <c r="L7991" s="41" t="s">
        <v>110</v>
      </c>
      <c r="M7991" s="41" t="s">
        <v>576</v>
      </c>
      <c r="N7991" s="41" t="s">
        <v>1267</v>
      </c>
      <c r="O7991" s="12">
        <v>1989</v>
      </c>
      <c r="P7991" s="12">
        <v>9</v>
      </c>
      <c r="Q7991" s="12">
        <v>1990</v>
      </c>
      <c r="R7991" s="12">
        <v>8</v>
      </c>
      <c r="S7991" s="29">
        <v>12</v>
      </c>
      <c r="T7991" s="29">
        <v>24</v>
      </c>
      <c r="U7991" s="29">
        <v>8</v>
      </c>
      <c r="V7991" s="29" t="s">
        <v>53</v>
      </c>
      <c r="W7991" s="29">
        <v>1440</v>
      </c>
      <c r="X7991" s="29">
        <v>3</v>
      </c>
      <c r="Y7991" t="s">
        <v>48</v>
      </c>
      <c r="Z7991" t="s">
        <v>55</v>
      </c>
      <c r="AA7991" t="s">
        <v>1107</v>
      </c>
      <c r="AB7991">
        <v>17</v>
      </c>
      <c r="AC7991" s="29" t="s">
        <v>1521</v>
      </c>
      <c r="AD7991" s="29" t="s">
        <v>1666</v>
      </c>
    </row>
    <row r="7992" spans="1:30" ht="15" customHeight="1" x14ac:dyDescent="0.3">
      <c r="A7992" s="29">
        <v>70</v>
      </c>
      <c r="B7992" s="29" t="s">
        <v>35</v>
      </c>
      <c r="C7992" t="s">
        <v>1272</v>
      </c>
      <c r="D7992" s="34" t="s">
        <v>245</v>
      </c>
      <c r="E7992" s="29">
        <v>1996</v>
      </c>
      <c r="F7992" s="33" t="s">
        <v>1303</v>
      </c>
      <c r="G7992" s="33" t="s">
        <v>1305</v>
      </c>
      <c r="H7992" s="31" t="s">
        <v>1348</v>
      </c>
      <c r="I7992" s="39">
        <v>-2.41</v>
      </c>
      <c r="J7992" s="40">
        <v>-59.8675</v>
      </c>
      <c r="K7992" s="5" t="s">
        <v>109</v>
      </c>
      <c r="L7992" s="41" t="s">
        <v>110</v>
      </c>
      <c r="M7992" s="41" t="s">
        <v>576</v>
      </c>
      <c r="N7992" s="41" t="s">
        <v>1267</v>
      </c>
      <c r="O7992" s="12">
        <v>1989</v>
      </c>
      <c r="P7992" s="12">
        <v>9</v>
      </c>
      <c r="Q7992" s="12">
        <v>1990</v>
      </c>
      <c r="R7992" s="12">
        <v>8</v>
      </c>
      <c r="S7992" s="29">
        <v>12</v>
      </c>
      <c r="T7992" s="29">
        <v>24</v>
      </c>
      <c r="U7992" s="29">
        <v>8</v>
      </c>
      <c r="V7992" s="29" t="s">
        <v>53</v>
      </c>
      <c r="W7992" s="29">
        <v>1440</v>
      </c>
      <c r="X7992" s="29">
        <v>3</v>
      </c>
      <c r="Y7992" t="s">
        <v>48</v>
      </c>
      <c r="Z7992" t="s">
        <v>55</v>
      </c>
      <c r="AA7992" t="s">
        <v>896</v>
      </c>
      <c r="AB7992">
        <v>8</v>
      </c>
      <c r="AC7992" s="29" t="s">
        <v>1521</v>
      </c>
      <c r="AD7992" s="29" t="s">
        <v>1666</v>
      </c>
    </row>
    <row r="7993" spans="1:30" ht="15" customHeight="1" x14ac:dyDescent="0.3">
      <c r="A7993" s="29">
        <v>70</v>
      </c>
      <c r="B7993" s="29" t="s">
        <v>35</v>
      </c>
      <c r="C7993" t="s">
        <v>1272</v>
      </c>
      <c r="D7993" s="34" t="s">
        <v>245</v>
      </c>
      <c r="E7993" s="29">
        <v>1996</v>
      </c>
      <c r="F7993" s="33" t="s">
        <v>1303</v>
      </c>
      <c r="G7993" s="33" t="s">
        <v>1305</v>
      </c>
      <c r="H7993" s="31" t="s">
        <v>1348</v>
      </c>
      <c r="I7993" s="39">
        <v>-2.41</v>
      </c>
      <c r="J7993" s="40">
        <v>-59.8675</v>
      </c>
      <c r="K7993" s="5" t="s">
        <v>109</v>
      </c>
      <c r="L7993" s="41" t="s">
        <v>110</v>
      </c>
      <c r="M7993" s="41" t="s">
        <v>576</v>
      </c>
      <c r="N7993" s="41" t="s">
        <v>1267</v>
      </c>
      <c r="O7993" s="12">
        <v>1989</v>
      </c>
      <c r="P7993" s="12">
        <v>9</v>
      </c>
      <c r="Q7993" s="12">
        <v>1990</v>
      </c>
      <c r="R7993" s="12">
        <v>8</v>
      </c>
      <c r="S7993" s="29">
        <v>12</v>
      </c>
      <c r="T7993" s="29">
        <v>24</v>
      </c>
      <c r="U7993" s="29">
        <v>8</v>
      </c>
      <c r="V7993" s="29" t="s">
        <v>53</v>
      </c>
      <c r="W7993" s="29">
        <v>1440</v>
      </c>
      <c r="X7993" s="29">
        <v>3</v>
      </c>
      <c r="Y7993" t="s">
        <v>48</v>
      </c>
      <c r="Z7993" t="s">
        <v>55</v>
      </c>
      <c r="AA7993" t="s">
        <v>1123</v>
      </c>
      <c r="AB7993">
        <v>0</v>
      </c>
      <c r="AC7993" s="29" t="s">
        <v>1521</v>
      </c>
      <c r="AD7993" s="29" t="s">
        <v>1666</v>
      </c>
    </row>
    <row r="7994" spans="1:30" ht="15" customHeight="1" x14ac:dyDescent="0.3">
      <c r="A7994" s="29">
        <v>70</v>
      </c>
      <c r="B7994" s="29" t="s">
        <v>35</v>
      </c>
      <c r="C7994" t="s">
        <v>1272</v>
      </c>
      <c r="D7994" s="34" t="s">
        <v>245</v>
      </c>
      <c r="E7994" s="29">
        <v>1996</v>
      </c>
      <c r="F7994" s="33" t="s">
        <v>1303</v>
      </c>
      <c r="G7994" s="33" t="s">
        <v>1305</v>
      </c>
      <c r="H7994" s="31" t="s">
        <v>1348</v>
      </c>
      <c r="I7994" s="39">
        <v>-2.41</v>
      </c>
      <c r="J7994" s="40">
        <v>-59.8675</v>
      </c>
      <c r="K7994" s="5" t="s">
        <v>109</v>
      </c>
      <c r="L7994" s="41" t="s">
        <v>110</v>
      </c>
      <c r="M7994" s="41" t="s">
        <v>576</v>
      </c>
      <c r="N7994" s="41" t="s">
        <v>1267</v>
      </c>
      <c r="O7994" s="12">
        <v>1989</v>
      </c>
      <c r="P7994" s="12">
        <v>9</v>
      </c>
      <c r="Q7994" s="12">
        <v>1990</v>
      </c>
      <c r="R7994" s="12">
        <v>8</v>
      </c>
      <c r="S7994" s="29">
        <v>12</v>
      </c>
      <c r="T7994" s="29">
        <v>24</v>
      </c>
      <c r="U7994" s="29">
        <v>8</v>
      </c>
      <c r="V7994" s="29" t="s">
        <v>53</v>
      </c>
      <c r="W7994" s="29">
        <v>1440</v>
      </c>
      <c r="X7994" s="29">
        <v>3</v>
      </c>
      <c r="Y7994" t="s">
        <v>48</v>
      </c>
      <c r="Z7994" t="s">
        <v>55</v>
      </c>
      <c r="AA7994" t="s">
        <v>1108</v>
      </c>
      <c r="AB7994">
        <v>0</v>
      </c>
      <c r="AC7994" s="29" t="s">
        <v>1521</v>
      </c>
      <c r="AD7994" s="29" t="s">
        <v>1666</v>
      </c>
    </row>
    <row r="7995" spans="1:30" ht="15" customHeight="1" x14ac:dyDescent="0.3">
      <c r="A7995" s="29">
        <v>70</v>
      </c>
      <c r="B7995" s="29" t="s">
        <v>35</v>
      </c>
      <c r="C7995" t="s">
        <v>1272</v>
      </c>
      <c r="D7995" s="34" t="s">
        <v>245</v>
      </c>
      <c r="E7995" s="29">
        <v>1996</v>
      </c>
      <c r="F7995" s="33" t="s">
        <v>1303</v>
      </c>
      <c r="G7995" s="33" t="s">
        <v>1305</v>
      </c>
      <c r="H7995" s="31" t="s">
        <v>1348</v>
      </c>
      <c r="I7995" s="39">
        <v>-2.41</v>
      </c>
      <c r="J7995" s="40">
        <v>-59.8675</v>
      </c>
      <c r="K7995" s="5" t="s">
        <v>109</v>
      </c>
      <c r="L7995" s="41" t="s">
        <v>110</v>
      </c>
      <c r="M7995" s="41" t="s">
        <v>576</v>
      </c>
      <c r="N7995" s="41" t="s">
        <v>1267</v>
      </c>
      <c r="O7995" s="12">
        <v>1989</v>
      </c>
      <c r="P7995" s="12">
        <v>9</v>
      </c>
      <c r="Q7995" s="12">
        <v>1990</v>
      </c>
      <c r="R7995" s="12">
        <v>8</v>
      </c>
      <c r="S7995" s="29">
        <v>12</v>
      </c>
      <c r="T7995" s="29">
        <v>24</v>
      </c>
      <c r="U7995" s="29">
        <v>8</v>
      </c>
      <c r="V7995" s="29" t="s">
        <v>53</v>
      </c>
      <c r="W7995" s="29">
        <v>1440</v>
      </c>
      <c r="X7995" s="29">
        <v>3</v>
      </c>
      <c r="Y7995" t="s">
        <v>48</v>
      </c>
      <c r="Z7995" t="s">
        <v>55</v>
      </c>
      <c r="AA7995" t="s">
        <v>1139</v>
      </c>
      <c r="AB7995">
        <v>7</v>
      </c>
      <c r="AC7995" s="29" t="s">
        <v>1521</v>
      </c>
      <c r="AD7995" s="29" t="s">
        <v>1666</v>
      </c>
    </row>
    <row r="7996" spans="1:30" ht="15" customHeight="1" x14ac:dyDescent="0.3">
      <c r="A7996" s="29">
        <v>70</v>
      </c>
      <c r="B7996" s="29" t="s">
        <v>35</v>
      </c>
      <c r="C7996" t="s">
        <v>1272</v>
      </c>
      <c r="D7996" s="34" t="s">
        <v>245</v>
      </c>
      <c r="E7996" s="29">
        <v>1996</v>
      </c>
      <c r="F7996" s="33" t="s">
        <v>1303</v>
      </c>
      <c r="G7996" s="33" t="s">
        <v>1305</v>
      </c>
      <c r="H7996" s="31" t="s">
        <v>1348</v>
      </c>
      <c r="I7996" s="39">
        <v>-2.41</v>
      </c>
      <c r="J7996" s="40">
        <v>-59.8675</v>
      </c>
      <c r="K7996" s="5" t="s">
        <v>109</v>
      </c>
      <c r="L7996" s="41" t="s">
        <v>110</v>
      </c>
      <c r="M7996" s="41" t="s">
        <v>576</v>
      </c>
      <c r="N7996" s="41" t="s">
        <v>1267</v>
      </c>
      <c r="O7996" s="12">
        <v>1989</v>
      </c>
      <c r="P7996" s="12">
        <v>9</v>
      </c>
      <c r="Q7996" s="12">
        <v>1990</v>
      </c>
      <c r="R7996" s="12">
        <v>8</v>
      </c>
      <c r="S7996" s="29">
        <v>12</v>
      </c>
      <c r="T7996" s="29">
        <v>24</v>
      </c>
      <c r="U7996" s="29">
        <v>8</v>
      </c>
      <c r="V7996" s="29" t="s">
        <v>53</v>
      </c>
      <c r="W7996" s="29">
        <v>1440</v>
      </c>
      <c r="X7996" s="29">
        <v>3</v>
      </c>
      <c r="Y7996" t="s">
        <v>48</v>
      </c>
      <c r="Z7996" t="s">
        <v>55</v>
      </c>
      <c r="AA7996" t="s">
        <v>1182</v>
      </c>
      <c r="AB7996">
        <v>137</v>
      </c>
      <c r="AC7996" s="29" t="s">
        <v>1521</v>
      </c>
      <c r="AD7996" s="29" t="s">
        <v>1666</v>
      </c>
    </row>
    <row r="7997" spans="1:30" ht="15" customHeight="1" x14ac:dyDescent="0.3">
      <c r="A7997" s="29">
        <v>70</v>
      </c>
      <c r="B7997" s="29" t="s">
        <v>35</v>
      </c>
      <c r="C7997" t="s">
        <v>1272</v>
      </c>
      <c r="D7997" s="34" t="s">
        <v>245</v>
      </c>
      <c r="E7997" s="29">
        <v>1996</v>
      </c>
      <c r="F7997" s="33" t="s">
        <v>1303</v>
      </c>
      <c r="G7997" s="33" t="s">
        <v>1305</v>
      </c>
      <c r="H7997" s="31" t="s">
        <v>1348</v>
      </c>
      <c r="I7997" s="39">
        <v>-2.41</v>
      </c>
      <c r="J7997" s="40">
        <v>-59.8675</v>
      </c>
      <c r="K7997" s="5" t="s">
        <v>109</v>
      </c>
      <c r="L7997" s="41" t="s">
        <v>110</v>
      </c>
      <c r="M7997" s="41" t="s">
        <v>576</v>
      </c>
      <c r="N7997" s="41" t="s">
        <v>1267</v>
      </c>
      <c r="O7997" s="12">
        <v>1989</v>
      </c>
      <c r="P7997" s="12">
        <v>9</v>
      </c>
      <c r="Q7997" s="12">
        <v>1990</v>
      </c>
      <c r="R7997" s="12">
        <v>8</v>
      </c>
      <c r="S7997" s="29">
        <v>12</v>
      </c>
      <c r="T7997" s="29">
        <v>24</v>
      </c>
      <c r="U7997" s="29">
        <v>8</v>
      </c>
      <c r="V7997" s="29" t="s">
        <v>53</v>
      </c>
      <c r="W7997" s="29">
        <v>1440</v>
      </c>
      <c r="X7997" s="29">
        <v>3</v>
      </c>
      <c r="Y7997" t="s">
        <v>48</v>
      </c>
      <c r="Z7997" t="s">
        <v>55</v>
      </c>
      <c r="AA7997" t="s">
        <v>1117</v>
      </c>
      <c r="AB7997">
        <v>6</v>
      </c>
      <c r="AC7997" s="29" t="s">
        <v>1521</v>
      </c>
      <c r="AD7997" s="29" t="s">
        <v>1666</v>
      </c>
    </row>
    <row r="7998" spans="1:30" ht="15" customHeight="1" x14ac:dyDescent="0.3">
      <c r="A7998" s="29">
        <v>70</v>
      </c>
      <c r="B7998" s="29" t="s">
        <v>35</v>
      </c>
      <c r="C7998" t="s">
        <v>1272</v>
      </c>
      <c r="D7998" s="34" t="s">
        <v>245</v>
      </c>
      <c r="E7998" s="29">
        <v>1996</v>
      </c>
      <c r="F7998" s="33" t="s">
        <v>1303</v>
      </c>
      <c r="G7998" s="33" t="s">
        <v>1305</v>
      </c>
      <c r="H7998" s="31" t="s">
        <v>1348</v>
      </c>
      <c r="I7998" s="39">
        <v>-2.41</v>
      </c>
      <c r="J7998" s="40">
        <v>-59.8675</v>
      </c>
      <c r="K7998" s="5" t="s">
        <v>109</v>
      </c>
      <c r="L7998" s="41" t="s">
        <v>110</v>
      </c>
      <c r="M7998" s="41" t="s">
        <v>576</v>
      </c>
      <c r="N7998" s="41" t="s">
        <v>1267</v>
      </c>
      <c r="O7998" s="12">
        <v>1989</v>
      </c>
      <c r="P7998" s="12">
        <v>9</v>
      </c>
      <c r="Q7998" s="12">
        <v>1990</v>
      </c>
      <c r="R7998" s="12">
        <v>8</v>
      </c>
      <c r="S7998" s="29">
        <v>12</v>
      </c>
      <c r="T7998" s="29">
        <v>24</v>
      </c>
      <c r="U7998" s="29">
        <v>8</v>
      </c>
      <c r="V7998" s="29" t="s">
        <v>53</v>
      </c>
      <c r="W7998" s="29">
        <v>1440</v>
      </c>
      <c r="X7998" s="29">
        <v>3</v>
      </c>
      <c r="Y7998" t="s">
        <v>48</v>
      </c>
      <c r="Z7998" t="s">
        <v>55</v>
      </c>
      <c r="AA7998" t="s">
        <v>1056</v>
      </c>
      <c r="AB7998">
        <v>2</v>
      </c>
      <c r="AC7998" s="29" t="s">
        <v>1521</v>
      </c>
      <c r="AD7998" s="29" t="s">
        <v>1666</v>
      </c>
    </row>
    <row r="7999" spans="1:30" ht="15" customHeight="1" x14ac:dyDescent="0.3">
      <c r="A7999" s="29">
        <v>70</v>
      </c>
      <c r="B7999" s="29" t="s">
        <v>35</v>
      </c>
      <c r="C7999" t="s">
        <v>1272</v>
      </c>
      <c r="D7999" s="34" t="s">
        <v>245</v>
      </c>
      <c r="E7999" s="29">
        <v>1996</v>
      </c>
      <c r="F7999" s="33" t="s">
        <v>1303</v>
      </c>
      <c r="G7999" s="33" t="s">
        <v>1305</v>
      </c>
      <c r="H7999" s="31" t="s">
        <v>1348</v>
      </c>
      <c r="I7999" s="39">
        <v>-2.41</v>
      </c>
      <c r="J7999" s="40">
        <v>-59.8675</v>
      </c>
      <c r="K7999" s="5" t="s">
        <v>109</v>
      </c>
      <c r="L7999" s="41" t="s">
        <v>110</v>
      </c>
      <c r="M7999" s="41" t="s">
        <v>576</v>
      </c>
      <c r="N7999" s="41" t="s">
        <v>1267</v>
      </c>
      <c r="O7999" s="12">
        <v>1989</v>
      </c>
      <c r="P7999" s="12">
        <v>9</v>
      </c>
      <c r="Q7999" s="12">
        <v>1990</v>
      </c>
      <c r="R7999" s="12">
        <v>8</v>
      </c>
      <c r="S7999" s="29">
        <v>12</v>
      </c>
      <c r="T7999" s="29">
        <v>24</v>
      </c>
      <c r="U7999" s="29">
        <v>8</v>
      </c>
      <c r="V7999" s="29" t="s">
        <v>53</v>
      </c>
      <c r="W7999" s="29">
        <v>1440</v>
      </c>
      <c r="X7999" s="29">
        <v>3</v>
      </c>
      <c r="Y7999" t="s">
        <v>48</v>
      </c>
      <c r="Z7999" t="s">
        <v>55</v>
      </c>
      <c r="AA7999" t="s">
        <v>1268</v>
      </c>
      <c r="AB7999">
        <v>0</v>
      </c>
      <c r="AC7999" s="29" t="s">
        <v>1521</v>
      </c>
      <c r="AD7999" s="29" t="s">
        <v>1666</v>
      </c>
    </row>
    <row r="8000" spans="1:30" ht="15" customHeight="1" x14ac:dyDescent="0.3">
      <c r="A8000" s="29">
        <v>70</v>
      </c>
      <c r="B8000" s="29" t="s">
        <v>35</v>
      </c>
      <c r="C8000" t="s">
        <v>1272</v>
      </c>
      <c r="D8000" s="34" t="s">
        <v>245</v>
      </c>
      <c r="E8000" s="29">
        <v>1996</v>
      </c>
      <c r="F8000" s="33" t="s">
        <v>1303</v>
      </c>
      <c r="G8000" s="33" t="s">
        <v>1305</v>
      </c>
      <c r="H8000" s="31" t="s">
        <v>1348</v>
      </c>
      <c r="I8000" s="39">
        <v>-2.41</v>
      </c>
      <c r="J8000" s="40">
        <v>-59.8675</v>
      </c>
      <c r="K8000" s="5" t="s">
        <v>109</v>
      </c>
      <c r="L8000" s="41" t="s">
        <v>110</v>
      </c>
      <c r="M8000" s="41" t="s">
        <v>576</v>
      </c>
      <c r="N8000" s="41" t="s">
        <v>1267</v>
      </c>
      <c r="O8000" s="12">
        <v>1989</v>
      </c>
      <c r="P8000" s="12">
        <v>9</v>
      </c>
      <c r="Q8000" s="12">
        <v>1990</v>
      </c>
      <c r="R8000" s="12">
        <v>8</v>
      </c>
      <c r="S8000" s="29">
        <v>12</v>
      </c>
      <c r="T8000" s="29">
        <v>24</v>
      </c>
      <c r="U8000" s="29">
        <v>8</v>
      </c>
      <c r="V8000" s="29" t="s">
        <v>53</v>
      </c>
      <c r="W8000" s="29">
        <v>1440</v>
      </c>
      <c r="X8000" s="29">
        <v>3</v>
      </c>
      <c r="Y8000" t="s">
        <v>48</v>
      </c>
      <c r="Z8000" t="s">
        <v>55</v>
      </c>
      <c r="AA8000" t="s">
        <v>1269</v>
      </c>
      <c r="AB8000">
        <v>1</v>
      </c>
      <c r="AC8000" s="29" t="s">
        <v>1521</v>
      </c>
      <c r="AD8000" s="29" t="s">
        <v>1666</v>
      </c>
    </row>
    <row r="8001" spans="1:30" ht="15" customHeight="1" x14ac:dyDescent="0.3">
      <c r="A8001" s="29">
        <v>70</v>
      </c>
      <c r="B8001" s="29" t="s">
        <v>35</v>
      </c>
      <c r="C8001" t="s">
        <v>1272</v>
      </c>
      <c r="D8001" s="34" t="s">
        <v>245</v>
      </c>
      <c r="E8001" s="29">
        <v>1996</v>
      </c>
      <c r="F8001" s="33" t="s">
        <v>1303</v>
      </c>
      <c r="G8001" s="33" t="s">
        <v>1305</v>
      </c>
      <c r="H8001" s="31" t="s">
        <v>1348</v>
      </c>
      <c r="I8001" s="39">
        <v>-2.41</v>
      </c>
      <c r="J8001" s="40">
        <v>-59.8675</v>
      </c>
      <c r="K8001" s="5" t="s">
        <v>109</v>
      </c>
      <c r="L8001" s="41" t="s">
        <v>110</v>
      </c>
      <c r="M8001" s="41" t="s">
        <v>576</v>
      </c>
      <c r="N8001" s="41" t="s">
        <v>1267</v>
      </c>
      <c r="O8001" s="12">
        <v>1989</v>
      </c>
      <c r="P8001" s="12">
        <v>9</v>
      </c>
      <c r="Q8001" s="12">
        <v>1990</v>
      </c>
      <c r="R8001" s="12">
        <v>8</v>
      </c>
      <c r="S8001" s="29">
        <v>12</v>
      </c>
      <c r="T8001" s="29">
        <v>24</v>
      </c>
      <c r="U8001" s="29">
        <v>8</v>
      </c>
      <c r="V8001" s="29" t="s">
        <v>53</v>
      </c>
      <c r="W8001" s="29">
        <v>1440</v>
      </c>
      <c r="X8001" s="29">
        <v>3</v>
      </c>
      <c r="Y8001" t="s">
        <v>48</v>
      </c>
      <c r="Z8001" t="s">
        <v>55</v>
      </c>
      <c r="AA8001" t="s">
        <v>1270</v>
      </c>
      <c r="AB8001">
        <v>0</v>
      </c>
      <c r="AC8001" s="29" t="s">
        <v>1521</v>
      </c>
      <c r="AD8001" s="29" t="s">
        <v>1666</v>
      </c>
    </row>
    <row r="8002" spans="1:30" ht="15" customHeight="1" x14ac:dyDescent="0.3">
      <c r="A8002" s="29">
        <v>70</v>
      </c>
      <c r="B8002" s="29" t="s">
        <v>35</v>
      </c>
      <c r="C8002" t="s">
        <v>1272</v>
      </c>
      <c r="D8002" s="34" t="s">
        <v>245</v>
      </c>
      <c r="E8002" s="29">
        <v>1996</v>
      </c>
      <c r="F8002" s="33" t="s">
        <v>1303</v>
      </c>
      <c r="G8002" s="33" t="s">
        <v>1305</v>
      </c>
      <c r="H8002" s="31" t="s">
        <v>1348</v>
      </c>
      <c r="I8002" s="39">
        <v>-2.41</v>
      </c>
      <c r="J8002" s="40">
        <v>-59.8675</v>
      </c>
      <c r="K8002" s="5" t="s">
        <v>109</v>
      </c>
      <c r="L8002" s="41" t="s">
        <v>110</v>
      </c>
      <c r="M8002" s="41" t="s">
        <v>576</v>
      </c>
      <c r="N8002" s="41" t="s">
        <v>1267</v>
      </c>
      <c r="O8002" s="12">
        <v>1989</v>
      </c>
      <c r="P8002" s="12">
        <v>9</v>
      </c>
      <c r="Q8002" s="12">
        <v>1990</v>
      </c>
      <c r="R8002" s="12">
        <v>8</v>
      </c>
      <c r="S8002" s="29">
        <v>12</v>
      </c>
      <c r="T8002" s="29">
        <v>24</v>
      </c>
      <c r="U8002" s="29">
        <v>8</v>
      </c>
      <c r="V8002" s="29" t="s">
        <v>53</v>
      </c>
      <c r="W8002" s="29">
        <v>1440</v>
      </c>
      <c r="X8002" s="29">
        <v>3</v>
      </c>
      <c r="Y8002" t="s">
        <v>48</v>
      </c>
      <c r="Z8002" t="s">
        <v>83</v>
      </c>
      <c r="AA8002" t="s">
        <v>128</v>
      </c>
      <c r="AB8002">
        <v>3</v>
      </c>
      <c r="AC8002" s="29" t="s">
        <v>1521</v>
      </c>
      <c r="AD8002" s="29" t="s">
        <v>1666</v>
      </c>
    </row>
    <row r="8003" spans="1:30" ht="15" customHeight="1" x14ac:dyDescent="0.3">
      <c r="A8003" s="29">
        <v>70</v>
      </c>
      <c r="B8003" s="29" t="s">
        <v>35</v>
      </c>
      <c r="C8003" t="s">
        <v>1272</v>
      </c>
      <c r="D8003" s="34" t="s">
        <v>245</v>
      </c>
      <c r="E8003" s="29">
        <v>1996</v>
      </c>
      <c r="F8003" s="33" t="s">
        <v>1303</v>
      </c>
      <c r="G8003" s="33" t="s">
        <v>1305</v>
      </c>
      <c r="H8003" s="31" t="s">
        <v>1348</v>
      </c>
      <c r="I8003" s="39">
        <v>-2.41</v>
      </c>
      <c r="J8003" s="40">
        <v>-59.8675</v>
      </c>
      <c r="K8003" s="5" t="s">
        <v>109</v>
      </c>
      <c r="L8003" s="41" t="s">
        <v>110</v>
      </c>
      <c r="M8003" s="41" t="s">
        <v>576</v>
      </c>
      <c r="N8003" s="41" t="s">
        <v>1267</v>
      </c>
      <c r="O8003" s="12">
        <v>1989</v>
      </c>
      <c r="P8003" s="12">
        <v>9</v>
      </c>
      <c r="Q8003" s="12">
        <v>1990</v>
      </c>
      <c r="R8003" s="12">
        <v>8</v>
      </c>
      <c r="S8003" s="29">
        <v>12</v>
      </c>
      <c r="T8003" s="29">
        <v>24</v>
      </c>
      <c r="U8003" s="29">
        <v>8</v>
      </c>
      <c r="V8003" s="29" t="s">
        <v>53</v>
      </c>
      <c r="W8003" s="29">
        <v>1440</v>
      </c>
      <c r="X8003" s="29">
        <v>3</v>
      </c>
      <c r="Y8003" t="s">
        <v>48</v>
      </c>
      <c r="Z8003" t="s">
        <v>83</v>
      </c>
      <c r="AA8003" t="s">
        <v>911</v>
      </c>
      <c r="AB8003">
        <v>14</v>
      </c>
      <c r="AC8003" s="29" t="s">
        <v>1521</v>
      </c>
      <c r="AD8003" s="29" t="s">
        <v>1666</v>
      </c>
    </row>
    <row r="8004" spans="1:30" ht="15" customHeight="1" x14ac:dyDescent="0.3">
      <c r="A8004" s="29">
        <v>70</v>
      </c>
      <c r="B8004" s="29" t="s">
        <v>35</v>
      </c>
      <c r="C8004" t="s">
        <v>1272</v>
      </c>
      <c r="D8004" s="34" t="s">
        <v>245</v>
      </c>
      <c r="E8004" s="29">
        <v>1996</v>
      </c>
      <c r="F8004" s="33" t="s">
        <v>1303</v>
      </c>
      <c r="G8004" s="33" t="s">
        <v>1305</v>
      </c>
      <c r="H8004" s="31" t="s">
        <v>1348</v>
      </c>
      <c r="I8004" s="39">
        <v>-2.41</v>
      </c>
      <c r="J8004" s="40">
        <v>-59.8675</v>
      </c>
      <c r="K8004" s="5" t="s">
        <v>109</v>
      </c>
      <c r="L8004" s="41" t="s">
        <v>110</v>
      </c>
      <c r="M8004" s="41" t="s">
        <v>576</v>
      </c>
      <c r="N8004" s="41" t="s">
        <v>1267</v>
      </c>
      <c r="O8004" s="12">
        <v>1989</v>
      </c>
      <c r="P8004" s="12">
        <v>9</v>
      </c>
      <c r="Q8004" s="12">
        <v>1990</v>
      </c>
      <c r="R8004" s="12">
        <v>8</v>
      </c>
      <c r="S8004" s="29">
        <v>12</v>
      </c>
      <c r="T8004" s="29">
        <v>24</v>
      </c>
      <c r="U8004" s="29">
        <v>8</v>
      </c>
      <c r="V8004" s="29" t="s">
        <v>53</v>
      </c>
      <c r="W8004" s="29">
        <v>1440</v>
      </c>
      <c r="X8004" s="29">
        <v>3</v>
      </c>
      <c r="Y8004" t="s">
        <v>48</v>
      </c>
      <c r="Z8004" t="s">
        <v>83</v>
      </c>
      <c r="AA8004" t="s">
        <v>84</v>
      </c>
      <c r="AB8004">
        <v>1</v>
      </c>
      <c r="AC8004" s="29" t="s">
        <v>1521</v>
      </c>
      <c r="AD8004" s="29" t="s">
        <v>1666</v>
      </c>
    </row>
    <row r="8005" spans="1:30" ht="15" customHeight="1" x14ac:dyDescent="0.3">
      <c r="A8005" s="29">
        <v>70</v>
      </c>
      <c r="B8005" s="29" t="s">
        <v>35</v>
      </c>
      <c r="C8005" t="s">
        <v>1272</v>
      </c>
      <c r="D8005" s="34" t="s">
        <v>245</v>
      </c>
      <c r="E8005" s="29">
        <v>1996</v>
      </c>
      <c r="F8005" s="33" t="s">
        <v>1303</v>
      </c>
      <c r="G8005" s="33" t="s">
        <v>1305</v>
      </c>
      <c r="H8005" s="31" t="s">
        <v>1348</v>
      </c>
      <c r="I8005" s="39">
        <v>-2.41</v>
      </c>
      <c r="J8005" s="40">
        <v>-59.8675</v>
      </c>
      <c r="K8005" s="5" t="s">
        <v>109</v>
      </c>
      <c r="L8005" s="41" t="s">
        <v>110</v>
      </c>
      <c r="M8005" s="41" t="s">
        <v>576</v>
      </c>
      <c r="N8005" s="41" t="s">
        <v>1267</v>
      </c>
      <c r="O8005" s="12">
        <v>1989</v>
      </c>
      <c r="P8005" s="12">
        <v>9</v>
      </c>
      <c r="Q8005" s="12">
        <v>1990</v>
      </c>
      <c r="R8005" s="12">
        <v>8</v>
      </c>
      <c r="S8005" s="29">
        <v>12</v>
      </c>
      <c r="T8005" s="29">
        <v>24</v>
      </c>
      <c r="U8005" s="29">
        <v>8</v>
      </c>
      <c r="V8005" s="29" t="s">
        <v>53</v>
      </c>
      <c r="W8005" s="29">
        <v>1440</v>
      </c>
      <c r="X8005" s="29">
        <v>3</v>
      </c>
      <c r="Y8005" t="s">
        <v>48</v>
      </c>
      <c r="Z8005" t="s">
        <v>83</v>
      </c>
      <c r="AA8005" t="s">
        <v>902</v>
      </c>
      <c r="AB8005">
        <v>8</v>
      </c>
      <c r="AC8005" s="29" t="s">
        <v>1521</v>
      </c>
      <c r="AD8005" s="29" t="s">
        <v>1666</v>
      </c>
    </row>
    <row r="8006" spans="1:30" ht="15" customHeight="1" x14ac:dyDescent="0.3">
      <c r="A8006" s="29">
        <v>70</v>
      </c>
      <c r="B8006" s="29" t="s">
        <v>35</v>
      </c>
      <c r="C8006" t="s">
        <v>1272</v>
      </c>
      <c r="D8006" s="34" t="s">
        <v>245</v>
      </c>
      <c r="E8006" s="29">
        <v>1996</v>
      </c>
      <c r="F8006" s="33" t="s">
        <v>1303</v>
      </c>
      <c r="G8006" s="33" t="s">
        <v>1305</v>
      </c>
      <c r="H8006" s="31" t="s">
        <v>1348</v>
      </c>
      <c r="I8006" s="39">
        <v>-2.41</v>
      </c>
      <c r="J8006" s="40">
        <v>-59.8675</v>
      </c>
      <c r="K8006" s="5" t="s">
        <v>109</v>
      </c>
      <c r="L8006" s="41" t="s">
        <v>110</v>
      </c>
      <c r="M8006" s="41" t="s">
        <v>576</v>
      </c>
      <c r="N8006" s="41" t="s">
        <v>1267</v>
      </c>
      <c r="O8006" s="12">
        <v>1989</v>
      </c>
      <c r="P8006" s="12">
        <v>9</v>
      </c>
      <c r="Q8006" s="12">
        <v>1990</v>
      </c>
      <c r="R8006" s="12">
        <v>8</v>
      </c>
      <c r="S8006" s="29">
        <v>12</v>
      </c>
      <c r="T8006" s="29">
        <v>24</v>
      </c>
      <c r="U8006" s="29">
        <v>8</v>
      </c>
      <c r="V8006" s="29" t="s">
        <v>53</v>
      </c>
      <c r="W8006" s="29">
        <v>1440</v>
      </c>
      <c r="X8006" s="29">
        <v>3</v>
      </c>
      <c r="Y8006" t="s">
        <v>48</v>
      </c>
      <c r="Z8006" t="s">
        <v>49</v>
      </c>
      <c r="AA8006" t="s">
        <v>490</v>
      </c>
      <c r="AB8006">
        <v>2</v>
      </c>
      <c r="AC8006" s="29" t="s">
        <v>1521</v>
      </c>
      <c r="AD8006" s="29" t="s">
        <v>1666</v>
      </c>
    </row>
    <row r="8007" spans="1:30" ht="15" customHeight="1" x14ac:dyDescent="0.3">
      <c r="A8007" s="29">
        <v>70</v>
      </c>
      <c r="B8007" s="29" t="s">
        <v>35</v>
      </c>
      <c r="C8007" t="s">
        <v>1272</v>
      </c>
      <c r="D8007" s="34" t="s">
        <v>245</v>
      </c>
      <c r="E8007" s="29">
        <v>1996</v>
      </c>
      <c r="F8007" s="33" t="s">
        <v>1303</v>
      </c>
      <c r="G8007" s="33" t="s">
        <v>1305</v>
      </c>
      <c r="H8007" s="31" t="s">
        <v>1348</v>
      </c>
      <c r="I8007" s="39">
        <v>-2.41</v>
      </c>
      <c r="J8007" s="40">
        <v>-59.8675</v>
      </c>
      <c r="K8007" s="5" t="s">
        <v>109</v>
      </c>
      <c r="L8007" s="41" t="s">
        <v>110</v>
      </c>
      <c r="M8007" s="41" t="s">
        <v>576</v>
      </c>
      <c r="N8007" s="41" t="s">
        <v>1267</v>
      </c>
      <c r="O8007" s="12">
        <v>1989</v>
      </c>
      <c r="P8007" s="12">
        <v>9</v>
      </c>
      <c r="Q8007" s="12">
        <v>1990</v>
      </c>
      <c r="R8007" s="12">
        <v>8</v>
      </c>
      <c r="S8007" s="29">
        <v>12</v>
      </c>
      <c r="T8007" s="29">
        <v>24</v>
      </c>
      <c r="U8007" s="29">
        <v>8</v>
      </c>
      <c r="V8007" s="29" t="s">
        <v>53</v>
      </c>
      <c r="W8007" s="29">
        <v>1440</v>
      </c>
      <c r="X8007" s="29">
        <v>3</v>
      </c>
      <c r="Y8007" t="s">
        <v>48</v>
      </c>
      <c r="Z8007" t="s">
        <v>49</v>
      </c>
      <c r="AA8007" t="s">
        <v>483</v>
      </c>
      <c r="AB8007">
        <v>4</v>
      </c>
      <c r="AC8007" s="29" t="s">
        <v>1521</v>
      </c>
      <c r="AD8007" s="29" t="s">
        <v>1666</v>
      </c>
    </row>
    <row r="8008" spans="1:30" ht="15" customHeight="1" x14ac:dyDescent="0.3">
      <c r="A8008" s="29">
        <v>70</v>
      </c>
      <c r="B8008" s="29" t="s">
        <v>35</v>
      </c>
      <c r="C8008" t="s">
        <v>1272</v>
      </c>
      <c r="D8008" s="34" t="s">
        <v>245</v>
      </c>
      <c r="E8008" s="29">
        <v>1996</v>
      </c>
      <c r="F8008" s="33" t="s">
        <v>1303</v>
      </c>
      <c r="G8008" s="33" t="s">
        <v>1305</v>
      </c>
      <c r="H8008" s="31" t="s">
        <v>1348</v>
      </c>
      <c r="I8008" s="39">
        <v>-2.41</v>
      </c>
      <c r="J8008" s="40">
        <v>-59.8675</v>
      </c>
      <c r="K8008" s="5" t="s">
        <v>109</v>
      </c>
      <c r="L8008" s="41" t="s">
        <v>110</v>
      </c>
      <c r="M8008" s="41" t="s">
        <v>576</v>
      </c>
      <c r="N8008" s="41" t="s">
        <v>1267</v>
      </c>
      <c r="O8008" s="12">
        <v>1989</v>
      </c>
      <c r="P8008" s="12">
        <v>9</v>
      </c>
      <c r="Q8008" s="12">
        <v>1990</v>
      </c>
      <c r="R8008" s="12">
        <v>8</v>
      </c>
      <c r="S8008" s="29">
        <v>12</v>
      </c>
      <c r="T8008" s="29">
        <v>24</v>
      </c>
      <c r="U8008" s="29">
        <v>8</v>
      </c>
      <c r="V8008" s="29" t="s">
        <v>53</v>
      </c>
      <c r="W8008" s="29">
        <v>1440</v>
      </c>
      <c r="X8008" s="29">
        <v>3</v>
      </c>
      <c r="Y8008" t="s">
        <v>48</v>
      </c>
      <c r="Z8008" t="s">
        <v>49</v>
      </c>
      <c r="AA8008" t="s">
        <v>1173</v>
      </c>
      <c r="AB8008">
        <v>0</v>
      </c>
      <c r="AC8008" s="29" t="s">
        <v>1521</v>
      </c>
      <c r="AD8008" s="29" t="s">
        <v>1666</v>
      </c>
    </row>
    <row r="8009" spans="1:30" ht="15" customHeight="1" x14ac:dyDescent="0.3">
      <c r="A8009" s="29">
        <v>70</v>
      </c>
      <c r="B8009" s="29" t="s">
        <v>35</v>
      </c>
      <c r="C8009" t="s">
        <v>1272</v>
      </c>
      <c r="D8009" s="34" t="s">
        <v>245</v>
      </c>
      <c r="E8009" s="29">
        <v>1996</v>
      </c>
      <c r="F8009" s="33" t="s">
        <v>1303</v>
      </c>
      <c r="G8009" s="33" t="s">
        <v>1305</v>
      </c>
      <c r="H8009" s="31" t="s">
        <v>1348</v>
      </c>
      <c r="I8009" s="39">
        <v>-2.41</v>
      </c>
      <c r="J8009" s="40">
        <v>-59.8675</v>
      </c>
      <c r="K8009" s="5" t="s">
        <v>109</v>
      </c>
      <c r="L8009" s="41" t="s">
        <v>110</v>
      </c>
      <c r="M8009" s="41" t="s">
        <v>576</v>
      </c>
      <c r="N8009" s="41" t="s">
        <v>1267</v>
      </c>
      <c r="O8009" s="12">
        <v>1989</v>
      </c>
      <c r="P8009" s="12">
        <v>9</v>
      </c>
      <c r="Q8009" s="12">
        <v>1990</v>
      </c>
      <c r="R8009" s="12">
        <v>8</v>
      </c>
      <c r="S8009" s="29">
        <v>12</v>
      </c>
      <c r="T8009" s="29">
        <v>24</v>
      </c>
      <c r="U8009" s="29">
        <v>8</v>
      </c>
      <c r="V8009" s="29" t="s">
        <v>53</v>
      </c>
      <c r="W8009" s="29">
        <v>1440</v>
      </c>
      <c r="X8009" s="29">
        <v>3</v>
      </c>
      <c r="Y8009" t="s">
        <v>48</v>
      </c>
      <c r="Z8009" t="s">
        <v>90</v>
      </c>
      <c r="AA8009" t="s">
        <v>666</v>
      </c>
      <c r="AB8009">
        <v>15</v>
      </c>
      <c r="AC8009" s="29" t="s">
        <v>1521</v>
      </c>
      <c r="AD8009" s="29" t="s">
        <v>1666</v>
      </c>
    </row>
    <row r="8010" spans="1:30" ht="15" customHeight="1" x14ac:dyDescent="0.3">
      <c r="A8010" s="29">
        <v>70</v>
      </c>
      <c r="B8010" s="29" t="s">
        <v>35</v>
      </c>
      <c r="C8010" t="s">
        <v>1272</v>
      </c>
      <c r="D8010" s="34" t="s">
        <v>245</v>
      </c>
      <c r="E8010" s="29">
        <v>1996</v>
      </c>
      <c r="F8010" s="33" t="s">
        <v>1303</v>
      </c>
      <c r="G8010" s="33" t="s">
        <v>1305</v>
      </c>
      <c r="H8010" s="31" t="s">
        <v>1348</v>
      </c>
      <c r="I8010" s="39">
        <v>-2.41</v>
      </c>
      <c r="J8010" s="40">
        <v>-59.8675</v>
      </c>
      <c r="K8010" s="5" t="s">
        <v>109</v>
      </c>
      <c r="L8010" s="41" t="s">
        <v>110</v>
      </c>
      <c r="M8010" s="41" t="s">
        <v>576</v>
      </c>
      <c r="N8010" s="41" t="s">
        <v>1267</v>
      </c>
      <c r="O8010" s="12">
        <v>1989</v>
      </c>
      <c r="P8010" s="12">
        <v>9</v>
      </c>
      <c r="Q8010" s="12">
        <v>1990</v>
      </c>
      <c r="R8010" s="12">
        <v>8</v>
      </c>
      <c r="S8010" s="29">
        <v>12</v>
      </c>
      <c r="T8010" s="29">
        <v>24</v>
      </c>
      <c r="U8010" s="29">
        <v>8</v>
      </c>
      <c r="V8010" s="29" t="s">
        <v>53</v>
      </c>
      <c r="W8010" s="29">
        <v>1440</v>
      </c>
      <c r="X8010" s="29">
        <v>3</v>
      </c>
      <c r="Y8010" t="s">
        <v>48</v>
      </c>
      <c r="Z8010" t="s">
        <v>90</v>
      </c>
      <c r="AA8010" t="s">
        <v>91</v>
      </c>
      <c r="AB8010">
        <v>0</v>
      </c>
      <c r="AC8010" s="29" t="s">
        <v>1521</v>
      </c>
      <c r="AD8010" s="29" t="s">
        <v>1666</v>
      </c>
    </row>
    <row r="8011" spans="1:30" ht="15" customHeight="1" x14ac:dyDescent="0.3">
      <c r="A8011" s="29">
        <v>70</v>
      </c>
      <c r="B8011" s="29" t="s">
        <v>35</v>
      </c>
      <c r="C8011" t="s">
        <v>1272</v>
      </c>
      <c r="D8011" s="34" t="s">
        <v>245</v>
      </c>
      <c r="E8011" s="29">
        <v>1996</v>
      </c>
      <c r="F8011" s="33" t="s">
        <v>1303</v>
      </c>
      <c r="G8011" s="33" t="s">
        <v>1305</v>
      </c>
      <c r="H8011" s="31" t="s">
        <v>1348</v>
      </c>
      <c r="I8011" s="39">
        <v>-2.41</v>
      </c>
      <c r="J8011" s="40">
        <v>-59.8675</v>
      </c>
      <c r="K8011" s="5" t="s">
        <v>109</v>
      </c>
      <c r="L8011" s="41" t="s">
        <v>110</v>
      </c>
      <c r="M8011" s="41" t="s">
        <v>576</v>
      </c>
      <c r="N8011" s="41" t="s">
        <v>1267</v>
      </c>
      <c r="O8011" s="12">
        <v>1989</v>
      </c>
      <c r="P8011" s="12">
        <v>9</v>
      </c>
      <c r="Q8011" s="12">
        <v>1990</v>
      </c>
      <c r="R8011" s="12">
        <v>8</v>
      </c>
      <c r="S8011" s="29">
        <v>12</v>
      </c>
      <c r="T8011" s="29">
        <v>24</v>
      </c>
      <c r="U8011" s="29">
        <v>8</v>
      </c>
      <c r="V8011" s="29" t="s">
        <v>53</v>
      </c>
      <c r="W8011" s="29">
        <v>1440</v>
      </c>
      <c r="X8011" s="29">
        <v>3</v>
      </c>
      <c r="Y8011" t="s">
        <v>48</v>
      </c>
      <c r="Z8011" t="s">
        <v>90</v>
      </c>
      <c r="AA8011" s="38" t="s">
        <v>1118</v>
      </c>
      <c r="AB8011">
        <v>0</v>
      </c>
      <c r="AC8011" s="29" t="s">
        <v>1521</v>
      </c>
      <c r="AD8011" s="29" t="s">
        <v>1666</v>
      </c>
    </row>
    <row r="8012" spans="1:30" ht="15" customHeight="1" x14ac:dyDescent="0.3">
      <c r="A8012" s="29">
        <v>70</v>
      </c>
      <c r="B8012" s="32" t="s">
        <v>35</v>
      </c>
      <c r="C8012" t="s">
        <v>1272</v>
      </c>
      <c r="D8012" s="34" t="s">
        <v>245</v>
      </c>
      <c r="E8012" s="29">
        <v>1996</v>
      </c>
      <c r="F8012" s="33" t="s">
        <v>1266</v>
      </c>
      <c r="G8012" s="33" t="s">
        <v>1306</v>
      </c>
      <c r="H8012" s="42" t="s">
        <v>1349</v>
      </c>
      <c r="I8012" s="39">
        <v>-2.41</v>
      </c>
      <c r="J8012" s="40">
        <v>-59.8675</v>
      </c>
      <c r="K8012" s="5" t="s">
        <v>109</v>
      </c>
      <c r="L8012" s="41" t="s">
        <v>110</v>
      </c>
      <c r="M8012" s="41" t="s">
        <v>576</v>
      </c>
      <c r="N8012" s="41" t="s">
        <v>1267</v>
      </c>
      <c r="O8012">
        <v>1989</v>
      </c>
      <c r="P8012">
        <v>9</v>
      </c>
      <c r="Q8012">
        <v>1990</v>
      </c>
      <c r="R8012" s="41">
        <v>8</v>
      </c>
      <c r="S8012" s="29">
        <v>12</v>
      </c>
      <c r="T8012" s="29">
        <v>24</v>
      </c>
      <c r="U8012" s="29">
        <v>8</v>
      </c>
      <c r="V8012" s="29" t="s">
        <v>53</v>
      </c>
      <c r="W8012" s="29">
        <v>1440</v>
      </c>
      <c r="X8012" s="52">
        <v>3</v>
      </c>
      <c r="Y8012" t="s">
        <v>48</v>
      </c>
      <c r="Z8012" t="s">
        <v>55</v>
      </c>
      <c r="AA8012" t="s">
        <v>1054</v>
      </c>
      <c r="AB8012">
        <v>2</v>
      </c>
      <c r="AC8012" s="29" t="s">
        <v>1521</v>
      </c>
      <c r="AD8012" s="29" t="s">
        <v>1666</v>
      </c>
    </row>
    <row r="8013" spans="1:30" ht="15" customHeight="1" x14ac:dyDescent="0.3">
      <c r="A8013" s="29">
        <v>70</v>
      </c>
      <c r="B8013" s="29" t="s">
        <v>35</v>
      </c>
      <c r="C8013" t="s">
        <v>1272</v>
      </c>
      <c r="D8013" s="34" t="s">
        <v>245</v>
      </c>
      <c r="E8013" s="29">
        <v>1996</v>
      </c>
      <c r="F8013" s="33" t="s">
        <v>1303</v>
      </c>
      <c r="G8013" s="33" t="s">
        <v>1306</v>
      </c>
      <c r="H8013" s="31" t="s">
        <v>1349</v>
      </c>
      <c r="I8013" s="39">
        <v>-2.41</v>
      </c>
      <c r="J8013" s="40">
        <v>-59.8675</v>
      </c>
      <c r="K8013" s="5" t="s">
        <v>109</v>
      </c>
      <c r="L8013" s="41" t="s">
        <v>110</v>
      </c>
      <c r="M8013" s="41" t="s">
        <v>576</v>
      </c>
      <c r="N8013" s="41" t="s">
        <v>1267</v>
      </c>
      <c r="O8013" s="12">
        <v>1989</v>
      </c>
      <c r="P8013" s="12">
        <v>9</v>
      </c>
      <c r="Q8013" s="12">
        <v>1990</v>
      </c>
      <c r="R8013" s="12">
        <v>8</v>
      </c>
      <c r="S8013" s="29">
        <v>12</v>
      </c>
      <c r="T8013" s="29">
        <v>24</v>
      </c>
      <c r="U8013" s="29">
        <v>8</v>
      </c>
      <c r="V8013" s="29" t="s">
        <v>53</v>
      </c>
      <c r="W8013" s="29">
        <v>1440</v>
      </c>
      <c r="X8013" s="29">
        <v>3</v>
      </c>
      <c r="Y8013" t="s">
        <v>48</v>
      </c>
      <c r="Z8013" t="s">
        <v>55</v>
      </c>
      <c r="AA8013" t="s">
        <v>890</v>
      </c>
      <c r="AB8013">
        <v>40</v>
      </c>
      <c r="AC8013" s="29" t="s">
        <v>1521</v>
      </c>
      <c r="AD8013" s="29" t="s">
        <v>1666</v>
      </c>
    </row>
    <row r="8014" spans="1:30" ht="15" customHeight="1" x14ac:dyDescent="0.3">
      <c r="A8014" s="29">
        <v>70</v>
      </c>
      <c r="B8014" s="29" t="s">
        <v>35</v>
      </c>
      <c r="C8014" t="s">
        <v>1272</v>
      </c>
      <c r="D8014" s="34" t="s">
        <v>245</v>
      </c>
      <c r="E8014" s="29">
        <v>1996</v>
      </c>
      <c r="F8014" s="33" t="s">
        <v>1303</v>
      </c>
      <c r="G8014" s="33" t="s">
        <v>1306</v>
      </c>
      <c r="H8014" s="31" t="s">
        <v>1349</v>
      </c>
      <c r="I8014" s="39">
        <v>-2.41</v>
      </c>
      <c r="J8014" s="40">
        <v>-59.8675</v>
      </c>
      <c r="K8014" s="5" t="s">
        <v>109</v>
      </c>
      <c r="L8014" s="41" t="s">
        <v>110</v>
      </c>
      <c r="M8014" s="41" t="s">
        <v>576</v>
      </c>
      <c r="N8014" s="41" t="s">
        <v>1267</v>
      </c>
      <c r="O8014" s="12">
        <v>1989</v>
      </c>
      <c r="P8014" s="12">
        <v>9</v>
      </c>
      <c r="Q8014" s="12">
        <v>1990</v>
      </c>
      <c r="R8014" s="12">
        <v>8</v>
      </c>
      <c r="S8014" s="29">
        <v>12</v>
      </c>
      <c r="T8014" s="29">
        <v>24</v>
      </c>
      <c r="U8014" s="29">
        <v>8</v>
      </c>
      <c r="V8014" s="29" t="s">
        <v>53</v>
      </c>
      <c r="W8014" s="29">
        <v>1440</v>
      </c>
      <c r="X8014" s="29">
        <v>3</v>
      </c>
      <c r="Y8014" t="s">
        <v>48</v>
      </c>
      <c r="Z8014" t="s">
        <v>55</v>
      </c>
      <c r="AA8014" t="s">
        <v>496</v>
      </c>
      <c r="AB8014">
        <v>55</v>
      </c>
      <c r="AC8014" s="29" t="s">
        <v>1521</v>
      </c>
      <c r="AD8014" s="29" t="s">
        <v>1666</v>
      </c>
    </row>
    <row r="8015" spans="1:30" ht="15" customHeight="1" x14ac:dyDescent="0.3">
      <c r="A8015" s="29">
        <v>70</v>
      </c>
      <c r="B8015" s="29" t="s">
        <v>35</v>
      </c>
      <c r="C8015" t="s">
        <v>1272</v>
      </c>
      <c r="D8015" s="34" t="s">
        <v>245</v>
      </c>
      <c r="E8015" s="29">
        <v>1996</v>
      </c>
      <c r="F8015" s="33" t="s">
        <v>1303</v>
      </c>
      <c r="G8015" s="33" t="s">
        <v>1306</v>
      </c>
      <c r="H8015" s="31" t="s">
        <v>1349</v>
      </c>
      <c r="I8015" s="39">
        <v>-2.41</v>
      </c>
      <c r="J8015" s="40">
        <v>-59.8675</v>
      </c>
      <c r="K8015" s="5" t="s">
        <v>109</v>
      </c>
      <c r="L8015" s="41" t="s">
        <v>110</v>
      </c>
      <c r="M8015" s="41" t="s">
        <v>576</v>
      </c>
      <c r="N8015" s="41" t="s">
        <v>1267</v>
      </c>
      <c r="O8015" s="12">
        <v>1989</v>
      </c>
      <c r="P8015" s="12">
        <v>9</v>
      </c>
      <c r="Q8015" s="12">
        <v>1990</v>
      </c>
      <c r="R8015" s="12">
        <v>8</v>
      </c>
      <c r="S8015" s="29">
        <v>12</v>
      </c>
      <c r="T8015" s="29">
        <v>24</v>
      </c>
      <c r="U8015" s="29">
        <v>8</v>
      </c>
      <c r="V8015" s="29" t="s">
        <v>53</v>
      </c>
      <c r="W8015" s="29">
        <v>1440</v>
      </c>
      <c r="X8015" s="29">
        <v>3</v>
      </c>
      <c r="Y8015" t="s">
        <v>48</v>
      </c>
      <c r="Z8015" t="s">
        <v>55</v>
      </c>
      <c r="AA8015" t="s">
        <v>860</v>
      </c>
      <c r="AB8015">
        <v>0</v>
      </c>
      <c r="AC8015" s="29" t="s">
        <v>1521</v>
      </c>
      <c r="AD8015" s="29" t="s">
        <v>1666</v>
      </c>
    </row>
    <row r="8016" spans="1:30" ht="15" customHeight="1" x14ac:dyDescent="0.3">
      <c r="A8016" s="29">
        <v>70</v>
      </c>
      <c r="B8016" s="29" t="s">
        <v>35</v>
      </c>
      <c r="C8016" t="s">
        <v>1272</v>
      </c>
      <c r="D8016" s="34" t="s">
        <v>245</v>
      </c>
      <c r="E8016" s="29">
        <v>1996</v>
      </c>
      <c r="F8016" s="33" t="s">
        <v>1303</v>
      </c>
      <c r="G8016" s="33" t="s">
        <v>1306</v>
      </c>
      <c r="H8016" s="31" t="s">
        <v>1349</v>
      </c>
      <c r="I8016" s="39">
        <v>-2.41</v>
      </c>
      <c r="J8016" s="40">
        <v>-59.8675</v>
      </c>
      <c r="K8016" s="5" t="s">
        <v>109</v>
      </c>
      <c r="L8016" s="41" t="s">
        <v>110</v>
      </c>
      <c r="M8016" s="41" t="s">
        <v>576</v>
      </c>
      <c r="N8016" s="41" t="s">
        <v>1267</v>
      </c>
      <c r="O8016" s="12">
        <v>1989</v>
      </c>
      <c r="P8016" s="12">
        <v>9</v>
      </c>
      <c r="Q8016" s="12">
        <v>1990</v>
      </c>
      <c r="R8016" s="12">
        <v>8</v>
      </c>
      <c r="S8016" s="29">
        <v>12</v>
      </c>
      <c r="T8016" s="29">
        <v>24</v>
      </c>
      <c r="U8016" s="29">
        <v>8</v>
      </c>
      <c r="V8016" s="29" t="s">
        <v>53</v>
      </c>
      <c r="W8016" s="29">
        <v>1440</v>
      </c>
      <c r="X8016" s="29">
        <v>3</v>
      </c>
      <c r="Y8016" t="s">
        <v>48</v>
      </c>
      <c r="Z8016" t="s">
        <v>55</v>
      </c>
      <c r="AA8016" t="s">
        <v>503</v>
      </c>
      <c r="AB8016">
        <v>83</v>
      </c>
      <c r="AC8016" s="29" t="s">
        <v>1521</v>
      </c>
      <c r="AD8016" s="29" t="s">
        <v>1666</v>
      </c>
    </row>
    <row r="8017" spans="1:30" ht="15" customHeight="1" x14ac:dyDescent="0.3">
      <c r="A8017" s="29">
        <v>70</v>
      </c>
      <c r="B8017" s="29" t="s">
        <v>35</v>
      </c>
      <c r="C8017" t="s">
        <v>1272</v>
      </c>
      <c r="D8017" s="34" t="s">
        <v>245</v>
      </c>
      <c r="E8017" s="29">
        <v>1996</v>
      </c>
      <c r="F8017" s="33" t="s">
        <v>1303</v>
      </c>
      <c r="G8017" s="33" t="s">
        <v>1306</v>
      </c>
      <c r="H8017" s="31" t="s">
        <v>1349</v>
      </c>
      <c r="I8017" s="39">
        <v>-2.41</v>
      </c>
      <c r="J8017" s="40">
        <v>-59.8675</v>
      </c>
      <c r="K8017" s="5" t="s">
        <v>109</v>
      </c>
      <c r="L8017" s="41" t="s">
        <v>110</v>
      </c>
      <c r="M8017" s="41" t="s">
        <v>576</v>
      </c>
      <c r="N8017" s="41" t="s">
        <v>1267</v>
      </c>
      <c r="O8017" s="12">
        <v>1989</v>
      </c>
      <c r="P8017" s="12">
        <v>9</v>
      </c>
      <c r="Q8017" s="12">
        <v>1990</v>
      </c>
      <c r="R8017" s="12">
        <v>8</v>
      </c>
      <c r="S8017" s="29">
        <v>12</v>
      </c>
      <c r="T8017" s="29">
        <v>24</v>
      </c>
      <c r="U8017" s="29">
        <v>8</v>
      </c>
      <c r="V8017" s="29" t="s">
        <v>53</v>
      </c>
      <c r="W8017" s="29">
        <v>1440</v>
      </c>
      <c r="X8017" s="29">
        <v>3</v>
      </c>
      <c r="Y8017" t="s">
        <v>48</v>
      </c>
      <c r="Z8017" t="s">
        <v>55</v>
      </c>
      <c r="AA8017" t="s">
        <v>861</v>
      </c>
      <c r="AB8017">
        <v>0</v>
      </c>
      <c r="AC8017" s="29" t="s">
        <v>1521</v>
      </c>
      <c r="AD8017" s="29" t="s">
        <v>1666</v>
      </c>
    </row>
    <row r="8018" spans="1:30" ht="15" customHeight="1" x14ac:dyDescent="0.3">
      <c r="A8018" s="29">
        <v>70</v>
      </c>
      <c r="B8018" s="29" t="s">
        <v>35</v>
      </c>
      <c r="C8018" t="s">
        <v>1272</v>
      </c>
      <c r="D8018" s="34" t="s">
        <v>245</v>
      </c>
      <c r="E8018" s="29">
        <v>1996</v>
      </c>
      <c r="F8018" s="33" t="s">
        <v>1303</v>
      </c>
      <c r="G8018" s="33" t="s">
        <v>1306</v>
      </c>
      <c r="H8018" s="31" t="s">
        <v>1349</v>
      </c>
      <c r="I8018" s="39">
        <v>-2.41</v>
      </c>
      <c r="J8018" s="40">
        <v>-59.8675</v>
      </c>
      <c r="K8018" s="5" t="s">
        <v>109</v>
      </c>
      <c r="L8018" s="41" t="s">
        <v>110</v>
      </c>
      <c r="M8018" s="41" t="s">
        <v>576</v>
      </c>
      <c r="N8018" s="41" t="s">
        <v>1267</v>
      </c>
      <c r="O8018" s="12">
        <v>1989</v>
      </c>
      <c r="P8018" s="12">
        <v>9</v>
      </c>
      <c r="Q8018" s="12">
        <v>1990</v>
      </c>
      <c r="R8018" s="12">
        <v>8</v>
      </c>
      <c r="S8018" s="29">
        <v>12</v>
      </c>
      <c r="T8018" s="29">
        <v>24</v>
      </c>
      <c r="U8018" s="29">
        <v>8</v>
      </c>
      <c r="V8018" s="29" t="s">
        <v>53</v>
      </c>
      <c r="W8018" s="29">
        <v>1440</v>
      </c>
      <c r="X8018" s="29">
        <v>3</v>
      </c>
      <c r="Y8018" t="s">
        <v>48</v>
      </c>
      <c r="Z8018" t="s">
        <v>55</v>
      </c>
      <c r="AA8018" t="s">
        <v>895</v>
      </c>
      <c r="AB8018">
        <v>14</v>
      </c>
      <c r="AC8018" s="29" t="s">
        <v>1521</v>
      </c>
      <c r="AD8018" s="29" t="s">
        <v>1666</v>
      </c>
    </row>
    <row r="8019" spans="1:30" ht="15" customHeight="1" x14ac:dyDescent="0.3">
      <c r="A8019" s="29">
        <v>70</v>
      </c>
      <c r="B8019" s="29" t="s">
        <v>35</v>
      </c>
      <c r="C8019" t="s">
        <v>1272</v>
      </c>
      <c r="D8019" s="34" t="s">
        <v>245</v>
      </c>
      <c r="E8019" s="29">
        <v>1996</v>
      </c>
      <c r="F8019" s="33" t="s">
        <v>1303</v>
      </c>
      <c r="G8019" s="33" t="s">
        <v>1306</v>
      </c>
      <c r="H8019" s="31" t="s">
        <v>1349</v>
      </c>
      <c r="I8019" s="39">
        <v>-2.41</v>
      </c>
      <c r="J8019" s="40">
        <v>-59.8675</v>
      </c>
      <c r="K8019" s="5" t="s">
        <v>109</v>
      </c>
      <c r="L8019" s="41" t="s">
        <v>110</v>
      </c>
      <c r="M8019" s="41" t="s">
        <v>576</v>
      </c>
      <c r="N8019" s="41" t="s">
        <v>1267</v>
      </c>
      <c r="O8019" s="12">
        <v>1989</v>
      </c>
      <c r="P8019" s="12">
        <v>9</v>
      </c>
      <c r="Q8019" s="12">
        <v>1990</v>
      </c>
      <c r="R8019" s="12">
        <v>8</v>
      </c>
      <c r="S8019" s="29">
        <v>12</v>
      </c>
      <c r="T8019" s="29">
        <v>24</v>
      </c>
      <c r="U8019" s="29">
        <v>8</v>
      </c>
      <c r="V8019" s="29" t="s">
        <v>53</v>
      </c>
      <c r="W8019" s="29">
        <v>1440</v>
      </c>
      <c r="X8019" s="29">
        <v>3</v>
      </c>
      <c r="Y8019" t="s">
        <v>48</v>
      </c>
      <c r="Z8019" t="s">
        <v>55</v>
      </c>
      <c r="AA8019" t="s">
        <v>1135</v>
      </c>
      <c r="AB8019">
        <v>8</v>
      </c>
      <c r="AC8019" s="29" t="s">
        <v>1521</v>
      </c>
      <c r="AD8019" s="29" t="s">
        <v>1666</v>
      </c>
    </row>
    <row r="8020" spans="1:30" ht="15" customHeight="1" x14ac:dyDescent="0.3">
      <c r="A8020" s="29">
        <v>70</v>
      </c>
      <c r="B8020" s="29" t="s">
        <v>35</v>
      </c>
      <c r="C8020" t="s">
        <v>1272</v>
      </c>
      <c r="D8020" s="34" t="s">
        <v>245</v>
      </c>
      <c r="E8020" s="29">
        <v>1996</v>
      </c>
      <c r="F8020" s="33" t="s">
        <v>1303</v>
      </c>
      <c r="G8020" s="33" t="s">
        <v>1306</v>
      </c>
      <c r="H8020" s="31" t="s">
        <v>1349</v>
      </c>
      <c r="I8020" s="39">
        <v>-2.41</v>
      </c>
      <c r="J8020" s="40">
        <v>-59.8675</v>
      </c>
      <c r="K8020" s="5" t="s">
        <v>109</v>
      </c>
      <c r="L8020" s="41" t="s">
        <v>110</v>
      </c>
      <c r="M8020" s="41" t="s">
        <v>576</v>
      </c>
      <c r="N8020" s="41" t="s">
        <v>1267</v>
      </c>
      <c r="O8020" s="12">
        <v>1989</v>
      </c>
      <c r="P8020" s="12">
        <v>9</v>
      </c>
      <c r="Q8020" s="12">
        <v>1990</v>
      </c>
      <c r="R8020" s="12">
        <v>8</v>
      </c>
      <c r="S8020" s="29">
        <v>12</v>
      </c>
      <c r="T8020" s="29">
        <v>24</v>
      </c>
      <c r="U8020" s="29">
        <v>8</v>
      </c>
      <c r="V8020" s="29" t="s">
        <v>53</v>
      </c>
      <c r="W8020" s="29">
        <v>1440</v>
      </c>
      <c r="X8020" s="29">
        <v>3</v>
      </c>
      <c r="Y8020" t="s">
        <v>48</v>
      </c>
      <c r="Z8020" t="s">
        <v>55</v>
      </c>
      <c r="AA8020" t="s">
        <v>113</v>
      </c>
      <c r="AB8020">
        <v>2</v>
      </c>
      <c r="AC8020" s="29" t="s">
        <v>1521</v>
      </c>
      <c r="AD8020" s="29" t="s">
        <v>1666</v>
      </c>
    </row>
    <row r="8021" spans="1:30" ht="15" customHeight="1" x14ac:dyDescent="0.3">
      <c r="A8021" s="29">
        <v>70</v>
      </c>
      <c r="B8021" s="29" t="s">
        <v>35</v>
      </c>
      <c r="C8021" t="s">
        <v>1272</v>
      </c>
      <c r="D8021" s="34" t="s">
        <v>245</v>
      </c>
      <c r="E8021" s="29">
        <v>1996</v>
      </c>
      <c r="F8021" s="33" t="s">
        <v>1303</v>
      </c>
      <c r="G8021" s="33" t="s">
        <v>1306</v>
      </c>
      <c r="H8021" s="31" t="s">
        <v>1349</v>
      </c>
      <c r="I8021" s="39">
        <v>-2.41</v>
      </c>
      <c r="J8021" s="40">
        <v>-59.8675</v>
      </c>
      <c r="K8021" s="5" t="s">
        <v>109</v>
      </c>
      <c r="L8021" s="41" t="s">
        <v>110</v>
      </c>
      <c r="M8021" s="41" t="s">
        <v>576</v>
      </c>
      <c r="N8021" s="41" t="s">
        <v>1267</v>
      </c>
      <c r="O8021" s="12">
        <v>1989</v>
      </c>
      <c r="P8021" s="12">
        <v>9</v>
      </c>
      <c r="Q8021" s="12">
        <v>1990</v>
      </c>
      <c r="R8021" s="12">
        <v>8</v>
      </c>
      <c r="S8021" s="29">
        <v>12</v>
      </c>
      <c r="T8021" s="29">
        <v>24</v>
      </c>
      <c r="U8021" s="29">
        <v>8</v>
      </c>
      <c r="V8021" s="29" t="s">
        <v>53</v>
      </c>
      <c r="W8021" s="29">
        <v>1440</v>
      </c>
      <c r="X8021" s="29">
        <v>3</v>
      </c>
      <c r="Y8021" t="s">
        <v>48</v>
      </c>
      <c r="Z8021" t="s">
        <v>55</v>
      </c>
      <c r="AA8021" t="s">
        <v>655</v>
      </c>
      <c r="AB8021">
        <v>6</v>
      </c>
      <c r="AC8021" s="29" t="s">
        <v>1521</v>
      </c>
      <c r="AD8021" s="29" t="s">
        <v>1666</v>
      </c>
    </row>
    <row r="8022" spans="1:30" ht="15" customHeight="1" x14ac:dyDescent="0.3">
      <c r="A8022" s="29">
        <v>70</v>
      </c>
      <c r="B8022" s="29" t="s">
        <v>35</v>
      </c>
      <c r="C8022" t="s">
        <v>1272</v>
      </c>
      <c r="D8022" s="34" t="s">
        <v>245</v>
      </c>
      <c r="E8022" s="29">
        <v>1996</v>
      </c>
      <c r="F8022" s="33" t="s">
        <v>1303</v>
      </c>
      <c r="G8022" s="33" t="s">
        <v>1306</v>
      </c>
      <c r="H8022" s="31" t="s">
        <v>1349</v>
      </c>
      <c r="I8022" s="39">
        <v>-2.41</v>
      </c>
      <c r="J8022" s="40">
        <v>-59.8675</v>
      </c>
      <c r="K8022" s="5" t="s">
        <v>109</v>
      </c>
      <c r="L8022" s="41" t="s">
        <v>110</v>
      </c>
      <c r="M8022" s="41" t="s">
        <v>576</v>
      </c>
      <c r="N8022" s="41" t="s">
        <v>1267</v>
      </c>
      <c r="O8022" s="12">
        <v>1989</v>
      </c>
      <c r="P8022" s="12">
        <v>9</v>
      </c>
      <c r="Q8022" s="12">
        <v>1990</v>
      </c>
      <c r="R8022" s="12">
        <v>8</v>
      </c>
      <c r="S8022" s="29">
        <v>12</v>
      </c>
      <c r="T8022" s="29">
        <v>24</v>
      </c>
      <c r="U8022" s="29">
        <v>8</v>
      </c>
      <c r="V8022" s="29" t="s">
        <v>53</v>
      </c>
      <c r="W8022" s="29">
        <v>1440</v>
      </c>
      <c r="X8022" s="29">
        <v>3</v>
      </c>
      <c r="Y8022" t="s">
        <v>48</v>
      </c>
      <c r="Z8022" t="s">
        <v>55</v>
      </c>
      <c r="AA8022" t="s">
        <v>379</v>
      </c>
      <c r="AB8022">
        <v>1</v>
      </c>
      <c r="AC8022" s="29" t="s">
        <v>1521</v>
      </c>
      <c r="AD8022" s="29" t="s">
        <v>1666</v>
      </c>
    </row>
    <row r="8023" spans="1:30" ht="15" customHeight="1" x14ac:dyDescent="0.3">
      <c r="A8023" s="29">
        <v>70</v>
      </c>
      <c r="B8023" s="29" t="s">
        <v>35</v>
      </c>
      <c r="C8023" t="s">
        <v>1272</v>
      </c>
      <c r="D8023" s="34" t="s">
        <v>245</v>
      </c>
      <c r="E8023" s="29">
        <v>1996</v>
      </c>
      <c r="F8023" s="33" t="s">
        <v>1303</v>
      </c>
      <c r="G8023" s="33" t="s">
        <v>1306</v>
      </c>
      <c r="H8023" s="31" t="s">
        <v>1349</v>
      </c>
      <c r="I8023" s="39">
        <v>-2.41</v>
      </c>
      <c r="J8023" s="40">
        <v>-59.8675</v>
      </c>
      <c r="K8023" s="5" t="s">
        <v>109</v>
      </c>
      <c r="L8023" s="41" t="s">
        <v>110</v>
      </c>
      <c r="M8023" s="41" t="s">
        <v>576</v>
      </c>
      <c r="N8023" s="41" t="s">
        <v>1267</v>
      </c>
      <c r="O8023" s="12">
        <v>1989</v>
      </c>
      <c r="P8023" s="12">
        <v>9</v>
      </c>
      <c r="Q8023" s="12">
        <v>1990</v>
      </c>
      <c r="R8023" s="12">
        <v>8</v>
      </c>
      <c r="S8023" s="29">
        <v>12</v>
      </c>
      <c r="T8023" s="29">
        <v>24</v>
      </c>
      <c r="U8023" s="29">
        <v>8</v>
      </c>
      <c r="V8023" s="29" t="s">
        <v>53</v>
      </c>
      <c r="W8023" s="29">
        <v>1440</v>
      </c>
      <c r="X8023" s="29">
        <v>3</v>
      </c>
      <c r="Y8023" t="s">
        <v>48</v>
      </c>
      <c r="Z8023" t="s">
        <v>55</v>
      </c>
      <c r="AA8023" t="s">
        <v>899</v>
      </c>
      <c r="AB8023">
        <v>2</v>
      </c>
      <c r="AC8023" s="29" t="s">
        <v>1521</v>
      </c>
      <c r="AD8023" s="29" t="s">
        <v>1666</v>
      </c>
    </row>
    <row r="8024" spans="1:30" ht="15" customHeight="1" x14ac:dyDescent="0.3">
      <c r="A8024" s="29">
        <v>70</v>
      </c>
      <c r="B8024" s="29" t="s">
        <v>35</v>
      </c>
      <c r="C8024" t="s">
        <v>1272</v>
      </c>
      <c r="D8024" s="34" t="s">
        <v>245</v>
      </c>
      <c r="E8024" s="29">
        <v>1996</v>
      </c>
      <c r="F8024" s="33" t="s">
        <v>1303</v>
      </c>
      <c r="G8024" s="33" t="s">
        <v>1306</v>
      </c>
      <c r="H8024" s="31" t="s">
        <v>1349</v>
      </c>
      <c r="I8024" s="39">
        <v>-2.41</v>
      </c>
      <c r="J8024" s="40">
        <v>-59.8675</v>
      </c>
      <c r="K8024" s="5" t="s">
        <v>109</v>
      </c>
      <c r="L8024" s="41" t="s">
        <v>110</v>
      </c>
      <c r="M8024" s="41" t="s">
        <v>576</v>
      </c>
      <c r="N8024" s="41" t="s">
        <v>1267</v>
      </c>
      <c r="O8024" s="12">
        <v>1989</v>
      </c>
      <c r="P8024" s="12">
        <v>9</v>
      </c>
      <c r="Q8024" s="12">
        <v>1990</v>
      </c>
      <c r="R8024" s="12">
        <v>8</v>
      </c>
      <c r="S8024" s="29">
        <v>12</v>
      </c>
      <c r="T8024" s="29">
        <v>24</v>
      </c>
      <c r="U8024" s="29">
        <v>8</v>
      </c>
      <c r="V8024" s="29" t="s">
        <v>53</v>
      </c>
      <c r="W8024" s="29">
        <v>1440</v>
      </c>
      <c r="X8024" s="29">
        <v>3</v>
      </c>
      <c r="Y8024" t="s">
        <v>48</v>
      </c>
      <c r="Z8024" t="s">
        <v>55</v>
      </c>
      <c r="AA8024" t="s">
        <v>1062</v>
      </c>
      <c r="AB8024">
        <v>1</v>
      </c>
      <c r="AC8024" s="29" t="s">
        <v>1521</v>
      </c>
      <c r="AD8024" s="29" t="s">
        <v>1666</v>
      </c>
    </row>
    <row r="8025" spans="1:30" ht="15" customHeight="1" x14ac:dyDescent="0.3">
      <c r="A8025" s="29">
        <v>70</v>
      </c>
      <c r="B8025" s="29" t="s">
        <v>35</v>
      </c>
      <c r="C8025" t="s">
        <v>1272</v>
      </c>
      <c r="D8025" s="34" t="s">
        <v>245</v>
      </c>
      <c r="E8025" s="29">
        <v>1996</v>
      </c>
      <c r="F8025" s="33" t="s">
        <v>1303</v>
      </c>
      <c r="G8025" s="33" t="s">
        <v>1306</v>
      </c>
      <c r="H8025" s="31" t="s">
        <v>1349</v>
      </c>
      <c r="I8025" s="39">
        <v>-2.41</v>
      </c>
      <c r="J8025" s="40">
        <v>-59.8675</v>
      </c>
      <c r="K8025" s="5" t="s">
        <v>109</v>
      </c>
      <c r="L8025" s="41" t="s">
        <v>110</v>
      </c>
      <c r="M8025" s="41" t="s">
        <v>576</v>
      </c>
      <c r="N8025" s="41" t="s">
        <v>1267</v>
      </c>
      <c r="O8025" s="12">
        <v>1989</v>
      </c>
      <c r="P8025" s="12">
        <v>9</v>
      </c>
      <c r="Q8025" s="12">
        <v>1990</v>
      </c>
      <c r="R8025" s="12">
        <v>8</v>
      </c>
      <c r="S8025" s="29">
        <v>12</v>
      </c>
      <c r="T8025" s="29">
        <v>24</v>
      </c>
      <c r="U8025" s="29">
        <v>8</v>
      </c>
      <c r="V8025" s="29" t="s">
        <v>53</v>
      </c>
      <c r="W8025" s="29">
        <v>1440</v>
      </c>
      <c r="X8025" s="29">
        <v>3</v>
      </c>
      <c r="Y8025" t="s">
        <v>48</v>
      </c>
      <c r="Z8025" t="s">
        <v>55</v>
      </c>
      <c r="AA8025" t="s">
        <v>1072</v>
      </c>
      <c r="AB8025">
        <v>1</v>
      </c>
      <c r="AC8025" s="29" t="s">
        <v>1521</v>
      </c>
      <c r="AD8025" s="29" t="s">
        <v>1666</v>
      </c>
    </row>
    <row r="8026" spans="1:30" ht="15" customHeight="1" x14ac:dyDescent="0.3">
      <c r="A8026" s="29">
        <v>70</v>
      </c>
      <c r="B8026" s="29" t="s">
        <v>35</v>
      </c>
      <c r="C8026" t="s">
        <v>1272</v>
      </c>
      <c r="D8026" s="34" t="s">
        <v>245</v>
      </c>
      <c r="E8026" s="29">
        <v>1996</v>
      </c>
      <c r="F8026" s="33" t="s">
        <v>1303</v>
      </c>
      <c r="G8026" s="33" t="s">
        <v>1306</v>
      </c>
      <c r="H8026" s="31" t="s">
        <v>1349</v>
      </c>
      <c r="I8026" s="39">
        <v>-2.41</v>
      </c>
      <c r="J8026" s="40">
        <v>-59.8675</v>
      </c>
      <c r="K8026" s="5" t="s">
        <v>109</v>
      </c>
      <c r="L8026" s="41" t="s">
        <v>110</v>
      </c>
      <c r="M8026" s="41" t="s">
        <v>576</v>
      </c>
      <c r="N8026" s="41" t="s">
        <v>1267</v>
      </c>
      <c r="O8026" s="12">
        <v>1989</v>
      </c>
      <c r="P8026" s="12">
        <v>9</v>
      </c>
      <c r="Q8026" s="12">
        <v>1990</v>
      </c>
      <c r="R8026" s="12">
        <v>8</v>
      </c>
      <c r="S8026" s="29">
        <v>12</v>
      </c>
      <c r="T8026" s="29">
        <v>24</v>
      </c>
      <c r="U8026" s="29">
        <v>8</v>
      </c>
      <c r="V8026" s="29" t="s">
        <v>53</v>
      </c>
      <c r="W8026" s="29">
        <v>1440</v>
      </c>
      <c r="X8026" s="29">
        <v>3</v>
      </c>
      <c r="Y8026" t="s">
        <v>48</v>
      </c>
      <c r="Z8026" t="s">
        <v>55</v>
      </c>
      <c r="AA8026" t="s">
        <v>1110</v>
      </c>
      <c r="AB8026">
        <v>0</v>
      </c>
      <c r="AC8026" s="29" t="s">
        <v>1521</v>
      </c>
      <c r="AD8026" s="29" t="s">
        <v>1666</v>
      </c>
    </row>
    <row r="8027" spans="1:30" ht="15" customHeight="1" x14ac:dyDescent="0.3">
      <c r="A8027" s="29">
        <v>70</v>
      </c>
      <c r="B8027" s="29" t="s">
        <v>35</v>
      </c>
      <c r="C8027" t="s">
        <v>1272</v>
      </c>
      <c r="D8027" s="34" t="s">
        <v>245</v>
      </c>
      <c r="E8027" s="29">
        <v>1996</v>
      </c>
      <c r="F8027" s="33" t="s">
        <v>1303</v>
      </c>
      <c r="G8027" s="33" t="s">
        <v>1306</v>
      </c>
      <c r="H8027" s="31" t="s">
        <v>1349</v>
      </c>
      <c r="I8027" s="39">
        <v>-2.41</v>
      </c>
      <c r="J8027" s="40">
        <v>-59.8675</v>
      </c>
      <c r="K8027" s="5" t="s">
        <v>109</v>
      </c>
      <c r="L8027" s="41" t="s">
        <v>110</v>
      </c>
      <c r="M8027" s="41" t="s">
        <v>576</v>
      </c>
      <c r="N8027" s="41" t="s">
        <v>1267</v>
      </c>
      <c r="O8027" s="12">
        <v>1989</v>
      </c>
      <c r="P8027" s="12">
        <v>9</v>
      </c>
      <c r="Q8027" s="12">
        <v>1990</v>
      </c>
      <c r="R8027" s="12">
        <v>8</v>
      </c>
      <c r="S8027" s="29">
        <v>12</v>
      </c>
      <c r="T8027" s="29">
        <v>24</v>
      </c>
      <c r="U8027" s="29">
        <v>8</v>
      </c>
      <c r="V8027" s="29" t="s">
        <v>53</v>
      </c>
      <c r="W8027" s="29">
        <v>1440</v>
      </c>
      <c r="X8027" s="29">
        <v>3</v>
      </c>
      <c r="Y8027" t="s">
        <v>48</v>
      </c>
      <c r="Z8027" t="s">
        <v>55</v>
      </c>
      <c r="AA8027" t="s">
        <v>1083</v>
      </c>
      <c r="AB8027">
        <v>16</v>
      </c>
      <c r="AC8027" s="29" t="s">
        <v>1521</v>
      </c>
      <c r="AD8027" s="29" t="s">
        <v>1666</v>
      </c>
    </row>
    <row r="8028" spans="1:30" ht="15" customHeight="1" x14ac:dyDescent="0.3">
      <c r="A8028" s="29">
        <v>70</v>
      </c>
      <c r="B8028" s="29" t="s">
        <v>35</v>
      </c>
      <c r="C8028" t="s">
        <v>1272</v>
      </c>
      <c r="D8028" s="34" t="s">
        <v>245</v>
      </c>
      <c r="E8028" s="29">
        <v>1996</v>
      </c>
      <c r="F8028" s="33" t="s">
        <v>1303</v>
      </c>
      <c r="G8028" s="33" t="s">
        <v>1306</v>
      </c>
      <c r="H8028" s="31" t="s">
        <v>1349</v>
      </c>
      <c r="I8028" s="39">
        <v>-2.41</v>
      </c>
      <c r="J8028" s="40">
        <v>-59.8675</v>
      </c>
      <c r="K8028" s="5" t="s">
        <v>109</v>
      </c>
      <c r="L8028" s="41" t="s">
        <v>110</v>
      </c>
      <c r="M8028" s="41" t="s">
        <v>576</v>
      </c>
      <c r="N8028" s="41" t="s">
        <v>1267</v>
      </c>
      <c r="O8028" s="12">
        <v>1989</v>
      </c>
      <c r="P8028" s="12">
        <v>9</v>
      </c>
      <c r="Q8028" s="12">
        <v>1990</v>
      </c>
      <c r="R8028" s="12">
        <v>8</v>
      </c>
      <c r="S8028" s="29">
        <v>12</v>
      </c>
      <c r="T8028" s="29">
        <v>24</v>
      </c>
      <c r="U8028" s="29">
        <v>8</v>
      </c>
      <c r="V8028" s="29" t="s">
        <v>53</v>
      </c>
      <c r="W8028" s="29">
        <v>1440</v>
      </c>
      <c r="X8028" s="29">
        <v>3</v>
      </c>
      <c r="Y8028" t="s">
        <v>48</v>
      </c>
      <c r="Z8028" t="s">
        <v>55</v>
      </c>
      <c r="AA8028" t="s">
        <v>524</v>
      </c>
      <c r="AB8028">
        <v>2</v>
      </c>
      <c r="AC8028" s="29" t="s">
        <v>1521</v>
      </c>
      <c r="AD8028" s="29" t="s">
        <v>1666</v>
      </c>
    </row>
    <row r="8029" spans="1:30" ht="15" customHeight="1" x14ac:dyDescent="0.3">
      <c r="A8029" s="29">
        <v>70</v>
      </c>
      <c r="B8029" s="29" t="s">
        <v>35</v>
      </c>
      <c r="C8029" t="s">
        <v>1272</v>
      </c>
      <c r="D8029" s="34" t="s">
        <v>245</v>
      </c>
      <c r="E8029" s="29">
        <v>1996</v>
      </c>
      <c r="F8029" s="33" t="s">
        <v>1303</v>
      </c>
      <c r="G8029" s="33" t="s">
        <v>1306</v>
      </c>
      <c r="H8029" s="31" t="s">
        <v>1349</v>
      </c>
      <c r="I8029" s="39">
        <v>-2.41</v>
      </c>
      <c r="J8029" s="40">
        <v>-59.8675</v>
      </c>
      <c r="K8029" s="5" t="s">
        <v>109</v>
      </c>
      <c r="L8029" s="41" t="s">
        <v>110</v>
      </c>
      <c r="M8029" s="41" t="s">
        <v>576</v>
      </c>
      <c r="N8029" s="41" t="s">
        <v>1267</v>
      </c>
      <c r="O8029" s="12">
        <v>1989</v>
      </c>
      <c r="P8029" s="12">
        <v>9</v>
      </c>
      <c r="Q8029" s="12">
        <v>1990</v>
      </c>
      <c r="R8029" s="12">
        <v>8</v>
      </c>
      <c r="S8029" s="29">
        <v>12</v>
      </c>
      <c r="T8029" s="29">
        <v>24</v>
      </c>
      <c r="U8029" s="29">
        <v>8</v>
      </c>
      <c r="V8029" s="29" t="s">
        <v>53</v>
      </c>
      <c r="W8029" s="29">
        <v>1440</v>
      </c>
      <c r="X8029" s="29">
        <v>3</v>
      </c>
      <c r="Y8029" t="s">
        <v>48</v>
      </c>
      <c r="Z8029" t="s">
        <v>55</v>
      </c>
      <c r="AA8029" t="s">
        <v>1107</v>
      </c>
      <c r="AB8029">
        <v>6</v>
      </c>
      <c r="AC8029" s="29" t="s">
        <v>1521</v>
      </c>
      <c r="AD8029" s="29" t="s">
        <v>1666</v>
      </c>
    </row>
    <row r="8030" spans="1:30" ht="15" customHeight="1" x14ac:dyDescent="0.3">
      <c r="A8030" s="29">
        <v>70</v>
      </c>
      <c r="B8030" s="29" t="s">
        <v>35</v>
      </c>
      <c r="C8030" t="s">
        <v>1272</v>
      </c>
      <c r="D8030" s="34" t="s">
        <v>245</v>
      </c>
      <c r="E8030" s="29">
        <v>1996</v>
      </c>
      <c r="F8030" s="33" t="s">
        <v>1303</v>
      </c>
      <c r="G8030" s="33" t="s">
        <v>1306</v>
      </c>
      <c r="H8030" s="31" t="s">
        <v>1349</v>
      </c>
      <c r="I8030" s="39">
        <v>-2.41</v>
      </c>
      <c r="J8030" s="40">
        <v>-59.8675</v>
      </c>
      <c r="K8030" s="5" t="s">
        <v>109</v>
      </c>
      <c r="L8030" s="41" t="s">
        <v>110</v>
      </c>
      <c r="M8030" s="41" t="s">
        <v>576</v>
      </c>
      <c r="N8030" s="41" t="s">
        <v>1267</v>
      </c>
      <c r="O8030" s="12">
        <v>1989</v>
      </c>
      <c r="P8030" s="12">
        <v>9</v>
      </c>
      <c r="Q8030" s="12">
        <v>1990</v>
      </c>
      <c r="R8030" s="12">
        <v>8</v>
      </c>
      <c r="S8030" s="29">
        <v>12</v>
      </c>
      <c r="T8030" s="29">
        <v>24</v>
      </c>
      <c r="U8030" s="29">
        <v>8</v>
      </c>
      <c r="V8030" s="29" t="s">
        <v>53</v>
      </c>
      <c r="W8030" s="29">
        <v>1440</v>
      </c>
      <c r="X8030" s="29">
        <v>3</v>
      </c>
      <c r="Y8030" t="s">
        <v>48</v>
      </c>
      <c r="Z8030" t="s">
        <v>55</v>
      </c>
      <c r="AA8030" t="s">
        <v>896</v>
      </c>
      <c r="AB8030">
        <v>4</v>
      </c>
      <c r="AC8030" s="29" t="s">
        <v>1521</v>
      </c>
      <c r="AD8030" s="29" t="s">
        <v>1666</v>
      </c>
    </row>
    <row r="8031" spans="1:30" ht="15" customHeight="1" x14ac:dyDescent="0.3">
      <c r="A8031" s="29">
        <v>70</v>
      </c>
      <c r="B8031" s="29" t="s">
        <v>35</v>
      </c>
      <c r="C8031" t="s">
        <v>1272</v>
      </c>
      <c r="D8031" s="34" t="s">
        <v>245</v>
      </c>
      <c r="E8031" s="29">
        <v>1996</v>
      </c>
      <c r="F8031" s="33" t="s">
        <v>1303</v>
      </c>
      <c r="G8031" s="33" t="s">
        <v>1306</v>
      </c>
      <c r="H8031" s="31" t="s">
        <v>1349</v>
      </c>
      <c r="I8031" s="39">
        <v>-2.41</v>
      </c>
      <c r="J8031" s="40">
        <v>-59.8675</v>
      </c>
      <c r="K8031" s="5" t="s">
        <v>109</v>
      </c>
      <c r="L8031" s="41" t="s">
        <v>110</v>
      </c>
      <c r="M8031" s="41" t="s">
        <v>576</v>
      </c>
      <c r="N8031" s="41" t="s">
        <v>1267</v>
      </c>
      <c r="O8031" s="12">
        <v>1989</v>
      </c>
      <c r="P8031" s="12">
        <v>9</v>
      </c>
      <c r="Q8031" s="12">
        <v>1990</v>
      </c>
      <c r="R8031" s="12">
        <v>8</v>
      </c>
      <c r="S8031" s="29">
        <v>12</v>
      </c>
      <c r="T8031" s="29">
        <v>24</v>
      </c>
      <c r="U8031" s="29">
        <v>8</v>
      </c>
      <c r="V8031" s="29" t="s">
        <v>53</v>
      </c>
      <c r="W8031" s="29">
        <v>1440</v>
      </c>
      <c r="X8031" s="29">
        <v>3</v>
      </c>
      <c r="Y8031" t="s">
        <v>48</v>
      </c>
      <c r="Z8031" t="s">
        <v>55</v>
      </c>
      <c r="AA8031" t="s">
        <v>1123</v>
      </c>
      <c r="AB8031">
        <v>0</v>
      </c>
      <c r="AC8031" s="29" t="s">
        <v>1521</v>
      </c>
      <c r="AD8031" s="29" t="s">
        <v>1666</v>
      </c>
    </row>
    <row r="8032" spans="1:30" ht="15" customHeight="1" x14ac:dyDescent="0.3">
      <c r="A8032" s="29">
        <v>70</v>
      </c>
      <c r="B8032" s="29" t="s">
        <v>35</v>
      </c>
      <c r="C8032" t="s">
        <v>1272</v>
      </c>
      <c r="D8032" s="34" t="s">
        <v>245</v>
      </c>
      <c r="E8032" s="29">
        <v>1996</v>
      </c>
      <c r="F8032" s="33" t="s">
        <v>1303</v>
      </c>
      <c r="G8032" s="33" t="s">
        <v>1306</v>
      </c>
      <c r="H8032" s="31" t="s">
        <v>1349</v>
      </c>
      <c r="I8032" s="39">
        <v>-2.41</v>
      </c>
      <c r="J8032" s="40">
        <v>-59.8675</v>
      </c>
      <c r="K8032" s="5" t="s">
        <v>109</v>
      </c>
      <c r="L8032" s="41" t="s">
        <v>110</v>
      </c>
      <c r="M8032" s="41" t="s">
        <v>576</v>
      </c>
      <c r="N8032" s="41" t="s">
        <v>1267</v>
      </c>
      <c r="O8032" s="12">
        <v>1989</v>
      </c>
      <c r="P8032" s="12">
        <v>9</v>
      </c>
      <c r="Q8032" s="12">
        <v>1990</v>
      </c>
      <c r="R8032" s="12">
        <v>8</v>
      </c>
      <c r="S8032" s="29">
        <v>12</v>
      </c>
      <c r="T8032" s="29">
        <v>24</v>
      </c>
      <c r="U8032" s="29">
        <v>8</v>
      </c>
      <c r="V8032" s="29" t="s">
        <v>53</v>
      </c>
      <c r="W8032" s="29">
        <v>1440</v>
      </c>
      <c r="X8032" s="29">
        <v>3</v>
      </c>
      <c r="Y8032" t="s">
        <v>48</v>
      </c>
      <c r="Z8032" t="s">
        <v>55</v>
      </c>
      <c r="AA8032" t="s">
        <v>1108</v>
      </c>
      <c r="AB8032">
        <v>0</v>
      </c>
      <c r="AC8032" s="29" t="s">
        <v>1521</v>
      </c>
      <c r="AD8032" s="29" t="s">
        <v>1666</v>
      </c>
    </row>
    <row r="8033" spans="1:30" ht="15" customHeight="1" x14ac:dyDescent="0.3">
      <c r="A8033" s="29">
        <v>70</v>
      </c>
      <c r="B8033" s="29" t="s">
        <v>35</v>
      </c>
      <c r="C8033" t="s">
        <v>1272</v>
      </c>
      <c r="D8033" s="34" t="s">
        <v>245</v>
      </c>
      <c r="E8033" s="29">
        <v>1996</v>
      </c>
      <c r="F8033" s="33" t="s">
        <v>1303</v>
      </c>
      <c r="G8033" s="33" t="s">
        <v>1306</v>
      </c>
      <c r="H8033" s="31" t="s">
        <v>1349</v>
      </c>
      <c r="I8033" s="39">
        <v>-2.41</v>
      </c>
      <c r="J8033" s="40">
        <v>-59.8675</v>
      </c>
      <c r="K8033" s="5" t="s">
        <v>109</v>
      </c>
      <c r="L8033" s="41" t="s">
        <v>110</v>
      </c>
      <c r="M8033" s="41" t="s">
        <v>576</v>
      </c>
      <c r="N8033" s="41" t="s">
        <v>1267</v>
      </c>
      <c r="O8033" s="12">
        <v>1989</v>
      </c>
      <c r="P8033" s="12">
        <v>9</v>
      </c>
      <c r="Q8033" s="12">
        <v>1990</v>
      </c>
      <c r="R8033" s="12">
        <v>8</v>
      </c>
      <c r="S8033" s="29">
        <v>12</v>
      </c>
      <c r="T8033" s="29">
        <v>24</v>
      </c>
      <c r="U8033" s="29">
        <v>8</v>
      </c>
      <c r="V8033" s="29" t="s">
        <v>53</v>
      </c>
      <c r="W8033" s="29">
        <v>1440</v>
      </c>
      <c r="X8033" s="29">
        <v>3</v>
      </c>
      <c r="Y8033" t="s">
        <v>48</v>
      </c>
      <c r="Z8033" t="s">
        <v>55</v>
      </c>
      <c r="AA8033" t="s">
        <v>1139</v>
      </c>
      <c r="AB8033">
        <v>2</v>
      </c>
      <c r="AC8033" s="29" t="s">
        <v>1521</v>
      </c>
      <c r="AD8033" s="29" t="s">
        <v>1666</v>
      </c>
    </row>
    <row r="8034" spans="1:30" ht="15" customHeight="1" x14ac:dyDescent="0.3">
      <c r="A8034" s="29">
        <v>70</v>
      </c>
      <c r="B8034" s="29" t="s">
        <v>35</v>
      </c>
      <c r="C8034" t="s">
        <v>1272</v>
      </c>
      <c r="D8034" s="34" t="s">
        <v>245</v>
      </c>
      <c r="E8034" s="29">
        <v>1996</v>
      </c>
      <c r="F8034" s="33" t="s">
        <v>1303</v>
      </c>
      <c r="G8034" s="33" t="s">
        <v>1306</v>
      </c>
      <c r="H8034" s="31" t="s">
        <v>1349</v>
      </c>
      <c r="I8034" s="39">
        <v>-2.41</v>
      </c>
      <c r="J8034" s="40">
        <v>-59.8675</v>
      </c>
      <c r="K8034" s="5" t="s">
        <v>109</v>
      </c>
      <c r="L8034" s="41" t="s">
        <v>110</v>
      </c>
      <c r="M8034" s="41" t="s">
        <v>576</v>
      </c>
      <c r="N8034" s="41" t="s">
        <v>1267</v>
      </c>
      <c r="O8034" s="12">
        <v>1989</v>
      </c>
      <c r="P8034" s="12">
        <v>9</v>
      </c>
      <c r="Q8034" s="12">
        <v>1990</v>
      </c>
      <c r="R8034" s="12">
        <v>8</v>
      </c>
      <c r="S8034" s="29">
        <v>12</v>
      </c>
      <c r="T8034" s="29">
        <v>24</v>
      </c>
      <c r="U8034" s="29">
        <v>8</v>
      </c>
      <c r="V8034" s="29" t="s">
        <v>53</v>
      </c>
      <c r="W8034" s="29">
        <v>1440</v>
      </c>
      <c r="X8034" s="29">
        <v>3</v>
      </c>
      <c r="Y8034" t="s">
        <v>48</v>
      </c>
      <c r="Z8034" t="s">
        <v>55</v>
      </c>
      <c r="AA8034" t="s">
        <v>1182</v>
      </c>
      <c r="AB8034">
        <v>174</v>
      </c>
      <c r="AC8034" s="29" t="s">
        <v>1521</v>
      </c>
      <c r="AD8034" s="29" t="s">
        <v>1666</v>
      </c>
    </row>
    <row r="8035" spans="1:30" ht="15" customHeight="1" x14ac:dyDescent="0.3">
      <c r="A8035" s="29">
        <v>70</v>
      </c>
      <c r="B8035" s="29" t="s">
        <v>35</v>
      </c>
      <c r="C8035" t="s">
        <v>1272</v>
      </c>
      <c r="D8035" s="34" t="s">
        <v>245</v>
      </c>
      <c r="E8035" s="29">
        <v>1996</v>
      </c>
      <c r="F8035" s="33" t="s">
        <v>1303</v>
      </c>
      <c r="G8035" s="33" t="s">
        <v>1306</v>
      </c>
      <c r="H8035" s="31" t="s">
        <v>1349</v>
      </c>
      <c r="I8035" s="39">
        <v>-2.41</v>
      </c>
      <c r="J8035" s="40">
        <v>-59.8675</v>
      </c>
      <c r="K8035" s="5" t="s">
        <v>109</v>
      </c>
      <c r="L8035" s="41" t="s">
        <v>110</v>
      </c>
      <c r="M8035" s="41" t="s">
        <v>576</v>
      </c>
      <c r="N8035" s="41" t="s">
        <v>1267</v>
      </c>
      <c r="O8035" s="12">
        <v>1989</v>
      </c>
      <c r="P8035" s="12">
        <v>9</v>
      </c>
      <c r="Q8035" s="12">
        <v>1990</v>
      </c>
      <c r="R8035" s="12">
        <v>8</v>
      </c>
      <c r="S8035" s="29">
        <v>12</v>
      </c>
      <c r="T8035" s="29">
        <v>24</v>
      </c>
      <c r="U8035" s="29">
        <v>8</v>
      </c>
      <c r="V8035" s="29" t="s">
        <v>53</v>
      </c>
      <c r="W8035" s="29">
        <v>1440</v>
      </c>
      <c r="X8035" s="29">
        <v>3</v>
      </c>
      <c r="Y8035" t="s">
        <v>48</v>
      </c>
      <c r="Z8035" t="s">
        <v>55</v>
      </c>
      <c r="AA8035" t="s">
        <v>1117</v>
      </c>
      <c r="AB8035">
        <v>2</v>
      </c>
      <c r="AC8035" s="29" t="s">
        <v>1521</v>
      </c>
      <c r="AD8035" s="29" t="s">
        <v>1666</v>
      </c>
    </row>
    <row r="8036" spans="1:30" ht="15" customHeight="1" x14ac:dyDescent="0.3">
      <c r="A8036" s="29">
        <v>70</v>
      </c>
      <c r="B8036" s="29" t="s">
        <v>35</v>
      </c>
      <c r="C8036" t="s">
        <v>1272</v>
      </c>
      <c r="D8036" s="34" t="s">
        <v>245</v>
      </c>
      <c r="E8036" s="29">
        <v>1996</v>
      </c>
      <c r="F8036" s="33" t="s">
        <v>1303</v>
      </c>
      <c r="G8036" s="33" t="s">
        <v>1306</v>
      </c>
      <c r="H8036" s="31" t="s">
        <v>1349</v>
      </c>
      <c r="I8036" s="39">
        <v>-2.41</v>
      </c>
      <c r="J8036" s="40">
        <v>-59.8675</v>
      </c>
      <c r="K8036" s="5" t="s">
        <v>109</v>
      </c>
      <c r="L8036" s="41" t="s">
        <v>110</v>
      </c>
      <c r="M8036" s="41" t="s">
        <v>576</v>
      </c>
      <c r="N8036" s="41" t="s">
        <v>1267</v>
      </c>
      <c r="O8036" s="12">
        <v>1989</v>
      </c>
      <c r="P8036" s="12">
        <v>9</v>
      </c>
      <c r="Q8036" s="12">
        <v>1990</v>
      </c>
      <c r="R8036" s="12">
        <v>8</v>
      </c>
      <c r="S8036" s="29">
        <v>12</v>
      </c>
      <c r="T8036" s="29">
        <v>24</v>
      </c>
      <c r="U8036" s="29">
        <v>8</v>
      </c>
      <c r="V8036" s="29" t="s">
        <v>53</v>
      </c>
      <c r="W8036" s="29">
        <v>1440</v>
      </c>
      <c r="X8036" s="29">
        <v>3</v>
      </c>
      <c r="Y8036" t="s">
        <v>48</v>
      </c>
      <c r="Z8036" t="s">
        <v>55</v>
      </c>
      <c r="AA8036" t="s">
        <v>1056</v>
      </c>
      <c r="AB8036">
        <v>0</v>
      </c>
      <c r="AC8036" s="29" t="s">
        <v>1521</v>
      </c>
      <c r="AD8036" s="29" t="s">
        <v>1666</v>
      </c>
    </row>
    <row r="8037" spans="1:30" ht="15" customHeight="1" x14ac:dyDescent="0.3">
      <c r="A8037" s="29">
        <v>70</v>
      </c>
      <c r="B8037" s="29" t="s">
        <v>35</v>
      </c>
      <c r="C8037" t="s">
        <v>1272</v>
      </c>
      <c r="D8037" s="34" t="s">
        <v>245</v>
      </c>
      <c r="E8037" s="29">
        <v>1996</v>
      </c>
      <c r="F8037" s="33" t="s">
        <v>1303</v>
      </c>
      <c r="G8037" s="33" t="s">
        <v>1306</v>
      </c>
      <c r="H8037" s="31" t="s">
        <v>1349</v>
      </c>
      <c r="I8037" s="39">
        <v>-2.41</v>
      </c>
      <c r="J8037" s="40">
        <v>-59.8675</v>
      </c>
      <c r="K8037" s="5" t="s">
        <v>109</v>
      </c>
      <c r="L8037" s="41" t="s">
        <v>110</v>
      </c>
      <c r="M8037" s="41" t="s">
        <v>576</v>
      </c>
      <c r="N8037" s="41" t="s">
        <v>1267</v>
      </c>
      <c r="O8037" s="12">
        <v>1989</v>
      </c>
      <c r="P8037" s="12">
        <v>9</v>
      </c>
      <c r="Q8037" s="12">
        <v>1990</v>
      </c>
      <c r="R8037" s="12">
        <v>8</v>
      </c>
      <c r="S8037" s="29">
        <v>12</v>
      </c>
      <c r="T8037" s="29">
        <v>24</v>
      </c>
      <c r="U8037" s="29">
        <v>8</v>
      </c>
      <c r="V8037" s="29" t="s">
        <v>53</v>
      </c>
      <c r="W8037" s="29">
        <v>1440</v>
      </c>
      <c r="X8037" s="29">
        <v>3</v>
      </c>
      <c r="Y8037" t="s">
        <v>48</v>
      </c>
      <c r="Z8037" t="s">
        <v>55</v>
      </c>
      <c r="AA8037" t="s">
        <v>1268</v>
      </c>
      <c r="AB8037">
        <v>0</v>
      </c>
      <c r="AC8037" s="29" t="s">
        <v>1521</v>
      </c>
      <c r="AD8037" s="29" t="s">
        <v>1666</v>
      </c>
    </row>
    <row r="8038" spans="1:30" ht="15" customHeight="1" x14ac:dyDescent="0.3">
      <c r="A8038" s="29">
        <v>70</v>
      </c>
      <c r="B8038" s="29" t="s">
        <v>35</v>
      </c>
      <c r="C8038" t="s">
        <v>1272</v>
      </c>
      <c r="D8038" s="34" t="s">
        <v>245</v>
      </c>
      <c r="E8038" s="29">
        <v>1996</v>
      </c>
      <c r="F8038" s="33" t="s">
        <v>1303</v>
      </c>
      <c r="G8038" s="33" t="s">
        <v>1306</v>
      </c>
      <c r="H8038" s="31" t="s">
        <v>1349</v>
      </c>
      <c r="I8038" s="39">
        <v>-2.41</v>
      </c>
      <c r="J8038" s="40">
        <v>-59.8675</v>
      </c>
      <c r="K8038" s="5" t="s">
        <v>109</v>
      </c>
      <c r="L8038" s="41" t="s">
        <v>110</v>
      </c>
      <c r="M8038" s="41" t="s">
        <v>576</v>
      </c>
      <c r="N8038" s="41" t="s">
        <v>1267</v>
      </c>
      <c r="O8038" s="12">
        <v>1989</v>
      </c>
      <c r="P8038" s="12">
        <v>9</v>
      </c>
      <c r="Q8038" s="12">
        <v>1990</v>
      </c>
      <c r="R8038" s="12">
        <v>8</v>
      </c>
      <c r="S8038" s="29">
        <v>12</v>
      </c>
      <c r="T8038" s="29">
        <v>24</v>
      </c>
      <c r="U8038" s="29">
        <v>8</v>
      </c>
      <c r="V8038" s="29" t="s">
        <v>53</v>
      </c>
      <c r="W8038" s="29">
        <v>1440</v>
      </c>
      <c r="X8038" s="29">
        <v>3</v>
      </c>
      <c r="Y8038" t="s">
        <v>48</v>
      </c>
      <c r="Z8038" t="s">
        <v>55</v>
      </c>
      <c r="AA8038" t="s">
        <v>1269</v>
      </c>
      <c r="AB8038">
        <v>1</v>
      </c>
      <c r="AC8038" s="29" t="s">
        <v>1521</v>
      </c>
      <c r="AD8038" s="29" t="s">
        <v>1666</v>
      </c>
    </row>
    <row r="8039" spans="1:30" ht="15" customHeight="1" x14ac:dyDescent="0.3">
      <c r="A8039" s="29">
        <v>70</v>
      </c>
      <c r="B8039" s="29" t="s">
        <v>35</v>
      </c>
      <c r="C8039" t="s">
        <v>1272</v>
      </c>
      <c r="D8039" s="34" t="s">
        <v>245</v>
      </c>
      <c r="E8039" s="29">
        <v>1996</v>
      </c>
      <c r="F8039" s="33" t="s">
        <v>1303</v>
      </c>
      <c r="G8039" s="33" t="s">
        <v>1306</v>
      </c>
      <c r="H8039" s="31" t="s">
        <v>1349</v>
      </c>
      <c r="I8039" s="39">
        <v>-2.41</v>
      </c>
      <c r="J8039" s="40">
        <v>-59.8675</v>
      </c>
      <c r="K8039" s="5" t="s">
        <v>109</v>
      </c>
      <c r="L8039" s="41" t="s">
        <v>110</v>
      </c>
      <c r="M8039" s="41" t="s">
        <v>576</v>
      </c>
      <c r="N8039" s="41" t="s">
        <v>1267</v>
      </c>
      <c r="O8039" s="12">
        <v>1989</v>
      </c>
      <c r="P8039" s="12">
        <v>9</v>
      </c>
      <c r="Q8039" s="12">
        <v>1990</v>
      </c>
      <c r="R8039" s="12">
        <v>8</v>
      </c>
      <c r="S8039" s="29">
        <v>12</v>
      </c>
      <c r="T8039" s="29">
        <v>24</v>
      </c>
      <c r="U8039" s="29">
        <v>8</v>
      </c>
      <c r="V8039" s="29" t="s">
        <v>53</v>
      </c>
      <c r="W8039" s="29">
        <v>1440</v>
      </c>
      <c r="X8039" s="29">
        <v>3</v>
      </c>
      <c r="Y8039" t="s">
        <v>48</v>
      </c>
      <c r="Z8039" t="s">
        <v>55</v>
      </c>
      <c r="AA8039" t="s">
        <v>1270</v>
      </c>
      <c r="AB8039">
        <v>0</v>
      </c>
      <c r="AC8039" s="29" t="s">
        <v>1521</v>
      </c>
      <c r="AD8039" s="29" t="s">
        <v>1666</v>
      </c>
    </row>
    <row r="8040" spans="1:30" ht="15" customHeight="1" x14ac:dyDescent="0.3">
      <c r="A8040" s="29">
        <v>70</v>
      </c>
      <c r="B8040" s="29" t="s">
        <v>35</v>
      </c>
      <c r="C8040" t="s">
        <v>1272</v>
      </c>
      <c r="D8040" s="34" t="s">
        <v>245</v>
      </c>
      <c r="E8040" s="29">
        <v>1996</v>
      </c>
      <c r="F8040" s="33" t="s">
        <v>1303</v>
      </c>
      <c r="G8040" s="33" t="s">
        <v>1306</v>
      </c>
      <c r="H8040" s="31" t="s">
        <v>1349</v>
      </c>
      <c r="I8040" s="39">
        <v>-2.41</v>
      </c>
      <c r="J8040" s="40">
        <v>-59.8675</v>
      </c>
      <c r="K8040" s="5" t="s">
        <v>109</v>
      </c>
      <c r="L8040" s="41" t="s">
        <v>110</v>
      </c>
      <c r="M8040" s="41" t="s">
        <v>576</v>
      </c>
      <c r="N8040" s="41" t="s">
        <v>1267</v>
      </c>
      <c r="O8040" s="12">
        <v>1989</v>
      </c>
      <c r="P8040" s="12">
        <v>9</v>
      </c>
      <c r="Q8040" s="12">
        <v>1990</v>
      </c>
      <c r="R8040" s="12">
        <v>8</v>
      </c>
      <c r="S8040" s="29">
        <v>12</v>
      </c>
      <c r="T8040" s="29">
        <v>24</v>
      </c>
      <c r="U8040" s="29">
        <v>8</v>
      </c>
      <c r="V8040" s="29" t="s">
        <v>53</v>
      </c>
      <c r="W8040" s="29">
        <v>1440</v>
      </c>
      <c r="X8040" s="29">
        <v>3</v>
      </c>
      <c r="Y8040" t="s">
        <v>48</v>
      </c>
      <c r="Z8040" t="s">
        <v>83</v>
      </c>
      <c r="AA8040" t="s">
        <v>128</v>
      </c>
      <c r="AB8040">
        <v>3</v>
      </c>
      <c r="AC8040" s="29" t="s">
        <v>1521</v>
      </c>
      <c r="AD8040" s="29" t="s">
        <v>1666</v>
      </c>
    </row>
    <row r="8041" spans="1:30" ht="15" customHeight="1" x14ac:dyDescent="0.3">
      <c r="A8041" s="29">
        <v>70</v>
      </c>
      <c r="B8041" s="29" t="s">
        <v>35</v>
      </c>
      <c r="C8041" t="s">
        <v>1272</v>
      </c>
      <c r="D8041" s="34" t="s">
        <v>245</v>
      </c>
      <c r="E8041" s="29">
        <v>1996</v>
      </c>
      <c r="F8041" s="33" t="s">
        <v>1303</v>
      </c>
      <c r="G8041" s="33" t="s">
        <v>1306</v>
      </c>
      <c r="H8041" s="31" t="s">
        <v>1349</v>
      </c>
      <c r="I8041" s="39">
        <v>-2.41</v>
      </c>
      <c r="J8041" s="40">
        <v>-59.8675</v>
      </c>
      <c r="K8041" s="5" t="s">
        <v>109</v>
      </c>
      <c r="L8041" s="41" t="s">
        <v>110</v>
      </c>
      <c r="M8041" s="41" t="s">
        <v>576</v>
      </c>
      <c r="N8041" s="41" t="s">
        <v>1267</v>
      </c>
      <c r="O8041" s="12">
        <v>1989</v>
      </c>
      <c r="P8041" s="12">
        <v>9</v>
      </c>
      <c r="Q8041" s="12">
        <v>1990</v>
      </c>
      <c r="R8041" s="12">
        <v>8</v>
      </c>
      <c r="S8041" s="29">
        <v>12</v>
      </c>
      <c r="T8041" s="29">
        <v>24</v>
      </c>
      <c r="U8041" s="29">
        <v>8</v>
      </c>
      <c r="V8041" s="29" t="s">
        <v>53</v>
      </c>
      <c r="W8041" s="29">
        <v>1440</v>
      </c>
      <c r="X8041" s="29">
        <v>3</v>
      </c>
      <c r="Y8041" t="s">
        <v>48</v>
      </c>
      <c r="Z8041" t="s">
        <v>83</v>
      </c>
      <c r="AA8041" t="s">
        <v>911</v>
      </c>
      <c r="AB8041">
        <v>28</v>
      </c>
      <c r="AC8041" s="29" t="s">
        <v>1521</v>
      </c>
      <c r="AD8041" s="29" t="s">
        <v>1666</v>
      </c>
    </row>
    <row r="8042" spans="1:30" ht="15" customHeight="1" x14ac:dyDescent="0.3">
      <c r="A8042" s="29">
        <v>70</v>
      </c>
      <c r="B8042" s="29" t="s">
        <v>35</v>
      </c>
      <c r="C8042" t="s">
        <v>1272</v>
      </c>
      <c r="D8042" s="34" t="s">
        <v>245</v>
      </c>
      <c r="E8042" s="29">
        <v>1996</v>
      </c>
      <c r="F8042" s="33" t="s">
        <v>1303</v>
      </c>
      <c r="G8042" s="33" t="s">
        <v>1306</v>
      </c>
      <c r="H8042" s="31" t="s">
        <v>1349</v>
      </c>
      <c r="I8042" s="39">
        <v>-2.41</v>
      </c>
      <c r="J8042" s="40">
        <v>-59.8675</v>
      </c>
      <c r="K8042" s="5" t="s">
        <v>109</v>
      </c>
      <c r="L8042" s="41" t="s">
        <v>110</v>
      </c>
      <c r="M8042" s="41" t="s">
        <v>576</v>
      </c>
      <c r="N8042" s="41" t="s">
        <v>1267</v>
      </c>
      <c r="O8042" s="12">
        <v>1989</v>
      </c>
      <c r="P8042" s="12">
        <v>9</v>
      </c>
      <c r="Q8042" s="12">
        <v>1990</v>
      </c>
      <c r="R8042" s="12">
        <v>8</v>
      </c>
      <c r="S8042" s="29">
        <v>12</v>
      </c>
      <c r="T8042" s="29">
        <v>24</v>
      </c>
      <c r="U8042" s="29">
        <v>8</v>
      </c>
      <c r="V8042" s="29" t="s">
        <v>53</v>
      </c>
      <c r="W8042" s="29">
        <v>1440</v>
      </c>
      <c r="X8042" s="29">
        <v>3</v>
      </c>
      <c r="Y8042" t="s">
        <v>48</v>
      </c>
      <c r="Z8042" t="s">
        <v>83</v>
      </c>
      <c r="AA8042" t="s">
        <v>84</v>
      </c>
      <c r="AB8042">
        <v>4</v>
      </c>
      <c r="AC8042" s="29" t="s">
        <v>1521</v>
      </c>
      <c r="AD8042" s="29" t="s">
        <v>1666</v>
      </c>
    </row>
    <row r="8043" spans="1:30" ht="15" customHeight="1" x14ac:dyDescent="0.3">
      <c r="A8043" s="29">
        <v>70</v>
      </c>
      <c r="B8043" s="29" t="s">
        <v>35</v>
      </c>
      <c r="C8043" t="s">
        <v>1272</v>
      </c>
      <c r="D8043" s="34" t="s">
        <v>245</v>
      </c>
      <c r="E8043" s="29">
        <v>1996</v>
      </c>
      <c r="F8043" s="33" t="s">
        <v>1303</v>
      </c>
      <c r="G8043" s="33" t="s">
        <v>1306</v>
      </c>
      <c r="H8043" s="31" t="s">
        <v>1349</v>
      </c>
      <c r="I8043" s="39">
        <v>-2.41</v>
      </c>
      <c r="J8043" s="40">
        <v>-59.8675</v>
      </c>
      <c r="K8043" s="5" t="s">
        <v>109</v>
      </c>
      <c r="L8043" s="41" t="s">
        <v>110</v>
      </c>
      <c r="M8043" s="41" t="s">
        <v>576</v>
      </c>
      <c r="N8043" s="41" t="s">
        <v>1267</v>
      </c>
      <c r="O8043" s="12">
        <v>1989</v>
      </c>
      <c r="P8043" s="12">
        <v>9</v>
      </c>
      <c r="Q8043" s="12">
        <v>1990</v>
      </c>
      <c r="R8043" s="12">
        <v>8</v>
      </c>
      <c r="S8043" s="29">
        <v>12</v>
      </c>
      <c r="T8043" s="29">
        <v>24</v>
      </c>
      <c r="U8043" s="29">
        <v>8</v>
      </c>
      <c r="V8043" s="29" t="s">
        <v>53</v>
      </c>
      <c r="W8043" s="29">
        <v>1440</v>
      </c>
      <c r="X8043" s="29">
        <v>3</v>
      </c>
      <c r="Y8043" t="s">
        <v>48</v>
      </c>
      <c r="Z8043" t="s">
        <v>83</v>
      </c>
      <c r="AA8043" t="s">
        <v>902</v>
      </c>
      <c r="AB8043">
        <v>9</v>
      </c>
      <c r="AC8043" s="29" t="s">
        <v>1521</v>
      </c>
      <c r="AD8043" s="29" t="s">
        <v>1666</v>
      </c>
    </row>
    <row r="8044" spans="1:30" ht="15" customHeight="1" x14ac:dyDescent="0.3">
      <c r="A8044" s="29">
        <v>70</v>
      </c>
      <c r="B8044" s="29" t="s">
        <v>35</v>
      </c>
      <c r="C8044" t="s">
        <v>1272</v>
      </c>
      <c r="D8044" s="34" t="s">
        <v>245</v>
      </c>
      <c r="E8044" s="29">
        <v>1996</v>
      </c>
      <c r="F8044" s="33" t="s">
        <v>1303</v>
      </c>
      <c r="G8044" s="33" t="s">
        <v>1306</v>
      </c>
      <c r="H8044" s="31" t="s">
        <v>1349</v>
      </c>
      <c r="I8044" s="39">
        <v>-2.41</v>
      </c>
      <c r="J8044" s="40">
        <v>-59.8675</v>
      </c>
      <c r="K8044" s="5" t="s">
        <v>109</v>
      </c>
      <c r="L8044" s="41" t="s">
        <v>110</v>
      </c>
      <c r="M8044" s="41" t="s">
        <v>576</v>
      </c>
      <c r="N8044" s="41" t="s">
        <v>1267</v>
      </c>
      <c r="O8044" s="12">
        <v>1989</v>
      </c>
      <c r="P8044" s="12">
        <v>9</v>
      </c>
      <c r="Q8044" s="12">
        <v>1990</v>
      </c>
      <c r="R8044" s="12">
        <v>8</v>
      </c>
      <c r="S8044" s="29">
        <v>12</v>
      </c>
      <c r="T8044" s="29">
        <v>24</v>
      </c>
      <c r="U8044" s="29">
        <v>8</v>
      </c>
      <c r="V8044" s="29" t="s">
        <v>53</v>
      </c>
      <c r="W8044" s="29">
        <v>1440</v>
      </c>
      <c r="X8044" s="29">
        <v>3</v>
      </c>
      <c r="Y8044" t="s">
        <v>48</v>
      </c>
      <c r="Z8044" t="s">
        <v>49</v>
      </c>
      <c r="AA8044" t="s">
        <v>490</v>
      </c>
      <c r="AB8044">
        <v>0</v>
      </c>
      <c r="AC8044" s="29" t="s">
        <v>1521</v>
      </c>
      <c r="AD8044" s="29" t="s">
        <v>1666</v>
      </c>
    </row>
    <row r="8045" spans="1:30" ht="15" customHeight="1" x14ac:dyDescent="0.3">
      <c r="A8045" s="29">
        <v>70</v>
      </c>
      <c r="B8045" s="29" t="s">
        <v>35</v>
      </c>
      <c r="C8045" t="s">
        <v>1272</v>
      </c>
      <c r="D8045" s="34" t="s">
        <v>245</v>
      </c>
      <c r="E8045" s="29">
        <v>1996</v>
      </c>
      <c r="F8045" s="33" t="s">
        <v>1303</v>
      </c>
      <c r="G8045" s="33" t="s">
        <v>1306</v>
      </c>
      <c r="H8045" s="31" t="s">
        <v>1349</v>
      </c>
      <c r="I8045" s="39">
        <v>-2.41</v>
      </c>
      <c r="J8045" s="40">
        <v>-59.8675</v>
      </c>
      <c r="K8045" s="5" t="s">
        <v>109</v>
      </c>
      <c r="L8045" s="41" t="s">
        <v>110</v>
      </c>
      <c r="M8045" s="41" t="s">
        <v>576</v>
      </c>
      <c r="N8045" s="41" t="s">
        <v>1267</v>
      </c>
      <c r="O8045" s="12">
        <v>1989</v>
      </c>
      <c r="P8045" s="12">
        <v>9</v>
      </c>
      <c r="Q8045" s="12">
        <v>1990</v>
      </c>
      <c r="R8045" s="12">
        <v>8</v>
      </c>
      <c r="S8045" s="29">
        <v>12</v>
      </c>
      <c r="T8045" s="29">
        <v>24</v>
      </c>
      <c r="U8045" s="29">
        <v>8</v>
      </c>
      <c r="V8045" s="29" t="s">
        <v>53</v>
      </c>
      <c r="W8045" s="29">
        <v>1440</v>
      </c>
      <c r="X8045" s="29">
        <v>3</v>
      </c>
      <c r="Y8045" t="s">
        <v>48</v>
      </c>
      <c r="Z8045" t="s">
        <v>49</v>
      </c>
      <c r="AA8045" t="s">
        <v>483</v>
      </c>
      <c r="AB8045">
        <v>1</v>
      </c>
      <c r="AC8045" s="29" t="s">
        <v>1521</v>
      </c>
      <c r="AD8045" s="29" t="s">
        <v>1666</v>
      </c>
    </row>
    <row r="8046" spans="1:30" ht="15" customHeight="1" x14ac:dyDescent="0.3">
      <c r="A8046" s="29">
        <v>70</v>
      </c>
      <c r="B8046" s="29" t="s">
        <v>35</v>
      </c>
      <c r="C8046" t="s">
        <v>1272</v>
      </c>
      <c r="D8046" s="34" t="s">
        <v>245</v>
      </c>
      <c r="E8046" s="29">
        <v>1996</v>
      </c>
      <c r="F8046" s="33" t="s">
        <v>1303</v>
      </c>
      <c r="G8046" s="33" t="s">
        <v>1306</v>
      </c>
      <c r="H8046" s="31" t="s">
        <v>1349</v>
      </c>
      <c r="I8046" s="39">
        <v>-2.41</v>
      </c>
      <c r="J8046" s="40">
        <v>-59.8675</v>
      </c>
      <c r="K8046" s="5" t="s">
        <v>109</v>
      </c>
      <c r="L8046" s="41" t="s">
        <v>110</v>
      </c>
      <c r="M8046" s="41" t="s">
        <v>576</v>
      </c>
      <c r="N8046" s="41" t="s">
        <v>1267</v>
      </c>
      <c r="O8046" s="12">
        <v>1989</v>
      </c>
      <c r="P8046" s="12">
        <v>9</v>
      </c>
      <c r="Q8046" s="12">
        <v>1990</v>
      </c>
      <c r="R8046" s="12">
        <v>8</v>
      </c>
      <c r="S8046" s="29">
        <v>12</v>
      </c>
      <c r="T8046" s="29">
        <v>24</v>
      </c>
      <c r="U8046" s="29">
        <v>8</v>
      </c>
      <c r="V8046" s="29" t="s">
        <v>53</v>
      </c>
      <c r="W8046" s="29">
        <v>1440</v>
      </c>
      <c r="X8046" s="29">
        <v>3</v>
      </c>
      <c r="Y8046" t="s">
        <v>48</v>
      </c>
      <c r="Z8046" t="s">
        <v>49</v>
      </c>
      <c r="AA8046" t="s">
        <v>1173</v>
      </c>
      <c r="AB8046">
        <v>1</v>
      </c>
      <c r="AC8046" s="29" t="s">
        <v>1521</v>
      </c>
      <c r="AD8046" s="29" t="s">
        <v>1666</v>
      </c>
    </row>
    <row r="8047" spans="1:30" ht="15" customHeight="1" x14ac:dyDescent="0.3">
      <c r="A8047" s="29">
        <v>70</v>
      </c>
      <c r="B8047" s="29" t="s">
        <v>35</v>
      </c>
      <c r="C8047" t="s">
        <v>1272</v>
      </c>
      <c r="D8047" s="34" t="s">
        <v>245</v>
      </c>
      <c r="E8047" s="29">
        <v>1996</v>
      </c>
      <c r="F8047" s="33" t="s">
        <v>1303</v>
      </c>
      <c r="G8047" s="33" t="s">
        <v>1306</v>
      </c>
      <c r="H8047" s="31" t="s">
        <v>1349</v>
      </c>
      <c r="I8047" s="39">
        <v>-2.41</v>
      </c>
      <c r="J8047" s="40">
        <v>-59.8675</v>
      </c>
      <c r="K8047" s="5" t="s">
        <v>109</v>
      </c>
      <c r="L8047" s="41" t="s">
        <v>110</v>
      </c>
      <c r="M8047" s="41" t="s">
        <v>576</v>
      </c>
      <c r="N8047" s="41" t="s">
        <v>1267</v>
      </c>
      <c r="O8047" s="12">
        <v>1989</v>
      </c>
      <c r="P8047" s="12">
        <v>9</v>
      </c>
      <c r="Q8047" s="12">
        <v>1990</v>
      </c>
      <c r="R8047" s="12">
        <v>8</v>
      </c>
      <c r="S8047" s="29">
        <v>12</v>
      </c>
      <c r="T8047" s="29">
        <v>24</v>
      </c>
      <c r="U8047" s="29">
        <v>8</v>
      </c>
      <c r="V8047" s="29" t="s">
        <v>53</v>
      </c>
      <c r="W8047" s="29">
        <v>1440</v>
      </c>
      <c r="X8047" s="29">
        <v>3</v>
      </c>
      <c r="Y8047" t="s">
        <v>48</v>
      </c>
      <c r="Z8047" t="s">
        <v>90</v>
      </c>
      <c r="AA8047" t="s">
        <v>666</v>
      </c>
      <c r="AB8047">
        <v>35</v>
      </c>
      <c r="AC8047" s="29" t="s">
        <v>1521</v>
      </c>
      <c r="AD8047" s="29" t="s">
        <v>1666</v>
      </c>
    </row>
    <row r="8048" spans="1:30" ht="15" customHeight="1" x14ac:dyDescent="0.3">
      <c r="A8048" s="29">
        <v>70</v>
      </c>
      <c r="B8048" s="29" t="s">
        <v>35</v>
      </c>
      <c r="C8048" t="s">
        <v>1272</v>
      </c>
      <c r="D8048" s="34" t="s">
        <v>245</v>
      </c>
      <c r="E8048" s="29">
        <v>1996</v>
      </c>
      <c r="F8048" s="33" t="s">
        <v>1303</v>
      </c>
      <c r="G8048" s="33" t="s">
        <v>1306</v>
      </c>
      <c r="H8048" s="31" t="s">
        <v>1349</v>
      </c>
      <c r="I8048" s="39">
        <v>-2.41</v>
      </c>
      <c r="J8048" s="40">
        <v>-59.8675</v>
      </c>
      <c r="K8048" s="5" t="s">
        <v>109</v>
      </c>
      <c r="L8048" s="41" t="s">
        <v>110</v>
      </c>
      <c r="M8048" s="41" t="s">
        <v>576</v>
      </c>
      <c r="N8048" s="41" t="s">
        <v>1267</v>
      </c>
      <c r="O8048" s="12">
        <v>1989</v>
      </c>
      <c r="P8048" s="12">
        <v>9</v>
      </c>
      <c r="Q8048" s="12">
        <v>1990</v>
      </c>
      <c r="R8048" s="12">
        <v>8</v>
      </c>
      <c r="S8048" s="29">
        <v>12</v>
      </c>
      <c r="T8048" s="29">
        <v>24</v>
      </c>
      <c r="U8048" s="29">
        <v>8</v>
      </c>
      <c r="V8048" s="29" t="s">
        <v>53</v>
      </c>
      <c r="W8048" s="29">
        <v>1440</v>
      </c>
      <c r="X8048" s="29">
        <v>3</v>
      </c>
      <c r="Y8048" t="s">
        <v>48</v>
      </c>
      <c r="Z8048" t="s">
        <v>90</v>
      </c>
      <c r="AA8048" t="s">
        <v>91</v>
      </c>
      <c r="AB8048">
        <v>5</v>
      </c>
      <c r="AC8048" s="29" t="s">
        <v>1521</v>
      </c>
      <c r="AD8048" s="29" t="s">
        <v>1666</v>
      </c>
    </row>
    <row r="8049" spans="1:30" ht="15" customHeight="1" x14ac:dyDescent="0.3">
      <c r="A8049" s="29">
        <v>70</v>
      </c>
      <c r="B8049" s="29" t="s">
        <v>35</v>
      </c>
      <c r="C8049" t="s">
        <v>1272</v>
      </c>
      <c r="D8049" s="34" t="s">
        <v>245</v>
      </c>
      <c r="E8049" s="29">
        <v>1996</v>
      </c>
      <c r="F8049" s="33" t="s">
        <v>1303</v>
      </c>
      <c r="G8049" s="33" t="s">
        <v>1306</v>
      </c>
      <c r="H8049" s="31" t="s">
        <v>1349</v>
      </c>
      <c r="I8049" s="39">
        <v>-2.41</v>
      </c>
      <c r="J8049" s="40">
        <v>-59.8675</v>
      </c>
      <c r="K8049" s="5" t="s">
        <v>109</v>
      </c>
      <c r="L8049" s="41" t="s">
        <v>110</v>
      </c>
      <c r="M8049" s="41" t="s">
        <v>576</v>
      </c>
      <c r="N8049" s="41" t="s">
        <v>1267</v>
      </c>
      <c r="O8049" s="12">
        <v>1989</v>
      </c>
      <c r="P8049" s="12">
        <v>9</v>
      </c>
      <c r="Q8049" s="12">
        <v>1990</v>
      </c>
      <c r="R8049" s="12">
        <v>8</v>
      </c>
      <c r="S8049" s="29">
        <v>12</v>
      </c>
      <c r="T8049" s="29">
        <v>24</v>
      </c>
      <c r="U8049" s="29">
        <v>8</v>
      </c>
      <c r="V8049" s="29" t="s">
        <v>53</v>
      </c>
      <c r="W8049" s="29">
        <v>1440</v>
      </c>
      <c r="X8049" s="29">
        <v>3</v>
      </c>
      <c r="Y8049" t="s">
        <v>48</v>
      </c>
      <c r="Z8049" t="s">
        <v>90</v>
      </c>
      <c r="AA8049" s="38" t="s">
        <v>1118</v>
      </c>
      <c r="AB8049">
        <v>1</v>
      </c>
      <c r="AC8049" s="29" t="s">
        <v>1521</v>
      </c>
      <c r="AD8049" s="29" t="s">
        <v>1666</v>
      </c>
    </row>
    <row r="8050" spans="1:30" ht="15" customHeight="1" x14ac:dyDescent="0.3">
      <c r="A8050" s="29">
        <v>70</v>
      </c>
      <c r="B8050" s="32" t="s">
        <v>35</v>
      </c>
      <c r="C8050" t="s">
        <v>1272</v>
      </c>
      <c r="D8050" s="34" t="s">
        <v>245</v>
      </c>
      <c r="E8050" s="29">
        <v>1996</v>
      </c>
      <c r="F8050" s="33" t="s">
        <v>1271</v>
      </c>
      <c r="G8050" s="33" t="s">
        <v>1307</v>
      </c>
      <c r="H8050" s="42" t="s">
        <v>1350</v>
      </c>
      <c r="I8050" s="39">
        <v>-2.4072222000000001</v>
      </c>
      <c r="J8050" s="40">
        <v>-59.727777777777703</v>
      </c>
      <c r="K8050" s="5" t="s">
        <v>109</v>
      </c>
      <c r="L8050" s="41" t="s">
        <v>110</v>
      </c>
      <c r="M8050" s="41" t="s">
        <v>576</v>
      </c>
      <c r="N8050" s="41" t="s">
        <v>1267</v>
      </c>
      <c r="O8050">
        <v>1989</v>
      </c>
      <c r="P8050">
        <v>9</v>
      </c>
      <c r="Q8050">
        <v>1990</v>
      </c>
      <c r="R8050" s="41">
        <v>8</v>
      </c>
      <c r="S8050" s="29">
        <v>12</v>
      </c>
      <c r="T8050" s="29">
        <v>24</v>
      </c>
      <c r="U8050" s="29">
        <v>8</v>
      </c>
      <c r="V8050" s="29" t="s">
        <v>53</v>
      </c>
      <c r="W8050" s="29">
        <v>1440</v>
      </c>
      <c r="X8050" s="52">
        <v>3</v>
      </c>
      <c r="Y8050" t="s">
        <v>48</v>
      </c>
      <c r="Z8050" t="s">
        <v>55</v>
      </c>
      <c r="AA8050" t="s">
        <v>1054</v>
      </c>
      <c r="AB8050">
        <v>1</v>
      </c>
      <c r="AC8050" s="29" t="s">
        <v>1521</v>
      </c>
      <c r="AD8050" s="29" t="s">
        <v>1666</v>
      </c>
    </row>
    <row r="8051" spans="1:30" ht="15" customHeight="1" x14ac:dyDescent="0.3">
      <c r="A8051" s="29">
        <v>70</v>
      </c>
      <c r="B8051" s="29" t="s">
        <v>35</v>
      </c>
      <c r="C8051" t="s">
        <v>1272</v>
      </c>
      <c r="D8051" s="34" t="s">
        <v>245</v>
      </c>
      <c r="E8051" s="29">
        <v>1996</v>
      </c>
      <c r="F8051" s="33" t="s">
        <v>1304</v>
      </c>
      <c r="G8051" s="33" t="s">
        <v>1307</v>
      </c>
      <c r="H8051" s="31" t="s">
        <v>1350</v>
      </c>
      <c r="I8051" s="39">
        <v>-2.4072222000000001</v>
      </c>
      <c r="J8051" s="40">
        <v>-59.727777777777703</v>
      </c>
      <c r="K8051" s="5" t="s">
        <v>109</v>
      </c>
      <c r="L8051" s="41" t="s">
        <v>110</v>
      </c>
      <c r="M8051" s="41" t="s">
        <v>576</v>
      </c>
      <c r="N8051" s="41" t="s">
        <v>1267</v>
      </c>
      <c r="O8051" s="12">
        <v>1989</v>
      </c>
      <c r="P8051" s="12">
        <v>9</v>
      </c>
      <c r="Q8051" s="12">
        <v>1990</v>
      </c>
      <c r="R8051" s="12">
        <v>8</v>
      </c>
      <c r="S8051" s="29">
        <v>12</v>
      </c>
      <c r="T8051" s="29">
        <v>24</v>
      </c>
      <c r="U8051" s="29">
        <v>8</v>
      </c>
      <c r="V8051" s="29" t="s">
        <v>53</v>
      </c>
      <c r="W8051" s="29">
        <v>1440</v>
      </c>
      <c r="X8051" s="29">
        <v>3</v>
      </c>
      <c r="Y8051" t="s">
        <v>48</v>
      </c>
      <c r="Z8051" t="s">
        <v>55</v>
      </c>
      <c r="AA8051" t="s">
        <v>890</v>
      </c>
      <c r="AB8051">
        <v>113</v>
      </c>
      <c r="AC8051" s="29" t="s">
        <v>1521</v>
      </c>
      <c r="AD8051" s="29" t="s">
        <v>1666</v>
      </c>
    </row>
    <row r="8052" spans="1:30" ht="15" customHeight="1" x14ac:dyDescent="0.3">
      <c r="A8052" s="29">
        <v>70</v>
      </c>
      <c r="B8052" s="29" t="s">
        <v>35</v>
      </c>
      <c r="C8052" t="s">
        <v>1272</v>
      </c>
      <c r="D8052" s="34" t="s">
        <v>245</v>
      </c>
      <c r="E8052" s="29">
        <v>1996</v>
      </c>
      <c r="F8052" s="33" t="s">
        <v>1304</v>
      </c>
      <c r="G8052" s="33" t="s">
        <v>1307</v>
      </c>
      <c r="H8052" s="31" t="s">
        <v>1350</v>
      </c>
      <c r="I8052" s="39">
        <v>-2.4072222000000001</v>
      </c>
      <c r="J8052" s="40">
        <v>-59.727777777777703</v>
      </c>
      <c r="K8052" s="5" t="s">
        <v>109</v>
      </c>
      <c r="L8052" s="41" t="s">
        <v>110</v>
      </c>
      <c r="M8052" s="41" t="s">
        <v>576</v>
      </c>
      <c r="N8052" s="41" t="s">
        <v>1267</v>
      </c>
      <c r="O8052" s="12">
        <v>1989</v>
      </c>
      <c r="P8052" s="12">
        <v>9</v>
      </c>
      <c r="Q8052" s="12">
        <v>1990</v>
      </c>
      <c r="R8052" s="12">
        <v>8</v>
      </c>
      <c r="S8052" s="29">
        <v>12</v>
      </c>
      <c r="T8052" s="29">
        <v>24</v>
      </c>
      <c r="U8052" s="29">
        <v>8</v>
      </c>
      <c r="V8052" s="29" t="s">
        <v>53</v>
      </c>
      <c r="W8052" s="29">
        <v>1440</v>
      </c>
      <c r="X8052" s="29">
        <v>3</v>
      </c>
      <c r="Y8052" t="s">
        <v>48</v>
      </c>
      <c r="Z8052" t="s">
        <v>55</v>
      </c>
      <c r="AA8052" t="s">
        <v>496</v>
      </c>
      <c r="AB8052">
        <v>86</v>
      </c>
      <c r="AC8052" s="29" t="s">
        <v>1521</v>
      </c>
      <c r="AD8052" s="29" t="s">
        <v>1666</v>
      </c>
    </row>
    <row r="8053" spans="1:30" ht="15" customHeight="1" x14ac:dyDescent="0.3">
      <c r="A8053" s="29">
        <v>70</v>
      </c>
      <c r="B8053" s="29" t="s">
        <v>35</v>
      </c>
      <c r="C8053" t="s">
        <v>1272</v>
      </c>
      <c r="D8053" s="34" t="s">
        <v>245</v>
      </c>
      <c r="E8053" s="29">
        <v>1996</v>
      </c>
      <c r="F8053" s="33" t="s">
        <v>1304</v>
      </c>
      <c r="G8053" s="33" t="s">
        <v>1307</v>
      </c>
      <c r="H8053" s="31" t="s">
        <v>1350</v>
      </c>
      <c r="I8053" s="39">
        <v>-2.4072222000000001</v>
      </c>
      <c r="J8053" s="40">
        <v>-59.727777777777703</v>
      </c>
      <c r="K8053" s="5" t="s">
        <v>109</v>
      </c>
      <c r="L8053" s="41" t="s">
        <v>110</v>
      </c>
      <c r="M8053" s="41" t="s">
        <v>576</v>
      </c>
      <c r="N8053" s="41" t="s">
        <v>1267</v>
      </c>
      <c r="O8053" s="12">
        <v>1989</v>
      </c>
      <c r="P8053" s="12">
        <v>9</v>
      </c>
      <c r="Q8053" s="12">
        <v>1990</v>
      </c>
      <c r="R8053" s="12">
        <v>8</v>
      </c>
      <c r="S8053" s="29">
        <v>12</v>
      </c>
      <c r="T8053" s="29">
        <v>24</v>
      </c>
      <c r="U8053" s="29">
        <v>8</v>
      </c>
      <c r="V8053" s="29" t="s">
        <v>53</v>
      </c>
      <c r="W8053" s="29">
        <v>1440</v>
      </c>
      <c r="X8053" s="29">
        <v>3</v>
      </c>
      <c r="Y8053" t="s">
        <v>48</v>
      </c>
      <c r="Z8053" t="s">
        <v>55</v>
      </c>
      <c r="AA8053" t="s">
        <v>860</v>
      </c>
      <c r="AB8053">
        <v>2</v>
      </c>
      <c r="AC8053" s="29" t="s">
        <v>1521</v>
      </c>
      <c r="AD8053" s="29" t="s">
        <v>1666</v>
      </c>
    </row>
    <row r="8054" spans="1:30" ht="15" customHeight="1" x14ac:dyDescent="0.3">
      <c r="A8054" s="29">
        <v>70</v>
      </c>
      <c r="B8054" s="29" t="s">
        <v>35</v>
      </c>
      <c r="C8054" t="s">
        <v>1272</v>
      </c>
      <c r="D8054" s="34" t="s">
        <v>245</v>
      </c>
      <c r="E8054" s="29">
        <v>1996</v>
      </c>
      <c r="F8054" s="33" t="s">
        <v>1304</v>
      </c>
      <c r="G8054" s="33" t="s">
        <v>1307</v>
      </c>
      <c r="H8054" s="31" t="s">
        <v>1350</v>
      </c>
      <c r="I8054" s="39">
        <v>-2.4072222000000001</v>
      </c>
      <c r="J8054" s="40">
        <v>-59.727777777777703</v>
      </c>
      <c r="K8054" s="5" t="s">
        <v>109</v>
      </c>
      <c r="L8054" s="41" t="s">
        <v>110</v>
      </c>
      <c r="M8054" s="41" t="s">
        <v>576</v>
      </c>
      <c r="N8054" s="41" t="s">
        <v>1267</v>
      </c>
      <c r="O8054" s="12">
        <v>1989</v>
      </c>
      <c r="P8054" s="12">
        <v>9</v>
      </c>
      <c r="Q8054" s="12">
        <v>1990</v>
      </c>
      <c r="R8054" s="12">
        <v>8</v>
      </c>
      <c r="S8054" s="29">
        <v>12</v>
      </c>
      <c r="T8054" s="29">
        <v>24</v>
      </c>
      <c r="U8054" s="29">
        <v>8</v>
      </c>
      <c r="V8054" s="29" t="s">
        <v>53</v>
      </c>
      <c r="W8054" s="29">
        <v>1440</v>
      </c>
      <c r="X8054" s="29">
        <v>3</v>
      </c>
      <c r="Y8054" t="s">
        <v>48</v>
      </c>
      <c r="Z8054" t="s">
        <v>55</v>
      </c>
      <c r="AA8054" t="s">
        <v>503</v>
      </c>
      <c r="AB8054">
        <v>71</v>
      </c>
      <c r="AC8054" s="29" t="s">
        <v>1521</v>
      </c>
      <c r="AD8054" s="29" t="s">
        <v>1666</v>
      </c>
    </row>
    <row r="8055" spans="1:30" ht="15" customHeight="1" x14ac:dyDescent="0.3">
      <c r="A8055" s="29">
        <v>70</v>
      </c>
      <c r="B8055" s="29" t="s">
        <v>35</v>
      </c>
      <c r="C8055" t="s">
        <v>1272</v>
      </c>
      <c r="D8055" s="34" t="s">
        <v>245</v>
      </c>
      <c r="E8055" s="29">
        <v>1996</v>
      </c>
      <c r="F8055" s="33" t="s">
        <v>1304</v>
      </c>
      <c r="G8055" s="33" t="s">
        <v>1307</v>
      </c>
      <c r="H8055" s="31" t="s">
        <v>1350</v>
      </c>
      <c r="I8055" s="39">
        <v>-2.4072222000000001</v>
      </c>
      <c r="J8055" s="40">
        <v>-59.727777777777703</v>
      </c>
      <c r="K8055" s="5" t="s">
        <v>109</v>
      </c>
      <c r="L8055" s="41" t="s">
        <v>110</v>
      </c>
      <c r="M8055" s="41" t="s">
        <v>576</v>
      </c>
      <c r="N8055" s="41" t="s">
        <v>1267</v>
      </c>
      <c r="O8055" s="12">
        <v>1989</v>
      </c>
      <c r="P8055" s="12">
        <v>9</v>
      </c>
      <c r="Q8055" s="12">
        <v>1990</v>
      </c>
      <c r="R8055" s="12">
        <v>8</v>
      </c>
      <c r="S8055" s="29">
        <v>12</v>
      </c>
      <c r="T8055" s="29">
        <v>24</v>
      </c>
      <c r="U8055" s="29">
        <v>8</v>
      </c>
      <c r="V8055" s="29" t="s">
        <v>53</v>
      </c>
      <c r="W8055" s="29">
        <v>1440</v>
      </c>
      <c r="X8055" s="29">
        <v>3</v>
      </c>
      <c r="Y8055" t="s">
        <v>48</v>
      </c>
      <c r="Z8055" t="s">
        <v>55</v>
      </c>
      <c r="AA8055" t="s">
        <v>861</v>
      </c>
      <c r="AB8055">
        <v>12</v>
      </c>
      <c r="AC8055" s="29" t="s">
        <v>1521</v>
      </c>
      <c r="AD8055" s="29" t="s">
        <v>1666</v>
      </c>
    </row>
    <row r="8056" spans="1:30" ht="15" customHeight="1" x14ac:dyDescent="0.3">
      <c r="A8056" s="29">
        <v>70</v>
      </c>
      <c r="B8056" s="29" t="s">
        <v>35</v>
      </c>
      <c r="C8056" t="s">
        <v>1272</v>
      </c>
      <c r="D8056" s="34" t="s">
        <v>245</v>
      </c>
      <c r="E8056" s="29">
        <v>1996</v>
      </c>
      <c r="F8056" s="33" t="s">
        <v>1304</v>
      </c>
      <c r="G8056" s="33" t="s">
        <v>1307</v>
      </c>
      <c r="H8056" s="31" t="s">
        <v>1350</v>
      </c>
      <c r="I8056" s="39">
        <v>-2.4072222000000001</v>
      </c>
      <c r="J8056" s="40">
        <v>-59.727777777777703</v>
      </c>
      <c r="K8056" s="5" t="s">
        <v>109</v>
      </c>
      <c r="L8056" s="41" t="s">
        <v>110</v>
      </c>
      <c r="M8056" s="41" t="s">
        <v>576</v>
      </c>
      <c r="N8056" s="41" t="s">
        <v>1267</v>
      </c>
      <c r="O8056" s="12">
        <v>1989</v>
      </c>
      <c r="P8056" s="12">
        <v>9</v>
      </c>
      <c r="Q8056" s="12">
        <v>1990</v>
      </c>
      <c r="R8056" s="12">
        <v>8</v>
      </c>
      <c r="S8056" s="29">
        <v>12</v>
      </c>
      <c r="T8056" s="29">
        <v>24</v>
      </c>
      <c r="U8056" s="29">
        <v>8</v>
      </c>
      <c r="V8056" s="29" t="s">
        <v>53</v>
      </c>
      <c r="W8056" s="29">
        <v>1440</v>
      </c>
      <c r="X8056" s="29">
        <v>3</v>
      </c>
      <c r="Y8056" t="s">
        <v>48</v>
      </c>
      <c r="Z8056" t="s">
        <v>55</v>
      </c>
      <c r="AA8056" t="s">
        <v>895</v>
      </c>
      <c r="AB8056">
        <v>72</v>
      </c>
      <c r="AC8056" s="29" t="s">
        <v>1521</v>
      </c>
      <c r="AD8056" s="29" t="s">
        <v>1666</v>
      </c>
    </row>
    <row r="8057" spans="1:30" ht="15" customHeight="1" x14ac:dyDescent="0.3">
      <c r="A8057" s="29">
        <v>70</v>
      </c>
      <c r="B8057" s="29" t="s">
        <v>35</v>
      </c>
      <c r="C8057" t="s">
        <v>1272</v>
      </c>
      <c r="D8057" s="34" t="s">
        <v>245</v>
      </c>
      <c r="E8057" s="29">
        <v>1996</v>
      </c>
      <c r="F8057" s="33" t="s">
        <v>1304</v>
      </c>
      <c r="G8057" s="33" t="s">
        <v>1307</v>
      </c>
      <c r="H8057" s="31" t="s">
        <v>1350</v>
      </c>
      <c r="I8057" s="39">
        <v>-2.4072222000000001</v>
      </c>
      <c r="J8057" s="40">
        <v>-59.727777777777703</v>
      </c>
      <c r="K8057" s="5" t="s">
        <v>109</v>
      </c>
      <c r="L8057" s="41" t="s">
        <v>110</v>
      </c>
      <c r="M8057" s="41" t="s">
        <v>576</v>
      </c>
      <c r="N8057" s="41" t="s">
        <v>1267</v>
      </c>
      <c r="O8057" s="12">
        <v>1989</v>
      </c>
      <c r="P8057" s="12">
        <v>9</v>
      </c>
      <c r="Q8057" s="12">
        <v>1990</v>
      </c>
      <c r="R8057" s="12">
        <v>8</v>
      </c>
      <c r="S8057" s="29">
        <v>12</v>
      </c>
      <c r="T8057" s="29">
        <v>24</v>
      </c>
      <c r="U8057" s="29">
        <v>8</v>
      </c>
      <c r="V8057" s="29" t="s">
        <v>53</v>
      </c>
      <c r="W8057" s="29">
        <v>1440</v>
      </c>
      <c r="X8057" s="29">
        <v>3</v>
      </c>
      <c r="Y8057" t="s">
        <v>48</v>
      </c>
      <c r="Z8057" t="s">
        <v>55</v>
      </c>
      <c r="AA8057" t="s">
        <v>1135</v>
      </c>
      <c r="AB8057">
        <v>3</v>
      </c>
      <c r="AC8057" s="29" t="s">
        <v>1521</v>
      </c>
      <c r="AD8057" s="29" t="s">
        <v>1666</v>
      </c>
    </row>
    <row r="8058" spans="1:30" ht="15" customHeight="1" x14ac:dyDescent="0.3">
      <c r="A8058" s="29">
        <v>70</v>
      </c>
      <c r="B8058" s="29" t="s">
        <v>35</v>
      </c>
      <c r="C8058" t="s">
        <v>1272</v>
      </c>
      <c r="D8058" s="34" t="s">
        <v>245</v>
      </c>
      <c r="E8058" s="29">
        <v>1996</v>
      </c>
      <c r="F8058" s="33" t="s">
        <v>1304</v>
      </c>
      <c r="G8058" s="33" t="s">
        <v>1307</v>
      </c>
      <c r="H8058" s="31" t="s">
        <v>1350</v>
      </c>
      <c r="I8058" s="39">
        <v>-2.4072222000000001</v>
      </c>
      <c r="J8058" s="40">
        <v>-59.727777777777703</v>
      </c>
      <c r="K8058" s="5" t="s">
        <v>109</v>
      </c>
      <c r="L8058" s="41" t="s">
        <v>110</v>
      </c>
      <c r="M8058" s="41" t="s">
        <v>576</v>
      </c>
      <c r="N8058" s="41" t="s">
        <v>1267</v>
      </c>
      <c r="O8058" s="12">
        <v>1989</v>
      </c>
      <c r="P8058" s="12">
        <v>9</v>
      </c>
      <c r="Q8058" s="12">
        <v>1990</v>
      </c>
      <c r="R8058" s="12">
        <v>8</v>
      </c>
      <c r="S8058" s="29">
        <v>12</v>
      </c>
      <c r="T8058" s="29">
        <v>24</v>
      </c>
      <c r="U8058" s="29">
        <v>8</v>
      </c>
      <c r="V8058" s="29" t="s">
        <v>53</v>
      </c>
      <c r="W8058" s="29">
        <v>1440</v>
      </c>
      <c r="X8058" s="29">
        <v>3</v>
      </c>
      <c r="Y8058" t="s">
        <v>48</v>
      </c>
      <c r="Z8058" t="s">
        <v>55</v>
      </c>
      <c r="AA8058" t="s">
        <v>113</v>
      </c>
      <c r="AB8058">
        <v>4</v>
      </c>
      <c r="AC8058" s="29" t="s">
        <v>1521</v>
      </c>
      <c r="AD8058" s="29" t="s">
        <v>1666</v>
      </c>
    </row>
    <row r="8059" spans="1:30" ht="15" customHeight="1" x14ac:dyDescent="0.3">
      <c r="A8059" s="29">
        <v>70</v>
      </c>
      <c r="B8059" s="29" t="s">
        <v>35</v>
      </c>
      <c r="C8059" t="s">
        <v>1272</v>
      </c>
      <c r="D8059" s="34" t="s">
        <v>245</v>
      </c>
      <c r="E8059" s="29">
        <v>1996</v>
      </c>
      <c r="F8059" s="33" t="s">
        <v>1304</v>
      </c>
      <c r="G8059" s="33" t="s">
        <v>1307</v>
      </c>
      <c r="H8059" s="31" t="s">
        <v>1350</v>
      </c>
      <c r="I8059" s="39">
        <v>-2.4072222000000001</v>
      </c>
      <c r="J8059" s="40">
        <v>-59.727777777777703</v>
      </c>
      <c r="K8059" s="5" t="s">
        <v>109</v>
      </c>
      <c r="L8059" s="41" t="s">
        <v>110</v>
      </c>
      <c r="M8059" s="41" t="s">
        <v>576</v>
      </c>
      <c r="N8059" s="41" t="s">
        <v>1267</v>
      </c>
      <c r="O8059" s="12">
        <v>1989</v>
      </c>
      <c r="P8059" s="12">
        <v>9</v>
      </c>
      <c r="Q8059" s="12">
        <v>1990</v>
      </c>
      <c r="R8059" s="12">
        <v>8</v>
      </c>
      <c r="S8059" s="29">
        <v>12</v>
      </c>
      <c r="T8059" s="29">
        <v>24</v>
      </c>
      <c r="U8059" s="29">
        <v>8</v>
      </c>
      <c r="V8059" s="29" t="s">
        <v>53</v>
      </c>
      <c r="W8059" s="29">
        <v>1440</v>
      </c>
      <c r="X8059" s="29">
        <v>3</v>
      </c>
      <c r="Y8059" t="s">
        <v>48</v>
      </c>
      <c r="Z8059" t="s">
        <v>55</v>
      </c>
      <c r="AA8059" t="s">
        <v>655</v>
      </c>
      <c r="AB8059">
        <v>7</v>
      </c>
      <c r="AC8059" s="29" t="s">
        <v>1521</v>
      </c>
      <c r="AD8059" s="29" t="s">
        <v>1666</v>
      </c>
    </row>
    <row r="8060" spans="1:30" ht="15" customHeight="1" x14ac:dyDescent="0.3">
      <c r="A8060" s="29">
        <v>70</v>
      </c>
      <c r="B8060" s="29" t="s">
        <v>35</v>
      </c>
      <c r="C8060" t="s">
        <v>1272</v>
      </c>
      <c r="D8060" s="34" t="s">
        <v>245</v>
      </c>
      <c r="E8060" s="29">
        <v>1996</v>
      </c>
      <c r="F8060" s="33" t="s">
        <v>1304</v>
      </c>
      <c r="G8060" s="33" t="s">
        <v>1307</v>
      </c>
      <c r="H8060" s="31" t="s">
        <v>1350</v>
      </c>
      <c r="I8060" s="39">
        <v>-2.4072222000000001</v>
      </c>
      <c r="J8060" s="40">
        <v>-59.727777777777703</v>
      </c>
      <c r="K8060" s="5" t="s">
        <v>109</v>
      </c>
      <c r="L8060" s="41" t="s">
        <v>110</v>
      </c>
      <c r="M8060" s="41" t="s">
        <v>576</v>
      </c>
      <c r="N8060" s="41" t="s">
        <v>1267</v>
      </c>
      <c r="O8060" s="12">
        <v>1989</v>
      </c>
      <c r="P8060" s="12">
        <v>9</v>
      </c>
      <c r="Q8060" s="12">
        <v>1990</v>
      </c>
      <c r="R8060" s="12">
        <v>8</v>
      </c>
      <c r="S8060" s="29">
        <v>12</v>
      </c>
      <c r="T8060" s="29">
        <v>24</v>
      </c>
      <c r="U8060" s="29">
        <v>8</v>
      </c>
      <c r="V8060" s="29" t="s">
        <v>53</v>
      </c>
      <c r="W8060" s="29">
        <v>1440</v>
      </c>
      <c r="X8060" s="29">
        <v>3</v>
      </c>
      <c r="Y8060" t="s">
        <v>48</v>
      </c>
      <c r="Z8060" t="s">
        <v>55</v>
      </c>
      <c r="AA8060" t="s">
        <v>379</v>
      </c>
      <c r="AB8060">
        <v>5</v>
      </c>
      <c r="AC8060" s="29" t="s">
        <v>1521</v>
      </c>
      <c r="AD8060" s="29" t="s">
        <v>1666</v>
      </c>
    </row>
    <row r="8061" spans="1:30" ht="15" customHeight="1" x14ac:dyDescent="0.3">
      <c r="A8061" s="29">
        <v>70</v>
      </c>
      <c r="B8061" s="29" t="s">
        <v>35</v>
      </c>
      <c r="C8061" t="s">
        <v>1272</v>
      </c>
      <c r="D8061" s="34" t="s">
        <v>245</v>
      </c>
      <c r="E8061" s="29">
        <v>1996</v>
      </c>
      <c r="F8061" s="33" t="s">
        <v>1304</v>
      </c>
      <c r="G8061" s="33" t="s">
        <v>1307</v>
      </c>
      <c r="H8061" s="31" t="s">
        <v>1350</v>
      </c>
      <c r="I8061" s="39">
        <v>-2.4072222000000001</v>
      </c>
      <c r="J8061" s="40">
        <v>-59.727777777777703</v>
      </c>
      <c r="K8061" s="5" t="s">
        <v>109</v>
      </c>
      <c r="L8061" s="41" t="s">
        <v>110</v>
      </c>
      <c r="M8061" s="41" t="s">
        <v>576</v>
      </c>
      <c r="N8061" s="41" t="s">
        <v>1267</v>
      </c>
      <c r="O8061" s="12">
        <v>1989</v>
      </c>
      <c r="P8061" s="12">
        <v>9</v>
      </c>
      <c r="Q8061" s="12">
        <v>1990</v>
      </c>
      <c r="R8061" s="12">
        <v>8</v>
      </c>
      <c r="S8061" s="29">
        <v>12</v>
      </c>
      <c r="T8061" s="29">
        <v>24</v>
      </c>
      <c r="U8061" s="29">
        <v>8</v>
      </c>
      <c r="V8061" s="29" t="s">
        <v>53</v>
      </c>
      <c r="W8061" s="29">
        <v>1440</v>
      </c>
      <c r="X8061" s="29">
        <v>3</v>
      </c>
      <c r="Y8061" t="s">
        <v>48</v>
      </c>
      <c r="Z8061" t="s">
        <v>55</v>
      </c>
      <c r="AA8061" t="s">
        <v>899</v>
      </c>
      <c r="AB8061">
        <v>4</v>
      </c>
      <c r="AC8061" s="29" t="s">
        <v>1521</v>
      </c>
      <c r="AD8061" s="29" t="s">
        <v>1666</v>
      </c>
    </row>
    <row r="8062" spans="1:30" ht="15" customHeight="1" x14ac:dyDescent="0.3">
      <c r="A8062" s="29">
        <v>70</v>
      </c>
      <c r="B8062" s="29" t="s">
        <v>35</v>
      </c>
      <c r="C8062" t="s">
        <v>1272</v>
      </c>
      <c r="D8062" s="34" t="s">
        <v>245</v>
      </c>
      <c r="E8062" s="29">
        <v>1996</v>
      </c>
      <c r="F8062" s="33" t="s">
        <v>1304</v>
      </c>
      <c r="G8062" s="33" t="s">
        <v>1307</v>
      </c>
      <c r="H8062" s="31" t="s">
        <v>1350</v>
      </c>
      <c r="I8062" s="39">
        <v>-2.4072222000000001</v>
      </c>
      <c r="J8062" s="40">
        <v>-59.727777777777703</v>
      </c>
      <c r="K8062" s="5" t="s">
        <v>109</v>
      </c>
      <c r="L8062" s="41" t="s">
        <v>110</v>
      </c>
      <c r="M8062" s="41" t="s">
        <v>576</v>
      </c>
      <c r="N8062" s="41" t="s">
        <v>1267</v>
      </c>
      <c r="O8062" s="12">
        <v>1989</v>
      </c>
      <c r="P8062" s="12">
        <v>9</v>
      </c>
      <c r="Q8062" s="12">
        <v>1990</v>
      </c>
      <c r="R8062" s="12">
        <v>8</v>
      </c>
      <c r="S8062" s="29">
        <v>12</v>
      </c>
      <c r="T8062" s="29">
        <v>24</v>
      </c>
      <c r="U8062" s="29">
        <v>8</v>
      </c>
      <c r="V8062" s="29" t="s">
        <v>53</v>
      </c>
      <c r="W8062" s="29">
        <v>1440</v>
      </c>
      <c r="X8062" s="29">
        <v>3</v>
      </c>
      <c r="Y8062" t="s">
        <v>48</v>
      </c>
      <c r="Z8062" t="s">
        <v>55</v>
      </c>
      <c r="AA8062" t="s">
        <v>1062</v>
      </c>
      <c r="AB8062">
        <v>5</v>
      </c>
      <c r="AC8062" s="29" t="s">
        <v>1521</v>
      </c>
      <c r="AD8062" s="29" t="s">
        <v>1666</v>
      </c>
    </row>
    <row r="8063" spans="1:30" ht="15" customHeight="1" x14ac:dyDescent="0.3">
      <c r="A8063" s="29">
        <v>70</v>
      </c>
      <c r="B8063" s="29" t="s">
        <v>35</v>
      </c>
      <c r="C8063" t="s">
        <v>1272</v>
      </c>
      <c r="D8063" s="34" t="s">
        <v>245</v>
      </c>
      <c r="E8063" s="29">
        <v>1996</v>
      </c>
      <c r="F8063" s="33" t="s">
        <v>1304</v>
      </c>
      <c r="G8063" s="33" t="s">
        <v>1307</v>
      </c>
      <c r="H8063" s="31" t="s">
        <v>1350</v>
      </c>
      <c r="I8063" s="39">
        <v>-2.4072222000000001</v>
      </c>
      <c r="J8063" s="40">
        <v>-59.727777777777703</v>
      </c>
      <c r="K8063" s="5" t="s">
        <v>109</v>
      </c>
      <c r="L8063" s="41" t="s">
        <v>110</v>
      </c>
      <c r="M8063" s="41" t="s">
        <v>576</v>
      </c>
      <c r="N8063" s="41" t="s">
        <v>1267</v>
      </c>
      <c r="O8063" s="12">
        <v>1989</v>
      </c>
      <c r="P8063" s="12">
        <v>9</v>
      </c>
      <c r="Q8063" s="12">
        <v>1990</v>
      </c>
      <c r="R8063" s="12">
        <v>8</v>
      </c>
      <c r="S8063" s="29">
        <v>12</v>
      </c>
      <c r="T8063" s="29">
        <v>24</v>
      </c>
      <c r="U8063" s="29">
        <v>8</v>
      </c>
      <c r="V8063" s="29" t="s">
        <v>53</v>
      </c>
      <c r="W8063" s="29">
        <v>1440</v>
      </c>
      <c r="X8063" s="29">
        <v>3</v>
      </c>
      <c r="Y8063" t="s">
        <v>48</v>
      </c>
      <c r="Z8063" t="s">
        <v>55</v>
      </c>
      <c r="AA8063" t="s">
        <v>1072</v>
      </c>
      <c r="AB8063">
        <v>6</v>
      </c>
      <c r="AC8063" s="29" t="s">
        <v>1521</v>
      </c>
      <c r="AD8063" s="29" t="s">
        <v>1666</v>
      </c>
    </row>
    <row r="8064" spans="1:30" ht="15" customHeight="1" x14ac:dyDescent="0.3">
      <c r="A8064" s="29">
        <v>70</v>
      </c>
      <c r="B8064" s="29" t="s">
        <v>35</v>
      </c>
      <c r="C8064" t="s">
        <v>1272</v>
      </c>
      <c r="D8064" s="34" t="s">
        <v>245</v>
      </c>
      <c r="E8064" s="29">
        <v>1996</v>
      </c>
      <c r="F8064" s="33" t="s">
        <v>1304</v>
      </c>
      <c r="G8064" s="33" t="s">
        <v>1307</v>
      </c>
      <c r="H8064" s="31" t="s">
        <v>1350</v>
      </c>
      <c r="I8064" s="39">
        <v>-2.4072222000000001</v>
      </c>
      <c r="J8064" s="40">
        <v>-59.727777777777703</v>
      </c>
      <c r="K8064" s="5" t="s">
        <v>109</v>
      </c>
      <c r="L8064" s="41" t="s">
        <v>110</v>
      </c>
      <c r="M8064" s="41" t="s">
        <v>576</v>
      </c>
      <c r="N8064" s="41" t="s">
        <v>1267</v>
      </c>
      <c r="O8064" s="12">
        <v>1989</v>
      </c>
      <c r="P8064" s="12">
        <v>9</v>
      </c>
      <c r="Q8064" s="12">
        <v>1990</v>
      </c>
      <c r="R8064" s="12">
        <v>8</v>
      </c>
      <c r="S8064" s="29">
        <v>12</v>
      </c>
      <c r="T8064" s="29">
        <v>24</v>
      </c>
      <c r="U8064" s="29">
        <v>8</v>
      </c>
      <c r="V8064" s="29" t="s">
        <v>53</v>
      </c>
      <c r="W8064" s="29">
        <v>1440</v>
      </c>
      <c r="X8064" s="29">
        <v>3</v>
      </c>
      <c r="Y8064" t="s">
        <v>48</v>
      </c>
      <c r="Z8064" t="s">
        <v>55</v>
      </c>
      <c r="AA8064" t="s">
        <v>1110</v>
      </c>
      <c r="AB8064">
        <v>1</v>
      </c>
      <c r="AC8064" s="29" t="s">
        <v>1521</v>
      </c>
      <c r="AD8064" s="29" t="s">
        <v>1666</v>
      </c>
    </row>
    <row r="8065" spans="1:30" ht="15" customHeight="1" x14ac:dyDescent="0.3">
      <c r="A8065" s="29">
        <v>70</v>
      </c>
      <c r="B8065" s="29" t="s">
        <v>35</v>
      </c>
      <c r="C8065" t="s">
        <v>1272</v>
      </c>
      <c r="D8065" s="34" t="s">
        <v>245</v>
      </c>
      <c r="E8065" s="29">
        <v>1996</v>
      </c>
      <c r="F8065" s="33" t="s">
        <v>1304</v>
      </c>
      <c r="G8065" s="33" t="s">
        <v>1307</v>
      </c>
      <c r="H8065" s="31" t="s">
        <v>1350</v>
      </c>
      <c r="I8065" s="39">
        <v>-2.4072222000000001</v>
      </c>
      <c r="J8065" s="40">
        <v>-59.727777777777703</v>
      </c>
      <c r="K8065" s="5" t="s">
        <v>109</v>
      </c>
      <c r="L8065" s="41" t="s">
        <v>110</v>
      </c>
      <c r="M8065" s="41" t="s">
        <v>576</v>
      </c>
      <c r="N8065" s="41" t="s">
        <v>1267</v>
      </c>
      <c r="O8065" s="12">
        <v>1989</v>
      </c>
      <c r="P8065" s="12">
        <v>9</v>
      </c>
      <c r="Q8065" s="12">
        <v>1990</v>
      </c>
      <c r="R8065" s="12">
        <v>8</v>
      </c>
      <c r="S8065" s="29">
        <v>12</v>
      </c>
      <c r="T8065" s="29">
        <v>24</v>
      </c>
      <c r="U8065" s="29">
        <v>8</v>
      </c>
      <c r="V8065" s="29" t="s">
        <v>53</v>
      </c>
      <c r="W8065" s="29">
        <v>1440</v>
      </c>
      <c r="X8065" s="29">
        <v>3</v>
      </c>
      <c r="Y8065" t="s">
        <v>48</v>
      </c>
      <c r="Z8065" t="s">
        <v>55</v>
      </c>
      <c r="AA8065" t="s">
        <v>1083</v>
      </c>
      <c r="AB8065">
        <v>26</v>
      </c>
      <c r="AC8065" s="29" t="s">
        <v>1521</v>
      </c>
      <c r="AD8065" s="29" t="s">
        <v>1666</v>
      </c>
    </row>
    <row r="8066" spans="1:30" ht="15" customHeight="1" x14ac:dyDescent="0.3">
      <c r="A8066" s="29">
        <v>70</v>
      </c>
      <c r="B8066" s="29" t="s">
        <v>35</v>
      </c>
      <c r="C8066" t="s">
        <v>1272</v>
      </c>
      <c r="D8066" s="34" t="s">
        <v>245</v>
      </c>
      <c r="E8066" s="29">
        <v>1996</v>
      </c>
      <c r="F8066" s="33" t="s">
        <v>1304</v>
      </c>
      <c r="G8066" s="33" t="s">
        <v>1307</v>
      </c>
      <c r="H8066" s="31" t="s">
        <v>1350</v>
      </c>
      <c r="I8066" s="39">
        <v>-2.4072222000000001</v>
      </c>
      <c r="J8066" s="40">
        <v>-59.727777777777703</v>
      </c>
      <c r="K8066" s="5" t="s">
        <v>109</v>
      </c>
      <c r="L8066" s="41" t="s">
        <v>110</v>
      </c>
      <c r="M8066" s="41" t="s">
        <v>576</v>
      </c>
      <c r="N8066" s="41" t="s">
        <v>1267</v>
      </c>
      <c r="O8066" s="12">
        <v>1989</v>
      </c>
      <c r="P8066" s="12">
        <v>9</v>
      </c>
      <c r="Q8066" s="12">
        <v>1990</v>
      </c>
      <c r="R8066" s="12">
        <v>8</v>
      </c>
      <c r="S8066" s="29">
        <v>12</v>
      </c>
      <c r="T8066" s="29">
        <v>24</v>
      </c>
      <c r="U8066" s="29">
        <v>8</v>
      </c>
      <c r="V8066" s="29" t="s">
        <v>53</v>
      </c>
      <c r="W8066" s="29">
        <v>1440</v>
      </c>
      <c r="X8066" s="29">
        <v>3</v>
      </c>
      <c r="Y8066" t="s">
        <v>48</v>
      </c>
      <c r="Z8066" t="s">
        <v>55</v>
      </c>
      <c r="AA8066" t="s">
        <v>524</v>
      </c>
      <c r="AB8066">
        <v>0</v>
      </c>
      <c r="AC8066" s="29" t="s">
        <v>1521</v>
      </c>
      <c r="AD8066" s="29" t="s">
        <v>1666</v>
      </c>
    </row>
    <row r="8067" spans="1:30" ht="15" customHeight="1" x14ac:dyDescent="0.3">
      <c r="A8067" s="29">
        <v>70</v>
      </c>
      <c r="B8067" s="29" t="s">
        <v>35</v>
      </c>
      <c r="C8067" t="s">
        <v>1272</v>
      </c>
      <c r="D8067" s="34" t="s">
        <v>245</v>
      </c>
      <c r="E8067" s="29">
        <v>1996</v>
      </c>
      <c r="F8067" s="33" t="s">
        <v>1304</v>
      </c>
      <c r="G8067" s="33" t="s">
        <v>1307</v>
      </c>
      <c r="H8067" s="31" t="s">
        <v>1350</v>
      </c>
      <c r="I8067" s="39">
        <v>-2.4072222000000001</v>
      </c>
      <c r="J8067" s="40">
        <v>-59.727777777777703</v>
      </c>
      <c r="K8067" s="5" t="s">
        <v>109</v>
      </c>
      <c r="L8067" s="41" t="s">
        <v>110</v>
      </c>
      <c r="M8067" s="41" t="s">
        <v>576</v>
      </c>
      <c r="N8067" s="41" t="s">
        <v>1267</v>
      </c>
      <c r="O8067" s="12">
        <v>1989</v>
      </c>
      <c r="P8067" s="12">
        <v>9</v>
      </c>
      <c r="Q8067" s="12">
        <v>1990</v>
      </c>
      <c r="R8067" s="12">
        <v>8</v>
      </c>
      <c r="S8067" s="29">
        <v>12</v>
      </c>
      <c r="T8067" s="29">
        <v>24</v>
      </c>
      <c r="U8067" s="29">
        <v>8</v>
      </c>
      <c r="V8067" s="29" t="s">
        <v>53</v>
      </c>
      <c r="W8067" s="29">
        <v>1440</v>
      </c>
      <c r="X8067" s="29">
        <v>3</v>
      </c>
      <c r="Y8067" t="s">
        <v>48</v>
      </c>
      <c r="Z8067" t="s">
        <v>55</v>
      </c>
      <c r="AA8067" t="s">
        <v>1107</v>
      </c>
      <c r="AB8067">
        <v>15</v>
      </c>
      <c r="AC8067" s="29" t="s">
        <v>1521</v>
      </c>
      <c r="AD8067" s="29" t="s">
        <v>1666</v>
      </c>
    </row>
    <row r="8068" spans="1:30" ht="15" customHeight="1" x14ac:dyDescent="0.3">
      <c r="A8068" s="29">
        <v>70</v>
      </c>
      <c r="B8068" s="29" t="s">
        <v>35</v>
      </c>
      <c r="C8068" t="s">
        <v>1272</v>
      </c>
      <c r="D8068" s="34" t="s">
        <v>245</v>
      </c>
      <c r="E8068" s="29">
        <v>1996</v>
      </c>
      <c r="F8068" s="33" t="s">
        <v>1304</v>
      </c>
      <c r="G8068" s="33" t="s">
        <v>1307</v>
      </c>
      <c r="H8068" s="31" t="s">
        <v>1350</v>
      </c>
      <c r="I8068" s="39">
        <v>-2.4072222000000001</v>
      </c>
      <c r="J8068" s="40">
        <v>-59.727777777777703</v>
      </c>
      <c r="K8068" s="5" t="s">
        <v>109</v>
      </c>
      <c r="L8068" s="41" t="s">
        <v>110</v>
      </c>
      <c r="M8068" s="41" t="s">
        <v>576</v>
      </c>
      <c r="N8068" s="41" t="s">
        <v>1267</v>
      </c>
      <c r="O8068" s="12">
        <v>1989</v>
      </c>
      <c r="P8068" s="12">
        <v>9</v>
      </c>
      <c r="Q8068" s="12">
        <v>1990</v>
      </c>
      <c r="R8068" s="12">
        <v>8</v>
      </c>
      <c r="S8068" s="29">
        <v>12</v>
      </c>
      <c r="T8068" s="29">
        <v>24</v>
      </c>
      <c r="U8068" s="29">
        <v>8</v>
      </c>
      <c r="V8068" s="29" t="s">
        <v>53</v>
      </c>
      <c r="W8068" s="29">
        <v>1440</v>
      </c>
      <c r="X8068" s="29">
        <v>3</v>
      </c>
      <c r="Y8068" t="s">
        <v>48</v>
      </c>
      <c r="Z8068" t="s">
        <v>55</v>
      </c>
      <c r="AA8068" t="s">
        <v>896</v>
      </c>
      <c r="AB8068">
        <v>16</v>
      </c>
      <c r="AC8068" s="29" t="s">
        <v>1521</v>
      </c>
      <c r="AD8068" s="29" t="s">
        <v>1666</v>
      </c>
    </row>
    <row r="8069" spans="1:30" ht="15" customHeight="1" x14ac:dyDescent="0.3">
      <c r="A8069" s="29">
        <v>70</v>
      </c>
      <c r="B8069" s="29" t="s">
        <v>35</v>
      </c>
      <c r="C8069" t="s">
        <v>1272</v>
      </c>
      <c r="D8069" s="34" t="s">
        <v>245</v>
      </c>
      <c r="E8069" s="29">
        <v>1996</v>
      </c>
      <c r="F8069" s="33" t="s">
        <v>1304</v>
      </c>
      <c r="G8069" s="33" t="s">
        <v>1307</v>
      </c>
      <c r="H8069" s="31" t="s">
        <v>1350</v>
      </c>
      <c r="I8069" s="39">
        <v>-2.4072222000000001</v>
      </c>
      <c r="J8069" s="40">
        <v>-59.727777777777703</v>
      </c>
      <c r="K8069" s="5" t="s">
        <v>109</v>
      </c>
      <c r="L8069" s="41" t="s">
        <v>110</v>
      </c>
      <c r="M8069" s="41" t="s">
        <v>576</v>
      </c>
      <c r="N8069" s="41" t="s">
        <v>1267</v>
      </c>
      <c r="O8069" s="12">
        <v>1989</v>
      </c>
      <c r="P8069" s="12">
        <v>9</v>
      </c>
      <c r="Q8069" s="12">
        <v>1990</v>
      </c>
      <c r="R8069" s="12">
        <v>8</v>
      </c>
      <c r="S8069" s="29">
        <v>12</v>
      </c>
      <c r="T8069" s="29">
        <v>24</v>
      </c>
      <c r="U8069" s="29">
        <v>8</v>
      </c>
      <c r="V8069" s="29" t="s">
        <v>53</v>
      </c>
      <c r="W8069" s="29">
        <v>1440</v>
      </c>
      <c r="X8069" s="29">
        <v>3</v>
      </c>
      <c r="Y8069" t="s">
        <v>48</v>
      </c>
      <c r="Z8069" t="s">
        <v>55</v>
      </c>
      <c r="AA8069" t="s">
        <v>1123</v>
      </c>
      <c r="AB8069">
        <v>0</v>
      </c>
      <c r="AC8069" s="29" t="s">
        <v>1521</v>
      </c>
      <c r="AD8069" s="29" t="s">
        <v>1666</v>
      </c>
    </row>
    <row r="8070" spans="1:30" ht="15" customHeight="1" x14ac:dyDescent="0.3">
      <c r="A8070" s="29">
        <v>70</v>
      </c>
      <c r="B8070" s="29" t="s">
        <v>35</v>
      </c>
      <c r="C8070" t="s">
        <v>1272</v>
      </c>
      <c r="D8070" s="34" t="s">
        <v>245</v>
      </c>
      <c r="E8070" s="29">
        <v>1996</v>
      </c>
      <c r="F8070" s="33" t="s">
        <v>1304</v>
      </c>
      <c r="G8070" s="33" t="s">
        <v>1307</v>
      </c>
      <c r="H8070" s="31" t="s">
        <v>1350</v>
      </c>
      <c r="I8070" s="39">
        <v>-2.4072222000000001</v>
      </c>
      <c r="J8070" s="40">
        <v>-59.727777777777703</v>
      </c>
      <c r="K8070" s="5" t="s">
        <v>109</v>
      </c>
      <c r="L8070" s="41" t="s">
        <v>110</v>
      </c>
      <c r="M8070" s="41" t="s">
        <v>576</v>
      </c>
      <c r="N8070" s="41" t="s">
        <v>1267</v>
      </c>
      <c r="O8070" s="12">
        <v>1989</v>
      </c>
      <c r="P8070" s="12">
        <v>9</v>
      </c>
      <c r="Q8070" s="12">
        <v>1990</v>
      </c>
      <c r="R8070" s="12">
        <v>8</v>
      </c>
      <c r="S8070" s="29">
        <v>12</v>
      </c>
      <c r="T8070" s="29">
        <v>24</v>
      </c>
      <c r="U8070" s="29">
        <v>8</v>
      </c>
      <c r="V8070" s="29" t="s">
        <v>53</v>
      </c>
      <c r="W8070" s="29">
        <v>1440</v>
      </c>
      <c r="X8070" s="29">
        <v>3</v>
      </c>
      <c r="Y8070" t="s">
        <v>48</v>
      </c>
      <c r="Z8070" t="s">
        <v>55</v>
      </c>
      <c r="AA8070" t="s">
        <v>1108</v>
      </c>
      <c r="AB8070">
        <v>2</v>
      </c>
      <c r="AC8070" s="29" t="s">
        <v>1521</v>
      </c>
      <c r="AD8070" s="29" t="s">
        <v>1666</v>
      </c>
    </row>
    <row r="8071" spans="1:30" ht="15" customHeight="1" x14ac:dyDescent="0.3">
      <c r="A8071" s="29">
        <v>70</v>
      </c>
      <c r="B8071" s="29" t="s">
        <v>35</v>
      </c>
      <c r="C8071" t="s">
        <v>1272</v>
      </c>
      <c r="D8071" s="34" t="s">
        <v>245</v>
      </c>
      <c r="E8071" s="29">
        <v>1996</v>
      </c>
      <c r="F8071" s="33" t="s">
        <v>1304</v>
      </c>
      <c r="G8071" s="33" t="s">
        <v>1307</v>
      </c>
      <c r="H8071" s="31" t="s">
        <v>1350</v>
      </c>
      <c r="I8071" s="39">
        <v>-2.4072222000000001</v>
      </c>
      <c r="J8071" s="40">
        <v>-59.727777777777703</v>
      </c>
      <c r="K8071" s="5" t="s">
        <v>109</v>
      </c>
      <c r="L8071" s="41" t="s">
        <v>110</v>
      </c>
      <c r="M8071" s="41" t="s">
        <v>576</v>
      </c>
      <c r="N8071" s="41" t="s">
        <v>1267</v>
      </c>
      <c r="O8071" s="12">
        <v>1989</v>
      </c>
      <c r="P8071" s="12">
        <v>9</v>
      </c>
      <c r="Q8071" s="12">
        <v>1990</v>
      </c>
      <c r="R8071" s="12">
        <v>8</v>
      </c>
      <c r="S8071" s="29">
        <v>12</v>
      </c>
      <c r="T8071" s="29">
        <v>24</v>
      </c>
      <c r="U8071" s="29">
        <v>8</v>
      </c>
      <c r="V8071" s="29" t="s">
        <v>53</v>
      </c>
      <c r="W8071" s="29">
        <v>1440</v>
      </c>
      <c r="X8071" s="29">
        <v>3</v>
      </c>
      <c r="Y8071" t="s">
        <v>48</v>
      </c>
      <c r="Z8071" t="s">
        <v>55</v>
      </c>
      <c r="AA8071" t="s">
        <v>1139</v>
      </c>
      <c r="AB8071">
        <v>9</v>
      </c>
      <c r="AC8071" s="29" t="s">
        <v>1521</v>
      </c>
      <c r="AD8071" s="29" t="s">
        <v>1666</v>
      </c>
    </row>
    <row r="8072" spans="1:30" ht="15" customHeight="1" x14ac:dyDescent="0.3">
      <c r="A8072" s="29">
        <v>70</v>
      </c>
      <c r="B8072" s="29" t="s">
        <v>35</v>
      </c>
      <c r="C8072" t="s">
        <v>1272</v>
      </c>
      <c r="D8072" s="34" t="s">
        <v>245</v>
      </c>
      <c r="E8072" s="29">
        <v>1996</v>
      </c>
      <c r="F8072" s="33" t="s">
        <v>1304</v>
      </c>
      <c r="G8072" s="33" t="s">
        <v>1307</v>
      </c>
      <c r="H8072" s="31" t="s">
        <v>1350</v>
      </c>
      <c r="I8072" s="39">
        <v>-2.4072222000000001</v>
      </c>
      <c r="J8072" s="40">
        <v>-59.727777777777703</v>
      </c>
      <c r="K8072" s="5" t="s">
        <v>109</v>
      </c>
      <c r="L8072" s="41" t="s">
        <v>110</v>
      </c>
      <c r="M8072" s="41" t="s">
        <v>576</v>
      </c>
      <c r="N8072" s="41" t="s">
        <v>1267</v>
      </c>
      <c r="O8072" s="12">
        <v>1989</v>
      </c>
      <c r="P8072" s="12">
        <v>9</v>
      </c>
      <c r="Q8072" s="12">
        <v>1990</v>
      </c>
      <c r="R8072" s="12">
        <v>8</v>
      </c>
      <c r="S8072" s="29">
        <v>12</v>
      </c>
      <c r="T8072" s="29">
        <v>24</v>
      </c>
      <c r="U8072" s="29">
        <v>8</v>
      </c>
      <c r="V8072" s="29" t="s">
        <v>53</v>
      </c>
      <c r="W8072" s="29">
        <v>1440</v>
      </c>
      <c r="X8072" s="29">
        <v>3</v>
      </c>
      <c r="Y8072" t="s">
        <v>48</v>
      </c>
      <c r="Z8072" t="s">
        <v>55</v>
      </c>
      <c r="AA8072" t="s">
        <v>1182</v>
      </c>
      <c r="AB8072">
        <v>217</v>
      </c>
      <c r="AC8072" s="29" t="s">
        <v>1521</v>
      </c>
      <c r="AD8072" s="29" t="s">
        <v>1666</v>
      </c>
    </row>
    <row r="8073" spans="1:30" ht="15" customHeight="1" x14ac:dyDescent="0.3">
      <c r="A8073" s="29">
        <v>70</v>
      </c>
      <c r="B8073" s="29" t="s">
        <v>35</v>
      </c>
      <c r="C8073" t="s">
        <v>1272</v>
      </c>
      <c r="D8073" s="34" t="s">
        <v>245</v>
      </c>
      <c r="E8073" s="29">
        <v>1996</v>
      </c>
      <c r="F8073" s="33" t="s">
        <v>1304</v>
      </c>
      <c r="G8073" s="33" t="s">
        <v>1307</v>
      </c>
      <c r="H8073" s="31" t="s">
        <v>1350</v>
      </c>
      <c r="I8073" s="39">
        <v>-2.4072222000000001</v>
      </c>
      <c r="J8073" s="40">
        <v>-59.727777777777703</v>
      </c>
      <c r="K8073" s="5" t="s">
        <v>109</v>
      </c>
      <c r="L8073" s="41" t="s">
        <v>110</v>
      </c>
      <c r="M8073" s="41" t="s">
        <v>576</v>
      </c>
      <c r="N8073" s="41" t="s">
        <v>1267</v>
      </c>
      <c r="O8073" s="12">
        <v>1989</v>
      </c>
      <c r="P8073" s="12">
        <v>9</v>
      </c>
      <c r="Q8073" s="12">
        <v>1990</v>
      </c>
      <c r="R8073" s="12">
        <v>8</v>
      </c>
      <c r="S8073" s="29">
        <v>12</v>
      </c>
      <c r="T8073" s="29">
        <v>24</v>
      </c>
      <c r="U8073" s="29">
        <v>8</v>
      </c>
      <c r="V8073" s="29" t="s">
        <v>53</v>
      </c>
      <c r="W8073" s="29">
        <v>1440</v>
      </c>
      <c r="X8073" s="29">
        <v>3</v>
      </c>
      <c r="Y8073" t="s">
        <v>48</v>
      </c>
      <c r="Z8073" t="s">
        <v>55</v>
      </c>
      <c r="AA8073" t="s">
        <v>1117</v>
      </c>
      <c r="AB8073">
        <v>6</v>
      </c>
      <c r="AC8073" s="29" t="s">
        <v>1521</v>
      </c>
      <c r="AD8073" s="29" t="s">
        <v>1666</v>
      </c>
    </row>
    <row r="8074" spans="1:30" ht="15" customHeight="1" x14ac:dyDescent="0.3">
      <c r="A8074" s="29">
        <v>70</v>
      </c>
      <c r="B8074" s="29" t="s">
        <v>35</v>
      </c>
      <c r="C8074" t="s">
        <v>1272</v>
      </c>
      <c r="D8074" s="34" t="s">
        <v>245</v>
      </c>
      <c r="E8074" s="29">
        <v>1996</v>
      </c>
      <c r="F8074" s="33" t="s">
        <v>1304</v>
      </c>
      <c r="G8074" s="33" t="s">
        <v>1307</v>
      </c>
      <c r="H8074" s="31" t="s">
        <v>1350</v>
      </c>
      <c r="I8074" s="39">
        <v>-2.4072222000000001</v>
      </c>
      <c r="J8074" s="40">
        <v>-59.727777777777703</v>
      </c>
      <c r="K8074" s="5" t="s">
        <v>109</v>
      </c>
      <c r="L8074" s="41" t="s">
        <v>110</v>
      </c>
      <c r="M8074" s="41" t="s">
        <v>576</v>
      </c>
      <c r="N8074" s="41" t="s">
        <v>1267</v>
      </c>
      <c r="O8074" s="12">
        <v>1989</v>
      </c>
      <c r="P8074" s="12">
        <v>9</v>
      </c>
      <c r="Q8074" s="12">
        <v>1990</v>
      </c>
      <c r="R8074" s="12">
        <v>8</v>
      </c>
      <c r="S8074" s="29">
        <v>12</v>
      </c>
      <c r="T8074" s="29">
        <v>24</v>
      </c>
      <c r="U8074" s="29">
        <v>8</v>
      </c>
      <c r="V8074" s="29" t="s">
        <v>53</v>
      </c>
      <c r="W8074" s="29">
        <v>1440</v>
      </c>
      <c r="X8074" s="29">
        <v>3</v>
      </c>
      <c r="Y8074" t="s">
        <v>48</v>
      </c>
      <c r="Z8074" t="s">
        <v>55</v>
      </c>
      <c r="AA8074" t="s">
        <v>1056</v>
      </c>
      <c r="AB8074">
        <v>3</v>
      </c>
      <c r="AC8074" s="29" t="s">
        <v>1521</v>
      </c>
      <c r="AD8074" s="29" t="s">
        <v>1666</v>
      </c>
    </row>
    <row r="8075" spans="1:30" ht="15" customHeight="1" x14ac:dyDescent="0.3">
      <c r="A8075" s="29">
        <v>70</v>
      </c>
      <c r="B8075" s="29" t="s">
        <v>35</v>
      </c>
      <c r="C8075" t="s">
        <v>1272</v>
      </c>
      <c r="D8075" s="34" t="s">
        <v>245</v>
      </c>
      <c r="E8075" s="29">
        <v>1996</v>
      </c>
      <c r="F8075" s="33" t="s">
        <v>1304</v>
      </c>
      <c r="G8075" s="33" t="s">
        <v>1307</v>
      </c>
      <c r="H8075" s="31" t="s">
        <v>1350</v>
      </c>
      <c r="I8075" s="39">
        <v>-2.4072222000000001</v>
      </c>
      <c r="J8075" s="40">
        <v>-59.727777777777703</v>
      </c>
      <c r="K8075" s="5" t="s">
        <v>109</v>
      </c>
      <c r="L8075" s="41" t="s">
        <v>110</v>
      </c>
      <c r="M8075" s="41" t="s">
        <v>576</v>
      </c>
      <c r="N8075" s="41" t="s">
        <v>1267</v>
      </c>
      <c r="O8075" s="12">
        <v>1989</v>
      </c>
      <c r="P8075" s="12">
        <v>9</v>
      </c>
      <c r="Q8075" s="12">
        <v>1990</v>
      </c>
      <c r="R8075" s="12">
        <v>8</v>
      </c>
      <c r="S8075" s="29">
        <v>12</v>
      </c>
      <c r="T8075" s="29">
        <v>24</v>
      </c>
      <c r="U8075" s="29">
        <v>8</v>
      </c>
      <c r="V8075" s="29" t="s">
        <v>53</v>
      </c>
      <c r="W8075" s="29">
        <v>1440</v>
      </c>
      <c r="X8075" s="29">
        <v>3</v>
      </c>
      <c r="Y8075" t="s">
        <v>48</v>
      </c>
      <c r="Z8075" t="s">
        <v>55</v>
      </c>
      <c r="AA8075" t="s">
        <v>1268</v>
      </c>
      <c r="AB8075">
        <v>3</v>
      </c>
      <c r="AC8075" s="29" t="s">
        <v>1521</v>
      </c>
      <c r="AD8075" s="29" t="s">
        <v>1666</v>
      </c>
    </row>
    <row r="8076" spans="1:30" ht="15" customHeight="1" x14ac:dyDescent="0.3">
      <c r="A8076" s="29">
        <v>70</v>
      </c>
      <c r="B8076" s="29" t="s">
        <v>35</v>
      </c>
      <c r="C8076" t="s">
        <v>1272</v>
      </c>
      <c r="D8076" s="34" t="s">
        <v>245</v>
      </c>
      <c r="E8076" s="29">
        <v>1996</v>
      </c>
      <c r="F8076" s="33" t="s">
        <v>1304</v>
      </c>
      <c r="G8076" s="33" t="s">
        <v>1307</v>
      </c>
      <c r="H8076" s="31" t="s">
        <v>1350</v>
      </c>
      <c r="I8076" s="39">
        <v>-2.4072222000000001</v>
      </c>
      <c r="J8076" s="40">
        <v>-59.727777777777703</v>
      </c>
      <c r="K8076" s="5" t="s">
        <v>109</v>
      </c>
      <c r="L8076" s="41" t="s">
        <v>110</v>
      </c>
      <c r="M8076" s="41" t="s">
        <v>576</v>
      </c>
      <c r="N8076" s="41" t="s">
        <v>1267</v>
      </c>
      <c r="O8076" s="12">
        <v>1989</v>
      </c>
      <c r="P8076" s="12">
        <v>9</v>
      </c>
      <c r="Q8076" s="12">
        <v>1990</v>
      </c>
      <c r="R8076" s="12">
        <v>8</v>
      </c>
      <c r="S8076" s="29">
        <v>12</v>
      </c>
      <c r="T8076" s="29">
        <v>24</v>
      </c>
      <c r="U8076" s="29">
        <v>8</v>
      </c>
      <c r="V8076" s="29" t="s">
        <v>53</v>
      </c>
      <c r="W8076" s="29">
        <v>1440</v>
      </c>
      <c r="X8076" s="29">
        <v>3</v>
      </c>
      <c r="Y8076" t="s">
        <v>48</v>
      </c>
      <c r="Z8076" t="s">
        <v>55</v>
      </c>
      <c r="AA8076" t="s">
        <v>1269</v>
      </c>
      <c r="AB8076">
        <v>0</v>
      </c>
      <c r="AC8076" s="29" t="s">
        <v>1521</v>
      </c>
      <c r="AD8076" s="29" t="s">
        <v>1666</v>
      </c>
    </row>
    <row r="8077" spans="1:30" ht="15" customHeight="1" x14ac:dyDescent="0.3">
      <c r="A8077" s="29">
        <v>70</v>
      </c>
      <c r="B8077" s="29" t="s">
        <v>35</v>
      </c>
      <c r="C8077" t="s">
        <v>1272</v>
      </c>
      <c r="D8077" s="34" t="s">
        <v>245</v>
      </c>
      <c r="E8077" s="29">
        <v>1996</v>
      </c>
      <c r="F8077" s="33" t="s">
        <v>1304</v>
      </c>
      <c r="G8077" s="33" t="s">
        <v>1307</v>
      </c>
      <c r="H8077" s="31" t="s">
        <v>1350</v>
      </c>
      <c r="I8077" s="39">
        <v>-2.4072222000000001</v>
      </c>
      <c r="J8077" s="40">
        <v>-59.727777777777703</v>
      </c>
      <c r="K8077" s="5" t="s">
        <v>109</v>
      </c>
      <c r="L8077" s="41" t="s">
        <v>110</v>
      </c>
      <c r="M8077" s="41" t="s">
        <v>576</v>
      </c>
      <c r="N8077" s="41" t="s">
        <v>1267</v>
      </c>
      <c r="O8077" s="12">
        <v>1989</v>
      </c>
      <c r="P8077" s="12">
        <v>9</v>
      </c>
      <c r="Q8077" s="12">
        <v>1990</v>
      </c>
      <c r="R8077" s="12">
        <v>8</v>
      </c>
      <c r="S8077" s="29">
        <v>12</v>
      </c>
      <c r="T8077" s="29">
        <v>24</v>
      </c>
      <c r="U8077" s="29">
        <v>8</v>
      </c>
      <c r="V8077" s="29" t="s">
        <v>53</v>
      </c>
      <c r="W8077" s="29">
        <v>1440</v>
      </c>
      <c r="X8077" s="29">
        <v>3</v>
      </c>
      <c r="Y8077" t="s">
        <v>48</v>
      </c>
      <c r="Z8077" t="s">
        <v>55</v>
      </c>
      <c r="AA8077" t="s">
        <v>1270</v>
      </c>
      <c r="AB8077">
        <v>0</v>
      </c>
      <c r="AC8077" s="29" t="s">
        <v>1521</v>
      </c>
      <c r="AD8077" s="29" t="s">
        <v>1666</v>
      </c>
    </row>
    <row r="8078" spans="1:30" ht="15" customHeight="1" x14ac:dyDescent="0.3">
      <c r="A8078" s="29">
        <v>70</v>
      </c>
      <c r="B8078" s="29" t="s">
        <v>35</v>
      </c>
      <c r="C8078" t="s">
        <v>1272</v>
      </c>
      <c r="D8078" s="34" t="s">
        <v>245</v>
      </c>
      <c r="E8078" s="29">
        <v>1996</v>
      </c>
      <c r="F8078" s="33" t="s">
        <v>1304</v>
      </c>
      <c r="G8078" s="33" t="s">
        <v>1307</v>
      </c>
      <c r="H8078" s="31" t="s">
        <v>1350</v>
      </c>
      <c r="I8078" s="39">
        <v>-2.4072222000000001</v>
      </c>
      <c r="J8078" s="40">
        <v>-59.727777777777703</v>
      </c>
      <c r="K8078" s="5" t="s">
        <v>109</v>
      </c>
      <c r="L8078" s="41" t="s">
        <v>110</v>
      </c>
      <c r="M8078" s="41" t="s">
        <v>576</v>
      </c>
      <c r="N8078" s="41" t="s">
        <v>1267</v>
      </c>
      <c r="O8078" s="12">
        <v>1989</v>
      </c>
      <c r="P8078" s="12">
        <v>9</v>
      </c>
      <c r="Q8078" s="12">
        <v>1990</v>
      </c>
      <c r="R8078" s="12">
        <v>8</v>
      </c>
      <c r="S8078" s="29">
        <v>12</v>
      </c>
      <c r="T8078" s="29">
        <v>24</v>
      </c>
      <c r="U8078" s="29">
        <v>8</v>
      </c>
      <c r="V8078" s="29" t="s">
        <v>53</v>
      </c>
      <c r="W8078" s="29">
        <v>1440</v>
      </c>
      <c r="X8078" s="29">
        <v>3</v>
      </c>
      <c r="Y8078" t="s">
        <v>48</v>
      </c>
      <c r="Z8078" t="s">
        <v>83</v>
      </c>
      <c r="AA8078" t="s">
        <v>128</v>
      </c>
      <c r="AB8078">
        <v>4</v>
      </c>
      <c r="AC8078" s="29" t="s">
        <v>1521</v>
      </c>
      <c r="AD8078" s="29" t="s">
        <v>1666</v>
      </c>
    </row>
    <row r="8079" spans="1:30" ht="15" customHeight="1" x14ac:dyDescent="0.3">
      <c r="A8079" s="29">
        <v>70</v>
      </c>
      <c r="B8079" s="29" t="s">
        <v>35</v>
      </c>
      <c r="C8079" t="s">
        <v>1272</v>
      </c>
      <c r="D8079" s="34" t="s">
        <v>245</v>
      </c>
      <c r="E8079" s="29">
        <v>1996</v>
      </c>
      <c r="F8079" s="33" t="s">
        <v>1304</v>
      </c>
      <c r="G8079" s="33" t="s">
        <v>1307</v>
      </c>
      <c r="H8079" s="31" t="s">
        <v>1350</v>
      </c>
      <c r="I8079" s="39">
        <v>-2.4072222000000001</v>
      </c>
      <c r="J8079" s="40">
        <v>-59.727777777777703</v>
      </c>
      <c r="K8079" s="5" t="s">
        <v>109</v>
      </c>
      <c r="L8079" s="41" t="s">
        <v>110</v>
      </c>
      <c r="M8079" s="41" t="s">
        <v>576</v>
      </c>
      <c r="N8079" s="41" t="s">
        <v>1267</v>
      </c>
      <c r="O8079" s="12">
        <v>1989</v>
      </c>
      <c r="P8079" s="12">
        <v>9</v>
      </c>
      <c r="Q8079" s="12">
        <v>1990</v>
      </c>
      <c r="R8079" s="12">
        <v>8</v>
      </c>
      <c r="S8079" s="29">
        <v>12</v>
      </c>
      <c r="T8079" s="29">
        <v>24</v>
      </c>
      <c r="U8079" s="29">
        <v>8</v>
      </c>
      <c r="V8079" s="29" t="s">
        <v>53</v>
      </c>
      <c r="W8079" s="29">
        <v>1440</v>
      </c>
      <c r="X8079" s="29">
        <v>3</v>
      </c>
      <c r="Y8079" t="s">
        <v>48</v>
      </c>
      <c r="Z8079" t="s">
        <v>83</v>
      </c>
      <c r="AA8079" t="s">
        <v>911</v>
      </c>
      <c r="AB8079">
        <v>14</v>
      </c>
      <c r="AC8079" s="29" t="s">
        <v>1521</v>
      </c>
      <c r="AD8079" s="29" t="s">
        <v>1666</v>
      </c>
    </row>
    <row r="8080" spans="1:30" ht="15" customHeight="1" x14ac:dyDescent="0.3">
      <c r="A8080" s="29">
        <v>70</v>
      </c>
      <c r="B8080" s="29" t="s">
        <v>35</v>
      </c>
      <c r="C8080" t="s">
        <v>1272</v>
      </c>
      <c r="D8080" s="34" t="s">
        <v>245</v>
      </c>
      <c r="E8080" s="29">
        <v>1996</v>
      </c>
      <c r="F8080" s="33" t="s">
        <v>1304</v>
      </c>
      <c r="G8080" s="33" t="s">
        <v>1307</v>
      </c>
      <c r="H8080" s="31" t="s">
        <v>1350</v>
      </c>
      <c r="I8080" s="39">
        <v>-2.4072222000000001</v>
      </c>
      <c r="J8080" s="40">
        <v>-59.727777777777703</v>
      </c>
      <c r="K8080" s="5" t="s">
        <v>109</v>
      </c>
      <c r="L8080" s="41" t="s">
        <v>110</v>
      </c>
      <c r="M8080" s="41" t="s">
        <v>576</v>
      </c>
      <c r="N8080" s="41" t="s">
        <v>1267</v>
      </c>
      <c r="O8080" s="12">
        <v>1989</v>
      </c>
      <c r="P8080" s="12">
        <v>9</v>
      </c>
      <c r="Q8080" s="12">
        <v>1990</v>
      </c>
      <c r="R8080" s="12">
        <v>8</v>
      </c>
      <c r="S8080" s="29">
        <v>12</v>
      </c>
      <c r="T8080" s="29">
        <v>24</v>
      </c>
      <c r="U8080" s="29">
        <v>8</v>
      </c>
      <c r="V8080" s="29" t="s">
        <v>53</v>
      </c>
      <c r="W8080" s="29">
        <v>1440</v>
      </c>
      <c r="X8080" s="29">
        <v>3</v>
      </c>
      <c r="Y8080" t="s">
        <v>48</v>
      </c>
      <c r="Z8080" t="s">
        <v>83</v>
      </c>
      <c r="AA8080" t="s">
        <v>84</v>
      </c>
      <c r="AB8080">
        <v>0</v>
      </c>
      <c r="AC8080" s="29" t="s">
        <v>1521</v>
      </c>
      <c r="AD8080" s="29" t="s">
        <v>1666</v>
      </c>
    </row>
    <row r="8081" spans="1:30" ht="15" customHeight="1" x14ac:dyDescent="0.3">
      <c r="A8081" s="29">
        <v>70</v>
      </c>
      <c r="B8081" s="29" t="s">
        <v>35</v>
      </c>
      <c r="C8081" t="s">
        <v>1272</v>
      </c>
      <c r="D8081" s="34" t="s">
        <v>245</v>
      </c>
      <c r="E8081" s="29">
        <v>1996</v>
      </c>
      <c r="F8081" s="33" t="s">
        <v>1304</v>
      </c>
      <c r="G8081" s="33" t="s">
        <v>1307</v>
      </c>
      <c r="H8081" s="31" t="s">
        <v>1350</v>
      </c>
      <c r="I8081" s="39">
        <v>-2.4072222000000001</v>
      </c>
      <c r="J8081" s="40">
        <v>-59.727777777777703</v>
      </c>
      <c r="K8081" s="5" t="s">
        <v>109</v>
      </c>
      <c r="L8081" s="41" t="s">
        <v>110</v>
      </c>
      <c r="M8081" s="41" t="s">
        <v>576</v>
      </c>
      <c r="N8081" s="41" t="s">
        <v>1267</v>
      </c>
      <c r="O8081" s="12">
        <v>1989</v>
      </c>
      <c r="P8081" s="12">
        <v>9</v>
      </c>
      <c r="Q8081" s="12">
        <v>1990</v>
      </c>
      <c r="R8081" s="12">
        <v>8</v>
      </c>
      <c r="S8081" s="29">
        <v>12</v>
      </c>
      <c r="T8081" s="29">
        <v>24</v>
      </c>
      <c r="U8081" s="29">
        <v>8</v>
      </c>
      <c r="V8081" s="29" t="s">
        <v>53</v>
      </c>
      <c r="W8081" s="29">
        <v>1440</v>
      </c>
      <c r="X8081" s="29">
        <v>3</v>
      </c>
      <c r="Y8081" t="s">
        <v>48</v>
      </c>
      <c r="Z8081" t="s">
        <v>83</v>
      </c>
      <c r="AA8081" t="s">
        <v>902</v>
      </c>
      <c r="AB8081">
        <v>6</v>
      </c>
      <c r="AC8081" s="29" t="s">
        <v>1521</v>
      </c>
      <c r="AD8081" s="29" t="s">
        <v>1666</v>
      </c>
    </row>
    <row r="8082" spans="1:30" ht="15" customHeight="1" x14ac:dyDescent="0.3">
      <c r="A8082" s="29">
        <v>70</v>
      </c>
      <c r="B8082" s="29" t="s">
        <v>35</v>
      </c>
      <c r="C8082" t="s">
        <v>1272</v>
      </c>
      <c r="D8082" s="34" t="s">
        <v>245</v>
      </c>
      <c r="E8082" s="29">
        <v>1996</v>
      </c>
      <c r="F8082" s="33" t="s">
        <v>1304</v>
      </c>
      <c r="G8082" s="33" t="s">
        <v>1307</v>
      </c>
      <c r="H8082" s="31" t="s">
        <v>1350</v>
      </c>
      <c r="I8082" s="39">
        <v>-2.4072222000000001</v>
      </c>
      <c r="J8082" s="40">
        <v>-59.727777777777703</v>
      </c>
      <c r="K8082" s="5" t="s">
        <v>109</v>
      </c>
      <c r="L8082" s="41" t="s">
        <v>110</v>
      </c>
      <c r="M8082" s="41" t="s">
        <v>576</v>
      </c>
      <c r="N8082" s="41" t="s">
        <v>1267</v>
      </c>
      <c r="O8082" s="12">
        <v>1989</v>
      </c>
      <c r="P8082" s="12">
        <v>9</v>
      </c>
      <c r="Q8082" s="12">
        <v>1990</v>
      </c>
      <c r="R8082" s="12">
        <v>8</v>
      </c>
      <c r="S8082" s="29">
        <v>12</v>
      </c>
      <c r="T8082" s="29">
        <v>24</v>
      </c>
      <c r="U8082" s="29">
        <v>8</v>
      </c>
      <c r="V8082" s="29" t="s">
        <v>53</v>
      </c>
      <c r="W8082" s="29">
        <v>1440</v>
      </c>
      <c r="X8082" s="29">
        <v>3</v>
      </c>
      <c r="Y8082" t="s">
        <v>48</v>
      </c>
      <c r="Z8082" t="s">
        <v>49</v>
      </c>
      <c r="AA8082" t="s">
        <v>490</v>
      </c>
      <c r="AB8082">
        <v>0</v>
      </c>
      <c r="AC8082" s="29" t="s">
        <v>1521</v>
      </c>
      <c r="AD8082" s="29" t="s">
        <v>1666</v>
      </c>
    </row>
    <row r="8083" spans="1:30" ht="15" customHeight="1" x14ac:dyDescent="0.3">
      <c r="A8083" s="29">
        <v>70</v>
      </c>
      <c r="B8083" s="29" t="s">
        <v>35</v>
      </c>
      <c r="C8083" t="s">
        <v>1272</v>
      </c>
      <c r="D8083" s="34" t="s">
        <v>245</v>
      </c>
      <c r="E8083" s="29">
        <v>1996</v>
      </c>
      <c r="F8083" s="33" t="s">
        <v>1304</v>
      </c>
      <c r="G8083" s="33" t="s">
        <v>1307</v>
      </c>
      <c r="H8083" s="31" t="s">
        <v>1350</v>
      </c>
      <c r="I8083" s="39">
        <v>-2.4072222000000001</v>
      </c>
      <c r="J8083" s="40">
        <v>-59.727777777777703</v>
      </c>
      <c r="K8083" s="5" t="s">
        <v>109</v>
      </c>
      <c r="L8083" s="41" t="s">
        <v>110</v>
      </c>
      <c r="M8083" s="41" t="s">
        <v>576</v>
      </c>
      <c r="N8083" s="41" t="s">
        <v>1267</v>
      </c>
      <c r="O8083" s="12">
        <v>1989</v>
      </c>
      <c r="P8083" s="12">
        <v>9</v>
      </c>
      <c r="Q8083" s="12">
        <v>1990</v>
      </c>
      <c r="R8083" s="12">
        <v>8</v>
      </c>
      <c r="S8083" s="29">
        <v>12</v>
      </c>
      <c r="T8083" s="29">
        <v>24</v>
      </c>
      <c r="U8083" s="29">
        <v>8</v>
      </c>
      <c r="V8083" s="29" t="s">
        <v>53</v>
      </c>
      <c r="W8083" s="29">
        <v>1440</v>
      </c>
      <c r="X8083" s="29">
        <v>3</v>
      </c>
      <c r="Y8083" t="s">
        <v>48</v>
      </c>
      <c r="Z8083" t="s">
        <v>49</v>
      </c>
      <c r="AA8083" t="s">
        <v>483</v>
      </c>
      <c r="AB8083">
        <v>2</v>
      </c>
      <c r="AC8083" s="29" t="s">
        <v>1521</v>
      </c>
      <c r="AD8083" s="29" t="s">
        <v>1666</v>
      </c>
    </row>
    <row r="8084" spans="1:30" ht="15" customHeight="1" x14ac:dyDescent="0.3">
      <c r="A8084" s="29">
        <v>70</v>
      </c>
      <c r="B8084" s="29" t="s">
        <v>35</v>
      </c>
      <c r="C8084" t="s">
        <v>1272</v>
      </c>
      <c r="D8084" s="34" t="s">
        <v>245</v>
      </c>
      <c r="E8084" s="29">
        <v>1996</v>
      </c>
      <c r="F8084" s="33" t="s">
        <v>1304</v>
      </c>
      <c r="G8084" s="33" t="s">
        <v>1307</v>
      </c>
      <c r="H8084" s="31" t="s">
        <v>1350</v>
      </c>
      <c r="I8084" s="39">
        <v>-2.4072222000000001</v>
      </c>
      <c r="J8084" s="40">
        <v>-59.727777777777703</v>
      </c>
      <c r="K8084" s="5" t="s">
        <v>109</v>
      </c>
      <c r="L8084" s="41" t="s">
        <v>110</v>
      </c>
      <c r="M8084" s="41" t="s">
        <v>576</v>
      </c>
      <c r="N8084" s="41" t="s">
        <v>1267</v>
      </c>
      <c r="O8084" s="12">
        <v>1989</v>
      </c>
      <c r="P8084" s="12">
        <v>9</v>
      </c>
      <c r="Q8084" s="12">
        <v>1990</v>
      </c>
      <c r="R8084" s="12">
        <v>8</v>
      </c>
      <c r="S8084" s="29">
        <v>12</v>
      </c>
      <c r="T8084" s="29">
        <v>24</v>
      </c>
      <c r="U8084" s="29">
        <v>8</v>
      </c>
      <c r="V8084" s="29" t="s">
        <v>53</v>
      </c>
      <c r="W8084" s="29">
        <v>1440</v>
      </c>
      <c r="X8084" s="29">
        <v>3</v>
      </c>
      <c r="Y8084" t="s">
        <v>48</v>
      </c>
      <c r="Z8084" t="s">
        <v>49</v>
      </c>
      <c r="AA8084" t="s">
        <v>1173</v>
      </c>
      <c r="AB8084">
        <v>0</v>
      </c>
      <c r="AC8084" s="29" t="s">
        <v>1521</v>
      </c>
      <c r="AD8084" s="29" t="s">
        <v>1666</v>
      </c>
    </row>
    <row r="8085" spans="1:30" ht="15" customHeight="1" x14ac:dyDescent="0.3">
      <c r="A8085" s="29">
        <v>70</v>
      </c>
      <c r="B8085" s="29" t="s">
        <v>35</v>
      </c>
      <c r="C8085" t="s">
        <v>1272</v>
      </c>
      <c r="D8085" s="34" t="s">
        <v>245</v>
      </c>
      <c r="E8085" s="29">
        <v>1996</v>
      </c>
      <c r="F8085" s="33" t="s">
        <v>1304</v>
      </c>
      <c r="G8085" s="33" t="s">
        <v>1307</v>
      </c>
      <c r="H8085" s="31" t="s">
        <v>1350</v>
      </c>
      <c r="I8085" s="39">
        <v>-2.4072222000000001</v>
      </c>
      <c r="J8085" s="40">
        <v>-59.727777777777703</v>
      </c>
      <c r="K8085" s="5" t="s">
        <v>109</v>
      </c>
      <c r="L8085" s="41" t="s">
        <v>110</v>
      </c>
      <c r="M8085" s="41" t="s">
        <v>576</v>
      </c>
      <c r="N8085" s="41" t="s">
        <v>1267</v>
      </c>
      <c r="O8085" s="12">
        <v>1989</v>
      </c>
      <c r="P8085" s="12">
        <v>9</v>
      </c>
      <c r="Q8085" s="12">
        <v>1990</v>
      </c>
      <c r="R8085" s="12">
        <v>8</v>
      </c>
      <c r="S8085" s="29">
        <v>12</v>
      </c>
      <c r="T8085" s="29">
        <v>24</v>
      </c>
      <c r="U8085" s="29">
        <v>8</v>
      </c>
      <c r="V8085" s="29" t="s">
        <v>53</v>
      </c>
      <c r="W8085" s="29">
        <v>1440</v>
      </c>
      <c r="X8085" s="29">
        <v>3</v>
      </c>
      <c r="Y8085" t="s">
        <v>48</v>
      </c>
      <c r="Z8085" t="s">
        <v>90</v>
      </c>
      <c r="AA8085" t="s">
        <v>666</v>
      </c>
      <c r="AB8085">
        <v>7</v>
      </c>
      <c r="AC8085" s="29" t="s">
        <v>1521</v>
      </c>
      <c r="AD8085" s="29" t="s">
        <v>1666</v>
      </c>
    </row>
    <row r="8086" spans="1:30" ht="15" customHeight="1" x14ac:dyDescent="0.3">
      <c r="A8086" s="29">
        <v>70</v>
      </c>
      <c r="B8086" s="29" t="s">
        <v>35</v>
      </c>
      <c r="C8086" t="s">
        <v>1272</v>
      </c>
      <c r="D8086" s="34" t="s">
        <v>245</v>
      </c>
      <c r="E8086" s="29">
        <v>1996</v>
      </c>
      <c r="F8086" s="33" t="s">
        <v>1304</v>
      </c>
      <c r="G8086" s="33" t="s">
        <v>1307</v>
      </c>
      <c r="H8086" s="31" t="s">
        <v>1350</v>
      </c>
      <c r="I8086" s="39">
        <v>-2.4072222000000001</v>
      </c>
      <c r="J8086" s="40">
        <v>-59.727777777777703</v>
      </c>
      <c r="K8086" s="5" t="s">
        <v>109</v>
      </c>
      <c r="L8086" s="41" t="s">
        <v>110</v>
      </c>
      <c r="M8086" s="41" t="s">
        <v>576</v>
      </c>
      <c r="N8086" s="41" t="s">
        <v>1267</v>
      </c>
      <c r="O8086" s="12">
        <v>1989</v>
      </c>
      <c r="P8086" s="12">
        <v>9</v>
      </c>
      <c r="Q8086" s="12">
        <v>1990</v>
      </c>
      <c r="R8086" s="12">
        <v>8</v>
      </c>
      <c r="S8086" s="29">
        <v>12</v>
      </c>
      <c r="T8086" s="29">
        <v>24</v>
      </c>
      <c r="U8086" s="29">
        <v>8</v>
      </c>
      <c r="V8086" s="29" t="s">
        <v>53</v>
      </c>
      <c r="W8086" s="29">
        <v>1440</v>
      </c>
      <c r="X8086" s="29">
        <v>3</v>
      </c>
      <c r="Y8086" t="s">
        <v>48</v>
      </c>
      <c r="Z8086" t="s">
        <v>90</v>
      </c>
      <c r="AA8086" t="s">
        <v>91</v>
      </c>
      <c r="AB8086">
        <v>0</v>
      </c>
      <c r="AC8086" s="29" t="s">
        <v>1521</v>
      </c>
      <c r="AD8086" s="29" t="s">
        <v>1666</v>
      </c>
    </row>
    <row r="8087" spans="1:30" ht="15" customHeight="1" x14ac:dyDescent="0.3">
      <c r="A8087" s="29">
        <v>70</v>
      </c>
      <c r="B8087" s="29" t="s">
        <v>35</v>
      </c>
      <c r="C8087" t="s">
        <v>1272</v>
      </c>
      <c r="D8087" s="34" t="s">
        <v>245</v>
      </c>
      <c r="E8087" s="29">
        <v>1996</v>
      </c>
      <c r="F8087" s="33" t="s">
        <v>1304</v>
      </c>
      <c r="G8087" s="33" t="s">
        <v>1307</v>
      </c>
      <c r="H8087" s="31" t="s">
        <v>1350</v>
      </c>
      <c r="I8087" s="39">
        <v>-2.4072222000000001</v>
      </c>
      <c r="J8087" s="40">
        <v>-59.727777777777703</v>
      </c>
      <c r="K8087" s="5" t="s">
        <v>109</v>
      </c>
      <c r="L8087" s="41" t="s">
        <v>110</v>
      </c>
      <c r="M8087" s="41" t="s">
        <v>576</v>
      </c>
      <c r="N8087" s="41" t="s">
        <v>1267</v>
      </c>
      <c r="O8087" s="12">
        <v>1989</v>
      </c>
      <c r="P8087" s="12">
        <v>9</v>
      </c>
      <c r="Q8087" s="12">
        <v>1990</v>
      </c>
      <c r="R8087" s="12">
        <v>8</v>
      </c>
      <c r="S8087" s="29">
        <v>12</v>
      </c>
      <c r="T8087" s="29">
        <v>24</v>
      </c>
      <c r="U8087" s="29">
        <v>8</v>
      </c>
      <c r="V8087" s="29" t="s">
        <v>53</v>
      </c>
      <c r="W8087" s="29">
        <v>1440</v>
      </c>
      <c r="X8087" s="29">
        <v>3</v>
      </c>
      <c r="Y8087" t="s">
        <v>48</v>
      </c>
      <c r="Z8087" t="s">
        <v>90</v>
      </c>
      <c r="AA8087" s="38" t="s">
        <v>1118</v>
      </c>
      <c r="AB8087">
        <v>1</v>
      </c>
      <c r="AC8087" s="29" t="s">
        <v>1521</v>
      </c>
      <c r="AD8087" s="29" t="s">
        <v>1666</v>
      </c>
    </row>
    <row r="8088" spans="1:30" ht="15" customHeight="1" x14ac:dyDescent="0.3">
      <c r="A8088" s="29">
        <v>70</v>
      </c>
      <c r="B8088" s="32" t="s">
        <v>35</v>
      </c>
      <c r="C8088" t="s">
        <v>1272</v>
      </c>
      <c r="D8088" s="34" t="s">
        <v>245</v>
      </c>
      <c r="E8088" s="29">
        <v>1996</v>
      </c>
      <c r="F8088" s="33" t="s">
        <v>1271</v>
      </c>
      <c r="G8088" s="33" t="s">
        <v>1308</v>
      </c>
      <c r="H8088" s="42" t="s">
        <v>1351</v>
      </c>
      <c r="I8088" s="39">
        <v>-2.4072222000000001</v>
      </c>
      <c r="J8088" s="40">
        <v>-59.727777777777703</v>
      </c>
      <c r="K8088" s="5" t="s">
        <v>109</v>
      </c>
      <c r="L8088" s="41" t="s">
        <v>110</v>
      </c>
      <c r="M8088" s="41" t="s">
        <v>576</v>
      </c>
      <c r="N8088" s="41" t="s">
        <v>1267</v>
      </c>
      <c r="O8088">
        <v>1989</v>
      </c>
      <c r="P8088">
        <v>9</v>
      </c>
      <c r="Q8088">
        <v>1990</v>
      </c>
      <c r="R8088" s="41">
        <v>8</v>
      </c>
      <c r="S8088" s="29">
        <v>12</v>
      </c>
      <c r="T8088" s="29">
        <v>24</v>
      </c>
      <c r="U8088" s="29">
        <v>8</v>
      </c>
      <c r="V8088" s="29" t="s">
        <v>53</v>
      </c>
      <c r="W8088" s="29">
        <v>1440</v>
      </c>
      <c r="X8088" s="52">
        <v>3</v>
      </c>
      <c r="Y8088" t="s">
        <v>48</v>
      </c>
      <c r="Z8088" t="s">
        <v>55</v>
      </c>
      <c r="AA8088" t="s">
        <v>1054</v>
      </c>
      <c r="AB8088">
        <v>1</v>
      </c>
      <c r="AC8088" s="29" t="s">
        <v>1521</v>
      </c>
      <c r="AD8088" s="29" t="s">
        <v>1666</v>
      </c>
    </row>
    <row r="8089" spans="1:30" ht="15" customHeight="1" x14ac:dyDescent="0.3">
      <c r="A8089" s="29">
        <v>70</v>
      </c>
      <c r="B8089" s="29" t="s">
        <v>35</v>
      </c>
      <c r="C8089" t="s">
        <v>1272</v>
      </c>
      <c r="D8089" s="34" t="s">
        <v>245</v>
      </c>
      <c r="E8089" s="29">
        <v>1996</v>
      </c>
      <c r="F8089" s="33" t="s">
        <v>1304</v>
      </c>
      <c r="G8089" s="33" t="s">
        <v>1308</v>
      </c>
      <c r="H8089" s="31" t="s">
        <v>1351</v>
      </c>
      <c r="I8089" s="39">
        <v>-2.4072222000000001</v>
      </c>
      <c r="J8089" s="40">
        <v>-59.727777777777703</v>
      </c>
      <c r="K8089" s="5" t="s">
        <v>109</v>
      </c>
      <c r="L8089" s="41" t="s">
        <v>110</v>
      </c>
      <c r="M8089" s="41" t="s">
        <v>576</v>
      </c>
      <c r="N8089" s="41" t="s">
        <v>1267</v>
      </c>
      <c r="O8089" s="12">
        <v>1989</v>
      </c>
      <c r="P8089" s="12">
        <v>9</v>
      </c>
      <c r="Q8089" s="12">
        <v>1990</v>
      </c>
      <c r="R8089" s="12">
        <v>8</v>
      </c>
      <c r="S8089" s="29">
        <v>12</v>
      </c>
      <c r="T8089" s="29">
        <v>24</v>
      </c>
      <c r="U8089" s="29">
        <v>8</v>
      </c>
      <c r="V8089" s="29" t="s">
        <v>53</v>
      </c>
      <c r="W8089" s="29">
        <v>1440</v>
      </c>
      <c r="X8089" s="29">
        <v>3</v>
      </c>
      <c r="Y8089" t="s">
        <v>48</v>
      </c>
      <c r="Z8089" t="s">
        <v>55</v>
      </c>
      <c r="AA8089" t="s">
        <v>890</v>
      </c>
      <c r="AB8089">
        <v>30</v>
      </c>
      <c r="AC8089" s="29" t="s">
        <v>1521</v>
      </c>
      <c r="AD8089" s="29" t="s">
        <v>1666</v>
      </c>
    </row>
    <row r="8090" spans="1:30" ht="15" customHeight="1" x14ac:dyDescent="0.3">
      <c r="A8090" s="29">
        <v>70</v>
      </c>
      <c r="B8090" s="29" t="s">
        <v>35</v>
      </c>
      <c r="C8090" t="s">
        <v>1272</v>
      </c>
      <c r="D8090" s="34" t="s">
        <v>245</v>
      </c>
      <c r="E8090" s="29">
        <v>1996</v>
      </c>
      <c r="F8090" s="33" t="s">
        <v>1304</v>
      </c>
      <c r="G8090" s="33" t="s">
        <v>1308</v>
      </c>
      <c r="H8090" s="31" t="s">
        <v>1351</v>
      </c>
      <c r="I8090" s="39">
        <v>-2.4072222000000001</v>
      </c>
      <c r="J8090" s="40">
        <v>-59.727777777777703</v>
      </c>
      <c r="K8090" s="5" t="s">
        <v>109</v>
      </c>
      <c r="L8090" s="41" t="s">
        <v>110</v>
      </c>
      <c r="M8090" s="41" t="s">
        <v>576</v>
      </c>
      <c r="N8090" s="41" t="s">
        <v>1267</v>
      </c>
      <c r="O8090" s="12">
        <v>1989</v>
      </c>
      <c r="P8090" s="12">
        <v>9</v>
      </c>
      <c r="Q8090" s="12">
        <v>1990</v>
      </c>
      <c r="R8090" s="12">
        <v>8</v>
      </c>
      <c r="S8090" s="29">
        <v>12</v>
      </c>
      <c r="T8090" s="29">
        <v>24</v>
      </c>
      <c r="U8090" s="29">
        <v>8</v>
      </c>
      <c r="V8090" s="29" t="s">
        <v>53</v>
      </c>
      <c r="W8090" s="29">
        <v>1440</v>
      </c>
      <c r="X8090" s="29">
        <v>3</v>
      </c>
      <c r="Y8090" t="s">
        <v>48</v>
      </c>
      <c r="Z8090" t="s">
        <v>55</v>
      </c>
      <c r="AA8090" t="s">
        <v>496</v>
      </c>
      <c r="AB8090">
        <v>57</v>
      </c>
      <c r="AC8090" s="29" t="s">
        <v>1521</v>
      </c>
      <c r="AD8090" s="29" t="s">
        <v>1666</v>
      </c>
    </row>
    <row r="8091" spans="1:30" ht="15" customHeight="1" x14ac:dyDescent="0.3">
      <c r="A8091" s="29">
        <v>70</v>
      </c>
      <c r="B8091" s="29" t="s">
        <v>35</v>
      </c>
      <c r="C8091" t="s">
        <v>1272</v>
      </c>
      <c r="D8091" s="34" t="s">
        <v>245</v>
      </c>
      <c r="E8091" s="29">
        <v>1996</v>
      </c>
      <c r="F8091" s="33" t="s">
        <v>1304</v>
      </c>
      <c r="G8091" s="33" t="s">
        <v>1308</v>
      </c>
      <c r="H8091" s="31" t="s">
        <v>1351</v>
      </c>
      <c r="I8091" s="39">
        <v>-2.4072222000000001</v>
      </c>
      <c r="J8091" s="40">
        <v>-59.727777777777703</v>
      </c>
      <c r="K8091" s="5" t="s">
        <v>109</v>
      </c>
      <c r="L8091" s="41" t="s">
        <v>110</v>
      </c>
      <c r="M8091" s="41" t="s">
        <v>576</v>
      </c>
      <c r="N8091" s="41" t="s">
        <v>1267</v>
      </c>
      <c r="O8091" s="12">
        <v>1989</v>
      </c>
      <c r="P8091" s="12">
        <v>9</v>
      </c>
      <c r="Q8091" s="12">
        <v>1990</v>
      </c>
      <c r="R8091" s="12">
        <v>8</v>
      </c>
      <c r="S8091" s="29">
        <v>12</v>
      </c>
      <c r="T8091" s="29">
        <v>24</v>
      </c>
      <c r="U8091" s="29">
        <v>8</v>
      </c>
      <c r="V8091" s="29" t="s">
        <v>53</v>
      </c>
      <c r="W8091" s="29">
        <v>1440</v>
      </c>
      <c r="X8091" s="29">
        <v>3</v>
      </c>
      <c r="Y8091" t="s">
        <v>48</v>
      </c>
      <c r="Z8091" t="s">
        <v>55</v>
      </c>
      <c r="AA8091" t="s">
        <v>860</v>
      </c>
      <c r="AB8091">
        <v>1</v>
      </c>
      <c r="AC8091" s="29" t="s">
        <v>1521</v>
      </c>
      <c r="AD8091" s="29" t="s">
        <v>1666</v>
      </c>
    </row>
    <row r="8092" spans="1:30" ht="15" customHeight="1" x14ac:dyDescent="0.3">
      <c r="A8092" s="29">
        <v>70</v>
      </c>
      <c r="B8092" s="29" t="s">
        <v>35</v>
      </c>
      <c r="C8092" t="s">
        <v>1272</v>
      </c>
      <c r="D8092" s="34" t="s">
        <v>245</v>
      </c>
      <c r="E8092" s="29">
        <v>1996</v>
      </c>
      <c r="F8092" s="33" t="s">
        <v>1304</v>
      </c>
      <c r="G8092" s="33" t="s">
        <v>1308</v>
      </c>
      <c r="H8092" s="31" t="s">
        <v>1351</v>
      </c>
      <c r="I8092" s="39">
        <v>-2.4072222000000001</v>
      </c>
      <c r="J8092" s="40">
        <v>-59.727777777777703</v>
      </c>
      <c r="K8092" s="5" t="s">
        <v>109</v>
      </c>
      <c r="L8092" s="41" t="s">
        <v>110</v>
      </c>
      <c r="M8092" s="41" t="s">
        <v>576</v>
      </c>
      <c r="N8092" s="41" t="s">
        <v>1267</v>
      </c>
      <c r="O8092" s="12">
        <v>1989</v>
      </c>
      <c r="P8092" s="12">
        <v>9</v>
      </c>
      <c r="Q8092" s="12">
        <v>1990</v>
      </c>
      <c r="R8092" s="12">
        <v>8</v>
      </c>
      <c r="S8092" s="29">
        <v>12</v>
      </c>
      <c r="T8092" s="29">
        <v>24</v>
      </c>
      <c r="U8092" s="29">
        <v>8</v>
      </c>
      <c r="V8092" s="29" t="s">
        <v>53</v>
      </c>
      <c r="W8092" s="29">
        <v>1440</v>
      </c>
      <c r="X8092" s="29">
        <v>3</v>
      </c>
      <c r="Y8092" t="s">
        <v>48</v>
      </c>
      <c r="Z8092" t="s">
        <v>55</v>
      </c>
      <c r="AA8092" t="s">
        <v>503</v>
      </c>
      <c r="AB8092">
        <v>160</v>
      </c>
      <c r="AC8092" s="29" t="s">
        <v>1521</v>
      </c>
      <c r="AD8092" s="29" t="s">
        <v>1666</v>
      </c>
    </row>
    <row r="8093" spans="1:30" ht="15" customHeight="1" x14ac:dyDescent="0.3">
      <c r="A8093" s="29">
        <v>70</v>
      </c>
      <c r="B8093" s="29" t="s">
        <v>35</v>
      </c>
      <c r="C8093" t="s">
        <v>1272</v>
      </c>
      <c r="D8093" s="34" t="s">
        <v>245</v>
      </c>
      <c r="E8093" s="29">
        <v>1996</v>
      </c>
      <c r="F8093" s="33" t="s">
        <v>1304</v>
      </c>
      <c r="G8093" s="33" t="s">
        <v>1308</v>
      </c>
      <c r="H8093" s="31" t="s">
        <v>1351</v>
      </c>
      <c r="I8093" s="39">
        <v>-2.4072222000000001</v>
      </c>
      <c r="J8093" s="40">
        <v>-59.727777777777703</v>
      </c>
      <c r="K8093" s="5" t="s">
        <v>109</v>
      </c>
      <c r="L8093" s="41" t="s">
        <v>110</v>
      </c>
      <c r="M8093" s="41" t="s">
        <v>576</v>
      </c>
      <c r="N8093" s="41" t="s">
        <v>1267</v>
      </c>
      <c r="O8093" s="12">
        <v>1989</v>
      </c>
      <c r="P8093" s="12">
        <v>9</v>
      </c>
      <c r="Q8093" s="12">
        <v>1990</v>
      </c>
      <c r="R8093" s="12">
        <v>8</v>
      </c>
      <c r="S8093" s="29">
        <v>12</v>
      </c>
      <c r="T8093" s="29">
        <v>24</v>
      </c>
      <c r="U8093" s="29">
        <v>8</v>
      </c>
      <c r="V8093" s="29" t="s">
        <v>53</v>
      </c>
      <c r="W8093" s="29">
        <v>1440</v>
      </c>
      <c r="X8093" s="29">
        <v>3</v>
      </c>
      <c r="Y8093" t="s">
        <v>48</v>
      </c>
      <c r="Z8093" t="s">
        <v>55</v>
      </c>
      <c r="AA8093" t="s">
        <v>861</v>
      </c>
      <c r="AB8093">
        <v>2</v>
      </c>
      <c r="AC8093" s="29" t="s">
        <v>1521</v>
      </c>
      <c r="AD8093" s="29" t="s">
        <v>1666</v>
      </c>
    </row>
    <row r="8094" spans="1:30" ht="15" customHeight="1" x14ac:dyDescent="0.3">
      <c r="A8094" s="29">
        <v>70</v>
      </c>
      <c r="B8094" s="29" t="s">
        <v>35</v>
      </c>
      <c r="C8094" t="s">
        <v>1272</v>
      </c>
      <c r="D8094" s="34" t="s">
        <v>245</v>
      </c>
      <c r="E8094" s="29">
        <v>1996</v>
      </c>
      <c r="F8094" s="33" t="s">
        <v>1304</v>
      </c>
      <c r="G8094" s="33" t="s">
        <v>1308</v>
      </c>
      <c r="H8094" s="31" t="s">
        <v>1351</v>
      </c>
      <c r="I8094" s="39">
        <v>-2.4072222000000001</v>
      </c>
      <c r="J8094" s="40">
        <v>-59.727777777777703</v>
      </c>
      <c r="K8094" s="5" t="s">
        <v>109</v>
      </c>
      <c r="L8094" s="41" t="s">
        <v>110</v>
      </c>
      <c r="M8094" s="41" t="s">
        <v>576</v>
      </c>
      <c r="N8094" s="41" t="s">
        <v>1267</v>
      </c>
      <c r="O8094" s="12">
        <v>1989</v>
      </c>
      <c r="P8094" s="12">
        <v>9</v>
      </c>
      <c r="Q8094" s="12">
        <v>1990</v>
      </c>
      <c r="R8094" s="12">
        <v>8</v>
      </c>
      <c r="S8094" s="29">
        <v>12</v>
      </c>
      <c r="T8094" s="29">
        <v>24</v>
      </c>
      <c r="U8094" s="29">
        <v>8</v>
      </c>
      <c r="V8094" s="29" t="s">
        <v>53</v>
      </c>
      <c r="W8094" s="29">
        <v>1440</v>
      </c>
      <c r="X8094" s="29">
        <v>3</v>
      </c>
      <c r="Y8094" t="s">
        <v>48</v>
      </c>
      <c r="Z8094" t="s">
        <v>55</v>
      </c>
      <c r="AA8094" t="s">
        <v>895</v>
      </c>
      <c r="AB8094">
        <v>15</v>
      </c>
      <c r="AC8094" s="29" t="s">
        <v>1521</v>
      </c>
      <c r="AD8094" s="29" t="s">
        <v>1666</v>
      </c>
    </row>
    <row r="8095" spans="1:30" ht="15" customHeight="1" x14ac:dyDescent="0.3">
      <c r="A8095" s="29">
        <v>70</v>
      </c>
      <c r="B8095" s="29" t="s">
        <v>35</v>
      </c>
      <c r="C8095" t="s">
        <v>1272</v>
      </c>
      <c r="D8095" s="34" t="s">
        <v>245</v>
      </c>
      <c r="E8095" s="29">
        <v>1996</v>
      </c>
      <c r="F8095" s="33" t="s">
        <v>1304</v>
      </c>
      <c r="G8095" s="33" t="s">
        <v>1308</v>
      </c>
      <c r="H8095" s="31" t="s">
        <v>1351</v>
      </c>
      <c r="I8095" s="39">
        <v>-2.4072222000000001</v>
      </c>
      <c r="J8095" s="40">
        <v>-59.727777777777703</v>
      </c>
      <c r="K8095" s="5" t="s">
        <v>109</v>
      </c>
      <c r="L8095" s="41" t="s">
        <v>110</v>
      </c>
      <c r="M8095" s="41" t="s">
        <v>576</v>
      </c>
      <c r="N8095" s="41" t="s">
        <v>1267</v>
      </c>
      <c r="O8095" s="12">
        <v>1989</v>
      </c>
      <c r="P8095" s="12">
        <v>9</v>
      </c>
      <c r="Q8095" s="12">
        <v>1990</v>
      </c>
      <c r="R8095" s="12">
        <v>8</v>
      </c>
      <c r="S8095" s="29">
        <v>12</v>
      </c>
      <c r="T8095" s="29">
        <v>24</v>
      </c>
      <c r="U8095" s="29">
        <v>8</v>
      </c>
      <c r="V8095" s="29" t="s">
        <v>53</v>
      </c>
      <c r="W8095" s="29">
        <v>1440</v>
      </c>
      <c r="X8095" s="29">
        <v>3</v>
      </c>
      <c r="Y8095" t="s">
        <v>48</v>
      </c>
      <c r="Z8095" t="s">
        <v>55</v>
      </c>
      <c r="AA8095" t="s">
        <v>1135</v>
      </c>
      <c r="AB8095">
        <v>1</v>
      </c>
      <c r="AC8095" s="29" t="s">
        <v>1521</v>
      </c>
      <c r="AD8095" s="29" t="s">
        <v>1666</v>
      </c>
    </row>
    <row r="8096" spans="1:30" ht="15" customHeight="1" x14ac:dyDescent="0.3">
      <c r="A8096" s="29">
        <v>70</v>
      </c>
      <c r="B8096" s="29" t="s">
        <v>35</v>
      </c>
      <c r="C8096" t="s">
        <v>1272</v>
      </c>
      <c r="D8096" s="34" t="s">
        <v>245</v>
      </c>
      <c r="E8096" s="29">
        <v>1996</v>
      </c>
      <c r="F8096" s="33" t="s">
        <v>1304</v>
      </c>
      <c r="G8096" s="33" t="s">
        <v>1308</v>
      </c>
      <c r="H8096" s="31" t="s">
        <v>1351</v>
      </c>
      <c r="I8096" s="39">
        <v>-2.4072222000000001</v>
      </c>
      <c r="J8096" s="40">
        <v>-59.727777777777703</v>
      </c>
      <c r="K8096" s="5" t="s">
        <v>109</v>
      </c>
      <c r="L8096" s="41" t="s">
        <v>110</v>
      </c>
      <c r="M8096" s="41" t="s">
        <v>576</v>
      </c>
      <c r="N8096" s="41" t="s">
        <v>1267</v>
      </c>
      <c r="O8096" s="12">
        <v>1989</v>
      </c>
      <c r="P8096" s="12">
        <v>9</v>
      </c>
      <c r="Q8096" s="12">
        <v>1990</v>
      </c>
      <c r="R8096" s="12">
        <v>8</v>
      </c>
      <c r="S8096" s="29">
        <v>12</v>
      </c>
      <c r="T8096" s="29">
        <v>24</v>
      </c>
      <c r="U8096" s="29">
        <v>8</v>
      </c>
      <c r="V8096" s="29" t="s">
        <v>53</v>
      </c>
      <c r="W8096" s="29">
        <v>1440</v>
      </c>
      <c r="X8096" s="29">
        <v>3</v>
      </c>
      <c r="Y8096" t="s">
        <v>48</v>
      </c>
      <c r="Z8096" t="s">
        <v>55</v>
      </c>
      <c r="AA8096" t="s">
        <v>113</v>
      </c>
      <c r="AB8096">
        <v>3</v>
      </c>
      <c r="AC8096" s="29" t="s">
        <v>1521</v>
      </c>
      <c r="AD8096" s="29" t="s">
        <v>1666</v>
      </c>
    </row>
    <row r="8097" spans="1:30" ht="15" customHeight="1" x14ac:dyDescent="0.3">
      <c r="A8097" s="29">
        <v>70</v>
      </c>
      <c r="B8097" s="29" t="s">
        <v>35</v>
      </c>
      <c r="C8097" t="s">
        <v>1272</v>
      </c>
      <c r="D8097" s="34" t="s">
        <v>245</v>
      </c>
      <c r="E8097" s="29">
        <v>1996</v>
      </c>
      <c r="F8097" s="33" t="s">
        <v>1304</v>
      </c>
      <c r="G8097" s="33" t="s">
        <v>1308</v>
      </c>
      <c r="H8097" s="31" t="s">
        <v>1351</v>
      </c>
      <c r="I8097" s="39">
        <v>-2.4072222000000001</v>
      </c>
      <c r="J8097" s="40">
        <v>-59.727777777777703</v>
      </c>
      <c r="K8097" s="5" t="s">
        <v>109</v>
      </c>
      <c r="L8097" s="41" t="s">
        <v>110</v>
      </c>
      <c r="M8097" s="41" t="s">
        <v>576</v>
      </c>
      <c r="N8097" s="41" t="s">
        <v>1267</v>
      </c>
      <c r="O8097" s="12">
        <v>1989</v>
      </c>
      <c r="P8097" s="12">
        <v>9</v>
      </c>
      <c r="Q8097" s="12">
        <v>1990</v>
      </c>
      <c r="R8097" s="12">
        <v>8</v>
      </c>
      <c r="S8097" s="29">
        <v>12</v>
      </c>
      <c r="T8097" s="29">
        <v>24</v>
      </c>
      <c r="U8097" s="29">
        <v>8</v>
      </c>
      <c r="V8097" s="29" t="s">
        <v>53</v>
      </c>
      <c r="W8097" s="29">
        <v>1440</v>
      </c>
      <c r="X8097" s="29">
        <v>3</v>
      </c>
      <c r="Y8097" t="s">
        <v>48</v>
      </c>
      <c r="Z8097" t="s">
        <v>55</v>
      </c>
      <c r="AA8097" t="s">
        <v>655</v>
      </c>
      <c r="AB8097">
        <v>3</v>
      </c>
      <c r="AC8097" s="29" t="s">
        <v>1521</v>
      </c>
      <c r="AD8097" s="29" t="s">
        <v>1666</v>
      </c>
    </row>
    <row r="8098" spans="1:30" ht="15" customHeight="1" x14ac:dyDescent="0.3">
      <c r="A8098" s="29">
        <v>70</v>
      </c>
      <c r="B8098" s="29" t="s">
        <v>35</v>
      </c>
      <c r="C8098" t="s">
        <v>1272</v>
      </c>
      <c r="D8098" s="34" t="s">
        <v>245</v>
      </c>
      <c r="E8098" s="29">
        <v>1996</v>
      </c>
      <c r="F8098" s="33" t="s">
        <v>1304</v>
      </c>
      <c r="G8098" s="33" t="s">
        <v>1308</v>
      </c>
      <c r="H8098" s="31" t="s">
        <v>1351</v>
      </c>
      <c r="I8098" s="39">
        <v>-2.4072222000000001</v>
      </c>
      <c r="J8098" s="40">
        <v>-59.727777777777703</v>
      </c>
      <c r="K8098" s="5" t="s">
        <v>109</v>
      </c>
      <c r="L8098" s="41" t="s">
        <v>110</v>
      </c>
      <c r="M8098" s="41" t="s">
        <v>576</v>
      </c>
      <c r="N8098" s="41" t="s">
        <v>1267</v>
      </c>
      <c r="O8098" s="12">
        <v>1989</v>
      </c>
      <c r="P8098" s="12">
        <v>9</v>
      </c>
      <c r="Q8098" s="12">
        <v>1990</v>
      </c>
      <c r="R8098" s="12">
        <v>8</v>
      </c>
      <c r="S8098" s="29">
        <v>12</v>
      </c>
      <c r="T8098" s="29">
        <v>24</v>
      </c>
      <c r="U8098" s="29">
        <v>8</v>
      </c>
      <c r="V8098" s="29" t="s">
        <v>53</v>
      </c>
      <c r="W8098" s="29">
        <v>1440</v>
      </c>
      <c r="X8098" s="29">
        <v>3</v>
      </c>
      <c r="Y8098" t="s">
        <v>48</v>
      </c>
      <c r="Z8098" t="s">
        <v>55</v>
      </c>
      <c r="AA8098" t="s">
        <v>379</v>
      </c>
      <c r="AB8098">
        <v>5</v>
      </c>
      <c r="AC8098" s="29" t="s">
        <v>1521</v>
      </c>
      <c r="AD8098" s="29" t="s">
        <v>1666</v>
      </c>
    </row>
    <row r="8099" spans="1:30" ht="15" customHeight="1" x14ac:dyDescent="0.3">
      <c r="A8099" s="29">
        <v>70</v>
      </c>
      <c r="B8099" s="29" t="s">
        <v>35</v>
      </c>
      <c r="C8099" t="s">
        <v>1272</v>
      </c>
      <c r="D8099" s="34" t="s">
        <v>245</v>
      </c>
      <c r="E8099" s="29">
        <v>1996</v>
      </c>
      <c r="F8099" s="33" t="s">
        <v>1304</v>
      </c>
      <c r="G8099" s="33" t="s">
        <v>1308</v>
      </c>
      <c r="H8099" s="31" t="s">
        <v>1351</v>
      </c>
      <c r="I8099" s="39">
        <v>-2.4072222000000001</v>
      </c>
      <c r="J8099" s="40">
        <v>-59.727777777777703</v>
      </c>
      <c r="K8099" s="5" t="s">
        <v>109</v>
      </c>
      <c r="L8099" s="41" t="s">
        <v>110</v>
      </c>
      <c r="M8099" s="41" t="s">
        <v>576</v>
      </c>
      <c r="N8099" s="41" t="s">
        <v>1267</v>
      </c>
      <c r="O8099" s="12">
        <v>1989</v>
      </c>
      <c r="P8099" s="12">
        <v>9</v>
      </c>
      <c r="Q8099" s="12">
        <v>1990</v>
      </c>
      <c r="R8099" s="12">
        <v>8</v>
      </c>
      <c r="S8099" s="29">
        <v>12</v>
      </c>
      <c r="T8099" s="29">
        <v>24</v>
      </c>
      <c r="U8099" s="29">
        <v>8</v>
      </c>
      <c r="V8099" s="29" t="s">
        <v>53</v>
      </c>
      <c r="W8099" s="29">
        <v>1440</v>
      </c>
      <c r="X8099" s="29">
        <v>3</v>
      </c>
      <c r="Y8099" t="s">
        <v>48</v>
      </c>
      <c r="Z8099" t="s">
        <v>55</v>
      </c>
      <c r="AA8099" t="s">
        <v>899</v>
      </c>
      <c r="AB8099">
        <v>4</v>
      </c>
      <c r="AC8099" s="29" t="s">
        <v>1521</v>
      </c>
      <c r="AD8099" s="29" t="s">
        <v>1666</v>
      </c>
    </row>
    <row r="8100" spans="1:30" ht="15" customHeight="1" x14ac:dyDescent="0.3">
      <c r="A8100" s="29">
        <v>70</v>
      </c>
      <c r="B8100" s="29" t="s">
        <v>35</v>
      </c>
      <c r="C8100" t="s">
        <v>1272</v>
      </c>
      <c r="D8100" s="34" t="s">
        <v>245</v>
      </c>
      <c r="E8100" s="29">
        <v>1996</v>
      </c>
      <c r="F8100" s="33" t="s">
        <v>1304</v>
      </c>
      <c r="G8100" s="33" t="s">
        <v>1308</v>
      </c>
      <c r="H8100" s="31" t="s">
        <v>1351</v>
      </c>
      <c r="I8100" s="39">
        <v>-2.4072222000000001</v>
      </c>
      <c r="J8100" s="40">
        <v>-59.727777777777703</v>
      </c>
      <c r="K8100" s="5" t="s">
        <v>109</v>
      </c>
      <c r="L8100" s="41" t="s">
        <v>110</v>
      </c>
      <c r="M8100" s="41" t="s">
        <v>576</v>
      </c>
      <c r="N8100" s="41" t="s">
        <v>1267</v>
      </c>
      <c r="O8100" s="12">
        <v>1989</v>
      </c>
      <c r="P8100" s="12">
        <v>9</v>
      </c>
      <c r="Q8100" s="12">
        <v>1990</v>
      </c>
      <c r="R8100" s="12">
        <v>8</v>
      </c>
      <c r="S8100" s="29">
        <v>12</v>
      </c>
      <c r="T8100" s="29">
        <v>24</v>
      </c>
      <c r="U8100" s="29">
        <v>8</v>
      </c>
      <c r="V8100" s="29" t="s">
        <v>53</v>
      </c>
      <c r="W8100" s="29">
        <v>1440</v>
      </c>
      <c r="X8100" s="29">
        <v>3</v>
      </c>
      <c r="Y8100" t="s">
        <v>48</v>
      </c>
      <c r="Z8100" t="s">
        <v>55</v>
      </c>
      <c r="AA8100" t="s">
        <v>1062</v>
      </c>
      <c r="AB8100">
        <v>0</v>
      </c>
      <c r="AC8100" s="29" t="s">
        <v>1521</v>
      </c>
      <c r="AD8100" s="29" t="s">
        <v>1666</v>
      </c>
    </row>
    <row r="8101" spans="1:30" ht="15" customHeight="1" x14ac:dyDescent="0.3">
      <c r="A8101" s="29">
        <v>70</v>
      </c>
      <c r="B8101" s="29" t="s">
        <v>35</v>
      </c>
      <c r="C8101" t="s">
        <v>1272</v>
      </c>
      <c r="D8101" s="34" t="s">
        <v>245</v>
      </c>
      <c r="E8101" s="29">
        <v>1996</v>
      </c>
      <c r="F8101" s="33" t="s">
        <v>1304</v>
      </c>
      <c r="G8101" s="33" t="s">
        <v>1308</v>
      </c>
      <c r="H8101" s="31" t="s">
        <v>1351</v>
      </c>
      <c r="I8101" s="39">
        <v>-2.4072222000000001</v>
      </c>
      <c r="J8101" s="40">
        <v>-59.727777777777703</v>
      </c>
      <c r="K8101" s="5" t="s">
        <v>109</v>
      </c>
      <c r="L8101" s="41" t="s">
        <v>110</v>
      </c>
      <c r="M8101" s="41" t="s">
        <v>576</v>
      </c>
      <c r="N8101" s="41" t="s">
        <v>1267</v>
      </c>
      <c r="O8101" s="12">
        <v>1989</v>
      </c>
      <c r="P8101" s="12">
        <v>9</v>
      </c>
      <c r="Q8101" s="12">
        <v>1990</v>
      </c>
      <c r="R8101" s="12">
        <v>8</v>
      </c>
      <c r="S8101" s="29">
        <v>12</v>
      </c>
      <c r="T8101" s="29">
        <v>24</v>
      </c>
      <c r="U8101" s="29">
        <v>8</v>
      </c>
      <c r="V8101" s="29" t="s">
        <v>53</v>
      </c>
      <c r="W8101" s="29">
        <v>1440</v>
      </c>
      <c r="X8101" s="29">
        <v>3</v>
      </c>
      <c r="Y8101" t="s">
        <v>48</v>
      </c>
      <c r="Z8101" t="s">
        <v>55</v>
      </c>
      <c r="AA8101" t="s">
        <v>1072</v>
      </c>
      <c r="AB8101">
        <v>3</v>
      </c>
      <c r="AC8101" s="29" t="s">
        <v>1521</v>
      </c>
      <c r="AD8101" s="29" t="s">
        <v>1666</v>
      </c>
    </row>
    <row r="8102" spans="1:30" ht="15" customHeight="1" x14ac:dyDescent="0.3">
      <c r="A8102" s="29">
        <v>70</v>
      </c>
      <c r="B8102" s="29" t="s">
        <v>35</v>
      </c>
      <c r="C8102" t="s">
        <v>1272</v>
      </c>
      <c r="D8102" s="34" t="s">
        <v>245</v>
      </c>
      <c r="E8102" s="29">
        <v>1996</v>
      </c>
      <c r="F8102" s="33" t="s">
        <v>1304</v>
      </c>
      <c r="G8102" s="33" t="s">
        <v>1308</v>
      </c>
      <c r="H8102" s="31" t="s">
        <v>1351</v>
      </c>
      <c r="I8102" s="39">
        <v>-2.4072222000000001</v>
      </c>
      <c r="J8102" s="40">
        <v>-59.727777777777703</v>
      </c>
      <c r="K8102" s="5" t="s">
        <v>109</v>
      </c>
      <c r="L8102" s="41" t="s">
        <v>110</v>
      </c>
      <c r="M8102" s="41" t="s">
        <v>576</v>
      </c>
      <c r="N8102" s="41" t="s">
        <v>1267</v>
      </c>
      <c r="O8102" s="12">
        <v>1989</v>
      </c>
      <c r="P8102" s="12">
        <v>9</v>
      </c>
      <c r="Q8102" s="12">
        <v>1990</v>
      </c>
      <c r="R8102" s="12">
        <v>8</v>
      </c>
      <c r="S8102" s="29">
        <v>12</v>
      </c>
      <c r="T8102" s="29">
        <v>24</v>
      </c>
      <c r="U8102" s="29">
        <v>8</v>
      </c>
      <c r="V8102" s="29" t="s">
        <v>53</v>
      </c>
      <c r="W8102" s="29">
        <v>1440</v>
      </c>
      <c r="X8102" s="29">
        <v>3</v>
      </c>
      <c r="Y8102" t="s">
        <v>48</v>
      </c>
      <c r="Z8102" t="s">
        <v>55</v>
      </c>
      <c r="AA8102" t="s">
        <v>1110</v>
      </c>
      <c r="AB8102">
        <v>0</v>
      </c>
      <c r="AC8102" s="29" t="s">
        <v>1521</v>
      </c>
      <c r="AD8102" s="29" t="s">
        <v>1666</v>
      </c>
    </row>
    <row r="8103" spans="1:30" ht="15" customHeight="1" x14ac:dyDescent="0.3">
      <c r="A8103" s="29">
        <v>70</v>
      </c>
      <c r="B8103" s="29" t="s">
        <v>35</v>
      </c>
      <c r="C8103" t="s">
        <v>1272</v>
      </c>
      <c r="D8103" s="34" t="s">
        <v>245</v>
      </c>
      <c r="E8103" s="29">
        <v>1996</v>
      </c>
      <c r="F8103" s="33" t="s">
        <v>1304</v>
      </c>
      <c r="G8103" s="33" t="s">
        <v>1308</v>
      </c>
      <c r="H8103" s="31" t="s">
        <v>1351</v>
      </c>
      <c r="I8103" s="39">
        <v>-2.4072222000000001</v>
      </c>
      <c r="J8103" s="40">
        <v>-59.727777777777703</v>
      </c>
      <c r="K8103" s="5" t="s">
        <v>109</v>
      </c>
      <c r="L8103" s="41" t="s">
        <v>110</v>
      </c>
      <c r="M8103" s="41" t="s">
        <v>576</v>
      </c>
      <c r="N8103" s="41" t="s">
        <v>1267</v>
      </c>
      <c r="O8103" s="12">
        <v>1989</v>
      </c>
      <c r="P8103" s="12">
        <v>9</v>
      </c>
      <c r="Q8103" s="12">
        <v>1990</v>
      </c>
      <c r="R8103" s="12">
        <v>8</v>
      </c>
      <c r="S8103" s="29">
        <v>12</v>
      </c>
      <c r="T8103" s="29">
        <v>24</v>
      </c>
      <c r="U8103" s="29">
        <v>8</v>
      </c>
      <c r="V8103" s="29" t="s">
        <v>53</v>
      </c>
      <c r="W8103" s="29">
        <v>1440</v>
      </c>
      <c r="X8103" s="29">
        <v>3</v>
      </c>
      <c r="Y8103" t="s">
        <v>48</v>
      </c>
      <c r="Z8103" t="s">
        <v>55</v>
      </c>
      <c r="AA8103" t="s">
        <v>1083</v>
      </c>
      <c r="AB8103">
        <v>14</v>
      </c>
      <c r="AC8103" s="29" t="s">
        <v>1521</v>
      </c>
      <c r="AD8103" s="29" t="s">
        <v>1666</v>
      </c>
    </row>
    <row r="8104" spans="1:30" ht="15" customHeight="1" x14ac:dyDescent="0.3">
      <c r="A8104" s="29">
        <v>70</v>
      </c>
      <c r="B8104" s="29" t="s">
        <v>35</v>
      </c>
      <c r="C8104" t="s">
        <v>1272</v>
      </c>
      <c r="D8104" s="34" t="s">
        <v>245</v>
      </c>
      <c r="E8104" s="29">
        <v>1996</v>
      </c>
      <c r="F8104" s="33" t="s">
        <v>1304</v>
      </c>
      <c r="G8104" s="33" t="s">
        <v>1308</v>
      </c>
      <c r="H8104" s="31" t="s">
        <v>1351</v>
      </c>
      <c r="I8104" s="39">
        <v>-2.4072222000000001</v>
      </c>
      <c r="J8104" s="40">
        <v>-59.727777777777703</v>
      </c>
      <c r="K8104" s="5" t="s">
        <v>109</v>
      </c>
      <c r="L8104" s="41" t="s">
        <v>110</v>
      </c>
      <c r="M8104" s="41" t="s">
        <v>576</v>
      </c>
      <c r="N8104" s="41" t="s">
        <v>1267</v>
      </c>
      <c r="O8104" s="12">
        <v>1989</v>
      </c>
      <c r="P8104" s="12">
        <v>9</v>
      </c>
      <c r="Q8104" s="12">
        <v>1990</v>
      </c>
      <c r="R8104" s="12">
        <v>8</v>
      </c>
      <c r="S8104" s="29">
        <v>12</v>
      </c>
      <c r="T8104" s="29">
        <v>24</v>
      </c>
      <c r="U8104" s="29">
        <v>8</v>
      </c>
      <c r="V8104" s="29" t="s">
        <v>53</v>
      </c>
      <c r="W8104" s="29">
        <v>1440</v>
      </c>
      <c r="X8104" s="29">
        <v>3</v>
      </c>
      <c r="Y8104" t="s">
        <v>48</v>
      </c>
      <c r="Z8104" t="s">
        <v>55</v>
      </c>
      <c r="AA8104" t="s">
        <v>524</v>
      </c>
      <c r="AB8104">
        <v>2</v>
      </c>
      <c r="AC8104" s="29" t="s">
        <v>1521</v>
      </c>
      <c r="AD8104" s="29" t="s">
        <v>1666</v>
      </c>
    </row>
    <row r="8105" spans="1:30" ht="15" customHeight="1" x14ac:dyDescent="0.3">
      <c r="A8105" s="29">
        <v>70</v>
      </c>
      <c r="B8105" s="29" t="s">
        <v>35</v>
      </c>
      <c r="C8105" t="s">
        <v>1272</v>
      </c>
      <c r="D8105" s="34" t="s">
        <v>245</v>
      </c>
      <c r="E8105" s="29">
        <v>1996</v>
      </c>
      <c r="F8105" s="33" t="s">
        <v>1304</v>
      </c>
      <c r="G8105" s="33" t="s">
        <v>1308</v>
      </c>
      <c r="H8105" s="31" t="s">
        <v>1351</v>
      </c>
      <c r="I8105" s="39">
        <v>-2.4072222000000001</v>
      </c>
      <c r="J8105" s="40">
        <v>-59.727777777777703</v>
      </c>
      <c r="K8105" s="5" t="s">
        <v>109</v>
      </c>
      <c r="L8105" s="41" t="s">
        <v>110</v>
      </c>
      <c r="M8105" s="41" t="s">
        <v>576</v>
      </c>
      <c r="N8105" s="41" t="s">
        <v>1267</v>
      </c>
      <c r="O8105" s="12">
        <v>1989</v>
      </c>
      <c r="P8105" s="12">
        <v>9</v>
      </c>
      <c r="Q8105" s="12">
        <v>1990</v>
      </c>
      <c r="R8105" s="12">
        <v>8</v>
      </c>
      <c r="S8105" s="29">
        <v>12</v>
      </c>
      <c r="T8105" s="29">
        <v>24</v>
      </c>
      <c r="U8105" s="29">
        <v>8</v>
      </c>
      <c r="V8105" s="29" t="s">
        <v>53</v>
      </c>
      <c r="W8105" s="29">
        <v>1440</v>
      </c>
      <c r="X8105" s="29">
        <v>3</v>
      </c>
      <c r="Y8105" t="s">
        <v>48</v>
      </c>
      <c r="Z8105" t="s">
        <v>55</v>
      </c>
      <c r="AA8105" t="s">
        <v>1107</v>
      </c>
      <c r="AB8105">
        <v>4</v>
      </c>
      <c r="AC8105" s="29" t="s">
        <v>1521</v>
      </c>
      <c r="AD8105" s="29" t="s">
        <v>1666</v>
      </c>
    </row>
    <row r="8106" spans="1:30" ht="15" customHeight="1" x14ac:dyDescent="0.3">
      <c r="A8106" s="29">
        <v>70</v>
      </c>
      <c r="B8106" s="29" t="s">
        <v>35</v>
      </c>
      <c r="C8106" t="s">
        <v>1272</v>
      </c>
      <c r="D8106" s="34" t="s">
        <v>245</v>
      </c>
      <c r="E8106" s="29">
        <v>1996</v>
      </c>
      <c r="F8106" s="33" t="s">
        <v>1304</v>
      </c>
      <c r="G8106" s="33" t="s">
        <v>1308</v>
      </c>
      <c r="H8106" s="31" t="s">
        <v>1351</v>
      </c>
      <c r="I8106" s="39">
        <v>-2.4072222000000001</v>
      </c>
      <c r="J8106" s="40">
        <v>-59.727777777777703</v>
      </c>
      <c r="K8106" s="5" t="s">
        <v>109</v>
      </c>
      <c r="L8106" s="41" t="s">
        <v>110</v>
      </c>
      <c r="M8106" s="41" t="s">
        <v>576</v>
      </c>
      <c r="N8106" s="41" t="s">
        <v>1267</v>
      </c>
      <c r="O8106" s="12">
        <v>1989</v>
      </c>
      <c r="P8106" s="12">
        <v>9</v>
      </c>
      <c r="Q8106" s="12">
        <v>1990</v>
      </c>
      <c r="R8106" s="12">
        <v>8</v>
      </c>
      <c r="S8106" s="29">
        <v>12</v>
      </c>
      <c r="T8106" s="29">
        <v>24</v>
      </c>
      <c r="U8106" s="29">
        <v>8</v>
      </c>
      <c r="V8106" s="29" t="s">
        <v>53</v>
      </c>
      <c r="W8106" s="29">
        <v>1440</v>
      </c>
      <c r="X8106" s="29">
        <v>3</v>
      </c>
      <c r="Y8106" t="s">
        <v>48</v>
      </c>
      <c r="Z8106" t="s">
        <v>55</v>
      </c>
      <c r="AA8106" t="s">
        <v>896</v>
      </c>
      <c r="AB8106">
        <v>4</v>
      </c>
      <c r="AC8106" s="29" t="s">
        <v>1521</v>
      </c>
      <c r="AD8106" s="29" t="s">
        <v>1666</v>
      </c>
    </row>
    <row r="8107" spans="1:30" ht="15" customHeight="1" x14ac:dyDescent="0.3">
      <c r="A8107" s="29">
        <v>70</v>
      </c>
      <c r="B8107" s="29" t="s">
        <v>35</v>
      </c>
      <c r="C8107" t="s">
        <v>1272</v>
      </c>
      <c r="D8107" s="34" t="s">
        <v>245</v>
      </c>
      <c r="E8107" s="29">
        <v>1996</v>
      </c>
      <c r="F8107" s="33" t="s">
        <v>1304</v>
      </c>
      <c r="G8107" s="33" t="s">
        <v>1308</v>
      </c>
      <c r="H8107" s="31" t="s">
        <v>1351</v>
      </c>
      <c r="I8107" s="39">
        <v>-2.4072222000000001</v>
      </c>
      <c r="J8107" s="40">
        <v>-59.727777777777703</v>
      </c>
      <c r="K8107" s="5" t="s">
        <v>109</v>
      </c>
      <c r="L8107" s="41" t="s">
        <v>110</v>
      </c>
      <c r="M8107" s="41" t="s">
        <v>576</v>
      </c>
      <c r="N8107" s="41" t="s">
        <v>1267</v>
      </c>
      <c r="O8107" s="12">
        <v>1989</v>
      </c>
      <c r="P8107" s="12">
        <v>9</v>
      </c>
      <c r="Q8107" s="12">
        <v>1990</v>
      </c>
      <c r="R8107" s="12">
        <v>8</v>
      </c>
      <c r="S8107" s="29">
        <v>12</v>
      </c>
      <c r="T8107" s="29">
        <v>24</v>
      </c>
      <c r="U8107" s="29">
        <v>8</v>
      </c>
      <c r="V8107" s="29" t="s">
        <v>53</v>
      </c>
      <c r="W8107" s="29">
        <v>1440</v>
      </c>
      <c r="X8107" s="29">
        <v>3</v>
      </c>
      <c r="Y8107" t="s">
        <v>48</v>
      </c>
      <c r="Z8107" t="s">
        <v>55</v>
      </c>
      <c r="AA8107" t="s">
        <v>1123</v>
      </c>
      <c r="AB8107">
        <v>2</v>
      </c>
      <c r="AC8107" s="29" t="s">
        <v>1521</v>
      </c>
      <c r="AD8107" s="29" t="s">
        <v>1666</v>
      </c>
    </row>
    <row r="8108" spans="1:30" ht="15" customHeight="1" x14ac:dyDescent="0.3">
      <c r="A8108" s="29">
        <v>70</v>
      </c>
      <c r="B8108" s="29" t="s">
        <v>35</v>
      </c>
      <c r="C8108" t="s">
        <v>1272</v>
      </c>
      <c r="D8108" s="34" t="s">
        <v>245</v>
      </c>
      <c r="E8108" s="29">
        <v>1996</v>
      </c>
      <c r="F8108" s="33" t="s">
        <v>1304</v>
      </c>
      <c r="G8108" s="33" t="s">
        <v>1308</v>
      </c>
      <c r="H8108" s="31" t="s">
        <v>1351</v>
      </c>
      <c r="I8108" s="39">
        <v>-2.4072222000000001</v>
      </c>
      <c r="J8108" s="40">
        <v>-59.727777777777703</v>
      </c>
      <c r="K8108" s="5" t="s">
        <v>109</v>
      </c>
      <c r="L8108" s="41" t="s">
        <v>110</v>
      </c>
      <c r="M8108" s="41" t="s">
        <v>576</v>
      </c>
      <c r="N8108" s="41" t="s">
        <v>1267</v>
      </c>
      <c r="O8108" s="12">
        <v>1989</v>
      </c>
      <c r="P8108" s="12">
        <v>9</v>
      </c>
      <c r="Q8108" s="12">
        <v>1990</v>
      </c>
      <c r="R8108" s="12">
        <v>8</v>
      </c>
      <c r="S8108" s="29">
        <v>12</v>
      </c>
      <c r="T8108" s="29">
        <v>24</v>
      </c>
      <c r="U8108" s="29">
        <v>8</v>
      </c>
      <c r="V8108" s="29" t="s">
        <v>53</v>
      </c>
      <c r="W8108" s="29">
        <v>1440</v>
      </c>
      <c r="X8108" s="29">
        <v>3</v>
      </c>
      <c r="Y8108" t="s">
        <v>48</v>
      </c>
      <c r="Z8108" t="s">
        <v>55</v>
      </c>
      <c r="AA8108" t="s">
        <v>1108</v>
      </c>
      <c r="AB8108">
        <v>0</v>
      </c>
      <c r="AC8108" s="29" t="s">
        <v>1521</v>
      </c>
      <c r="AD8108" s="29" t="s">
        <v>1666</v>
      </c>
    </row>
    <row r="8109" spans="1:30" ht="15" customHeight="1" x14ac:dyDescent="0.3">
      <c r="A8109" s="29">
        <v>70</v>
      </c>
      <c r="B8109" s="29" t="s">
        <v>35</v>
      </c>
      <c r="C8109" t="s">
        <v>1272</v>
      </c>
      <c r="D8109" s="34" t="s">
        <v>245</v>
      </c>
      <c r="E8109" s="29">
        <v>1996</v>
      </c>
      <c r="F8109" s="33" t="s">
        <v>1304</v>
      </c>
      <c r="G8109" s="33" t="s">
        <v>1308</v>
      </c>
      <c r="H8109" s="31" t="s">
        <v>1351</v>
      </c>
      <c r="I8109" s="39">
        <v>-2.4072222000000001</v>
      </c>
      <c r="J8109" s="40">
        <v>-59.727777777777703</v>
      </c>
      <c r="K8109" s="5" t="s">
        <v>109</v>
      </c>
      <c r="L8109" s="41" t="s">
        <v>110</v>
      </c>
      <c r="M8109" s="41" t="s">
        <v>576</v>
      </c>
      <c r="N8109" s="41" t="s">
        <v>1267</v>
      </c>
      <c r="O8109" s="12">
        <v>1989</v>
      </c>
      <c r="P8109" s="12">
        <v>9</v>
      </c>
      <c r="Q8109" s="12">
        <v>1990</v>
      </c>
      <c r="R8109" s="12">
        <v>8</v>
      </c>
      <c r="S8109" s="29">
        <v>12</v>
      </c>
      <c r="T8109" s="29">
        <v>24</v>
      </c>
      <c r="U8109" s="29">
        <v>8</v>
      </c>
      <c r="V8109" s="29" t="s">
        <v>53</v>
      </c>
      <c r="W8109" s="29">
        <v>1440</v>
      </c>
      <c r="X8109" s="29">
        <v>3</v>
      </c>
      <c r="Y8109" t="s">
        <v>48</v>
      </c>
      <c r="Z8109" t="s">
        <v>55</v>
      </c>
      <c r="AA8109" t="s">
        <v>1139</v>
      </c>
      <c r="AB8109">
        <v>1</v>
      </c>
      <c r="AC8109" s="29" t="s">
        <v>1521</v>
      </c>
      <c r="AD8109" s="29" t="s">
        <v>1666</v>
      </c>
    </row>
    <row r="8110" spans="1:30" ht="15" customHeight="1" x14ac:dyDescent="0.3">
      <c r="A8110" s="29">
        <v>70</v>
      </c>
      <c r="B8110" s="29" t="s">
        <v>35</v>
      </c>
      <c r="C8110" t="s">
        <v>1272</v>
      </c>
      <c r="D8110" s="34" t="s">
        <v>245</v>
      </c>
      <c r="E8110" s="29">
        <v>1996</v>
      </c>
      <c r="F8110" s="33" t="s">
        <v>1304</v>
      </c>
      <c r="G8110" s="33" t="s">
        <v>1308</v>
      </c>
      <c r="H8110" s="31" t="s">
        <v>1351</v>
      </c>
      <c r="I8110" s="39">
        <v>-2.4072222000000001</v>
      </c>
      <c r="J8110" s="40">
        <v>-59.727777777777703</v>
      </c>
      <c r="K8110" s="5" t="s">
        <v>109</v>
      </c>
      <c r="L8110" s="41" t="s">
        <v>110</v>
      </c>
      <c r="M8110" s="41" t="s">
        <v>576</v>
      </c>
      <c r="N8110" s="41" t="s">
        <v>1267</v>
      </c>
      <c r="O8110" s="12">
        <v>1989</v>
      </c>
      <c r="P8110" s="12">
        <v>9</v>
      </c>
      <c r="Q8110" s="12">
        <v>1990</v>
      </c>
      <c r="R8110" s="12">
        <v>8</v>
      </c>
      <c r="S8110" s="29">
        <v>12</v>
      </c>
      <c r="T8110" s="29">
        <v>24</v>
      </c>
      <c r="U8110" s="29">
        <v>8</v>
      </c>
      <c r="V8110" s="29" t="s">
        <v>53</v>
      </c>
      <c r="W8110" s="29">
        <v>1440</v>
      </c>
      <c r="X8110" s="29">
        <v>3</v>
      </c>
      <c r="Y8110" t="s">
        <v>48</v>
      </c>
      <c r="Z8110" t="s">
        <v>55</v>
      </c>
      <c r="AA8110" t="s">
        <v>1182</v>
      </c>
      <c r="AB8110">
        <v>257</v>
      </c>
      <c r="AC8110" s="29" t="s">
        <v>1521</v>
      </c>
      <c r="AD8110" s="29" t="s">
        <v>1666</v>
      </c>
    </row>
    <row r="8111" spans="1:30" ht="15" customHeight="1" x14ac:dyDescent="0.3">
      <c r="A8111" s="29">
        <v>70</v>
      </c>
      <c r="B8111" s="29" t="s">
        <v>35</v>
      </c>
      <c r="C8111" t="s">
        <v>1272</v>
      </c>
      <c r="D8111" s="34" t="s">
        <v>245</v>
      </c>
      <c r="E8111" s="29">
        <v>1996</v>
      </c>
      <c r="F8111" s="33" t="s">
        <v>1304</v>
      </c>
      <c r="G8111" s="33" t="s">
        <v>1308</v>
      </c>
      <c r="H8111" s="31" t="s">
        <v>1351</v>
      </c>
      <c r="I8111" s="39">
        <v>-2.4072222000000001</v>
      </c>
      <c r="J8111" s="40">
        <v>-59.727777777777703</v>
      </c>
      <c r="K8111" s="5" t="s">
        <v>109</v>
      </c>
      <c r="L8111" s="41" t="s">
        <v>110</v>
      </c>
      <c r="M8111" s="41" t="s">
        <v>576</v>
      </c>
      <c r="N8111" s="41" t="s">
        <v>1267</v>
      </c>
      <c r="O8111" s="12">
        <v>1989</v>
      </c>
      <c r="P8111" s="12">
        <v>9</v>
      </c>
      <c r="Q8111" s="12">
        <v>1990</v>
      </c>
      <c r="R8111" s="12">
        <v>8</v>
      </c>
      <c r="S8111" s="29">
        <v>12</v>
      </c>
      <c r="T8111" s="29">
        <v>24</v>
      </c>
      <c r="U8111" s="29">
        <v>8</v>
      </c>
      <c r="V8111" s="29" t="s">
        <v>53</v>
      </c>
      <c r="W8111" s="29">
        <v>1440</v>
      </c>
      <c r="X8111" s="29">
        <v>3</v>
      </c>
      <c r="Y8111" t="s">
        <v>48</v>
      </c>
      <c r="Z8111" t="s">
        <v>55</v>
      </c>
      <c r="AA8111" t="s">
        <v>1117</v>
      </c>
      <c r="AB8111">
        <v>2</v>
      </c>
      <c r="AC8111" s="29" t="s">
        <v>1521</v>
      </c>
      <c r="AD8111" s="29" t="s">
        <v>1666</v>
      </c>
    </row>
    <row r="8112" spans="1:30" ht="15" customHeight="1" x14ac:dyDescent="0.3">
      <c r="A8112" s="29">
        <v>70</v>
      </c>
      <c r="B8112" s="29" t="s">
        <v>35</v>
      </c>
      <c r="C8112" t="s">
        <v>1272</v>
      </c>
      <c r="D8112" s="34" t="s">
        <v>245</v>
      </c>
      <c r="E8112" s="29">
        <v>1996</v>
      </c>
      <c r="F8112" s="33" t="s">
        <v>1304</v>
      </c>
      <c r="G8112" s="33" t="s">
        <v>1308</v>
      </c>
      <c r="H8112" s="31" t="s">
        <v>1351</v>
      </c>
      <c r="I8112" s="39">
        <v>-2.4072222000000001</v>
      </c>
      <c r="J8112" s="40">
        <v>-59.727777777777703</v>
      </c>
      <c r="K8112" s="5" t="s">
        <v>109</v>
      </c>
      <c r="L8112" s="41" t="s">
        <v>110</v>
      </c>
      <c r="M8112" s="41" t="s">
        <v>576</v>
      </c>
      <c r="N8112" s="41" t="s">
        <v>1267</v>
      </c>
      <c r="O8112" s="12">
        <v>1989</v>
      </c>
      <c r="P8112" s="12">
        <v>9</v>
      </c>
      <c r="Q8112" s="12">
        <v>1990</v>
      </c>
      <c r="R8112" s="12">
        <v>8</v>
      </c>
      <c r="S8112" s="29">
        <v>12</v>
      </c>
      <c r="T8112" s="29">
        <v>24</v>
      </c>
      <c r="U8112" s="29">
        <v>8</v>
      </c>
      <c r="V8112" s="29" t="s">
        <v>53</v>
      </c>
      <c r="W8112" s="29">
        <v>1440</v>
      </c>
      <c r="X8112" s="29">
        <v>3</v>
      </c>
      <c r="Y8112" t="s">
        <v>48</v>
      </c>
      <c r="Z8112" t="s">
        <v>55</v>
      </c>
      <c r="AA8112" t="s">
        <v>1056</v>
      </c>
      <c r="AB8112">
        <v>0</v>
      </c>
      <c r="AC8112" s="29" t="s">
        <v>1521</v>
      </c>
      <c r="AD8112" s="29" t="s">
        <v>1666</v>
      </c>
    </row>
    <row r="8113" spans="1:30" ht="15" customHeight="1" x14ac:dyDescent="0.3">
      <c r="A8113" s="29">
        <v>70</v>
      </c>
      <c r="B8113" s="29" t="s">
        <v>35</v>
      </c>
      <c r="C8113" t="s">
        <v>1272</v>
      </c>
      <c r="D8113" s="34" t="s">
        <v>245</v>
      </c>
      <c r="E8113" s="29">
        <v>1996</v>
      </c>
      <c r="F8113" s="33" t="s">
        <v>1304</v>
      </c>
      <c r="G8113" s="33" t="s">
        <v>1308</v>
      </c>
      <c r="H8113" s="31" t="s">
        <v>1351</v>
      </c>
      <c r="I8113" s="39">
        <v>-2.4072222000000001</v>
      </c>
      <c r="J8113" s="40">
        <v>-59.727777777777703</v>
      </c>
      <c r="K8113" s="5" t="s">
        <v>109</v>
      </c>
      <c r="L8113" s="41" t="s">
        <v>110</v>
      </c>
      <c r="M8113" s="41" t="s">
        <v>576</v>
      </c>
      <c r="N8113" s="41" t="s">
        <v>1267</v>
      </c>
      <c r="O8113" s="12">
        <v>1989</v>
      </c>
      <c r="P8113" s="12">
        <v>9</v>
      </c>
      <c r="Q8113" s="12">
        <v>1990</v>
      </c>
      <c r="R8113" s="12">
        <v>8</v>
      </c>
      <c r="S8113" s="29">
        <v>12</v>
      </c>
      <c r="T8113" s="29">
        <v>24</v>
      </c>
      <c r="U8113" s="29">
        <v>8</v>
      </c>
      <c r="V8113" s="29" t="s">
        <v>53</v>
      </c>
      <c r="W8113" s="29">
        <v>1440</v>
      </c>
      <c r="X8113" s="29">
        <v>3</v>
      </c>
      <c r="Y8113" t="s">
        <v>48</v>
      </c>
      <c r="Z8113" t="s">
        <v>55</v>
      </c>
      <c r="AA8113" t="s">
        <v>1268</v>
      </c>
      <c r="AB8113">
        <v>0</v>
      </c>
      <c r="AC8113" s="29" t="s">
        <v>1521</v>
      </c>
      <c r="AD8113" s="29" t="s">
        <v>1666</v>
      </c>
    </row>
    <row r="8114" spans="1:30" ht="15" customHeight="1" x14ac:dyDescent="0.3">
      <c r="A8114" s="29">
        <v>70</v>
      </c>
      <c r="B8114" s="29" t="s">
        <v>35</v>
      </c>
      <c r="C8114" t="s">
        <v>1272</v>
      </c>
      <c r="D8114" s="34" t="s">
        <v>245</v>
      </c>
      <c r="E8114" s="29">
        <v>1996</v>
      </c>
      <c r="F8114" s="33" t="s">
        <v>1304</v>
      </c>
      <c r="G8114" s="33" t="s">
        <v>1308</v>
      </c>
      <c r="H8114" s="31" t="s">
        <v>1351</v>
      </c>
      <c r="I8114" s="39">
        <v>-2.4072222000000001</v>
      </c>
      <c r="J8114" s="40">
        <v>-59.727777777777703</v>
      </c>
      <c r="K8114" s="5" t="s">
        <v>109</v>
      </c>
      <c r="L8114" s="41" t="s">
        <v>110</v>
      </c>
      <c r="M8114" s="41" t="s">
        <v>576</v>
      </c>
      <c r="N8114" s="41" t="s">
        <v>1267</v>
      </c>
      <c r="O8114" s="12">
        <v>1989</v>
      </c>
      <c r="P8114" s="12">
        <v>9</v>
      </c>
      <c r="Q8114" s="12">
        <v>1990</v>
      </c>
      <c r="R8114" s="12">
        <v>8</v>
      </c>
      <c r="S8114" s="29">
        <v>12</v>
      </c>
      <c r="T8114" s="29">
        <v>24</v>
      </c>
      <c r="U8114" s="29">
        <v>8</v>
      </c>
      <c r="V8114" s="29" t="s">
        <v>53</v>
      </c>
      <c r="W8114" s="29">
        <v>1440</v>
      </c>
      <c r="X8114" s="29">
        <v>3</v>
      </c>
      <c r="Y8114" t="s">
        <v>48</v>
      </c>
      <c r="Z8114" t="s">
        <v>55</v>
      </c>
      <c r="AA8114" t="s">
        <v>1269</v>
      </c>
      <c r="AB8114">
        <v>0</v>
      </c>
      <c r="AC8114" s="29" t="s">
        <v>1521</v>
      </c>
      <c r="AD8114" s="29" t="s">
        <v>1666</v>
      </c>
    </row>
    <row r="8115" spans="1:30" ht="15" customHeight="1" x14ac:dyDescent="0.3">
      <c r="A8115" s="29">
        <v>70</v>
      </c>
      <c r="B8115" s="29" t="s">
        <v>35</v>
      </c>
      <c r="C8115" t="s">
        <v>1272</v>
      </c>
      <c r="D8115" s="34" t="s">
        <v>245</v>
      </c>
      <c r="E8115" s="29">
        <v>1996</v>
      </c>
      <c r="F8115" s="33" t="s">
        <v>1304</v>
      </c>
      <c r="G8115" s="33" t="s">
        <v>1308</v>
      </c>
      <c r="H8115" s="31" t="s">
        <v>1351</v>
      </c>
      <c r="I8115" s="39">
        <v>-2.4072222000000001</v>
      </c>
      <c r="J8115" s="40">
        <v>-59.727777777777703</v>
      </c>
      <c r="K8115" s="5" t="s">
        <v>109</v>
      </c>
      <c r="L8115" s="41" t="s">
        <v>110</v>
      </c>
      <c r="M8115" s="41" t="s">
        <v>576</v>
      </c>
      <c r="N8115" s="41" t="s">
        <v>1267</v>
      </c>
      <c r="O8115" s="12">
        <v>1989</v>
      </c>
      <c r="P8115" s="12">
        <v>9</v>
      </c>
      <c r="Q8115" s="12">
        <v>1990</v>
      </c>
      <c r="R8115" s="12">
        <v>8</v>
      </c>
      <c r="S8115" s="29">
        <v>12</v>
      </c>
      <c r="T8115" s="29">
        <v>24</v>
      </c>
      <c r="U8115" s="29">
        <v>8</v>
      </c>
      <c r="V8115" s="29" t="s">
        <v>53</v>
      </c>
      <c r="W8115" s="29">
        <v>1440</v>
      </c>
      <c r="X8115" s="29">
        <v>3</v>
      </c>
      <c r="Y8115" t="s">
        <v>48</v>
      </c>
      <c r="Z8115" t="s">
        <v>55</v>
      </c>
      <c r="AA8115" t="s">
        <v>1270</v>
      </c>
      <c r="AB8115">
        <v>1</v>
      </c>
      <c r="AC8115" s="29" t="s">
        <v>1521</v>
      </c>
      <c r="AD8115" s="29" t="s">
        <v>1666</v>
      </c>
    </row>
    <row r="8116" spans="1:30" ht="15" customHeight="1" x14ac:dyDescent="0.3">
      <c r="A8116" s="29">
        <v>70</v>
      </c>
      <c r="B8116" s="29" t="s">
        <v>35</v>
      </c>
      <c r="C8116" t="s">
        <v>1272</v>
      </c>
      <c r="D8116" s="34" t="s">
        <v>245</v>
      </c>
      <c r="E8116" s="29">
        <v>1996</v>
      </c>
      <c r="F8116" s="33" t="s">
        <v>1304</v>
      </c>
      <c r="G8116" s="33" t="s">
        <v>1308</v>
      </c>
      <c r="H8116" s="31" t="s">
        <v>1351</v>
      </c>
      <c r="I8116" s="39">
        <v>-2.4072222000000001</v>
      </c>
      <c r="J8116" s="40">
        <v>-59.727777777777703</v>
      </c>
      <c r="K8116" s="5" t="s">
        <v>109</v>
      </c>
      <c r="L8116" s="41" t="s">
        <v>110</v>
      </c>
      <c r="M8116" s="41" t="s">
        <v>576</v>
      </c>
      <c r="N8116" s="41" t="s">
        <v>1267</v>
      </c>
      <c r="O8116" s="12">
        <v>1989</v>
      </c>
      <c r="P8116" s="12">
        <v>9</v>
      </c>
      <c r="Q8116" s="12">
        <v>1990</v>
      </c>
      <c r="R8116" s="12">
        <v>8</v>
      </c>
      <c r="S8116" s="29">
        <v>12</v>
      </c>
      <c r="T8116" s="29">
        <v>24</v>
      </c>
      <c r="U8116" s="29">
        <v>8</v>
      </c>
      <c r="V8116" s="29" t="s">
        <v>53</v>
      </c>
      <c r="W8116" s="29">
        <v>1440</v>
      </c>
      <c r="X8116" s="29">
        <v>3</v>
      </c>
      <c r="Y8116" t="s">
        <v>48</v>
      </c>
      <c r="Z8116" t="s">
        <v>83</v>
      </c>
      <c r="AA8116" t="s">
        <v>128</v>
      </c>
      <c r="AB8116">
        <v>3</v>
      </c>
      <c r="AC8116" s="29" t="s">
        <v>1521</v>
      </c>
      <c r="AD8116" s="29" t="s">
        <v>1666</v>
      </c>
    </row>
    <row r="8117" spans="1:30" ht="15" customHeight="1" x14ac:dyDescent="0.3">
      <c r="A8117" s="29">
        <v>70</v>
      </c>
      <c r="B8117" s="29" t="s">
        <v>35</v>
      </c>
      <c r="C8117" t="s">
        <v>1272</v>
      </c>
      <c r="D8117" s="34" t="s">
        <v>245</v>
      </c>
      <c r="E8117" s="29">
        <v>1996</v>
      </c>
      <c r="F8117" s="33" t="s">
        <v>1304</v>
      </c>
      <c r="G8117" s="33" t="s">
        <v>1308</v>
      </c>
      <c r="H8117" s="31" t="s">
        <v>1351</v>
      </c>
      <c r="I8117" s="39">
        <v>-2.4072222000000001</v>
      </c>
      <c r="J8117" s="40">
        <v>-59.727777777777703</v>
      </c>
      <c r="K8117" s="5" t="s">
        <v>109</v>
      </c>
      <c r="L8117" s="41" t="s">
        <v>110</v>
      </c>
      <c r="M8117" s="41" t="s">
        <v>576</v>
      </c>
      <c r="N8117" s="41" t="s">
        <v>1267</v>
      </c>
      <c r="O8117" s="12">
        <v>1989</v>
      </c>
      <c r="P8117" s="12">
        <v>9</v>
      </c>
      <c r="Q8117" s="12">
        <v>1990</v>
      </c>
      <c r="R8117" s="12">
        <v>8</v>
      </c>
      <c r="S8117" s="29">
        <v>12</v>
      </c>
      <c r="T8117" s="29">
        <v>24</v>
      </c>
      <c r="U8117" s="29">
        <v>8</v>
      </c>
      <c r="V8117" s="29" t="s">
        <v>53</v>
      </c>
      <c r="W8117" s="29">
        <v>1440</v>
      </c>
      <c r="X8117" s="29">
        <v>3</v>
      </c>
      <c r="Y8117" t="s">
        <v>48</v>
      </c>
      <c r="Z8117" t="s">
        <v>83</v>
      </c>
      <c r="AA8117" t="s">
        <v>911</v>
      </c>
      <c r="AB8117">
        <v>24</v>
      </c>
      <c r="AC8117" s="29" t="s">
        <v>1521</v>
      </c>
      <c r="AD8117" s="29" t="s">
        <v>1666</v>
      </c>
    </row>
    <row r="8118" spans="1:30" ht="15" customHeight="1" x14ac:dyDescent="0.3">
      <c r="A8118" s="29">
        <v>70</v>
      </c>
      <c r="B8118" s="29" t="s">
        <v>35</v>
      </c>
      <c r="C8118" t="s">
        <v>1272</v>
      </c>
      <c r="D8118" s="34" t="s">
        <v>245</v>
      </c>
      <c r="E8118" s="29">
        <v>1996</v>
      </c>
      <c r="F8118" s="33" t="s">
        <v>1304</v>
      </c>
      <c r="G8118" s="33" t="s">
        <v>1308</v>
      </c>
      <c r="H8118" s="31" t="s">
        <v>1351</v>
      </c>
      <c r="I8118" s="39">
        <v>-2.4072222000000001</v>
      </c>
      <c r="J8118" s="40">
        <v>-59.727777777777703</v>
      </c>
      <c r="K8118" s="5" t="s">
        <v>109</v>
      </c>
      <c r="L8118" s="41" t="s">
        <v>110</v>
      </c>
      <c r="M8118" s="41" t="s">
        <v>576</v>
      </c>
      <c r="N8118" s="41" t="s">
        <v>1267</v>
      </c>
      <c r="O8118" s="12">
        <v>1989</v>
      </c>
      <c r="P8118" s="12">
        <v>9</v>
      </c>
      <c r="Q8118" s="12">
        <v>1990</v>
      </c>
      <c r="R8118" s="12">
        <v>8</v>
      </c>
      <c r="S8118" s="29">
        <v>12</v>
      </c>
      <c r="T8118" s="29">
        <v>24</v>
      </c>
      <c r="U8118" s="29">
        <v>8</v>
      </c>
      <c r="V8118" s="29" t="s">
        <v>53</v>
      </c>
      <c r="W8118" s="29">
        <v>1440</v>
      </c>
      <c r="X8118" s="29">
        <v>3</v>
      </c>
      <c r="Y8118" t="s">
        <v>48</v>
      </c>
      <c r="Z8118" t="s">
        <v>83</v>
      </c>
      <c r="AA8118" t="s">
        <v>84</v>
      </c>
      <c r="AB8118">
        <v>1</v>
      </c>
      <c r="AC8118" s="29" t="s">
        <v>1521</v>
      </c>
      <c r="AD8118" s="29" t="s">
        <v>1666</v>
      </c>
    </row>
    <row r="8119" spans="1:30" ht="15" customHeight="1" x14ac:dyDescent="0.3">
      <c r="A8119" s="29">
        <v>70</v>
      </c>
      <c r="B8119" s="29" t="s">
        <v>35</v>
      </c>
      <c r="C8119" t="s">
        <v>1272</v>
      </c>
      <c r="D8119" s="34" t="s">
        <v>245</v>
      </c>
      <c r="E8119" s="29">
        <v>1996</v>
      </c>
      <c r="F8119" s="33" t="s">
        <v>1304</v>
      </c>
      <c r="G8119" s="33" t="s">
        <v>1308</v>
      </c>
      <c r="H8119" s="31" t="s">
        <v>1351</v>
      </c>
      <c r="I8119" s="39">
        <v>-2.4072222000000001</v>
      </c>
      <c r="J8119" s="40">
        <v>-59.727777777777703</v>
      </c>
      <c r="K8119" s="5" t="s">
        <v>109</v>
      </c>
      <c r="L8119" s="41" t="s">
        <v>110</v>
      </c>
      <c r="M8119" s="41" t="s">
        <v>576</v>
      </c>
      <c r="N8119" s="41" t="s">
        <v>1267</v>
      </c>
      <c r="O8119" s="12">
        <v>1989</v>
      </c>
      <c r="P8119" s="12">
        <v>9</v>
      </c>
      <c r="Q8119" s="12">
        <v>1990</v>
      </c>
      <c r="R8119" s="12">
        <v>8</v>
      </c>
      <c r="S8119" s="29">
        <v>12</v>
      </c>
      <c r="T8119" s="29">
        <v>24</v>
      </c>
      <c r="U8119" s="29">
        <v>8</v>
      </c>
      <c r="V8119" s="29" t="s">
        <v>53</v>
      </c>
      <c r="W8119" s="29">
        <v>1440</v>
      </c>
      <c r="X8119" s="29">
        <v>3</v>
      </c>
      <c r="Y8119" t="s">
        <v>48</v>
      </c>
      <c r="Z8119" t="s">
        <v>83</v>
      </c>
      <c r="AA8119" t="s">
        <v>902</v>
      </c>
      <c r="AB8119">
        <v>5</v>
      </c>
      <c r="AC8119" s="29" t="s">
        <v>1521</v>
      </c>
      <c r="AD8119" s="29" t="s">
        <v>1666</v>
      </c>
    </row>
    <row r="8120" spans="1:30" ht="15" customHeight="1" x14ac:dyDescent="0.3">
      <c r="A8120" s="29">
        <v>70</v>
      </c>
      <c r="B8120" s="29" t="s">
        <v>35</v>
      </c>
      <c r="C8120" t="s">
        <v>1272</v>
      </c>
      <c r="D8120" s="34" t="s">
        <v>245</v>
      </c>
      <c r="E8120" s="29">
        <v>1996</v>
      </c>
      <c r="F8120" s="33" t="s">
        <v>1304</v>
      </c>
      <c r="G8120" s="33" t="s">
        <v>1308</v>
      </c>
      <c r="H8120" s="31" t="s">
        <v>1351</v>
      </c>
      <c r="I8120" s="39">
        <v>-2.4072222000000001</v>
      </c>
      <c r="J8120" s="40">
        <v>-59.727777777777703</v>
      </c>
      <c r="K8120" s="5" t="s">
        <v>109</v>
      </c>
      <c r="L8120" s="41" t="s">
        <v>110</v>
      </c>
      <c r="M8120" s="41" t="s">
        <v>576</v>
      </c>
      <c r="N8120" s="41" t="s">
        <v>1267</v>
      </c>
      <c r="O8120" s="12">
        <v>1989</v>
      </c>
      <c r="P8120" s="12">
        <v>9</v>
      </c>
      <c r="Q8120" s="12">
        <v>1990</v>
      </c>
      <c r="R8120" s="12">
        <v>8</v>
      </c>
      <c r="S8120" s="29">
        <v>12</v>
      </c>
      <c r="T8120" s="29">
        <v>24</v>
      </c>
      <c r="U8120" s="29">
        <v>8</v>
      </c>
      <c r="V8120" s="29" t="s">
        <v>53</v>
      </c>
      <c r="W8120" s="29">
        <v>1440</v>
      </c>
      <c r="X8120" s="29">
        <v>3</v>
      </c>
      <c r="Y8120" t="s">
        <v>48</v>
      </c>
      <c r="Z8120" t="s">
        <v>49</v>
      </c>
      <c r="AA8120" t="s">
        <v>490</v>
      </c>
      <c r="AB8120">
        <v>1</v>
      </c>
      <c r="AC8120" s="29" t="s">
        <v>1521</v>
      </c>
      <c r="AD8120" s="29" t="s">
        <v>1666</v>
      </c>
    </row>
    <row r="8121" spans="1:30" ht="15" customHeight="1" x14ac:dyDescent="0.3">
      <c r="A8121" s="29">
        <v>70</v>
      </c>
      <c r="B8121" s="29" t="s">
        <v>35</v>
      </c>
      <c r="C8121" t="s">
        <v>1272</v>
      </c>
      <c r="D8121" s="34" t="s">
        <v>245</v>
      </c>
      <c r="E8121" s="29">
        <v>1996</v>
      </c>
      <c r="F8121" s="33" t="s">
        <v>1304</v>
      </c>
      <c r="G8121" s="33" t="s">
        <v>1308</v>
      </c>
      <c r="H8121" s="31" t="s">
        <v>1351</v>
      </c>
      <c r="I8121" s="39">
        <v>-2.4072222000000001</v>
      </c>
      <c r="J8121" s="40">
        <v>-59.727777777777703</v>
      </c>
      <c r="K8121" s="5" t="s">
        <v>109</v>
      </c>
      <c r="L8121" s="41" t="s">
        <v>110</v>
      </c>
      <c r="M8121" s="41" t="s">
        <v>576</v>
      </c>
      <c r="N8121" s="41" t="s">
        <v>1267</v>
      </c>
      <c r="O8121" s="12">
        <v>1989</v>
      </c>
      <c r="P8121" s="12">
        <v>9</v>
      </c>
      <c r="Q8121" s="12">
        <v>1990</v>
      </c>
      <c r="R8121" s="12">
        <v>8</v>
      </c>
      <c r="S8121" s="29">
        <v>12</v>
      </c>
      <c r="T8121" s="29">
        <v>24</v>
      </c>
      <c r="U8121" s="29">
        <v>8</v>
      </c>
      <c r="V8121" s="29" t="s">
        <v>53</v>
      </c>
      <c r="W8121" s="29">
        <v>1440</v>
      </c>
      <c r="X8121" s="29">
        <v>3</v>
      </c>
      <c r="Y8121" t="s">
        <v>48</v>
      </c>
      <c r="Z8121" t="s">
        <v>49</v>
      </c>
      <c r="AA8121" t="s">
        <v>483</v>
      </c>
      <c r="AB8121">
        <v>2</v>
      </c>
      <c r="AC8121" s="29" t="s">
        <v>1521</v>
      </c>
      <c r="AD8121" s="29" t="s">
        <v>1666</v>
      </c>
    </row>
    <row r="8122" spans="1:30" ht="15" customHeight="1" x14ac:dyDescent="0.3">
      <c r="A8122" s="29">
        <v>70</v>
      </c>
      <c r="B8122" s="29" t="s">
        <v>35</v>
      </c>
      <c r="C8122" t="s">
        <v>1272</v>
      </c>
      <c r="D8122" s="34" t="s">
        <v>245</v>
      </c>
      <c r="E8122" s="29">
        <v>1996</v>
      </c>
      <c r="F8122" s="33" t="s">
        <v>1304</v>
      </c>
      <c r="G8122" s="33" t="s">
        <v>1308</v>
      </c>
      <c r="H8122" s="31" t="s">
        <v>1351</v>
      </c>
      <c r="I8122" s="39">
        <v>-2.4072222000000001</v>
      </c>
      <c r="J8122" s="40">
        <v>-59.727777777777703</v>
      </c>
      <c r="K8122" s="5" t="s">
        <v>109</v>
      </c>
      <c r="L8122" s="41" t="s">
        <v>110</v>
      </c>
      <c r="M8122" s="41" t="s">
        <v>576</v>
      </c>
      <c r="N8122" s="41" t="s">
        <v>1267</v>
      </c>
      <c r="O8122" s="12">
        <v>1989</v>
      </c>
      <c r="P8122" s="12">
        <v>9</v>
      </c>
      <c r="Q8122" s="12">
        <v>1990</v>
      </c>
      <c r="R8122" s="12">
        <v>8</v>
      </c>
      <c r="S8122" s="29">
        <v>12</v>
      </c>
      <c r="T8122" s="29">
        <v>24</v>
      </c>
      <c r="U8122" s="29">
        <v>8</v>
      </c>
      <c r="V8122" s="29" t="s">
        <v>53</v>
      </c>
      <c r="W8122" s="29">
        <v>1440</v>
      </c>
      <c r="X8122" s="29">
        <v>3</v>
      </c>
      <c r="Y8122" t="s">
        <v>48</v>
      </c>
      <c r="Z8122" t="s">
        <v>49</v>
      </c>
      <c r="AA8122" t="s">
        <v>1173</v>
      </c>
      <c r="AB8122">
        <v>0</v>
      </c>
      <c r="AC8122" s="29" t="s">
        <v>1521</v>
      </c>
      <c r="AD8122" s="29" t="s">
        <v>1666</v>
      </c>
    </row>
    <row r="8123" spans="1:30" ht="15" customHeight="1" x14ac:dyDescent="0.3">
      <c r="A8123" s="29">
        <v>70</v>
      </c>
      <c r="B8123" s="29" t="s">
        <v>35</v>
      </c>
      <c r="C8123" t="s">
        <v>1272</v>
      </c>
      <c r="D8123" s="34" t="s">
        <v>245</v>
      </c>
      <c r="E8123" s="29">
        <v>1996</v>
      </c>
      <c r="F8123" s="33" t="s">
        <v>1304</v>
      </c>
      <c r="G8123" s="33" t="s">
        <v>1308</v>
      </c>
      <c r="H8123" s="31" t="s">
        <v>1351</v>
      </c>
      <c r="I8123" s="39">
        <v>-2.4072222000000001</v>
      </c>
      <c r="J8123" s="40">
        <v>-59.727777777777703</v>
      </c>
      <c r="K8123" s="5" t="s">
        <v>109</v>
      </c>
      <c r="L8123" s="41" t="s">
        <v>110</v>
      </c>
      <c r="M8123" s="41" t="s">
        <v>576</v>
      </c>
      <c r="N8123" s="41" t="s">
        <v>1267</v>
      </c>
      <c r="O8123" s="12">
        <v>1989</v>
      </c>
      <c r="P8123" s="12">
        <v>9</v>
      </c>
      <c r="Q8123" s="12">
        <v>1990</v>
      </c>
      <c r="R8123" s="12">
        <v>8</v>
      </c>
      <c r="S8123" s="29">
        <v>12</v>
      </c>
      <c r="T8123" s="29">
        <v>24</v>
      </c>
      <c r="U8123" s="29">
        <v>8</v>
      </c>
      <c r="V8123" s="29" t="s">
        <v>53</v>
      </c>
      <c r="W8123" s="29">
        <v>1440</v>
      </c>
      <c r="X8123" s="29">
        <v>3</v>
      </c>
      <c r="Y8123" t="s">
        <v>48</v>
      </c>
      <c r="Z8123" t="s">
        <v>90</v>
      </c>
      <c r="AA8123" t="s">
        <v>666</v>
      </c>
      <c r="AB8123">
        <v>23</v>
      </c>
      <c r="AC8123" s="29" t="s">
        <v>1521</v>
      </c>
      <c r="AD8123" s="29" t="s">
        <v>1666</v>
      </c>
    </row>
    <row r="8124" spans="1:30" ht="15" customHeight="1" x14ac:dyDescent="0.3">
      <c r="A8124" s="29">
        <v>70</v>
      </c>
      <c r="B8124" s="29" t="s">
        <v>35</v>
      </c>
      <c r="C8124" t="s">
        <v>1272</v>
      </c>
      <c r="D8124" s="34" t="s">
        <v>245</v>
      </c>
      <c r="E8124" s="29">
        <v>1996</v>
      </c>
      <c r="F8124" s="33" t="s">
        <v>1304</v>
      </c>
      <c r="G8124" s="33" t="s">
        <v>1308</v>
      </c>
      <c r="H8124" s="31" t="s">
        <v>1351</v>
      </c>
      <c r="I8124" s="39">
        <v>-2.4072222000000001</v>
      </c>
      <c r="J8124" s="40">
        <v>-59.727777777777703</v>
      </c>
      <c r="K8124" s="5" t="s">
        <v>109</v>
      </c>
      <c r="L8124" s="41" t="s">
        <v>110</v>
      </c>
      <c r="M8124" s="41" t="s">
        <v>576</v>
      </c>
      <c r="N8124" s="41" t="s">
        <v>1267</v>
      </c>
      <c r="O8124" s="12">
        <v>1989</v>
      </c>
      <c r="P8124" s="12">
        <v>9</v>
      </c>
      <c r="Q8124" s="12">
        <v>1990</v>
      </c>
      <c r="R8124" s="12">
        <v>8</v>
      </c>
      <c r="S8124" s="29">
        <v>12</v>
      </c>
      <c r="T8124" s="29">
        <v>24</v>
      </c>
      <c r="U8124" s="29">
        <v>8</v>
      </c>
      <c r="V8124" s="29" t="s">
        <v>53</v>
      </c>
      <c r="W8124" s="29">
        <v>1440</v>
      </c>
      <c r="X8124" s="29">
        <v>3</v>
      </c>
      <c r="Y8124" t="s">
        <v>48</v>
      </c>
      <c r="Z8124" t="s">
        <v>90</v>
      </c>
      <c r="AA8124" t="s">
        <v>91</v>
      </c>
      <c r="AB8124">
        <v>5</v>
      </c>
      <c r="AC8124" s="29" t="s">
        <v>1521</v>
      </c>
      <c r="AD8124" s="29" t="s">
        <v>1666</v>
      </c>
    </row>
    <row r="8125" spans="1:30" ht="15" customHeight="1" x14ac:dyDescent="0.3">
      <c r="A8125" s="29">
        <v>70</v>
      </c>
      <c r="B8125" s="29" t="s">
        <v>35</v>
      </c>
      <c r="C8125" t="s">
        <v>1272</v>
      </c>
      <c r="D8125" s="34" t="s">
        <v>245</v>
      </c>
      <c r="E8125" s="29">
        <v>1996</v>
      </c>
      <c r="F8125" s="33" t="s">
        <v>1304</v>
      </c>
      <c r="G8125" s="33" t="s">
        <v>1308</v>
      </c>
      <c r="H8125" s="31" t="s">
        <v>1351</v>
      </c>
      <c r="I8125" s="39">
        <v>-2.4072222000000001</v>
      </c>
      <c r="J8125" s="40">
        <v>-59.727777777777703</v>
      </c>
      <c r="K8125" s="5" t="s">
        <v>109</v>
      </c>
      <c r="L8125" s="41" t="s">
        <v>110</v>
      </c>
      <c r="M8125" s="41" t="s">
        <v>576</v>
      </c>
      <c r="N8125" s="41" t="s">
        <v>1267</v>
      </c>
      <c r="O8125" s="12">
        <v>1989</v>
      </c>
      <c r="P8125" s="12">
        <v>9</v>
      </c>
      <c r="Q8125" s="12">
        <v>1990</v>
      </c>
      <c r="R8125" s="12">
        <v>8</v>
      </c>
      <c r="S8125" s="29">
        <v>12</v>
      </c>
      <c r="T8125" s="29">
        <v>24</v>
      </c>
      <c r="U8125" s="29">
        <v>8</v>
      </c>
      <c r="V8125" s="29" t="s">
        <v>53</v>
      </c>
      <c r="W8125" s="29">
        <v>1440</v>
      </c>
      <c r="X8125" s="29">
        <v>3</v>
      </c>
      <c r="Y8125" t="s">
        <v>48</v>
      </c>
      <c r="Z8125" t="s">
        <v>90</v>
      </c>
      <c r="AA8125" s="38" t="s">
        <v>1118</v>
      </c>
      <c r="AB8125">
        <v>1</v>
      </c>
      <c r="AC8125" s="29" t="s">
        <v>1521</v>
      </c>
      <c r="AD8125" s="29" t="s">
        <v>1666</v>
      </c>
    </row>
    <row r="8126" spans="1:30" ht="15" customHeight="1" x14ac:dyDescent="0.3">
      <c r="A8126" s="29">
        <v>71</v>
      </c>
      <c r="B8126" s="32" t="s">
        <v>35</v>
      </c>
      <c r="C8126" t="s">
        <v>1274</v>
      </c>
      <c r="D8126" s="34" t="s">
        <v>1275</v>
      </c>
      <c r="E8126" s="29">
        <v>2009</v>
      </c>
      <c r="F8126" t="s">
        <v>1277</v>
      </c>
      <c r="G8126" t="s">
        <v>1277</v>
      </c>
      <c r="H8126" s="31" t="s">
        <v>1273</v>
      </c>
      <c r="I8126" s="39">
        <v>-2.7236110999999998</v>
      </c>
      <c r="J8126" s="40">
        <v>-42.83</v>
      </c>
      <c r="K8126" s="5" t="s">
        <v>109</v>
      </c>
      <c r="L8126" s="41" t="s">
        <v>1318</v>
      </c>
      <c r="M8126" s="41" t="s">
        <v>1247</v>
      </c>
      <c r="N8126" s="41" t="s">
        <v>1278</v>
      </c>
      <c r="O8126">
        <v>2005</v>
      </c>
      <c r="P8126">
        <v>2</v>
      </c>
      <c r="Q8126">
        <v>2006</v>
      </c>
      <c r="R8126" s="41">
        <v>1</v>
      </c>
      <c r="S8126" s="29">
        <v>12</v>
      </c>
      <c r="T8126" s="29">
        <v>24</v>
      </c>
      <c r="U8126" s="29">
        <v>5</v>
      </c>
      <c r="V8126" t="s">
        <v>33</v>
      </c>
      <c r="W8126" s="29">
        <v>300</v>
      </c>
      <c r="X8126" s="52">
        <v>1</v>
      </c>
      <c r="Y8126" t="s">
        <v>48</v>
      </c>
      <c r="Z8126" t="s">
        <v>83</v>
      </c>
      <c r="AA8126" t="s">
        <v>84</v>
      </c>
      <c r="AB8126">
        <v>105</v>
      </c>
      <c r="AC8126" s="69" t="s">
        <v>1522</v>
      </c>
      <c r="AD8126" s="69" t="s">
        <v>1522</v>
      </c>
    </row>
    <row r="8127" spans="1:30" ht="15" customHeight="1" x14ac:dyDescent="0.3">
      <c r="A8127" s="29">
        <v>71</v>
      </c>
      <c r="B8127" s="29" t="s">
        <v>35</v>
      </c>
      <c r="C8127" t="s">
        <v>1274</v>
      </c>
      <c r="D8127" s="34" t="s">
        <v>1275</v>
      </c>
      <c r="E8127" s="29">
        <v>2009</v>
      </c>
      <c r="F8127" t="s">
        <v>1277</v>
      </c>
      <c r="G8127" t="s">
        <v>1277</v>
      </c>
      <c r="H8127" s="31" t="s">
        <v>1273</v>
      </c>
      <c r="I8127" s="39">
        <v>-2.7236110999999998</v>
      </c>
      <c r="J8127" s="40">
        <v>-42.83</v>
      </c>
      <c r="K8127" s="5" t="s">
        <v>109</v>
      </c>
      <c r="L8127" s="41" t="s">
        <v>1247</v>
      </c>
      <c r="M8127" s="41" t="s">
        <v>1247</v>
      </c>
      <c r="N8127" s="41" t="s">
        <v>1278</v>
      </c>
      <c r="O8127" s="12">
        <v>2005</v>
      </c>
      <c r="P8127" s="12">
        <v>2</v>
      </c>
      <c r="Q8127" s="12">
        <v>2006</v>
      </c>
      <c r="R8127" s="12">
        <v>1</v>
      </c>
      <c r="S8127" s="29">
        <v>12</v>
      </c>
      <c r="T8127" s="29">
        <v>24</v>
      </c>
      <c r="U8127" s="29">
        <v>5</v>
      </c>
      <c r="V8127" t="s">
        <v>33</v>
      </c>
      <c r="W8127" s="29">
        <v>300</v>
      </c>
      <c r="X8127" s="29">
        <v>1</v>
      </c>
      <c r="Y8127" t="s">
        <v>48</v>
      </c>
      <c r="Z8127" t="s">
        <v>83</v>
      </c>
      <c r="AA8127" t="s">
        <v>87</v>
      </c>
      <c r="AB8127">
        <v>49</v>
      </c>
      <c r="AC8127" s="69" t="s">
        <v>1522</v>
      </c>
      <c r="AD8127" s="69" t="s">
        <v>1522</v>
      </c>
    </row>
    <row r="8128" spans="1:30" ht="15" customHeight="1" x14ac:dyDescent="0.3">
      <c r="A8128" s="29">
        <v>71</v>
      </c>
      <c r="B8128" s="29" t="s">
        <v>35</v>
      </c>
      <c r="C8128" t="s">
        <v>1274</v>
      </c>
      <c r="D8128" s="34" t="s">
        <v>1275</v>
      </c>
      <c r="E8128" s="29">
        <v>2009</v>
      </c>
      <c r="F8128" t="s">
        <v>1277</v>
      </c>
      <c r="G8128" t="s">
        <v>1277</v>
      </c>
      <c r="H8128" s="31" t="s">
        <v>1273</v>
      </c>
      <c r="I8128" s="39">
        <v>-2.7236110999999998</v>
      </c>
      <c r="J8128" s="40">
        <v>-42.83</v>
      </c>
      <c r="K8128" s="5" t="s">
        <v>109</v>
      </c>
      <c r="L8128" s="41" t="s">
        <v>1247</v>
      </c>
      <c r="M8128" s="41" t="s">
        <v>1247</v>
      </c>
      <c r="N8128" s="41" t="s">
        <v>1278</v>
      </c>
      <c r="O8128" s="12">
        <v>2005</v>
      </c>
      <c r="P8128" s="12">
        <v>2</v>
      </c>
      <c r="Q8128" s="12">
        <v>2006</v>
      </c>
      <c r="R8128" s="12">
        <v>1</v>
      </c>
      <c r="S8128" s="29">
        <v>12</v>
      </c>
      <c r="T8128" s="29">
        <v>24</v>
      </c>
      <c r="U8128" s="29">
        <v>5</v>
      </c>
      <c r="V8128" t="s">
        <v>33</v>
      </c>
      <c r="W8128" s="29">
        <v>300</v>
      </c>
      <c r="X8128" s="29">
        <v>1</v>
      </c>
      <c r="Y8128" t="s">
        <v>48</v>
      </c>
      <c r="Z8128" t="s">
        <v>83</v>
      </c>
      <c r="AA8128" t="s">
        <v>911</v>
      </c>
      <c r="AB8128">
        <v>1</v>
      </c>
      <c r="AC8128" s="69" t="s">
        <v>1522</v>
      </c>
      <c r="AD8128" s="69" t="s">
        <v>1522</v>
      </c>
    </row>
    <row r="8129" spans="1:30" ht="15" customHeight="1" x14ac:dyDescent="0.3">
      <c r="A8129" s="29">
        <v>71</v>
      </c>
      <c r="B8129" s="29" t="s">
        <v>35</v>
      </c>
      <c r="C8129" t="s">
        <v>1274</v>
      </c>
      <c r="D8129" s="34" t="s">
        <v>1275</v>
      </c>
      <c r="E8129" s="29">
        <v>2009</v>
      </c>
      <c r="F8129" t="s">
        <v>1277</v>
      </c>
      <c r="G8129" t="s">
        <v>1277</v>
      </c>
      <c r="H8129" s="31" t="s">
        <v>1273</v>
      </c>
      <c r="I8129" s="39">
        <v>-2.7236110999999998</v>
      </c>
      <c r="J8129" s="40">
        <v>-42.83</v>
      </c>
      <c r="K8129" s="5" t="s">
        <v>109</v>
      </c>
      <c r="L8129" s="41" t="s">
        <v>1247</v>
      </c>
      <c r="M8129" s="41" t="s">
        <v>1247</v>
      </c>
      <c r="N8129" s="41" t="s">
        <v>1278</v>
      </c>
      <c r="O8129" s="12">
        <v>2005</v>
      </c>
      <c r="P8129" s="12">
        <v>2</v>
      </c>
      <c r="Q8129" s="12">
        <v>2006</v>
      </c>
      <c r="R8129" s="12">
        <v>1</v>
      </c>
      <c r="S8129" s="29">
        <v>12</v>
      </c>
      <c r="T8129" s="29">
        <v>24</v>
      </c>
      <c r="U8129" s="29">
        <v>5</v>
      </c>
      <c r="V8129" t="s">
        <v>33</v>
      </c>
      <c r="W8129" s="29">
        <v>300</v>
      </c>
      <c r="X8129" s="29">
        <v>1</v>
      </c>
      <c r="Y8129" t="s">
        <v>48</v>
      </c>
      <c r="Z8129" t="s">
        <v>55</v>
      </c>
      <c r="AA8129" t="s">
        <v>56</v>
      </c>
      <c r="AB8129">
        <v>88</v>
      </c>
      <c r="AC8129" s="69" t="s">
        <v>1522</v>
      </c>
      <c r="AD8129" s="69" t="s">
        <v>1522</v>
      </c>
    </row>
    <row r="8130" spans="1:30" ht="15" customHeight="1" x14ac:dyDescent="0.3">
      <c r="A8130" s="29">
        <v>71</v>
      </c>
      <c r="B8130" s="29" t="s">
        <v>35</v>
      </c>
      <c r="C8130" t="s">
        <v>1274</v>
      </c>
      <c r="D8130" s="34" t="s">
        <v>1275</v>
      </c>
      <c r="E8130" s="29">
        <v>2009</v>
      </c>
      <c r="F8130" t="s">
        <v>1277</v>
      </c>
      <c r="G8130" t="s">
        <v>1277</v>
      </c>
      <c r="H8130" s="31" t="s">
        <v>1273</v>
      </c>
      <c r="I8130" s="39">
        <v>-2.7236110999999998</v>
      </c>
      <c r="J8130" s="40">
        <v>-42.83</v>
      </c>
      <c r="K8130" s="5" t="s">
        <v>109</v>
      </c>
      <c r="L8130" s="41" t="s">
        <v>1247</v>
      </c>
      <c r="M8130" s="41" t="s">
        <v>1247</v>
      </c>
      <c r="N8130" s="41" t="s">
        <v>1278</v>
      </c>
      <c r="O8130" s="12">
        <v>2005</v>
      </c>
      <c r="P8130" s="12">
        <v>2</v>
      </c>
      <c r="Q8130" s="12">
        <v>2006</v>
      </c>
      <c r="R8130" s="12">
        <v>1</v>
      </c>
      <c r="S8130" s="29">
        <v>12</v>
      </c>
      <c r="T8130" s="29">
        <v>24</v>
      </c>
      <c r="U8130" s="29">
        <v>5</v>
      </c>
      <c r="V8130" t="s">
        <v>33</v>
      </c>
      <c r="W8130" s="29">
        <v>300</v>
      </c>
      <c r="X8130" s="29">
        <v>1</v>
      </c>
      <c r="Y8130" t="s">
        <v>48</v>
      </c>
      <c r="Z8130" t="s">
        <v>55</v>
      </c>
      <c r="AA8130" t="s">
        <v>524</v>
      </c>
      <c r="AB8130">
        <v>19</v>
      </c>
      <c r="AC8130" s="69" t="s">
        <v>1522</v>
      </c>
      <c r="AD8130" s="69" t="s">
        <v>1522</v>
      </c>
    </row>
    <row r="8131" spans="1:30" ht="15" customHeight="1" x14ac:dyDescent="0.3">
      <c r="A8131" s="29">
        <v>71</v>
      </c>
      <c r="B8131" s="29" t="s">
        <v>35</v>
      </c>
      <c r="C8131" t="s">
        <v>1274</v>
      </c>
      <c r="D8131" s="34" t="s">
        <v>1275</v>
      </c>
      <c r="E8131" s="29">
        <v>2009</v>
      </c>
      <c r="F8131" t="s">
        <v>1277</v>
      </c>
      <c r="G8131" t="s">
        <v>1277</v>
      </c>
      <c r="H8131" s="31" t="s">
        <v>1273</v>
      </c>
      <c r="I8131" s="39">
        <v>-2.7236110999999998</v>
      </c>
      <c r="J8131" s="40">
        <v>-42.83</v>
      </c>
      <c r="K8131" s="5" t="s">
        <v>109</v>
      </c>
      <c r="L8131" s="41" t="s">
        <v>1247</v>
      </c>
      <c r="M8131" s="41" t="s">
        <v>1247</v>
      </c>
      <c r="N8131" s="41" t="s">
        <v>1278</v>
      </c>
      <c r="O8131" s="12">
        <v>2005</v>
      </c>
      <c r="P8131" s="12">
        <v>2</v>
      </c>
      <c r="Q8131" s="12">
        <v>2006</v>
      </c>
      <c r="R8131" s="12">
        <v>1</v>
      </c>
      <c r="S8131" s="29">
        <v>12</v>
      </c>
      <c r="T8131" s="29">
        <v>24</v>
      </c>
      <c r="U8131" s="29">
        <v>5</v>
      </c>
      <c r="V8131" t="s">
        <v>33</v>
      </c>
      <c r="W8131" s="29">
        <v>300</v>
      </c>
      <c r="X8131" s="29">
        <v>1</v>
      </c>
      <c r="Y8131" t="s">
        <v>48</v>
      </c>
      <c r="Z8131" t="s">
        <v>55</v>
      </c>
      <c r="AA8131" t="s">
        <v>503</v>
      </c>
      <c r="AB8131">
        <v>3</v>
      </c>
      <c r="AC8131" s="69" t="s">
        <v>1522</v>
      </c>
      <c r="AD8131" s="69" t="s">
        <v>1522</v>
      </c>
    </row>
    <row r="8132" spans="1:30" ht="15" customHeight="1" x14ac:dyDescent="0.3">
      <c r="A8132" s="29">
        <v>71</v>
      </c>
      <c r="B8132" s="29" t="s">
        <v>35</v>
      </c>
      <c r="C8132" t="s">
        <v>1274</v>
      </c>
      <c r="D8132" s="34" t="s">
        <v>1275</v>
      </c>
      <c r="E8132" s="29">
        <v>2009</v>
      </c>
      <c r="F8132" t="s">
        <v>1277</v>
      </c>
      <c r="G8132" t="s">
        <v>1277</v>
      </c>
      <c r="H8132" s="31" t="s">
        <v>1273</v>
      </c>
      <c r="I8132" s="39">
        <v>-2.7236110999999998</v>
      </c>
      <c r="J8132" s="40">
        <v>-42.83</v>
      </c>
      <c r="K8132" s="5" t="s">
        <v>109</v>
      </c>
      <c r="L8132" s="41" t="s">
        <v>1247</v>
      </c>
      <c r="M8132" s="41" t="s">
        <v>1247</v>
      </c>
      <c r="N8132" s="41" t="s">
        <v>1278</v>
      </c>
      <c r="O8132" s="12">
        <v>2005</v>
      </c>
      <c r="P8132" s="12">
        <v>2</v>
      </c>
      <c r="Q8132" s="12">
        <v>2006</v>
      </c>
      <c r="R8132" s="12">
        <v>1</v>
      </c>
      <c r="S8132" s="29">
        <v>12</v>
      </c>
      <c r="T8132" s="29">
        <v>24</v>
      </c>
      <c r="U8132" s="29">
        <v>5</v>
      </c>
      <c r="V8132" t="s">
        <v>33</v>
      </c>
      <c r="W8132" s="29">
        <v>300</v>
      </c>
      <c r="X8132" s="29">
        <v>1</v>
      </c>
      <c r="Y8132" t="s">
        <v>48</v>
      </c>
      <c r="Z8132" t="s">
        <v>55</v>
      </c>
      <c r="AA8132" t="s">
        <v>113</v>
      </c>
      <c r="AB8132">
        <v>1</v>
      </c>
      <c r="AC8132" s="69" t="s">
        <v>1522</v>
      </c>
      <c r="AD8132" s="69" t="s">
        <v>1522</v>
      </c>
    </row>
    <row r="8133" spans="1:30" ht="15" customHeight="1" x14ac:dyDescent="0.3">
      <c r="A8133" s="29">
        <v>71</v>
      </c>
      <c r="B8133" s="29" t="s">
        <v>35</v>
      </c>
      <c r="C8133" t="s">
        <v>1274</v>
      </c>
      <c r="D8133" s="34" t="s">
        <v>1275</v>
      </c>
      <c r="E8133" s="29">
        <v>2009</v>
      </c>
      <c r="F8133" t="s">
        <v>1277</v>
      </c>
      <c r="G8133" t="s">
        <v>1277</v>
      </c>
      <c r="H8133" s="31" t="s">
        <v>1273</v>
      </c>
      <c r="I8133" s="39">
        <v>-2.7236110999999998</v>
      </c>
      <c r="J8133" s="40">
        <v>-42.83</v>
      </c>
      <c r="K8133" s="5" t="s">
        <v>109</v>
      </c>
      <c r="L8133" s="41" t="s">
        <v>1247</v>
      </c>
      <c r="M8133" s="41" t="s">
        <v>1247</v>
      </c>
      <c r="N8133" s="41" t="s">
        <v>1278</v>
      </c>
      <c r="O8133" s="12">
        <v>2005</v>
      </c>
      <c r="P8133" s="12">
        <v>2</v>
      </c>
      <c r="Q8133" s="12">
        <v>2006</v>
      </c>
      <c r="R8133" s="12">
        <v>1</v>
      </c>
      <c r="S8133" s="29">
        <v>12</v>
      </c>
      <c r="T8133" s="29">
        <v>24</v>
      </c>
      <c r="U8133" s="29">
        <v>5</v>
      </c>
      <c r="V8133" t="s">
        <v>33</v>
      </c>
      <c r="W8133" s="29">
        <v>300</v>
      </c>
      <c r="X8133" s="29">
        <v>1</v>
      </c>
      <c r="Y8133" t="s">
        <v>48</v>
      </c>
      <c r="Z8133" t="s">
        <v>55</v>
      </c>
      <c r="AA8133" t="s">
        <v>519</v>
      </c>
      <c r="AB8133">
        <v>1</v>
      </c>
      <c r="AC8133" s="69" t="s">
        <v>1522</v>
      </c>
      <c r="AD8133" s="69" t="s">
        <v>1522</v>
      </c>
    </row>
    <row r="8134" spans="1:30" ht="15" customHeight="1" x14ac:dyDescent="0.3">
      <c r="A8134" s="29">
        <v>71</v>
      </c>
      <c r="B8134" s="29" t="s">
        <v>35</v>
      </c>
      <c r="C8134" t="s">
        <v>1274</v>
      </c>
      <c r="D8134" s="34" t="s">
        <v>1275</v>
      </c>
      <c r="E8134" s="29">
        <v>2009</v>
      </c>
      <c r="F8134" t="s">
        <v>1277</v>
      </c>
      <c r="G8134" t="s">
        <v>1277</v>
      </c>
      <c r="H8134" s="31" t="s">
        <v>1273</v>
      </c>
      <c r="I8134" s="39">
        <v>-2.7236110999999998</v>
      </c>
      <c r="J8134" s="40">
        <v>-42.83</v>
      </c>
      <c r="K8134" s="5" t="s">
        <v>109</v>
      </c>
      <c r="L8134" s="41" t="s">
        <v>1247</v>
      </c>
      <c r="M8134" s="41" t="s">
        <v>1247</v>
      </c>
      <c r="N8134" s="41" t="s">
        <v>1278</v>
      </c>
      <c r="O8134" s="12">
        <v>2005</v>
      </c>
      <c r="P8134" s="12">
        <v>2</v>
      </c>
      <c r="Q8134" s="12">
        <v>2006</v>
      </c>
      <c r="R8134" s="12">
        <v>1</v>
      </c>
      <c r="S8134" s="29">
        <v>12</v>
      </c>
      <c r="T8134" s="29">
        <v>24</v>
      </c>
      <c r="U8134" s="29">
        <v>5</v>
      </c>
      <c r="V8134" t="s">
        <v>33</v>
      </c>
      <c r="W8134" s="29">
        <v>300</v>
      </c>
      <c r="X8134" s="29">
        <v>1</v>
      </c>
      <c r="Y8134" t="s">
        <v>48</v>
      </c>
      <c r="Z8134" t="s">
        <v>55</v>
      </c>
      <c r="AA8134" t="s">
        <v>258</v>
      </c>
      <c r="AB8134">
        <v>1</v>
      </c>
      <c r="AC8134" s="69" t="s">
        <v>1522</v>
      </c>
      <c r="AD8134" s="69" t="s">
        <v>1522</v>
      </c>
    </row>
    <row r="8135" spans="1:30" ht="15" customHeight="1" x14ac:dyDescent="0.3">
      <c r="A8135" s="29">
        <v>71</v>
      </c>
      <c r="B8135" s="29" t="s">
        <v>35</v>
      </c>
      <c r="C8135" t="s">
        <v>1274</v>
      </c>
      <c r="D8135" s="34" t="s">
        <v>1275</v>
      </c>
      <c r="E8135" s="29">
        <v>2009</v>
      </c>
      <c r="F8135" t="s">
        <v>1277</v>
      </c>
      <c r="G8135" t="s">
        <v>1277</v>
      </c>
      <c r="H8135" s="31" t="s">
        <v>1273</v>
      </c>
      <c r="I8135" s="39">
        <v>-2.7236110999999998</v>
      </c>
      <c r="J8135" s="40">
        <v>-42.83</v>
      </c>
      <c r="K8135" s="5" t="s">
        <v>109</v>
      </c>
      <c r="L8135" s="41" t="s">
        <v>1247</v>
      </c>
      <c r="M8135" s="41" t="s">
        <v>1247</v>
      </c>
      <c r="N8135" s="41" t="s">
        <v>1278</v>
      </c>
      <c r="O8135" s="12">
        <v>2005</v>
      </c>
      <c r="P8135" s="12">
        <v>2</v>
      </c>
      <c r="Q8135" s="12">
        <v>2006</v>
      </c>
      <c r="R8135" s="12">
        <v>1</v>
      </c>
      <c r="S8135" s="29">
        <v>12</v>
      </c>
      <c r="T8135" s="29">
        <v>24</v>
      </c>
      <c r="U8135" s="29">
        <v>5</v>
      </c>
      <c r="V8135" t="s">
        <v>33</v>
      </c>
      <c r="W8135" s="29">
        <v>300</v>
      </c>
      <c r="X8135" s="29">
        <v>1</v>
      </c>
      <c r="Y8135" t="s">
        <v>48</v>
      </c>
      <c r="Z8135" t="s">
        <v>55</v>
      </c>
      <c r="AA8135" t="s">
        <v>62</v>
      </c>
      <c r="AB8135">
        <v>1</v>
      </c>
      <c r="AC8135" s="69" t="s">
        <v>1522</v>
      </c>
      <c r="AD8135" s="69" t="s">
        <v>1522</v>
      </c>
    </row>
    <row r="8136" spans="1:30" ht="15" customHeight="1" x14ac:dyDescent="0.3">
      <c r="A8136" s="29">
        <v>71</v>
      </c>
      <c r="B8136" s="29" t="s">
        <v>35</v>
      </c>
      <c r="C8136" t="s">
        <v>1274</v>
      </c>
      <c r="D8136" s="34" t="s">
        <v>1275</v>
      </c>
      <c r="E8136" s="29">
        <v>2009</v>
      </c>
      <c r="F8136" t="s">
        <v>1277</v>
      </c>
      <c r="G8136" t="s">
        <v>1277</v>
      </c>
      <c r="H8136" s="31" t="s">
        <v>1273</v>
      </c>
      <c r="I8136" s="39">
        <v>-2.7236110999999998</v>
      </c>
      <c r="J8136" s="40">
        <v>-42.83</v>
      </c>
      <c r="K8136" s="5" t="s">
        <v>109</v>
      </c>
      <c r="L8136" s="41" t="s">
        <v>1247</v>
      </c>
      <c r="M8136" s="41" t="s">
        <v>1247</v>
      </c>
      <c r="N8136" s="41" t="s">
        <v>1278</v>
      </c>
      <c r="O8136" s="12">
        <v>2005</v>
      </c>
      <c r="P8136" s="12">
        <v>2</v>
      </c>
      <c r="Q8136" s="12">
        <v>2006</v>
      </c>
      <c r="R8136" s="12">
        <v>1</v>
      </c>
      <c r="S8136" s="29">
        <v>12</v>
      </c>
      <c r="T8136" s="29">
        <v>24</v>
      </c>
      <c r="U8136" s="29">
        <v>5</v>
      </c>
      <c r="V8136" t="s">
        <v>33</v>
      </c>
      <c r="W8136" s="29">
        <v>300</v>
      </c>
      <c r="X8136" s="29">
        <v>1</v>
      </c>
      <c r="Y8136" t="s">
        <v>48</v>
      </c>
      <c r="Z8136" t="s">
        <v>49</v>
      </c>
      <c r="AA8136" t="s">
        <v>476</v>
      </c>
      <c r="AB8136">
        <v>85</v>
      </c>
      <c r="AC8136" s="69" t="s">
        <v>1522</v>
      </c>
      <c r="AD8136" s="69" t="s">
        <v>1522</v>
      </c>
    </row>
    <row r="8137" spans="1:30" ht="15" customHeight="1" x14ac:dyDescent="0.3">
      <c r="A8137" s="29">
        <v>71</v>
      </c>
      <c r="B8137" s="29" t="s">
        <v>35</v>
      </c>
      <c r="C8137" t="s">
        <v>1274</v>
      </c>
      <c r="D8137" s="34" t="s">
        <v>1275</v>
      </c>
      <c r="E8137" s="29">
        <v>2009</v>
      </c>
      <c r="F8137" t="s">
        <v>1277</v>
      </c>
      <c r="G8137" t="s">
        <v>1277</v>
      </c>
      <c r="H8137" s="31" t="s">
        <v>1273</v>
      </c>
      <c r="I8137" s="39">
        <v>-2.7236110999999998</v>
      </c>
      <c r="J8137" s="40">
        <v>-42.83</v>
      </c>
      <c r="K8137" s="5" t="s">
        <v>109</v>
      </c>
      <c r="L8137" s="41" t="s">
        <v>1247</v>
      </c>
      <c r="M8137" s="41" t="s">
        <v>1247</v>
      </c>
      <c r="N8137" s="41" t="s">
        <v>1278</v>
      </c>
      <c r="O8137" s="12">
        <v>2005</v>
      </c>
      <c r="P8137" s="12">
        <v>2</v>
      </c>
      <c r="Q8137" s="12">
        <v>2006</v>
      </c>
      <c r="R8137" s="12">
        <v>1</v>
      </c>
      <c r="S8137" s="29">
        <v>12</v>
      </c>
      <c r="T8137" s="29">
        <v>24</v>
      </c>
      <c r="U8137" s="29">
        <v>5</v>
      </c>
      <c r="V8137" t="s">
        <v>33</v>
      </c>
      <c r="W8137" s="29">
        <v>300</v>
      </c>
      <c r="X8137" s="29">
        <v>1</v>
      </c>
      <c r="Y8137" t="s">
        <v>48</v>
      </c>
      <c r="Z8137" t="s">
        <v>49</v>
      </c>
      <c r="AA8137" t="s">
        <v>483</v>
      </c>
      <c r="AB8137">
        <v>56</v>
      </c>
      <c r="AC8137" s="69" t="s">
        <v>1522</v>
      </c>
      <c r="AD8137" s="69" t="s">
        <v>1522</v>
      </c>
    </row>
    <row r="8138" spans="1:30" ht="15" customHeight="1" x14ac:dyDescent="0.3">
      <c r="A8138" s="29">
        <v>71</v>
      </c>
      <c r="B8138" s="29" t="s">
        <v>35</v>
      </c>
      <c r="C8138" t="s">
        <v>1274</v>
      </c>
      <c r="D8138" s="34" t="s">
        <v>1275</v>
      </c>
      <c r="E8138" s="29">
        <v>2009</v>
      </c>
      <c r="F8138" t="s">
        <v>1277</v>
      </c>
      <c r="G8138" t="s">
        <v>1277</v>
      </c>
      <c r="H8138" s="31" t="s">
        <v>1273</v>
      </c>
      <c r="I8138" s="39">
        <v>-2.7236110999999998</v>
      </c>
      <c r="J8138" s="40">
        <v>-42.83</v>
      </c>
      <c r="K8138" s="5" t="s">
        <v>109</v>
      </c>
      <c r="L8138" s="41" t="s">
        <v>1247</v>
      </c>
      <c r="M8138" s="41" t="s">
        <v>1247</v>
      </c>
      <c r="N8138" s="41" t="s">
        <v>1278</v>
      </c>
      <c r="O8138" s="12">
        <v>2005</v>
      </c>
      <c r="P8138" s="12">
        <v>2</v>
      </c>
      <c r="Q8138" s="12">
        <v>2006</v>
      </c>
      <c r="R8138" s="12">
        <v>1</v>
      </c>
      <c r="S8138" s="29">
        <v>12</v>
      </c>
      <c r="T8138" s="29">
        <v>24</v>
      </c>
      <c r="U8138" s="29">
        <v>5</v>
      </c>
      <c r="V8138" t="s">
        <v>33</v>
      </c>
      <c r="W8138" s="29">
        <v>300</v>
      </c>
      <c r="X8138" s="29">
        <v>1</v>
      </c>
      <c r="Y8138" t="s">
        <v>48</v>
      </c>
      <c r="Z8138" t="s">
        <v>49</v>
      </c>
      <c r="AA8138" t="s">
        <v>50</v>
      </c>
      <c r="AB8138">
        <v>16</v>
      </c>
      <c r="AC8138" s="69" t="s">
        <v>1522</v>
      </c>
      <c r="AD8138" s="69" t="s">
        <v>1522</v>
      </c>
    </row>
    <row r="8139" spans="1:30" ht="15" customHeight="1" x14ac:dyDescent="0.3">
      <c r="A8139" s="29">
        <v>71</v>
      </c>
      <c r="B8139" s="29" t="s">
        <v>35</v>
      </c>
      <c r="C8139" t="s">
        <v>1274</v>
      </c>
      <c r="D8139" s="34" t="s">
        <v>1275</v>
      </c>
      <c r="E8139" s="29">
        <v>2009</v>
      </c>
      <c r="F8139" t="s">
        <v>1277</v>
      </c>
      <c r="G8139" t="s">
        <v>1277</v>
      </c>
      <c r="H8139" s="31" t="s">
        <v>1273</v>
      </c>
      <c r="I8139" s="39">
        <v>-2.7236110999999998</v>
      </c>
      <c r="J8139" s="40">
        <v>-42.83</v>
      </c>
      <c r="K8139" s="5" t="s">
        <v>109</v>
      </c>
      <c r="L8139" s="41" t="s">
        <v>1247</v>
      </c>
      <c r="M8139" s="41" t="s">
        <v>1247</v>
      </c>
      <c r="N8139" s="41" t="s">
        <v>1278</v>
      </c>
      <c r="O8139" s="12">
        <v>2005</v>
      </c>
      <c r="P8139" s="12">
        <v>2</v>
      </c>
      <c r="Q8139" s="12">
        <v>2006</v>
      </c>
      <c r="R8139" s="12">
        <v>1</v>
      </c>
      <c r="S8139" s="29">
        <v>12</v>
      </c>
      <c r="T8139" s="29">
        <v>24</v>
      </c>
      <c r="U8139" s="29">
        <v>5</v>
      </c>
      <c r="V8139" t="s">
        <v>33</v>
      </c>
      <c r="W8139" s="29">
        <v>300</v>
      </c>
      <c r="X8139" s="29">
        <v>1</v>
      </c>
      <c r="Y8139" t="s">
        <v>48</v>
      </c>
      <c r="Z8139" t="s">
        <v>49</v>
      </c>
      <c r="AA8139" t="s">
        <v>1079</v>
      </c>
      <c r="AB8139">
        <v>3</v>
      </c>
      <c r="AC8139" s="69" t="s">
        <v>1522</v>
      </c>
      <c r="AD8139" s="69" t="s">
        <v>1522</v>
      </c>
    </row>
    <row r="8140" spans="1:30" ht="15" customHeight="1" x14ac:dyDescent="0.3">
      <c r="A8140" s="29">
        <v>72</v>
      </c>
      <c r="B8140" s="32" t="s">
        <v>35</v>
      </c>
      <c r="C8140" t="s">
        <v>1279</v>
      </c>
      <c r="D8140" s="34" t="s">
        <v>245</v>
      </c>
      <c r="E8140" s="29">
        <v>2005</v>
      </c>
      <c r="F8140" t="s">
        <v>537</v>
      </c>
      <c r="G8140" t="s">
        <v>1284</v>
      </c>
      <c r="H8140" s="31" t="s">
        <v>1276</v>
      </c>
      <c r="I8140" s="39">
        <v>-6.7083333500000002</v>
      </c>
      <c r="J8140" s="40">
        <v>-35.158333329999998</v>
      </c>
      <c r="K8140">
        <v>33780000</v>
      </c>
      <c r="L8140" t="s">
        <v>67</v>
      </c>
      <c r="M8140" t="s">
        <v>1355</v>
      </c>
      <c r="N8140" s="41" t="s">
        <v>540</v>
      </c>
      <c r="O8140">
        <v>2002</v>
      </c>
      <c r="P8140">
        <v>5</v>
      </c>
      <c r="Q8140">
        <v>2002</v>
      </c>
      <c r="R8140" s="41">
        <v>12</v>
      </c>
      <c r="S8140" s="29">
        <v>8</v>
      </c>
      <c r="T8140" s="29">
        <v>8</v>
      </c>
      <c r="U8140" s="29">
        <v>6</v>
      </c>
      <c r="V8140" s="29" t="s">
        <v>53</v>
      </c>
      <c r="W8140" s="29">
        <v>480</v>
      </c>
      <c r="X8140" s="52">
        <v>1</v>
      </c>
      <c r="Y8140" t="s">
        <v>48</v>
      </c>
      <c r="Z8140" t="s">
        <v>55</v>
      </c>
      <c r="AA8140" t="s">
        <v>56</v>
      </c>
      <c r="AB8140">
        <v>200</v>
      </c>
      <c r="AC8140" s="69" t="s">
        <v>1523</v>
      </c>
      <c r="AD8140" s="69" t="s">
        <v>1648</v>
      </c>
    </row>
    <row r="8141" spans="1:30" ht="15" customHeight="1" x14ac:dyDescent="0.3">
      <c r="A8141" s="29">
        <v>72</v>
      </c>
      <c r="B8141" s="29" t="s">
        <v>35</v>
      </c>
      <c r="C8141" t="s">
        <v>1279</v>
      </c>
      <c r="D8141" s="34" t="s">
        <v>245</v>
      </c>
      <c r="E8141" s="29">
        <v>2005</v>
      </c>
      <c r="F8141" t="s">
        <v>537</v>
      </c>
      <c r="G8141" t="s">
        <v>1284</v>
      </c>
      <c r="H8141" s="31" t="s">
        <v>1276</v>
      </c>
      <c r="I8141" s="39">
        <v>-6.7083333500000002</v>
      </c>
      <c r="J8141" s="40">
        <v>-35.158333329999998</v>
      </c>
      <c r="K8141">
        <v>33780000</v>
      </c>
      <c r="L8141" t="s">
        <v>67</v>
      </c>
      <c r="M8141" t="s">
        <v>1355</v>
      </c>
      <c r="N8141" s="41" t="s">
        <v>540</v>
      </c>
      <c r="O8141" s="12">
        <v>2002</v>
      </c>
      <c r="P8141" s="12">
        <v>5</v>
      </c>
      <c r="Q8141" s="12">
        <v>2002</v>
      </c>
      <c r="R8141" s="12">
        <v>12</v>
      </c>
      <c r="S8141" s="29">
        <v>8</v>
      </c>
      <c r="T8141" s="29">
        <v>8</v>
      </c>
      <c r="U8141" s="29">
        <v>6</v>
      </c>
      <c r="V8141" s="29" t="s">
        <v>53</v>
      </c>
      <c r="W8141" s="29">
        <v>480</v>
      </c>
      <c r="X8141" s="29">
        <v>1</v>
      </c>
      <c r="Y8141" t="s">
        <v>48</v>
      </c>
      <c r="Z8141" t="s">
        <v>55</v>
      </c>
      <c r="AA8141" t="s">
        <v>62</v>
      </c>
      <c r="AB8141">
        <v>0</v>
      </c>
      <c r="AC8141" s="69" t="s">
        <v>1523</v>
      </c>
      <c r="AD8141" s="69" t="s">
        <v>1648</v>
      </c>
    </row>
    <row r="8142" spans="1:30" ht="15" customHeight="1" x14ac:dyDescent="0.3">
      <c r="A8142" s="29">
        <v>72</v>
      </c>
      <c r="B8142" s="29" t="s">
        <v>35</v>
      </c>
      <c r="C8142" t="s">
        <v>1279</v>
      </c>
      <c r="D8142" s="34" t="s">
        <v>245</v>
      </c>
      <c r="E8142" s="29">
        <v>2005</v>
      </c>
      <c r="F8142" t="s">
        <v>537</v>
      </c>
      <c r="G8142" t="s">
        <v>1284</v>
      </c>
      <c r="H8142" s="31" t="s">
        <v>1276</v>
      </c>
      <c r="I8142" s="39">
        <v>-6.7083333500000002</v>
      </c>
      <c r="J8142" s="40">
        <v>-35.158333329999998</v>
      </c>
      <c r="K8142">
        <v>33780000</v>
      </c>
      <c r="L8142" t="s">
        <v>67</v>
      </c>
      <c r="M8142" t="s">
        <v>1355</v>
      </c>
      <c r="N8142" s="41" t="s">
        <v>540</v>
      </c>
      <c r="O8142" s="12">
        <v>2002</v>
      </c>
      <c r="P8142" s="12">
        <v>5</v>
      </c>
      <c r="Q8142" s="12">
        <v>2002</v>
      </c>
      <c r="R8142" s="12">
        <v>12</v>
      </c>
      <c r="S8142" s="29">
        <v>8</v>
      </c>
      <c r="T8142" s="29">
        <v>8</v>
      </c>
      <c r="U8142" s="29">
        <v>6</v>
      </c>
      <c r="V8142" s="29" t="s">
        <v>53</v>
      </c>
      <c r="W8142" s="29">
        <v>480</v>
      </c>
      <c r="X8142" s="29">
        <v>1</v>
      </c>
      <c r="Y8142" t="s">
        <v>48</v>
      </c>
      <c r="Z8142" t="s">
        <v>55</v>
      </c>
      <c r="AA8142" t="s">
        <v>655</v>
      </c>
      <c r="AB8142">
        <v>1</v>
      </c>
      <c r="AC8142" s="69" t="s">
        <v>1523</v>
      </c>
      <c r="AD8142" s="69" t="s">
        <v>1648</v>
      </c>
    </row>
    <row r="8143" spans="1:30" ht="15" customHeight="1" x14ac:dyDescent="0.3">
      <c r="A8143" s="29">
        <v>72</v>
      </c>
      <c r="B8143" s="29" t="s">
        <v>35</v>
      </c>
      <c r="C8143" t="s">
        <v>1279</v>
      </c>
      <c r="D8143" s="34" t="s">
        <v>245</v>
      </c>
      <c r="E8143" s="29">
        <v>2005</v>
      </c>
      <c r="F8143" t="s">
        <v>537</v>
      </c>
      <c r="G8143" t="s">
        <v>1284</v>
      </c>
      <c r="H8143" s="31" t="s">
        <v>1276</v>
      </c>
      <c r="I8143" s="39">
        <v>-6.7083333500000002</v>
      </c>
      <c r="J8143" s="40">
        <v>-35.158333329999998</v>
      </c>
      <c r="K8143">
        <v>33780000</v>
      </c>
      <c r="L8143" t="s">
        <v>67</v>
      </c>
      <c r="M8143" t="s">
        <v>1355</v>
      </c>
      <c r="N8143" s="41" t="s">
        <v>540</v>
      </c>
      <c r="O8143" s="12">
        <v>2002</v>
      </c>
      <c r="P8143" s="12">
        <v>5</v>
      </c>
      <c r="Q8143" s="12">
        <v>2002</v>
      </c>
      <c r="R8143" s="12">
        <v>12</v>
      </c>
      <c r="S8143" s="29">
        <v>8</v>
      </c>
      <c r="T8143" s="29">
        <v>8</v>
      </c>
      <c r="U8143" s="29">
        <v>6</v>
      </c>
      <c r="V8143" s="29" t="s">
        <v>53</v>
      </c>
      <c r="W8143" s="29">
        <v>480</v>
      </c>
      <c r="X8143" s="29">
        <v>1</v>
      </c>
      <c r="Y8143" t="s">
        <v>48</v>
      </c>
      <c r="Z8143" t="s">
        <v>55</v>
      </c>
      <c r="AA8143" t="s">
        <v>258</v>
      </c>
      <c r="AB8143">
        <v>0</v>
      </c>
      <c r="AC8143" s="69" t="s">
        <v>1523</v>
      </c>
      <c r="AD8143" s="69" t="s">
        <v>1648</v>
      </c>
    </row>
    <row r="8144" spans="1:30" ht="15" customHeight="1" x14ac:dyDescent="0.3">
      <c r="A8144" s="29">
        <v>72</v>
      </c>
      <c r="B8144" s="29" t="s">
        <v>35</v>
      </c>
      <c r="C8144" t="s">
        <v>1279</v>
      </c>
      <c r="D8144" s="34" t="s">
        <v>245</v>
      </c>
      <c r="E8144" s="29">
        <v>2005</v>
      </c>
      <c r="F8144" t="s">
        <v>537</v>
      </c>
      <c r="G8144" t="s">
        <v>1284</v>
      </c>
      <c r="H8144" s="31" t="s">
        <v>1276</v>
      </c>
      <c r="I8144" s="39">
        <v>-6.7083333500000002</v>
      </c>
      <c r="J8144" s="40">
        <v>-35.158333329999998</v>
      </c>
      <c r="K8144">
        <v>33780000</v>
      </c>
      <c r="L8144" t="s">
        <v>67</v>
      </c>
      <c r="M8144" t="s">
        <v>1355</v>
      </c>
      <c r="N8144" s="41" t="s">
        <v>540</v>
      </c>
      <c r="O8144" s="12">
        <v>2002</v>
      </c>
      <c r="P8144" s="12">
        <v>5</v>
      </c>
      <c r="Q8144" s="12">
        <v>2002</v>
      </c>
      <c r="R8144" s="12">
        <v>12</v>
      </c>
      <c r="S8144" s="29">
        <v>8</v>
      </c>
      <c r="T8144" s="29">
        <v>8</v>
      </c>
      <c r="U8144" s="29">
        <v>6</v>
      </c>
      <c r="V8144" s="29" t="s">
        <v>53</v>
      </c>
      <c r="W8144" s="29">
        <v>480</v>
      </c>
      <c r="X8144" s="29">
        <v>1</v>
      </c>
      <c r="Y8144" t="s">
        <v>48</v>
      </c>
      <c r="Z8144" t="s">
        <v>55</v>
      </c>
      <c r="AA8144" t="s">
        <v>1074</v>
      </c>
      <c r="AB8144">
        <v>1</v>
      </c>
      <c r="AC8144" s="69" t="s">
        <v>1523</v>
      </c>
      <c r="AD8144" s="69" t="s">
        <v>1648</v>
      </c>
    </row>
    <row r="8145" spans="1:30" ht="15" customHeight="1" x14ac:dyDescent="0.3">
      <c r="A8145" s="29">
        <v>72</v>
      </c>
      <c r="B8145" s="29" t="s">
        <v>35</v>
      </c>
      <c r="C8145" t="s">
        <v>1279</v>
      </c>
      <c r="D8145" s="34" t="s">
        <v>245</v>
      </c>
      <c r="E8145" s="29">
        <v>2005</v>
      </c>
      <c r="F8145" t="s">
        <v>537</v>
      </c>
      <c r="G8145" t="s">
        <v>1284</v>
      </c>
      <c r="H8145" s="31" t="s">
        <v>1276</v>
      </c>
      <c r="I8145" s="39">
        <v>-6.7083333500000002</v>
      </c>
      <c r="J8145" s="40">
        <v>-35.158333329999998</v>
      </c>
      <c r="K8145">
        <v>33780000</v>
      </c>
      <c r="L8145" t="s">
        <v>67</v>
      </c>
      <c r="M8145" t="s">
        <v>1355</v>
      </c>
      <c r="N8145" s="41" t="s">
        <v>540</v>
      </c>
      <c r="O8145" s="12">
        <v>2002</v>
      </c>
      <c r="P8145" s="12">
        <v>5</v>
      </c>
      <c r="Q8145" s="12">
        <v>2002</v>
      </c>
      <c r="R8145" s="12">
        <v>12</v>
      </c>
      <c r="S8145" s="29">
        <v>8</v>
      </c>
      <c r="T8145" s="29">
        <v>8</v>
      </c>
      <c r="U8145" s="29">
        <v>6</v>
      </c>
      <c r="V8145" s="29" t="s">
        <v>53</v>
      </c>
      <c r="W8145" s="29">
        <v>480</v>
      </c>
      <c r="X8145" s="29">
        <v>1</v>
      </c>
      <c r="Y8145" t="s">
        <v>48</v>
      </c>
      <c r="Z8145" t="s">
        <v>83</v>
      </c>
      <c r="AA8145" t="s">
        <v>128</v>
      </c>
      <c r="AB8145">
        <v>0</v>
      </c>
      <c r="AC8145" s="69" t="s">
        <v>1523</v>
      </c>
      <c r="AD8145" s="69" t="s">
        <v>1648</v>
      </c>
    </row>
    <row r="8146" spans="1:30" ht="15" customHeight="1" x14ac:dyDescent="0.3">
      <c r="A8146" s="29">
        <v>72</v>
      </c>
      <c r="B8146" s="29" t="s">
        <v>35</v>
      </c>
      <c r="C8146" t="s">
        <v>1279</v>
      </c>
      <c r="D8146" s="34" t="s">
        <v>245</v>
      </c>
      <c r="E8146" s="29">
        <v>2005</v>
      </c>
      <c r="F8146" t="s">
        <v>537</v>
      </c>
      <c r="G8146" t="s">
        <v>1284</v>
      </c>
      <c r="H8146" s="31" t="s">
        <v>1276</v>
      </c>
      <c r="I8146" s="39">
        <v>-6.7083333500000002</v>
      </c>
      <c r="J8146" s="40">
        <v>-35.158333329999998</v>
      </c>
      <c r="K8146">
        <v>33780000</v>
      </c>
      <c r="L8146" t="s">
        <v>67</v>
      </c>
      <c r="M8146" t="s">
        <v>1355</v>
      </c>
      <c r="N8146" s="41" t="s">
        <v>540</v>
      </c>
      <c r="O8146" s="12">
        <v>2002</v>
      </c>
      <c r="P8146" s="12">
        <v>5</v>
      </c>
      <c r="Q8146" s="12">
        <v>2002</v>
      </c>
      <c r="R8146" s="12">
        <v>12</v>
      </c>
      <c r="S8146" s="29">
        <v>8</v>
      </c>
      <c r="T8146" s="29">
        <v>8</v>
      </c>
      <c r="U8146" s="29">
        <v>6</v>
      </c>
      <c r="V8146" s="29" t="s">
        <v>53</v>
      </c>
      <c r="W8146" s="29">
        <v>480</v>
      </c>
      <c r="X8146" s="29">
        <v>1</v>
      </c>
      <c r="Y8146" t="s">
        <v>48</v>
      </c>
      <c r="Z8146" t="s">
        <v>83</v>
      </c>
      <c r="AA8146" t="s">
        <v>84</v>
      </c>
      <c r="AB8146">
        <v>6</v>
      </c>
      <c r="AC8146" s="69" t="s">
        <v>1523</v>
      </c>
      <c r="AD8146" s="69" t="s">
        <v>1648</v>
      </c>
    </row>
    <row r="8147" spans="1:30" ht="15" customHeight="1" x14ac:dyDescent="0.3">
      <c r="A8147" s="29">
        <v>72</v>
      </c>
      <c r="B8147" s="29" t="s">
        <v>35</v>
      </c>
      <c r="C8147" t="s">
        <v>1279</v>
      </c>
      <c r="D8147" s="34" t="s">
        <v>245</v>
      </c>
      <c r="E8147" s="29">
        <v>2005</v>
      </c>
      <c r="F8147" t="s">
        <v>537</v>
      </c>
      <c r="G8147" t="s">
        <v>1284</v>
      </c>
      <c r="H8147" s="31" t="s">
        <v>1276</v>
      </c>
      <c r="I8147" s="39">
        <v>-6.7083333500000002</v>
      </c>
      <c r="J8147" s="40">
        <v>-35.158333329999998</v>
      </c>
      <c r="K8147">
        <v>33780000</v>
      </c>
      <c r="L8147" t="s">
        <v>67</v>
      </c>
      <c r="M8147" t="s">
        <v>1355</v>
      </c>
      <c r="N8147" s="41" t="s">
        <v>540</v>
      </c>
      <c r="O8147" s="12">
        <v>2002</v>
      </c>
      <c r="P8147" s="12">
        <v>5</v>
      </c>
      <c r="Q8147" s="12">
        <v>2002</v>
      </c>
      <c r="R8147" s="12">
        <v>12</v>
      </c>
      <c r="S8147" s="29">
        <v>8</v>
      </c>
      <c r="T8147" s="29">
        <v>8</v>
      </c>
      <c r="U8147" s="29">
        <v>6</v>
      </c>
      <c r="V8147" s="29" t="s">
        <v>53</v>
      </c>
      <c r="W8147" s="29">
        <v>480</v>
      </c>
      <c r="X8147" s="29">
        <v>1</v>
      </c>
      <c r="Y8147" t="s">
        <v>48</v>
      </c>
      <c r="Z8147" t="s">
        <v>83</v>
      </c>
      <c r="AA8147" t="s">
        <v>663</v>
      </c>
      <c r="AB8147">
        <v>0</v>
      </c>
      <c r="AC8147" s="69" t="s">
        <v>1523</v>
      </c>
      <c r="AD8147" s="69" t="s">
        <v>1648</v>
      </c>
    </row>
    <row r="8148" spans="1:30" ht="15" customHeight="1" x14ac:dyDescent="0.3">
      <c r="A8148" s="29">
        <v>72</v>
      </c>
      <c r="B8148" s="29" t="s">
        <v>35</v>
      </c>
      <c r="C8148" t="s">
        <v>1279</v>
      </c>
      <c r="D8148" s="34" t="s">
        <v>245</v>
      </c>
      <c r="E8148" s="29">
        <v>2005</v>
      </c>
      <c r="F8148" t="s">
        <v>537</v>
      </c>
      <c r="G8148" t="s">
        <v>1284</v>
      </c>
      <c r="H8148" s="31" t="s">
        <v>1276</v>
      </c>
      <c r="I8148" s="39">
        <v>-6.7083333500000002</v>
      </c>
      <c r="J8148" s="40">
        <v>-35.158333329999998</v>
      </c>
      <c r="K8148">
        <v>33780000</v>
      </c>
      <c r="L8148" t="s">
        <v>67</v>
      </c>
      <c r="M8148" t="s">
        <v>1355</v>
      </c>
      <c r="N8148" s="41" t="s">
        <v>540</v>
      </c>
      <c r="O8148" s="12">
        <v>2002</v>
      </c>
      <c r="P8148" s="12">
        <v>5</v>
      </c>
      <c r="Q8148" s="12">
        <v>2002</v>
      </c>
      <c r="R8148" s="12">
        <v>12</v>
      </c>
      <c r="S8148" s="29">
        <v>8</v>
      </c>
      <c r="T8148" s="29">
        <v>8</v>
      </c>
      <c r="U8148" s="29">
        <v>6</v>
      </c>
      <c r="V8148" s="29" t="s">
        <v>53</v>
      </c>
      <c r="W8148" s="29">
        <v>480</v>
      </c>
      <c r="X8148" s="29">
        <v>1</v>
      </c>
      <c r="Y8148" t="s">
        <v>48</v>
      </c>
      <c r="Z8148" t="s">
        <v>83</v>
      </c>
      <c r="AA8148" t="s">
        <v>87</v>
      </c>
      <c r="AB8148">
        <v>529</v>
      </c>
      <c r="AC8148" s="69" t="s">
        <v>1523</v>
      </c>
      <c r="AD8148" s="69" t="s">
        <v>1648</v>
      </c>
    </row>
    <row r="8149" spans="1:30" ht="15" customHeight="1" x14ac:dyDescent="0.3">
      <c r="A8149" s="29">
        <v>72</v>
      </c>
      <c r="B8149" s="29" t="s">
        <v>35</v>
      </c>
      <c r="C8149" t="s">
        <v>1279</v>
      </c>
      <c r="D8149" s="34" t="s">
        <v>245</v>
      </c>
      <c r="E8149" s="29">
        <v>2005</v>
      </c>
      <c r="F8149" t="s">
        <v>537</v>
      </c>
      <c r="G8149" t="s">
        <v>1284</v>
      </c>
      <c r="H8149" s="31" t="s">
        <v>1276</v>
      </c>
      <c r="I8149" s="39">
        <v>-6.7083333500000002</v>
      </c>
      <c r="J8149" s="40">
        <v>-35.158333329999998</v>
      </c>
      <c r="K8149">
        <v>33780000</v>
      </c>
      <c r="L8149" t="s">
        <v>67</v>
      </c>
      <c r="M8149" t="s">
        <v>1355</v>
      </c>
      <c r="N8149" s="41" t="s">
        <v>540</v>
      </c>
      <c r="O8149" s="12">
        <v>2002</v>
      </c>
      <c r="P8149" s="12">
        <v>5</v>
      </c>
      <c r="Q8149" s="12">
        <v>2002</v>
      </c>
      <c r="R8149" s="12">
        <v>12</v>
      </c>
      <c r="S8149" s="29">
        <v>8</v>
      </c>
      <c r="T8149" s="29">
        <v>8</v>
      </c>
      <c r="U8149" s="29">
        <v>6</v>
      </c>
      <c r="V8149" s="29" t="s">
        <v>53</v>
      </c>
      <c r="W8149" s="29">
        <v>480</v>
      </c>
      <c r="X8149" s="29">
        <v>1</v>
      </c>
      <c r="Y8149" t="s">
        <v>48</v>
      </c>
      <c r="Z8149" t="s">
        <v>90</v>
      </c>
      <c r="AA8149" t="s">
        <v>666</v>
      </c>
      <c r="AB8149">
        <v>0</v>
      </c>
      <c r="AC8149" s="69" t="s">
        <v>1523</v>
      </c>
      <c r="AD8149" s="69" t="s">
        <v>1648</v>
      </c>
    </row>
    <row r="8150" spans="1:30" ht="15" customHeight="1" x14ac:dyDescent="0.3">
      <c r="A8150" s="29">
        <v>72</v>
      </c>
      <c r="B8150" s="29" t="s">
        <v>35</v>
      </c>
      <c r="C8150" t="s">
        <v>1279</v>
      </c>
      <c r="D8150" s="34" t="s">
        <v>245</v>
      </c>
      <c r="E8150" s="29">
        <v>2005</v>
      </c>
      <c r="F8150" t="s">
        <v>537</v>
      </c>
      <c r="G8150" t="s">
        <v>1284</v>
      </c>
      <c r="H8150" s="31" t="s">
        <v>1276</v>
      </c>
      <c r="I8150" s="39">
        <v>-6.7083333500000002</v>
      </c>
      <c r="J8150" s="40">
        <v>-35.158333329999998</v>
      </c>
      <c r="K8150">
        <v>33780000</v>
      </c>
      <c r="L8150" t="s">
        <v>67</v>
      </c>
      <c r="M8150" t="s">
        <v>1355</v>
      </c>
      <c r="N8150" s="41" t="s">
        <v>540</v>
      </c>
      <c r="O8150" s="12">
        <v>2002</v>
      </c>
      <c r="P8150" s="12">
        <v>5</v>
      </c>
      <c r="Q8150" s="12">
        <v>2002</v>
      </c>
      <c r="R8150" s="12">
        <v>12</v>
      </c>
      <c r="S8150" s="29">
        <v>8</v>
      </c>
      <c r="T8150" s="29">
        <v>8</v>
      </c>
      <c r="U8150" s="29">
        <v>6</v>
      </c>
      <c r="V8150" s="29" t="s">
        <v>53</v>
      </c>
      <c r="W8150" s="29">
        <v>480</v>
      </c>
      <c r="X8150" s="29">
        <v>1</v>
      </c>
      <c r="Y8150" t="s">
        <v>48</v>
      </c>
      <c r="Z8150" t="s">
        <v>90</v>
      </c>
      <c r="AA8150" t="s">
        <v>91</v>
      </c>
      <c r="AB8150">
        <v>0</v>
      </c>
      <c r="AC8150" s="69" t="s">
        <v>1523</v>
      </c>
      <c r="AD8150" s="69" t="s">
        <v>1648</v>
      </c>
    </row>
    <row r="8151" spans="1:30" ht="15" customHeight="1" x14ac:dyDescent="0.3">
      <c r="A8151" s="29">
        <v>72</v>
      </c>
      <c r="B8151" s="32" t="s">
        <v>35</v>
      </c>
      <c r="C8151" t="s">
        <v>1279</v>
      </c>
      <c r="D8151" s="34" t="s">
        <v>245</v>
      </c>
      <c r="E8151" s="29">
        <v>2005</v>
      </c>
      <c r="F8151" t="s">
        <v>537</v>
      </c>
      <c r="G8151" t="s">
        <v>1285</v>
      </c>
      <c r="H8151" s="31" t="s">
        <v>1352</v>
      </c>
      <c r="I8151" s="39">
        <v>-6.7083333500000002</v>
      </c>
      <c r="J8151" s="40">
        <v>-35.116666666666603</v>
      </c>
      <c r="K8151">
        <v>33780000</v>
      </c>
      <c r="L8151" t="s">
        <v>67</v>
      </c>
      <c r="M8151" t="s">
        <v>1347</v>
      </c>
      <c r="N8151" s="41" t="s">
        <v>540</v>
      </c>
      <c r="O8151">
        <v>2002</v>
      </c>
      <c r="P8151">
        <v>5</v>
      </c>
      <c r="Q8151">
        <v>2002</v>
      </c>
      <c r="R8151" s="41">
        <v>12</v>
      </c>
      <c r="S8151" s="29">
        <v>8</v>
      </c>
      <c r="T8151" s="29">
        <v>8</v>
      </c>
      <c r="U8151" s="29">
        <v>6</v>
      </c>
      <c r="V8151" s="29" t="s">
        <v>53</v>
      </c>
      <c r="W8151" s="29">
        <v>480</v>
      </c>
      <c r="X8151" s="52">
        <v>1</v>
      </c>
      <c r="Y8151" t="s">
        <v>48</v>
      </c>
      <c r="Z8151" t="s">
        <v>55</v>
      </c>
      <c r="AA8151" t="s">
        <v>56</v>
      </c>
      <c r="AB8151">
        <v>710</v>
      </c>
      <c r="AC8151" s="69" t="s">
        <v>1523</v>
      </c>
      <c r="AD8151" s="69" t="s">
        <v>1648</v>
      </c>
    </row>
    <row r="8152" spans="1:30" ht="15" customHeight="1" x14ac:dyDescent="0.3">
      <c r="A8152" s="29">
        <v>72</v>
      </c>
      <c r="B8152" s="29" t="s">
        <v>35</v>
      </c>
      <c r="C8152" t="s">
        <v>1279</v>
      </c>
      <c r="D8152" s="34" t="s">
        <v>245</v>
      </c>
      <c r="E8152" s="29">
        <v>2005</v>
      </c>
      <c r="F8152" t="s">
        <v>537</v>
      </c>
      <c r="G8152" t="s">
        <v>1285</v>
      </c>
      <c r="H8152" s="31" t="s">
        <v>1352</v>
      </c>
      <c r="I8152" s="39">
        <v>-6.7083333500000002</v>
      </c>
      <c r="J8152" s="40">
        <v>-35.116666666666603</v>
      </c>
      <c r="K8152">
        <v>33780000</v>
      </c>
      <c r="L8152" t="s">
        <v>67</v>
      </c>
      <c r="M8152" t="s">
        <v>1347</v>
      </c>
      <c r="N8152" s="41" t="s">
        <v>540</v>
      </c>
      <c r="O8152" s="12">
        <v>2002</v>
      </c>
      <c r="P8152" s="12">
        <v>5</v>
      </c>
      <c r="Q8152" s="12">
        <v>2002</v>
      </c>
      <c r="R8152" s="12">
        <v>12</v>
      </c>
      <c r="S8152" s="29">
        <v>8</v>
      </c>
      <c r="T8152" s="29">
        <v>8</v>
      </c>
      <c r="U8152" s="29">
        <v>6</v>
      </c>
      <c r="V8152" s="29" t="s">
        <v>53</v>
      </c>
      <c r="W8152" s="29">
        <v>480</v>
      </c>
      <c r="X8152" s="29">
        <v>1</v>
      </c>
      <c r="Y8152" t="s">
        <v>48</v>
      </c>
      <c r="Z8152" t="s">
        <v>55</v>
      </c>
      <c r="AA8152" t="s">
        <v>62</v>
      </c>
      <c r="AB8152">
        <v>1</v>
      </c>
      <c r="AC8152" s="69" t="s">
        <v>1523</v>
      </c>
      <c r="AD8152" s="69" t="s">
        <v>1648</v>
      </c>
    </row>
    <row r="8153" spans="1:30" ht="15" customHeight="1" x14ac:dyDescent="0.3">
      <c r="A8153" s="29">
        <v>72</v>
      </c>
      <c r="B8153" s="29" t="s">
        <v>35</v>
      </c>
      <c r="C8153" t="s">
        <v>1279</v>
      </c>
      <c r="D8153" s="34" t="s">
        <v>245</v>
      </c>
      <c r="E8153" s="29">
        <v>2005</v>
      </c>
      <c r="F8153" t="s">
        <v>537</v>
      </c>
      <c r="G8153" t="s">
        <v>1285</v>
      </c>
      <c r="H8153" s="31" t="s">
        <v>1352</v>
      </c>
      <c r="I8153" s="39">
        <v>-6.7083333500000002</v>
      </c>
      <c r="J8153" s="40">
        <v>-35.116666666666603</v>
      </c>
      <c r="K8153">
        <v>33780000</v>
      </c>
      <c r="L8153" t="s">
        <v>67</v>
      </c>
      <c r="M8153" t="s">
        <v>1347</v>
      </c>
      <c r="N8153" s="41" t="s">
        <v>540</v>
      </c>
      <c r="O8153" s="12">
        <v>2002</v>
      </c>
      <c r="P8153" s="12">
        <v>5</v>
      </c>
      <c r="Q8153" s="12">
        <v>2002</v>
      </c>
      <c r="R8153" s="12">
        <v>12</v>
      </c>
      <c r="S8153" s="29">
        <v>8</v>
      </c>
      <c r="T8153" s="29">
        <v>8</v>
      </c>
      <c r="U8153" s="29">
        <v>6</v>
      </c>
      <c r="V8153" s="29" t="s">
        <v>53</v>
      </c>
      <c r="W8153" s="29">
        <v>480</v>
      </c>
      <c r="X8153" s="29">
        <v>1</v>
      </c>
      <c r="Y8153" t="s">
        <v>48</v>
      </c>
      <c r="Z8153" t="s">
        <v>55</v>
      </c>
      <c r="AA8153" t="s">
        <v>655</v>
      </c>
      <c r="AB8153">
        <v>1</v>
      </c>
      <c r="AC8153" s="69" t="s">
        <v>1523</v>
      </c>
      <c r="AD8153" s="69" t="s">
        <v>1648</v>
      </c>
    </row>
    <row r="8154" spans="1:30" ht="15" customHeight="1" x14ac:dyDescent="0.3">
      <c r="A8154" s="29">
        <v>72</v>
      </c>
      <c r="B8154" s="29" t="s">
        <v>35</v>
      </c>
      <c r="C8154" t="s">
        <v>1279</v>
      </c>
      <c r="D8154" s="34" t="s">
        <v>245</v>
      </c>
      <c r="E8154" s="29">
        <v>2005</v>
      </c>
      <c r="F8154" t="s">
        <v>537</v>
      </c>
      <c r="G8154" t="s">
        <v>1285</v>
      </c>
      <c r="H8154" s="31" t="s">
        <v>1352</v>
      </c>
      <c r="I8154" s="39">
        <v>-6.7083333500000002</v>
      </c>
      <c r="J8154" s="40">
        <v>-35.116666666666603</v>
      </c>
      <c r="K8154">
        <v>33780000</v>
      </c>
      <c r="L8154" t="s">
        <v>67</v>
      </c>
      <c r="M8154" t="s">
        <v>1347</v>
      </c>
      <c r="N8154" s="41" t="s">
        <v>540</v>
      </c>
      <c r="O8154" s="12">
        <v>2002</v>
      </c>
      <c r="P8154" s="12">
        <v>5</v>
      </c>
      <c r="Q8154" s="12">
        <v>2002</v>
      </c>
      <c r="R8154" s="12">
        <v>12</v>
      </c>
      <c r="S8154" s="29">
        <v>8</v>
      </c>
      <c r="T8154" s="29">
        <v>8</v>
      </c>
      <c r="U8154" s="29">
        <v>6</v>
      </c>
      <c r="V8154" s="29" t="s">
        <v>53</v>
      </c>
      <c r="W8154" s="29">
        <v>480</v>
      </c>
      <c r="X8154" s="29">
        <v>1</v>
      </c>
      <c r="Y8154" t="s">
        <v>48</v>
      </c>
      <c r="Z8154" t="s">
        <v>55</v>
      </c>
      <c r="AA8154" t="s">
        <v>258</v>
      </c>
      <c r="AB8154">
        <v>2</v>
      </c>
      <c r="AC8154" s="69" t="s">
        <v>1523</v>
      </c>
      <c r="AD8154" s="69" t="s">
        <v>1648</v>
      </c>
    </row>
    <row r="8155" spans="1:30" ht="15" customHeight="1" x14ac:dyDescent="0.3">
      <c r="A8155" s="29">
        <v>72</v>
      </c>
      <c r="B8155" s="29" t="s">
        <v>35</v>
      </c>
      <c r="C8155" t="s">
        <v>1279</v>
      </c>
      <c r="D8155" s="34" t="s">
        <v>245</v>
      </c>
      <c r="E8155" s="29">
        <v>2005</v>
      </c>
      <c r="F8155" t="s">
        <v>537</v>
      </c>
      <c r="G8155" t="s">
        <v>1285</v>
      </c>
      <c r="H8155" s="31" t="s">
        <v>1352</v>
      </c>
      <c r="I8155" s="39">
        <v>-6.7083333500000002</v>
      </c>
      <c r="J8155" s="40">
        <v>-35.116666666666603</v>
      </c>
      <c r="K8155">
        <v>33780000</v>
      </c>
      <c r="L8155" t="s">
        <v>67</v>
      </c>
      <c r="M8155" t="s">
        <v>1347</v>
      </c>
      <c r="N8155" s="41" t="s">
        <v>540</v>
      </c>
      <c r="O8155" s="12">
        <v>2002</v>
      </c>
      <c r="P8155" s="12">
        <v>5</v>
      </c>
      <c r="Q8155" s="12">
        <v>2002</v>
      </c>
      <c r="R8155" s="12">
        <v>12</v>
      </c>
      <c r="S8155" s="29">
        <v>8</v>
      </c>
      <c r="T8155" s="29">
        <v>8</v>
      </c>
      <c r="U8155" s="29">
        <v>6</v>
      </c>
      <c r="V8155" s="29" t="s">
        <v>53</v>
      </c>
      <c r="W8155" s="29">
        <v>480</v>
      </c>
      <c r="X8155" s="29">
        <v>1</v>
      </c>
      <c r="Y8155" t="s">
        <v>48</v>
      </c>
      <c r="Z8155" t="s">
        <v>55</v>
      </c>
      <c r="AA8155" t="s">
        <v>1074</v>
      </c>
      <c r="AB8155">
        <v>27</v>
      </c>
      <c r="AC8155" s="69" t="s">
        <v>1523</v>
      </c>
      <c r="AD8155" s="69" t="s">
        <v>1648</v>
      </c>
    </row>
    <row r="8156" spans="1:30" ht="15" customHeight="1" x14ac:dyDescent="0.3">
      <c r="A8156" s="29">
        <v>72</v>
      </c>
      <c r="B8156" s="29" t="s">
        <v>35</v>
      </c>
      <c r="C8156" t="s">
        <v>1279</v>
      </c>
      <c r="D8156" s="34" t="s">
        <v>245</v>
      </c>
      <c r="E8156" s="29">
        <v>2005</v>
      </c>
      <c r="F8156" t="s">
        <v>537</v>
      </c>
      <c r="G8156" t="s">
        <v>1285</v>
      </c>
      <c r="H8156" s="31" t="s">
        <v>1352</v>
      </c>
      <c r="I8156" s="39">
        <v>-6.7083333500000002</v>
      </c>
      <c r="J8156" s="40">
        <v>-35.116666666666603</v>
      </c>
      <c r="K8156">
        <v>33780000</v>
      </c>
      <c r="L8156" t="s">
        <v>67</v>
      </c>
      <c r="M8156" t="s">
        <v>1347</v>
      </c>
      <c r="N8156" s="41" t="s">
        <v>540</v>
      </c>
      <c r="O8156" s="12">
        <v>2002</v>
      </c>
      <c r="P8156" s="12">
        <v>5</v>
      </c>
      <c r="Q8156" s="12">
        <v>2002</v>
      </c>
      <c r="R8156" s="12">
        <v>12</v>
      </c>
      <c r="S8156" s="29">
        <v>8</v>
      </c>
      <c r="T8156" s="29">
        <v>8</v>
      </c>
      <c r="U8156" s="29">
        <v>6</v>
      </c>
      <c r="V8156" s="29" t="s">
        <v>53</v>
      </c>
      <c r="W8156" s="29">
        <v>480</v>
      </c>
      <c r="X8156" s="29">
        <v>1</v>
      </c>
      <c r="Y8156" t="s">
        <v>48</v>
      </c>
      <c r="Z8156" t="s">
        <v>83</v>
      </c>
      <c r="AA8156" t="s">
        <v>128</v>
      </c>
      <c r="AB8156">
        <v>1</v>
      </c>
      <c r="AC8156" s="69" t="s">
        <v>1523</v>
      </c>
      <c r="AD8156" s="69" t="s">
        <v>1648</v>
      </c>
    </row>
    <row r="8157" spans="1:30" ht="15" customHeight="1" x14ac:dyDescent="0.3">
      <c r="A8157" s="29">
        <v>72</v>
      </c>
      <c r="B8157" s="29" t="s">
        <v>35</v>
      </c>
      <c r="C8157" t="s">
        <v>1279</v>
      </c>
      <c r="D8157" s="34" t="s">
        <v>245</v>
      </c>
      <c r="E8157" s="29">
        <v>2005</v>
      </c>
      <c r="F8157" t="s">
        <v>537</v>
      </c>
      <c r="G8157" t="s">
        <v>1285</v>
      </c>
      <c r="H8157" s="31" t="s">
        <v>1352</v>
      </c>
      <c r="I8157" s="39">
        <v>-6.7083333500000002</v>
      </c>
      <c r="J8157" s="40">
        <v>-35.116666666666603</v>
      </c>
      <c r="K8157">
        <v>33780000</v>
      </c>
      <c r="L8157" t="s">
        <v>67</v>
      </c>
      <c r="M8157" t="s">
        <v>1347</v>
      </c>
      <c r="N8157" s="41" t="s">
        <v>540</v>
      </c>
      <c r="O8157" s="12">
        <v>2002</v>
      </c>
      <c r="P8157" s="12">
        <v>5</v>
      </c>
      <c r="Q8157" s="12">
        <v>2002</v>
      </c>
      <c r="R8157" s="12">
        <v>12</v>
      </c>
      <c r="S8157" s="29">
        <v>8</v>
      </c>
      <c r="T8157" s="29">
        <v>8</v>
      </c>
      <c r="U8157" s="29">
        <v>6</v>
      </c>
      <c r="V8157" s="29" t="s">
        <v>53</v>
      </c>
      <c r="W8157" s="29">
        <v>480</v>
      </c>
      <c r="X8157" s="29">
        <v>1</v>
      </c>
      <c r="Y8157" t="s">
        <v>48</v>
      </c>
      <c r="Z8157" t="s">
        <v>83</v>
      </c>
      <c r="AA8157" t="s">
        <v>84</v>
      </c>
      <c r="AB8157">
        <v>21</v>
      </c>
      <c r="AC8157" s="69" t="s">
        <v>1523</v>
      </c>
      <c r="AD8157" s="69" t="s">
        <v>1648</v>
      </c>
    </row>
    <row r="8158" spans="1:30" ht="15" customHeight="1" x14ac:dyDescent="0.3">
      <c r="A8158" s="29">
        <v>72</v>
      </c>
      <c r="B8158" s="29" t="s">
        <v>35</v>
      </c>
      <c r="C8158" t="s">
        <v>1279</v>
      </c>
      <c r="D8158" s="34" t="s">
        <v>245</v>
      </c>
      <c r="E8158" s="29">
        <v>2005</v>
      </c>
      <c r="F8158" t="s">
        <v>537</v>
      </c>
      <c r="G8158" t="s">
        <v>1285</v>
      </c>
      <c r="H8158" s="31" t="s">
        <v>1352</v>
      </c>
      <c r="I8158" s="39">
        <v>-6.7083333500000002</v>
      </c>
      <c r="J8158" s="40">
        <v>-35.116666666666603</v>
      </c>
      <c r="K8158">
        <v>33780000</v>
      </c>
      <c r="L8158" t="s">
        <v>67</v>
      </c>
      <c r="M8158" t="s">
        <v>1347</v>
      </c>
      <c r="N8158" s="41" t="s">
        <v>540</v>
      </c>
      <c r="O8158" s="12">
        <v>2002</v>
      </c>
      <c r="P8158" s="12">
        <v>5</v>
      </c>
      <c r="Q8158" s="12">
        <v>2002</v>
      </c>
      <c r="R8158" s="12">
        <v>12</v>
      </c>
      <c r="S8158" s="29">
        <v>8</v>
      </c>
      <c r="T8158" s="29">
        <v>8</v>
      </c>
      <c r="U8158" s="29">
        <v>6</v>
      </c>
      <c r="V8158" s="29" t="s">
        <v>53</v>
      </c>
      <c r="W8158" s="29">
        <v>480</v>
      </c>
      <c r="X8158" s="29">
        <v>1</v>
      </c>
      <c r="Y8158" t="s">
        <v>48</v>
      </c>
      <c r="Z8158" t="s">
        <v>83</v>
      </c>
      <c r="AA8158" t="s">
        <v>663</v>
      </c>
      <c r="AB8158">
        <v>8</v>
      </c>
      <c r="AC8158" s="69" t="s">
        <v>1523</v>
      </c>
      <c r="AD8158" s="69" t="s">
        <v>1648</v>
      </c>
    </row>
    <row r="8159" spans="1:30" ht="15" customHeight="1" x14ac:dyDescent="0.3">
      <c r="A8159" s="29">
        <v>72</v>
      </c>
      <c r="B8159" s="29" t="s">
        <v>35</v>
      </c>
      <c r="C8159" t="s">
        <v>1279</v>
      </c>
      <c r="D8159" s="34" t="s">
        <v>245</v>
      </c>
      <c r="E8159" s="29">
        <v>2005</v>
      </c>
      <c r="F8159" t="s">
        <v>537</v>
      </c>
      <c r="G8159" t="s">
        <v>1285</v>
      </c>
      <c r="H8159" s="31" t="s">
        <v>1352</v>
      </c>
      <c r="I8159" s="39">
        <v>-6.7083333500000002</v>
      </c>
      <c r="J8159" s="40">
        <v>-35.116666666666603</v>
      </c>
      <c r="K8159">
        <v>33780000</v>
      </c>
      <c r="L8159" t="s">
        <v>67</v>
      </c>
      <c r="M8159" t="s">
        <v>1347</v>
      </c>
      <c r="N8159" s="41" t="s">
        <v>540</v>
      </c>
      <c r="O8159" s="12">
        <v>2002</v>
      </c>
      <c r="P8159" s="12">
        <v>5</v>
      </c>
      <c r="Q8159" s="12">
        <v>2002</v>
      </c>
      <c r="R8159" s="12">
        <v>12</v>
      </c>
      <c r="S8159" s="29">
        <v>8</v>
      </c>
      <c r="T8159" s="29">
        <v>8</v>
      </c>
      <c r="U8159" s="29">
        <v>6</v>
      </c>
      <c r="V8159" s="29" t="s">
        <v>53</v>
      </c>
      <c r="W8159" s="29">
        <v>480</v>
      </c>
      <c r="X8159" s="29">
        <v>1</v>
      </c>
      <c r="Y8159" t="s">
        <v>48</v>
      </c>
      <c r="Z8159" t="s">
        <v>83</v>
      </c>
      <c r="AA8159" t="s">
        <v>87</v>
      </c>
      <c r="AB8159">
        <v>75</v>
      </c>
      <c r="AC8159" s="69" t="s">
        <v>1523</v>
      </c>
      <c r="AD8159" s="69" t="s">
        <v>1648</v>
      </c>
    </row>
    <row r="8160" spans="1:30" ht="15" customHeight="1" x14ac:dyDescent="0.3">
      <c r="A8160" s="29">
        <v>72</v>
      </c>
      <c r="B8160" s="29" t="s">
        <v>35</v>
      </c>
      <c r="C8160" t="s">
        <v>1279</v>
      </c>
      <c r="D8160" s="34" t="s">
        <v>245</v>
      </c>
      <c r="E8160" s="29">
        <v>2005</v>
      </c>
      <c r="F8160" t="s">
        <v>537</v>
      </c>
      <c r="G8160" t="s">
        <v>1285</v>
      </c>
      <c r="H8160" s="31" t="s">
        <v>1352</v>
      </c>
      <c r="I8160" s="39">
        <v>-6.7083333500000002</v>
      </c>
      <c r="J8160" s="40">
        <v>-35.116666666666603</v>
      </c>
      <c r="K8160">
        <v>33780000</v>
      </c>
      <c r="L8160" t="s">
        <v>67</v>
      </c>
      <c r="M8160" t="s">
        <v>1347</v>
      </c>
      <c r="N8160" s="41" t="s">
        <v>540</v>
      </c>
      <c r="O8160" s="12">
        <v>2002</v>
      </c>
      <c r="P8160" s="12">
        <v>5</v>
      </c>
      <c r="Q8160" s="12">
        <v>2002</v>
      </c>
      <c r="R8160" s="12">
        <v>12</v>
      </c>
      <c r="S8160" s="29">
        <v>8</v>
      </c>
      <c r="T8160" s="29">
        <v>8</v>
      </c>
      <c r="U8160" s="29">
        <v>6</v>
      </c>
      <c r="V8160" s="29" t="s">
        <v>53</v>
      </c>
      <c r="W8160" s="29">
        <v>480</v>
      </c>
      <c r="X8160" s="29">
        <v>1</v>
      </c>
      <c r="Y8160" t="s">
        <v>48</v>
      </c>
      <c r="Z8160" t="s">
        <v>90</v>
      </c>
      <c r="AA8160" t="s">
        <v>666</v>
      </c>
      <c r="AB8160">
        <v>2</v>
      </c>
      <c r="AC8160" s="69" t="s">
        <v>1523</v>
      </c>
      <c r="AD8160" s="69" t="s">
        <v>1648</v>
      </c>
    </row>
    <row r="8161" spans="1:30" ht="15" customHeight="1" x14ac:dyDescent="0.3">
      <c r="A8161" s="29">
        <v>72</v>
      </c>
      <c r="B8161" s="29" t="s">
        <v>35</v>
      </c>
      <c r="C8161" t="s">
        <v>1279</v>
      </c>
      <c r="D8161" s="34" t="s">
        <v>245</v>
      </c>
      <c r="E8161" s="29">
        <v>2005</v>
      </c>
      <c r="F8161" t="s">
        <v>537</v>
      </c>
      <c r="G8161" t="s">
        <v>1285</v>
      </c>
      <c r="H8161" s="31" t="s">
        <v>1352</v>
      </c>
      <c r="I8161" s="39">
        <v>-6.7083333500000002</v>
      </c>
      <c r="J8161" s="40">
        <v>-35.116666666666603</v>
      </c>
      <c r="K8161">
        <v>33780000</v>
      </c>
      <c r="L8161" t="s">
        <v>67</v>
      </c>
      <c r="M8161" t="s">
        <v>1347</v>
      </c>
      <c r="N8161" s="41" t="s">
        <v>540</v>
      </c>
      <c r="O8161" s="12">
        <v>2002</v>
      </c>
      <c r="P8161" s="12">
        <v>5</v>
      </c>
      <c r="Q8161" s="12">
        <v>2002</v>
      </c>
      <c r="R8161" s="12">
        <v>12</v>
      </c>
      <c r="S8161" s="29">
        <v>8</v>
      </c>
      <c r="T8161" s="29">
        <v>8</v>
      </c>
      <c r="U8161" s="29">
        <v>6</v>
      </c>
      <c r="V8161" s="29" t="s">
        <v>53</v>
      </c>
      <c r="W8161" s="29">
        <v>480</v>
      </c>
      <c r="X8161" s="29">
        <v>1</v>
      </c>
      <c r="Y8161" t="s">
        <v>48</v>
      </c>
      <c r="Z8161" t="s">
        <v>90</v>
      </c>
      <c r="AA8161" t="s">
        <v>91</v>
      </c>
      <c r="AB8161">
        <v>2</v>
      </c>
      <c r="AC8161" s="69" t="s">
        <v>1523</v>
      </c>
      <c r="AD8161" s="69" t="s">
        <v>1648</v>
      </c>
    </row>
    <row r="8162" spans="1:30" ht="15" customHeight="1" x14ac:dyDescent="0.3">
      <c r="A8162" s="29">
        <v>72</v>
      </c>
      <c r="B8162" s="32" t="s">
        <v>35</v>
      </c>
      <c r="C8162" t="s">
        <v>1279</v>
      </c>
      <c r="D8162" s="34" t="s">
        <v>245</v>
      </c>
      <c r="E8162" s="29">
        <v>2005</v>
      </c>
      <c r="F8162" t="s">
        <v>537</v>
      </c>
      <c r="G8162" t="s">
        <v>1286</v>
      </c>
      <c r="H8162" s="31" t="s">
        <v>1353</v>
      </c>
      <c r="I8162" s="39">
        <v>-6.7083333500000002</v>
      </c>
      <c r="J8162" s="40">
        <v>-35.116666666666603</v>
      </c>
      <c r="K8162">
        <v>33780000</v>
      </c>
      <c r="L8162" t="s">
        <v>67</v>
      </c>
      <c r="M8162" t="s">
        <v>1283</v>
      </c>
      <c r="N8162" s="41" t="s">
        <v>540</v>
      </c>
      <c r="O8162">
        <v>2002</v>
      </c>
      <c r="P8162">
        <v>5</v>
      </c>
      <c r="Q8162">
        <v>2002</v>
      </c>
      <c r="R8162" s="41">
        <v>12</v>
      </c>
      <c r="S8162" s="29">
        <v>8</v>
      </c>
      <c r="T8162" s="29">
        <v>8</v>
      </c>
      <c r="U8162" s="29">
        <v>6</v>
      </c>
      <c r="V8162" s="29" t="s">
        <v>53</v>
      </c>
      <c r="W8162" s="29">
        <v>480</v>
      </c>
      <c r="X8162" s="52">
        <v>1</v>
      </c>
      <c r="Y8162" t="s">
        <v>48</v>
      </c>
      <c r="Z8162" t="s">
        <v>55</v>
      </c>
      <c r="AA8162" t="s">
        <v>56</v>
      </c>
      <c r="AB8162">
        <v>643</v>
      </c>
      <c r="AC8162" s="69" t="s">
        <v>1523</v>
      </c>
      <c r="AD8162" s="69" t="s">
        <v>1648</v>
      </c>
    </row>
    <row r="8163" spans="1:30" ht="15" customHeight="1" x14ac:dyDescent="0.3">
      <c r="A8163" s="29">
        <v>72</v>
      </c>
      <c r="B8163" s="29" t="s">
        <v>35</v>
      </c>
      <c r="C8163" t="s">
        <v>1279</v>
      </c>
      <c r="D8163" s="34" t="s">
        <v>245</v>
      </c>
      <c r="E8163" s="29">
        <v>2005</v>
      </c>
      <c r="F8163" t="s">
        <v>537</v>
      </c>
      <c r="G8163" t="s">
        <v>1286</v>
      </c>
      <c r="H8163" s="31" t="s">
        <v>1353</v>
      </c>
      <c r="I8163" s="39">
        <v>-6.7083333500000002</v>
      </c>
      <c r="J8163" s="40">
        <v>-35.116666666666603</v>
      </c>
      <c r="K8163">
        <v>33780000</v>
      </c>
      <c r="L8163" t="s">
        <v>67</v>
      </c>
      <c r="M8163" t="s">
        <v>1283</v>
      </c>
      <c r="N8163" s="41" t="s">
        <v>540</v>
      </c>
      <c r="O8163" s="12">
        <v>2002</v>
      </c>
      <c r="P8163" s="12">
        <v>5</v>
      </c>
      <c r="Q8163" s="12">
        <v>2002</v>
      </c>
      <c r="R8163" s="12">
        <v>12</v>
      </c>
      <c r="S8163" s="29">
        <v>8</v>
      </c>
      <c r="T8163" s="29">
        <v>8</v>
      </c>
      <c r="U8163" s="29">
        <v>6</v>
      </c>
      <c r="V8163" s="29" t="s">
        <v>53</v>
      </c>
      <c r="W8163" s="29">
        <v>480</v>
      </c>
      <c r="X8163" s="29">
        <v>1</v>
      </c>
      <c r="Y8163" t="s">
        <v>48</v>
      </c>
      <c r="Z8163" t="s">
        <v>55</v>
      </c>
      <c r="AA8163" t="s">
        <v>62</v>
      </c>
      <c r="AB8163">
        <v>0</v>
      </c>
      <c r="AC8163" s="69" t="s">
        <v>1523</v>
      </c>
      <c r="AD8163" s="69" t="s">
        <v>1648</v>
      </c>
    </row>
    <row r="8164" spans="1:30" ht="15" customHeight="1" x14ac:dyDescent="0.3">
      <c r="A8164" s="29">
        <v>72</v>
      </c>
      <c r="B8164" s="29" t="s">
        <v>35</v>
      </c>
      <c r="C8164" t="s">
        <v>1279</v>
      </c>
      <c r="D8164" s="34" t="s">
        <v>245</v>
      </c>
      <c r="E8164" s="29">
        <v>2005</v>
      </c>
      <c r="F8164" t="s">
        <v>537</v>
      </c>
      <c r="G8164" t="s">
        <v>1286</v>
      </c>
      <c r="H8164" s="31" t="s">
        <v>1353</v>
      </c>
      <c r="I8164" s="39">
        <v>-6.7083333500000002</v>
      </c>
      <c r="J8164" s="40">
        <v>-35.116666666666603</v>
      </c>
      <c r="K8164">
        <v>33780000</v>
      </c>
      <c r="L8164" t="s">
        <v>67</v>
      </c>
      <c r="M8164" t="s">
        <v>1283</v>
      </c>
      <c r="N8164" s="41" t="s">
        <v>540</v>
      </c>
      <c r="O8164" s="12">
        <v>2002</v>
      </c>
      <c r="P8164" s="12">
        <v>5</v>
      </c>
      <c r="Q8164" s="12">
        <v>2002</v>
      </c>
      <c r="R8164" s="12">
        <v>12</v>
      </c>
      <c r="S8164" s="29">
        <v>8</v>
      </c>
      <c r="T8164" s="29">
        <v>8</v>
      </c>
      <c r="U8164" s="29">
        <v>6</v>
      </c>
      <c r="V8164" s="29" t="s">
        <v>53</v>
      </c>
      <c r="W8164" s="29">
        <v>480</v>
      </c>
      <c r="X8164" s="29">
        <v>1</v>
      </c>
      <c r="Y8164" t="s">
        <v>48</v>
      </c>
      <c r="Z8164" t="s">
        <v>55</v>
      </c>
      <c r="AA8164" t="s">
        <v>655</v>
      </c>
      <c r="AB8164">
        <v>1</v>
      </c>
      <c r="AC8164" s="69" t="s">
        <v>1523</v>
      </c>
      <c r="AD8164" s="69" t="s">
        <v>1648</v>
      </c>
    </row>
    <row r="8165" spans="1:30" ht="15" customHeight="1" x14ac:dyDescent="0.3">
      <c r="A8165" s="29">
        <v>72</v>
      </c>
      <c r="B8165" s="29" t="s">
        <v>35</v>
      </c>
      <c r="C8165" t="s">
        <v>1279</v>
      </c>
      <c r="D8165" s="34" t="s">
        <v>245</v>
      </c>
      <c r="E8165" s="29">
        <v>2005</v>
      </c>
      <c r="F8165" t="s">
        <v>537</v>
      </c>
      <c r="G8165" t="s">
        <v>1286</v>
      </c>
      <c r="H8165" s="31" t="s">
        <v>1353</v>
      </c>
      <c r="I8165" s="39">
        <v>-6.7083333500000002</v>
      </c>
      <c r="J8165" s="40">
        <v>-35.116666666666603</v>
      </c>
      <c r="K8165">
        <v>33780000</v>
      </c>
      <c r="L8165" t="s">
        <v>67</v>
      </c>
      <c r="M8165" t="s">
        <v>1283</v>
      </c>
      <c r="N8165" s="41" t="s">
        <v>540</v>
      </c>
      <c r="O8165" s="12">
        <v>2002</v>
      </c>
      <c r="P8165" s="12">
        <v>5</v>
      </c>
      <c r="Q8165" s="12">
        <v>2002</v>
      </c>
      <c r="R8165" s="12">
        <v>12</v>
      </c>
      <c r="S8165" s="29">
        <v>8</v>
      </c>
      <c r="T8165" s="29">
        <v>8</v>
      </c>
      <c r="U8165" s="29">
        <v>6</v>
      </c>
      <c r="V8165" s="29" t="s">
        <v>53</v>
      </c>
      <c r="W8165" s="29">
        <v>480</v>
      </c>
      <c r="X8165" s="29">
        <v>1</v>
      </c>
      <c r="Y8165" t="s">
        <v>48</v>
      </c>
      <c r="Z8165" t="s">
        <v>55</v>
      </c>
      <c r="AA8165" t="s">
        <v>258</v>
      </c>
      <c r="AB8165">
        <v>0</v>
      </c>
      <c r="AC8165" s="69" t="s">
        <v>1523</v>
      </c>
      <c r="AD8165" s="69" t="s">
        <v>1648</v>
      </c>
    </row>
    <row r="8166" spans="1:30" ht="15" customHeight="1" x14ac:dyDescent="0.3">
      <c r="A8166" s="29">
        <v>72</v>
      </c>
      <c r="B8166" s="29" t="s">
        <v>35</v>
      </c>
      <c r="C8166" t="s">
        <v>1279</v>
      </c>
      <c r="D8166" s="34" t="s">
        <v>245</v>
      </c>
      <c r="E8166" s="29">
        <v>2005</v>
      </c>
      <c r="F8166" t="s">
        <v>537</v>
      </c>
      <c r="G8166" t="s">
        <v>1286</v>
      </c>
      <c r="H8166" s="31" t="s">
        <v>1353</v>
      </c>
      <c r="I8166" s="39">
        <v>-6.7083333500000002</v>
      </c>
      <c r="J8166" s="40">
        <v>-35.116666666666603</v>
      </c>
      <c r="K8166">
        <v>33780000</v>
      </c>
      <c r="L8166" t="s">
        <v>67</v>
      </c>
      <c r="M8166" t="s">
        <v>1283</v>
      </c>
      <c r="N8166" s="41" t="s">
        <v>540</v>
      </c>
      <c r="O8166" s="12">
        <v>2002</v>
      </c>
      <c r="P8166" s="12">
        <v>5</v>
      </c>
      <c r="Q8166" s="12">
        <v>2002</v>
      </c>
      <c r="R8166" s="12">
        <v>12</v>
      </c>
      <c r="S8166" s="29">
        <v>8</v>
      </c>
      <c r="T8166" s="29">
        <v>8</v>
      </c>
      <c r="U8166" s="29">
        <v>6</v>
      </c>
      <c r="V8166" s="29" t="s">
        <v>53</v>
      </c>
      <c r="W8166" s="29">
        <v>480</v>
      </c>
      <c r="X8166" s="29">
        <v>1</v>
      </c>
      <c r="Y8166" t="s">
        <v>48</v>
      </c>
      <c r="Z8166" t="s">
        <v>55</v>
      </c>
      <c r="AA8166" t="s">
        <v>1074</v>
      </c>
      <c r="AB8166">
        <v>15</v>
      </c>
      <c r="AC8166" s="69" t="s">
        <v>1523</v>
      </c>
      <c r="AD8166" s="69" t="s">
        <v>1648</v>
      </c>
    </row>
    <row r="8167" spans="1:30" ht="15" customHeight="1" x14ac:dyDescent="0.3">
      <c r="A8167" s="29">
        <v>72</v>
      </c>
      <c r="B8167" s="29" t="s">
        <v>35</v>
      </c>
      <c r="C8167" t="s">
        <v>1279</v>
      </c>
      <c r="D8167" s="34" t="s">
        <v>245</v>
      </c>
      <c r="E8167" s="29">
        <v>2005</v>
      </c>
      <c r="F8167" t="s">
        <v>537</v>
      </c>
      <c r="G8167" t="s">
        <v>1286</v>
      </c>
      <c r="H8167" s="31" t="s">
        <v>1353</v>
      </c>
      <c r="I8167" s="39">
        <v>-6.7083333500000002</v>
      </c>
      <c r="J8167" s="40">
        <v>-35.116666666666603</v>
      </c>
      <c r="K8167">
        <v>33780000</v>
      </c>
      <c r="L8167" t="s">
        <v>67</v>
      </c>
      <c r="M8167" t="s">
        <v>1283</v>
      </c>
      <c r="N8167" s="41" t="s">
        <v>540</v>
      </c>
      <c r="O8167" s="12">
        <v>2002</v>
      </c>
      <c r="P8167" s="12">
        <v>5</v>
      </c>
      <c r="Q8167" s="12">
        <v>2002</v>
      </c>
      <c r="R8167" s="12">
        <v>12</v>
      </c>
      <c r="S8167" s="29">
        <v>8</v>
      </c>
      <c r="T8167" s="29">
        <v>8</v>
      </c>
      <c r="U8167" s="29">
        <v>6</v>
      </c>
      <c r="V8167" s="29" t="s">
        <v>53</v>
      </c>
      <c r="W8167" s="29">
        <v>480</v>
      </c>
      <c r="X8167" s="29">
        <v>1</v>
      </c>
      <c r="Y8167" t="s">
        <v>48</v>
      </c>
      <c r="Z8167" t="s">
        <v>83</v>
      </c>
      <c r="AA8167" t="s">
        <v>128</v>
      </c>
      <c r="AB8167">
        <v>0</v>
      </c>
      <c r="AC8167" s="69" t="s">
        <v>1523</v>
      </c>
      <c r="AD8167" s="69" t="s">
        <v>1648</v>
      </c>
    </row>
    <row r="8168" spans="1:30" ht="15" customHeight="1" x14ac:dyDescent="0.3">
      <c r="A8168" s="29">
        <v>72</v>
      </c>
      <c r="B8168" s="29" t="s">
        <v>35</v>
      </c>
      <c r="C8168" t="s">
        <v>1279</v>
      </c>
      <c r="D8168" s="34" t="s">
        <v>245</v>
      </c>
      <c r="E8168" s="29">
        <v>2005</v>
      </c>
      <c r="F8168" t="s">
        <v>537</v>
      </c>
      <c r="G8168" t="s">
        <v>1286</v>
      </c>
      <c r="H8168" s="31" t="s">
        <v>1353</v>
      </c>
      <c r="I8168" s="39">
        <v>-6.7083333500000002</v>
      </c>
      <c r="J8168" s="40">
        <v>-35.116666666666603</v>
      </c>
      <c r="K8168">
        <v>33780000</v>
      </c>
      <c r="L8168" t="s">
        <v>67</v>
      </c>
      <c r="M8168" t="s">
        <v>1283</v>
      </c>
      <c r="N8168" s="41" t="s">
        <v>540</v>
      </c>
      <c r="O8168" s="12">
        <v>2002</v>
      </c>
      <c r="P8168" s="12">
        <v>5</v>
      </c>
      <c r="Q8168" s="12">
        <v>2002</v>
      </c>
      <c r="R8168" s="12">
        <v>12</v>
      </c>
      <c r="S8168" s="29">
        <v>8</v>
      </c>
      <c r="T8168" s="29">
        <v>8</v>
      </c>
      <c r="U8168" s="29">
        <v>6</v>
      </c>
      <c r="V8168" s="29" t="s">
        <v>53</v>
      </c>
      <c r="W8168" s="29">
        <v>480</v>
      </c>
      <c r="X8168" s="29">
        <v>1</v>
      </c>
      <c r="Y8168" t="s">
        <v>48</v>
      </c>
      <c r="Z8168" t="s">
        <v>83</v>
      </c>
      <c r="AA8168" t="s">
        <v>84</v>
      </c>
      <c r="AB8168">
        <v>3</v>
      </c>
      <c r="AC8168" s="69" t="s">
        <v>1523</v>
      </c>
      <c r="AD8168" s="69" t="s">
        <v>1648</v>
      </c>
    </row>
    <row r="8169" spans="1:30" ht="15" customHeight="1" x14ac:dyDescent="0.3">
      <c r="A8169" s="29">
        <v>72</v>
      </c>
      <c r="B8169" s="29" t="s">
        <v>35</v>
      </c>
      <c r="C8169" t="s">
        <v>1279</v>
      </c>
      <c r="D8169" s="34" t="s">
        <v>245</v>
      </c>
      <c r="E8169" s="29">
        <v>2005</v>
      </c>
      <c r="F8169" t="s">
        <v>537</v>
      </c>
      <c r="G8169" t="s">
        <v>1286</v>
      </c>
      <c r="H8169" s="31" t="s">
        <v>1353</v>
      </c>
      <c r="I8169" s="39">
        <v>-6.7083333500000002</v>
      </c>
      <c r="J8169" s="40">
        <v>-35.116666666666603</v>
      </c>
      <c r="K8169">
        <v>33780000</v>
      </c>
      <c r="L8169" t="s">
        <v>67</v>
      </c>
      <c r="M8169" t="s">
        <v>1283</v>
      </c>
      <c r="N8169" s="41" t="s">
        <v>540</v>
      </c>
      <c r="O8169" s="12">
        <v>2002</v>
      </c>
      <c r="P8169" s="12">
        <v>5</v>
      </c>
      <c r="Q8169" s="12">
        <v>2002</v>
      </c>
      <c r="R8169" s="12">
        <v>12</v>
      </c>
      <c r="S8169" s="29">
        <v>8</v>
      </c>
      <c r="T8169" s="29">
        <v>8</v>
      </c>
      <c r="U8169" s="29">
        <v>6</v>
      </c>
      <c r="V8169" s="29" t="s">
        <v>53</v>
      </c>
      <c r="W8169" s="29">
        <v>480</v>
      </c>
      <c r="X8169" s="29">
        <v>1</v>
      </c>
      <c r="Y8169" t="s">
        <v>48</v>
      </c>
      <c r="Z8169" t="s">
        <v>83</v>
      </c>
      <c r="AA8169" t="s">
        <v>663</v>
      </c>
      <c r="AB8169">
        <v>0</v>
      </c>
      <c r="AC8169" s="69" t="s">
        <v>1523</v>
      </c>
      <c r="AD8169" s="69" t="s">
        <v>1648</v>
      </c>
    </row>
    <row r="8170" spans="1:30" ht="15" customHeight="1" x14ac:dyDescent="0.3">
      <c r="A8170" s="29">
        <v>72</v>
      </c>
      <c r="B8170" s="29" t="s">
        <v>35</v>
      </c>
      <c r="C8170" t="s">
        <v>1279</v>
      </c>
      <c r="D8170" s="34" t="s">
        <v>245</v>
      </c>
      <c r="E8170" s="29">
        <v>2005</v>
      </c>
      <c r="F8170" t="s">
        <v>537</v>
      </c>
      <c r="G8170" t="s">
        <v>1286</v>
      </c>
      <c r="H8170" s="31" t="s">
        <v>1353</v>
      </c>
      <c r="I8170" s="39">
        <v>-6.7083333500000002</v>
      </c>
      <c r="J8170" s="40">
        <v>-35.116666666666603</v>
      </c>
      <c r="K8170">
        <v>33780000</v>
      </c>
      <c r="L8170" t="s">
        <v>67</v>
      </c>
      <c r="M8170" t="s">
        <v>1283</v>
      </c>
      <c r="N8170" s="41" t="s">
        <v>540</v>
      </c>
      <c r="O8170" s="12">
        <v>2002</v>
      </c>
      <c r="P8170" s="12">
        <v>5</v>
      </c>
      <c r="Q8170" s="12">
        <v>2002</v>
      </c>
      <c r="R8170" s="12">
        <v>12</v>
      </c>
      <c r="S8170" s="29">
        <v>8</v>
      </c>
      <c r="T8170" s="29">
        <v>8</v>
      </c>
      <c r="U8170" s="29">
        <v>6</v>
      </c>
      <c r="V8170" s="29" t="s">
        <v>53</v>
      </c>
      <c r="W8170" s="29">
        <v>480</v>
      </c>
      <c r="X8170" s="29">
        <v>1</v>
      </c>
      <c r="Y8170" t="s">
        <v>48</v>
      </c>
      <c r="Z8170" t="s">
        <v>83</v>
      </c>
      <c r="AA8170" t="s">
        <v>87</v>
      </c>
      <c r="AB8170">
        <v>64</v>
      </c>
      <c r="AC8170" s="69" t="s">
        <v>1523</v>
      </c>
      <c r="AD8170" s="69" t="s">
        <v>1648</v>
      </c>
    </row>
    <row r="8171" spans="1:30" ht="15" customHeight="1" x14ac:dyDescent="0.3">
      <c r="A8171" s="29">
        <v>72</v>
      </c>
      <c r="B8171" s="29" t="s">
        <v>35</v>
      </c>
      <c r="C8171" t="s">
        <v>1279</v>
      </c>
      <c r="D8171" s="34" t="s">
        <v>245</v>
      </c>
      <c r="E8171" s="29">
        <v>2005</v>
      </c>
      <c r="F8171" t="s">
        <v>537</v>
      </c>
      <c r="G8171" t="s">
        <v>1286</v>
      </c>
      <c r="H8171" s="31" t="s">
        <v>1353</v>
      </c>
      <c r="I8171" s="39">
        <v>-6.7083333500000002</v>
      </c>
      <c r="J8171" s="40">
        <v>-35.116666666666603</v>
      </c>
      <c r="K8171">
        <v>33780000</v>
      </c>
      <c r="L8171" t="s">
        <v>67</v>
      </c>
      <c r="M8171" t="s">
        <v>1283</v>
      </c>
      <c r="N8171" s="41" t="s">
        <v>540</v>
      </c>
      <c r="O8171" s="12">
        <v>2002</v>
      </c>
      <c r="P8171" s="12">
        <v>5</v>
      </c>
      <c r="Q8171" s="12">
        <v>2002</v>
      </c>
      <c r="R8171" s="12">
        <v>12</v>
      </c>
      <c r="S8171" s="29">
        <v>8</v>
      </c>
      <c r="T8171" s="29">
        <v>8</v>
      </c>
      <c r="U8171" s="29">
        <v>6</v>
      </c>
      <c r="V8171" s="29" t="s">
        <v>53</v>
      </c>
      <c r="W8171" s="29">
        <v>480</v>
      </c>
      <c r="X8171" s="29">
        <v>1</v>
      </c>
      <c r="Y8171" t="s">
        <v>48</v>
      </c>
      <c r="Z8171" t="s">
        <v>90</v>
      </c>
      <c r="AA8171" t="s">
        <v>666</v>
      </c>
      <c r="AB8171">
        <v>0</v>
      </c>
      <c r="AC8171" s="69" t="s">
        <v>1523</v>
      </c>
      <c r="AD8171" s="69" t="s">
        <v>1648</v>
      </c>
    </row>
    <row r="8172" spans="1:30" ht="15" customHeight="1" x14ac:dyDescent="0.3">
      <c r="A8172" s="29">
        <v>72</v>
      </c>
      <c r="B8172" s="29" t="s">
        <v>35</v>
      </c>
      <c r="C8172" t="s">
        <v>1279</v>
      </c>
      <c r="D8172" s="34" t="s">
        <v>245</v>
      </c>
      <c r="E8172" s="29">
        <v>2005</v>
      </c>
      <c r="F8172" t="s">
        <v>537</v>
      </c>
      <c r="G8172" t="s">
        <v>1286</v>
      </c>
      <c r="H8172" s="31" t="s">
        <v>1353</v>
      </c>
      <c r="I8172" s="39">
        <v>-6.7083333500000002</v>
      </c>
      <c r="J8172" s="40">
        <v>-35.116666666666603</v>
      </c>
      <c r="K8172">
        <v>33780000</v>
      </c>
      <c r="L8172" t="s">
        <v>67</v>
      </c>
      <c r="M8172" t="s">
        <v>1283</v>
      </c>
      <c r="N8172" s="41" t="s">
        <v>540</v>
      </c>
      <c r="O8172" s="12">
        <v>2002</v>
      </c>
      <c r="P8172" s="12">
        <v>5</v>
      </c>
      <c r="Q8172" s="12">
        <v>2002</v>
      </c>
      <c r="R8172" s="12">
        <v>12</v>
      </c>
      <c r="S8172" s="29">
        <v>8</v>
      </c>
      <c r="T8172" s="29">
        <v>8</v>
      </c>
      <c r="U8172" s="29">
        <v>6</v>
      </c>
      <c r="V8172" s="29" t="s">
        <v>53</v>
      </c>
      <c r="W8172" s="29">
        <v>480</v>
      </c>
      <c r="X8172" s="29">
        <v>1</v>
      </c>
      <c r="Y8172" t="s">
        <v>48</v>
      </c>
      <c r="Z8172" t="s">
        <v>90</v>
      </c>
      <c r="AA8172" t="s">
        <v>91</v>
      </c>
      <c r="AB8172">
        <v>1</v>
      </c>
      <c r="AC8172" s="69" t="s">
        <v>1523</v>
      </c>
      <c r="AD8172" s="69" t="s">
        <v>1648</v>
      </c>
    </row>
    <row r="8173" spans="1:30" ht="15" customHeight="1" x14ac:dyDescent="0.3">
      <c r="A8173" s="29">
        <v>73</v>
      </c>
      <c r="B8173" s="32" t="s">
        <v>35</v>
      </c>
      <c r="C8173" t="s">
        <v>1287</v>
      </c>
      <c r="D8173" s="34" t="s">
        <v>1288</v>
      </c>
      <c r="E8173" s="29">
        <v>2011</v>
      </c>
      <c r="F8173" s="29" t="s">
        <v>1289</v>
      </c>
      <c r="G8173" s="29" t="s">
        <v>1290</v>
      </c>
      <c r="H8173" s="31" t="s">
        <v>1280</v>
      </c>
      <c r="I8173" s="39">
        <v>-4.2633333000000002</v>
      </c>
      <c r="J8173" s="40">
        <v>-38.933055555555498</v>
      </c>
      <c r="K8173" s="5" t="s">
        <v>109</v>
      </c>
      <c r="L8173" t="s">
        <v>67</v>
      </c>
      <c r="M8173" t="s">
        <v>1218</v>
      </c>
      <c r="N8173" s="41" t="s">
        <v>1292</v>
      </c>
      <c r="O8173">
        <v>2009</v>
      </c>
      <c r="P8173">
        <v>11</v>
      </c>
      <c r="Q8173">
        <v>2010</v>
      </c>
      <c r="R8173" s="41">
        <v>11</v>
      </c>
      <c r="S8173" s="29">
        <v>13</v>
      </c>
      <c r="T8173" s="29">
        <v>13</v>
      </c>
      <c r="U8173" s="29">
        <v>3</v>
      </c>
      <c r="V8173" t="s">
        <v>33</v>
      </c>
      <c r="W8173" s="29">
        <v>480</v>
      </c>
      <c r="X8173" s="52">
        <v>1</v>
      </c>
      <c r="Y8173" t="s">
        <v>1070</v>
      </c>
      <c r="Z8173" t="s">
        <v>83</v>
      </c>
      <c r="AA8173" t="s">
        <v>87</v>
      </c>
      <c r="AB8173">
        <v>117</v>
      </c>
      <c r="AC8173" s="29" t="s">
        <v>1524</v>
      </c>
      <c r="AD8173" s="29" t="s">
        <v>1524</v>
      </c>
    </row>
    <row r="8174" spans="1:30" ht="15" customHeight="1" x14ac:dyDescent="0.3">
      <c r="A8174" s="29">
        <v>73</v>
      </c>
      <c r="B8174" s="29" t="s">
        <v>35</v>
      </c>
      <c r="C8174" t="s">
        <v>1287</v>
      </c>
      <c r="D8174" s="34" t="s">
        <v>1288</v>
      </c>
      <c r="E8174" s="29">
        <v>2011</v>
      </c>
      <c r="F8174" s="29" t="s">
        <v>1289</v>
      </c>
      <c r="G8174" s="29" t="s">
        <v>1290</v>
      </c>
      <c r="H8174" s="31" t="s">
        <v>1280</v>
      </c>
      <c r="I8174" s="39">
        <v>-4.2633333000000002</v>
      </c>
      <c r="J8174" s="40">
        <v>-38.933055555555498</v>
      </c>
      <c r="K8174" s="5" t="s">
        <v>109</v>
      </c>
      <c r="L8174" t="s">
        <v>1254</v>
      </c>
      <c r="M8174" t="s">
        <v>1218</v>
      </c>
      <c r="N8174" s="41" t="s">
        <v>1292</v>
      </c>
      <c r="O8174" s="12">
        <v>2009</v>
      </c>
      <c r="P8174" s="12">
        <v>11</v>
      </c>
      <c r="Q8174" s="12">
        <v>2010</v>
      </c>
      <c r="R8174" s="12">
        <v>11</v>
      </c>
      <c r="S8174" s="29">
        <v>13</v>
      </c>
      <c r="T8174" s="29">
        <v>13</v>
      </c>
      <c r="U8174" s="29">
        <v>3</v>
      </c>
      <c r="V8174" t="s">
        <v>33</v>
      </c>
      <c r="W8174" s="29">
        <v>480</v>
      </c>
      <c r="X8174" s="29">
        <v>1</v>
      </c>
      <c r="Y8174" t="s">
        <v>1070</v>
      </c>
      <c r="Z8174" t="s">
        <v>83</v>
      </c>
      <c r="AA8174" t="s">
        <v>128</v>
      </c>
      <c r="AB8174">
        <v>22</v>
      </c>
      <c r="AC8174" s="29" t="s">
        <v>1524</v>
      </c>
      <c r="AD8174" s="29" t="s">
        <v>1524</v>
      </c>
    </row>
    <row r="8175" spans="1:30" ht="15" customHeight="1" x14ac:dyDescent="0.3">
      <c r="A8175" s="29">
        <v>73</v>
      </c>
      <c r="B8175" s="29" t="s">
        <v>35</v>
      </c>
      <c r="C8175" t="s">
        <v>1287</v>
      </c>
      <c r="D8175" s="34" t="s">
        <v>1288</v>
      </c>
      <c r="E8175" s="29">
        <v>2011</v>
      </c>
      <c r="F8175" s="29" t="s">
        <v>1289</v>
      </c>
      <c r="G8175" s="29" t="s">
        <v>1290</v>
      </c>
      <c r="H8175" s="31" t="s">
        <v>1280</v>
      </c>
      <c r="I8175" s="39">
        <v>-4.2633333000000002</v>
      </c>
      <c r="J8175" s="40">
        <v>-38.933055555555498</v>
      </c>
      <c r="K8175" s="5" t="s">
        <v>109</v>
      </c>
      <c r="L8175" t="s">
        <v>1254</v>
      </c>
      <c r="M8175" t="s">
        <v>1218</v>
      </c>
      <c r="N8175" s="41" t="s">
        <v>1292</v>
      </c>
      <c r="O8175" s="12">
        <v>2009</v>
      </c>
      <c r="P8175" s="12">
        <v>11</v>
      </c>
      <c r="Q8175" s="12">
        <v>2010</v>
      </c>
      <c r="R8175" s="12">
        <v>11</v>
      </c>
      <c r="S8175" s="29">
        <v>13</v>
      </c>
      <c r="T8175" s="29">
        <v>13</v>
      </c>
      <c r="U8175" s="29">
        <v>3</v>
      </c>
      <c r="V8175" t="s">
        <v>33</v>
      </c>
      <c r="W8175" s="29">
        <v>480</v>
      </c>
      <c r="X8175" s="29">
        <v>1</v>
      </c>
      <c r="Y8175" t="s">
        <v>1070</v>
      </c>
      <c r="Z8175" t="s">
        <v>55</v>
      </c>
      <c r="AA8175" t="s">
        <v>249</v>
      </c>
      <c r="AB8175">
        <v>26</v>
      </c>
      <c r="AC8175" s="29" t="s">
        <v>1524</v>
      </c>
      <c r="AD8175" s="29" t="s">
        <v>1524</v>
      </c>
    </row>
    <row r="8176" spans="1:30" ht="15" customHeight="1" x14ac:dyDescent="0.3">
      <c r="A8176" s="29">
        <v>73</v>
      </c>
      <c r="B8176" s="29" t="s">
        <v>35</v>
      </c>
      <c r="C8176" t="s">
        <v>1287</v>
      </c>
      <c r="D8176" s="34" t="s">
        <v>1288</v>
      </c>
      <c r="E8176" s="29">
        <v>2011</v>
      </c>
      <c r="F8176" s="29" t="s">
        <v>1289</v>
      </c>
      <c r="G8176" s="29" t="s">
        <v>1290</v>
      </c>
      <c r="H8176" s="31" t="s">
        <v>1280</v>
      </c>
      <c r="I8176" s="39">
        <v>-4.2633333000000002</v>
      </c>
      <c r="J8176" s="40">
        <v>-38.933055555555498</v>
      </c>
      <c r="K8176" s="5" t="s">
        <v>109</v>
      </c>
      <c r="L8176" t="s">
        <v>1254</v>
      </c>
      <c r="M8176" t="s">
        <v>1218</v>
      </c>
      <c r="N8176" s="41" t="s">
        <v>1292</v>
      </c>
      <c r="O8176" s="12">
        <v>2009</v>
      </c>
      <c r="P8176" s="12">
        <v>11</v>
      </c>
      <c r="Q8176" s="12">
        <v>2010</v>
      </c>
      <c r="R8176" s="12">
        <v>11</v>
      </c>
      <c r="S8176" s="29">
        <v>13</v>
      </c>
      <c r="T8176" s="29">
        <v>13</v>
      </c>
      <c r="U8176" s="29">
        <v>3</v>
      </c>
      <c r="V8176" t="s">
        <v>33</v>
      </c>
      <c r="W8176" s="29">
        <v>480</v>
      </c>
      <c r="X8176" s="29">
        <v>1</v>
      </c>
      <c r="Y8176" t="s">
        <v>1070</v>
      </c>
      <c r="Z8176" t="s">
        <v>55</v>
      </c>
      <c r="AA8176" t="s">
        <v>62</v>
      </c>
      <c r="AB8176">
        <v>22</v>
      </c>
      <c r="AC8176" s="29" t="s">
        <v>1524</v>
      </c>
      <c r="AD8176" s="29" t="s">
        <v>1524</v>
      </c>
    </row>
    <row r="8177" spans="1:30" ht="15" customHeight="1" x14ac:dyDescent="0.3">
      <c r="A8177" s="29">
        <v>73</v>
      </c>
      <c r="B8177" s="29" t="s">
        <v>35</v>
      </c>
      <c r="C8177" t="s">
        <v>1287</v>
      </c>
      <c r="D8177" s="34" t="s">
        <v>1288</v>
      </c>
      <c r="E8177" s="29">
        <v>2011</v>
      </c>
      <c r="F8177" s="29" t="s">
        <v>1289</v>
      </c>
      <c r="G8177" s="29" t="s">
        <v>1290</v>
      </c>
      <c r="H8177" s="31" t="s">
        <v>1280</v>
      </c>
      <c r="I8177" s="39">
        <v>-4.2633333000000002</v>
      </c>
      <c r="J8177" s="40">
        <v>-38.933055555555498</v>
      </c>
      <c r="K8177" s="5" t="s">
        <v>109</v>
      </c>
      <c r="L8177" t="s">
        <v>1254</v>
      </c>
      <c r="M8177" t="s">
        <v>1218</v>
      </c>
      <c r="N8177" s="41" t="s">
        <v>1292</v>
      </c>
      <c r="O8177" s="12">
        <v>2009</v>
      </c>
      <c r="P8177" s="12">
        <v>11</v>
      </c>
      <c r="Q8177" s="12">
        <v>2010</v>
      </c>
      <c r="R8177" s="12">
        <v>11</v>
      </c>
      <c r="S8177" s="29">
        <v>13</v>
      </c>
      <c r="T8177" s="29">
        <v>13</v>
      </c>
      <c r="U8177" s="29">
        <v>3</v>
      </c>
      <c r="V8177" t="s">
        <v>33</v>
      </c>
      <c r="W8177" s="29">
        <v>480</v>
      </c>
      <c r="X8177" s="29">
        <v>1</v>
      </c>
      <c r="Y8177" t="s">
        <v>1070</v>
      </c>
      <c r="Z8177" t="s">
        <v>55</v>
      </c>
      <c r="AA8177" t="s">
        <v>1293</v>
      </c>
      <c r="AB8177">
        <v>12</v>
      </c>
      <c r="AC8177" s="29" t="s">
        <v>1524</v>
      </c>
      <c r="AD8177" s="29" t="s">
        <v>1524</v>
      </c>
    </row>
    <row r="8178" spans="1:30" ht="15" customHeight="1" x14ac:dyDescent="0.3">
      <c r="A8178" s="29">
        <v>73</v>
      </c>
      <c r="B8178" s="29" t="s">
        <v>35</v>
      </c>
      <c r="C8178" t="s">
        <v>1287</v>
      </c>
      <c r="D8178" s="34" t="s">
        <v>1288</v>
      </c>
      <c r="E8178" s="29">
        <v>2011</v>
      </c>
      <c r="F8178" s="29" t="s">
        <v>1289</v>
      </c>
      <c r="G8178" s="29" t="s">
        <v>1290</v>
      </c>
      <c r="H8178" s="31" t="s">
        <v>1280</v>
      </c>
      <c r="I8178" s="39">
        <v>-4.2633333000000002</v>
      </c>
      <c r="J8178" s="40">
        <v>-38.933055555555498</v>
      </c>
      <c r="K8178" s="5" t="s">
        <v>109</v>
      </c>
      <c r="L8178" t="s">
        <v>1254</v>
      </c>
      <c r="M8178" t="s">
        <v>1218</v>
      </c>
      <c r="N8178" s="41" t="s">
        <v>1292</v>
      </c>
      <c r="O8178" s="12">
        <v>2009</v>
      </c>
      <c r="P8178" s="12">
        <v>11</v>
      </c>
      <c r="Q8178" s="12">
        <v>2010</v>
      </c>
      <c r="R8178" s="12">
        <v>11</v>
      </c>
      <c r="S8178" s="29">
        <v>13</v>
      </c>
      <c r="T8178" s="29">
        <v>13</v>
      </c>
      <c r="U8178" s="29">
        <v>3</v>
      </c>
      <c r="V8178" t="s">
        <v>33</v>
      </c>
      <c r="W8178" s="29">
        <v>480</v>
      </c>
      <c r="X8178" s="29">
        <v>1</v>
      </c>
      <c r="Y8178" t="s">
        <v>1070</v>
      </c>
      <c r="Z8178" t="s">
        <v>55</v>
      </c>
      <c r="AA8178" t="s">
        <v>70</v>
      </c>
      <c r="AB8178">
        <v>4</v>
      </c>
      <c r="AC8178" s="29" t="s">
        <v>1524</v>
      </c>
      <c r="AD8178" s="29" t="s">
        <v>1524</v>
      </c>
    </row>
    <row r="8179" spans="1:30" ht="15" customHeight="1" x14ac:dyDescent="0.3">
      <c r="A8179" s="29">
        <v>73</v>
      </c>
      <c r="B8179" s="29" t="s">
        <v>35</v>
      </c>
      <c r="C8179" t="s">
        <v>1287</v>
      </c>
      <c r="D8179" s="34" t="s">
        <v>1288</v>
      </c>
      <c r="E8179" s="29">
        <v>2011</v>
      </c>
      <c r="F8179" s="29" t="s">
        <v>1289</v>
      </c>
      <c r="G8179" s="29" t="s">
        <v>1290</v>
      </c>
      <c r="H8179" s="31" t="s">
        <v>1280</v>
      </c>
      <c r="I8179" s="39">
        <v>-4.2633333000000002</v>
      </c>
      <c r="J8179" s="40">
        <v>-38.933055555555498</v>
      </c>
      <c r="K8179" s="5" t="s">
        <v>109</v>
      </c>
      <c r="L8179" t="s">
        <v>1254</v>
      </c>
      <c r="M8179" t="s">
        <v>1218</v>
      </c>
      <c r="N8179" s="41" t="s">
        <v>1292</v>
      </c>
      <c r="O8179" s="12">
        <v>2009</v>
      </c>
      <c r="P8179" s="12">
        <v>11</v>
      </c>
      <c r="Q8179" s="12">
        <v>2010</v>
      </c>
      <c r="R8179" s="12">
        <v>11</v>
      </c>
      <c r="S8179" s="29">
        <v>13</v>
      </c>
      <c r="T8179" s="29">
        <v>13</v>
      </c>
      <c r="U8179" s="29">
        <v>3</v>
      </c>
      <c r="V8179" t="s">
        <v>33</v>
      </c>
      <c r="W8179" s="29">
        <v>480</v>
      </c>
      <c r="X8179" s="29">
        <v>1</v>
      </c>
      <c r="Y8179" t="s">
        <v>1070</v>
      </c>
      <c r="Z8179" t="s">
        <v>55</v>
      </c>
      <c r="AA8179" t="s">
        <v>1294</v>
      </c>
      <c r="AB8179">
        <v>0</v>
      </c>
      <c r="AC8179" s="29" t="s">
        <v>1524</v>
      </c>
      <c r="AD8179" s="29" t="s">
        <v>1524</v>
      </c>
    </row>
    <row r="8180" spans="1:30" ht="15" customHeight="1" x14ac:dyDescent="0.3">
      <c r="A8180" s="29">
        <v>73</v>
      </c>
      <c r="B8180" s="29" t="s">
        <v>35</v>
      </c>
      <c r="C8180" t="s">
        <v>1287</v>
      </c>
      <c r="D8180" s="34" t="s">
        <v>1288</v>
      </c>
      <c r="E8180" s="29">
        <v>2011</v>
      </c>
      <c r="F8180" s="29" t="s">
        <v>1289</v>
      </c>
      <c r="G8180" s="29" t="s">
        <v>1290</v>
      </c>
      <c r="H8180" s="31" t="s">
        <v>1280</v>
      </c>
      <c r="I8180" s="39">
        <v>-4.2633333000000002</v>
      </c>
      <c r="J8180" s="40">
        <v>-38.933055555555498</v>
      </c>
      <c r="K8180" s="5" t="s">
        <v>109</v>
      </c>
      <c r="L8180" t="s">
        <v>1254</v>
      </c>
      <c r="M8180" t="s">
        <v>1218</v>
      </c>
      <c r="N8180" s="41" t="s">
        <v>1292</v>
      </c>
      <c r="O8180" s="12">
        <v>2009</v>
      </c>
      <c r="P8180" s="12">
        <v>11</v>
      </c>
      <c r="Q8180" s="12">
        <v>2010</v>
      </c>
      <c r="R8180" s="12">
        <v>11</v>
      </c>
      <c r="S8180" s="29">
        <v>13</v>
      </c>
      <c r="T8180" s="29">
        <v>13</v>
      </c>
      <c r="U8180" s="29">
        <v>3</v>
      </c>
      <c r="V8180" t="s">
        <v>33</v>
      </c>
      <c r="W8180" s="29">
        <v>480</v>
      </c>
      <c r="X8180" s="29">
        <v>1</v>
      </c>
      <c r="Y8180" t="s">
        <v>1070</v>
      </c>
      <c r="Z8180" t="s">
        <v>49</v>
      </c>
      <c r="AA8180" t="s">
        <v>235</v>
      </c>
      <c r="AB8180">
        <v>0</v>
      </c>
      <c r="AC8180" s="29" t="s">
        <v>1524</v>
      </c>
      <c r="AD8180" s="29" t="s">
        <v>1524</v>
      </c>
    </row>
    <row r="8181" spans="1:30" ht="15" customHeight="1" x14ac:dyDescent="0.3">
      <c r="A8181" s="29">
        <v>73</v>
      </c>
      <c r="B8181" s="29" t="s">
        <v>35</v>
      </c>
      <c r="C8181" t="s">
        <v>1287</v>
      </c>
      <c r="D8181" s="34" t="s">
        <v>1288</v>
      </c>
      <c r="E8181" s="29">
        <v>2011</v>
      </c>
      <c r="F8181" s="29" t="s">
        <v>1289</v>
      </c>
      <c r="G8181" s="29" t="s">
        <v>1290</v>
      </c>
      <c r="H8181" s="31" t="s">
        <v>1280</v>
      </c>
      <c r="I8181" s="39">
        <v>-4.2633333000000002</v>
      </c>
      <c r="J8181" s="40">
        <v>-38.933055555555498</v>
      </c>
      <c r="K8181" s="5" t="s">
        <v>109</v>
      </c>
      <c r="L8181" t="s">
        <v>1254</v>
      </c>
      <c r="M8181" t="s">
        <v>1218</v>
      </c>
      <c r="N8181" s="41" t="s">
        <v>1292</v>
      </c>
      <c r="O8181" s="12">
        <v>2009</v>
      </c>
      <c r="P8181" s="12">
        <v>11</v>
      </c>
      <c r="Q8181" s="12">
        <v>2010</v>
      </c>
      <c r="R8181" s="12">
        <v>11</v>
      </c>
      <c r="S8181" s="29">
        <v>13</v>
      </c>
      <c r="T8181" s="29">
        <v>13</v>
      </c>
      <c r="U8181" s="29">
        <v>3</v>
      </c>
      <c r="V8181" t="s">
        <v>33</v>
      </c>
      <c r="W8181" s="29">
        <v>480</v>
      </c>
      <c r="X8181" s="29">
        <v>1</v>
      </c>
      <c r="Y8181" t="s">
        <v>603</v>
      </c>
      <c r="Z8181" t="s">
        <v>83</v>
      </c>
      <c r="AA8181" t="s">
        <v>87</v>
      </c>
      <c r="AB8181">
        <v>1</v>
      </c>
      <c r="AC8181" s="29" t="s">
        <v>1524</v>
      </c>
      <c r="AD8181" s="29" t="s">
        <v>1524</v>
      </c>
    </row>
    <row r="8182" spans="1:30" ht="15" customHeight="1" x14ac:dyDescent="0.3">
      <c r="A8182" s="29">
        <v>73</v>
      </c>
      <c r="B8182" s="29" t="s">
        <v>35</v>
      </c>
      <c r="C8182" t="s">
        <v>1287</v>
      </c>
      <c r="D8182" s="34" t="s">
        <v>1288</v>
      </c>
      <c r="E8182" s="29">
        <v>2011</v>
      </c>
      <c r="F8182" s="29" t="s">
        <v>1289</v>
      </c>
      <c r="G8182" s="29" t="s">
        <v>1290</v>
      </c>
      <c r="H8182" s="31" t="s">
        <v>1280</v>
      </c>
      <c r="I8182" s="39">
        <v>-4.2633333000000002</v>
      </c>
      <c r="J8182" s="40">
        <v>-38.933055555555498</v>
      </c>
      <c r="K8182" s="5" t="s">
        <v>109</v>
      </c>
      <c r="L8182" t="s">
        <v>1254</v>
      </c>
      <c r="M8182" t="s">
        <v>1218</v>
      </c>
      <c r="N8182" s="41" t="s">
        <v>1292</v>
      </c>
      <c r="O8182" s="12">
        <v>2009</v>
      </c>
      <c r="P8182" s="12">
        <v>11</v>
      </c>
      <c r="Q8182" s="12">
        <v>2010</v>
      </c>
      <c r="R8182" s="12">
        <v>11</v>
      </c>
      <c r="S8182" s="29">
        <v>13</v>
      </c>
      <c r="T8182" s="29">
        <v>13</v>
      </c>
      <c r="U8182" s="29">
        <v>3</v>
      </c>
      <c r="V8182" t="s">
        <v>33</v>
      </c>
      <c r="W8182" s="29">
        <v>480</v>
      </c>
      <c r="X8182" s="29">
        <v>1</v>
      </c>
      <c r="Y8182" t="s">
        <v>603</v>
      </c>
      <c r="Z8182" t="s">
        <v>83</v>
      </c>
      <c r="AA8182" t="s">
        <v>128</v>
      </c>
      <c r="AB8182">
        <v>48</v>
      </c>
      <c r="AC8182" s="29" t="s">
        <v>1524</v>
      </c>
      <c r="AD8182" s="29" t="s">
        <v>1524</v>
      </c>
    </row>
    <row r="8183" spans="1:30" ht="15" customHeight="1" x14ac:dyDescent="0.3">
      <c r="A8183" s="29">
        <v>73</v>
      </c>
      <c r="B8183" s="29" t="s">
        <v>35</v>
      </c>
      <c r="C8183" t="s">
        <v>1287</v>
      </c>
      <c r="D8183" s="34" t="s">
        <v>1288</v>
      </c>
      <c r="E8183" s="29">
        <v>2011</v>
      </c>
      <c r="F8183" s="29" t="s">
        <v>1289</v>
      </c>
      <c r="G8183" s="29" t="s">
        <v>1290</v>
      </c>
      <c r="H8183" s="31" t="s">
        <v>1280</v>
      </c>
      <c r="I8183" s="39">
        <v>-4.2633333000000002</v>
      </c>
      <c r="J8183" s="40">
        <v>-38.933055555555498</v>
      </c>
      <c r="K8183" s="5" t="s">
        <v>109</v>
      </c>
      <c r="L8183" t="s">
        <v>1254</v>
      </c>
      <c r="M8183" t="s">
        <v>1218</v>
      </c>
      <c r="N8183" s="41" t="s">
        <v>1292</v>
      </c>
      <c r="O8183" s="12">
        <v>2009</v>
      </c>
      <c r="P8183" s="12">
        <v>11</v>
      </c>
      <c r="Q8183" s="12">
        <v>2010</v>
      </c>
      <c r="R8183" s="12">
        <v>11</v>
      </c>
      <c r="S8183" s="29">
        <v>13</v>
      </c>
      <c r="T8183" s="29">
        <v>13</v>
      </c>
      <c r="U8183" s="29">
        <v>3</v>
      </c>
      <c r="V8183" t="s">
        <v>33</v>
      </c>
      <c r="W8183" s="29">
        <v>480</v>
      </c>
      <c r="X8183" s="29">
        <v>1</v>
      </c>
      <c r="Y8183" t="s">
        <v>603</v>
      </c>
      <c r="Z8183" t="s">
        <v>55</v>
      </c>
      <c r="AA8183" t="s">
        <v>249</v>
      </c>
      <c r="AB8183">
        <v>0</v>
      </c>
      <c r="AC8183" s="29" t="s">
        <v>1524</v>
      </c>
      <c r="AD8183" s="29" t="s">
        <v>1524</v>
      </c>
    </row>
    <row r="8184" spans="1:30" ht="15" customHeight="1" x14ac:dyDescent="0.3">
      <c r="A8184" s="29">
        <v>73</v>
      </c>
      <c r="B8184" s="29" t="s">
        <v>35</v>
      </c>
      <c r="C8184" t="s">
        <v>1287</v>
      </c>
      <c r="D8184" s="34" t="s">
        <v>1288</v>
      </c>
      <c r="E8184" s="29">
        <v>2011</v>
      </c>
      <c r="F8184" s="29" t="s">
        <v>1289</v>
      </c>
      <c r="G8184" s="29" t="s">
        <v>1290</v>
      </c>
      <c r="H8184" s="31" t="s">
        <v>1280</v>
      </c>
      <c r="I8184" s="39">
        <v>-4.2633333000000002</v>
      </c>
      <c r="J8184" s="40">
        <v>-38.933055555555498</v>
      </c>
      <c r="K8184" s="5" t="s">
        <v>109</v>
      </c>
      <c r="L8184" t="s">
        <v>1254</v>
      </c>
      <c r="M8184" t="s">
        <v>1218</v>
      </c>
      <c r="N8184" s="41" t="s">
        <v>1292</v>
      </c>
      <c r="O8184" s="12">
        <v>2009</v>
      </c>
      <c r="P8184" s="12">
        <v>11</v>
      </c>
      <c r="Q8184" s="12">
        <v>2010</v>
      </c>
      <c r="R8184" s="12">
        <v>11</v>
      </c>
      <c r="S8184" s="29">
        <v>13</v>
      </c>
      <c r="T8184" s="29">
        <v>13</v>
      </c>
      <c r="U8184" s="29">
        <v>3</v>
      </c>
      <c r="V8184" t="s">
        <v>33</v>
      </c>
      <c r="W8184" s="29">
        <v>480</v>
      </c>
      <c r="X8184" s="29">
        <v>1</v>
      </c>
      <c r="Y8184" t="s">
        <v>603</v>
      </c>
      <c r="Z8184" t="s">
        <v>55</v>
      </c>
      <c r="AA8184" t="s">
        <v>62</v>
      </c>
      <c r="AB8184">
        <v>0</v>
      </c>
      <c r="AC8184" s="29" t="s">
        <v>1524</v>
      </c>
      <c r="AD8184" s="29" t="s">
        <v>1524</v>
      </c>
    </row>
    <row r="8185" spans="1:30" ht="15" customHeight="1" x14ac:dyDescent="0.3">
      <c r="A8185" s="29">
        <v>73</v>
      </c>
      <c r="B8185" s="29" t="s">
        <v>35</v>
      </c>
      <c r="C8185" t="s">
        <v>1287</v>
      </c>
      <c r="D8185" s="34" t="s">
        <v>1288</v>
      </c>
      <c r="E8185" s="29">
        <v>2011</v>
      </c>
      <c r="F8185" s="29" t="s">
        <v>1289</v>
      </c>
      <c r="G8185" s="29" t="s">
        <v>1290</v>
      </c>
      <c r="H8185" s="31" t="s">
        <v>1280</v>
      </c>
      <c r="I8185" s="39">
        <v>-4.2633333000000002</v>
      </c>
      <c r="J8185" s="40">
        <v>-38.933055555555498</v>
      </c>
      <c r="K8185" s="5" t="s">
        <v>109</v>
      </c>
      <c r="L8185" t="s">
        <v>1254</v>
      </c>
      <c r="M8185" t="s">
        <v>1218</v>
      </c>
      <c r="N8185" s="41" t="s">
        <v>1292</v>
      </c>
      <c r="O8185" s="12">
        <v>2009</v>
      </c>
      <c r="P8185" s="12">
        <v>11</v>
      </c>
      <c r="Q8185" s="12">
        <v>2010</v>
      </c>
      <c r="R8185" s="12">
        <v>11</v>
      </c>
      <c r="S8185" s="29">
        <v>13</v>
      </c>
      <c r="T8185" s="29">
        <v>13</v>
      </c>
      <c r="U8185" s="29">
        <v>3</v>
      </c>
      <c r="V8185" t="s">
        <v>33</v>
      </c>
      <c r="W8185" s="29">
        <v>480</v>
      </c>
      <c r="X8185" s="29">
        <v>1</v>
      </c>
      <c r="Y8185" t="s">
        <v>603</v>
      </c>
      <c r="Z8185" t="s">
        <v>55</v>
      </c>
      <c r="AA8185" t="s">
        <v>1293</v>
      </c>
      <c r="AB8185">
        <v>0</v>
      </c>
      <c r="AC8185" s="29" t="s">
        <v>1524</v>
      </c>
      <c r="AD8185" s="29" t="s">
        <v>1524</v>
      </c>
    </row>
    <row r="8186" spans="1:30" ht="15" customHeight="1" x14ac:dyDescent="0.3">
      <c r="A8186" s="29">
        <v>73</v>
      </c>
      <c r="B8186" s="29" t="s">
        <v>35</v>
      </c>
      <c r="C8186" t="s">
        <v>1287</v>
      </c>
      <c r="D8186" s="34" t="s">
        <v>1288</v>
      </c>
      <c r="E8186" s="29">
        <v>2011</v>
      </c>
      <c r="F8186" s="29" t="s">
        <v>1289</v>
      </c>
      <c r="G8186" s="29" t="s">
        <v>1290</v>
      </c>
      <c r="H8186" s="31" t="s">
        <v>1280</v>
      </c>
      <c r="I8186" s="39">
        <v>-4.2633333000000002</v>
      </c>
      <c r="J8186" s="40">
        <v>-38.933055555555498</v>
      </c>
      <c r="K8186" s="5" t="s">
        <v>109</v>
      </c>
      <c r="L8186" t="s">
        <v>1254</v>
      </c>
      <c r="M8186" t="s">
        <v>1218</v>
      </c>
      <c r="N8186" s="41" t="s">
        <v>1292</v>
      </c>
      <c r="O8186" s="12">
        <v>2009</v>
      </c>
      <c r="P8186" s="12">
        <v>11</v>
      </c>
      <c r="Q8186" s="12">
        <v>2010</v>
      </c>
      <c r="R8186" s="12">
        <v>11</v>
      </c>
      <c r="S8186" s="29">
        <v>13</v>
      </c>
      <c r="T8186" s="29">
        <v>13</v>
      </c>
      <c r="U8186" s="29">
        <v>3</v>
      </c>
      <c r="V8186" t="s">
        <v>33</v>
      </c>
      <c r="W8186" s="29">
        <v>480</v>
      </c>
      <c r="X8186" s="29">
        <v>1</v>
      </c>
      <c r="Y8186" t="s">
        <v>603</v>
      </c>
      <c r="Z8186" t="s">
        <v>55</v>
      </c>
      <c r="AA8186" t="s">
        <v>70</v>
      </c>
      <c r="AB8186">
        <v>0</v>
      </c>
      <c r="AC8186" s="29" t="s">
        <v>1524</v>
      </c>
      <c r="AD8186" s="29" t="s">
        <v>1524</v>
      </c>
    </row>
    <row r="8187" spans="1:30" ht="15" customHeight="1" x14ac:dyDescent="0.3">
      <c r="A8187" s="29">
        <v>73</v>
      </c>
      <c r="B8187" s="29" t="s">
        <v>35</v>
      </c>
      <c r="C8187" t="s">
        <v>1287</v>
      </c>
      <c r="D8187" s="34" t="s">
        <v>1288</v>
      </c>
      <c r="E8187" s="29">
        <v>2011</v>
      </c>
      <c r="F8187" s="29" t="s">
        <v>1289</v>
      </c>
      <c r="G8187" s="29" t="s">
        <v>1290</v>
      </c>
      <c r="H8187" s="31" t="s">
        <v>1280</v>
      </c>
      <c r="I8187" s="39">
        <v>-4.2633333000000002</v>
      </c>
      <c r="J8187" s="40">
        <v>-38.933055555555498</v>
      </c>
      <c r="K8187" s="5" t="s">
        <v>109</v>
      </c>
      <c r="L8187" t="s">
        <v>1254</v>
      </c>
      <c r="M8187" t="s">
        <v>1218</v>
      </c>
      <c r="N8187" s="41" t="s">
        <v>1292</v>
      </c>
      <c r="O8187" s="12">
        <v>2009</v>
      </c>
      <c r="P8187" s="12">
        <v>11</v>
      </c>
      <c r="Q8187" s="12">
        <v>2010</v>
      </c>
      <c r="R8187" s="12">
        <v>11</v>
      </c>
      <c r="S8187" s="29">
        <v>13</v>
      </c>
      <c r="T8187" s="29">
        <v>13</v>
      </c>
      <c r="U8187" s="29">
        <v>3</v>
      </c>
      <c r="V8187" t="s">
        <v>33</v>
      </c>
      <c r="W8187" s="29">
        <v>480</v>
      </c>
      <c r="X8187" s="29">
        <v>1</v>
      </c>
      <c r="Y8187" t="s">
        <v>603</v>
      </c>
      <c r="Z8187" t="s">
        <v>55</v>
      </c>
      <c r="AA8187" t="s">
        <v>1294</v>
      </c>
      <c r="AB8187">
        <v>0</v>
      </c>
      <c r="AC8187" s="29" t="s">
        <v>1524</v>
      </c>
      <c r="AD8187" s="29" t="s">
        <v>1524</v>
      </c>
    </row>
    <row r="8188" spans="1:30" ht="15" customHeight="1" x14ac:dyDescent="0.3">
      <c r="A8188" s="29">
        <v>73</v>
      </c>
      <c r="B8188" s="29" t="s">
        <v>35</v>
      </c>
      <c r="C8188" t="s">
        <v>1287</v>
      </c>
      <c r="D8188" s="34" t="s">
        <v>1288</v>
      </c>
      <c r="E8188" s="29">
        <v>2011</v>
      </c>
      <c r="F8188" s="29" t="s">
        <v>1289</v>
      </c>
      <c r="G8188" s="29" t="s">
        <v>1290</v>
      </c>
      <c r="H8188" s="31" t="s">
        <v>1280</v>
      </c>
      <c r="I8188" s="39">
        <v>-4.2633333000000002</v>
      </c>
      <c r="J8188" s="40">
        <v>-38.933055555555498</v>
      </c>
      <c r="K8188" s="5" t="s">
        <v>109</v>
      </c>
      <c r="L8188" t="s">
        <v>1254</v>
      </c>
      <c r="M8188" t="s">
        <v>1218</v>
      </c>
      <c r="N8188" s="41" t="s">
        <v>1292</v>
      </c>
      <c r="O8188" s="12">
        <v>2009</v>
      </c>
      <c r="P8188" s="12">
        <v>11</v>
      </c>
      <c r="Q8188" s="12">
        <v>2010</v>
      </c>
      <c r="R8188" s="12">
        <v>11</v>
      </c>
      <c r="S8188" s="29">
        <v>13</v>
      </c>
      <c r="T8188" s="29">
        <v>13</v>
      </c>
      <c r="U8188" s="29">
        <v>3</v>
      </c>
      <c r="V8188" t="s">
        <v>33</v>
      </c>
      <c r="W8188" s="29">
        <v>480</v>
      </c>
      <c r="X8188" s="29">
        <v>1</v>
      </c>
      <c r="Y8188" t="s">
        <v>603</v>
      </c>
      <c r="Z8188" t="s">
        <v>49</v>
      </c>
      <c r="AA8188" t="s">
        <v>235</v>
      </c>
      <c r="AB8188">
        <v>0</v>
      </c>
      <c r="AC8188" s="29" t="s">
        <v>1524</v>
      </c>
      <c r="AD8188" s="29" t="s">
        <v>1524</v>
      </c>
    </row>
    <row r="8189" spans="1:30" ht="15" customHeight="1" x14ac:dyDescent="0.3">
      <c r="A8189" s="29">
        <v>73</v>
      </c>
      <c r="B8189" s="29" t="s">
        <v>35</v>
      </c>
      <c r="C8189" t="s">
        <v>1287</v>
      </c>
      <c r="D8189" s="34" t="s">
        <v>1288</v>
      </c>
      <c r="E8189" s="29">
        <v>2011</v>
      </c>
      <c r="F8189" s="29" t="s">
        <v>1289</v>
      </c>
      <c r="G8189" s="29" t="s">
        <v>1290</v>
      </c>
      <c r="H8189" s="31" t="s">
        <v>1280</v>
      </c>
      <c r="I8189" s="39">
        <v>-4.2633333000000002</v>
      </c>
      <c r="J8189" s="40">
        <v>-38.933055555555498</v>
      </c>
      <c r="K8189" s="5" t="s">
        <v>109</v>
      </c>
      <c r="L8189" t="s">
        <v>1254</v>
      </c>
      <c r="M8189" t="s">
        <v>1218</v>
      </c>
      <c r="N8189" s="41" t="s">
        <v>1292</v>
      </c>
      <c r="O8189" s="12">
        <v>2009</v>
      </c>
      <c r="P8189" s="12">
        <v>11</v>
      </c>
      <c r="Q8189" s="12">
        <v>2010</v>
      </c>
      <c r="R8189" s="12">
        <v>11</v>
      </c>
      <c r="S8189" s="29">
        <v>13</v>
      </c>
      <c r="T8189" s="29">
        <v>13</v>
      </c>
      <c r="U8189" s="29">
        <v>3</v>
      </c>
      <c r="V8189" t="s">
        <v>33</v>
      </c>
      <c r="W8189" s="29">
        <v>480</v>
      </c>
      <c r="X8189" s="29">
        <v>1</v>
      </c>
      <c r="Y8189" t="s">
        <v>1261</v>
      </c>
      <c r="Z8189" t="s">
        <v>83</v>
      </c>
      <c r="AA8189" t="s">
        <v>87</v>
      </c>
      <c r="AB8189">
        <v>254</v>
      </c>
      <c r="AC8189" s="29" t="s">
        <v>1524</v>
      </c>
      <c r="AD8189" s="29" t="s">
        <v>1524</v>
      </c>
    </row>
    <row r="8190" spans="1:30" ht="15" customHeight="1" x14ac:dyDescent="0.3">
      <c r="A8190" s="29">
        <v>73</v>
      </c>
      <c r="B8190" s="29" t="s">
        <v>35</v>
      </c>
      <c r="C8190" t="s">
        <v>1287</v>
      </c>
      <c r="D8190" s="34" t="s">
        <v>1288</v>
      </c>
      <c r="E8190" s="29">
        <v>2011</v>
      </c>
      <c r="F8190" s="29" t="s">
        <v>1289</v>
      </c>
      <c r="G8190" s="29" t="s">
        <v>1290</v>
      </c>
      <c r="H8190" s="31" t="s">
        <v>1280</v>
      </c>
      <c r="I8190" s="39">
        <v>-4.2633333000000002</v>
      </c>
      <c r="J8190" s="40">
        <v>-38.933055555555498</v>
      </c>
      <c r="K8190" s="5" t="s">
        <v>109</v>
      </c>
      <c r="L8190" t="s">
        <v>1254</v>
      </c>
      <c r="M8190" t="s">
        <v>1218</v>
      </c>
      <c r="N8190" s="41" t="s">
        <v>1292</v>
      </c>
      <c r="O8190" s="12">
        <v>2009</v>
      </c>
      <c r="P8190" s="12">
        <v>11</v>
      </c>
      <c r="Q8190" s="12">
        <v>2010</v>
      </c>
      <c r="R8190" s="12">
        <v>11</v>
      </c>
      <c r="S8190" s="29">
        <v>13</v>
      </c>
      <c r="T8190" s="29">
        <v>13</v>
      </c>
      <c r="U8190" s="29">
        <v>3</v>
      </c>
      <c r="V8190" t="s">
        <v>33</v>
      </c>
      <c r="W8190" s="29">
        <v>480</v>
      </c>
      <c r="X8190" s="29">
        <v>1</v>
      </c>
      <c r="Y8190" t="s">
        <v>1261</v>
      </c>
      <c r="Z8190" t="s">
        <v>83</v>
      </c>
      <c r="AA8190" t="s">
        <v>128</v>
      </c>
      <c r="AB8190">
        <v>1</v>
      </c>
      <c r="AC8190" s="29" t="s">
        <v>1524</v>
      </c>
      <c r="AD8190" s="29" t="s">
        <v>1524</v>
      </c>
    </row>
    <row r="8191" spans="1:30" ht="15" customHeight="1" x14ac:dyDescent="0.3">
      <c r="A8191" s="29">
        <v>73</v>
      </c>
      <c r="B8191" s="29" t="s">
        <v>35</v>
      </c>
      <c r="C8191" t="s">
        <v>1287</v>
      </c>
      <c r="D8191" s="34" t="s">
        <v>1288</v>
      </c>
      <c r="E8191" s="29">
        <v>2011</v>
      </c>
      <c r="F8191" s="29" t="s">
        <v>1289</v>
      </c>
      <c r="G8191" s="29" t="s">
        <v>1290</v>
      </c>
      <c r="H8191" s="31" t="s">
        <v>1280</v>
      </c>
      <c r="I8191" s="39">
        <v>-4.2633333000000002</v>
      </c>
      <c r="J8191" s="40">
        <v>-38.933055555555498</v>
      </c>
      <c r="K8191" s="5" t="s">
        <v>109</v>
      </c>
      <c r="L8191" t="s">
        <v>1254</v>
      </c>
      <c r="M8191" t="s">
        <v>1218</v>
      </c>
      <c r="N8191" s="41" t="s">
        <v>1292</v>
      </c>
      <c r="O8191" s="12">
        <v>2009</v>
      </c>
      <c r="P8191" s="12">
        <v>11</v>
      </c>
      <c r="Q8191" s="12">
        <v>2010</v>
      </c>
      <c r="R8191" s="12">
        <v>11</v>
      </c>
      <c r="S8191" s="29">
        <v>13</v>
      </c>
      <c r="T8191" s="29">
        <v>13</v>
      </c>
      <c r="U8191" s="29">
        <v>3</v>
      </c>
      <c r="V8191" t="s">
        <v>33</v>
      </c>
      <c r="W8191" s="29">
        <v>480</v>
      </c>
      <c r="X8191" s="29">
        <v>1</v>
      </c>
      <c r="Y8191" t="s">
        <v>1261</v>
      </c>
      <c r="Z8191" t="s">
        <v>55</v>
      </c>
      <c r="AA8191" t="s">
        <v>249</v>
      </c>
      <c r="AB8191">
        <v>1</v>
      </c>
      <c r="AC8191" s="29" t="s">
        <v>1524</v>
      </c>
      <c r="AD8191" s="29" t="s">
        <v>1524</v>
      </c>
    </row>
    <row r="8192" spans="1:30" ht="15" customHeight="1" x14ac:dyDescent="0.3">
      <c r="A8192" s="29">
        <v>73</v>
      </c>
      <c r="B8192" s="29" t="s">
        <v>35</v>
      </c>
      <c r="C8192" t="s">
        <v>1287</v>
      </c>
      <c r="D8192" s="34" t="s">
        <v>1288</v>
      </c>
      <c r="E8192" s="29">
        <v>2011</v>
      </c>
      <c r="F8192" s="29" t="s">
        <v>1289</v>
      </c>
      <c r="G8192" s="29" t="s">
        <v>1290</v>
      </c>
      <c r="H8192" s="31" t="s">
        <v>1280</v>
      </c>
      <c r="I8192" s="39">
        <v>-4.2633333000000002</v>
      </c>
      <c r="J8192" s="40">
        <v>-38.933055555555498</v>
      </c>
      <c r="K8192" s="5" t="s">
        <v>109</v>
      </c>
      <c r="L8192" t="s">
        <v>1254</v>
      </c>
      <c r="M8192" t="s">
        <v>1218</v>
      </c>
      <c r="N8192" s="41" t="s">
        <v>1292</v>
      </c>
      <c r="O8192" s="12">
        <v>2009</v>
      </c>
      <c r="P8192" s="12">
        <v>11</v>
      </c>
      <c r="Q8192" s="12">
        <v>2010</v>
      </c>
      <c r="R8192" s="12">
        <v>11</v>
      </c>
      <c r="S8192" s="29">
        <v>13</v>
      </c>
      <c r="T8192" s="29">
        <v>13</v>
      </c>
      <c r="U8192" s="29">
        <v>3</v>
      </c>
      <c r="V8192" t="s">
        <v>33</v>
      </c>
      <c r="W8192" s="29">
        <v>480</v>
      </c>
      <c r="X8192" s="29">
        <v>1</v>
      </c>
      <c r="Y8192" t="s">
        <v>1261</v>
      </c>
      <c r="Z8192" t="s">
        <v>55</v>
      </c>
      <c r="AA8192" t="s">
        <v>62</v>
      </c>
      <c r="AB8192">
        <v>0</v>
      </c>
      <c r="AC8192" s="29" t="s">
        <v>1524</v>
      </c>
      <c r="AD8192" s="29" t="s">
        <v>1524</v>
      </c>
    </row>
    <row r="8193" spans="1:30" ht="15" customHeight="1" x14ac:dyDescent="0.3">
      <c r="A8193" s="29">
        <v>73</v>
      </c>
      <c r="B8193" s="29" t="s">
        <v>35</v>
      </c>
      <c r="C8193" t="s">
        <v>1287</v>
      </c>
      <c r="D8193" s="34" t="s">
        <v>1288</v>
      </c>
      <c r="E8193" s="29">
        <v>2011</v>
      </c>
      <c r="F8193" s="29" t="s">
        <v>1289</v>
      </c>
      <c r="G8193" s="29" t="s">
        <v>1290</v>
      </c>
      <c r="H8193" s="31" t="s">
        <v>1280</v>
      </c>
      <c r="I8193" s="39">
        <v>-4.2633333000000002</v>
      </c>
      <c r="J8193" s="40">
        <v>-38.933055555555498</v>
      </c>
      <c r="K8193" s="5" t="s">
        <v>109</v>
      </c>
      <c r="L8193" t="s">
        <v>1254</v>
      </c>
      <c r="M8193" t="s">
        <v>1218</v>
      </c>
      <c r="N8193" s="41" t="s">
        <v>1292</v>
      </c>
      <c r="O8193" s="12">
        <v>2009</v>
      </c>
      <c r="P8193" s="12">
        <v>11</v>
      </c>
      <c r="Q8193" s="12">
        <v>2010</v>
      </c>
      <c r="R8193" s="12">
        <v>11</v>
      </c>
      <c r="S8193" s="29">
        <v>13</v>
      </c>
      <c r="T8193" s="29">
        <v>13</v>
      </c>
      <c r="U8193" s="29">
        <v>3</v>
      </c>
      <c r="V8193" t="s">
        <v>33</v>
      </c>
      <c r="W8193" s="29">
        <v>480</v>
      </c>
      <c r="X8193" s="29">
        <v>1</v>
      </c>
      <c r="Y8193" t="s">
        <v>1261</v>
      </c>
      <c r="Z8193" t="s">
        <v>55</v>
      </c>
      <c r="AA8193" t="s">
        <v>1293</v>
      </c>
      <c r="AB8193">
        <v>0</v>
      </c>
      <c r="AC8193" s="29" t="s">
        <v>1524</v>
      </c>
      <c r="AD8193" s="29" t="s">
        <v>1524</v>
      </c>
    </row>
    <row r="8194" spans="1:30" ht="15" customHeight="1" x14ac:dyDescent="0.3">
      <c r="A8194" s="29">
        <v>73</v>
      </c>
      <c r="B8194" s="29" t="s">
        <v>35</v>
      </c>
      <c r="C8194" t="s">
        <v>1287</v>
      </c>
      <c r="D8194" s="34" t="s">
        <v>1288</v>
      </c>
      <c r="E8194" s="29">
        <v>2011</v>
      </c>
      <c r="F8194" s="29" t="s">
        <v>1289</v>
      </c>
      <c r="G8194" s="29" t="s">
        <v>1290</v>
      </c>
      <c r="H8194" s="31" t="s">
        <v>1280</v>
      </c>
      <c r="I8194" s="39">
        <v>-4.2633333000000002</v>
      </c>
      <c r="J8194" s="40">
        <v>-38.933055555555498</v>
      </c>
      <c r="K8194" s="5" t="s">
        <v>109</v>
      </c>
      <c r="L8194" t="s">
        <v>1254</v>
      </c>
      <c r="M8194" t="s">
        <v>1218</v>
      </c>
      <c r="N8194" s="41" t="s">
        <v>1292</v>
      </c>
      <c r="O8194" s="12">
        <v>2009</v>
      </c>
      <c r="P8194" s="12">
        <v>11</v>
      </c>
      <c r="Q8194" s="12">
        <v>2010</v>
      </c>
      <c r="R8194" s="12">
        <v>11</v>
      </c>
      <c r="S8194" s="29">
        <v>13</v>
      </c>
      <c r="T8194" s="29">
        <v>13</v>
      </c>
      <c r="U8194" s="29">
        <v>3</v>
      </c>
      <c r="V8194" t="s">
        <v>33</v>
      </c>
      <c r="W8194" s="29">
        <v>480</v>
      </c>
      <c r="X8194" s="29">
        <v>1</v>
      </c>
      <c r="Y8194" t="s">
        <v>1261</v>
      </c>
      <c r="Z8194" t="s">
        <v>55</v>
      </c>
      <c r="AA8194" t="s">
        <v>70</v>
      </c>
      <c r="AB8194">
        <v>7</v>
      </c>
      <c r="AC8194" s="29" t="s">
        <v>1524</v>
      </c>
      <c r="AD8194" s="29" t="s">
        <v>1524</v>
      </c>
    </row>
    <row r="8195" spans="1:30" ht="15" customHeight="1" x14ac:dyDescent="0.3">
      <c r="A8195" s="29">
        <v>73</v>
      </c>
      <c r="B8195" s="29" t="s">
        <v>35</v>
      </c>
      <c r="C8195" t="s">
        <v>1287</v>
      </c>
      <c r="D8195" s="34" t="s">
        <v>1288</v>
      </c>
      <c r="E8195" s="29">
        <v>2011</v>
      </c>
      <c r="F8195" s="29" t="s">
        <v>1289</v>
      </c>
      <c r="G8195" s="29" t="s">
        <v>1290</v>
      </c>
      <c r="H8195" s="31" t="s">
        <v>1280</v>
      </c>
      <c r="I8195" s="39">
        <v>-4.2633333000000002</v>
      </c>
      <c r="J8195" s="40">
        <v>-38.933055555555498</v>
      </c>
      <c r="K8195" s="5" t="s">
        <v>109</v>
      </c>
      <c r="L8195" t="s">
        <v>1254</v>
      </c>
      <c r="M8195" t="s">
        <v>1218</v>
      </c>
      <c r="N8195" s="41" t="s">
        <v>1292</v>
      </c>
      <c r="O8195" s="12">
        <v>2009</v>
      </c>
      <c r="P8195" s="12">
        <v>11</v>
      </c>
      <c r="Q8195" s="12">
        <v>2010</v>
      </c>
      <c r="R8195" s="12">
        <v>11</v>
      </c>
      <c r="S8195" s="29">
        <v>13</v>
      </c>
      <c r="T8195" s="29">
        <v>13</v>
      </c>
      <c r="U8195" s="29">
        <v>3</v>
      </c>
      <c r="V8195" t="s">
        <v>33</v>
      </c>
      <c r="W8195" s="29">
        <v>480</v>
      </c>
      <c r="X8195" s="29">
        <v>1</v>
      </c>
      <c r="Y8195" t="s">
        <v>1261</v>
      </c>
      <c r="Z8195" t="s">
        <v>55</v>
      </c>
      <c r="AA8195" t="s">
        <v>1294</v>
      </c>
      <c r="AB8195">
        <v>0</v>
      </c>
      <c r="AC8195" s="29" t="s">
        <v>1524</v>
      </c>
      <c r="AD8195" s="29" t="s">
        <v>1524</v>
      </c>
    </row>
    <row r="8196" spans="1:30" ht="15" customHeight="1" x14ac:dyDescent="0.3">
      <c r="A8196" s="29">
        <v>73</v>
      </c>
      <c r="B8196" s="29" t="s">
        <v>35</v>
      </c>
      <c r="C8196" t="s">
        <v>1287</v>
      </c>
      <c r="D8196" s="34" t="s">
        <v>1288</v>
      </c>
      <c r="E8196" s="29">
        <v>2011</v>
      </c>
      <c r="F8196" s="29" t="s">
        <v>1289</v>
      </c>
      <c r="G8196" s="29" t="s">
        <v>1290</v>
      </c>
      <c r="H8196" s="31" t="s">
        <v>1280</v>
      </c>
      <c r="I8196" s="39">
        <v>-4.2633333000000002</v>
      </c>
      <c r="J8196" s="40">
        <v>-38.933055555555498</v>
      </c>
      <c r="K8196" s="5" t="s">
        <v>109</v>
      </c>
      <c r="L8196" t="s">
        <v>1254</v>
      </c>
      <c r="M8196" t="s">
        <v>1218</v>
      </c>
      <c r="N8196" s="41" t="s">
        <v>1292</v>
      </c>
      <c r="O8196" s="12">
        <v>2009</v>
      </c>
      <c r="P8196" s="12">
        <v>11</v>
      </c>
      <c r="Q8196" s="12">
        <v>2010</v>
      </c>
      <c r="R8196" s="12">
        <v>11</v>
      </c>
      <c r="S8196" s="29">
        <v>13</v>
      </c>
      <c r="T8196" s="29">
        <v>13</v>
      </c>
      <c r="U8196" s="29">
        <v>3</v>
      </c>
      <c r="V8196" t="s">
        <v>33</v>
      </c>
      <c r="W8196" s="29">
        <v>480</v>
      </c>
      <c r="X8196" s="29">
        <v>1</v>
      </c>
      <c r="Y8196" t="s">
        <v>1261</v>
      </c>
      <c r="Z8196" t="s">
        <v>49</v>
      </c>
      <c r="AA8196" t="s">
        <v>235</v>
      </c>
      <c r="AB8196">
        <v>2</v>
      </c>
      <c r="AC8196" s="29" t="s">
        <v>1524</v>
      </c>
      <c r="AD8196" s="29" t="s">
        <v>1524</v>
      </c>
    </row>
    <row r="8197" spans="1:30" ht="15" customHeight="1" x14ac:dyDescent="0.3">
      <c r="A8197" s="29">
        <v>73</v>
      </c>
      <c r="B8197" s="32" t="s">
        <v>35</v>
      </c>
      <c r="C8197" t="s">
        <v>1287</v>
      </c>
      <c r="D8197" s="34" t="s">
        <v>1288</v>
      </c>
      <c r="E8197" s="29">
        <v>2011</v>
      </c>
      <c r="F8197" s="29" t="s">
        <v>1289</v>
      </c>
      <c r="G8197" s="29" t="s">
        <v>1295</v>
      </c>
      <c r="H8197" s="31" t="s">
        <v>1281</v>
      </c>
      <c r="I8197" s="39">
        <v>-4.3055555999999999</v>
      </c>
      <c r="J8197" s="40">
        <v>-38.996388611111101</v>
      </c>
      <c r="K8197" s="5" t="s">
        <v>109</v>
      </c>
      <c r="L8197" t="s">
        <v>67</v>
      </c>
      <c r="M8197" t="s">
        <v>1218</v>
      </c>
      <c r="N8197" s="41" t="s">
        <v>1292</v>
      </c>
      <c r="O8197">
        <v>2009</v>
      </c>
      <c r="P8197">
        <v>11</v>
      </c>
      <c r="Q8197">
        <v>2010</v>
      </c>
      <c r="R8197" s="41">
        <v>11</v>
      </c>
      <c r="S8197" s="29">
        <v>13</v>
      </c>
      <c r="T8197" s="29">
        <v>13</v>
      </c>
      <c r="U8197" s="29">
        <v>3</v>
      </c>
      <c r="V8197" t="s">
        <v>33</v>
      </c>
      <c r="W8197" s="29">
        <v>480</v>
      </c>
      <c r="X8197" s="52">
        <v>1</v>
      </c>
      <c r="Y8197" t="s">
        <v>1070</v>
      </c>
      <c r="Z8197" t="s">
        <v>83</v>
      </c>
      <c r="AA8197" t="s">
        <v>87</v>
      </c>
      <c r="AB8197">
        <v>39</v>
      </c>
      <c r="AC8197" s="29" t="s">
        <v>1524</v>
      </c>
      <c r="AD8197" s="29" t="s">
        <v>1524</v>
      </c>
    </row>
    <row r="8198" spans="1:30" ht="15" customHeight="1" x14ac:dyDescent="0.3">
      <c r="A8198" s="29">
        <v>73</v>
      </c>
      <c r="B8198" s="29" t="s">
        <v>35</v>
      </c>
      <c r="C8198" t="s">
        <v>1287</v>
      </c>
      <c r="D8198" s="34" t="s">
        <v>1288</v>
      </c>
      <c r="E8198" s="29">
        <v>2011</v>
      </c>
      <c r="F8198" s="29" t="s">
        <v>1289</v>
      </c>
      <c r="G8198" s="29" t="s">
        <v>1295</v>
      </c>
      <c r="H8198" s="31" t="s">
        <v>1281</v>
      </c>
      <c r="I8198" s="39">
        <v>-4.3055555999999999</v>
      </c>
      <c r="J8198" s="40">
        <v>-38.996388611111101</v>
      </c>
      <c r="K8198" s="5" t="s">
        <v>109</v>
      </c>
      <c r="L8198" t="s">
        <v>1254</v>
      </c>
      <c r="M8198" t="s">
        <v>1218</v>
      </c>
      <c r="N8198" s="41" t="s">
        <v>1292</v>
      </c>
      <c r="O8198" s="12">
        <v>2009</v>
      </c>
      <c r="P8198" s="12">
        <v>11</v>
      </c>
      <c r="Q8198" s="12">
        <v>2010</v>
      </c>
      <c r="R8198" s="12">
        <v>11</v>
      </c>
      <c r="S8198" s="29">
        <v>13</v>
      </c>
      <c r="T8198" s="29">
        <v>13</v>
      </c>
      <c r="U8198" s="29">
        <v>3</v>
      </c>
      <c r="V8198" t="s">
        <v>33</v>
      </c>
      <c r="W8198" s="29">
        <v>480</v>
      </c>
      <c r="X8198" s="29">
        <v>1</v>
      </c>
      <c r="Y8198" t="s">
        <v>1070</v>
      </c>
      <c r="Z8198" t="s">
        <v>83</v>
      </c>
      <c r="AA8198" t="s">
        <v>128</v>
      </c>
      <c r="AB8198">
        <v>8</v>
      </c>
      <c r="AC8198" s="29" t="s">
        <v>1524</v>
      </c>
      <c r="AD8198" s="29" t="s">
        <v>1524</v>
      </c>
    </row>
    <row r="8199" spans="1:30" ht="15" customHeight="1" x14ac:dyDescent="0.3">
      <c r="A8199" s="29">
        <v>73</v>
      </c>
      <c r="B8199" s="29" t="s">
        <v>35</v>
      </c>
      <c r="C8199" t="s">
        <v>1287</v>
      </c>
      <c r="D8199" s="34" t="s">
        <v>1288</v>
      </c>
      <c r="E8199" s="29">
        <v>2011</v>
      </c>
      <c r="F8199" s="29" t="s">
        <v>1289</v>
      </c>
      <c r="G8199" s="29" t="s">
        <v>1295</v>
      </c>
      <c r="H8199" s="31" t="s">
        <v>1281</v>
      </c>
      <c r="I8199" s="39">
        <v>-4.3055555999999999</v>
      </c>
      <c r="J8199" s="40">
        <v>-38.996388611111101</v>
      </c>
      <c r="K8199" s="5" t="s">
        <v>109</v>
      </c>
      <c r="L8199" t="s">
        <v>1254</v>
      </c>
      <c r="M8199" t="s">
        <v>1218</v>
      </c>
      <c r="N8199" s="41" t="s">
        <v>1292</v>
      </c>
      <c r="O8199" s="12">
        <v>2009</v>
      </c>
      <c r="P8199" s="12">
        <v>11</v>
      </c>
      <c r="Q8199" s="12">
        <v>2010</v>
      </c>
      <c r="R8199" s="12">
        <v>11</v>
      </c>
      <c r="S8199" s="29">
        <v>13</v>
      </c>
      <c r="T8199" s="29">
        <v>13</v>
      </c>
      <c r="U8199" s="29">
        <v>3</v>
      </c>
      <c r="V8199" t="s">
        <v>33</v>
      </c>
      <c r="W8199" s="29">
        <v>480</v>
      </c>
      <c r="X8199" s="29">
        <v>1</v>
      </c>
      <c r="Y8199" t="s">
        <v>1070</v>
      </c>
      <c r="Z8199" t="s">
        <v>55</v>
      </c>
      <c r="AA8199" t="s">
        <v>249</v>
      </c>
      <c r="AB8199">
        <v>52</v>
      </c>
      <c r="AC8199" s="29" t="s">
        <v>1524</v>
      </c>
      <c r="AD8199" s="29" t="s">
        <v>1524</v>
      </c>
    </row>
    <row r="8200" spans="1:30" ht="15" customHeight="1" x14ac:dyDescent="0.3">
      <c r="A8200" s="29">
        <v>73</v>
      </c>
      <c r="B8200" s="29" t="s">
        <v>35</v>
      </c>
      <c r="C8200" t="s">
        <v>1287</v>
      </c>
      <c r="D8200" s="34" t="s">
        <v>1288</v>
      </c>
      <c r="E8200" s="29">
        <v>2011</v>
      </c>
      <c r="F8200" s="29" t="s">
        <v>1289</v>
      </c>
      <c r="G8200" s="29" t="s">
        <v>1295</v>
      </c>
      <c r="H8200" s="31" t="s">
        <v>1281</v>
      </c>
      <c r="I8200" s="39">
        <v>-4.3055555999999999</v>
      </c>
      <c r="J8200" s="40">
        <v>-38.996388611111101</v>
      </c>
      <c r="K8200" s="5" t="s">
        <v>109</v>
      </c>
      <c r="L8200" t="s">
        <v>1254</v>
      </c>
      <c r="M8200" t="s">
        <v>1218</v>
      </c>
      <c r="N8200" s="41" t="s">
        <v>1292</v>
      </c>
      <c r="O8200" s="12">
        <v>2009</v>
      </c>
      <c r="P8200" s="12">
        <v>11</v>
      </c>
      <c r="Q8200" s="12">
        <v>2010</v>
      </c>
      <c r="R8200" s="12">
        <v>11</v>
      </c>
      <c r="S8200" s="29">
        <v>13</v>
      </c>
      <c r="T8200" s="29">
        <v>13</v>
      </c>
      <c r="U8200" s="29">
        <v>3</v>
      </c>
      <c r="V8200" t="s">
        <v>33</v>
      </c>
      <c r="W8200" s="29">
        <v>480</v>
      </c>
      <c r="X8200" s="29">
        <v>1</v>
      </c>
      <c r="Y8200" t="s">
        <v>1070</v>
      </c>
      <c r="Z8200" t="s">
        <v>55</v>
      </c>
      <c r="AA8200" t="s">
        <v>62</v>
      </c>
      <c r="AB8200">
        <v>38</v>
      </c>
      <c r="AC8200" s="29" t="s">
        <v>1524</v>
      </c>
      <c r="AD8200" s="29" t="s">
        <v>1524</v>
      </c>
    </row>
    <row r="8201" spans="1:30" ht="15" customHeight="1" x14ac:dyDescent="0.3">
      <c r="A8201" s="29">
        <v>73</v>
      </c>
      <c r="B8201" s="29" t="s">
        <v>35</v>
      </c>
      <c r="C8201" t="s">
        <v>1287</v>
      </c>
      <c r="D8201" s="34" t="s">
        <v>1288</v>
      </c>
      <c r="E8201" s="29">
        <v>2011</v>
      </c>
      <c r="F8201" s="29" t="s">
        <v>1289</v>
      </c>
      <c r="G8201" s="29" t="s">
        <v>1295</v>
      </c>
      <c r="H8201" s="31" t="s">
        <v>1281</v>
      </c>
      <c r="I8201" s="39">
        <v>-4.3055555999999999</v>
      </c>
      <c r="J8201" s="40">
        <v>-38.996388611111101</v>
      </c>
      <c r="K8201" s="5" t="s">
        <v>109</v>
      </c>
      <c r="L8201" t="s">
        <v>1254</v>
      </c>
      <c r="M8201" t="s">
        <v>1218</v>
      </c>
      <c r="N8201" s="41" t="s">
        <v>1292</v>
      </c>
      <c r="O8201" s="12">
        <v>2009</v>
      </c>
      <c r="P8201" s="12">
        <v>11</v>
      </c>
      <c r="Q8201" s="12">
        <v>2010</v>
      </c>
      <c r="R8201" s="12">
        <v>11</v>
      </c>
      <c r="S8201" s="29">
        <v>13</v>
      </c>
      <c r="T8201" s="29">
        <v>13</v>
      </c>
      <c r="U8201" s="29">
        <v>3</v>
      </c>
      <c r="V8201" t="s">
        <v>33</v>
      </c>
      <c r="W8201" s="29">
        <v>480</v>
      </c>
      <c r="X8201" s="29">
        <v>1</v>
      </c>
      <c r="Y8201" t="s">
        <v>1070</v>
      </c>
      <c r="Z8201" t="s">
        <v>55</v>
      </c>
      <c r="AA8201" t="s">
        <v>1293</v>
      </c>
      <c r="AB8201">
        <v>2</v>
      </c>
      <c r="AC8201" s="29" t="s">
        <v>1524</v>
      </c>
      <c r="AD8201" s="29" t="s">
        <v>1524</v>
      </c>
    </row>
    <row r="8202" spans="1:30" ht="15" customHeight="1" x14ac:dyDescent="0.3">
      <c r="A8202" s="29">
        <v>73</v>
      </c>
      <c r="B8202" s="29" t="s">
        <v>35</v>
      </c>
      <c r="C8202" t="s">
        <v>1287</v>
      </c>
      <c r="D8202" s="34" t="s">
        <v>1288</v>
      </c>
      <c r="E8202" s="29">
        <v>2011</v>
      </c>
      <c r="F8202" s="29" t="s">
        <v>1289</v>
      </c>
      <c r="G8202" s="29" t="s">
        <v>1295</v>
      </c>
      <c r="H8202" s="31" t="s">
        <v>1281</v>
      </c>
      <c r="I8202" s="39">
        <v>-4.3055555999999999</v>
      </c>
      <c r="J8202" s="40">
        <v>-38.996388611111101</v>
      </c>
      <c r="K8202" s="5" t="s">
        <v>109</v>
      </c>
      <c r="L8202" t="s">
        <v>1254</v>
      </c>
      <c r="M8202" t="s">
        <v>1218</v>
      </c>
      <c r="N8202" s="41" t="s">
        <v>1292</v>
      </c>
      <c r="O8202" s="12">
        <v>2009</v>
      </c>
      <c r="P8202" s="12">
        <v>11</v>
      </c>
      <c r="Q8202" s="12">
        <v>2010</v>
      </c>
      <c r="R8202" s="12">
        <v>11</v>
      </c>
      <c r="S8202" s="29">
        <v>13</v>
      </c>
      <c r="T8202" s="29">
        <v>13</v>
      </c>
      <c r="U8202" s="29">
        <v>3</v>
      </c>
      <c r="V8202" t="s">
        <v>33</v>
      </c>
      <c r="W8202" s="29">
        <v>480</v>
      </c>
      <c r="X8202" s="29">
        <v>1</v>
      </c>
      <c r="Y8202" t="s">
        <v>1070</v>
      </c>
      <c r="Z8202" t="s">
        <v>55</v>
      </c>
      <c r="AA8202" t="s">
        <v>70</v>
      </c>
      <c r="AB8202">
        <v>2</v>
      </c>
      <c r="AC8202" s="29" t="s">
        <v>1524</v>
      </c>
      <c r="AD8202" s="29" t="s">
        <v>1524</v>
      </c>
    </row>
    <row r="8203" spans="1:30" ht="15" customHeight="1" x14ac:dyDescent="0.3">
      <c r="A8203" s="29">
        <v>73</v>
      </c>
      <c r="B8203" s="29" t="s">
        <v>35</v>
      </c>
      <c r="C8203" t="s">
        <v>1287</v>
      </c>
      <c r="D8203" s="34" t="s">
        <v>1288</v>
      </c>
      <c r="E8203" s="29">
        <v>2011</v>
      </c>
      <c r="F8203" s="29" t="s">
        <v>1289</v>
      </c>
      <c r="G8203" s="29" t="s">
        <v>1295</v>
      </c>
      <c r="H8203" s="31" t="s">
        <v>1281</v>
      </c>
      <c r="I8203" s="39">
        <v>-4.3055555999999999</v>
      </c>
      <c r="J8203" s="40">
        <v>-38.996388611111101</v>
      </c>
      <c r="K8203" s="5" t="s">
        <v>109</v>
      </c>
      <c r="L8203" t="s">
        <v>1254</v>
      </c>
      <c r="M8203" t="s">
        <v>1218</v>
      </c>
      <c r="N8203" s="41" t="s">
        <v>1292</v>
      </c>
      <c r="O8203" s="12">
        <v>2009</v>
      </c>
      <c r="P8203" s="12">
        <v>11</v>
      </c>
      <c r="Q8203" s="12">
        <v>2010</v>
      </c>
      <c r="R8203" s="12">
        <v>11</v>
      </c>
      <c r="S8203" s="29">
        <v>13</v>
      </c>
      <c r="T8203" s="29">
        <v>13</v>
      </c>
      <c r="U8203" s="29">
        <v>3</v>
      </c>
      <c r="V8203" t="s">
        <v>33</v>
      </c>
      <c r="W8203" s="29">
        <v>480</v>
      </c>
      <c r="X8203" s="29">
        <v>1</v>
      </c>
      <c r="Y8203" t="s">
        <v>1070</v>
      </c>
      <c r="Z8203" t="s">
        <v>55</v>
      </c>
      <c r="AA8203" t="s">
        <v>1294</v>
      </c>
      <c r="AB8203">
        <v>1</v>
      </c>
      <c r="AC8203" s="29" t="s">
        <v>1524</v>
      </c>
      <c r="AD8203" s="29" t="s">
        <v>1524</v>
      </c>
    </row>
    <row r="8204" spans="1:30" ht="15" customHeight="1" x14ac:dyDescent="0.3">
      <c r="A8204" s="29">
        <v>73</v>
      </c>
      <c r="B8204" s="29" t="s">
        <v>35</v>
      </c>
      <c r="C8204" t="s">
        <v>1287</v>
      </c>
      <c r="D8204" s="34" t="s">
        <v>1288</v>
      </c>
      <c r="E8204" s="29">
        <v>2011</v>
      </c>
      <c r="F8204" s="29" t="s">
        <v>1289</v>
      </c>
      <c r="G8204" s="29" t="s">
        <v>1295</v>
      </c>
      <c r="H8204" s="31" t="s">
        <v>1281</v>
      </c>
      <c r="I8204" s="39">
        <v>-4.3055555999999999</v>
      </c>
      <c r="J8204" s="40">
        <v>-38.996388611111101</v>
      </c>
      <c r="K8204" s="5" t="s">
        <v>109</v>
      </c>
      <c r="L8204" t="s">
        <v>1254</v>
      </c>
      <c r="M8204" t="s">
        <v>1218</v>
      </c>
      <c r="N8204" s="41" t="s">
        <v>1292</v>
      </c>
      <c r="O8204" s="12">
        <v>2009</v>
      </c>
      <c r="P8204" s="12">
        <v>11</v>
      </c>
      <c r="Q8204" s="12">
        <v>2010</v>
      </c>
      <c r="R8204" s="12">
        <v>11</v>
      </c>
      <c r="S8204" s="29">
        <v>13</v>
      </c>
      <c r="T8204" s="29">
        <v>13</v>
      </c>
      <c r="U8204" s="29">
        <v>3</v>
      </c>
      <c r="V8204" t="s">
        <v>33</v>
      </c>
      <c r="W8204" s="29">
        <v>480</v>
      </c>
      <c r="X8204" s="29">
        <v>1</v>
      </c>
      <c r="Y8204" t="s">
        <v>1070</v>
      </c>
      <c r="Z8204" t="s">
        <v>49</v>
      </c>
      <c r="AA8204" t="s">
        <v>235</v>
      </c>
      <c r="AB8204">
        <v>0</v>
      </c>
      <c r="AC8204" s="29" t="s">
        <v>1524</v>
      </c>
      <c r="AD8204" s="29" t="s">
        <v>1524</v>
      </c>
    </row>
    <row r="8205" spans="1:30" ht="15" customHeight="1" x14ac:dyDescent="0.3">
      <c r="A8205" s="29">
        <v>73</v>
      </c>
      <c r="B8205" s="29" t="s">
        <v>35</v>
      </c>
      <c r="C8205" t="s">
        <v>1287</v>
      </c>
      <c r="D8205" s="34" t="s">
        <v>1288</v>
      </c>
      <c r="E8205" s="29">
        <v>2011</v>
      </c>
      <c r="F8205" s="29" t="s">
        <v>1289</v>
      </c>
      <c r="G8205" s="29" t="s">
        <v>1295</v>
      </c>
      <c r="H8205" s="31" t="s">
        <v>1281</v>
      </c>
      <c r="I8205" s="39">
        <v>-4.3055555999999999</v>
      </c>
      <c r="J8205" s="40">
        <v>-38.996388611111101</v>
      </c>
      <c r="K8205" s="5" t="s">
        <v>109</v>
      </c>
      <c r="L8205" t="s">
        <v>1254</v>
      </c>
      <c r="M8205" t="s">
        <v>1218</v>
      </c>
      <c r="N8205" s="41" t="s">
        <v>1292</v>
      </c>
      <c r="O8205" s="12">
        <v>2009</v>
      </c>
      <c r="P8205" s="12">
        <v>11</v>
      </c>
      <c r="Q8205" s="12">
        <v>2010</v>
      </c>
      <c r="R8205" s="12">
        <v>11</v>
      </c>
      <c r="S8205" s="29">
        <v>13</v>
      </c>
      <c r="T8205" s="29">
        <v>13</v>
      </c>
      <c r="U8205" s="29">
        <v>3</v>
      </c>
      <c r="V8205" t="s">
        <v>33</v>
      </c>
      <c r="W8205" s="29">
        <v>480</v>
      </c>
      <c r="X8205" s="29">
        <v>1</v>
      </c>
      <c r="Y8205" t="s">
        <v>603</v>
      </c>
      <c r="Z8205" t="s">
        <v>83</v>
      </c>
      <c r="AA8205" t="s">
        <v>87</v>
      </c>
      <c r="AB8205">
        <v>2</v>
      </c>
      <c r="AC8205" s="29" t="s">
        <v>1524</v>
      </c>
      <c r="AD8205" s="29" t="s">
        <v>1524</v>
      </c>
    </row>
    <row r="8206" spans="1:30" ht="15" customHeight="1" x14ac:dyDescent="0.3">
      <c r="A8206" s="29">
        <v>73</v>
      </c>
      <c r="B8206" s="29" t="s">
        <v>35</v>
      </c>
      <c r="C8206" t="s">
        <v>1287</v>
      </c>
      <c r="D8206" s="34" t="s">
        <v>1288</v>
      </c>
      <c r="E8206" s="29">
        <v>2011</v>
      </c>
      <c r="F8206" s="29" t="s">
        <v>1289</v>
      </c>
      <c r="G8206" s="29" t="s">
        <v>1295</v>
      </c>
      <c r="H8206" s="31" t="s">
        <v>1281</v>
      </c>
      <c r="I8206" s="39">
        <v>-4.3055555999999999</v>
      </c>
      <c r="J8206" s="40">
        <v>-38.996388611111101</v>
      </c>
      <c r="K8206" s="5" t="s">
        <v>109</v>
      </c>
      <c r="L8206" t="s">
        <v>1254</v>
      </c>
      <c r="M8206" t="s">
        <v>1218</v>
      </c>
      <c r="N8206" s="41" t="s">
        <v>1292</v>
      </c>
      <c r="O8206" s="12">
        <v>2009</v>
      </c>
      <c r="P8206" s="12">
        <v>11</v>
      </c>
      <c r="Q8206" s="12">
        <v>2010</v>
      </c>
      <c r="R8206" s="12">
        <v>11</v>
      </c>
      <c r="S8206" s="29">
        <v>13</v>
      </c>
      <c r="T8206" s="29">
        <v>13</v>
      </c>
      <c r="U8206" s="29">
        <v>3</v>
      </c>
      <c r="V8206" t="s">
        <v>33</v>
      </c>
      <c r="W8206" s="29">
        <v>480</v>
      </c>
      <c r="X8206" s="29">
        <v>1</v>
      </c>
      <c r="Y8206" t="s">
        <v>603</v>
      </c>
      <c r="Z8206" t="s">
        <v>83</v>
      </c>
      <c r="AA8206" t="s">
        <v>128</v>
      </c>
      <c r="AB8206">
        <v>47</v>
      </c>
      <c r="AC8206" s="29" t="s">
        <v>1524</v>
      </c>
      <c r="AD8206" s="29" t="s">
        <v>1524</v>
      </c>
    </row>
    <row r="8207" spans="1:30" ht="15" customHeight="1" x14ac:dyDescent="0.3">
      <c r="A8207" s="29">
        <v>73</v>
      </c>
      <c r="B8207" s="29" t="s">
        <v>35</v>
      </c>
      <c r="C8207" t="s">
        <v>1287</v>
      </c>
      <c r="D8207" s="34" t="s">
        <v>1288</v>
      </c>
      <c r="E8207" s="29">
        <v>2011</v>
      </c>
      <c r="F8207" s="29" t="s">
        <v>1289</v>
      </c>
      <c r="G8207" s="29" t="s">
        <v>1295</v>
      </c>
      <c r="H8207" s="31" t="s">
        <v>1281</v>
      </c>
      <c r="I8207" s="39">
        <v>-4.3055555999999999</v>
      </c>
      <c r="J8207" s="40">
        <v>-38.996388611111101</v>
      </c>
      <c r="K8207" s="5" t="s">
        <v>109</v>
      </c>
      <c r="L8207" t="s">
        <v>1254</v>
      </c>
      <c r="M8207" t="s">
        <v>1218</v>
      </c>
      <c r="N8207" s="41" t="s">
        <v>1292</v>
      </c>
      <c r="O8207" s="12">
        <v>2009</v>
      </c>
      <c r="P8207" s="12">
        <v>11</v>
      </c>
      <c r="Q8207" s="12">
        <v>2010</v>
      </c>
      <c r="R8207" s="12">
        <v>11</v>
      </c>
      <c r="S8207" s="29">
        <v>13</v>
      </c>
      <c r="T8207" s="29">
        <v>13</v>
      </c>
      <c r="U8207" s="29">
        <v>3</v>
      </c>
      <c r="V8207" t="s">
        <v>33</v>
      </c>
      <c r="W8207" s="29">
        <v>480</v>
      </c>
      <c r="X8207" s="29">
        <v>1</v>
      </c>
      <c r="Y8207" t="s">
        <v>603</v>
      </c>
      <c r="Z8207" t="s">
        <v>55</v>
      </c>
      <c r="AA8207" t="s">
        <v>249</v>
      </c>
      <c r="AB8207">
        <v>1</v>
      </c>
      <c r="AC8207" s="29" t="s">
        <v>1524</v>
      </c>
      <c r="AD8207" s="29" t="s">
        <v>1524</v>
      </c>
    </row>
    <row r="8208" spans="1:30" ht="15" customHeight="1" x14ac:dyDescent="0.3">
      <c r="A8208" s="29">
        <v>73</v>
      </c>
      <c r="B8208" s="29" t="s">
        <v>35</v>
      </c>
      <c r="C8208" t="s">
        <v>1287</v>
      </c>
      <c r="D8208" s="34" t="s">
        <v>1288</v>
      </c>
      <c r="E8208" s="29">
        <v>2011</v>
      </c>
      <c r="F8208" s="29" t="s">
        <v>1289</v>
      </c>
      <c r="G8208" s="29" t="s">
        <v>1295</v>
      </c>
      <c r="H8208" s="31" t="s">
        <v>1281</v>
      </c>
      <c r="I8208" s="39">
        <v>-4.3055555999999999</v>
      </c>
      <c r="J8208" s="40">
        <v>-38.996388611111101</v>
      </c>
      <c r="K8208" s="5" t="s">
        <v>109</v>
      </c>
      <c r="L8208" t="s">
        <v>1254</v>
      </c>
      <c r="M8208" t="s">
        <v>1218</v>
      </c>
      <c r="N8208" s="41" t="s">
        <v>1292</v>
      </c>
      <c r="O8208" s="12">
        <v>2009</v>
      </c>
      <c r="P8208" s="12">
        <v>11</v>
      </c>
      <c r="Q8208" s="12">
        <v>2010</v>
      </c>
      <c r="R8208" s="12">
        <v>11</v>
      </c>
      <c r="S8208" s="29">
        <v>13</v>
      </c>
      <c r="T8208" s="29">
        <v>13</v>
      </c>
      <c r="U8208" s="29">
        <v>3</v>
      </c>
      <c r="V8208" t="s">
        <v>33</v>
      </c>
      <c r="W8208" s="29">
        <v>480</v>
      </c>
      <c r="X8208" s="29">
        <v>1</v>
      </c>
      <c r="Y8208" t="s">
        <v>603</v>
      </c>
      <c r="Z8208" t="s">
        <v>55</v>
      </c>
      <c r="AA8208" t="s">
        <v>62</v>
      </c>
      <c r="AB8208">
        <v>0</v>
      </c>
      <c r="AC8208" s="29" t="s">
        <v>1524</v>
      </c>
      <c r="AD8208" s="29" t="s">
        <v>1524</v>
      </c>
    </row>
    <row r="8209" spans="1:30" ht="15" customHeight="1" x14ac:dyDescent="0.3">
      <c r="A8209" s="29">
        <v>73</v>
      </c>
      <c r="B8209" s="29" t="s">
        <v>35</v>
      </c>
      <c r="C8209" t="s">
        <v>1287</v>
      </c>
      <c r="D8209" s="34" t="s">
        <v>1288</v>
      </c>
      <c r="E8209" s="29">
        <v>2011</v>
      </c>
      <c r="F8209" s="29" t="s">
        <v>1289</v>
      </c>
      <c r="G8209" s="29" t="s">
        <v>1295</v>
      </c>
      <c r="H8209" s="31" t="s">
        <v>1281</v>
      </c>
      <c r="I8209" s="39">
        <v>-4.3055555999999999</v>
      </c>
      <c r="J8209" s="40">
        <v>-38.996388611111101</v>
      </c>
      <c r="K8209" s="5" t="s">
        <v>109</v>
      </c>
      <c r="L8209" t="s">
        <v>1254</v>
      </c>
      <c r="M8209" t="s">
        <v>1218</v>
      </c>
      <c r="N8209" s="41" t="s">
        <v>1292</v>
      </c>
      <c r="O8209" s="12">
        <v>2009</v>
      </c>
      <c r="P8209" s="12">
        <v>11</v>
      </c>
      <c r="Q8209" s="12">
        <v>2010</v>
      </c>
      <c r="R8209" s="12">
        <v>11</v>
      </c>
      <c r="S8209" s="29">
        <v>13</v>
      </c>
      <c r="T8209" s="29">
        <v>13</v>
      </c>
      <c r="U8209" s="29">
        <v>3</v>
      </c>
      <c r="V8209" t="s">
        <v>33</v>
      </c>
      <c r="W8209" s="29">
        <v>480</v>
      </c>
      <c r="X8209" s="29">
        <v>1</v>
      </c>
      <c r="Y8209" t="s">
        <v>603</v>
      </c>
      <c r="Z8209" t="s">
        <v>55</v>
      </c>
      <c r="AA8209" t="s">
        <v>1293</v>
      </c>
      <c r="AB8209">
        <v>1</v>
      </c>
      <c r="AC8209" s="29" t="s">
        <v>1524</v>
      </c>
      <c r="AD8209" s="29" t="s">
        <v>1524</v>
      </c>
    </row>
    <row r="8210" spans="1:30" ht="15" customHeight="1" x14ac:dyDescent="0.3">
      <c r="A8210" s="29">
        <v>73</v>
      </c>
      <c r="B8210" s="29" t="s">
        <v>35</v>
      </c>
      <c r="C8210" t="s">
        <v>1287</v>
      </c>
      <c r="D8210" s="34" t="s">
        <v>1288</v>
      </c>
      <c r="E8210" s="29">
        <v>2011</v>
      </c>
      <c r="F8210" s="29" t="s">
        <v>1289</v>
      </c>
      <c r="G8210" s="29" t="s">
        <v>1295</v>
      </c>
      <c r="H8210" s="31" t="s">
        <v>1281</v>
      </c>
      <c r="I8210" s="39">
        <v>-4.3055555999999999</v>
      </c>
      <c r="J8210" s="40">
        <v>-38.996388611111101</v>
      </c>
      <c r="K8210" s="5" t="s">
        <v>109</v>
      </c>
      <c r="L8210" t="s">
        <v>1254</v>
      </c>
      <c r="M8210" t="s">
        <v>1218</v>
      </c>
      <c r="N8210" s="41" t="s">
        <v>1292</v>
      </c>
      <c r="O8210" s="12">
        <v>2009</v>
      </c>
      <c r="P8210" s="12">
        <v>11</v>
      </c>
      <c r="Q8210" s="12">
        <v>2010</v>
      </c>
      <c r="R8210" s="12">
        <v>11</v>
      </c>
      <c r="S8210" s="29">
        <v>13</v>
      </c>
      <c r="T8210" s="29">
        <v>13</v>
      </c>
      <c r="U8210" s="29">
        <v>3</v>
      </c>
      <c r="V8210" t="s">
        <v>33</v>
      </c>
      <c r="W8210" s="29">
        <v>480</v>
      </c>
      <c r="X8210" s="29">
        <v>1</v>
      </c>
      <c r="Y8210" t="s">
        <v>603</v>
      </c>
      <c r="Z8210" t="s">
        <v>55</v>
      </c>
      <c r="AA8210" t="s">
        <v>70</v>
      </c>
      <c r="AB8210">
        <v>0</v>
      </c>
      <c r="AC8210" s="29" t="s">
        <v>1524</v>
      </c>
      <c r="AD8210" s="29" t="s">
        <v>1524</v>
      </c>
    </row>
    <row r="8211" spans="1:30" ht="15" customHeight="1" x14ac:dyDescent="0.3">
      <c r="A8211" s="29">
        <v>73</v>
      </c>
      <c r="B8211" s="29" t="s">
        <v>35</v>
      </c>
      <c r="C8211" t="s">
        <v>1287</v>
      </c>
      <c r="D8211" s="34" t="s">
        <v>1288</v>
      </c>
      <c r="E8211" s="29">
        <v>2011</v>
      </c>
      <c r="F8211" s="29" t="s">
        <v>1289</v>
      </c>
      <c r="G8211" s="29" t="s">
        <v>1295</v>
      </c>
      <c r="H8211" s="31" t="s">
        <v>1281</v>
      </c>
      <c r="I8211" s="39">
        <v>-4.3055555999999999</v>
      </c>
      <c r="J8211" s="40">
        <v>-38.996388611111101</v>
      </c>
      <c r="K8211" s="5" t="s">
        <v>109</v>
      </c>
      <c r="L8211" t="s">
        <v>1254</v>
      </c>
      <c r="M8211" t="s">
        <v>1218</v>
      </c>
      <c r="N8211" s="41" t="s">
        <v>1292</v>
      </c>
      <c r="O8211" s="12">
        <v>2009</v>
      </c>
      <c r="P8211" s="12">
        <v>11</v>
      </c>
      <c r="Q8211" s="12">
        <v>2010</v>
      </c>
      <c r="R8211" s="12">
        <v>11</v>
      </c>
      <c r="S8211" s="29">
        <v>13</v>
      </c>
      <c r="T8211" s="29">
        <v>13</v>
      </c>
      <c r="U8211" s="29">
        <v>3</v>
      </c>
      <c r="V8211" t="s">
        <v>33</v>
      </c>
      <c r="W8211" s="29">
        <v>480</v>
      </c>
      <c r="X8211" s="29">
        <v>1</v>
      </c>
      <c r="Y8211" t="s">
        <v>603</v>
      </c>
      <c r="Z8211" t="s">
        <v>55</v>
      </c>
      <c r="AA8211" t="s">
        <v>1294</v>
      </c>
      <c r="AB8211">
        <v>0</v>
      </c>
      <c r="AC8211" s="29" t="s">
        <v>1524</v>
      </c>
      <c r="AD8211" s="29" t="s">
        <v>1524</v>
      </c>
    </row>
    <row r="8212" spans="1:30" ht="15" customHeight="1" x14ac:dyDescent="0.3">
      <c r="A8212" s="29">
        <v>73</v>
      </c>
      <c r="B8212" s="29" t="s">
        <v>35</v>
      </c>
      <c r="C8212" t="s">
        <v>1287</v>
      </c>
      <c r="D8212" s="34" t="s">
        <v>1288</v>
      </c>
      <c r="E8212" s="29">
        <v>2011</v>
      </c>
      <c r="F8212" s="29" t="s">
        <v>1289</v>
      </c>
      <c r="G8212" s="29" t="s">
        <v>1295</v>
      </c>
      <c r="H8212" s="31" t="s">
        <v>1281</v>
      </c>
      <c r="I8212" s="39">
        <v>-4.3055555999999999</v>
      </c>
      <c r="J8212" s="40">
        <v>-38.996388611111101</v>
      </c>
      <c r="K8212" s="5" t="s">
        <v>109</v>
      </c>
      <c r="L8212" t="s">
        <v>1254</v>
      </c>
      <c r="M8212" t="s">
        <v>1218</v>
      </c>
      <c r="N8212" s="41" t="s">
        <v>1292</v>
      </c>
      <c r="O8212" s="12">
        <v>2009</v>
      </c>
      <c r="P8212" s="12">
        <v>11</v>
      </c>
      <c r="Q8212" s="12">
        <v>2010</v>
      </c>
      <c r="R8212" s="12">
        <v>11</v>
      </c>
      <c r="S8212" s="29">
        <v>13</v>
      </c>
      <c r="T8212" s="29">
        <v>13</v>
      </c>
      <c r="U8212" s="29">
        <v>3</v>
      </c>
      <c r="V8212" t="s">
        <v>33</v>
      </c>
      <c r="W8212" s="29">
        <v>480</v>
      </c>
      <c r="X8212" s="29">
        <v>1</v>
      </c>
      <c r="Y8212" t="s">
        <v>603</v>
      </c>
      <c r="Z8212" t="s">
        <v>49</v>
      </c>
      <c r="AA8212" t="s">
        <v>235</v>
      </c>
      <c r="AB8212">
        <v>0</v>
      </c>
      <c r="AC8212" s="29" t="s">
        <v>1524</v>
      </c>
      <c r="AD8212" s="29" t="s">
        <v>1524</v>
      </c>
    </row>
    <row r="8213" spans="1:30" ht="15" customHeight="1" x14ac:dyDescent="0.3">
      <c r="A8213" s="29">
        <v>73</v>
      </c>
      <c r="B8213" s="29" t="s">
        <v>35</v>
      </c>
      <c r="C8213" t="s">
        <v>1287</v>
      </c>
      <c r="D8213" s="34" t="s">
        <v>1288</v>
      </c>
      <c r="E8213" s="29">
        <v>2011</v>
      </c>
      <c r="F8213" s="29" t="s">
        <v>1289</v>
      </c>
      <c r="G8213" s="29" t="s">
        <v>1295</v>
      </c>
      <c r="H8213" s="31" t="s">
        <v>1281</v>
      </c>
      <c r="I8213" s="39">
        <v>-4.3055555999999999</v>
      </c>
      <c r="J8213" s="40">
        <v>-38.996388611111101</v>
      </c>
      <c r="K8213" s="5" t="s">
        <v>109</v>
      </c>
      <c r="L8213" t="s">
        <v>1254</v>
      </c>
      <c r="M8213" t="s">
        <v>1218</v>
      </c>
      <c r="N8213" s="41" t="s">
        <v>1292</v>
      </c>
      <c r="O8213" s="12">
        <v>2009</v>
      </c>
      <c r="P8213" s="12">
        <v>11</v>
      </c>
      <c r="Q8213" s="12">
        <v>2010</v>
      </c>
      <c r="R8213" s="12">
        <v>11</v>
      </c>
      <c r="S8213" s="29">
        <v>13</v>
      </c>
      <c r="T8213" s="29">
        <v>13</v>
      </c>
      <c r="U8213" s="29">
        <v>3</v>
      </c>
      <c r="V8213" t="s">
        <v>33</v>
      </c>
      <c r="W8213" s="29">
        <v>480</v>
      </c>
      <c r="X8213" s="29">
        <v>1</v>
      </c>
      <c r="Y8213" t="s">
        <v>1261</v>
      </c>
      <c r="Z8213" t="s">
        <v>83</v>
      </c>
      <c r="AA8213" t="s">
        <v>87</v>
      </c>
      <c r="AB8213">
        <v>86</v>
      </c>
      <c r="AC8213" s="29" t="s">
        <v>1524</v>
      </c>
      <c r="AD8213" s="29" t="s">
        <v>1524</v>
      </c>
    </row>
    <row r="8214" spans="1:30" ht="15" customHeight="1" x14ac:dyDescent="0.3">
      <c r="A8214" s="29">
        <v>73</v>
      </c>
      <c r="B8214" s="29" t="s">
        <v>35</v>
      </c>
      <c r="C8214" t="s">
        <v>1287</v>
      </c>
      <c r="D8214" s="34" t="s">
        <v>1288</v>
      </c>
      <c r="E8214" s="29">
        <v>2011</v>
      </c>
      <c r="F8214" s="29" t="s">
        <v>1289</v>
      </c>
      <c r="G8214" s="29" t="s">
        <v>1295</v>
      </c>
      <c r="H8214" s="31" t="s">
        <v>1281</v>
      </c>
      <c r="I8214" s="39">
        <v>-4.3055555999999999</v>
      </c>
      <c r="J8214" s="40">
        <v>-38.996388611111101</v>
      </c>
      <c r="K8214" s="5" t="s">
        <v>109</v>
      </c>
      <c r="L8214" t="s">
        <v>1254</v>
      </c>
      <c r="M8214" t="s">
        <v>1218</v>
      </c>
      <c r="N8214" s="41" t="s">
        <v>1292</v>
      </c>
      <c r="O8214" s="12">
        <v>2009</v>
      </c>
      <c r="P8214" s="12">
        <v>11</v>
      </c>
      <c r="Q8214" s="12">
        <v>2010</v>
      </c>
      <c r="R8214" s="12">
        <v>11</v>
      </c>
      <c r="S8214" s="29">
        <v>13</v>
      </c>
      <c r="T8214" s="29">
        <v>13</v>
      </c>
      <c r="U8214" s="29">
        <v>3</v>
      </c>
      <c r="V8214" t="s">
        <v>33</v>
      </c>
      <c r="W8214" s="29">
        <v>480</v>
      </c>
      <c r="X8214" s="29">
        <v>1</v>
      </c>
      <c r="Y8214" t="s">
        <v>1261</v>
      </c>
      <c r="Z8214" t="s">
        <v>83</v>
      </c>
      <c r="AA8214" t="s">
        <v>128</v>
      </c>
      <c r="AB8214">
        <v>0</v>
      </c>
      <c r="AC8214" s="29" t="s">
        <v>1524</v>
      </c>
      <c r="AD8214" s="29" t="s">
        <v>1524</v>
      </c>
    </row>
    <row r="8215" spans="1:30" ht="15" customHeight="1" x14ac:dyDescent="0.3">
      <c r="A8215" s="29">
        <v>73</v>
      </c>
      <c r="B8215" s="29" t="s">
        <v>35</v>
      </c>
      <c r="C8215" t="s">
        <v>1287</v>
      </c>
      <c r="D8215" s="34" t="s">
        <v>1288</v>
      </c>
      <c r="E8215" s="29">
        <v>2011</v>
      </c>
      <c r="F8215" s="29" t="s">
        <v>1289</v>
      </c>
      <c r="G8215" s="29" t="s">
        <v>1295</v>
      </c>
      <c r="H8215" s="31" t="s">
        <v>1281</v>
      </c>
      <c r="I8215" s="39">
        <v>-4.3055555999999999</v>
      </c>
      <c r="J8215" s="40">
        <v>-38.996388611111101</v>
      </c>
      <c r="K8215" s="5" t="s">
        <v>109</v>
      </c>
      <c r="L8215" t="s">
        <v>1254</v>
      </c>
      <c r="M8215" t="s">
        <v>1218</v>
      </c>
      <c r="N8215" s="41" t="s">
        <v>1292</v>
      </c>
      <c r="O8215" s="12">
        <v>2009</v>
      </c>
      <c r="P8215" s="12">
        <v>11</v>
      </c>
      <c r="Q8215" s="12">
        <v>2010</v>
      </c>
      <c r="R8215" s="12">
        <v>11</v>
      </c>
      <c r="S8215" s="29">
        <v>13</v>
      </c>
      <c r="T8215" s="29">
        <v>13</v>
      </c>
      <c r="U8215" s="29">
        <v>3</v>
      </c>
      <c r="V8215" t="s">
        <v>33</v>
      </c>
      <c r="W8215" s="29">
        <v>480</v>
      </c>
      <c r="X8215" s="29">
        <v>1</v>
      </c>
      <c r="Y8215" t="s">
        <v>1261</v>
      </c>
      <c r="Z8215" t="s">
        <v>55</v>
      </c>
      <c r="AA8215" t="s">
        <v>249</v>
      </c>
      <c r="AB8215">
        <v>0</v>
      </c>
      <c r="AC8215" s="29" t="s">
        <v>1524</v>
      </c>
      <c r="AD8215" s="29" t="s">
        <v>1524</v>
      </c>
    </row>
    <row r="8216" spans="1:30" ht="15" customHeight="1" x14ac:dyDescent="0.3">
      <c r="A8216" s="29">
        <v>73</v>
      </c>
      <c r="B8216" s="29" t="s">
        <v>35</v>
      </c>
      <c r="C8216" t="s">
        <v>1287</v>
      </c>
      <c r="D8216" s="34" t="s">
        <v>1288</v>
      </c>
      <c r="E8216" s="29">
        <v>2011</v>
      </c>
      <c r="F8216" s="29" t="s">
        <v>1289</v>
      </c>
      <c r="G8216" s="29" t="s">
        <v>1295</v>
      </c>
      <c r="H8216" s="31" t="s">
        <v>1281</v>
      </c>
      <c r="I8216" s="39">
        <v>-4.3055555999999999</v>
      </c>
      <c r="J8216" s="40">
        <v>-38.996388611111101</v>
      </c>
      <c r="K8216" s="5" t="s">
        <v>109</v>
      </c>
      <c r="L8216" t="s">
        <v>1254</v>
      </c>
      <c r="M8216" t="s">
        <v>1218</v>
      </c>
      <c r="N8216" s="41" t="s">
        <v>1292</v>
      </c>
      <c r="O8216" s="12">
        <v>2009</v>
      </c>
      <c r="P8216" s="12">
        <v>11</v>
      </c>
      <c r="Q8216" s="12">
        <v>2010</v>
      </c>
      <c r="R8216" s="12">
        <v>11</v>
      </c>
      <c r="S8216" s="29">
        <v>13</v>
      </c>
      <c r="T8216" s="29">
        <v>13</v>
      </c>
      <c r="U8216" s="29">
        <v>3</v>
      </c>
      <c r="V8216" t="s">
        <v>33</v>
      </c>
      <c r="W8216" s="29">
        <v>480</v>
      </c>
      <c r="X8216" s="29">
        <v>1</v>
      </c>
      <c r="Y8216" t="s">
        <v>1261</v>
      </c>
      <c r="Z8216" t="s">
        <v>55</v>
      </c>
      <c r="AA8216" t="s">
        <v>62</v>
      </c>
      <c r="AB8216">
        <v>0</v>
      </c>
      <c r="AC8216" s="29" t="s">
        <v>1524</v>
      </c>
      <c r="AD8216" s="29" t="s">
        <v>1524</v>
      </c>
    </row>
    <row r="8217" spans="1:30" ht="15" customHeight="1" x14ac:dyDescent="0.3">
      <c r="A8217" s="29">
        <v>73</v>
      </c>
      <c r="B8217" s="29" t="s">
        <v>35</v>
      </c>
      <c r="C8217" t="s">
        <v>1287</v>
      </c>
      <c r="D8217" s="34" t="s">
        <v>1288</v>
      </c>
      <c r="E8217" s="29">
        <v>2011</v>
      </c>
      <c r="F8217" s="29" t="s">
        <v>1289</v>
      </c>
      <c r="G8217" s="29" t="s">
        <v>1295</v>
      </c>
      <c r="H8217" s="31" t="s">
        <v>1281</v>
      </c>
      <c r="I8217" s="39">
        <v>-4.3055555999999999</v>
      </c>
      <c r="J8217" s="40">
        <v>-38.996388611111101</v>
      </c>
      <c r="K8217" s="5" t="s">
        <v>109</v>
      </c>
      <c r="L8217" t="s">
        <v>1254</v>
      </c>
      <c r="M8217" t="s">
        <v>1218</v>
      </c>
      <c r="N8217" s="41" t="s">
        <v>1292</v>
      </c>
      <c r="O8217" s="12">
        <v>2009</v>
      </c>
      <c r="P8217" s="12">
        <v>11</v>
      </c>
      <c r="Q8217" s="12">
        <v>2010</v>
      </c>
      <c r="R8217" s="12">
        <v>11</v>
      </c>
      <c r="S8217" s="29">
        <v>13</v>
      </c>
      <c r="T8217" s="29">
        <v>13</v>
      </c>
      <c r="U8217" s="29">
        <v>3</v>
      </c>
      <c r="V8217" t="s">
        <v>33</v>
      </c>
      <c r="W8217" s="29">
        <v>480</v>
      </c>
      <c r="X8217" s="29">
        <v>1</v>
      </c>
      <c r="Y8217" t="s">
        <v>1261</v>
      </c>
      <c r="Z8217" t="s">
        <v>55</v>
      </c>
      <c r="AA8217" t="s">
        <v>1293</v>
      </c>
      <c r="AB8217">
        <v>0</v>
      </c>
      <c r="AC8217" s="29" t="s">
        <v>1524</v>
      </c>
      <c r="AD8217" s="29" t="s">
        <v>1524</v>
      </c>
    </row>
    <row r="8218" spans="1:30" ht="15" customHeight="1" x14ac:dyDescent="0.3">
      <c r="A8218" s="29">
        <v>73</v>
      </c>
      <c r="B8218" s="29" t="s">
        <v>35</v>
      </c>
      <c r="C8218" t="s">
        <v>1287</v>
      </c>
      <c r="D8218" s="34" t="s">
        <v>1288</v>
      </c>
      <c r="E8218" s="29">
        <v>2011</v>
      </c>
      <c r="F8218" s="29" t="s">
        <v>1289</v>
      </c>
      <c r="G8218" s="29" t="s">
        <v>1295</v>
      </c>
      <c r="H8218" s="31" t="s">
        <v>1281</v>
      </c>
      <c r="I8218" s="39">
        <v>-4.3055555999999999</v>
      </c>
      <c r="J8218" s="40">
        <v>-38.996388611111101</v>
      </c>
      <c r="K8218" s="5" t="s">
        <v>109</v>
      </c>
      <c r="L8218" t="s">
        <v>1254</v>
      </c>
      <c r="M8218" t="s">
        <v>1218</v>
      </c>
      <c r="N8218" s="41" t="s">
        <v>1292</v>
      </c>
      <c r="O8218" s="12">
        <v>2009</v>
      </c>
      <c r="P8218" s="12">
        <v>11</v>
      </c>
      <c r="Q8218" s="12">
        <v>2010</v>
      </c>
      <c r="R8218" s="12">
        <v>11</v>
      </c>
      <c r="S8218" s="29">
        <v>13</v>
      </c>
      <c r="T8218" s="29">
        <v>13</v>
      </c>
      <c r="U8218" s="29">
        <v>3</v>
      </c>
      <c r="V8218" t="s">
        <v>33</v>
      </c>
      <c r="W8218" s="29">
        <v>480</v>
      </c>
      <c r="X8218" s="29">
        <v>1</v>
      </c>
      <c r="Y8218" t="s">
        <v>1261</v>
      </c>
      <c r="Z8218" t="s">
        <v>55</v>
      </c>
      <c r="AA8218" t="s">
        <v>70</v>
      </c>
      <c r="AB8218">
        <v>1</v>
      </c>
      <c r="AC8218" s="29" t="s">
        <v>1524</v>
      </c>
      <c r="AD8218" s="29" t="s">
        <v>1524</v>
      </c>
    </row>
    <row r="8219" spans="1:30" ht="15" customHeight="1" x14ac:dyDescent="0.3">
      <c r="A8219" s="29">
        <v>73</v>
      </c>
      <c r="B8219" s="29" t="s">
        <v>35</v>
      </c>
      <c r="C8219" t="s">
        <v>1287</v>
      </c>
      <c r="D8219" s="34" t="s">
        <v>1288</v>
      </c>
      <c r="E8219" s="29">
        <v>2011</v>
      </c>
      <c r="F8219" s="29" t="s">
        <v>1289</v>
      </c>
      <c r="G8219" s="29" t="s">
        <v>1295</v>
      </c>
      <c r="H8219" s="31" t="s">
        <v>1281</v>
      </c>
      <c r="I8219" s="39">
        <v>-4.3055555999999999</v>
      </c>
      <c r="J8219" s="40">
        <v>-38.996388611111101</v>
      </c>
      <c r="K8219" s="5" t="s">
        <v>109</v>
      </c>
      <c r="L8219" t="s">
        <v>1254</v>
      </c>
      <c r="M8219" t="s">
        <v>1218</v>
      </c>
      <c r="N8219" s="41" t="s">
        <v>1292</v>
      </c>
      <c r="O8219" s="12">
        <v>2009</v>
      </c>
      <c r="P8219" s="12">
        <v>11</v>
      </c>
      <c r="Q8219" s="12">
        <v>2010</v>
      </c>
      <c r="R8219" s="12">
        <v>11</v>
      </c>
      <c r="S8219" s="29">
        <v>13</v>
      </c>
      <c r="T8219" s="29">
        <v>13</v>
      </c>
      <c r="U8219" s="29">
        <v>3</v>
      </c>
      <c r="V8219" t="s">
        <v>33</v>
      </c>
      <c r="W8219" s="29">
        <v>480</v>
      </c>
      <c r="X8219" s="29">
        <v>1</v>
      </c>
      <c r="Y8219" t="s">
        <v>1261</v>
      </c>
      <c r="Z8219" t="s">
        <v>55</v>
      </c>
      <c r="AA8219" t="s">
        <v>1294</v>
      </c>
      <c r="AB8219">
        <v>0</v>
      </c>
      <c r="AC8219" s="29" t="s">
        <v>1524</v>
      </c>
      <c r="AD8219" s="29" t="s">
        <v>1524</v>
      </c>
    </row>
    <row r="8220" spans="1:30" ht="15" customHeight="1" x14ac:dyDescent="0.3">
      <c r="A8220" s="29">
        <v>73</v>
      </c>
      <c r="B8220" s="29" t="s">
        <v>35</v>
      </c>
      <c r="C8220" t="s">
        <v>1287</v>
      </c>
      <c r="D8220" s="34" t="s">
        <v>1288</v>
      </c>
      <c r="E8220" s="29">
        <v>2011</v>
      </c>
      <c r="F8220" s="29" t="s">
        <v>1289</v>
      </c>
      <c r="G8220" s="29" t="s">
        <v>1295</v>
      </c>
      <c r="H8220" s="31" t="s">
        <v>1281</v>
      </c>
      <c r="I8220" s="39">
        <v>-4.3055555999999999</v>
      </c>
      <c r="J8220" s="40">
        <v>-38.996388611111101</v>
      </c>
      <c r="K8220" s="5" t="s">
        <v>109</v>
      </c>
      <c r="L8220" t="s">
        <v>1254</v>
      </c>
      <c r="M8220" t="s">
        <v>1218</v>
      </c>
      <c r="N8220" s="41" t="s">
        <v>1292</v>
      </c>
      <c r="O8220" s="12">
        <v>2009</v>
      </c>
      <c r="P8220" s="12">
        <v>11</v>
      </c>
      <c r="Q8220" s="12">
        <v>2010</v>
      </c>
      <c r="R8220" s="12">
        <v>11</v>
      </c>
      <c r="S8220" s="29">
        <v>13</v>
      </c>
      <c r="T8220" s="29">
        <v>13</v>
      </c>
      <c r="U8220" s="29">
        <v>3</v>
      </c>
      <c r="V8220" t="s">
        <v>33</v>
      </c>
      <c r="W8220" s="29">
        <v>480</v>
      </c>
      <c r="X8220" s="29">
        <v>1</v>
      </c>
      <c r="Y8220" t="s">
        <v>1261</v>
      </c>
      <c r="Z8220" t="s">
        <v>49</v>
      </c>
      <c r="AA8220" t="s">
        <v>235</v>
      </c>
      <c r="AB8220">
        <v>0</v>
      </c>
      <c r="AC8220" s="29" t="s">
        <v>1524</v>
      </c>
      <c r="AD8220" s="29" t="s">
        <v>1524</v>
      </c>
    </row>
    <row r="8221" spans="1:30" ht="15" customHeight="1" x14ac:dyDescent="0.3">
      <c r="A8221" s="29">
        <v>73</v>
      </c>
      <c r="B8221" s="32" t="s">
        <v>35</v>
      </c>
      <c r="C8221" t="s">
        <v>1287</v>
      </c>
      <c r="D8221" s="34" t="s">
        <v>1288</v>
      </c>
      <c r="E8221" s="29">
        <v>2011</v>
      </c>
      <c r="F8221" s="29" t="s">
        <v>1289</v>
      </c>
      <c r="G8221" s="29" t="s">
        <v>1296</v>
      </c>
      <c r="H8221" s="31" t="s">
        <v>1282</v>
      </c>
      <c r="I8221" s="39">
        <v>-4.2249999999999996</v>
      </c>
      <c r="J8221" s="40">
        <v>-38.923333055555503</v>
      </c>
      <c r="K8221" s="5" t="s">
        <v>109</v>
      </c>
      <c r="L8221" t="s">
        <v>67</v>
      </c>
      <c r="M8221" t="s">
        <v>1218</v>
      </c>
      <c r="N8221" s="41" t="s">
        <v>1292</v>
      </c>
      <c r="O8221">
        <v>2009</v>
      </c>
      <c r="P8221">
        <v>11</v>
      </c>
      <c r="Q8221">
        <v>2010</v>
      </c>
      <c r="R8221" s="41">
        <v>11</v>
      </c>
      <c r="S8221" s="29">
        <v>13</v>
      </c>
      <c r="T8221" s="29">
        <v>13</v>
      </c>
      <c r="U8221" s="29">
        <v>3</v>
      </c>
      <c r="V8221" t="s">
        <v>33</v>
      </c>
      <c r="W8221" s="29">
        <v>480</v>
      </c>
      <c r="X8221" s="52">
        <v>1</v>
      </c>
      <c r="Y8221" t="s">
        <v>1070</v>
      </c>
      <c r="Z8221" t="s">
        <v>83</v>
      </c>
      <c r="AA8221" t="s">
        <v>87</v>
      </c>
      <c r="AB8221">
        <v>45</v>
      </c>
      <c r="AC8221" s="29" t="s">
        <v>1524</v>
      </c>
      <c r="AD8221" s="29" t="s">
        <v>1524</v>
      </c>
    </row>
    <row r="8222" spans="1:30" ht="15" customHeight="1" x14ac:dyDescent="0.3">
      <c r="A8222" s="29">
        <v>73</v>
      </c>
      <c r="B8222" s="29" t="s">
        <v>35</v>
      </c>
      <c r="C8222" t="s">
        <v>1287</v>
      </c>
      <c r="D8222" s="34" t="s">
        <v>1288</v>
      </c>
      <c r="E8222" s="29">
        <v>2011</v>
      </c>
      <c r="F8222" s="29" t="s">
        <v>1289</v>
      </c>
      <c r="G8222" s="29" t="s">
        <v>1296</v>
      </c>
      <c r="H8222" s="31" t="s">
        <v>1282</v>
      </c>
      <c r="I8222" s="39">
        <v>-4.2249999999999996</v>
      </c>
      <c r="J8222" s="40">
        <v>-38.923333055555503</v>
      </c>
      <c r="K8222" s="5" t="s">
        <v>109</v>
      </c>
      <c r="L8222" t="s">
        <v>1254</v>
      </c>
      <c r="M8222" t="s">
        <v>1218</v>
      </c>
      <c r="N8222" s="41" t="s">
        <v>1292</v>
      </c>
      <c r="O8222" s="12">
        <v>2009</v>
      </c>
      <c r="P8222" s="12">
        <v>11</v>
      </c>
      <c r="Q8222" s="12">
        <v>2010</v>
      </c>
      <c r="R8222" s="12">
        <v>11</v>
      </c>
      <c r="S8222" s="29">
        <v>13</v>
      </c>
      <c r="T8222" s="29">
        <v>13</v>
      </c>
      <c r="U8222" s="29">
        <v>3</v>
      </c>
      <c r="V8222" t="s">
        <v>33</v>
      </c>
      <c r="W8222" s="29">
        <v>480</v>
      </c>
      <c r="X8222" s="29">
        <v>1</v>
      </c>
      <c r="Y8222" t="s">
        <v>1070</v>
      </c>
      <c r="Z8222" t="s">
        <v>83</v>
      </c>
      <c r="AA8222" t="s">
        <v>128</v>
      </c>
      <c r="AB8222">
        <v>17</v>
      </c>
      <c r="AC8222" s="29" t="s">
        <v>1524</v>
      </c>
      <c r="AD8222" s="29" t="s">
        <v>1524</v>
      </c>
    </row>
    <row r="8223" spans="1:30" ht="15" customHeight="1" x14ac:dyDescent="0.3">
      <c r="A8223" s="29">
        <v>73</v>
      </c>
      <c r="B8223" s="29" t="s">
        <v>35</v>
      </c>
      <c r="C8223" t="s">
        <v>1287</v>
      </c>
      <c r="D8223" s="34" t="s">
        <v>1288</v>
      </c>
      <c r="E8223" s="29">
        <v>2011</v>
      </c>
      <c r="F8223" s="29" t="s">
        <v>1289</v>
      </c>
      <c r="G8223" s="29" t="s">
        <v>1296</v>
      </c>
      <c r="H8223" s="31" t="s">
        <v>1282</v>
      </c>
      <c r="I8223" s="39">
        <v>-4.2249999999999996</v>
      </c>
      <c r="J8223" s="40">
        <v>-38.923333055555503</v>
      </c>
      <c r="K8223" s="5" t="s">
        <v>109</v>
      </c>
      <c r="L8223" t="s">
        <v>1254</v>
      </c>
      <c r="M8223" t="s">
        <v>1218</v>
      </c>
      <c r="N8223" s="41" t="s">
        <v>1292</v>
      </c>
      <c r="O8223" s="12">
        <v>2009</v>
      </c>
      <c r="P8223" s="12">
        <v>11</v>
      </c>
      <c r="Q8223" s="12">
        <v>2010</v>
      </c>
      <c r="R8223" s="12">
        <v>11</v>
      </c>
      <c r="S8223" s="29">
        <v>13</v>
      </c>
      <c r="T8223" s="29">
        <v>13</v>
      </c>
      <c r="U8223" s="29">
        <v>3</v>
      </c>
      <c r="V8223" t="s">
        <v>33</v>
      </c>
      <c r="W8223" s="29">
        <v>480</v>
      </c>
      <c r="X8223" s="29">
        <v>1</v>
      </c>
      <c r="Y8223" t="s">
        <v>1070</v>
      </c>
      <c r="Z8223" t="s">
        <v>55</v>
      </c>
      <c r="AA8223" t="s">
        <v>249</v>
      </c>
      <c r="AB8223">
        <v>18</v>
      </c>
      <c r="AC8223" s="29" t="s">
        <v>1524</v>
      </c>
      <c r="AD8223" s="29" t="s">
        <v>1524</v>
      </c>
    </row>
    <row r="8224" spans="1:30" ht="15" customHeight="1" x14ac:dyDescent="0.3">
      <c r="A8224" s="29">
        <v>73</v>
      </c>
      <c r="B8224" s="29" t="s">
        <v>35</v>
      </c>
      <c r="C8224" t="s">
        <v>1287</v>
      </c>
      <c r="D8224" s="34" t="s">
        <v>1288</v>
      </c>
      <c r="E8224" s="29">
        <v>2011</v>
      </c>
      <c r="F8224" s="29" t="s">
        <v>1289</v>
      </c>
      <c r="G8224" s="29" t="s">
        <v>1296</v>
      </c>
      <c r="H8224" s="31" t="s">
        <v>1282</v>
      </c>
      <c r="I8224" s="39">
        <v>-4.2249999999999996</v>
      </c>
      <c r="J8224" s="40">
        <v>-38.923333055555503</v>
      </c>
      <c r="K8224" s="5" t="s">
        <v>109</v>
      </c>
      <c r="L8224" t="s">
        <v>1254</v>
      </c>
      <c r="M8224" t="s">
        <v>1218</v>
      </c>
      <c r="N8224" s="41" t="s">
        <v>1292</v>
      </c>
      <c r="O8224" s="12">
        <v>2009</v>
      </c>
      <c r="P8224" s="12">
        <v>11</v>
      </c>
      <c r="Q8224" s="12">
        <v>2010</v>
      </c>
      <c r="R8224" s="12">
        <v>11</v>
      </c>
      <c r="S8224" s="29">
        <v>13</v>
      </c>
      <c r="T8224" s="29">
        <v>13</v>
      </c>
      <c r="U8224" s="29">
        <v>3</v>
      </c>
      <c r="V8224" t="s">
        <v>33</v>
      </c>
      <c r="W8224" s="29">
        <v>480</v>
      </c>
      <c r="X8224" s="29">
        <v>1</v>
      </c>
      <c r="Y8224" t="s">
        <v>1070</v>
      </c>
      <c r="Z8224" t="s">
        <v>55</v>
      </c>
      <c r="AA8224" t="s">
        <v>62</v>
      </c>
      <c r="AB8224">
        <v>11</v>
      </c>
      <c r="AC8224" s="29" t="s">
        <v>1524</v>
      </c>
      <c r="AD8224" s="29" t="s">
        <v>1524</v>
      </c>
    </row>
    <row r="8225" spans="1:30" ht="15" customHeight="1" x14ac:dyDescent="0.3">
      <c r="A8225" s="29">
        <v>73</v>
      </c>
      <c r="B8225" s="29" t="s">
        <v>35</v>
      </c>
      <c r="C8225" t="s">
        <v>1287</v>
      </c>
      <c r="D8225" s="34" t="s">
        <v>1288</v>
      </c>
      <c r="E8225" s="29">
        <v>2011</v>
      </c>
      <c r="F8225" s="29" t="s">
        <v>1289</v>
      </c>
      <c r="G8225" s="29" t="s">
        <v>1296</v>
      </c>
      <c r="H8225" s="31" t="s">
        <v>1282</v>
      </c>
      <c r="I8225" s="39">
        <v>-4.2249999999999996</v>
      </c>
      <c r="J8225" s="40">
        <v>-38.923333055555503</v>
      </c>
      <c r="K8225" s="5" t="s">
        <v>109</v>
      </c>
      <c r="L8225" t="s">
        <v>1254</v>
      </c>
      <c r="M8225" t="s">
        <v>1218</v>
      </c>
      <c r="N8225" s="41" t="s">
        <v>1292</v>
      </c>
      <c r="O8225" s="12">
        <v>2009</v>
      </c>
      <c r="P8225" s="12">
        <v>11</v>
      </c>
      <c r="Q8225" s="12">
        <v>2010</v>
      </c>
      <c r="R8225" s="12">
        <v>11</v>
      </c>
      <c r="S8225" s="29">
        <v>13</v>
      </c>
      <c r="T8225" s="29">
        <v>13</v>
      </c>
      <c r="U8225" s="29">
        <v>3</v>
      </c>
      <c r="V8225" t="s">
        <v>33</v>
      </c>
      <c r="W8225" s="29">
        <v>480</v>
      </c>
      <c r="X8225" s="29">
        <v>1</v>
      </c>
      <c r="Y8225" t="s">
        <v>1070</v>
      </c>
      <c r="Z8225" t="s">
        <v>55</v>
      </c>
      <c r="AA8225" t="s">
        <v>1293</v>
      </c>
      <c r="AB8225">
        <v>3</v>
      </c>
      <c r="AC8225" s="29" t="s">
        <v>1524</v>
      </c>
      <c r="AD8225" s="29" t="s">
        <v>1524</v>
      </c>
    </row>
    <row r="8226" spans="1:30" ht="15" customHeight="1" x14ac:dyDescent="0.3">
      <c r="A8226" s="29">
        <v>73</v>
      </c>
      <c r="B8226" s="29" t="s">
        <v>35</v>
      </c>
      <c r="C8226" t="s">
        <v>1287</v>
      </c>
      <c r="D8226" s="34" t="s">
        <v>1288</v>
      </c>
      <c r="E8226" s="29">
        <v>2011</v>
      </c>
      <c r="F8226" s="29" t="s">
        <v>1289</v>
      </c>
      <c r="G8226" s="29" t="s">
        <v>1296</v>
      </c>
      <c r="H8226" s="31" t="s">
        <v>1282</v>
      </c>
      <c r="I8226" s="39">
        <v>-4.2249999999999996</v>
      </c>
      <c r="J8226" s="40">
        <v>-38.923333055555503</v>
      </c>
      <c r="K8226" s="5" t="s">
        <v>109</v>
      </c>
      <c r="L8226" t="s">
        <v>1254</v>
      </c>
      <c r="M8226" t="s">
        <v>1218</v>
      </c>
      <c r="N8226" s="41" t="s">
        <v>1292</v>
      </c>
      <c r="O8226" s="12">
        <v>2009</v>
      </c>
      <c r="P8226" s="12">
        <v>11</v>
      </c>
      <c r="Q8226" s="12">
        <v>2010</v>
      </c>
      <c r="R8226" s="12">
        <v>11</v>
      </c>
      <c r="S8226" s="29">
        <v>13</v>
      </c>
      <c r="T8226" s="29">
        <v>13</v>
      </c>
      <c r="U8226" s="29">
        <v>3</v>
      </c>
      <c r="V8226" t="s">
        <v>33</v>
      </c>
      <c r="W8226" s="29">
        <v>480</v>
      </c>
      <c r="X8226" s="29">
        <v>1</v>
      </c>
      <c r="Y8226" t="s">
        <v>1070</v>
      </c>
      <c r="Z8226" t="s">
        <v>55</v>
      </c>
      <c r="AA8226" t="s">
        <v>70</v>
      </c>
      <c r="AB8226">
        <v>3</v>
      </c>
      <c r="AC8226" s="29" t="s">
        <v>1524</v>
      </c>
      <c r="AD8226" s="29" t="s">
        <v>1524</v>
      </c>
    </row>
    <row r="8227" spans="1:30" ht="15" customHeight="1" x14ac:dyDescent="0.3">
      <c r="A8227" s="29">
        <v>73</v>
      </c>
      <c r="B8227" s="29" t="s">
        <v>35</v>
      </c>
      <c r="C8227" t="s">
        <v>1287</v>
      </c>
      <c r="D8227" s="34" t="s">
        <v>1288</v>
      </c>
      <c r="E8227" s="29">
        <v>2011</v>
      </c>
      <c r="F8227" s="29" t="s">
        <v>1289</v>
      </c>
      <c r="G8227" s="29" t="s">
        <v>1296</v>
      </c>
      <c r="H8227" s="31" t="s">
        <v>1282</v>
      </c>
      <c r="I8227" s="39">
        <v>-4.2249999999999996</v>
      </c>
      <c r="J8227" s="40">
        <v>-38.923333055555503</v>
      </c>
      <c r="K8227" s="5" t="s">
        <v>109</v>
      </c>
      <c r="L8227" t="s">
        <v>1254</v>
      </c>
      <c r="M8227" t="s">
        <v>1218</v>
      </c>
      <c r="N8227" s="41" t="s">
        <v>1292</v>
      </c>
      <c r="O8227" s="12">
        <v>2009</v>
      </c>
      <c r="P8227" s="12">
        <v>11</v>
      </c>
      <c r="Q8227" s="12">
        <v>2010</v>
      </c>
      <c r="R8227" s="12">
        <v>11</v>
      </c>
      <c r="S8227" s="29">
        <v>13</v>
      </c>
      <c r="T8227" s="29">
        <v>13</v>
      </c>
      <c r="U8227" s="29">
        <v>3</v>
      </c>
      <c r="V8227" t="s">
        <v>33</v>
      </c>
      <c r="W8227" s="29">
        <v>480</v>
      </c>
      <c r="X8227" s="29">
        <v>1</v>
      </c>
      <c r="Y8227" t="s">
        <v>1070</v>
      </c>
      <c r="Z8227" t="s">
        <v>55</v>
      </c>
      <c r="AA8227" t="s">
        <v>1294</v>
      </c>
      <c r="AB8227">
        <v>0</v>
      </c>
      <c r="AC8227" s="29" t="s">
        <v>1524</v>
      </c>
      <c r="AD8227" s="29" t="s">
        <v>1524</v>
      </c>
    </row>
    <row r="8228" spans="1:30" ht="15" customHeight="1" x14ac:dyDescent="0.3">
      <c r="A8228" s="29">
        <v>73</v>
      </c>
      <c r="B8228" s="29" t="s">
        <v>35</v>
      </c>
      <c r="C8228" t="s">
        <v>1287</v>
      </c>
      <c r="D8228" s="34" t="s">
        <v>1288</v>
      </c>
      <c r="E8228" s="29">
        <v>2011</v>
      </c>
      <c r="F8228" s="29" t="s">
        <v>1289</v>
      </c>
      <c r="G8228" s="29" t="s">
        <v>1296</v>
      </c>
      <c r="H8228" s="31" t="s">
        <v>1282</v>
      </c>
      <c r="I8228" s="39">
        <v>-4.2249999999999996</v>
      </c>
      <c r="J8228" s="40">
        <v>-38.923333055555503</v>
      </c>
      <c r="K8228" s="5" t="s">
        <v>109</v>
      </c>
      <c r="L8228" t="s">
        <v>1254</v>
      </c>
      <c r="M8228" t="s">
        <v>1218</v>
      </c>
      <c r="N8228" s="41" t="s">
        <v>1292</v>
      </c>
      <c r="O8228" s="12">
        <v>2009</v>
      </c>
      <c r="P8228" s="12">
        <v>11</v>
      </c>
      <c r="Q8228" s="12">
        <v>2010</v>
      </c>
      <c r="R8228" s="12">
        <v>11</v>
      </c>
      <c r="S8228" s="29">
        <v>13</v>
      </c>
      <c r="T8228" s="29">
        <v>13</v>
      </c>
      <c r="U8228" s="29">
        <v>3</v>
      </c>
      <c r="V8228" t="s">
        <v>33</v>
      </c>
      <c r="W8228" s="29">
        <v>480</v>
      </c>
      <c r="X8228" s="29">
        <v>1</v>
      </c>
      <c r="Y8228" t="s">
        <v>1070</v>
      </c>
      <c r="Z8228" t="s">
        <v>49</v>
      </c>
      <c r="AA8228" t="s">
        <v>235</v>
      </c>
      <c r="AB8228">
        <v>0</v>
      </c>
      <c r="AC8228" s="29" t="s">
        <v>1524</v>
      </c>
      <c r="AD8228" s="29" t="s">
        <v>1524</v>
      </c>
    </row>
    <row r="8229" spans="1:30" ht="15" customHeight="1" x14ac:dyDescent="0.3">
      <c r="A8229" s="29">
        <v>73</v>
      </c>
      <c r="B8229" s="29" t="s">
        <v>35</v>
      </c>
      <c r="C8229" t="s">
        <v>1287</v>
      </c>
      <c r="D8229" s="34" t="s">
        <v>1288</v>
      </c>
      <c r="E8229" s="29">
        <v>2011</v>
      </c>
      <c r="F8229" s="29" t="s">
        <v>1289</v>
      </c>
      <c r="G8229" s="29" t="s">
        <v>1296</v>
      </c>
      <c r="H8229" s="31" t="s">
        <v>1282</v>
      </c>
      <c r="I8229" s="39">
        <v>-4.2249999999999996</v>
      </c>
      <c r="J8229" s="40">
        <v>-38.923333055555503</v>
      </c>
      <c r="K8229" s="5" t="s">
        <v>109</v>
      </c>
      <c r="L8229" t="s">
        <v>1254</v>
      </c>
      <c r="M8229" t="s">
        <v>1218</v>
      </c>
      <c r="N8229" s="41" t="s">
        <v>1292</v>
      </c>
      <c r="O8229" s="12">
        <v>2009</v>
      </c>
      <c r="P8229" s="12">
        <v>11</v>
      </c>
      <c r="Q8229" s="12">
        <v>2010</v>
      </c>
      <c r="R8229" s="12">
        <v>11</v>
      </c>
      <c r="S8229" s="29">
        <v>13</v>
      </c>
      <c r="T8229" s="29">
        <v>13</v>
      </c>
      <c r="U8229" s="29">
        <v>3</v>
      </c>
      <c r="V8229" t="s">
        <v>33</v>
      </c>
      <c r="W8229" s="29">
        <v>480</v>
      </c>
      <c r="X8229" s="29">
        <v>1</v>
      </c>
      <c r="Y8229" t="s">
        <v>603</v>
      </c>
      <c r="Z8229" t="s">
        <v>83</v>
      </c>
      <c r="AA8229" t="s">
        <v>87</v>
      </c>
      <c r="AB8229">
        <v>2</v>
      </c>
      <c r="AC8229" s="29" t="s">
        <v>1524</v>
      </c>
      <c r="AD8229" s="29" t="s">
        <v>1524</v>
      </c>
    </row>
    <row r="8230" spans="1:30" ht="15" customHeight="1" x14ac:dyDescent="0.3">
      <c r="A8230" s="29">
        <v>73</v>
      </c>
      <c r="B8230" s="29" t="s">
        <v>35</v>
      </c>
      <c r="C8230" t="s">
        <v>1287</v>
      </c>
      <c r="D8230" s="34" t="s">
        <v>1288</v>
      </c>
      <c r="E8230" s="29">
        <v>2011</v>
      </c>
      <c r="F8230" s="29" t="s">
        <v>1289</v>
      </c>
      <c r="G8230" s="29" t="s">
        <v>1296</v>
      </c>
      <c r="H8230" s="31" t="s">
        <v>1282</v>
      </c>
      <c r="I8230" s="39">
        <v>-4.2249999999999996</v>
      </c>
      <c r="J8230" s="40">
        <v>-38.923333055555503</v>
      </c>
      <c r="K8230" s="5" t="s">
        <v>109</v>
      </c>
      <c r="L8230" t="s">
        <v>1254</v>
      </c>
      <c r="M8230" t="s">
        <v>1218</v>
      </c>
      <c r="N8230" s="41" t="s">
        <v>1292</v>
      </c>
      <c r="O8230" s="12">
        <v>2009</v>
      </c>
      <c r="P8230" s="12">
        <v>11</v>
      </c>
      <c r="Q8230" s="12">
        <v>2010</v>
      </c>
      <c r="R8230" s="12">
        <v>11</v>
      </c>
      <c r="S8230" s="29">
        <v>13</v>
      </c>
      <c r="T8230" s="29">
        <v>13</v>
      </c>
      <c r="U8230" s="29">
        <v>3</v>
      </c>
      <c r="V8230" t="s">
        <v>33</v>
      </c>
      <c r="W8230" s="29">
        <v>480</v>
      </c>
      <c r="X8230" s="29">
        <v>1</v>
      </c>
      <c r="Y8230" t="s">
        <v>603</v>
      </c>
      <c r="Z8230" t="s">
        <v>83</v>
      </c>
      <c r="AA8230" t="s">
        <v>128</v>
      </c>
      <c r="AB8230">
        <v>29</v>
      </c>
      <c r="AC8230" s="29" t="s">
        <v>1524</v>
      </c>
      <c r="AD8230" s="29" t="s">
        <v>1524</v>
      </c>
    </row>
    <row r="8231" spans="1:30" ht="15" customHeight="1" x14ac:dyDescent="0.3">
      <c r="A8231" s="29">
        <v>73</v>
      </c>
      <c r="B8231" s="29" t="s">
        <v>35</v>
      </c>
      <c r="C8231" t="s">
        <v>1287</v>
      </c>
      <c r="D8231" s="34" t="s">
        <v>1288</v>
      </c>
      <c r="E8231" s="29">
        <v>2011</v>
      </c>
      <c r="F8231" s="29" t="s">
        <v>1289</v>
      </c>
      <c r="G8231" s="29" t="s">
        <v>1296</v>
      </c>
      <c r="H8231" s="31" t="s">
        <v>1282</v>
      </c>
      <c r="I8231" s="39">
        <v>-4.2249999999999996</v>
      </c>
      <c r="J8231" s="40">
        <v>-38.923333055555503</v>
      </c>
      <c r="K8231" s="5" t="s">
        <v>109</v>
      </c>
      <c r="L8231" t="s">
        <v>1254</v>
      </c>
      <c r="M8231" t="s">
        <v>1218</v>
      </c>
      <c r="N8231" s="41" t="s">
        <v>1292</v>
      </c>
      <c r="O8231" s="12">
        <v>2009</v>
      </c>
      <c r="P8231" s="12">
        <v>11</v>
      </c>
      <c r="Q8231" s="12">
        <v>2010</v>
      </c>
      <c r="R8231" s="12">
        <v>11</v>
      </c>
      <c r="S8231" s="29">
        <v>13</v>
      </c>
      <c r="T8231" s="29">
        <v>13</v>
      </c>
      <c r="U8231" s="29">
        <v>3</v>
      </c>
      <c r="V8231" t="s">
        <v>33</v>
      </c>
      <c r="W8231" s="29">
        <v>480</v>
      </c>
      <c r="X8231" s="29">
        <v>1</v>
      </c>
      <c r="Y8231" t="s">
        <v>603</v>
      </c>
      <c r="Z8231" t="s">
        <v>55</v>
      </c>
      <c r="AA8231" t="s">
        <v>249</v>
      </c>
      <c r="AB8231">
        <v>1</v>
      </c>
      <c r="AC8231" s="29" t="s">
        <v>1524</v>
      </c>
      <c r="AD8231" s="29" t="s">
        <v>1524</v>
      </c>
    </row>
    <row r="8232" spans="1:30" ht="15" customHeight="1" x14ac:dyDescent="0.3">
      <c r="A8232" s="29">
        <v>73</v>
      </c>
      <c r="B8232" s="29" t="s">
        <v>35</v>
      </c>
      <c r="C8232" t="s">
        <v>1287</v>
      </c>
      <c r="D8232" s="34" t="s">
        <v>1288</v>
      </c>
      <c r="E8232" s="29">
        <v>2011</v>
      </c>
      <c r="F8232" s="29" t="s">
        <v>1289</v>
      </c>
      <c r="G8232" s="29" t="s">
        <v>1296</v>
      </c>
      <c r="H8232" s="31" t="s">
        <v>1282</v>
      </c>
      <c r="I8232" s="39">
        <v>-4.2249999999999996</v>
      </c>
      <c r="J8232" s="40">
        <v>-38.923333055555503</v>
      </c>
      <c r="K8232" s="5" t="s">
        <v>109</v>
      </c>
      <c r="L8232" t="s">
        <v>1254</v>
      </c>
      <c r="M8232" t="s">
        <v>1218</v>
      </c>
      <c r="N8232" s="41" t="s">
        <v>1292</v>
      </c>
      <c r="O8232" s="12">
        <v>2009</v>
      </c>
      <c r="P8232" s="12">
        <v>11</v>
      </c>
      <c r="Q8232" s="12">
        <v>2010</v>
      </c>
      <c r="R8232" s="12">
        <v>11</v>
      </c>
      <c r="S8232" s="29">
        <v>13</v>
      </c>
      <c r="T8232" s="29">
        <v>13</v>
      </c>
      <c r="U8232" s="29">
        <v>3</v>
      </c>
      <c r="V8232" t="s">
        <v>33</v>
      </c>
      <c r="W8232" s="29">
        <v>480</v>
      </c>
      <c r="X8232" s="29">
        <v>1</v>
      </c>
      <c r="Y8232" t="s">
        <v>603</v>
      </c>
      <c r="Z8232" t="s">
        <v>55</v>
      </c>
      <c r="AA8232" t="s">
        <v>62</v>
      </c>
      <c r="AB8232">
        <v>0</v>
      </c>
      <c r="AC8232" s="29" t="s">
        <v>1524</v>
      </c>
      <c r="AD8232" s="29" t="s">
        <v>1524</v>
      </c>
    </row>
    <row r="8233" spans="1:30" ht="15" customHeight="1" x14ac:dyDescent="0.3">
      <c r="A8233" s="29">
        <v>73</v>
      </c>
      <c r="B8233" s="29" t="s">
        <v>35</v>
      </c>
      <c r="C8233" t="s">
        <v>1287</v>
      </c>
      <c r="D8233" s="34" t="s">
        <v>1288</v>
      </c>
      <c r="E8233" s="29">
        <v>2011</v>
      </c>
      <c r="F8233" s="29" t="s">
        <v>1289</v>
      </c>
      <c r="G8233" s="29" t="s">
        <v>1296</v>
      </c>
      <c r="H8233" s="31" t="s">
        <v>1282</v>
      </c>
      <c r="I8233" s="39">
        <v>-4.2249999999999996</v>
      </c>
      <c r="J8233" s="40">
        <v>-38.923333055555503</v>
      </c>
      <c r="K8233" s="5" t="s">
        <v>109</v>
      </c>
      <c r="L8233" t="s">
        <v>1254</v>
      </c>
      <c r="M8233" t="s">
        <v>1218</v>
      </c>
      <c r="N8233" s="41" t="s">
        <v>1292</v>
      </c>
      <c r="O8233" s="12">
        <v>2009</v>
      </c>
      <c r="P8233" s="12">
        <v>11</v>
      </c>
      <c r="Q8233" s="12">
        <v>2010</v>
      </c>
      <c r="R8233" s="12">
        <v>11</v>
      </c>
      <c r="S8233" s="29">
        <v>13</v>
      </c>
      <c r="T8233" s="29">
        <v>13</v>
      </c>
      <c r="U8233" s="29">
        <v>3</v>
      </c>
      <c r="V8233" t="s">
        <v>33</v>
      </c>
      <c r="W8233" s="29">
        <v>480</v>
      </c>
      <c r="X8233" s="29">
        <v>1</v>
      </c>
      <c r="Y8233" t="s">
        <v>603</v>
      </c>
      <c r="Z8233" t="s">
        <v>55</v>
      </c>
      <c r="AA8233" t="s">
        <v>1293</v>
      </c>
      <c r="AB8233">
        <v>1</v>
      </c>
      <c r="AC8233" s="29" t="s">
        <v>1524</v>
      </c>
      <c r="AD8233" s="29" t="s">
        <v>1524</v>
      </c>
    </row>
    <row r="8234" spans="1:30" ht="15" customHeight="1" x14ac:dyDescent="0.3">
      <c r="A8234" s="29">
        <v>73</v>
      </c>
      <c r="B8234" s="29" t="s">
        <v>35</v>
      </c>
      <c r="C8234" t="s">
        <v>1287</v>
      </c>
      <c r="D8234" s="34" t="s">
        <v>1288</v>
      </c>
      <c r="E8234" s="29">
        <v>2011</v>
      </c>
      <c r="F8234" s="29" t="s">
        <v>1289</v>
      </c>
      <c r="G8234" s="29" t="s">
        <v>1296</v>
      </c>
      <c r="H8234" s="31" t="s">
        <v>1282</v>
      </c>
      <c r="I8234" s="39">
        <v>-4.2249999999999996</v>
      </c>
      <c r="J8234" s="40">
        <v>-38.923333055555503</v>
      </c>
      <c r="K8234" s="5" t="s">
        <v>109</v>
      </c>
      <c r="L8234" t="s">
        <v>1254</v>
      </c>
      <c r="M8234" t="s">
        <v>1218</v>
      </c>
      <c r="N8234" s="41" t="s">
        <v>1292</v>
      </c>
      <c r="O8234" s="12">
        <v>2009</v>
      </c>
      <c r="P8234" s="12">
        <v>11</v>
      </c>
      <c r="Q8234" s="12">
        <v>2010</v>
      </c>
      <c r="R8234" s="12">
        <v>11</v>
      </c>
      <c r="S8234" s="29">
        <v>13</v>
      </c>
      <c r="T8234" s="29">
        <v>13</v>
      </c>
      <c r="U8234" s="29">
        <v>3</v>
      </c>
      <c r="V8234" t="s">
        <v>33</v>
      </c>
      <c r="W8234" s="29">
        <v>480</v>
      </c>
      <c r="X8234" s="29">
        <v>1</v>
      </c>
      <c r="Y8234" t="s">
        <v>603</v>
      </c>
      <c r="Z8234" t="s">
        <v>55</v>
      </c>
      <c r="AA8234" t="s">
        <v>70</v>
      </c>
      <c r="AB8234">
        <v>0</v>
      </c>
      <c r="AC8234" s="29" t="s">
        <v>1524</v>
      </c>
      <c r="AD8234" s="29" t="s">
        <v>1524</v>
      </c>
    </row>
    <row r="8235" spans="1:30" ht="15" customHeight="1" x14ac:dyDescent="0.3">
      <c r="A8235" s="29">
        <v>73</v>
      </c>
      <c r="B8235" s="29" t="s">
        <v>35</v>
      </c>
      <c r="C8235" t="s">
        <v>1287</v>
      </c>
      <c r="D8235" s="34" t="s">
        <v>1288</v>
      </c>
      <c r="E8235" s="29">
        <v>2011</v>
      </c>
      <c r="F8235" s="29" t="s">
        <v>1289</v>
      </c>
      <c r="G8235" s="29" t="s">
        <v>1296</v>
      </c>
      <c r="H8235" s="31" t="s">
        <v>1282</v>
      </c>
      <c r="I8235" s="39">
        <v>-4.2249999999999996</v>
      </c>
      <c r="J8235" s="40">
        <v>-38.923333055555503</v>
      </c>
      <c r="K8235" s="5" t="s">
        <v>109</v>
      </c>
      <c r="L8235" t="s">
        <v>1254</v>
      </c>
      <c r="M8235" t="s">
        <v>1218</v>
      </c>
      <c r="N8235" s="41" t="s">
        <v>1292</v>
      </c>
      <c r="O8235" s="12">
        <v>2009</v>
      </c>
      <c r="P8235" s="12">
        <v>11</v>
      </c>
      <c r="Q8235" s="12">
        <v>2010</v>
      </c>
      <c r="R8235" s="12">
        <v>11</v>
      </c>
      <c r="S8235" s="29">
        <v>13</v>
      </c>
      <c r="T8235" s="29">
        <v>13</v>
      </c>
      <c r="U8235" s="29">
        <v>3</v>
      </c>
      <c r="V8235" t="s">
        <v>33</v>
      </c>
      <c r="W8235" s="29">
        <v>480</v>
      </c>
      <c r="X8235" s="29">
        <v>1</v>
      </c>
      <c r="Y8235" t="s">
        <v>603</v>
      </c>
      <c r="Z8235" t="s">
        <v>55</v>
      </c>
      <c r="AA8235" t="s">
        <v>1294</v>
      </c>
      <c r="AB8235">
        <v>0</v>
      </c>
      <c r="AC8235" s="29" t="s">
        <v>1524</v>
      </c>
      <c r="AD8235" s="29" t="s">
        <v>1524</v>
      </c>
    </row>
    <row r="8236" spans="1:30" ht="15" customHeight="1" x14ac:dyDescent="0.3">
      <c r="A8236" s="29">
        <v>73</v>
      </c>
      <c r="B8236" s="29" t="s">
        <v>35</v>
      </c>
      <c r="C8236" t="s">
        <v>1287</v>
      </c>
      <c r="D8236" s="34" t="s">
        <v>1288</v>
      </c>
      <c r="E8236" s="29">
        <v>2011</v>
      </c>
      <c r="F8236" s="29" t="s">
        <v>1289</v>
      </c>
      <c r="G8236" s="29" t="s">
        <v>1296</v>
      </c>
      <c r="H8236" s="31" t="s">
        <v>1282</v>
      </c>
      <c r="I8236" s="39">
        <v>-4.2249999999999996</v>
      </c>
      <c r="J8236" s="40">
        <v>-38.923333055555503</v>
      </c>
      <c r="K8236" s="5" t="s">
        <v>109</v>
      </c>
      <c r="L8236" t="s">
        <v>1254</v>
      </c>
      <c r="M8236" t="s">
        <v>1218</v>
      </c>
      <c r="N8236" s="41" t="s">
        <v>1292</v>
      </c>
      <c r="O8236" s="12">
        <v>2009</v>
      </c>
      <c r="P8236" s="12">
        <v>11</v>
      </c>
      <c r="Q8236" s="12">
        <v>2010</v>
      </c>
      <c r="R8236" s="12">
        <v>11</v>
      </c>
      <c r="S8236" s="29">
        <v>13</v>
      </c>
      <c r="T8236" s="29">
        <v>13</v>
      </c>
      <c r="U8236" s="29">
        <v>3</v>
      </c>
      <c r="V8236" t="s">
        <v>33</v>
      </c>
      <c r="W8236" s="29">
        <v>480</v>
      </c>
      <c r="X8236" s="29">
        <v>1</v>
      </c>
      <c r="Y8236" t="s">
        <v>603</v>
      </c>
      <c r="Z8236" t="s">
        <v>49</v>
      </c>
      <c r="AA8236" t="s">
        <v>235</v>
      </c>
      <c r="AB8236">
        <v>0</v>
      </c>
      <c r="AC8236" s="29" t="s">
        <v>1524</v>
      </c>
      <c r="AD8236" s="29" t="s">
        <v>1524</v>
      </c>
    </row>
    <row r="8237" spans="1:30" ht="15" customHeight="1" x14ac:dyDescent="0.3">
      <c r="A8237" s="29">
        <v>73</v>
      </c>
      <c r="B8237" s="29" t="s">
        <v>35</v>
      </c>
      <c r="C8237" t="s">
        <v>1287</v>
      </c>
      <c r="D8237" s="34" t="s">
        <v>1288</v>
      </c>
      <c r="E8237" s="29">
        <v>2011</v>
      </c>
      <c r="F8237" s="29" t="s">
        <v>1289</v>
      </c>
      <c r="G8237" s="29" t="s">
        <v>1296</v>
      </c>
      <c r="H8237" s="31" t="s">
        <v>1282</v>
      </c>
      <c r="I8237" s="39">
        <v>-4.2249999999999996</v>
      </c>
      <c r="J8237" s="40">
        <v>-38.923333055555503</v>
      </c>
      <c r="K8237" s="5" t="s">
        <v>109</v>
      </c>
      <c r="L8237" t="s">
        <v>1254</v>
      </c>
      <c r="M8237" t="s">
        <v>1218</v>
      </c>
      <c r="N8237" s="41" t="s">
        <v>1292</v>
      </c>
      <c r="O8237" s="12">
        <v>2009</v>
      </c>
      <c r="P8237" s="12">
        <v>11</v>
      </c>
      <c r="Q8237" s="12">
        <v>2010</v>
      </c>
      <c r="R8237" s="12">
        <v>11</v>
      </c>
      <c r="S8237" s="29">
        <v>13</v>
      </c>
      <c r="T8237" s="29">
        <v>13</v>
      </c>
      <c r="U8237" s="29">
        <v>3</v>
      </c>
      <c r="V8237" t="s">
        <v>33</v>
      </c>
      <c r="W8237" s="29">
        <v>480</v>
      </c>
      <c r="X8237" s="29">
        <v>1</v>
      </c>
      <c r="Y8237" t="s">
        <v>1261</v>
      </c>
      <c r="Z8237" t="s">
        <v>83</v>
      </c>
      <c r="AA8237" t="s">
        <v>87</v>
      </c>
      <c r="AB8237">
        <v>68</v>
      </c>
      <c r="AC8237" s="29" t="s">
        <v>1524</v>
      </c>
      <c r="AD8237" s="29" t="s">
        <v>1524</v>
      </c>
    </row>
    <row r="8238" spans="1:30" ht="15" customHeight="1" x14ac:dyDescent="0.3">
      <c r="A8238" s="29">
        <v>73</v>
      </c>
      <c r="B8238" s="29" t="s">
        <v>35</v>
      </c>
      <c r="C8238" t="s">
        <v>1287</v>
      </c>
      <c r="D8238" s="34" t="s">
        <v>1288</v>
      </c>
      <c r="E8238" s="29">
        <v>2011</v>
      </c>
      <c r="F8238" s="29" t="s">
        <v>1289</v>
      </c>
      <c r="G8238" s="29" t="s">
        <v>1296</v>
      </c>
      <c r="H8238" s="31" t="s">
        <v>1282</v>
      </c>
      <c r="I8238" s="39">
        <v>-4.2249999999999996</v>
      </c>
      <c r="J8238" s="40">
        <v>-38.923333055555503</v>
      </c>
      <c r="K8238" s="5" t="s">
        <v>109</v>
      </c>
      <c r="L8238" t="s">
        <v>1254</v>
      </c>
      <c r="M8238" t="s">
        <v>1218</v>
      </c>
      <c r="N8238" s="41" t="s">
        <v>1292</v>
      </c>
      <c r="O8238" s="12">
        <v>2009</v>
      </c>
      <c r="P8238" s="12">
        <v>11</v>
      </c>
      <c r="Q8238" s="12">
        <v>2010</v>
      </c>
      <c r="R8238" s="12">
        <v>11</v>
      </c>
      <c r="S8238" s="29">
        <v>13</v>
      </c>
      <c r="T8238" s="29">
        <v>13</v>
      </c>
      <c r="U8238" s="29">
        <v>3</v>
      </c>
      <c r="V8238" t="s">
        <v>33</v>
      </c>
      <c r="W8238" s="29">
        <v>480</v>
      </c>
      <c r="X8238" s="29">
        <v>1</v>
      </c>
      <c r="Y8238" t="s">
        <v>1261</v>
      </c>
      <c r="Z8238" t="s">
        <v>83</v>
      </c>
      <c r="AA8238" t="s">
        <v>128</v>
      </c>
      <c r="AB8238">
        <v>1</v>
      </c>
      <c r="AC8238" s="29" t="s">
        <v>1524</v>
      </c>
      <c r="AD8238" s="29" t="s">
        <v>1524</v>
      </c>
    </row>
    <row r="8239" spans="1:30" ht="15" customHeight="1" x14ac:dyDescent="0.3">
      <c r="A8239" s="29">
        <v>73</v>
      </c>
      <c r="B8239" s="29" t="s">
        <v>35</v>
      </c>
      <c r="C8239" t="s">
        <v>1287</v>
      </c>
      <c r="D8239" s="34" t="s">
        <v>1288</v>
      </c>
      <c r="E8239" s="29">
        <v>2011</v>
      </c>
      <c r="F8239" s="29" t="s">
        <v>1289</v>
      </c>
      <c r="G8239" s="29" t="s">
        <v>1296</v>
      </c>
      <c r="H8239" s="31" t="s">
        <v>1282</v>
      </c>
      <c r="I8239" s="39">
        <v>-4.2249999999999996</v>
      </c>
      <c r="J8239" s="40">
        <v>-38.923333055555503</v>
      </c>
      <c r="K8239" s="5" t="s">
        <v>109</v>
      </c>
      <c r="L8239" t="s">
        <v>1254</v>
      </c>
      <c r="M8239" t="s">
        <v>1218</v>
      </c>
      <c r="N8239" s="41" t="s">
        <v>1292</v>
      </c>
      <c r="O8239" s="12">
        <v>2009</v>
      </c>
      <c r="P8239" s="12">
        <v>11</v>
      </c>
      <c r="Q8239" s="12">
        <v>2010</v>
      </c>
      <c r="R8239" s="12">
        <v>11</v>
      </c>
      <c r="S8239" s="29">
        <v>13</v>
      </c>
      <c r="T8239" s="29">
        <v>13</v>
      </c>
      <c r="U8239" s="29">
        <v>3</v>
      </c>
      <c r="V8239" t="s">
        <v>33</v>
      </c>
      <c r="W8239" s="29">
        <v>480</v>
      </c>
      <c r="X8239" s="29">
        <v>1</v>
      </c>
      <c r="Y8239" t="s">
        <v>1261</v>
      </c>
      <c r="Z8239" t="s">
        <v>55</v>
      </c>
      <c r="AA8239" t="s">
        <v>249</v>
      </c>
      <c r="AB8239">
        <v>0</v>
      </c>
      <c r="AC8239" s="29" t="s">
        <v>1524</v>
      </c>
      <c r="AD8239" s="29" t="s">
        <v>1524</v>
      </c>
    </row>
    <row r="8240" spans="1:30" ht="15" customHeight="1" x14ac:dyDescent="0.3">
      <c r="A8240" s="29">
        <v>73</v>
      </c>
      <c r="B8240" s="29" t="s">
        <v>35</v>
      </c>
      <c r="C8240" t="s">
        <v>1287</v>
      </c>
      <c r="D8240" s="34" t="s">
        <v>1288</v>
      </c>
      <c r="E8240" s="29">
        <v>2011</v>
      </c>
      <c r="F8240" s="29" t="s">
        <v>1289</v>
      </c>
      <c r="G8240" s="29" t="s">
        <v>1296</v>
      </c>
      <c r="H8240" s="31" t="s">
        <v>1282</v>
      </c>
      <c r="I8240" s="39">
        <v>-4.2249999999999996</v>
      </c>
      <c r="J8240" s="40">
        <v>-38.923333055555503</v>
      </c>
      <c r="K8240" s="5" t="s">
        <v>109</v>
      </c>
      <c r="L8240" t="s">
        <v>1254</v>
      </c>
      <c r="M8240" t="s">
        <v>1218</v>
      </c>
      <c r="N8240" s="41" t="s">
        <v>1292</v>
      </c>
      <c r="O8240" s="12">
        <v>2009</v>
      </c>
      <c r="P8240" s="12">
        <v>11</v>
      </c>
      <c r="Q8240" s="12">
        <v>2010</v>
      </c>
      <c r="R8240" s="12">
        <v>11</v>
      </c>
      <c r="S8240" s="29">
        <v>13</v>
      </c>
      <c r="T8240" s="29">
        <v>13</v>
      </c>
      <c r="U8240" s="29">
        <v>3</v>
      </c>
      <c r="V8240" t="s">
        <v>33</v>
      </c>
      <c r="W8240" s="29">
        <v>480</v>
      </c>
      <c r="X8240" s="29">
        <v>1</v>
      </c>
      <c r="Y8240" t="s">
        <v>1261</v>
      </c>
      <c r="Z8240" t="s">
        <v>55</v>
      </c>
      <c r="AA8240" t="s">
        <v>62</v>
      </c>
      <c r="AB8240">
        <v>0</v>
      </c>
      <c r="AC8240" s="29" t="s">
        <v>1524</v>
      </c>
      <c r="AD8240" s="29" t="s">
        <v>1524</v>
      </c>
    </row>
    <row r="8241" spans="1:30" ht="15" customHeight="1" x14ac:dyDescent="0.3">
      <c r="A8241" s="29">
        <v>73</v>
      </c>
      <c r="B8241" s="29" t="s">
        <v>35</v>
      </c>
      <c r="C8241" t="s">
        <v>1287</v>
      </c>
      <c r="D8241" s="34" t="s">
        <v>1288</v>
      </c>
      <c r="E8241" s="29">
        <v>2011</v>
      </c>
      <c r="F8241" s="29" t="s">
        <v>1289</v>
      </c>
      <c r="G8241" s="29" t="s">
        <v>1296</v>
      </c>
      <c r="H8241" s="31" t="s">
        <v>1282</v>
      </c>
      <c r="I8241" s="39">
        <v>-4.2249999999999996</v>
      </c>
      <c r="J8241" s="40">
        <v>-38.923333055555503</v>
      </c>
      <c r="K8241" s="5" t="s">
        <v>109</v>
      </c>
      <c r="L8241" t="s">
        <v>1254</v>
      </c>
      <c r="M8241" t="s">
        <v>1218</v>
      </c>
      <c r="N8241" s="41" t="s">
        <v>1292</v>
      </c>
      <c r="O8241" s="12">
        <v>2009</v>
      </c>
      <c r="P8241" s="12">
        <v>11</v>
      </c>
      <c r="Q8241" s="12">
        <v>2010</v>
      </c>
      <c r="R8241" s="12">
        <v>11</v>
      </c>
      <c r="S8241" s="29">
        <v>13</v>
      </c>
      <c r="T8241" s="29">
        <v>13</v>
      </c>
      <c r="U8241" s="29">
        <v>3</v>
      </c>
      <c r="V8241" t="s">
        <v>33</v>
      </c>
      <c r="W8241" s="29">
        <v>480</v>
      </c>
      <c r="X8241" s="29">
        <v>1</v>
      </c>
      <c r="Y8241" t="s">
        <v>1261</v>
      </c>
      <c r="Z8241" t="s">
        <v>55</v>
      </c>
      <c r="AA8241" t="s">
        <v>1293</v>
      </c>
      <c r="AB8241">
        <v>1</v>
      </c>
      <c r="AC8241" s="29" t="s">
        <v>1524</v>
      </c>
      <c r="AD8241" s="29" t="s">
        <v>1524</v>
      </c>
    </row>
    <row r="8242" spans="1:30" ht="15" customHeight="1" x14ac:dyDescent="0.3">
      <c r="A8242" s="29">
        <v>73</v>
      </c>
      <c r="B8242" s="29" t="s">
        <v>35</v>
      </c>
      <c r="C8242" t="s">
        <v>1287</v>
      </c>
      <c r="D8242" s="34" t="s">
        <v>1288</v>
      </c>
      <c r="E8242" s="29">
        <v>2011</v>
      </c>
      <c r="F8242" s="29" t="s">
        <v>1289</v>
      </c>
      <c r="G8242" s="29" t="s">
        <v>1296</v>
      </c>
      <c r="H8242" s="31" t="s">
        <v>1282</v>
      </c>
      <c r="I8242" s="39">
        <v>-4.2249999999999996</v>
      </c>
      <c r="J8242" s="40">
        <v>-38.923333055555503</v>
      </c>
      <c r="K8242" s="5" t="s">
        <v>109</v>
      </c>
      <c r="L8242" t="s">
        <v>1254</v>
      </c>
      <c r="M8242" t="s">
        <v>1218</v>
      </c>
      <c r="N8242" s="41" t="s">
        <v>1292</v>
      </c>
      <c r="O8242" s="12">
        <v>2009</v>
      </c>
      <c r="P8242" s="12">
        <v>11</v>
      </c>
      <c r="Q8242" s="12">
        <v>2010</v>
      </c>
      <c r="R8242" s="12">
        <v>11</v>
      </c>
      <c r="S8242" s="29">
        <v>13</v>
      </c>
      <c r="T8242" s="29">
        <v>13</v>
      </c>
      <c r="U8242" s="29">
        <v>3</v>
      </c>
      <c r="V8242" t="s">
        <v>33</v>
      </c>
      <c r="W8242" s="29">
        <v>480</v>
      </c>
      <c r="X8242" s="29">
        <v>1</v>
      </c>
      <c r="Y8242" t="s">
        <v>1261</v>
      </c>
      <c r="Z8242" t="s">
        <v>55</v>
      </c>
      <c r="AA8242" t="s">
        <v>70</v>
      </c>
      <c r="AB8242">
        <v>6</v>
      </c>
      <c r="AC8242" s="29" t="s">
        <v>1524</v>
      </c>
      <c r="AD8242" s="29" t="s">
        <v>1524</v>
      </c>
    </row>
    <row r="8243" spans="1:30" ht="15" customHeight="1" x14ac:dyDescent="0.3">
      <c r="A8243" s="29">
        <v>73</v>
      </c>
      <c r="B8243" s="29" t="s">
        <v>35</v>
      </c>
      <c r="C8243" t="s">
        <v>1287</v>
      </c>
      <c r="D8243" s="34" t="s">
        <v>1288</v>
      </c>
      <c r="E8243" s="29">
        <v>2011</v>
      </c>
      <c r="F8243" s="29" t="s">
        <v>1289</v>
      </c>
      <c r="G8243" s="29" t="s">
        <v>1296</v>
      </c>
      <c r="H8243" s="31" t="s">
        <v>1282</v>
      </c>
      <c r="I8243" s="39">
        <v>-4.2249999999999996</v>
      </c>
      <c r="J8243" s="40">
        <v>-38.923333055555503</v>
      </c>
      <c r="K8243" s="5" t="s">
        <v>109</v>
      </c>
      <c r="L8243" t="s">
        <v>1254</v>
      </c>
      <c r="M8243" t="s">
        <v>1218</v>
      </c>
      <c r="N8243" s="41" t="s">
        <v>1292</v>
      </c>
      <c r="O8243" s="12">
        <v>2009</v>
      </c>
      <c r="P8243" s="12">
        <v>11</v>
      </c>
      <c r="Q8243" s="12">
        <v>2010</v>
      </c>
      <c r="R8243" s="12">
        <v>11</v>
      </c>
      <c r="S8243" s="29">
        <v>13</v>
      </c>
      <c r="T8243" s="29">
        <v>13</v>
      </c>
      <c r="U8243" s="29">
        <v>3</v>
      </c>
      <c r="V8243" t="s">
        <v>33</v>
      </c>
      <c r="W8243" s="29">
        <v>480</v>
      </c>
      <c r="X8243" s="29">
        <v>1</v>
      </c>
      <c r="Y8243" t="s">
        <v>1261</v>
      </c>
      <c r="Z8243" t="s">
        <v>55</v>
      </c>
      <c r="AA8243" t="s">
        <v>1294</v>
      </c>
      <c r="AB8243">
        <v>0</v>
      </c>
      <c r="AC8243" s="29" t="s">
        <v>1524</v>
      </c>
      <c r="AD8243" s="29" t="s">
        <v>1524</v>
      </c>
    </row>
    <row r="8244" spans="1:30" ht="15" customHeight="1" x14ac:dyDescent="0.3">
      <c r="A8244" s="29">
        <v>73</v>
      </c>
      <c r="B8244" s="29" t="s">
        <v>35</v>
      </c>
      <c r="C8244" t="s">
        <v>1287</v>
      </c>
      <c r="D8244" s="34" t="s">
        <v>1288</v>
      </c>
      <c r="E8244" s="29">
        <v>2011</v>
      </c>
      <c r="F8244" s="29" t="s">
        <v>1289</v>
      </c>
      <c r="G8244" s="29" t="s">
        <v>1296</v>
      </c>
      <c r="H8244" s="31" t="s">
        <v>1282</v>
      </c>
      <c r="I8244" s="39">
        <v>-4.2249999999999996</v>
      </c>
      <c r="J8244" s="40">
        <v>-38.923333055555503</v>
      </c>
      <c r="K8244" s="5" t="s">
        <v>109</v>
      </c>
      <c r="L8244" t="s">
        <v>1254</v>
      </c>
      <c r="M8244" t="s">
        <v>1218</v>
      </c>
      <c r="N8244" s="41" t="s">
        <v>1292</v>
      </c>
      <c r="O8244" s="12">
        <v>2009</v>
      </c>
      <c r="P8244" s="12">
        <v>11</v>
      </c>
      <c r="Q8244" s="12">
        <v>2010</v>
      </c>
      <c r="R8244" s="12">
        <v>11</v>
      </c>
      <c r="S8244" s="29">
        <v>13</v>
      </c>
      <c r="T8244" s="29">
        <v>13</v>
      </c>
      <c r="U8244" s="29">
        <v>3</v>
      </c>
      <c r="V8244" t="s">
        <v>33</v>
      </c>
      <c r="W8244" s="29">
        <v>480</v>
      </c>
      <c r="X8244" s="29">
        <v>1</v>
      </c>
      <c r="Y8244" t="s">
        <v>1261</v>
      </c>
      <c r="Z8244" t="s">
        <v>49</v>
      </c>
      <c r="AA8244" t="s">
        <v>235</v>
      </c>
      <c r="AB8244">
        <v>0</v>
      </c>
      <c r="AC8244" s="29" t="s">
        <v>1524</v>
      </c>
      <c r="AD8244" s="29" t="s">
        <v>1524</v>
      </c>
    </row>
    <row r="8245" spans="1:30" ht="15" customHeight="1" x14ac:dyDescent="0.3">
      <c r="A8245" s="29">
        <v>73</v>
      </c>
      <c r="B8245" s="32" t="s">
        <v>35</v>
      </c>
      <c r="C8245" t="s">
        <v>1287</v>
      </c>
      <c r="D8245" s="34" t="s">
        <v>1288</v>
      </c>
      <c r="E8245" s="29">
        <v>2011</v>
      </c>
      <c r="F8245" s="29" t="s">
        <v>1297</v>
      </c>
      <c r="G8245" s="29" t="s">
        <v>1298</v>
      </c>
      <c r="H8245" s="31" t="s">
        <v>1354</v>
      </c>
      <c r="I8245" s="39">
        <v>-3.7172222000000001</v>
      </c>
      <c r="J8245" s="40">
        <v>-38.543055277777697</v>
      </c>
      <c r="K8245" s="5" t="s">
        <v>109</v>
      </c>
      <c r="L8245" t="s">
        <v>636</v>
      </c>
      <c r="M8245" t="s">
        <v>1356</v>
      </c>
      <c r="N8245" s="41" t="s">
        <v>1292</v>
      </c>
      <c r="O8245">
        <v>2009</v>
      </c>
      <c r="P8245">
        <v>11</v>
      </c>
      <c r="Q8245">
        <v>2010</v>
      </c>
      <c r="R8245" s="41">
        <v>11</v>
      </c>
      <c r="S8245" s="29">
        <v>13</v>
      </c>
      <c r="T8245" s="29">
        <v>13</v>
      </c>
      <c r="U8245" s="29">
        <v>3</v>
      </c>
      <c r="V8245" t="s">
        <v>33</v>
      </c>
      <c r="W8245" s="29">
        <v>480</v>
      </c>
      <c r="X8245" s="52">
        <v>1</v>
      </c>
      <c r="Y8245" t="s">
        <v>1070</v>
      </c>
      <c r="Z8245" t="s">
        <v>83</v>
      </c>
      <c r="AA8245" t="s">
        <v>87</v>
      </c>
      <c r="AB8245">
        <v>33</v>
      </c>
      <c r="AC8245" s="29" t="s">
        <v>1524</v>
      </c>
      <c r="AD8245" s="29" t="s">
        <v>1524</v>
      </c>
    </row>
    <row r="8246" spans="1:30" ht="15" customHeight="1" x14ac:dyDescent="0.3">
      <c r="A8246" s="29">
        <v>73</v>
      </c>
      <c r="B8246" s="29" t="s">
        <v>35</v>
      </c>
      <c r="C8246" t="s">
        <v>1287</v>
      </c>
      <c r="D8246" s="34" t="s">
        <v>1288</v>
      </c>
      <c r="E8246" s="29">
        <v>2011</v>
      </c>
      <c r="F8246" s="29" t="s">
        <v>1297</v>
      </c>
      <c r="G8246" s="29" t="s">
        <v>1298</v>
      </c>
      <c r="H8246" s="31" t="s">
        <v>1354</v>
      </c>
      <c r="I8246" s="39">
        <v>-3.7172222000000001</v>
      </c>
      <c r="J8246" s="40">
        <v>-38.543055277777697</v>
      </c>
      <c r="K8246" s="5" t="s">
        <v>109</v>
      </c>
      <c r="L8246" t="s">
        <v>636</v>
      </c>
      <c r="M8246" t="s">
        <v>1356</v>
      </c>
      <c r="N8246" s="41" t="s">
        <v>1292</v>
      </c>
      <c r="O8246" s="12">
        <v>2009</v>
      </c>
      <c r="P8246" s="12">
        <v>11</v>
      </c>
      <c r="Q8246" s="12">
        <v>2010</v>
      </c>
      <c r="R8246" s="12">
        <v>11</v>
      </c>
      <c r="S8246" s="29">
        <v>13</v>
      </c>
      <c r="T8246" s="29">
        <v>13</v>
      </c>
      <c r="U8246" s="29">
        <v>3</v>
      </c>
      <c r="V8246" t="s">
        <v>33</v>
      </c>
      <c r="W8246" s="29">
        <v>480</v>
      </c>
      <c r="X8246" s="29">
        <v>1</v>
      </c>
      <c r="Y8246" t="s">
        <v>1070</v>
      </c>
      <c r="Z8246" t="s">
        <v>83</v>
      </c>
      <c r="AA8246" t="s">
        <v>128</v>
      </c>
      <c r="AB8246">
        <v>0</v>
      </c>
      <c r="AC8246" s="29" t="s">
        <v>1524</v>
      </c>
      <c r="AD8246" s="29" t="s">
        <v>1524</v>
      </c>
    </row>
    <row r="8247" spans="1:30" ht="15" customHeight="1" x14ac:dyDescent="0.3">
      <c r="A8247" s="29">
        <v>73</v>
      </c>
      <c r="B8247" s="29" t="s">
        <v>35</v>
      </c>
      <c r="C8247" t="s">
        <v>1287</v>
      </c>
      <c r="D8247" s="34" t="s">
        <v>1288</v>
      </c>
      <c r="E8247" s="29">
        <v>2011</v>
      </c>
      <c r="F8247" s="29" t="s">
        <v>1297</v>
      </c>
      <c r="G8247" s="29" t="s">
        <v>1298</v>
      </c>
      <c r="H8247" s="31" t="s">
        <v>1354</v>
      </c>
      <c r="I8247" s="39">
        <v>-3.7172222000000001</v>
      </c>
      <c r="J8247" s="40">
        <v>-38.543055277777697</v>
      </c>
      <c r="K8247" s="5" t="s">
        <v>109</v>
      </c>
      <c r="L8247" t="s">
        <v>636</v>
      </c>
      <c r="M8247" t="s">
        <v>1356</v>
      </c>
      <c r="N8247" s="41" t="s">
        <v>1292</v>
      </c>
      <c r="O8247" s="12">
        <v>2009</v>
      </c>
      <c r="P8247" s="12">
        <v>11</v>
      </c>
      <c r="Q8247" s="12">
        <v>2010</v>
      </c>
      <c r="R8247" s="12">
        <v>11</v>
      </c>
      <c r="S8247" s="29">
        <v>13</v>
      </c>
      <c r="T8247" s="29">
        <v>13</v>
      </c>
      <c r="U8247" s="29">
        <v>3</v>
      </c>
      <c r="V8247" t="s">
        <v>33</v>
      </c>
      <c r="W8247" s="29">
        <v>480</v>
      </c>
      <c r="X8247" s="29">
        <v>1</v>
      </c>
      <c r="Y8247" t="s">
        <v>1070</v>
      </c>
      <c r="Z8247" t="s">
        <v>55</v>
      </c>
      <c r="AA8247" t="s">
        <v>249</v>
      </c>
      <c r="AB8247">
        <v>159</v>
      </c>
      <c r="AC8247" s="29" t="s">
        <v>1524</v>
      </c>
      <c r="AD8247" s="29" t="s">
        <v>1524</v>
      </c>
    </row>
    <row r="8248" spans="1:30" ht="15" customHeight="1" x14ac:dyDescent="0.3">
      <c r="A8248" s="29">
        <v>73</v>
      </c>
      <c r="B8248" s="29" t="s">
        <v>35</v>
      </c>
      <c r="C8248" t="s">
        <v>1287</v>
      </c>
      <c r="D8248" s="34" t="s">
        <v>1288</v>
      </c>
      <c r="E8248" s="29">
        <v>2011</v>
      </c>
      <c r="F8248" s="29" t="s">
        <v>1297</v>
      </c>
      <c r="G8248" s="29" t="s">
        <v>1298</v>
      </c>
      <c r="H8248" s="31" t="s">
        <v>1354</v>
      </c>
      <c r="I8248" s="39">
        <v>-3.7172222000000001</v>
      </c>
      <c r="J8248" s="40">
        <v>-38.543055277777697</v>
      </c>
      <c r="K8248" s="5" t="s">
        <v>109</v>
      </c>
      <c r="L8248" t="s">
        <v>636</v>
      </c>
      <c r="M8248" t="s">
        <v>1356</v>
      </c>
      <c r="N8248" s="41" t="s">
        <v>1292</v>
      </c>
      <c r="O8248" s="12">
        <v>2009</v>
      </c>
      <c r="P8248" s="12">
        <v>11</v>
      </c>
      <c r="Q8248" s="12">
        <v>2010</v>
      </c>
      <c r="R8248" s="12">
        <v>11</v>
      </c>
      <c r="S8248" s="29">
        <v>13</v>
      </c>
      <c r="T8248" s="29">
        <v>13</v>
      </c>
      <c r="U8248" s="29">
        <v>3</v>
      </c>
      <c r="V8248" t="s">
        <v>33</v>
      </c>
      <c r="W8248" s="29">
        <v>480</v>
      </c>
      <c r="X8248" s="29">
        <v>1</v>
      </c>
      <c r="Y8248" t="s">
        <v>1070</v>
      </c>
      <c r="Z8248" t="s">
        <v>55</v>
      </c>
      <c r="AA8248" t="s">
        <v>62</v>
      </c>
      <c r="AB8248">
        <v>2</v>
      </c>
      <c r="AC8248" s="29" t="s">
        <v>1524</v>
      </c>
      <c r="AD8248" s="29" t="s">
        <v>1524</v>
      </c>
    </row>
    <row r="8249" spans="1:30" ht="15" customHeight="1" x14ac:dyDescent="0.3">
      <c r="A8249" s="29">
        <v>73</v>
      </c>
      <c r="B8249" s="29" t="s">
        <v>35</v>
      </c>
      <c r="C8249" t="s">
        <v>1287</v>
      </c>
      <c r="D8249" s="34" t="s">
        <v>1288</v>
      </c>
      <c r="E8249" s="29">
        <v>2011</v>
      </c>
      <c r="F8249" s="29" t="s">
        <v>1297</v>
      </c>
      <c r="G8249" s="29" t="s">
        <v>1298</v>
      </c>
      <c r="H8249" s="31" t="s">
        <v>1354</v>
      </c>
      <c r="I8249" s="39">
        <v>-3.7172222000000001</v>
      </c>
      <c r="J8249" s="40">
        <v>-38.543055277777697</v>
      </c>
      <c r="K8249" s="5" t="s">
        <v>109</v>
      </c>
      <c r="L8249" t="s">
        <v>636</v>
      </c>
      <c r="M8249" t="s">
        <v>1356</v>
      </c>
      <c r="N8249" s="41" t="s">
        <v>1292</v>
      </c>
      <c r="O8249" s="12">
        <v>2009</v>
      </c>
      <c r="P8249" s="12">
        <v>11</v>
      </c>
      <c r="Q8249" s="12">
        <v>2010</v>
      </c>
      <c r="R8249" s="12">
        <v>11</v>
      </c>
      <c r="S8249" s="29">
        <v>13</v>
      </c>
      <c r="T8249" s="29">
        <v>13</v>
      </c>
      <c r="U8249" s="29">
        <v>3</v>
      </c>
      <c r="V8249" t="s">
        <v>33</v>
      </c>
      <c r="W8249" s="29">
        <v>480</v>
      </c>
      <c r="X8249" s="29">
        <v>1</v>
      </c>
      <c r="Y8249" t="s">
        <v>1070</v>
      </c>
      <c r="Z8249" t="s">
        <v>55</v>
      </c>
      <c r="AA8249" t="s">
        <v>1293</v>
      </c>
      <c r="AB8249">
        <v>0</v>
      </c>
      <c r="AC8249" s="29" t="s">
        <v>1524</v>
      </c>
      <c r="AD8249" s="29" t="s">
        <v>1524</v>
      </c>
    </row>
    <row r="8250" spans="1:30" ht="15" customHeight="1" x14ac:dyDescent="0.3">
      <c r="A8250" s="29">
        <v>73</v>
      </c>
      <c r="B8250" s="29" t="s">
        <v>35</v>
      </c>
      <c r="C8250" t="s">
        <v>1287</v>
      </c>
      <c r="D8250" s="34" t="s">
        <v>1288</v>
      </c>
      <c r="E8250" s="29">
        <v>2011</v>
      </c>
      <c r="F8250" s="29" t="s">
        <v>1297</v>
      </c>
      <c r="G8250" s="29" t="s">
        <v>1298</v>
      </c>
      <c r="H8250" s="31" t="s">
        <v>1354</v>
      </c>
      <c r="I8250" s="39">
        <v>-3.7172222000000001</v>
      </c>
      <c r="J8250" s="40">
        <v>-38.543055277777697</v>
      </c>
      <c r="K8250" s="5" t="s">
        <v>109</v>
      </c>
      <c r="L8250" t="s">
        <v>636</v>
      </c>
      <c r="M8250" t="s">
        <v>1356</v>
      </c>
      <c r="N8250" s="41" t="s">
        <v>1292</v>
      </c>
      <c r="O8250" s="12">
        <v>2009</v>
      </c>
      <c r="P8250" s="12">
        <v>11</v>
      </c>
      <c r="Q8250" s="12">
        <v>2010</v>
      </c>
      <c r="R8250" s="12">
        <v>11</v>
      </c>
      <c r="S8250" s="29">
        <v>13</v>
      </c>
      <c r="T8250" s="29">
        <v>13</v>
      </c>
      <c r="U8250" s="29">
        <v>3</v>
      </c>
      <c r="V8250" t="s">
        <v>33</v>
      </c>
      <c r="W8250" s="29">
        <v>480</v>
      </c>
      <c r="X8250" s="29">
        <v>1</v>
      </c>
      <c r="Y8250" t="s">
        <v>1070</v>
      </c>
      <c r="Z8250" t="s">
        <v>55</v>
      </c>
      <c r="AA8250" t="s">
        <v>70</v>
      </c>
      <c r="AB8250">
        <v>0</v>
      </c>
      <c r="AC8250" s="29" t="s">
        <v>1524</v>
      </c>
      <c r="AD8250" s="29" t="s">
        <v>1524</v>
      </c>
    </row>
    <row r="8251" spans="1:30" ht="15" customHeight="1" x14ac:dyDescent="0.3">
      <c r="A8251" s="29">
        <v>73</v>
      </c>
      <c r="B8251" s="29" t="s">
        <v>35</v>
      </c>
      <c r="C8251" t="s">
        <v>1287</v>
      </c>
      <c r="D8251" s="34" t="s">
        <v>1288</v>
      </c>
      <c r="E8251" s="29">
        <v>2011</v>
      </c>
      <c r="F8251" s="29" t="s">
        <v>1297</v>
      </c>
      <c r="G8251" s="29" t="s">
        <v>1298</v>
      </c>
      <c r="H8251" s="31" t="s">
        <v>1354</v>
      </c>
      <c r="I8251" s="39">
        <v>-3.7172222000000001</v>
      </c>
      <c r="J8251" s="40">
        <v>-38.543055277777697</v>
      </c>
      <c r="K8251" s="5" t="s">
        <v>109</v>
      </c>
      <c r="L8251" t="s">
        <v>636</v>
      </c>
      <c r="M8251" t="s">
        <v>1356</v>
      </c>
      <c r="N8251" s="41" t="s">
        <v>1292</v>
      </c>
      <c r="O8251" s="12">
        <v>2009</v>
      </c>
      <c r="P8251" s="12">
        <v>11</v>
      </c>
      <c r="Q8251" s="12">
        <v>2010</v>
      </c>
      <c r="R8251" s="12">
        <v>11</v>
      </c>
      <c r="S8251" s="29">
        <v>13</v>
      </c>
      <c r="T8251" s="29">
        <v>13</v>
      </c>
      <c r="U8251" s="29">
        <v>3</v>
      </c>
      <c r="V8251" t="s">
        <v>33</v>
      </c>
      <c r="W8251" s="29">
        <v>480</v>
      </c>
      <c r="X8251" s="29">
        <v>1</v>
      </c>
      <c r="Y8251" t="s">
        <v>1070</v>
      </c>
      <c r="Z8251" t="s">
        <v>55</v>
      </c>
      <c r="AA8251" t="s">
        <v>1294</v>
      </c>
      <c r="AB8251">
        <v>0</v>
      </c>
      <c r="AC8251" s="29" t="s">
        <v>1524</v>
      </c>
      <c r="AD8251" s="29" t="s">
        <v>1524</v>
      </c>
    </row>
    <row r="8252" spans="1:30" ht="15" customHeight="1" x14ac:dyDescent="0.3">
      <c r="A8252" s="29">
        <v>73</v>
      </c>
      <c r="B8252" s="29" t="s">
        <v>35</v>
      </c>
      <c r="C8252" t="s">
        <v>1287</v>
      </c>
      <c r="D8252" s="34" t="s">
        <v>1288</v>
      </c>
      <c r="E8252" s="29">
        <v>2011</v>
      </c>
      <c r="F8252" s="29" t="s">
        <v>1297</v>
      </c>
      <c r="G8252" s="29" t="s">
        <v>1298</v>
      </c>
      <c r="H8252" s="31" t="s">
        <v>1354</v>
      </c>
      <c r="I8252" s="39">
        <v>-3.7172222000000001</v>
      </c>
      <c r="J8252" s="40">
        <v>-38.543055277777697</v>
      </c>
      <c r="K8252" s="5" t="s">
        <v>109</v>
      </c>
      <c r="L8252" t="s">
        <v>636</v>
      </c>
      <c r="M8252" t="s">
        <v>1356</v>
      </c>
      <c r="N8252" s="41" t="s">
        <v>1292</v>
      </c>
      <c r="O8252" s="12">
        <v>2009</v>
      </c>
      <c r="P8252" s="12">
        <v>11</v>
      </c>
      <c r="Q8252" s="12">
        <v>2010</v>
      </c>
      <c r="R8252" s="12">
        <v>11</v>
      </c>
      <c r="S8252" s="29">
        <v>13</v>
      </c>
      <c r="T8252" s="29">
        <v>13</v>
      </c>
      <c r="U8252" s="29">
        <v>3</v>
      </c>
      <c r="V8252" t="s">
        <v>33</v>
      </c>
      <c r="W8252" s="29">
        <v>480</v>
      </c>
      <c r="X8252" s="29">
        <v>1</v>
      </c>
      <c r="Y8252" t="s">
        <v>1070</v>
      </c>
      <c r="Z8252" t="s">
        <v>49</v>
      </c>
      <c r="AA8252" t="s">
        <v>235</v>
      </c>
      <c r="AB8252">
        <v>0</v>
      </c>
      <c r="AC8252" s="29" t="s">
        <v>1524</v>
      </c>
      <c r="AD8252" s="29" t="s">
        <v>1524</v>
      </c>
    </row>
    <row r="8253" spans="1:30" ht="15" customHeight="1" x14ac:dyDescent="0.3">
      <c r="A8253" s="29">
        <v>73</v>
      </c>
      <c r="B8253" s="29" t="s">
        <v>35</v>
      </c>
      <c r="C8253" t="s">
        <v>1287</v>
      </c>
      <c r="D8253" s="34" t="s">
        <v>1288</v>
      </c>
      <c r="E8253" s="29">
        <v>2011</v>
      </c>
      <c r="F8253" s="29" t="s">
        <v>1297</v>
      </c>
      <c r="G8253" s="29" t="s">
        <v>1298</v>
      </c>
      <c r="H8253" s="31" t="s">
        <v>1354</v>
      </c>
      <c r="I8253" s="39">
        <v>-3.7172222000000001</v>
      </c>
      <c r="J8253" s="40">
        <v>-38.543055277777697</v>
      </c>
      <c r="K8253" s="5" t="s">
        <v>109</v>
      </c>
      <c r="L8253" t="s">
        <v>636</v>
      </c>
      <c r="M8253" t="s">
        <v>1356</v>
      </c>
      <c r="N8253" s="41" t="s">
        <v>1292</v>
      </c>
      <c r="O8253" s="12">
        <v>2009</v>
      </c>
      <c r="P8253" s="12">
        <v>11</v>
      </c>
      <c r="Q8253" s="12">
        <v>2010</v>
      </c>
      <c r="R8253" s="12">
        <v>11</v>
      </c>
      <c r="S8253" s="29">
        <v>13</v>
      </c>
      <c r="T8253" s="29">
        <v>13</v>
      </c>
      <c r="U8253" s="29">
        <v>3</v>
      </c>
      <c r="V8253" t="s">
        <v>33</v>
      </c>
      <c r="W8253" s="29">
        <v>480</v>
      </c>
      <c r="X8253" s="29">
        <v>1</v>
      </c>
      <c r="Y8253" t="s">
        <v>603</v>
      </c>
      <c r="Z8253" t="s">
        <v>83</v>
      </c>
      <c r="AA8253" t="s">
        <v>87</v>
      </c>
      <c r="AB8253">
        <v>0</v>
      </c>
      <c r="AC8253" s="29" t="s">
        <v>1524</v>
      </c>
      <c r="AD8253" s="29" t="s">
        <v>1524</v>
      </c>
    </row>
    <row r="8254" spans="1:30" ht="15" customHeight="1" x14ac:dyDescent="0.3">
      <c r="A8254" s="29">
        <v>73</v>
      </c>
      <c r="B8254" s="29" t="s">
        <v>35</v>
      </c>
      <c r="C8254" t="s">
        <v>1287</v>
      </c>
      <c r="D8254" s="34" t="s">
        <v>1288</v>
      </c>
      <c r="E8254" s="29">
        <v>2011</v>
      </c>
      <c r="F8254" s="29" t="s">
        <v>1297</v>
      </c>
      <c r="G8254" s="29" t="s">
        <v>1298</v>
      </c>
      <c r="H8254" s="31" t="s">
        <v>1354</v>
      </c>
      <c r="I8254" s="39">
        <v>-3.7172222000000001</v>
      </c>
      <c r="J8254" s="40">
        <v>-38.543055277777697</v>
      </c>
      <c r="K8254" s="5" t="s">
        <v>109</v>
      </c>
      <c r="L8254" t="s">
        <v>636</v>
      </c>
      <c r="M8254" t="s">
        <v>1356</v>
      </c>
      <c r="N8254" s="41" t="s">
        <v>1292</v>
      </c>
      <c r="O8254" s="12">
        <v>2009</v>
      </c>
      <c r="P8254" s="12">
        <v>11</v>
      </c>
      <c r="Q8254" s="12">
        <v>2010</v>
      </c>
      <c r="R8254" s="12">
        <v>11</v>
      </c>
      <c r="S8254" s="29">
        <v>13</v>
      </c>
      <c r="T8254" s="29">
        <v>13</v>
      </c>
      <c r="U8254" s="29">
        <v>3</v>
      </c>
      <c r="V8254" t="s">
        <v>33</v>
      </c>
      <c r="W8254" s="29">
        <v>480</v>
      </c>
      <c r="X8254" s="29">
        <v>1</v>
      </c>
      <c r="Y8254" t="s">
        <v>603</v>
      </c>
      <c r="Z8254" t="s">
        <v>83</v>
      </c>
      <c r="AA8254" t="s">
        <v>128</v>
      </c>
      <c r="AB8254">
        <v>0</v>
      </c>
      <c r="AC8254" s="29" t="s">
        <v>1524</v>
      </c>
      <c r="AD8254" s="29" t="s">
        <v>1524</v>
      </c>
    </row>
    <row r="8255" spans="1:30" ht="15" customHeight="1" x14ac:dyDescent="0.3">
      <c r="A8255" s="29">
        <v>73</v>
      </c>
      <c r="B8255" s="29" t="s">
        <v>35</v>
      </c>
      <c r="C8255" t="s">
        <v>1287</v>
      </c>
      <c r="D8255" s="34" t="s">
        <v>1288</v>
      </c>
      <c r="E8255" s="29">
        <v>2011</v>
      </c>
      <c r="F8255" s="29" t="s">
        <v>1297</v>
      </c>
      <c r="G8255" s="29" t="s">
        <v>1298</v>
      </c>
      <c r="H8255" s="31" t="s">
        <v>1354</v>
      </c>
      <c r="I8255" s="39">
        <v>-3.7172222000000001</v>
      </c>
      <c r="J8255" s="40">
        <v>-38.543055277777697</v>
      </c>
      <c r="K8255" s="5" t="s">
        <v>109</v>
      </c>
      <c r="L8255" t="s">
        <v>636</v>
      </c>
      <c r="M8255" t="s">
        <v>1356</v>
      </c>
      <c r="N8255" s="41" t="s">
        <v>1292</v>
      </c>
      <c r="O8255" s="12">
        <v>2009</v>
      </c>
      <c r="P8255" s="12">
        <v>11</v>
      </c>
      <c r="Q8255" s="12">
        <v>2010</v>
      </c>
      <c r="R8255" s="12">
        <v>11</v>
      </c>
      <c r="S8255" s="29">
        <v>13</v>
      </c>
      <c r="T8255" s="29">
        <v>13</v>
      </c>
      <c r="U8255" s="29">
        <v>3</v>
      </c>
      <c r="V8255" t="s">
        <v>33</v>
      </c>
      <c r="W8255" s="29">
        <v>480</v>
      </c>
      <c r="X8255" s="29">
        <v>1</v>
      </c>
      <c r="Y8255" t="s">
        <v>603</v>
      </c>
      <c r="Z8255" t="s">
        <v>55</v>
      </c>
      <c r="AA8255" t="s">
        <v>249</v>
      </c>
      <c r="AB8255">
        <v>0</v>
      </c>
      <c r="AC8255" s="29" t="s">
        <v>1524</v>
      </c>
      <c r="AD8255" s="29" t="s">
        <v>1524</v>
      </c>
    </row>
    <row r="8256" spans="1:30" ht="15" customHeight="1" x14ac:dyDescent="0.3">
      <c r="A8256" s="29">
        <v>73</v>
      </c>
      <c r="B8256" s="29" t="s">
        <v>35</v>
      </c>
      <c r="C8256" t="s">
        <v>1287</v>
      </c>
      <c r="D8256" s="34" t="s">
        <v>1288</v>
      </c>
      <c r="E8256" s="29">
        <v>2011</v>
      </c>
      <c r="F8256" s="29" t="s">
        <v>1297</v>
      </c>
      <c r="G8256" s="29" t="s">
        <v>1298</v>
      </c>
      <c r="H8256" s="31" t="s">
        <v>1354</v>
      </c>
      <c r="I8256" s="39">
        <v>-3.7172222000000001</v>
      </c>
      <c r="J8256" s="40">
        <v>-38.543055277777697</v>
      </c>
      <c r="K8256" s="5" t="s">
        <v>109</v>
      </c>
      <c r="L8256" t="s">
        <v>636</v>
      </c>
      <c r="M8256" t="s">
        <v>1356</v>
      </c>
      <c r="N8256" s="41" t="s">
        <v>1292</v>
      </c>
      <c r="O8256" s="12">
        <v>2009</v>
      </c>
      <c r="P8256" s="12">
        <v>11</v>
      </c>
      <c r="Q8256" s="12">
        <v>2010</v>
      </c>
      <c r="R8256" s="12">
        <v>11</v>
      </c>
      <c r="S8256" s="29">
        <v>13</v>
      </c>
      <c r="T8256" s="29">
        <v>13</v>
      </c>
      <c r="U8256" s="29">
        <v>3</v>
      </c>
      <c r="V8256" t="s">
        <v>33</v>
      </c>
      <c r="W8256" s="29">
        <v>480</v>
      </c>
      <c r="X8256" s="29">
        <v>1</v>
      </c>
      <c r="Y8256" t="s">
        <v>603</v>
      </c>
      <c r="Z8256" t="s">
        <v>55</v>
      </c>
      <c r="AA8256" t="s">
        <v>62</v>
      </c>
      <c r="AB8256">
        <v>0</v>
      </c>
      <c r="AC8256" s="29" t="s">
        <v>1524</v>
      </c>
      <c r="AD8256" s="29" t="s">
        <v>1524</v>
      </c>
    </row>
    <row r="8257" spans="1:30" ht="15" customHeight="1" x14ac:dyDescent="0.3">
      <c r="A8257" s="29">
        <v>73</v>
      </c>
      <c r="B8257" s="29" t="s">
        <v>35</v>
      </c>
      <c r="C8257" t="s">
        <v>1287</v>
      </c>
      <c r="D8257" s="34" t="s">
        <v>1288</v>
      </c>
      <c r="E8257" s="29">
        <v>2011</v>
      </c>
      <c r="F8257" s="29" t="s">
        <v>1297</v>
      </c>
      <c r="G8257" s="29" t="s">
        <v>1298</v>
      </c>
      <c r="H8257" s="31" t="s">
        <v>1354</v>
      </c>
      <c r="I8257" s="39">
        <v>-3.7172222000000001</v>
      </c>
      <c r="J8257" s="40">
        <v>-38.543055277777697</v>
      </c>
      <c r="K8257" s="5" t="s">
        <v>109</v>
      </c>
      <c r="L8257" t="s">
        <v>636</v>
      </c>
      <c r="M8257" t="s">
        <v>1356</v>
      </c>
      <c r="N8257" s="41" t="s">
        <v>1292</v>
      </c>
      <c r="O8257" s="12">
        <v>2009</v>
      </c>
      <c r="P8257" s="12">
        <v>11</v>
      </c>
      <c r="Q8257" s="12">
        <v>2010</v>
      </c>
      <c r="R8257" s="12">
        <v>11</v>
      </c>
      <c r="S8257" s="29">
        <v>13</v>
      </c>
      <c r="T8257" s="29">
        <v>13</v>
      </c>
      <c r="U8257" s="29">
        <v>3</v>
      </c>
      <c r="V8257" t="s">
        <v>33</v>
      </c>
      <c r="W8257" s="29">
        <v>480</v>
      </c>
      <c r="X8257" s="29">
        <v>1</v>
      </c>
      <c r="Y8257" t="s">
        <v>603</v>
      </c>
      <c r="Z8257" t="s">
        <v>55</v>
      </c>
      <c r="AA8257" t="s">
        <v>1293</v>
      </c>
      <c r="AB8257">
        <v>0</v>
      </c>
      <c r="AC8257" s="29" t="s">
        <v>1524</v>
      </c>
      <c r="AD8257" s="29" t="s">
        <v>1524</v>
      </c>
    </row>
    <row r="8258" spans="1:30" ht="15" customHeight="1" x14ac:dyDescent="0.3">
      <c r="A8258" s="29">
        <v>73</v>
      </c>
      <c r="B8258" s="29" t="s">
        <v>35</v>
      </c>
      <c r="C8258" t="s">
        <v>1287</v>
      </c>
      <c r="D8258" s="34" t="s">
        <v>1288</v>
      </c>
      <c r="E8258" s="29">
        <v>2011</v>
      </c>
      <c r="F8258" s="29" t="s">
        <v>1297</v>
      </c>
      <c r="G8258" s="29" t="s">
        <v>1298</v>
      </c>
      <c r="H8258" s="31" t="s">
        <v>1354</v>
      </c>
      <c r="I8258" s="39">
        <v>-3.7172222000000001</v>
      </c>
      <c r="J8258" s="40">
        <v>-38.543055277777697</v>
      </c>
      <c r="K8258" s="5" t="s">
        <v>109</v>
      </c>
      <c r="L8258" t="s">
        <v>636</v>
      </c>
      <c r="M8258" t="s">
        <v>1356</v>
      </c>
      <c r="N8258" s="41" t="s">
        <v>1292</v>
      </c>
      <c r="O8258" s="12">
        <v>2009</v>
      </c>
      <c r="P8258" s="12">
        <v>11</v>
      </c>
      <c r="Q8258" s="12">
        <v>2010</v>
      </c>
      <c r="R8258" s="12">
        <v>11</v>
      </c>
      <c r="S8258" s="29">
        <v>13</v>
      </c>
      <c r="T8258" s="29">
        <v>13</v>
      </c>
      <c r="U8258" s="29">
        <v>3</v>
      </c>
      <c r="V8258" t="s">
        <v>33</v>
      </c>
      <c r="W8258" s="29">
        <v>480</v>
      </c>
      <c r="X8258" s="29">
        <v>1</v>
      </c>
      <c r="Y8258" t="s">
        <v>603</v>
      </c>
      <c r="Z8258" t="s">
        <v>55</v>
      </c>
      <c r="AA8258" t="s">
        <v>70</v>
      </c>
      <c r="AB8258">
        <v>0</v>
      </c>
      <c r="AC8258" s="29" t="s">
        <v>1524</v>
      </c>
      <c r="AD8258" s="29" t="s">
        <v>1524</v>
      </c>
    </row>
    <row r="8259" spans="1:30" ht="15" customHeight="1" x14ac:dyDescent="0.3">
      <c r="A8259" s="29">
        <v>73</v>
      </c>
      <c r="B8259" s="29" t="s">
        <v>35</v>
      </c>
      <c r="C8259" t="s">
        <v>1287</v>
      </c>
      <c r="D8259" s="34" t="s">
        <v>1288</v>
      </c>
      <c r="E8259" s="29">
        <v>2011</v>
      </c>
      <c r="F8259" s="29" t="s">
        <v>1297</v>
      </c>
      <c r="G8259" s="29" t="s">
        <v>1298</v>
      </c>
      <c r="H8259" s="31" t="s">
        <v>1354</v>
      </c>
      <c r="I8259" s="39">
        <v>-3.7172222000000001</v>
      </c>
      <c r="J8259" s="40">
        <v>-38.543055277777697</v>
      </c>
      <c r="K8259" s="5" t="s">
        <v>109</v>
      </c>
      <c r="L8259" t="s">
        <v>636</v>
      </c>
      <c r="M8259" t="s">
        <v>1356</v>
      </c>
      <c r="N8259" s="41" t="s">
        <v>1292</v>
      </c>
      <c r="O8259" s="12">
        <v>2009</v>
      </c>
      <c r="P8259" s="12">
        <v>11</v>
      </c>
      <c r="Q8259" s="12">
        <v>2010</v>
      </c>
      <c r="R8259" s="12">
        <v>11</v>
      </c>
      <c r="S8259" s="29">
        <v>13</v>
      </c>
      <c r="T8259" s="29">
        <v>13</v>
      </c>
      <c r="U8259" s="29">
        <v>3</v>
      </c>
      <c r="V8259" t="s">
        <v>33</v>
      </c>
      <c r="W8259" s="29">
        <v>480</v>
      </c>
      <c r="X8259" s="29">
        <v>1</v>
      </c>
      <c r="Y8259" t="s">
        <v>603</v>
      </c>
      <c r="Z8259" t="s">
        <v>55</v>
      </c>
      <c r="AA8259" t="s">
        <v>1294</v>
      </c>
      <c r="AB8259">
        <v>0</v>
      </c>
      <c r="AC8259" s="29" t="s">
        <v>1524</v>
      </c>
      <c r="AD8259" s="29" t="s">
        <v>1524</v>
      </c>
    </row>
    <row r="8260" spans="1:30" ht="15" customHeight="1" x14ac:dyDescent="0.3">
      <c r="A8260" s="29">
        <v>73</v>
      </c>
      <c r="B8260" s="29" t="s">
        <v>35</v>
      </c>
      <c r="C8260" t="s">
        <v>1287</v>
      </c>
      <c r="D8260" s="34" t="s">
        <v>1288</v>
      </c>
      <c r="E8260" s="29">
        <v>2011</v>
      </c>
      <c r="F8260" s="29" t="s">
        <v>1297</v>
      </c>
      <c r="G8260" s="29" t="s">
        <v>1298</v>
      </c>
      <c r="H8260" s="31" t="s">
        <v>1354</v>
      </c>
      <c r="I8260" s="39">
        <v>-3.7172222000000001</v>
      </c>
      <c r="J8260" s="40">
        <v>-38.543055277777697</v>
      </c>
      <c r="K8260" s="5" t="s">
        <v>109</v>
      </c>
      <c r="L8260" t="s">
        <v>636</v>
      </c>
      <c r="M8260" t="s">
        <v>1356</v>
      </c>
      <c r="N8260" s="41" t="s">
        <v>1292</v>
      </c>
      <c r="O8260" s="12">
        <v>2009</v>
      </c>
      <c r="P8260" s="12">
        <v>11</v>
      </c>
      <c r="Q8260" s="12">
        <v>2010</v>
      </c>
      <c r="R8260" s="12">
        <v>11</v>
      </c>
      <c r="S8260" s="29">
        <v>13</v>
      </c>
      <c r="T8260" s="29">
        <v>13</v>
      </c>
      <c r="U8260" s="29">
        <v>3</v>
      </c>
      <c r="V8260" t="s">
        <v>33</v>
      </c>
      <c r="W8260" s="29">
        <v>480</v>
      </c>
      <c r="X8260" s="29">
        <v>1</v>
      </c>
      <c r="Y8260" t="s">
        <v>603</v>
      </c>
      <c r="Z8260" t="s">
        <v>49</v>
      </c>
      <c r="AA8260" t="s">
        <v>235</v>
      </c>
      <c r="AB8260">
        <v>0</v>
      </c>
      <c r="AC8260" s="29" t="s">
        <v>1524</v>
      </c>
      <c r="AD8260" s="29" t="s">
        <v>1524</v>
      </c>
    </row>
    <row r="8261" spans="1:30" ht="15" customHeight="1" x14ac:dyDescent="0.3">
      <c r="A8261" s="29">
        <v>73</v>
      </c>
      <c r="B8261" s="29" t="s">
        <v>35</v>
      </c>
      <c r="C8261" t="s">
        <v>1287</v>
      </c>
      <c r="D8261" s="34" t="s">
        <v>1288</v>
      </c>
      <c r="E8261" s="29">
        <v>2011</v>
      </c>
      <c r="F8261" s="29" t="s">
        <v>1297</v>
      </c>
      <c r="G8261" s="29" t="s">
        <v>1298</v>
      </c>
      <c r="H8261" s="31" t="s">
        <v>1354</v>
      </c>
      <c r="I8261" s="39">
        <v>-3.7172222000000001</v>
      </c>
      <c r="J8261" s="40">
        <v>-38.543055277777697</v>
      </c>
      <c r="K8261" s="5" t="s">
        <v>109</v>
      </c>
      <c r="L8261" t="s">
        <v>636</v>
      </c>
      <c r="M8261" t="s">
        <v>1356</v>
      </c>
      <c r="N8261" s="41" t="s">
        <v>1292</v>
      </c>
      <c r="O8261" s="12">
        <v>2009</v>
      </c>
      <c r="P8261" s="12">
        <v>11</v>
      </c>
      <c r="Q8261" s="12">
        <v>2010</v>
      </c>
      <c r="R8261" s="12">
        <v>11</v>
      </c>
      <c r="S8261" s="29">
        <v>13</v>
      </c>
      <c r="T8261" s="29">
        <v>13</v>
      </c>
      <c r="U8261" s="29">
        <v>3</v>
      </c>
      <c r="V8261" t="s">
        <v>33</v>
      </c>
      <c r="W8261" s="29">
        <v>480</v>
      </c>
      <c r="X8261" s="29">
        <v>1</v>
      </c>
      <c r="Y8261" t="s">
        <v>1261</v>
      </c>
      <c r="Z8261" t="s">
        <v>83</v>
      </c>
      <c r="AA8261" t="s">
        <v>87</v>
      </c>
      <c r="AB8261">
        <v>139</v>
      </c>
      <c r="AC8261" s="29" t="s">
        <v>1524</v>
      </c>
      <c r="AD8261" s="29" t="s">
        <v>1524</v>
      </c>
    </row>
    <row r="8262" spans="1:30" ht="15" customHeight="1" x14ac:dyDescent="0.3">
      <c r="A8262" s="29">
        <v>73</v>
      </c>
      <c r="B8262" s="29" t="s">
        <v>35</v>
      </c>
      <c r="C8262" t="s">
        <v>1287</v>
      </c>
      <c r="D8262" s="34" t="s">
        <v>1288</v>
      </c>
      <c r="E8262" s="29">
        <v>2011</v>
      </c>
      <c r="F8262" s="29" t="s">
        <v>1297</v>
      </c>
      <c r="G8262" s="29" t="s">
        <v>1298</v>
      </c>
      <c r="H8262" s="31" t="s">
        <v>1354</v>
      </c>
      <c r="I8262" s="39">
        <v>-3.7172222000000001</v>
      </c>
      <c r="J8262" s="40">
        <v>-38.543055277777697</v>
      </c>
      <c r="K8262" s="5" t="s">
        <v>109</v>
      </c>
      <c r="L8262" t="s">
        <v>636</v>
      </c>
      <c r="M8262" t="s">
        <v>1356</v>
      </c>
      <c r="N8262" s="41" t="s">
        <v>1292</v>
      </c>
      <c r="O8262" s="12">
        <v>2009</v>
      </c>
      <c r="P8262" s="12">
        <v>11</v>
      </c>
      <c r="Q8262" s="12">
        <v>2010</v>
      </c>
      <c r="R8262" s="12">
        <v>11</v>
      </c>
      <c r="S8262" s="29">
        <v>13</v>
      </c>
      <c r="T8262" s="29">
        <v>13</v>
      </c>
      <c r="U8262" s="29">
        <v>3</v>
      </c>
      <c r="V8262" t="s">
        <v>33</v>
      </c>
      <c r="W8262" s="29">
        <v>480</v>
      </c>
      <c r="X8262" s="29">
        <v>1</v>
      </c>
      <c r="Y8262" t="s">
        <v>1261</v>
      </c>
      <c r="Z8262" t="s">
        <v>83</v>
      </c>
      <c r="AA8262" t="s">
        <v>128</v>
      </c>
      <c r="AB8262">
        <v>0</v>
      </c>
      <c r="AC8262" s="29" t="s">
        <v>1524</v>
      </c>
      <c r="AD8262" s="29" t="s">
        <v>1524</v>
      </c>
    </row>
    <row r="8263" spans="1:30" ht="15" customHeight="1" x14ac:dyDescent="0.3">
      <c r="A8263" s="29">
        <v>73</v>
      </c>
      <c r="B8263" s="29" t="s">
        <v>35</v>
      </c>
      <c r="C8263" t="s">
        <v>1287</v>
      </c>
      <c r="D8263" s="34" t="s">
        <v>1288</v>
      </c>
      <c r="E8263" s="29">
        <v>2011</v>
      </c>
      <c r="F8263" s="29" t="s">
        <v>1297</v>
      </c>
      <c r="G8263" s="29" t="s">
        <v>1298</v>
      </c>
      <c r="H8263" s="31" t="s">
        <v>1354</v>
      </c>
      <c r="I8263" s="39">
        <v>-3.7172222000000001</v>
      </c>
      <c r="J8263" s="40">
        <v>-38.543055277777697</v>
      </c>
      <c r="K8263" s="5" t="s">
        <v>109</v>
      </c>
      <c r="L8263" t="s">
        <v>636</v>
      </c>
      <c r="M8263" t="s">
        <v>1356</v>
      </c>
      <c r="N8263" s="41" t="s">
        <v>1292</v>
      </c>
      <c r="O8263" s="12">
        <v>2009</v>
      </c>
      <c r="P8263" s="12">
        <v>11</v>
      </c>
      <c r="Q8263" s="12">
        <v>2010</v>
      </c>
      <c r="R8263" s="12">
        <v>11</v>
      </c>
      <c r="S8263" s="29">
        <v>13</v>
      </c>
      <c r="T8263" s="29">
        <v>13</v>
      </c>
      <c r="U8263" s="29">
        <v>3</v>
      </c>
      <c r="V8263" t="s">
        <v>33</v>
      </c>
      <c r="W8263" s="29">
        <v>480</v>
      </c>
      <c r="X8263" s="29">
        <v>1</v>
      </c>
      <c r="Y8263" t="s">
        <v>1261</v>
      </c>
      <c r="Z8263" t="s">
        <v>55</v>
      </c>
      <c r="AA8263" t="s">
        <v>249</v>
      </c>
      <c r="AB8263">
        <v>0</v>
      </c>
      <c r="AC8263" s="29" t="s">
        <v>1524</v>
      </c>
      <c r="AD8263" s="29" t="s">
        <v>1524</v>
      </c>
    </row>
    <row r="8264" spans="1:30" ht="15" customHeight="1" x14ac:dyDescent="0.3">
      <c r="A8264" s="29">
        <v>73</v>
      </c>
      <c r="B8264" s="29" t="s">
        <v>35</v>
      </c>
      <c r="C8264" t="s">
        <v>1287</v>
      </c>
      <c r="D8264" s="34" t="s">
        <v>1288</v>
      </c>
      <c r="E8264" s="29">
        <v>2011</v>
      </c>
      <c r="F8264" s="29" t="s">
        <v>1297</v>
      </c>
      <c r="G8264" s="29" t="s">
        <v>1298</v>
      </c>
      <c r="H8264" s="31" t="s">
        <v>1354</v>
      </c>
      <c r="I8264" s="39">
        <v>-3.7172222000000001</v>
      </c>
      <c r="J8264" s="40">
        <v>-38.543055277777697</v>
      </c>
      <c r="K8264" s="5" t="s">
        <v>109</v>
      </c>
      <c r="L8264" t="s">
        <v>636</v>
      </c>
      <c r="M8264" t="s">
        <v>1356</v>
      </c>
      <c r="N8264" s="41" t="s">
        <v>1292</v>
      </c>
      <c r="O8264" s="12">
        <v>2009</v>
      </c>
      <c r="P8264" s="12">
        <v>11</v>
      </c>
      <c r="Q8264" s="12">
        <v>2010</v>
      </c>
      <c r="R8264" s="12">
        <v>11</v>
      </c>
      <c r="S8264" s="29">
        <v>13</v>
      </c>
      <c r="T8264" s="29">
        <v>13</v>
      </c>
      <c r="U8264" s="29">
        <v>3</v>
      </c>
      <c r="V8264" t="s">
        <v>33</v>
      </c>
      <c r="W8264" s="29">
        <v>480</v>
      </c>
      <c r="X8264" s="29">
        <v>1</v>
      </c>
      <c r="Y8264" t="s">
        <v>1261</v>
      </c>
      <c r="Z8264" t="s">
        <v>55</v>
      </c>
      <c r="AA8264" t="s">
        <v>62</v>
      </c>
      <c r="AB8264">
        <v>0</v>
      </c>
      <c r="AC8264" s="29" t="s">
        <v>1524</v>
      </c>
      <c r="AD8264" s="29" t="s">
        <v>1524</v>
      </c>
    </row>
    <row r="8265" spans="1:30" ht="15" customHeight="1" x14ac:dyDescent="0.3">
      <c r="A8265" s="29">
        <v>73</v>
      </c>
      <c r="B8265" s="29" t="s">
        <v>35</v>
      </c>
      <c r="C8265" t="s">
        <v>1287</v>
      </c>
      <c r="D8265" s="34" t="s">
        <v>1288</v>
      </c>
      <c r="E8265" s="29">
        <v>2011</v>
      </c>
      <c r="F8265" s="29" t="s">
        <v>1297</v>
      </c>
      <c r="G8265" s="29" t="s">
        <v>1298</v>
      </c>
      <c r="H8265" s="31" t="s">
        <v>1354</v>
      </c>
      <c r="I8265" s="39">
        <v>-3.7172222000000001</v>
      </c>
      <c r="J8265" s="40">
        <v>-38.543055277777697</v>
      </c>
      <c r="K8265" s="5" t="s">
        <v>109</v>
      </c>
      <c r="L8265" t="s">
        <v>636</v>
      </c>
      <c r="M8265" t="s">
        <v>1356</v>
      </c>
      <c r="N8265" s="41" t="s">
        <v>1292</v>
      </c>
      <c r="O8265" s="12">
        <v>2009</v>
      </c>
      <c r="P8265" s="12">
        <v>11</v>
      </c>
      <c r="Q8265" s="12">
        <v>2010</v>
      </c>
      <c r="R8265" s="12">
        <v>11</v>
      </c>
      <c r="S8265" s="29">
        <v>13</v>
      </c>
      <c r="T8265" s="29">
        <v>13</v>
      </c>
      <c r="U8265" s="29">
        <v>3</v>
      </c>
      <c r="V8265" t="s">
        <v>33</v>
      </c>
      <c r="W8265" s="29">
        <v>480</v>
      </c>
      <c r="X8265" s="29">
        <v>1</v>
      </c>
      <c r="Y8265" t="s">
        <v>1261</v>
      </c>
      <c r="Z8265" t="s">
        <v>55</v>
      </c>
      <c r="AA8265" t="s">
        <v>1293</v>
      </c>
      <c r="AB8265">
        <v>0</v>
      </c>
      <c r="AC8265" s="29" t="s">
        <v>1524</v>
      </c>
      <c r="AD8265" s="29" t="s">
        <v>1524</v>
      </c>
    </row>
    <row r="8266" spans="1:30" ht="15" customHeight="1" x14ac:dyDescent="0.3">
      <c r="A8266" s="29">
        <v>73</v>
      </c>
      <c r="B8266" s="29" t="s">
        <v>35</v>
      </c>
      <c r="C8266" t="s">
        <v>1287</v>
      </c>
      <c r="D8266" s="34" t="s">
        <v>1288</v>
      </c>
      <c r="E8266" s="29">
        <v>2011</v>
      </c>
      <c r="F8266" s="29" t="s">
        <v>1297</v>
      </c>
      <c r="G8266" s="29" t="s">
        <v>1298</v>
      </c>
      <c r="H8266" s="31" t="s">
        <v>1354</v>
      </c>
      <c r="I8266" s="39">
        <v>-3.7172222000000001</v>
      </c>
      <c r="J8266" s="40">
        <v>-38.543055277777697</v>
      </c>
      <c r="K8266" s="5" t="s">
        <v>109</v>
      </c>
      <c r="L8266" t="s">
        <v>636</v>
      </c>
      <c r="M8266" t="s">
        <v>1356</v>
      </c>
      <c r="N8266" s="41" t="s">
        <v>1292</v>
      </c>
      <c r="O8266" s="12">
        <v>2009</v>
      </c>
      <c r="P8266" s="12">
        <v>11</v>
      </c>
      <c r="Q8266" s="12">
        <v>2010</v>
      </c>
      <c r="R8266" s="12">
        <v>11</v>
      </c>
      <c r="S8266" s="29">
        <v>13</v>
      </c>
      <c r="T8266" s="29">
        <v>13</v>
      </c>
      <c r="U8266" s="29">
        <v>3</v>
      </c>
      <c r="V8266" t="s">
        <v>33</v>
      </c>
      <c r="W8266" s="29">
        <v>480</v>
      </c>
      <c r="X8266" s="29">
        <v>1</v>
      </c>
      <c r="Y8266" t="s">
        <v>1261</v>
      </c>
      <c r="Z8266" t="s">
        <v>55</v>
      </c>
      <c r="AA8266" t="s">
        <v>70</v>
      </c>
      <c r="AB8266">
        <v>0</v>
      </c>
      <c r="AC8266" s="29" t="s">
        <v>1524</v>
      </c>
      <c r="AD8266" s="29" t="s">
        <v>1524</v>
      </c>
    </row>
    <row r="8267" spans="1:30" ht="15" customHeight="1" x14ac:dyDescent="0.3">
      <c r="A8267" s="29">
        <v>73</v>
      </c>
      <c r="B8267" s="29" t="s">
        <v>35</v>
      </c>
      <c r="C8267" t="s">
        <v>1287</v>
      </c>
      <c r="D8267" s="34" t="s">
        <v>1288</v>
      </c>
      <c r="E8267" s="29">
        <v>2011</v>
      </c>
      <c r="F8267" s="29" t="s">
        <v>1297</v>
      </c>
      <c r="G8267" s="29" t="s">
        <v>1298</v>
      </c>
      <c r="H8267" s="31" t="s">
        <v>1354</v>
      </c>
      <c r="I8267" s="39">
        <v>-3.7172222000000001</v>
      </c>
      <c r="J8267" s="40">
        <v>-38.543055277777697</v>
      </c>
      <c r="K8267" s="5" t="s">
        <v>109</v>
      </c>
      <c r="L8267" t="s">
        <v>636</v>
      </c>
      <c r="M8267" t="s">
        <v>1356</v>
      </c>
      <c r="N8267" s="41" t="s">
        <v>1292</v>
      </c>
      <c r="O8267" s="12">
        <v>2009</v>
      </c>
      <c r="P8267" s="12">
        <v>11</v>
      </c>
      <c r="Q8267" s="12">
        <v>2010</v>
      </c>
      <c r="R8267" s="12">
        <v>11</v>
      </c>
      <c r="S8267" s="29">
        <v>13</v>
      </c>
      <c r="T8267" s="29">
        <v>13</v>
      </c>
      <c r="U8267" s="29">
        <v>3</v>
      </c>
      <c r="V8267" t="s">
        <v>33</v>
      </c>
      <c r="W8267" s="29">
        <v>480</v>
      </c>
      <c r="X8267" s="29">
        <v>1</v>
      </c>
      <c r="Y8267" t="s">
        <v>1261</v>
      </c>
      <c r="Z8267" t="s">
        <v>55</v>
      </c>
      <c r="AA8267" t="s">
        <v>1294</v>
      </c>
      <c r="AB8267">
        <v>0</v>
      </c>
      <c r="AC8267" s="29" t="s">
        <v>1524</v>
      </c>
      <c r="AD8267" s="29" t="s">
        <v>1524</v>
      </c>
    </row>
    <row r="8268" spans="1:30" ht="15" customHeight="1" x14ac:dyDescent="0.3">
      <c r="A8268" s="29">
        <v>73</v>
      </c>
      <c r="B8268" s="29" t="s">
        <v>35</v>
      </c>
      <c r="C8268" t="s">
        <v>1287</v>
      </c>
      <c r="D8268" s="34" t="s">
        <v>1288</v>
      </c>
      <c r="E8268" s="29">
        <v>2011</v>
      </c>
      <c r="F8268" s="29" t="s">
        <v>1297</v>
      </c>
      <c r="G8268" s="29" t="s">
        <v>1298</v>
      </c>
      <c r="H8268" s="31" t="s">
        <v>1354</v>
      </c>
      <c r="I8268" s="39">
        <v>-3.7172222000000001</v>
      </c>
      <c r="J8268" s="40">
        <v>-38.543055277777697</v>
      </c>
      <c r="K8268" s="5" t="s">
        <v>109</v>
      </c>
      <c r="L8268" t="s">
        <v>636</v>
      </c>
      <c r="M8268" t="s">
        <v>1356</v>
      </c>
      <c r="N8268" s="41" t="s">
        <v>1292</v>
      </c>
      <c r="O8268" s="12">
        <v>2009</v>
      </c>
      <c r="P8268" s="12">
        <v>11</v>
      </c>
      <c r="Q8268" s="12">
        <v>2010</v>
      </c>
      <c r="R8268" s="12">
        <v>11</v>
      </c>
      <c r="S8268" s="29">
        <v>13</v>
      </c>
      <c r="T8268" s="29">
        <v>13</v>
      </c>
      <c r="U8268" s="29">
        <v>3</v>
      </c>
      <c r="V8268" t="s">
        <v>33</v>
      </c>
      <c r="W8268" s="29">
        <v>480</v>
      </c>
      <c r="X8268" s="29">
        <v>1</v>
      </c>
      <c r="Y8268" t="s">
        <v>1261</v>
      </c>
      <c r="Z8268" t="s">
        <v>49</v>
      </c>
      <c r="AA8268" t="s">
        <v>235</v>
      </c>
      <c r="AB8268">
        <v>0</v>
      </c>
      <c r="AC8268" s="29" t="s">
        <v>1524</v>
      </c>
      <c r="AD8268" s="29" t="s">
        <v>1524</v>
      </c>
    </row>
    <row r="8269" spans="1:30" ht="15" customHeight="1" x14ac:dyDescent="0.3">
      <c r="A8269" s="29">
        <v>74</v>
      </c>
      <c r="B8269" s="32" t="s">
        <v>35</v>
      </c>
      <c r="C8269" t="s">
        <v>1299</v>
      </c>
      <c r="D8269" s="34" t="s">
        <v>351</v>
      </c>
      <c r="E8269" s="29">
        <v>2001</v>
      </c>
      <c r="F8269" s="29" t="s">
        <v>1300</v>
      </c>
      <c r="G8269" s="29" t="s">
        <v>1300</v>
      </c>
      <c r="H8269" s="31" t="s">
        <v>1291</v>
      </c>
      <c r="I8269" s="39">
        <v>-2.3833332999999999</v>
      </c>
      <c r="J8269" s="40">
        <v>-44.4166666666666</v>
      </c>
      <c r="K8269" s="5" t="s">
        <v>109</v>
      </c>
      <c r="L8269" t="s">
        <v>1240</v>
      </c>
      <c r="M8269" t="s">
        <v>1357</v>
      </c>
      <c r="N8269" s="41" t="s">
        <v>1302</v>
      </c>
      <c r="O8269">
        <v>1992</v>
      </c>
      <c r="P8269">
        <v>9</v>
      </c>
      <c r="Q8269">
        <v>1993</v>
      </c>
      <c r="R8269" s="41">
        <v>8</v>
      </c>
      <c r="S8269" s="29">
        <v>12</v>
      </c>
      <c r="T8269" s="29">
        <v>24</v>
      </c>
      <c r="U8269" s="29">
        <v>5</v>
      </c>
      <c r="V8269" s="29" t="s">
        <v>82</v>
      </c>
      <c r="W8269" s="29">
        <v>720</v>
      </c>
      <c r="X8269" s="52">
        <v>1</v>
      </c>
      <c r="Y8269" t="s">
        <v>603</v>
      </c>
      <c r="Z8269" t="s">
        <v>49</v>
      </c>
      <c r="AA8269" t="s">
        <v>490</v>
      </c>
      <c r="AB8269">
        <v>40</v>
      </c>
      <c r="AC8269" s="69" t="s">
        <v>1525</v>
      </c>
      <c r="AD8269" s="69" t="s">
        <v>1525</v>
      </c>
    </row>
    <row r="8270" spans="1:30" ht="15" customHeight="1" x14ac:dyDescent="0.3">
      <c r="A8270" s="29">
        <v>74</v>
      </c>
      <c r="B8270" s="29" t="s">
        <v>35</v>
      </c>
      <c r="C8270" t="s">
        <v>1299</v>
      </c>
      <c r="D8270" s="34" t="s">
        <v>351</v>
      </c>
      <c r="E8270" s="29">
        <v>2001</v>
      </c>
      <c r="F8270" s="29" t="s">
        <v>1300</v>
      </c>
      <c r="G8270" s="29" t="s">
        <v>1300</v>
      </c>
      <c r="H8270" s="31" t="s">
        <v>1291</v>
      </c>
      <c r="I8270" s="39">
        <v>-2.3833332999999999</v>
      </c>
      <c r="J8270" s="40">
        <v>-44.4166666666666</v>
      </c>
      <c r="K8270" s="5" t="s">
        <v>109</v>
      </c>
      <c r="L8270" t="s">
        <v>1240</v>
      </c>
      <c r="M8270" t="s">
        <v>1357</v>
      </c>
      <c r="N8270" s="41" t="s">
        <v>1302</v>
      </c>
      <c r="O8270" s="12">
        <v>1992</v>
      </c>
      <c r="P8270" s="12">
        <v>9</v>
      </c>
      <c r="Q8270" s="12">
        <v>1993</v>
      </c>
      <c r="R8270" s="12">
        <v>8</v>
      </c>
      <c r="S8270" s="29">
        <v>12</v>
      </c>
      <c r="T8270" s="29">
        <v>24</v>
      </c>
      <c r="U8270" s="29">
        <v>5</v>
      </c>
      <c r="V8270" s="29" t="s">
        <v>82</v>
      </c>
      <c r="W8270" s="29">
        <v>720</v>
      </c>
      <c r="X8270" s="29">
        <v>1</v>
      </c>
      <c r="Y8270" t="s">
        <v>603</v>
      </c>
      <c r="Z8270" t="s">
        <v>55</v>
      </c>
      <c r="AA8270" t="s">
        <v>890</v>
      </c>
      <c r="AB8270">
        <v>2</v>
      </c>
      <c r="AC8270" s="69" t="s">
        <v>1525</v>
      </c>
      <c r="AD8270" s="69" t="s">
        <v>1525</v>
      </c>
    </row>
    <row r="8271" spans="1:30" ht="15" customHeight="1" x14ac:dyDescent="0.3">
      <c r="A8271" s="29">
        <v>74</v>
      </c>
      <c r="B8271" s="29" t="s">
        <v>35</v>
      </c>
      <c r="C8271" t="s">
        <v>1299</v>
      </c>
      <c r="D8271" s="34" t="s">
        <v>351</v>
      </c>
      <c r="E8271" s="29">
        <v>2001</v>
      </c>
      <c r="F8271" s="29" t="s">
        <v>1300</v>
      </c>
      <c r="G8271" s="29" t="s">
        <v>1300</v>
      </c>
      <c r="H8271" s="31" t="s">
        <v>1291</v>
      </c>
      <c r="I8271" s="39">
        <v>-2.3833332999999999</v>
      </c>
      <c r="J8271" s="40">
        <v>-44.4166666666666</v>
      </c>
      <c r="K8271" s="5" t="s">
        <v>109</v>
      </c>
      <c r="L8271" t="s">
        <v>1240</v>
      </c>
      <c r="M8271" t="s">
        <v>1357</v>
      </c>
      <c r="N8271" s="41" t="s">
        <v>1302</v>
      </c>
      <c r="O8271" s="12">
        <v>1992</v>
      </c>
      <c r="P8271" s="12">
        <v>9</v>
      </c>
      <c r="Q8271" s="12">
        <v>1993</v>
      </c>
      <c r="R8271" s="12">
        <v>8</v>
      </c>
      <c r="S8271" s="29">
        <v>12</v>
      </c>
      <c r="T8271" s="29">
        <v>24</v>
      </c>
      <c r="U8271" s="29">
        <v>5</v>
      </c>
      <c r="V8271" s="29" t="s">
        <v>82</v>
      </c>
      <c r="W8271" s="29">
        <v>720</v>
      </c>
      <c r="X8271" s="29">
        <v>1</v>
      </c>
      <c r="Y8271" t="s">
        <v>603</v>
      </c>
      <c r="Z8271" t="s">
        <v>55</v>
      </c>
      <c r="AA8271" t="s">
        <v>503</v>
      </c>
      <c r="AB8271">
        <v>1</v>
      </c>
      <c r="AC8271" s="69" t="s">
        <v>1525</v>
      </c>
      <c r="AD8271" s="69" t="s">
        <v>1525</v>
      </c>
    </row>
    <row r="8272" spans="1:30" ht="15" customHeight="1" x14ac:dyDescent="0.3">
      <c r="A8272" s="29">
        <v>74</v>
      </c>
      <c r="B8272" s="29" t="s">
        <v>35</v>
      </c>
      <c r="C8272" t="s">
        <v>1299</v>
      </c>
      <c r="D8272" s="34" t="s">
        <v>351</v>
      </c>
      <c r="E8272" s="29">
        <v>2001</v>
      </c>
      <c r="F8272" s="29" t="s">
        <v>1300</v>
      </c>
      <c r="G8272" s="29" t="s">
        <v>1300</v>
      </c>
      <c r="H8272" s="31" t="s">
        <v>1291</v>
      </c>
      <c r="I8272" s="39">
        <v>-2.3833332999999999</v>
      </c>
      <c r="J8272" s="40">
        <v>-44.4166666666666</v>
      </c>
      <c r="K8272" s="5" t="s">
        <v>109</v>
      </c>
      <c r="L8272" t="s">
        <v>1240</v>
      </c>
      <c r="M8272" t="s">
        <v>1357</v>
      </c>
      <c r="N8272" s="41" t="s">
        <v>1302</v>
      </c>
      <c r="O8272" s="12">
        <v>1992</v>
      </c>
      <c r="P8272" s="12">
        <v>9</v>
      </c>
      <c r="Q8272" s="12">
        <v>1993</v>
      </c>
      <c r="R8272" s="12">
        <v>8</v>
      </c>
      <c r="S8272" s="29">
        <v>12</v>
      </c>
      <c r="T8272" s="29">
        <v>24</v>
      </c>
      <c r="U8272" s="29">
        <v>5</v>
      </c>
      <c r="V8272" s="29" t="s">
        <v>82</v>
      </c>
      <c r="W8272" s="29">
        <v>720</v>
      </c>
      <c r="X8272" s="29">
        <v>1</v>
      </c>
      <c r="Y8272" t="s">
        <v>603</v>
      </c>
      <c r="Z8272" t="s">
        <v>55</v>
      </c>
      <c r="AA8272" t="s">
        <v>56</v>
      </c>
      <c r="AB8272">
        <v>0</v>
      </c>
      <c r="AC8272" s="69" t="s">
        <v>1525</v>
      </c>
      <c r="AD8272" s="69" t="s">
        <v>1525</v>
      </c>
    </row>
    <row r="8273" spans="1:30" ht="15" customHeight="1" x14ac:dyDescent="0.3">
      <c r="A8273" s="29">
        <v>74</v>
      </c>
      <c r="B8273" s="29" t="s">
        <v>35</v>
      </c>
      <c r="C8273" t="s">
        <v>1299</v>
      </c>
      <c r="D8273" s="34" t="s">
        <v>351</v>
      </c>
      <c r="E8273" s="29">
        <v>2001</v>
      </c>
      <c r="F8273" s="29" t="s">
        <v>1300</v>
      </c>
      <c r="G8273" s="29" t="s">
        <v>1300</v>
      </c>
      <c r="H8273" s="31" t="s">
        <v>1291</v>
      </c>
      <c r="I8273" s="39">
        <v>-2.3833332999999999</v>
      </c>
      <c r="J8273" s="40">
        <v>-44.4166666666666</v>
      </c>
      <c r="K8273" s="5" t="s">
        <v>109</v>
      </c>
      <c r="L8273" t="s">
        <v>1240</v>
      </c>
      <c r="M8273" t="s">
        <v>1357</v>
      </c>
      <c r="N8273" s="41" t="s">
        <v>1302</v>
      </c>
      <c r="O8273" s="12">
        <v>1992</v>
      </c>
      <c r="P8273" s="12">
        <v>9</v>
      </c>
      <c r="Q8273" s="12">
        <v>1993</v>
      </c>
      <c r="R8273" s="12">
        <v>8</v>
      </c>
      <c r="S8273" s="29">
        <v>12</v>
      </c>
      <c r="T8273" s="29">
        <v>24</v>
      </c>
      <c r="U8273" s="29">
        <v>5</v>
      </c>
      <c r="V8273" s="29" t="s">
        <v>82</v>
      </c>
      <c r="W8273" s="29">
        <v>720</v>
      </c>
      <c r="X8273" s="29">
        <v>1</v>
      </c>
      <c r="Y8273" t="s">
        <v>603</v>
      </c>
      <c r="Z8273" t="s">
        <v>55</v>
      </c>
      <c r="AA8273" t="s">
        <v>62</v>
      </c>
      <c r="AB8273">
        <v>0</v>
      </c>
      <c r="AC8273" s="69" t="s">
        <v>1525</v>
      </c>
      <c r="AD8273" s="69" t="s">
        <v>1525</v>
      </c>
    </row>
    <row r="8274" spans="1:30" ht="15" customHeight="1" x14ac:dyDescent="0.3">
      <c r="A8274" s="29">
        <v>74</v>
      </c>
      <c r="B8274" s="29" t="s">
        <v>35</v>
      </c>
      <c r="C8274" t="s">
        <v>1299</v>
      </c>
      <c r="D8274" s="34" t="s">
        <v>351</v>
      </c>
      <c r="E8274" s="29">
        <v>2001</v>
      </c>
      <c r="F8274" s="29" t="s">
        <v>1300</v>
      </c>
      <c r="G8274" s="29" t="s">
        <v>1300</v>
      </c>
      <c r="H8274" s="31" t="s">
        <v>1291</v>
      </c>
      <c r="I8274" s="39">
        <v>-2.3833332999999999</v>
      </c>
      <c r="J8274" s="40">
        <v>-44.4166666666666</v>
      </c>
      <c r="K8274" s="5" t="s">
        <v>109</v>
      </c>
      <c r="L8274" t="s">
        <v>1240</v>
      </c>
      <c r="M8274" t="s">
        <v>1357</v>
      </c>
      <c r="N8274" s="41" t="s">
        <v>1302</v>
      </c>
      <c r="O8274" s="12">
        <v>1992</v>
      </c>
      <c r="P8274" s="12">
        <v>9</v>
      </c>
      <c r="Q8274" s="12">
        <v>1993</v>
      </c>
      <c r="R8274" s="12">
        <v>8</v>
      </c>
      <c r="S8274" s="29">
        <v>12</v>
      </c>
      <c r="T8274" s="29">
        <v>24</v>
      </c>
      <c r="U8274" s="29">
        <v>5</v>
      </c>
      <c r="V8274" s="29" t="s">
        <v>82</v>
      </c>
      <c r="W8274" s="29">
        <v>720</v>
      </c>
      <c r="X8274" s="29">
        <v>1</v>
      </c>
      <c r="Y8274" t="s">
        <v>603</v>
      </c>
      <c r="Z8274" t="s">
        <v>55</v>
      </c>
      <c r="AA8274" t="s">
        <v>113</v>
      </c>
      <c r="AB8274">
        <v>21</v>
      </c>
      <c r="AC8274" s="69" t="s">
        <v>1525</v>
      </c>
      <c r="AD8274" s="69" t="s">
        <v>1525</v>
      </c>
    </row>
    <row r="8275" spans="1:30" ht="15" customHeight="1" x14ac:dyDescent="0.3">
      <c r="A8275" s="29">
        <v>74</v>
      </c>
      <c r="B8275" s="29" t="s">
        <v>35</v>
      </c>
      <c r="C8275" t="s">
        <v>1299</v>
      </c>
      <c r="D8275" s="34" t="s">
        <v>351</v>
      </c>
      <c r="E8275" s="29">
        <v>2001</v>
      </c>
      <c r="F8275" s="29" t="s">
        <v>1300</v>
      </c>
      <c r="G8275" s="29" t="s">
        <v>1300</v>
      </c>
      <c r="H8275" s="31" t="s">
        <v>1291</v>
      </c>
      <c r="I8275" s="39">
        <v>-2.3833332999999999</v>
      </c>
      <c r="J8275" s="40">
        <v>-44.4166666666666</v>
      </c>
      <c r="K8275" s="5" t="s">
        <v>109</v>
      </c>
      <c r="L8275" t="s">
        <v>1240</v>
      </c>
      <c r="M8275" t="s">
        <v>1357</v>
      </c>
      <c r="N8275" s="41" t="s">
        <v>1302</v>
      </c>
      <c r="O8275" s="12">
        <v>1992</v>
      </c>
      <c r="P8275" s="12">
        <v>9</v>
      </c>
      <c r="Q8275" s="12">
        <v>1993</v>
      </c>
      <c r="R8275" s="12">
        <v>8</v>
      </c>
      <c r="S8275" s="29">
        <v>12</v>
      </c>
      <c r="T8275" s="29">
        <v>24</v>
      </c>
      <c r="U8275" s="29">
        <v>5</v>
      </c>
      <c r="V8275" s="29" t="s">
        <v>82</v>
      </c>
      <c r="W8275" s="29">
        <v>720</v>
      </c>
      <c r="X8275" s="29">
        <v>1</v>
      </c>
      <c r="Y8275" t="s">
        <v>603</v>
      </c>
      <c r="Z8275" t="s">
        <v>55</v>
      </c>
      <c r="AA8275" t="s">
        <v>655</v>
      </c>
      <c r="AB8275">
        <v>10</v>
      </c>
      <c r="AC8275" s="69" t="s">
        <v>1525</v>
      </c>
      <c r="AD8275" s="69" t="s">
        <v>1525</v>
      </c>
    </row>
    <row r="8276" spans="1:30" ht="15" customHeight="1" x14ac:dyDescent="0.3">
      <c r="A8276" s="29">
        <v>74</v>
      </c>
      <c r="B8276" s="29" t="s">
        <v>35</v>
      </c>
      <c r="C8276" t="s">
        <v>1299</v>
      </c>
      <c r="D8276" s="34" t="s">
        <v>351</v>
      </c>
      <c r="E8276" s="29">
        <v>2001</v>
      </c>
      <c r="F8276" s="29" t="s">
        <v>1300</v>
      </c>
      <c r="G8276" s="29" t="s">
        <v>1300</v>
      </c>
      <c r="H8276" s="31" t="s">
        <v>1291</v>
      </c>
      <c r="I8276" s="39">
        <v>-2.3833332999999999</v>
      </c>
      <c r="J8276" s="40">
        <v>-44.4166666666666</v>
      </c>
      <c r="K8276" s="5" t="s">
        <v>109</v>
      </c>
      <c r="L8276" t="s">
        <v>1240</v>
      </c>
      <c r="M8276" t="s">
        <v>1357</v>
      </c>
      <c r="N8276" s="41" t="s">
        <v>1302</v>
      </c>
      <c r="O8276" s="12">
        <v>1992</v>
      </c>
      <c r="P8276" s="12">
        <v>9</v>
      </c>
      <c r="Q8276" s="12">
        <v>1993</v>
      </c>
      <c r="R8276" s="12">
        <v>8</v>
      </c>
      <c r="S8276" s="29">
        <v>12</v>
      </c>
      <c r="T8276" s="29">
        <v>24</v>
      </c>
      <c r="U8276" s="29">
        <v>5</v>
      </c>
      <c r="V8276" s="29" t="s">
        <v>82</v>
      </c>
      <c r="W8276" s="29">
        <v>720</v>
      </c>
      <c r="X8276" s="29">
        <v>1</v>
      </c>
      <c r="Y8276" t="s">
        <v>603</v>
      </c>
      <c r="Z8276" t="s">
        <v>55</v>
      </c>
      <c r="AA8276" t="s">
        <v>899</v>
      </c>
      <c r="AB8276">
        <v>0</v>
      </c>
      <c r="AC8276" s="69" t="s">
        <v>1525</v>
      </c>
      <c r="AD8276" s="69" t="s">
        <v>1525</v>
      </c>
    </row>
    <row r="8277" spans="1:30" ht="15" customHeight="1" x14ac:dyDescent="0.3">
      <c r="A8277" s="29">
        <v>74</v>
      </c>
      <c r="B8277" s="29" t="s">
        <v>35</v>
      </c>
      <c r="C8277" t="s">
        <v>1299</v>
      </c>
      <c r="D8277" s="34" t="s">
        <v>351</v>
      </c>
      <c r="E8277" s="29">
        <v>2001</v>
      </c>
      <c r="F8277" s="29" t="s">
        <v>1300</v>
      </c>
      <c r="G8277" s="29" t="s">
        <v>1300</v>
      </c>
      <c r="H8277" s="31" t="s">
        <v>1291</v>
      </c>
      <c r="I8277" s="39">
        <v>-2.3833332999999999</v>
      </c>
      <c r="J8277" s="40">
        <v>-44.4166666666666</v>
      </c>
      <c r="K8277" s="5" t="s">
        <v>109</v>
      </c>
      <c r="L8277" t="s">
        <v>1240</v>
      </c>
      <c r="M8277" t="s">
        <v>1357</v>
      </c>
      <c r="N8277" s="41" t="s">
        <v>1302</v>
      </c>
      <c r="O8277" s="12">
        <v>1992</v>
      </c>
      <c r="P8277" s="12">
        <v>9</v>
      </c>
      <c r="Q8277" s="12">
        <v>1993</v>
      </c>
      <c r="R8277" s="12">
        <v>8</v>
      </c>
      <c r="S8277" s="29">
        <v>12</v>
      </c>
      <c r="T8277" s="29">
        <v>24</v>
      </c>
      <c r="U8277" s="29">
        <v>5</v>
      </c>
      <c r="V8277" s="29" t="s">
        <v>82</v>
      </c>
      <c r="W8277" s="29">
        <v>720</v>
      </c>
      <c r="X8277" s="29">
        <v>1</v>
      </c>
      <c r="Y8277" t="s">
        <v>603</v>
      </c>
      <c r="Z8277" t="s">
        <v>55</v>
      </c>
      <c r="AA8277" t="s">
        <v>1110</v>
      </c>
      <c r="AB8277">
        <v>0</v>
      </c>
      <c r="AC8277" s="69" t="s">
        <v>1525</v>
      </c>
      <c r="AD8277" s="69" t="s">
        <v>1525</v>
      </c>
    </row>
    <row r="8278" spans="1:30" ht="15" customHeight="1" x14ac:dyDescent="0.3">
      <c r="A8278" s="29">
        <v>74</v>
      </c>
      <c r="B8278" s="29" t="s">
        <v>35</v>
      </c>
      <c r="C8278" t="s">
        <v>1299</v>
      </c>
      <c r="D8278" s="34" t="s">
        <v>351</v>
      </c>
      <c r="E8278" s="29">
        <v>2001</v>
      </c>
      <c r="F8278" s="29" t="s">
        <v>1300</v>
      </c>
      <c r="G8278" s="29" t="s">
        <v>1300</v>
      </c>
      <c r="H8278" s="31" t="s">
        <v>1291</v>
      </c>
      <c r="I8278" s="39">
        <v>-2.3833332999999999</v>
      </c>
      <c r="J8278" s="40">
        <v>-44.4166666666666</v>
      </c>
      <c r="K8278" s="5" t="s">
        <v>109</v>
      </c>
      <c r="L8278" t="s">
        <v>1240</v>
      </c>
      <c r="M8278" t="s">
        <v>1357</v>
      </c>
      <c r="N8278" s="41" t="s">
        <v>1302</v>
      </c>
      <c r="O8278" s="12">
        <v>1992</v>
      </c>
      <c r="P8278" s="12">
        <v>9</v>
      </c>
      <c r="Q8278" s="12">
        <v>1993</v>
      </c>
      <c r="R8278" s="12">
        <v>8</v>
      </c>
      <c r="S8278" s="29">
        <v>12</v>
      </c>
      <c r="T8278" s="29">
        <v>24</v>
      </c>
      <c r="U8278" s="29">
        <v>5</v>
      </c>
      <c r="V8278" s="29" t="s">
        <v>82</v>
      </c>
      <c r="W8278" s="29">
        <v>720</v>
      </c>
      <c r="X8278" s="29">
        <v>1</v>
      </c>
      <c r="Y8278" t="s">
        <v>603</v>
      </c>
      <c r="Z8278" t="s">
        <v>55</v>
      </c>
      <c r="AA8278" t="s">
        <v>524</v>
      </c>
      <c r="AB8278">
        <v>0</v>
      </c>
      <c r="AC8278" s="69" t="s">
        <v>1525</v>
      </c>
      <c r="AD8278" s="69" t="s">
        <v>1525</v>
      </c>
    </row>
    <row r="8279" spans="1:30" ht="15" customHeight="1" x14ac:dyDescent="0.3">
      <c r="A8279" s="29">
        <v>74</v>
      </c>
      <c r="B8279" s="29" t="s">
        <v>35</v>
      </c>
      <c r="C8279" t="s">
        <v>1299</v>
      </c>
      <c r="D8279" s="34" t="s">
        <v>351</v>
      </c>
      <c r="E8279" s="29">
        <v>2001</v>
      </c>
      <c r="F8279" s="29" t="s">
        <v>1300</v>
      </c>
      <c r="G8279" s="29" t="s">
        <v>1300</v>
      </c>
      <c r="H8279" s="31" t="s">
        <v>1291</v>
      </c>
      <c r="I8279" s="39">
        <v>-2.3833332999999999</v>
      </c>
      <c r="J8279" s="40">
        <v>-44.4166666666666</v>
      </c>
      <c r="K8279" s="5" t="s">
        <v>109</v>
      </c>
      <c r="L8279" t="s">
        <v>1240</v>
      </c>
      <c r="M8279" t="s">
        <v>1357</v>
      </c>
      <c r="N8279" s="41" t="s">
        <v>1302</v>
      </c>
      <c r="O8279" s="12">
        <v>1992</v>
      </c>
      <c r="P8279" s="12">
        <v>9</v>
      </c>
      <c r="Q8279" s="12">
        <v>1993</v>
      </c>
      <c r="R8279" s="12">
        <v>8</v>
      </c>
      <c r="S8279" s="29">
        <v>12</v>
      </c>
      <c r="T8279" s="29">
        <v>24</v>
      </c>
      <c r="U8279" s="29">
        <v>5</v>
      </c>
      <c r="V8279" s="29" t="s">
        <v>82</v>
      </c>
      <c r="W8279" s="29">
        <v>720</v>
      </c>
      <c r="X8279" s="29">
        <v>1</v>
      </c>
      <c r="Y8279" t="s">
        <v>603</v>
      </c>
      <c r="Z8279" t="s">
        <v>55</v>
      </c>
      <c r="AA8279" t="s">
        <v>1107</v>
      </c>
      <c r="AB8279">
        <v>0</v>
      </c>
      <c r="AC8279" s="69" t="s">
        <v>1525</v>
      </c>
      <c r="AD8279" s="69" t="s">
        <v>1525</v>
      </c>
    </row>
    <row r="8280" spans="1:30" ht="15" customHeight="1" x14ac:dyDescent="0.3">
      <c r="A8280" s="29">
        <v>74</v>
      </c>
      <c r="B8280" s="29" t="s">
        <v>35</v>
      </c>
      <c r="C8280" t="s">
        <v>1299</v>
      </c>
      <c r="D8280" s="34" t="s">
        <v>351</v>
      </c>
      <c r="E8280" s="29">
        <v>2001</v>
      </c>
      <c r="F8280" s="29" t="s">
        <v>1300</v>
      </c>
      <c r="G8280" s="29" t="s">
        <v>1300</v>
      </c>
      <c r="H8280" s="31" t="s">
        <v>1291</v>
      </c>
      <c r="I8280" s="39">
        <v>-2.3833332999999999</v>
      </c>
      <c r="J8280" s="40">
        <v>-44.4166666666666</v>
      </c>
      <c r="K8280" s="5" t="s">
        <v>109</v>
      </c>
      <c r="L8280" t="s">
        <v>1240</v>
      </c>
      <c r="M8280" t="s">
        <v>1357</v>
      </c>
      <c r="N8280" s="41" t="s">
        <v>1302</v>
      </c>
      <c r="O8280" s="12">
        <v>1992</v>
      </c>
      <c r="P8280" s="12">
        <v>9</v>
      </c>
      <c r="Q8280" s="12">
        <v>1993</v>
      </c>
      <c r="R8280" s="12">
        <v>8</v>
      </c>
      <c r="S8280" s="29">
        <v>12</v>
      </c>
      <c r="T8280" s="29">
        <v>24</v>
      </c>
      <c r="U8280" s="29">
        <v>5</v>
      </c>
      <c r="V8280" s="29" t="s">
        <v>82</v>
      </c>
      <c r="W8280" s="29">
        <v>720</v>
      </c>
      <c r="X8280" s="29">
        <v>1</v>
      </c>
      <c r="Y8280" t="s">
        <v>603</v>
      </c>
      <c r="Z8280" t="s">
        <v>55</v>
      </c>
      <c r="AA8280" t="s">
        <v>1123</v>
      </c>
      <c r="AB8280">
        <v>8</v>
      </c>
      <c r="AC8280" s="69" t="s">
        <v>1525</v>
      </c>
      <c r="AD8280" s="69" t="s">
        <v>1525</v>
      </c>
    </row>
    <row r="8281" spans="1:30" ht="15" customHeight="1" x14ac:dyDescent="0.3">
      <c r="A8281" s="29">
        <v>74</v>
      </c>
      <c r="B8281" s="29" t="s">
        <v>35</v>
      </c>
      <c r="C8281" t="s">
        <v>1299</v>
      </c>
      <c r="D8281" s="34" t="s">
        <v>351</v>
      </c>
      <c r="E8281" s="29">
        <v>2001</v>
      </c>
      <c r="F8281" s="29" t="s">
        <v>1300</v>
      </c>
      <c r="G8281" s="29" t="s">
        <v>1300</v>
      </c>
      <c r="H8281" s="31" t="s">
        <v>1291</v>
      </c>
      <c r="I8281" s="39">
        <v>-2.3833332999999999</v>
      </c>
      <c r="J8281" s="40">
        <v>-44.4166666666666</v>
      </c>
      <c r="K8281" s="5" t="s">
        <v>109</v>
      </c>
      <c r="L8281" t="s">
        <v>1240</v>
      </c>
      <c r="M8281" t="s">
        <v>1357</v>
      </c>
      <c r="N8281" s="41" t="s">
        <v>1302</v>
      </c>
      <c r="O8281" s="12">
        <v>1992</v>
      </c>
      <c r="P8281" s="12">
        <v>9</v>
      </c>
      <c r="Q8281" s="12">
        <v>1993</v>
      </c>
      <c r="R8281" s="12">
        <v>8</v>
      </c>
      <c r="S8281" s="29">
        <v>12</v>
      </c>
      <c r="T8281" s="29">
        <v>24</v>
      </c>
      <c r="U8281" s="29">
        <v>5</v>
      </c>
      <c r="V8281" s="29" t="s">
        <v>82</v>
      </c>
      <c r="W8281" s="29">
        <v>720</v>
      </c>
      <c r="X8281" s="29">
        <v>1</v>
      </c>
      <c r="Y8281" t="s">
        <v>603</v>
      </c>
      <c r="Z8281" t="s">
        <v>55</v>
      </c>
      <c r="AA8281" t="s">
        <v>876</v>
      </c>
      <c r="AB8281">
        <v>0</v>
      </c>
      <c r="AC8281" s="69" t="s">
        <v>1525</v>
      </c>
      <c r="AD8281" s="69" t="s">
        <v>1525</v>
      </c>
    </row>
    <row r="8282" spans="1:30" ht="15" customHeight="1" x14ac:dyDescent="0.3">
      <c r="A8282" s="29">
        <v>74</v>
      </c>
      <c r="B8282" s="29" t="s">
        <v>35</v>
      </c>
      <c r="C8282" t="s">
        <v>1299</v>
      </c>
      <c r="D8282" s="34" t="s">
        <v>351</v>
      </c>
      <c r="E8282" s="29">
        <v>2001</v>
      </c>
      <c r="F8282" s="29" t="s">
        <v>1300</v>
      </c>
      <c r="G8282" s="29" t="s">
        <v>1300</v>
      </c>
      <c r="H8282" s="31" t="s">
        <v>1291</v>
      </c>
      <c r="I8282" s="39">
        <v>-2.3833332999999999</v>
      </c>
      <c r="J8282" s="40">
        <v>-44.4166666666666</v>
      </c>
      <c r="K8282" s="5" t="s">
        <v>109</v>
      </c>
      <c r="L8282" t="s">
        <v>1240</v>
      </c>
      <c r="M8282" t="s">
        <v>1357</v>
      </c>
      <c r="N8282" s="41" t="s">
        <v>1302</v>
      </c>
      <c r="O8282" s="12">
        <v>1992</v>
      </c>
      <c r="P8282" s="12">
        <v>9</v>
      </c>
      <c r="Q8282" s="12">
        <v>1993</v>
      </c>
      <c r="R8282" s="12">
        <v>8</v>
      </c>
      <c r="S8282" s="29">
        <v>12</v>
      </c>
      <c r="T8282" s="29">
        <v>24</v>
      </c>
      <c r="U8282" s="29">
        <v>5</v>
      </c>
      <c r="V8282" s="29" t="s">
        <v>82</v>
      </c>
      <c r="W8282" s="29">
        <v>720</v>
      </c>
      <c r="X8282" s="29">
        <v>1</v>
      </c>
      <c r="Y8282" t="s">
        <v>603</v>
      </c>
      <c r="Z8282" t="s">
        <v>55</v>
      </c>
      <c r="AA8282" t="s">
        <v>76</v>
      </c>
      <c r="AB8282">
        <v>3</v>
      </c>
      <c r="AC8282" s="69" t="s">
        <v>1525</v>
      </c>
      <c r="AD8282" s="69" t="s">
        <v>1525</v>
      </c>
    </row>
    <row r="8283" spans="1:30" ht="15" customHeight="1" x14ac:dyDescent="0.3">
      <c r="A8283" s="29">
        <v>74</v>
      </c>
      <c r="B8283" s="29" t="s">
        <v>35</v>
      </c>
      <c r="C8283" t="s">
        <v>1299</v>
      </c>
      <c r="D8283" s="34" t="s">
        <v>351</v>
      </c>
      <c r="E8283" s="29">
        <v>2001</v>
      </c>
      <c r="F8283" s="29" t="s">
        <v>1300</v>
      </c>
      <c r="G8283" s="29" t="s">
        <v>1300</v>
      </c>
      <c r="H8283" s="31" t="s">
        <v>1291</v>
      </c>
      <c r="I8283" s="39">
        <v>-2.3833332999999999</v>
      </c>
      <c r="J8283" s="40">
        <v>-44.4166666666666</v>
      </c>
      <c r="K8283" s="5" t="s">
        <v>109</v>
      </c>
      <c r="L8283" t="s">
        <v>1240</v>
      </c>
      <c r="M8283" t="s">
        <v>1357</v>
      </c>
      <c r="N8283" s="41" t="s">
        <v>1302</v>
      </c>
      <c r="O8283" s="12">
        <v>1992</v>
      </c>
      <c r="P8283" s="12">
        <v>9</v>
      </c>
      <c r="Q8283" s="12">
        <v>1993</v>
      </c>
      <c r="R8283" s="12">
        <v>8</v>
      </c>
      <c r="S8283" s="29">
        <v>12</v>
      </c>
      <c r="T8283" s="29">
        <v>24</v>
      </c>
      <c r="U8283" s="29">
        <v>5</v>
      </c>
      <c r="V8283" s="29" t="s">
        <v>82</v>
      </c>
      <c r="W8283" s="29">
        <v>720</v>
      </c>
      <c r="X8283" s="29">
        <v>1</v>
      </c>
      <c r="Y8283" t="s">
        <v>603</v>
      </c>
      <c r="Z8283" t="s">
        <v>55</v>
      </c>
      <c r="AA8283" t="s">
        <v>1117</v>
      </c>
      <c r="AB8283">
        <v>1</v>
      </c>
      <c r="AC8283" s="69" t="s">
        <v>1525</v>
      </c>
      <c r="AD8283" s="69" t="s">
        <v>1525</v>
      </c>
    </row>
    <row r="8284" spans="1:30" ht="15" customHeight="1" x14ac:dyDescent="0.3">
      <c r="A8284" s="29">
        <v>74</v>
      </c>
      <c r="B8284" s="29" t="s">
        <v>35</v>
      </c>
      <c r="C8284" t="s">
        <v>1299</v>
      </c>
      <c r="D8284" s="34" t="s">
        <v>351</v>
      </c>
      <c r="E8284" s="29">
        <v>2001</v>
      </c>
      <c r="F8284" s="29" t="s">
        <v>1300</v>
      </c>
      <c r="G8284" s="29" t="s">
        <v>1300</v>
      </c>
      <c r="H8284" s="31" t="s">
        <v>1291</v>
      </c>
      <c r="I8284" s="39">
        <v>-2.3833332999999999</v>
      </c>
      <c r="J8284" s="40">
        <v>-44.4166666666666</v>
      </c>
      <c r="K8284" s="5" t="s">
        <v>109</v>
      </c>
      <c r="L8284" t="s">
        <v>1240</v>
      </c>
      <c r="M8284" t="s">
        <v>1357</v>
      </c>
      <c r="N8284" s="41" t="s">
        <v>1302</v>
      </c>
      <c r="O8284" s="12">
        <v>1992</v>
      </c>
      <c r="P8284" s="12">
        <v>9</v>
      </c>
      <c r="Q8284" s="12">
        <v>1993</v>
      </c>
      <c r="R8284" s="12">
        <v>8</v>
      </c>
      <c r="S8284" s="29">
        <v>12</v>
      </c>
      <c r="T8284" s="29">
        <v>24</v>
      </c>
      <c r="U8284" s="29">
        <v>5</v>
      </c>
      <c r="V8284" s="29" t="s">
        <v>82</v>
      </c>
      <c r="W8284" s="29">
        <v>720</v>
      </c>
      <c r="X8284" s="29">
        <v>1</v>
      </c>
      <c r="Y8284" t="s">
        <v>603</v>
      </c>
      <c r="Z8284" t="s">
        <v>83</v>
      </c>
      <c r="AA8284" t="s">
        <v>84</v>
      </c>
      <c r="AB8284">
        <v>0</v>
      </c>
      <c r="AC8284" s="69" t="s">
        <v>1525</v>
      </c>
      <c r="AD8284" s="69" t="s">
        <v>1525</v>
      </c>
    </row>
    <row r="8285" spans="1:30" ht="15" customHeight="1" x14ac:dyDescent="0.3">
      <c r="A8285" s="29">
        <v>74</v>
      </c>
      <c r="B8285" s="29" t="s">
        <v>35</v>
      </c>
      <c r="C8285" t="s">
        <v>1299</v>
      </c>
      <c r="D8285" s="34" t="s">
        <v>351</v>
      </c>
      <c r="E8285" s="29">
        <v>2001</v>
      </c>
      <c r="F8285" s="29" t="s">
        <v>1300</v>
      </c>
      <c r="G8285" s="29" t="s">
        <v>1300</v>
      </c>
      <c r="H8285" s="31" t="s">
        <v>1291</v>
      </c>
      <c r="I8285" s="39">
        <v>-2.3833332999999999</v>
      </c>
      <c r="J8285" s="40">
        <v>-44.4166666666666</v>
      </c>
      <c r="K8285" s="5" t="s">
        <v>109</v>
      </c>
      <c r="L8285" t="s">
        <v>1240</v>
      </c>
      <c r="M8285" t="s">
        <v>1357</v>
      </c>
      <c r="N8285" s="41" t="s">
        <v>1302</v>
      </c>
      <c r="O8285" s="12">
        <v>1992</v>
      </c>
      <c r="P8285" s="12">
        <v>9</v>
      </c>
      <c r="Q8285" s="12">
        <v>1993</v>
      </c>
      <c r="R8285" s="12">
        <v>8</v>
      </c>
      <c r="S8285" s="29">
        <v>12</v>
      </c>
      <c r="T8285" s="29">
        <v>24</v>
      </c>
      <c r="U8285" s="29">
        <v>5</v>
      </c>
      <c r="V8285" s="29" t="s">
        <v>82</v>
      </c>
      <c r="W8285" s="29">
        <v>720</v>
      </c>
      <c r="X8285" s="29">
        <v>1</v>
      </c>
      <c r="Y8285" t="s">
        <v>603</v>
      </c>
      <c r="Z8285" t="s">
        <v>83</v>
      </c>
      <c r="AA8285" t="s">
        <v>911</v>
      </c>
      <c r="AB8285">
        <v>3</v>
      </c>
      <c r="AC8285" s="69" t="s">
        <v>1525</v>
      </c>
      <c r="AD8285" s="69" t="s">
        <v>1525</v>
      </c>
    </row>
    <row r="8286" spans="1:30" ht="15" customHeight="1" x14ac:dyDescent="0.3">
      <c r="A8286" s="29">
        <v>74</v>
      </c>
      <c r="B8286" s="29" t="s">
        <v>35</v>
      </c>
      <c r="C8286" t="s">
        <v>1299</v>
      </c>
      <c r="D8286" s="34" t="s">
        <v>351</v>
      </c>
      <c r="E8286" s="29">
        <v>2001</v>
      </c>
      <c r="F8286" s="29" t="s">
        <v>1300</v>
      </c>
      <c r="G8286" s="29" t="s">
        <v>1300</v>
      </c>
      <c r="H8286" s="31" t="s">
        <v>1291</v>
      </c>
      <c r="I8286" s="39">
        <v>-2.3833332999999999</v>
      </c>
      <c r="J8286" s="40">
        <v>-44.4166666666666</v>
      </c>
      <c r="K8286" s="5" t="s">
        <v>109</v>
      </c>
      <c r="L8286" t="s">
        <v>1240</v>
      </c>
      <c r="M8286" t="s">
        <v>1357</v>
      </c>
      <c r="N8286" s="41" t="s">
        <v>1302</v>
      </c>
      <c r="O8286" s="12">
        <v>1992</v>
      </c>
      <c r="P8286" s="12">
        <v>9</v>
      </c>
      <c r="Q8286" s="12">
        <v>1993</v>
      </c>
      <c r="R8286" s="12">
        <v>8</v>
      </c>
      <c r="S8286" s="29">
        <v>12</v>
      </c>
      <c r="T8286" s="29">
        <v>24</v>
      </c>
      <c r="U8286" s="29">
        <v>5</v>
      </c>
      <c r="V8286" s="29" t="s">
        <v>82</v>
      </c>
      <c r="W8286" s="29">
        <v>720</v>
      </c>
      <c r="X8286" s="29">
        <v>1</v>
      </c>
      <c r="Y8286" t="s">
        <v>603</v>
      </c>
      <c r="Z8286" t="s">
        <v>83</v>
      </c>
      <c r="AA8286" t="s">
        <v>87</v>
      </c>
      <c r="AB8286">
        <v>0</v>
      </c>
      <c r="AC8286" s="69" t="s">
        <v>1525</v>
      </c>
      <c r="AD8286" s="69" t="s">
        <v>1525</v>
      </c>
    </row>
    <row r="8287" spans="1:30" ht="15" customHeight="1" x14ac:dyDescent="0.3">
      <c r="A8287" s="29">
        <v>74</v>
      </c>
      <c r="B8287" s="29" t="s">
        <v>35</v>
      </c>
      <c r="C8287" t="s">
        <v>1299</v>
      </c>
      <c r="D8287" s="34" t="s">
        <v>351</v>
      </c>
      <c r="E8287" s="29">
        <v>2001</v>
      </c>
      <c r="F8287" s="29" t="s">
        <v>1300</v>
      </c>
      <c r="G8287" s="29" t="s">
        <v>1300</v>
      </c>
      <c r="H8287" s="31" t="s">
        <v>1291</v>
      </c>
      <c r="I8287" s="39">
        <v>-2.3833332999999999</v>
      </c>
      <c r="J8287" s="40">
        <v>-44.4166666666666</v>
      </c>
      <c r="K8287" s="5" t="s">
        <v>109</v>
      </c>
      <c r="L8287" t="s">
        <v>1240</v>
      </c>
      <c r="M8287" t="s">
        <v>1357</v>
      </c>
      <c r="N8287" s="41" t="s">
        <v>1302</v>
      </c>
      <c r="O8287" s="12">
        <v>1992</v>
      </c>
      <c r="P8287" s="12">
        <v>9</v>
      </c>
      <c r="Q8287" s="12">
        <v>1993</v>
      </c>
      <c r="R8287" s="12">
        <v>8</v>
      </c>
      <c r="S8287" s="29">
        <v>12</v>
      </c>
      <c r="T8287" s="29">
        <v>24</v>
      </c>
      <c r="U8287" s="29">
        <v>5</v>
      </c>
      <c r="V8287" s="29" t="s">
        <v>82</v>
      </c>
      <c r="W8287" s="29">
        <v>720</v>
      </c>
      <c r="X8287" s="29">
        <v>1</v>
      </c>
      <c r="Y8287" t="s">
        <v>603</v>
      </c>
      <c r="Z8287" t="s">
        <v>90</v>
      </c>
      <c r="AA8287" t="s">
        <v>91</v>
      </c>
      <c r="AB8287">
        <v>0</v>
      </c>
      <c r="AC8287" s="69" t="s">
        <v>1525</v>
      </c>
      <c r="AD8287" s="69" t="s">
        <v>1525</v>
      </c>
    </row>
    <row r="8288" spans="1:30" ht="15" customHeight="1" x14ac:dyDescent="0.3">
      <c r="A8288" s="29">
        <v>74</v>
      </c>
      <c r="B8288" s="29" t="s">
        <v>35</v>
      </c>
      <c r="C8288" t="s">
        <v>1299</v>
      </c>
      <c r="D8288" s="34" t="s">
        <v>351</v>
      </c>
      <c r="E8288" s="29">
        <v>2001</v>
      </c>
      <c r="F8288" s="29" t="s">
        <v>1300</v>
      </c>
      <c r="G8288" s="29" t="s">
        <v>1300</v>
      </c>
      <c r="H8288" s="31" t="s">
        <v>1291</v>
      </c>
      <c r="I8288" s="39">
        <v>-2.3833332999999999</v>
      </c>
      <c r="J8288" s="40">
        <v>-44.4166666666666</v>
      </c>
      <c r="K8288" s="5" t="s">
        <v>109</v>
      </c>
      <c r="L8288" t="s">
        <v>1240</v>
      </c>
      <c r="M8288" t="s">
        <v>1357</v>
      </c>
      <c r="N8288" s="41" t="s">
        <v>1302</v>
      </c>
      <c r="O8288" s="12">
        <v>1992</v>
      </c>
      <c r="P8288" s="12">
        <v>9</v>
      </c>
      <c r="Q8288" s="12">
        <v>1993</v>
      </c>
      <c r="R8288" s="12">
        <v>8</v>
      </c>
      <c r="S8288" s="29">
        <v>12</v>
      </c>
      <c r="T8288" s="29">
        <v>24</v>
      </c>
      <c r="U8288" s="29">
        <v>5</v>
      </c>
      <c r="V8288" s="29" t="s">
        <v>82</v>
      </c>
      <c r="W8288" s="29">
        <v>720</v>
      </c>
      <c r="X8288" s="29">
        <v>1</v>
      </c>
      <c r="Y8288" t="s">
        <v>1070</v>
      </c>
      <c r="Z8288" t="s">
        <v>49</v>
      </c>
      <c r="AA8288" t="s">
        <v>490</v>
      </c>
      <c r="AB8288">
        <v>0</v>
      </c>
      <c r="AC8288" s="69" t="s">
        <v>1525</v>
      </c>
      <c r="AD8288" s="69" t="s">
        <v>1525</v>
      </c>
    </row>
    <row r="8289" spans="1:30" ht="15" customHeight="1" x14ac:dyDescent="0.3">
      <c r="A8289" s="29">
        <v>74</v>
      </c>
      <c r="B8289" s="29" t="s">
        <v>35</v>
      </c>
      <c r="C8289" t="s">
        <v>1299</v>
      </c>
      <c r="D8289" s="34" t="s">
        <v>351</v>
      </c>
      <c r="E8289" s="29">
        <v>2001</v>
      </c>
      <c r="F8289" s="29" t="s">
        <v>1300</v>
      </c>
      <c r="G8289" s="29" t="s">
        <v>1300</v>
      </c>
      <c r="H8289" s="31" t="s">
        <v>1291</v>
      </c>
      <c r="I8289" s="39">
        <v>-2.3833332999999999</v>
      </c>
      <c r="J8289" s="40">
        <v>-44.4166666666666</v>
      </c>
      <c r="K8289" s="5" t="s">
        <v>109</v>
      </c>
      <c r="L8289" t="s">
        <v>1240</v>
      </c>
      <c r="M8289" t="s">
        <v>1357</v>
      </c>
      <c r="N8289" s="41" t="s">
        <v>1302</v>
      </c>
      <c r="O8289" s="12">
        <v>1992</v>
      </c>
      <c r="P8289" s="12">
        <v>9</v>
      </c>
      <c r="Q8289" s="12">
        <v>1993</v>
      </c>
      <c r="R8289" s="12">
        <v>8</v>
      </c>
      <c r="S8289" s="29">
        <v>12</v>
      </c>
      <c r="T8289" s="29">
        <v>24</v>
      </c>
      <c r="U8289" s="29">
        <v>5</v>
      </c>
      <c r="V8289" s="29" t="s">
        <v>82</v>
      </c>
      <c r="W8289" s="29">
        <v>720</v>
      </c>
      <c r="X8289" s="29">
        <v>1</v>
      </c>
      <c r="Y8289" t="s">
        <v>1070</v>
      </c>
      <c r="Z8289" t="s">
        <v>55</v>
      </c>
      <c r="AA8289" t="s">
        <v>890</v>
      </c>
      <c r="AB8289">
        <v>3</v>
      </c>
      <c r="AC8289" s="69" t="s">
        <v>1525</v>
      </c>
      <c r="AD8289" s="69" t="s">
        <v>1525</v>
      </c>
    </row>
    <row r="8290" spans="1:30" ht="15" customHeight="1" x14ac:dyDescent="0.3">
      <c r="A8290" s="29">
        <v>74</v>
      </c>
      <c r="B8290" s="29" t="s">
        <v>35</v>
      </c>
      <c r="C8290" t="s">
        <v>1299</v>
      </c>
      <c r="D8290" s="34" t="s">
        <v>351</v>
      </c>
      <c r="E8290" s="29">
        <v>2001</v>
      </c>
      <c r="F8290" s="29" t="s">
        <v>1300</v>
      </c>
      <c r="G8290" s="29" t="s">
        <v>1300</v>
      </c>
      <c r="H8290" s="31" t="s">
        <v>1291</v>
      </c>
      <c r="I8290" s="39">
        <v>-2.3833332999999999</v>
      </c>
      <c r="J8290" s="40">
        <v>-44.4166666666666</v>
      </c>
      <c r="K8290" s="5" t="s">
        <v>109</v>
      </c>
      <c r="L8290" t="s">
        <v>1240</v>
      </c>
      <c r="M8290" t="s">
        <v>1357</v>
      </c>
      <c r="N8290" s="41" t="s">
        <v>1302</v>
      </c>
      <c r="O8290" s="12">
        <v>1992</v>
      </c>
      <c r="P8290" s="12">
        <v>9</v>
      </c>
      <c r="Q8290" s="12">
        <v>1993</v>
      </c>
      <c r="R8290" s="12">
        <v>8</v>
      </c>
      <c r="S8290" s="29">
        <v>12</v>
      </c>
      <c r="T8290" s="29">
        <v>24</v>
      </c>
      <c r="U8290" s="29">
        <v>5</v>
      </c>
      <c r="V8290" s="29" t="s">
        <v>82</v>
      </c>
      <c r="W8290" s="29">
        <v>720</v>
      </c>
      <c r="X8290" s="29">
        <v>1</v>
      </c>
      <c r="Y8290" t="s">
        <v>1070</v>
      </c>
      <c r="Z8290" t="s">
        <v>55</v>
      </c>
      <c r="AA8290" t="s">
        <v>503</v>
      </c>
      <c r="AB8290">
        <v>13</v>
      </c>
      <c r="AC8290" s="69" t="s">
        <v>1525</v>
      </c>
      <c r="AD8290" s="69" t="s">
        <v>1525</v>
      </c>
    </row>
    <row r="8291" spans="1:30" ht="15" customHeight="1" x14ac:dyDescent="0.3">
      <c r="A8291" s="29">
        <v>74</v>
      </c>
      <c r="B8291" s="29" t="s">
        <v>35</v>
      </c>
      <c r="C8291" t="s">
        <v>1299</v>
      </c>
      <c r="D8291" s="34" t="s">
        <v>351</v>
      </c>
      <c r="E8291" s="29">
        <v>2001</v>
      </c>
      <c r="F8291" s="29" t="s">
        <v>1300</v>
      </c>
      <c r="G8291" s="29" t="s">
        <v>1300</v>
      </c>
      <c r="H8291" s="31" t="s">
        <v>1291</v>
      </c>
      <c r="I8291" s="39">
        <v>-2.3833332999999999</v>
      </c>
      <c r="J8291" s="40">
        <v>-44.4166666666666</v>
      </c>
      <c r="K8291" s="5" t="s">
        <v>109</v>
      </c>
      <c r="L8291" t="s">
        <v>1240</v>
      </c>
      <c r="M8291" t="s">
        <v>1357</v>
      </c>
      <c r="N8291" s="41" t="s">
        <v>1302</v>
      </c>
      <c r="O8291" s="12">
        <v>1992</v>
      </c>
      <c r="P8291" s="12">
        <v>9</v>
      </c>
      <c r="Q8291" s="12">
        <v>1993</v>
      </c>
      <c r="R8291" s="12">
        <v>8</v>
      </c>
      <c r="S8291" s="29">
        <v>12</v>
      </c>
      <c r="T8291" s="29">
        <v>24</v>
      </c>
      <c r="U8291" s="29">
        <v>5</v>
      </c>
      <c r="V8291" s="29" t="s">
        <v>82</v>
      </c>
      <c r="W8291" s="29">
        <v>720</v>
      </c>
      <c r="X8291" s="29">
        <v>1</v>
      </c>
      <c r="Y8291" t="s">
        <v>1070</v>
      </c>
      <c r="Z8291" t="s">
        <v>55</v>
      </c>
      <c r="AA8291" t="s">
        <v>56</v>
      </c>
      <c r="AB8291">
        <v>9</v>
      </c>
      <c r="AC8291" s="69" t="s">
        <v>1525</v>
      </c>
      <c r="AD8291" s="69" t="s">
        <v>1525</v>
      </c>
    </row>
    <row r="8292" spans="1:30" ht="15" customHeight="1" x14ac:dyDescent="0.3">
      <c r="A8292" s="29">
        <v>74</v>
      </c>
      <c r="B8292" s="29" t="s">
        <v>35</v>
      </c>
      <c r="C8292" t="s">
        <v>1299</v>
      </c>
      <c r="D8292" s="34" t="s">
        <v>351</v>
      </c>
      <c r="E8292" s="29">
        <v>2001</v>
      </c>
      <c r="F8292" s="29" t="s">
        <v>1300</v>
      </c>
      <c r="G8292" s="29" t="s">
        <v>1300</v>
      </c>
      <c r="H8292" s="31" t="s">
        <v>1291</v>
      </c>
      <c r="I8292" s="39">
        <v>-2.3833332999999999</v>
      </c>
      <c r="J8292" s="40">
        <v>-44.4166666666666</v>
      </c>
      <c r="K8292" s="5" t="s">
        <v>109</v>
      </c>
      <c r="L8292" t="s">
        <v>1240</v>
      </c>
      <c r="M8292" t="s">
        <v>1357</v>
      </c>
      <c r="N8292" s="41" t="s">
        <v>1302</v>
      </c>
      <c r="O8292" s="12">
        <v>1992</v>
      </c>
      <c r="P8292" s="12">
        <v>9</v>
      </c>
      <c r="Q8292" s="12">
        <v>1993</v>
      </c>
      <c r="R8292" s="12">
        <v>8</v>
      </c>
      <c r="S8292" s="29">
        <v>12</v>
      </c>
      <c r="T8292" s="29">
        <v>24</v>
      </c>
      <c r="U8292" s="29">
        <v>5</v>
      </c>
      <c r="V8292" s="29" t="s">
        <v>82</v>
      </c>
      <c r="W8292" s="29">
        <v>720</v>
      </c>
      <c r="X8292" s="29">
        <v>1</v>
      </c>
      <c r="Y8292" t="s">
        <v>1070</v>
      </c>
      <c r="Z8292" t="s">
        <v>55</v>
      </c>
      <c r="AA8292" t="s">
        <v>62</v>
      </c>
      <c r="AB8292">
        <v>1</v>
      </c>
      <c r="AC8292" s="69" t="s">
        <v>1525</v>
      </c>
      <c r="AD8292" s="69" t="s">
        <v>1525</v>
      </c>
    </row>
    <row r="8293" spans="1:30" ht="15" customHeight="1" x14ac:dyDescent="0.3">
      <c r="A8293" s="29">
        <v>74</v>
      </c>
      <c r="B8293" s="29" t="s">
        <v>35</v>
      </c>
      <c r="C8293" t="s">
        <v>1299</v>
      </c>
      <c r="D8293" s="34" t="s">
        <v>351</v>
      </c>
      <c r="E8293" s="29">
        <v>2001</v>
      </c>
      <c r="F8293" s="29" t="s">
        <v>1300</v>
      </c>
      <c r="G8293" s="29" t="s">
        <v>1300</v>
      </c>
      <c r="H8293" s="31" t="s">
        <v>1291</v>
      </c>
      <c r="I8293" s="39">
        <v>-2.3833332999999999</v>
      </c>
      <c r="J8293" s="40">
        <v>-44.4166666666666</v>
      </c>
      <c r="K8293" s="5" t="s">
        <v>109</v>
      </c>
      <c r="L8293" t="s">
        <v>1240</v>
      </c>
      <c r="M8293" t="s">
        <v>1357</v>
      </c>
      <c r="N8293" s="41" t="s">
        <v>1302</v>
      </c>
      <c r="O8293" s="12">
        <v>1992</v>
      </c>
      <c r="P8293" s="12">
        <v>9</v>
      </c>
      <c r="Q8293" s="12">
        <v>1993</v>
      </c>
      <c r="R8293" s="12">
        <v>8</v>
      </c>
      <c r="S8293" s="29">
        <v>12</v>
      </c>
      <c r="T8293" s="29">
        <v>24</v>
      </c>
      <c r="U8293" s="29">
        <v>5</v>
      </c>
      <c r="V8293" s="29" t="s">
        <v>82</v>
      </c>
      <c r="W8293" s="29">
        <v>720</v>
      </c>
      <c r="X8293" s="29">
        <v>1</v>
      </c>
      <c r="Y8293" t="s">
        <v>1070</v>
      </c>
      <c r="Z8293" t="s">
        <v>55</v>
      </c>
      <c r="AA8293" t="s">
        <v>113</v>
      </c>
      <c r="AB8293">
        <v>11</v>
      </c>
      <c r="AC8293" s="69" t="s">
        <v>1525</v>
      </c>
      <c r="AD8293" s="69" t="s">
        <v>1525</v>
      </c>
    </row>
    <row r="8294" spans="1:30" ht="15" customHeight="1" x14ac:dyDescent="0.3">
      <c r="A8294" s="29">
        <v>74</v>
      </c>
      <c r="B8294" s="29" t="s">
        <v>35</v>
      </c>
      <c r="C8294" t="s">
        <v>1299</v>
      </c>
      <c r="D8294" s="34" t="s">
        <v>351</v>
      </c>
      <c r="E8294" s="29">
        <v>2001</v>
      </c>
      <c r="F8294" s="29" t="s">
        <v>1300</v>
      </c>
      <c r="G8294" s="29" t="s">
        <v>1300</v>
      </c>
      <c r="H8294" s="31" t="s">
        <v>1291</v>
      </c>
      <c r="I8294" s="39">
        <v>-2.3833332999999999</v>
      </c>
      <c r="J8294" s="40">
        <v>-44.4166666666666</v>
      </c>
      <c r="K8294" s="5" t="s">
        <v>109</v>
      </c>
      <c r="L8294" t="s">
        <v>1240</v>
      </c>
      <c r="M8294" t="s">
        <v>1357</v>
      </c>
      <c r="N8294" s="41" t="s">
        <v>1302</v>
      </c>
      <c r="O8294" s="12">
        <v>1992</v>
      </c>
      <c r="P8294" s="12">
        <v>9</v>
      </c>
      <c r="Q8294" s="12">
        <v>1993</v>
      </c>
      <c r="R8294" s="12">
        <v>8</v>
      </c>
      <c r="S8294" s="29">
        <v>12</v>
      </c>
      <c r="T8294" s="29">
        <v>24</v>
      </c>
      <c r="U8294" s="29">
        <v>5</v>
      </c>
      <c r="V8294" s="29" t="s">
        <v>82</v>
      </c>
      <c r="W8294" s="29">
        <v>720</v>
      </c>
      <c r="X8294" s="29">
        <v>1</v>
      </c>
      <c r="Y8294" t="s">
        <v>1070</v>
      </c>
      <c r="Z8294" t="s">
        <v>55</v>
      </c>
      <c r="AA8294" t="s">
        <v>655</v>
      </c>
      <c r="AB8294">
        <v>35</v>
      </c>
      <c r="AC8294" s="69" t="s">
        <v>1525</v>
      </c>
      <c r="AD8294" s="69" t="s">
        <v>1525</v>
      </c>
    </row>
    <row r="8295" spans="1:30" ht="15" customHeight="1" x14ac:dyDescent="0.3">
      <c r="A8295" s="29">
        <v>74</v>
      </c>
      <c r="B8295" s="29" t="s">
        <v>35</v>
      </c>
      <c r="C8295" t="s">
        <v>1299</v>
      </c>
      <c r="D8295" s="34" t="s">
        <v>351</v>
      </c>
      <c r="E8295" s="29">
        <v>2001</v>
      </c>
      <c r="F8295" s="29" t="s">
        <v>1300</v>
      </c>
      <c r="G8295" s="29" t="s">
        <v>1300</v>
      </c>
      <c r="H8295" s="31" t="s">
        <v>1291</v>
      </c>
      <c r="I8295" s="39">
        <v>-2.3833332999999999</v>
      </c>
      <c r="J8295" s="40">
        <v>-44.4166666666666</v>
      </c>
      <c r="K8295" s="5" t="s">
        <v>109</v>
      </c>
      <c r="L8295" t="s">
        <v>1240</v>
      </c>
      <c r="M8295" t="s">
        <v>1357</v>
      </c>
      <c r="N8295" s="41" t="s">
        <v>1302</v>
      </c>
      <c r="O8295" s="12">
        <v>1992</v>
      </c>
      <c r="P8295" s="12">
        <v>9</v>
      </c>
      <c r="Q8295" s="12">
        <v>1993</v>
      </c>
      <c r="R8295" s="12">
        <v>8</v>
      </c>
      <c r="S8295" s="29">
        <v>12</v>
      </c>
      <c r="T8295" s="29">
        <v>24</v>
      </c>
      <c r="U8295" s="29">
        <v>5</v>
      </c>
      <c r="V8295" s="29" t="s">
        <v>82</v>
      </c>
      <c r="W8295" s="29">
        <v>720</v>
      </c>
      <c r="X8295" s="29">
        <v>1</v>
      </c>
      <c r="Y8295" t="s">
        <v>1070</v>
      </c>
      <c r="Z8295" t="s">
        <v>55</v>
      </c>
      <c r="AA8295" t="s">
        <v>899</v>
      </c>
      <c r="AB8295">
        <v>1</v>
      </c>
      <c r="AC8295" s="69" t="s">
        <v>1525</v>
      </c>
      <c r="AD8295" s="69" t="s">
        <v>1525</v>
      </c>
    </row>
    <row r="8296" spans="1:30" ht="15" customHeight="1" x14ac:dyDescent="0.3">
      <c r="A8296" s="29">
        <v>74</v>
      </c>
      <c r="B8296" s="29" t="s">
        <v>35</v>
      </c>
      <c r="C8296" t="s">
        <v>1299</v>
      </c>
      <c r="D8296" s="34" t="s">
        <v>351</v>
      </c>
      <c r="E8296" s="29">
        <v>2001</v>
      </c>
      <c r="F8296" s="29" t="s">
        <v>1300</v>
      </c>
      <c r="G8296" s="29" t="s">
        <v>1300</v>
      </c>
      <c r="H8296" s="31" t="s">
        <v>1291</v>
      </c>
      <c r="I8296" s="39">
        <v>-2.3833332999999999</v>
      </c>
      <c r="J8296" s="40">
        <v>-44.4166666666666</v>
      </c>
      <c r="K8296" s="5" t="s">
        <v>109</v>
      </c>
      <c r="L8296" t="s">
        <v>1240</v>
      </c>
      <c r="M8296" t="s">
        <v>1357</v>
      </c>
      <c r="N8296" s="41" t="s">
        <v>1302</v>
      </c>
      <c r="O8296" s="12">
        <v>1992</v>
      </c>
      <c r="P8296" s="12">
        <v>9</v>
      </c>
      <c r="Q8296" s="12">
        <v>1993</v>
      </c>
      <c r="R8296" s="12">
        <v>8</v>
      </c>
      <c r="S8296" s="29">
        <v>12</v>
      </c>
      <c r="T8296" s="29">
        <v>24</v>
      </c>
      <c r="U8296" s="29">
        <v>5</v>
      </c>
      <c r="V8296" s="29" t="s">
        <v>82</v>
      </c>
      <c r="W8296" s="29">
        <v>720</v>
      </c>
      <c r="X8296" s="29">
        <v>1</v>
      </c>
      <c r="Y8296" t="s">
        <v>1070</v>
      </c>
      <c r="Z8296" t="s">
        <v>55</v>
      </c>
      <c r="AA8296" t="s">
        <v>1110</v>
      </c>
      <c r="AB8296">
        <v>1</v>
      </c>
      <c r="AC8296" s="69" t="s">
        <v>1525</v>
      </c>
      <c r="AD8296" s="69" t="s">
        <v>1525</v>
      </c>
    </row>
    <row r="8297" spans="1:30" ht="15" customHeight="1" x14ac:dyDescent="0.3">
      <c r="A8297" s="29">
        <v>74</v>
      </c>
      <c r="B8297" s="29" t="s">
        <v>35</v>
      </c>
      <c r="C8297" t="s">
        <v>1299</v>
      </c>
      <c r="D8297" s="34" t="s">
        <v>351</v>
      </c>
      <c r="E8297" s="29">
        <v>2001</v>
      </c>
      <c r="F8297" s="29" t="s">
        <v>1300</v>
      </c>
      <c r="G8297" s="29" t="s">
        <v>1300</v>
      </c>
      <c r="H8297" s="31" t="s">
        <v>1291</v>
      </c>
      <c r="I8297" s="39">
        <v>-2.3833332999999999</v>
      </c>
      <c r="J8297" s="40">
        <v>-44.4166666666666</v>
      </c>
      <c r="K8297" s="5" t="s">
        <v>109</v>
      </c>
      <c r="L8297" t="s">
        <v>1240</v>
      </c>
      <c r="M8297" t="s">
        <v>1357</v>
      </c>
      <c r="N8297" s="41" t="s">
        <v>1302</v>
      </c>
      <c r="O8297" s="12">
        <v>1992</v>
      </c>
      <c r="P8297" s="12">
        <v>9</v>
      </c>
      <c r="Q8297" s="12">
        <v>1993</v>
      </c>
      <c r="R8297" s="12">
        <v>8</v>
      </c>
      <c r="S8297" s="29">
        <v>12</v>
      </c>
      <c r="T8297" s="29">
        <v>24</v>
      </c>
      <c r="U8297" s="29">
        <v>5</v>
      </c>
      <c r="V8297" s="29" t="s">
        <v>82</v>
      </c>
      <c r="W8297" s="29">
        <v>720</v>
      </c>
      <c r="X8297" s="29">
        <v>1</v>
      </c>
      <c r="Y8297" t="s">
        <v>1070</v>
      </c>
      <c r="Z8297" t="s">
        <v>55</v>
      </c>
      <c r="AA8297" t="s">
        <v>524</v>
      </c>
      <c r="AB8297">
        <v>11</v>
      </c>
      <c r="AC8297" s="69" t="s">
        <v>1525</v>
      </c>
      <c r="AD8297" s="69" t="s">
        <v>1525</v>
      </c>
    </row>
    <row r="8298" spans="1:30" ht="15" customHeight="1" x14ac:dyDescent="0.3">
      <c r="A8298" s="29">
        <v>74</v>
      </c>
      <c r="B8298" s="29" t="s">
        <v>35</v>
      </c>
      <c r="C8298" t="s">
        <v>1299</v>
      </c>
      <c r="D8298" s="34" t="s">
        <v>351</v>
      </c>
      <c r="E8298" s="29">
        <v>2001</v>
      </c>
      <c r="F8298" s="29" t="s">
        <v>1300</v>
      </c>
      <c r="G8298" s="29" t="s">
        <v>1300</v>
      </c>
      <c r="H8298" s="31" t="s">
        <v>1291</v>
      </c>
      <c r="I8298" s="39">
        <v>-2.3833332999999999</v>
      </c>
      <c r="J8298" s="40">
        <v>-44.4166666666666</v>
      </c>
      <c r="K8298" s="5" t="s">
        <v>109</v>
      </c>
      <c r="L8298" t="s">
        <v>1240</v>
      </c>
      <c r="M8298" t="s">
        <v>1357</v>
      </c>
      <c r="N8298" s="41" t="s">
        <v>1302</v>
      </c>
      <c r="O8298" s="12">
        <v>1992</v>
      </c>
      <c r="P8298" s="12">
        <v>9</v>
      </c>
      <c r="Q8298" s="12">
        <v>1993</v>
      </c>
      <c r="R8298" s="12">
        <v>8</v>
      </c>
      <c r="S8298" s="29">
        <v>12</v>
      </c>
      <c r="T8298" s="29">
        <v>24</v>
      </c>
      <c r="U8298" s="29">
        <v>5</v>
      </c>
      <c r="V8298" s="29" t="s">
        <v>82</v>
      </c>
      <c r="W8298" s="29">
        <v>720</v>
      </c>
      <c r="X8298" s="29">
        <v>1</v>
      </c>
      <c r="Y8298" t="s">
        <v>1070</v>
      </c>
      <c r="Z8298" t="s">
        <v>55</v>
      </c>
      <c r="AA8298" t="s">
        <v>1107</v>
      </c>
      <c r="AB8298">
        <v>0</v>
      </c>
      <c r="AC8298" s="69" t="s">
        <v>1525</v>
      </c>
      <c r="AD8298" s="69" t="s">
        <v>1525</v>
      </c>
    </row>
    <row r="8299" spans="1:30" ht="15" customHeight="1" x14ac:dyDescent="0.3">
      <c r="A8299" s="29">
        <v>74</v>
      </c>
      <c r="B8299" s="29" t="s">
        <v>35</v>
      </c>
      <c r="C8299" t="s">
        <v>1299</v>
      </c>
      <c r="D8299" s="34" t="s">
        <v>351</v>
      </c>
      <c r="E8299" s="29">
        <v>2001</v>
      </c>
      <c r="F8299" s="29" t="s">
        <v>1300</v>
      </c>
      <c r="G8299" s="29" t="s">
        <v>1300</v>
      </c>
      <c r="H8299" s="31" t="s">
        <v>1291</v>
      </c>
      <c r="I8299" s="39">
        <v>-2.3833332999999999</v>
      </c>
      <c r="J8299" s="40">
        <v>-44.4166666666666</v>
      </c>
      <c r="K8299" s="5" t="s">
        <v>109</v>
      </c>
      <c r="L8299" t="s">
        <v>1240</v>
      </c>
      <c r="M8299" t="s">
        <v>1357</v>
      </c>
      <c r="N8299" s="41" t="s">
        <v>1302</v>
      </c>
      <c r="O8299" s="12">
        <v>1992</v>
      </c>
      <c r="P8299" s="12">
        <v>9</v>
      </c>
      <c r="Q8299" s="12">
        <v>1993</v>
      </c>
      <c r="R8299" s="12">
        <v>8</v>
      </c>
      <c r="S8299" s="29">
        <v>12</v>
      </c>
      <c r="T8299" s="29">
        <v>24</v>
      </c>
      <c r="U8299" s="29">
        <v>5</v>
      </c>
      <c r="V8299" s="29" t="s">
        <v>82</v>
      </c>
      <c r="W8299" s="29">
        <v>720</v>
      </c>
      <c r="X8299" s="29">
        <v>1</v>
      </c>
      <c r="Y8299" t="s">
        <v>1070</v>
      </c>
      <c r="Z8299" t="s">
        <v>55</v>
      </c>
      <c r="AA8299" t="s">
        <v>1123</v>
      </c>
      <c r="AB8299">
        <v>115</v>
      </c>
      <c r="AC8299" s="69" t="s">
        <v>1525</v>
      </c>
      <c r="AD8299" s="69" t="s">
        <v>1525</v>
      </c>
    </row>
    <row r="8300" spans="1:30" ht="15" customHeight="1" x14ac:dyDescent="0.3">
      <c r="A8300" s="29">
        <v>74</v>
      </c>
      <c r="B8300" s="29" t="s">
        <v>35</v>
      </c>
      <c r="C8300" t="s">
        <v>1299</v>
      </c>
      <c r="D8300" s="34" t="s">
        <v>351</v>
      </c>
      <c r="E8300" s="29">
        <v>2001</v>
      </c>
      <c r="F8300" s="29" t="s">
        <v>1300</v>
      </c>
      <c r="G8300" s="29" t="s">
        <v>1300</v>
      </c>
      <c r="H8300" s="31" t="s">
        <v>1291</v>
      </c>
      <c r="I8300" s="39">
        <v>-2.3833332999999999</v>
      </c>
      <c r="J8300" s="40">
        <v>-44.4166666666666</v>
      </c>
      <c r="K8300" s="5" t="s">
        <v>109</v>
      </c>
      <c r="L8300" t="s">
        <v>1240</v>
      </c>
      <c r="M8300" t="s">
        <v>1357</v>
      </c>
      <c r="N8300" s="41" t="s">
        <v>1302</v>
      </c>
      <c r="O8300" s="12">
        <v>1992</v>
      </c>
      <c r="P8300" s="12">
        <v>9</v>
      </c>
      <c r="Q8300" s="12">
        <v>1993</v>
      </c>
      <c r="R8300" s="12">
        <v>8</v>
      </c>
      <c r="S8300" s="29">
        <v>12</v>
      </c>
      <c r="T8300" s="29">
        <v>24</v>
      </c>
      <c r="U8300" s="29">
        <v>5</v>
      </c>
      <c r="V8300" s="29" t="s">
        <v>82</v>
      </c>
      <c r="W8300" s="29">
        <v>720</v>
      </c>
      <c r="X8300" s="29">
        <v>1</v>
      </c>
      <c r="Y8300" t="s">
        <v>1070</v>
      </c>
      <c r="Z8300" t="s">
        <v>55</v>
      </c>
      <c r="AA8300" t="s">
        <v>876</v>
      </c>
      <c r="AB8300">
        <v>0</v>
      </c>
      <c r="AC8300" s="69" t="s">
        <v>1525</v>
      </c>
      <c r="AD8300" s="69" t="s">
        <v>1525</v>
      </c>
    </row>
    <row r="8301" spans="1:30" ht="15" customHeight="1" x14ac:dyDescent="0.3">
      <c r="A8301" s="29">
        <v>74</v>
      </c>
      <c r="B8301" s="29" t="s">
        <v>35</v>
      </c>
      <c r="C8301" t="s">
        <v>1299</v>
      </c>
      <c r="D8301" s="34" t="s">
        <v>351</v>
      </c>
      <c r="E8301" s="29">
        <v>2001</v>
      </c>
      <c r="F8301" s="29" t="s">
        <v>1300</v>
      </c>
      <c r="G8301" s="29" t="s">
        <v>1300</v>
      </c>
      <c r="H8301" s="31" t="s">
        <v>1291</v>
      </c>
      <c r="I8301" s="39">
        <v>-2.3833332999999999</v>
      </c>
      <c r="J8301" s="40">
        <v>-44.4166666666666</v>
      </c>
      <c r="K8301" s="5" t="s">
        <v>109</v>
      </c>
      <c r="L8301" t="s">
        <v>1240</v>
      </c>
      <c r="M8301" t="s">
        <v>1357</v>
      </c>
      <c r="N8301" s="41" t="s">
        <v>1302</v>
      </c>
      <c r="O8301" s="12">
        <v>1992</v>
      </c>
      <c r="P8301" s="12">
        <v>9</v>
      </c>
      <c r="Q8301" s="12">
        <v>1993</v>
      </c>
      <c r="R8301" s="12">
        <v>8</v>
      </c>
      <c r="S8301" s="29">
        <v>12</v>
      </c>
      <c r="T8301" s="29">
        <v>24</v>
      </c>
      <c r="U8301" s="29">
        <v>5</v>
      </c>
      <c r="V8301" s="29" t="s">
        <v>82</v>
      </c>
      <c r="W8301" s="29">
        <v>720</v>
      </c>
      <c r="X8301" s="29">
        <v>1</v>
      </c>
      <c r="Y8301" t="s">
        <v>1070</v>
      </c>
      <c r="Z8301" t="s">
        <v>55</v>
      </c>
      <c r="AA8301" t="s">
        <v>76</v>
      </c>
      <c r="AB8301">
        <v>1</v>
      </c>
      <c r="AC8301" s="69" t="s">
        <v>1525</v>
      </c>
      <c r="AD8301" s="69" t="s">
        <v>1525</v>
      </c>
    </row>
    <row r="8302" spans="1:30" ht="15" customHeight="1" x14ac:dyDescent="0.3">
      <c r="A8302" s="29">
        <v>74</v>
      </c>
      <c r="B8302" s="29" t="s">
        <v>35</v>
      </c>
      <c r="C8302" t="s">
        <v>1299</v>
      </c>
      <c r="D8302" s="34" t="s">
        <v>351</v>
      </c>
      <c r="E8302" s="29">
        <v>2001</v>
      </c>
      <c r="F8302" s="29" t="s">
        <v>1300</v>
      </c>
      <c r="G8302" s="29" t="s">
        <v>1300</v>
      </c>
      <c r="H8302" s="31" t="s">
        <v>1291</v>
      </c>
      <c r="I8302" s="39">
        <v>-2.3833332999999999</v>
      </c>
      <c r="J8302" s="40">
        <v>-44.4166666666666</v>
      </c>
      <c r="K8302" s="5" t="s">
        <v>109</v>
      </c>
      <c r="L8302" t="s">
        <v>1240</v>
      </c>
      <c r="M8302" t="s">
        <v>1357</v>
      </c>
      <c r="N8302" s="41" t="s">
        <v>1302</v>
      </c>
      <c r="O8302" s="12">
        <v>1992</v>
      </c>
      <c r="P8302" s="12">
        <v>9</v>
      </c>
      <c r="Q8302" s="12">
        <v>1993</v>
      </c>
      <c r="R8302" s="12">
        <v>8</v>
      </c>
      <c r="S8302" s="29">
        <v>12</v>
      </c>
      <c r="T8302" s="29">
        <v>24</v>
      </c>
      <c r="U8302" s="29">
        <v>5</v>
      </c>
      <c r="V8302" s="29" t="s">
        <v>82</v>
      </c>
      <c r="W8302" s="29">
        <v>720</v>
      </c>
      <c r="X8302" s="29">
        <v>1</v>
      </c>
      <c r="Y8302" t="s">
        <v>1070</v>
      </c>
      <c r="Z8302" t="s">
        <v>55</v>
      </c>
      <c r="AA8302" t="s">
        <v>1117</v>
      </c>
      <c r="AB8302">
        <v>1</v>
      </c>
      <c r="AC8302" s="69" t="s">
        <v>1525</v>
      </c>
      <c r="AD8302" s="69" t="s">
        <v>1525</v>
      </c>
    </row>
    <row r="8303" spans="1:30" ht="15" customHeight="1" x14ac:dyDescent="0.3">
      <c r="A8303" s="29">
        <v>74</v>
      </c>
      <c r="B8303" s="29" t="s">
        <v>35</v>
      </c>
      <c r="C8303" t="s">
        <v>1299</v>
      </c>
      <c r="D8303" s="34" t="s">
        <v>351</v>
      </c>
      <c r="E8303" s="29">
        <v>2001</v>
      </c>
      <c r="F8303" s="29" t="s">
        <v>1300</v>
      </c>
      <c r="G8303" s="29" t="s">
        <v>1300</v>
      </c>
      <c r="H8303" s="31" t="s">
        <v>1291</v>
      </c>
      <c r="I8303" s="39">
        <v>-2.3833332999999999</v>
      </c>
      <c r="J8303" s="40">
        <v>-44.4166666666666</v>
      </c>
      <c r="K8303" s="5" t="s">
        <v>109</v>
      </c>
      <c r="L8303" t="s">
        <v>1240</v>
      </c>
      <c r="M8303" t="s">
        <v>1357</v>
      </c>
      <c r="N8303" s="41" t="s">
        <v>1302</v>
      </c>
      <c r="O8303" s="12">
        <v>1992</v>
      </c>
      <c r="P8303" s="12">
        <v>9</v>
      </c>
      <c r="Q8303" s="12">
        <v>1993</v>
      </c>
      <c r="R8303" s="12">
        <v>8</v>
      </c>
      <c r="S8303" s="29">
        <v>12</v>
      </c>
      <c r="T8303" s="29">
        <v>24</v>
      </c>
      <c r="U8303" s="29">
        <v>5</v>
      </c>
      <c r="V8303" s="29" t="s">
        <v>82</v>
      </c>
      <c r="W8303" s="29">
        <v>720</v>
      </c>
      <c r="X8303" s="29">
        <v>1</v>
      </c>
      <c r="Y8303" t="s">
        <v>1070</v>
      </c>
      <c r="Z8303" t="s">
        <v>83</v>
      </c>
      <c r="AA8303" t="s">
        <v>84</v>
      </c>
      <c r="AB8303">
        <v>2</v>
      </c>
      <c r="AC8303" s="69" t="s">
        <v>1525</v>
      </c>
      <c r="AD8303" s="69" t="s">
        <v>1525</v>
      </c>
    </row>
    <row r="8304" spans="1:30" ht="15" customHeight="1" x14ac:dyDescent="0.3">
      <c r="A8304" s="29">
        <v>74</v>
      </c>
      <c r="B8304" s="29" t="s">
        <v>35</v>
      </c>
      <c r="C8304" t="s">
        <v>1299</v>
      </c>
      <c r="D8304" s="34" t="s">
        <v>351</v>
      </c>
      <c r="E8304" s="29">
        <v>2001</v>
      </c>
      <c r="F8304" s="29" t="s">
        <v>1300</v>
      </c>
      <c r="G8304" s="29" t="s">
        <v>1300</v>
      </c>
      <c r="H8304" s="31" t="s">
        <v>1291</v>
      </c>
      <c r="I8304" s="39">
        <v>-2.3833332999999999</v>
      </c>
      <c r="J8304" s="40">
        <v>-44.4166666666666</v>
      </c>
      <c r="K8304" s="5" t="s">
        <v>109</v>
      </c>
      <c r="L8304" t="s">
        <v>1240</v>
      </c>
      <c r="M8304" t="s">
        <v>1357</v>
      </c>
      <c r="N8304" s="41" t="s">
        <v>1302</v>
      </c>
      <c r="O8304" s="12">
        <v>1992</v>
      </c>
      <c r="P8304" s="12">
        <v>9</v>
      </c>
      <c r="Q8304" s="12">
        <v>1993</v>
      </c>
      <c r="R8304" s="12">
        <v>8</v>
      </c>
      <c r="S8304" s="29">
        <v>12</v>
      </c>
      <c r="T8304" s="29">
        <v>24</v>
      </c>
      <c r="U8304" s="29">
        <v>5</v>
      </c>
      <c r="V8304" s="29" t="s">
        <v>82</v>
      </c>
      <c r="W8304" s="29">
        <v>720</v>
      </c>
      <c r="X8304" s="29">
        <v>1</v>
      </c>
      <c r="Y8304" t="s">
        <v>1070</v>
      </c>
      <c r="Z8304" t="s">
        <v>83</v>
      </c>
      <c r="AA8304" t="s">
        <v>911</v>
      </c>
      <c r="AB8304">
        <v>1</v>
      </c>
      <c r="AC8304" s="69" t="s">
        <v>1525</v>
      </c>
      <c r="AD8304" s="69" t="s">
        <v>1525</v>
      </c>
    </row>
    <row r="8305" spans="1:30" ht="15" customHeight="1" x14ac:dyDescent="0.3">
      <c r="A8305" s="29">
        <v>74</v>
      </c>
      <c r="B8305" s="29" t="s">
        <v>35</v>
      </c>
      <c r="C8305" t="s">
        <v>1299</v>
      </c>
      <c r="D8305" s="34" t="s">
        <v>351</v>
      </c>
      <c r="E8305" s="29">
        <v>2001</v>
      </c>
      <c r="F8305" s="29" t="s">
        <v>1300</v>
      </c>
      <c r="G8305" s="29" t="s">
        <v>1300</v>
      </c>
      <c r="H8305" s="31" t="s">
        <v>1291</v>
      </c>
      <c r="I8305" s="39">
        <v>-2.3833332999999999</v>
      </c>
      <c r="J8305" s="40">
        <v>-44.4166666666666</v>
      </c>
      <c r="K8305" s="5" t="s">
        <v>109</v>
      </c>
      <c r="L8305" t="s">
        <v>1240</v>
      </c>
      <c r="M8305" t="s">
        <v>1357</v>
      </c>
      <c r="N8305" s="41" t="s">
        <v>1302</v>
      </c>
      <c r="O8305" s="12">
        <v>1992</v>
      </c>
      <c r="P8305" s="12">
        <v>9</v>
      </c>
      <c r="Q8305" s="12">
        <v>1993</v>
      </c>
      <c r="R8305" s="12">
        <v>8</v>
      </c>
      <c r="S8305" s="29">
        <v>12</v>
      </c>
      <c r="T8305" s="29">
        <v>24</v>
      </c>
      <c r="U8305" s="29">
        <v>5</v>
      </c>
      <c r="V8305" s="29" t="s">
        <v>82</v>
      </c>
      <c r="W8305" s="29">
        <v>720</v>
      </c>
      <c r="X8305" s="29">
        <v>1</v>
      </c>
      <c r="Y8305" t="s">
        <v>1070</v>
      </c>
      <c r="Z8305" t="s">
        <v>83</v>
      </c>
      <c r="AA8305" t="s">
        <v>87</v>
      </c>
      <c r="AB8305">
        <v>1</v>
      </c>
      <c r="AC8305" s="69" t="s">
        <v>1525</v>
      </c>
      <c r="AD8305" s="69" t="s">
        <v>1525</v>
      </c>
    </row>
    <row r="8306" spans="1:30" ht="15" customHeight="1" x14ac:dyDescent="0.3">
      <c r="A8306" s="29">
        <v>74</v>
      </c>
      <c r="B8306" s="29" t="s">
        <v>35</v>
      </c>
      <c r="C8306" t="s">
        <v>1299</v>
      </c>
      <c r="D8306" s="34" t="s">
        <v>351</v>
      </c>
      <c r="E8306" s="29">
        <v>2001</v>
      </c>
      <c r="F8306" s="29" t="s">
        <v>1300</v>
      </c>
      <c r="G8306" s="29" t="s">
        <v>1300</v>
      </c>
      <c r="H8306" s="31" t="s">
        <v>1291</v>
      </c>
      <c r="I8306" s="39">
        <v>-2.3833332999999999</v>
      </c>
      <c r="J8306" s="40">
        <v>-44.4166666666666</v>
      </c>
      <c r="K8306" s="5" t="s">
        <v>109</v>
      </c>
      <c r="L8306" t="s">
        <v>1240</v>
      </c>
      <c r="M8306" t="s">
        <v>1357</v>
      </c>
      <c r="N8306" s="41" t="s">
        <v>1302</v>
      </c>
      <c r="O8306" s="12">
        <v>1992</v>
      </c>
      <c r="P8306" s="12">
        <v>9</v>
      </c>
      <c r="Q8306" s="12">
        <v>1993</v>
      </c>
      <c r="R8306" s="12">
        <v>8</v>
      </c>
      <c r="S8306" s="29">
        <v>12</v>
      </c>
      <c r="T8306" s="29">
        <v>24</v>
      </c>
      <c r="U8306" s="29">
        <v>5</v>
      </c>
      <c r="V8306" s="29" t="s">
        <v>82</v>
      </c>
      <c r="W8306" s="29">
        <v>720</v>
      </c>
      <c r="X8306" s="29">
        <v>1</v>
      </c>
      <c r="Y8306" t="s">
        <v>1070</v>
      </c>
      <c r="Z8306" t="s">
        <v>90</v>
      </c>
      <c r="AA8306" t="s">
        <v>91</v>
      </c>
      <c r="AB8306">
        <v>1</v>
      </c>
      <c r="AC8306" s="69" t="s">
        <v>1525</v>
      </c>
      <c r="AD8306" s="69" t="s">
        <v>1525</v>
      </c>
    </row>
    <row r="8307" spans="1:30" ht="15" customHeight="1" x14ac:dyDescent="0.3">
      <c r="A8307" s="29">
        <v>74</v>
      </c>
      <c r="B8307" s="29" t="s">
        <v>35</v>
      </c>
      <c r="C8307" t="s">
        <v>1299</v>
      </c>
      <c r="D8307" s="34" t="s">
        <v>351</v>
      </c>
      <c r="E8307" s="29">
        <v>2001</v>
      </c>
      <c r="F8307" s="29" t="s">
        <v>1300</v>
      </c>
      <c r="G8307" s="29" t="s">
        <v>1300</v>
      </c>
      <c r="H8307" s="31" t="s">
        <v>1291</v>
      </c>
      <c r="I8307" s="39">
        <v>-2.3833332999999999</v>
      </c>
      <c r="J8307" s="40">
        <v>-44.4166666666666</v>
      </c>
      <c r="K8307" s="5" t="s">
        <v>109</v>
      </c>
      <c r="L8307" t="s">
        <v>1240</v>
      </c>
      <c r="M8307" t="s">
        <v>1357</v>
      </c>
      <c r="N8307" s="41" t="s">
        <v>1302</v>
      </c>
      <c r="O8307" s="12">
        <v>1992</v>
      </c>
      <c r="P8307" s="12">
        <v>9</v>
      </c>
      <c r="Q8307" s="12">
        <v>1993</v>
      </c>
      <c r="R8307" s="12">
        <v>8</v>
      </c>
      <c r="S8307" s="29">
        <v>12</v>
      </c>
      <c r="T8307" s="29">
        <v>24</v>
      </c>
      <c r="U8307" s="29">
        <v>5</v>
      </c>
      <c r="V8307" s="29" t="s">
        <v>82</v>
      </c>
      <c r="W8307" s="29">
        <v>720</v>
      </c>
      <c r="X8307" s="29">
        <v>1</v>
      </c>
      <c r="Y8307" t="s">
        <v>1261</v>
      </c>
      <c r="Z8307" t="s">
        <v>49</v>
      </c>
      <c r="AA8307" t="s">
        <v>490</v>
      </c>
      <c r="AB8307">
        <v>0</v>
      </c>
      <c r="AC8307" s="69" t="s">
        <v>1525</v>
      </c>
      <c r="AD8307" s="69" t="s">
        <v>1525</v>
      </c>
    </row>
    <row r="8308" spans="1:30" ht="15" customHeight="1" x14ac:dyDescent="0.3">
      <c r="A8308" s="29">
        <v>74</v>
      </c>
      <c r="B8308" s="29" t="s">
        <v>35</v>
      </c>
      <c r="C8308" t="s">
        <v>1299</v>
      </c>
      <c r="D8308" s="34" t="s">
        <v>351</v>
      </c>
      <c r="E8308" s="29">
        <v>2001</v>
      </c>
      <c r="F8308" s="29" t="s">
        <v>1300</v>
      </c>
      <c r="G8308" s="29" t="s">
        <v>1300</v>
      </c>
      <c r="H8308" s="31" t="s">
        <v>1291</v>
      </c>
      <c r="I8308" s="39">
        <v>-2.3833332999999999</v>
      </c>
      <c r="J8308" s="40">
        <v>-44.4166666666666</v>
      </c>
      <c r="K8308" s="5" t="s">
        <v>109</v>
      </c>
      <c r="L8308" t="s">
        <v>1240</v>
      </c>
      <c r="M8308" t="s">
        <v>1357</v>
      </c>
      <c r="N8308" s="41" t="s">
        <v>1302</v>
      </c>
      <c r="O8308" s="12">
        <v>1992</v>
      </c>
      <c r="P8308" s="12">
        <v>9</v>
      </c>
      <c r="Q8308" s="12">
        <v>1993</v>
      </c>
      <c r="R8308" s="12">
        <v>8</v>
      </c>
      <c r="S8308" s="29">
        <v>12</v>
      </c>
      <c r="T8308" s="29">
        <v>24</v>
      </c>
      <c r="U8308" s="29">
        <v>5</v>
      </c>
      <c r="V8308" s="29" t="s">
        <v>82</v>
      </c>
      <c r="W8308" s="29">
        <v>720</v>
      </c>
      <c r="X8308" s="29">
        <v>1</v>
      </c>
      <c r="Y8308" t="s">
        <v>1261</v>
      </c>
      <c r="Z8308" t="s">
        <v>55</v>
      </c>
      <c r="AA8308" t="s">
        <v>890</v>
      </c>
      <c r="AB8308">
        <v>11</v>
      </c>
      <c r="AC8308" s="69" t="s">
        <v>1525</v>
      </c>
      <c r="AD8308" s="69" t="s">
        <v>1525</v>
      </c>
    </row>
    <row r="8309" spans="1:30" ht="15" customHeight="1" x14ac:dyDescent="0.3">
      <c r="A8309" s="29">
        <v>74</v>
      </c>
      <c r="B8309" s="29" t="s">
        <v>35</v>
      </c>
      <c r="C8309" t="s">
        <v>1299</v>
      </c>
      <c r="D8309" s="34" t="s">
        <v>351</v>
      </c>
      <c r="E8309" s="29">
        <v>2001</v>
      </c>
      <c r="F8309" s="29" t="s">
        <v>1300</v>
      </c>
      <c r="G8309" s="29" t="s">
        <v>1300</v>
      </c>
      <c r="H8309" s="31" t="s">
        <v>1291</v>
      </c>
      <c r="I8309" s="39">
        <v>-2.3833332999999999</v>
      </c>
      <c r="J8309" s="40">
        <v>-44.4166666666666</v>
      </c>
      <c r="K8309" s="5" t="s">
        <v>109</v>
      </c>
      <c r="L8309" t="s">
        <v>1240</v>
      </c>
      <c r="M8309" t="s">
        <v>1357</v>
      </c>
      <c r="N8309" s="41" t="s">
        <v>1302</v>
      </c>
      <c r="O8309" s="12">
        <v>1992</v>
      </c>
      <c r="P8309" s="12">
        <v>9</v>
      </c>
      <c r="Q8309" s="12">
        <v>1993</v>
      </c>
      <c r="R8309" s="12">
        <v>8</v>
      </c>
      <c r="S8309" s="29">
        <v>12</v>
      </c>
      <c r="T8309" s="29">
        <v>24</v>
      </c>
      <c r="U8309" s="29">
        <v>5</v>
      </c>
      <c r="V8309" s="29" t="s">
        <v>82</v>
      </c>
      <c r="W8309" s="29">
        <v>720</v>
      </c>
      <c r="X8309" s="29">
        <v>1</v>
      </c>
      <c r="Y8309" t="s">
        <v>1261</v>
      </c>
      <c r="Z8309" t="s">
        <v>55</v>
      </c>
      <c r="AA8309" t="s">
        <v>503</v>
      </c>
      <c r="AB8309">
        <v>0</v>
      </c>
      <c r="AC8309" s="69" t="s">
        <v>1525</v>
      </c>
      <c r="AD8309" s="69" t="s">
        <v>1525</v>
      </c>
    </row>
    <row r="8310" spans="1:30" ht="15" customHeight="1" x14ac:dyDescent="0.3">
      <c r="A8310" s="29">
        <v>74</v>
      </c>
      <c r="B8310" s="29" t="s">
        <v>35</v>
      </c>
      <c r="C8310" t="s">
        <v>1299</v>
      </c>
      <c r="D8310" s="34" t="s">
        <v>351</v>
      </c>
      <c r="E8310" s="29">
        <v>2001</v>
      </c>
      <c r="F8310" s="29" t="s">
        <v>1300</v>
      </c>
      <c r="G8310" s="29" t="s">
        <v>1300</v>
      </c>
      <c r="H8310" s="31" t="s">
        <v>1291</v>
      </c>
      <c r="I8310" s="39">
        <v>-2.3833332999999999</v>
      </c>
      <c r="J8310" s="40">
        <v>-44.4166666666666</v>
      </c>
      <c r="K8310" s="5" t="s">
        <v>109</v>
      </c>
      <c r="L8310" t="s">
        <v>1240</v>
      </c>
      <c r="M8310" t="s">
        <v>1357</v>
      </c>
      <c r="N8310" s="41" t="s">
        <v>1302</v>
      </c>
      <c r="O8310" s="12">
        <v>1992</v>
      </c>
      <c r="P8310" s="12">
        <v>9</v>
      </c>
      <c r="Q8310" s="12">
        <v>1993</v>
      </c>
      <c r="R8310" s="12">
        <v>8</v>
      </c>
      <c r="S8310" s="29">
        <v>12</v>
      </c>
      <c r="T8310" s="29">
        <v>24</v>
      </c>
      <c r="U8310" s="29">
        <v>5</v>
      </c>
      <c r="V8310" s="29" t="s">
        <v>82</v>
      </c>
      <c r="W8310" s="29">
        <v>720</v>
      </c>
      <c r="X8310" s="29">
        <v>1</v>
      </c>
      <c r="Y8310" t="s">
        <v>1261</v>
      </c>
      <c r="Z8310" t="s">
        <v>55</v>
      </c>
      <c r="AA8310" t="s">
        <v>56</v>
      </c>
      <c r="AB8310">
        <v>0</v>
      </c>
      <c r="AC8310" s="69" t="s">
        <v>1525</v>
      </c>
      <c r="AD8310" s="69" t="s">
        <v>1525</v>
      </c>
    </row>
    <row r="8311" spans="1:30" ht="15" customHeight="1" x14ac:dyDescent="0.3">
      <c r="A8311" s="29">
        <v>74</v>
      </c>
      <c r="B8311" s="29" t="s">
        <v>35</v>
      </c>
      <c r="C8311" t="s">
        <v>1299</v>
      </c>
      <c r="D8311" s="34" t="s">
        <v>351</v>
      </c>
      <c r="E8311" s="29">
        <v>2001</v>
      </c>
      <c r="F8311" s="29" t="s">
        <v>1300</v>
      </c>
      <c r="G8311" s="29" t="s">
        <v>1300</v>
      </c>
      <c r="H8311" s="31" t="s">
        <v>1291</v>
      </c>
      <c r="I8311" s="39">
        <v>-2.3833332999999999</v>
      </c>
      <c r="J8311" s="40">
        <v>-44.4166666666666</v>
      </c>
      <c r="K8311" s="5" t="s">
        <v>109</v>
      </c>
      <c r="L8311" t="s">
        <v>1240</v>
      </c>
      <c r="M8311" t="s">
        <v>1357</v>
      </c>
      <c r="N8311" s="41" t="s">
        <v>1302</v>
      </c>
      <c r="O8311" s="12">
        <v>1992</v>
      </c>
      <c r="P8311" s="12">
        <v>9</v>
      </c>
      <c r="Q8311" s="12">
        <v>1993</v>
      </c>
      <c r="R8311" s="12">
        <v>8</v>
      </c>
      <c r="S8311" s="29">
        <v>12</v>
      </c>
      <c r="T8311" s="29">
        <v>24</v>
      </c>
      <c r="U8311" s="29">
        <v>5</v>
      </c>
      <c r="V8311" s="29" t="s">
        <v>82</v>
      </c>
      <c r="W8311" s="29">
        <v>720</v>
      </c>
      <c r="X8311" s="29">
        <v>1</v>
      </c>
      <c r="Y8311" t="s">
        <v>1261</v>
      </c>
      <c r="Z8311" t="s">
        <v>55</v>
      </c>
      <c r="AA8311" t="s">
        <v>62</v>
      </c>
      <c r="AB8311">
        <v>0</v>
      </c>
      <c r="AC8311" s="69" t="s">
        <v>1525</v>
      </c>
      <c r="AD8311" s="69" t="s">
        <v>1525</v>
      </c>
    </row>
    <row r="8312" spans="1:30" ht="15" customHeight="1" x14ac:dyDescent="0.3">
      <c r="A8312" s="29">
        <v>74</v>
      </c>
      <c r="B8312" s="29" t="s">
        <v>35</v>
      </c>
      <c r="C8312" t="s">
        <v>1299</v>
      </c>
      <c r="D8312" s="34" t="s">
        <v>351</v>
      </c>
      <c r="E8312" s="29">
        <v>2001</v>
      </c>
      <c r="F8312" s="29" t="s">
        <v>1300</v>
      </c>
      <c r="G8312" s="29" t="s">
        <v>1300</v>
      </c>
      <c r="H8312" s="31" t="s">
        <v>1291</v>
      </c>
      <c r="I8312" s="39">
        <v>-2.3833332999999999</v>
      </c>
      <c r="J8312" s="40">
        <v>-44.4166666666666</v>
      </c>
      <c r="K8312" s="5" t="s">
        <v>109</v>
      </c>
      <c r="L8312" t="s">
        <v>1240</v>
      </c>
      <c r="M8312" t="s">
        <v>1357</v>
      </c>
      <c r="N8312" s="41" t="s">
        <v>1302</v>
      </c>
      <c r="O8312" s="12">
        <v>1992</v>
      </c>
      <c r="P8312" s="12">
        <v>9</v>
      </c>
      <c r="Q8312" s="12">
        <v>1993</v>
      </c>
      <c r="R8312" s="12">
        <v>8</v>
      </c>
      <c r="S8312" s="29">
        <v>12</v>
      </c>
      <c r="T8312" s="29">
        <v>24</v>
      </c>
      <c r="U8312" s="29">
        <v>5</v>
      </c>
      <c r="V8312" s="29" t="s">
        <v>82</v>
      </c>
      <c r="W8312" s="29">
        <v>720</v>
      </c>
      <c r="X8312" s="29">
        <v>1</v>
      </c>
      <c r="Y8312" t="s">
        <v>1261</v>
      </c>
      <c r="Z8312" t="s">
        <v>55</v>
      </c>
      <c r="AA8312" t="s">
        <v>113</v>
      </c>
      <c r="AB8312">
        <v>1</v>
      </c>
      <c r="AC8312" s="69" t="s">
        <v>1525</v>
      </c>
      <c r="AD8312" s="69" t="s">
        <v>1525</v>
      </c>
    </row>
    <row r="8313" spans="1:30" ht="15" customHeight="1" x14ac:dyDescent="0.3">
      <c r="A8313" s="29">
        <v>74</v>
      </c>
      <c r="B8313" s="29" t="s">
        <v>35</v>
      </c>
      <c r="C8313" t="s">
        <v>1299</v>
      </c>
      <c r="D8313" s="34" t="s">
        <v>351</v>
      </c>
      <c r="E8313" s="29">
        <v>2001</v>
      </c>
      <c r="F8313" s="29" t="s">
        <v>1300</v>
      </c>
      <c r="G8313" s="29" t="s">
        <v>1300</v>
      </c>
      <c r="H8313" s="31" t="s">
        <v>1291</v>
      </c>
      <c r="I8313" s="39">
        <v>-2.3833332999999999</v>
      </c>
      <c r="J8313" s="40">
        <v>-44.4166666666666</v>
      </c>
      <c r="K8313" s="5" t="s">
        <v>109</v>
      </c>
      <c r="L8313" t="s">
        <v>1240</v>
      </c>
      <c r="M8313" t="s">
        <v>1357</v>
      </c>
      <c r="N8313" s="41" t="s">
        <v>1302</v>
      </c>
      <c r="O8313" s="12">
        <v>1992</v>
      </c>
      <c r="P8313" s="12">
        <v>9</v>
      </c>
      <c r="Q8313" s="12">
        <v>1993</v>
      </c>
      <c r="R8313" s="12">
        <v>8</v>
      </c>
      <c r="S8313" s="29">
        <v>12</v>
      </c>
      <c r="T8313" s="29">
        <v>24</v>
      </c>
      <c r="U8313" s="29">
        <v>5</v>
      </c>
      <c r="V8313" s="29" t="s">
        <v>82</v>
      </c>
      <c r="W8313" s="29">
        <v>720</v>
      </c>
      <c r="X8313" s="29">
        <v>1</v>
      </c>
      <c r="Y8313" t="s">
        <v>1261</v>
      </c>
      <c r="Z8313" t="s">
        <v>55</v>
      </c>
      <c r="AA8313" t="s">
        <v>655</v>
      </c>
      <c r="AB8313">
        <v>0</v>
      </c>
      <c r="AC8313" s="69" t="s">
        <v>1525</v>
      </c>
      <c r="AD8313" s="69" t="s">
        <v>1525</v>
      </c>
    </row>
    <row r="8314" spans="1:30" ht="15" customHeight="1" x14ac:dyDescent="0.3">
      <c r="A8314" s="29">
        <v>74</v>
      </c>
      <c r="B8314" s="29" t="s">
        <v>35</v>
      </c>
      <c r="C8314" t="s">
        <v>1299</v>
      </c>
      <c r="D8314" s="34" t="s">
        <v>351</v>
      </c>
      <c r="E8314" s="29">
        <v>2001</v>
      </c>
      <c r="F8314" s="29" t="s">
        <v>1300</v>
      </c>
      <c r="G8314" s="29" t="s">
        <v>1300</v>
      </c>
      <c r="H8314" s="31" t="s">
        <v>1291</v>
      </c>
      <c r="I8314" s="39">
        <v>-2.3833332999999999</v>
      </c>
      <c r="J8314" s="40">
        <v>-44.4166666666666</v>
      </c>
      <c r="K8314" s="5" t="s">
        <v>109</v>
      </c>
      <c r="L8314" t="s">
        <v>1240</v>
      </c>
      <c r="M8314" t="s">
        <v>1357</v>
      </c>
      <c r="N8314" s="41" t="s">
        <v>1302</v>
      </c>
      <c r="O8314" s="12">
        <v>1992</v>
      </c>
      <c r="P8314" s="12">
        <v>9</v>
      </c>
      <c r="Q8314" s="12">
        <v>1993</v>
      </c>
      <c r="R8314" s="12">
        <v>8</v>
      </c>
      <c r="S8314" s="29">
        <v>12</v>
      </c>
      <c r="T8314" s="29">
        <v>24</v>
      </c>
      <c r="U8314" s="29">
        <v>5</v>
      </c>
      <c r="V8314" s="29" t="s">
        <v>82</v>
      </c>
      <c r="W8314" s="29">
        <v>720</v>
      </c>
      <c r="X8314" s="29">
        <v>1</v>
      </c>
      <c r="Y8314" t="s">
        <v>1261</v>
      </c>
      <c r="Z8314" t="s">
        <v>55</v>
      </c>
      <c r="AA8314" t="s">
        <v>899</v>
      </c>
      <c r="AB8314">
        <v>0</v>
      </c>
      <c r="AC8314" s="69" t="s">
        <v>1525</v>
      </c>
      <c r="AD8314" s="69" t="s">
        <v>1525</v>
      </c>
    </row>
    <row r="8315" spans="1:30" ht="15" customHeight="1" x14ac:dyDescent="0.3">
      <c r="A8315" s="29">
        <v>74</v>
      </c>
      <c r="B8315" s="29" t="s">
        <v>35</v>
      </c>
      <c r="C8315" t="s">
        <v>1299</v>
      </c>
      <c r="D8315" s="34" t="s">
        <v>351</v>
      </c>
      <c r="E8315" s="29">
        <v>2001</v>
      </c>
      <c r="F8315" s="29" t="s">
        <v>1300</v>
      </c>
      <c r="G8315" s="29" t="s">
        <v>1300</v>
      </c>
      <c r="H8315" s="31" t="s">
        <v>1291</v>
      </c>
      <c r="I8315" s="39">
        <v>-2.3833332999999999</v>
      </c>
      <c r="J8315" s="40">
        <v>-44.4166666666666</v>
      </c>
      <c r="K8315" s="5" t="s">
        <v>109</v>
      </c>
      <c r="L8315" t="s">
        <v>1240</v>
      </c>
      <c r="M8315" t="s">
        <v>1357</v>
      </c>
      <c r="N8315" s="41" t="s">
        <v>1302</v>
      </c>
      <c r="O8315" s="12">
        <v>1992</v>
      </c>
      <c r="P8315" s="12">
        <v>9</v>
      </c>
      <c r="Q8315" s="12">
        <v>1993</v>
      </c>
      <c r="R8315" s="12">
        <v>8</v>
      </c>
      <c r="S8315" s="29">
        <v>12</v>
      </c>
      <c r="T8315" s="29">
        <v>24</v>
      </c>
      <c r="U8315" s="29">
        <v>5</v>
      </c>
      <c r="V8315" s="29" t="s">
        <v>82</v>
      </c>
      <c r="W8315" s="29">
        <v>720</v>
      </c>
      <c r="X8315" s="29">
        <v>1</v>
      </c>
      <c r="Y8315" t="s">
        <v>1261</v>
      </c>
      <c r="Z8315" t="s">
        <v>55</v>
      </c>
      <c r="AA8315" t="s">
        <v>1110</v>
      </c>
      <c r="AB8315">
        <v>1</v>
      </c>
      <c r="AC8315" s="69" t="s">
        <v>1525</v>
      </c>
      <c r="AD8315" s="69" t="s">
        <v>1525</v>
      </c>
    </row>
    <row r="8316" spans="1:30" ht="15" customHeight="1" x14ac:dyDescent="0.3">
      <c r="A8316" s="29">
        <v>74</v>
      </c>
      <c r="B8316" s="29" t="s">
        <v>35</v>
      </c>
      <c r="C8316" t="s">
        <v>1299</v>
      </c>
      <c r="D8316" s="34" t="s">
        <v>351</v>
      </c>
      <c r="E8316" s="29">
        <v>2001</v>
      </c>
      <c r="F8316" s="29" t="s">
        <v>1300</v>
      </c>
      <c r="G8316" s="29" t="s">
        <v>1300</v>
      </c>
      <c r="H8316" s="31" t="s">
        <v>1291</v>
      </c>
      <c r="I8316" s="39">
        <v>-2.3833332999999999</v>
      </c>
      <c r="J8316" s="40">
        <v>-44.4166666666666</v>
      </c>
      <c r="K8316" s="5" t="s">
        <v>109</v>
      </c>
      <c r="L8316" t="s">
        <v>1240</v>
      </c>
      <c r="M8316" t="s">
        <v>1357</v>
      </c>
      <c r="N8316" s="41" t="s">
        <v>1302</v>
      </c>
      <c r="O8316" s="12">
        <v>1992</v>
      </c>
      <c r="P8316" s="12">
        <v>9</v>
      </c>
      <c r="Q8316" s="12">
        <v>1993</v>
      </c>
      <c r="R8316" s="12">
        <v>8</v>
      </c>
      <c r="S8316" s="29">
        <v>12</v>
      </c>
      <c r="T8316" s="29">
        <v>24</v>
      </c>
      <c r="U8316" s="29">
        <v>5</v>
      </c>
      <c r="V8316" s="29" t="s">
        <v>82</v>
      </c>
      <c r="W8316" s="29">
        <v>720</v>
      </c>
      <c r="X8316" s="29">
        <v>1</v>
      </c>
      <c r="Y8316" t="s">
        <v>1261</v>
      </c>
      <c r="Z8316" t="s">
        <v>55</v>
      </c>
      <c r="AA8316" t="s">
        <v>524</v>
      </c>
      <c r="AB8316">
        <v>0</v>
      </c>
      <c r="AC8316" s="69" t="s">
        <v>1525</v>
      </c>
      <c r="AD8316" s="69" t="s">
        <v>1525</v>
      </c>
    </row>
    <row r="8317" spans="1:30" ht="15" customHeight="1" x14ac:dyDescent="0.3">
      <c r="A8317" s="29">
        <v>74</v>
      </c>
      <c r="B8317" s="29" t="s">
        <v>35</v>
      </c>
      <c r="C8317" t="s">
        <v>1299</v>
      </c>
      <c r="D8317" s="34" t="s">
        <v>351</v>
      </c>
      <c r="E8317" s="29">
        <v>2001</v>
      </c>
      <c r="F8317" s="29" t="s">
        <v>1300</v>
      </c>
      <c r="G8317" s="29" t="s">
        <v>1300</v>
      </c>
      <c r="H8317" s="31" t="s">
        <v>1291</v>
      </c>
      <c r="I8317" s="39">
        <v>-2.3833332999999999</v>
      </c>
      <c r="J8317" s="40">
        <v>-44.4166666666666</v>
      </c>
      <c r="K8317" s="5" t="s">
        <v>109</v>
      </c>
      <c r="L8317" t="s">
        <v>1240</v>
      </c>
      <c r="M8317" t="s">
        <v>1357</v>
      </c>
      <c r="N8317" s="41" t="s">
        <v>1302</v>
      </c>
      <c r="O8317" s="12">
        <v>1992</v>
      </c>
      <c r="P8317" s="12">
        <v>9</v>
      </c>
      <c r="Q8317" s="12">
        <v>1993</v>
      </c>
      <c r="R8317" s="12">
        <v>8</v>
      </c>
      <c r="S8317" s="29">
        <v>12</v>
      </c>
      <c r="T8317" s="29">
        <v>24</v>
      </c>
      <c r="U8317" s="29">
        <v>5</v>
      </c>
      <c r="V8317" s="29" t="s">
        <v>82</v>
      </c>
      <c r="W8317" s="29">
        <v>720</v>
      </c>
      <c r="X8317" s="29">
        <v>1</v>
      </c>
      <c r="Y8317" t="s">
        <v>1261</v>
      </c>
      <c r="Z8317" t="s">
        <v>55</v>
      </c>
      <c r="AA8317" t="s">
        <v>1107</v>
      </c>
      <c r="AB8317">
        <v>6</v>
      </c>
      <c r="AC8317" s="69" t="s">
        <v>1525</v>
      </c>
      <c r="AD8317" s="69" t="s">
        <v>1525</v>
      </c>
    </row>
    <row r="8318" spans="1:30" ht="15" customHeight="1" x14ac:dyDescent="0.3">
      <c r="A8318" s="29">
        <v>74</v>
      </c>
      <c r="B8318" s="29" t="s">
        <v>35</v>
      </c>
      <c r="C8318" t="s">
        <v>1299</v>
      </c>
      <c r="D8318" s="34" t="s">
        <v>351</v>
      </c>
      <c r="E8318" s="29">
        <v>2001</v>
      </c>
      <c r="F8318" s="29" t="s">
        <v>1300</v>
      </c>
      <c r="G8318" s="29" t="s">
        <v>1300</v>
      </c>
      <c r="H8318" s="31" t="s">
        <v>1291</v>
      </c>
      <c r="I8318" s="39">
        <v>-2.3833332999999999</v>
      </c>
      <c r="J8318" s="40">
        <v>-44.4166666666666</v>
      </c>
      <c r="K8318" s="5" t="s">
        <v>109</v>
      </c>
      <c r="L8318" t="s">
        <v>1240</v>
      </c>
      <c r="M8318" t="s">
        <v>1357</v>
      </c>
      <c r="N8318" s="41" t="s">
        <v>1302</v>
      </c>
      <c r="O8318" s="12">
        <v>1992</v>
      </c>
      <c r="P8318" s="12">
        <v>9</v>
      </c>
      <c r="Q8318" s="12">
        <v>1993</v>
      </c>
      <c r="R8318" s="12">
        <v>8</v>
      </c>
      <c r="S8318" s="29">
        <v>12</v>
      </c>
      <c r="T8318" s="29">
        <v>24</v>
      </c>
      <c r="U8318" s="29">
        <v>5</v>
      </c>
      <c r="V8318" s="29" t="s">
        <v>82</v>
      </c>
      <c r="W8318" s="29">
        <v>720</v>
      </c>
      <c r="X8318" s="29">
        <v>1</v>
      </c>
      <c r="Y8318" t="s">
        <v>1261</v>
      </c>
      <c r="Z8318" t="s">
        <v>55</v>
      </c>
      <c r="AA8318" t="s">
        <v>1123</v>
      </c>
      <c r="AB8318">
        <v>16</v>
      </c>
      <c r="AC8318" s="69" t="s">
        <v>1525</v>
      </c>
      <c r="AD8318" s="69" t="s">
        <v>1525</v>
      </c>
    </row>
    <row r="8319" spans="1:30" ht="15" customHeight="1" x14ac:dyDescent="0.3">
      <c r="A8319" s="29">
        <v>74</v>
      </c>
      <c r="B8319" s="29" t="s">
        <v>35</v>
      </c>
      <c r="C8319" t="s">
        <v>1299</v>
      </c>
      <c r="D8319" s="34" t="s">
        <v>351</v>
      </c>
      <c r="E8319" s="29">
        <v>2001</v>
      </c>
      <c r="F8319" s="29" t="s">
        <v>1300</v>
      </c>
      <c r="G8319" s="29" t="s">
        <v>1300</v>
      </c>
      <c r="H8319" s="31" t="s">
        <v>1291</v>
      </c>
      <c r="I8319" s="39">
        <v>-2.3833332999999999</v>
      </c>
      <c r="J8319" s="40">
        <v>-44.4166666666666</v>
      </c>
      <c r="K8319" s="5" t="s">
        <v>109</v>
      </c>
      <c r="L8319" t="s">
        <v>1240</v>
      </c>
      <c r="M8319" t="s">
        <v>1357</v>
      </c>
      <c r="N8319" s="41" t="s">
        <v>1302</v>
      </c>
      <c r="O8319" s="12">
        <v>1992</v>
      </c>
      <c r="P8319" s="12">
        <v>9</v>
      </c>
      <c r="Q8319" s="12">
        <v>1993</v>
      </c>
      <c r="R8319" s="12">
        <v>8</v>
      </c>
      <c r="S8319" s="29">
        <v>12</v>
      </c>
      <c r="T8319" s="29">
        <v>24</v>
      </c>
      <c r="U8319" s="29">
        <v>5</v>
      </c>
      <c r="V8319" s="29" t="s">
        <v>82</v>
      </c>
      <c r="W8319" s="29">
        <v>720</v>
      </c>
      <c r="X8319" s="29">
        <v>1</v>
      </c>
      <c r="Y8319" t="s">
        <v>1261</v>
      </c>
      <c r="Z8319" t="s">
        <v>55</v>
      </c>
      <c r="AA8319" t="s">
        <v>876</v>
      </c>
      <c r="AB8319">
        <v>1</v>
      </c>
      <c r="AC8319" s="69" t="s">
        <v>1525</v>
      </c>
      <c r="AD8319" s="69" t="s">
        <v>1525</v>
      </c>
    </row>
    <row r="8320" spans="1:30" ht="15" customHeight="1" x14ac:dyDescent="0.3">
      <c r="A8320" s="29">
        <v>74</v>
      </c>
      <c r="B8320" s="29" t="s">
        <v>35</v>
      </c>
      <c r="C8320" t="s">
        <v>1299</v>
      </c>
      <c r="D8320" s="34" t="s">
        <v>351</v>
      </c>
      <c r="E8320" s="29">
        <v>2001</v>
      </c>
      <c r="F8320" s="29" t="s">
        <v>1300</v>
      </c>
      <c r="G8320" s="29" t="s">
        <v>1300</v>
      </c>
      <c r="H8320" s="31" t="s">
        <v>1291</v>
      </c>
      <c r="I8320" s="39">
        <v>-2.3833332999999999</v>
      </c>
      <c r="J8320" s="40">
        <v>-44.4166666666666</v>
      </c>
      <c r="K8320" s="5" t="s">
        <v>109</v>
      </c>
      <c r="L8320" t="s">
        <v>1240</v>
      </c>
      <c r="M8320" t="s">
        <v>1357</v>
      </c>
      <c r="N8320" s="41" t="s">
        <v>1302</v>
      </c>
      <c r="O8320" s="12">
        <v>1992</v>
      </c>
      <c r="P8320" s="12">
        <v>9</v>
      </c>
      <c r="Q8320" s="12">
        <v>1993</v>
      </c>
      <c r="R8320" s="12">
        <v>8</v>
      </c>
      <c r="S8320" s="29">
        <v>12</v>
      </c>
      <c r="T8320" s="29">
        <v>24</v>
      </c>
      <c r="U8320" s="29">
        <v>5</v>
      </c>
      <c r="V8320" s="29" t="s">
        <v>82</v>
      </c>
      <c r="W8320" s="29">
        <v>720</v>
      </c>
      <c r="X8320" s="29">
        <v>1</v>
      </c>
      <c r="Y8320" t="s">
        <v>1261</v>
      </c>
      <c r="Z8320" t="s">
        <v>55</v>
      </c>
      <c r="AA8320" t="s">
        <v>76</v>
      </c>
      <c r="AB8320">
        <v>0</v>
      </c>
      <c r="AC8320" s="69" t="s">
        <v>1525</v>
      </c>
      <c r="AD8320" s="69" t="s">
        <v>1525</v>
      </c>
    </row>
    <row r="8321" spans="1:30" ht="15" customHeight="1" x14ac:dyDescent="0.3">
      <c r="A8321" s="29">
        <v>74</v>
      </c>
      <c r="B8321" s="29" t="s">
        <v>35</v>
      </c>
      <c r="C8321" t="s">
        <v>1299</v>
      </c>
      <c r="D8321" s="34" t="s">
        <v>351</v>
      </c>
      <c r="E8321" s="29">
        <v>2001</v>
      </c>
      <c r="F8321" s="29" t="s">
        <v>1300</v>
      </c>
      <c r="G8321" s="29" t="s">
        <v>1300</v>
      </c>
      <c r="H8321" s="31" t="s">
        <v>1291</v>
      </c>
      <c r="I8321" s="39">
        <v>-2.3833332999999999</v>
      </c>
      <c r="J8321" s="40">
        <v>-44.4166666666666</v>
      </c>
      <c r="K8321" s="5" t="s">
        <v>109</v>
      </c>
      <c r="L8321" t="s">
        <v>1240</v>
      </c>
      <c r="M8321" t="s">
        <v>1357</v>
      </c>
      <c r="N8321" s="41" t="s">
        <v>1302</v>
      </c>
      <c r="O8321" s="12">
        <v>1992</v>
      </c>
      <c r="P8321" s="12">
        <v>9</v>
      </c>
      <c r="Q8321" s="12">
        <v>1993</v>
      </c>
      <c r="R8321" s="12">
        <v>8</v>
      </c>
      <c r="S8321" s="29">
        <v>12</v>
      </c>
      <c r="T8321" s="29">
        <v>24</v>
      </c>
      <c r="U8321" s="29">
        <v>5</v>
      </c>
      <c r="V8321" s="29" t="s">
        <v>82</v>
      </c>
      <c r="W8321" s="29">
        <v>720</v>
      </c>
      <c r="X8321" s="29">
        <v>1</v>
      </c>
      <c r="Y8321" t="s">
        <v>1261</v>
      </c>
      <c r="Z8321" t="s">
        <v>55</v>
      </c>
      <c r="AA8321" t="s">
        <v>1117</v>
      </c>
      <c r="AB8321">
        <v>14</v>
      </c>
      <c r="AC8321" s="69" t="s">
        <v>1525</v>
      </c>
      <c r="AD8321" s="69" t="s">
        <v>1525</v>
      </c>
    </row>
    <row r="8322" spans="1:30" ht="15" customHeight="1" x14ac:dyDescent="0.3">
      <c r="A8322" s="29">
        <v>74</v>
      </c>
      <c r="B8322" s="29" t="s">
        <v>35</v>
      </c>
      <c r="C8322" t="s">
        <v>1299</v>
      </c>
      <c r="D8322" s="34" t="s">
        <v>351</v>
      </c>
      <c r="E8322" s="29">
        <v>2001</v>
      </c>
      <c r="F8322" s="29" t="s">
        <v>1300</v>
      </c>
      <c r="G8322" s="29" t="s">
        <v>1300</v>
      </c>
      <c r="H8322" s="31" t="s">
        <v>1291</v>
      </c>
      <c r="I8322" s="39">
        <v>-2.3833332999999999</v>
      </c>
      <c r="J8322" s="40">
        <v>-44.4166666666666</v>
      </c>
      <c r="K8322" s="5" t="s">
        <v>109</v>
      </c>
      <c r="L8322" t="s">
        <v>1240</v>
      </c>
      <c r="M8322" t="s">
        <v>1357</v>
      </c>
      <c r="N8322" s="41" t="s">
        <v>1302</v>
      </c>
      <c r="O8322" s="12">
        <v>1992</v>
      </c>
      <c r="P8322" s="12">
        <v>9</v>
      </c>
      <c r="Q8322" s="12">
        <v>1993</v>
      </c>
      <c r="R8322" s="12">
        <v>8</v>
      </c>
      <c r="S8322" s="29">
        <v>12</v>
      </c>
      <c r="T8322" s="29">
        <v>24</v>
      </c>
      <c r="U8322" s="29">
        <v>5</v>
      </c>
      <c r="V8322" s="29" t="s">
        <v>82</v>
      </c>
      <c r="W8322" s="29">
        <v>720</v>
      </c>
      <c r="X8322" s="29">
        <v>1</v>
      </c>
      <c r="Y8322" t="s">
        <v>1261</v>
      </c>
      <c r="Z8322" t="s">
        <v>83</v>
      </c>
      <c r="AA8322" t="s">
        <v>84</v>
      </c>
      <c r="AB8322">
        <v>26</v>
      </c>
      <c r="AC8322" s="69" t="s">
        <v>1525</v>
      </c>
      <c r="AD8322" s="69" t="s">
        <v>1525</v>
      </c>
    </row>
    <row r="8323" spans="1:30" ht="15" customHeight="1" x14ac:dyDescent="0.3">
      <c r="A8323" s="29">
        <v>74</v>
      </c>
      <c r="B8323" s="29" t="s">
        <v>35</v>
      </c>
      <c r="C8323" t="s">
        <v>1299</v>
      </c>
      <c r="D8323" s="34" t="s">
        <v>351</v>
      </c>
      <c r="E8323" s="29">
        <v>2001</v>
      </c>
      <c r="F8323" s="29" t="s">
        <v>1300</v>
      </c>
      <c r="G8323" s="29" t="s">
        <v>1300</v>
      </c>
      <c r="H8323" s="31" t="s">
        <v>1291</v>
      </c>
      <c r="I8323" s="39">
        <v>-2.3833332999999999</v>
      </c>
      <c r="J8323" s="40">
        <v>-44.4166666666666</v>
      </c>
      <c r="K8323" s="5" t="s">
        <v>109</v>
      </c>
      <c r="L8323" t="s">
        <v>1240</v>
      </c>
      <c r="M8323" t="s">
        <v>1357</v>
      </c>
      <c r="N8323" s="41" t="s">
        <v>1302</v>
      </c>
      <c r="O8323" s="12">
        <v>1992</v>
      </c>
      <c r="P8323" s="12">
        <v>9</v>
      </c>
      <c r="Q8323" s="12">
        <v>1993</v>
      </c>
      <c r="R8323" s="12">
        <v>8</v>
      </c>
      <c r="S8323" s="29">
        <v>12</v>
      </c>
      <c r="T8323" s="29">
        <v>24</v>
      </c>
      <c r="U8323" s="29">
        <v>5</v>
      </c>
      <c r="V8323" s="29" t="s">
        <v>82</v>
      </c>
      <c r="W8323" s="29">
        <v>720</v>
      </c>
      <c r="X8323" s="29">
        <v>1</v>
      </c>
      <c r="Y8323" t="s">
        <v>1261</v>
      </c>
      <c r="Z8323" t="s">
        <v>83</v>
      </c>
      <c r="AA8323" t="s">
        <v>911</v>
      </c>
      <c r="AB8323">
        <v>0</v>
      </c>
      <c r="AC8323" s="69" t="s">
        <v>1525</v>
      </c>
      <c r="AD8323" s="69" t="s">
        <v>1525</v>
      </c>
    </row>
    <row r="8324" spans="1:30" ht="15" customHeight="1" x14ac:dyDescent="0.3">
      <c r="A8324" s="29">
        <v>74</v>
      </c>
      <c r="B8324" s="29" t="s">
        <v>35</v>
      </c>
      <c r="C8324" t="s">
        <v>1299</v>
      </c>
      <c r="D8324" s="34" t="s">
        <v>351</v>
      </c>
      <c r="E8324" s="29">
        <v>2001</v>
      </c>
      <c r="F8324" s="29" t="s">
        <v>1300</v>
      </c>
      <c r="G8324" s="29" t="s">
        <v>1300</v>
      </c>
      <c r="H8324" s="31" t="s">
        <v>1291</v>
      </c>
      <c r="I8324" s="39">
        <v>-2.3833332999999999</v>
      </c>
      <c r="J8324" s="40">
        <v>-44.4166666666666</v>
      </c>
      <c r="K8324" s="5" t="s">
        <v>109</v>
      </c>
      <c r="L8324" t="s">
        <v>1240</v>
      </c>
      <c r="M8324" t="s">
        <v>1357</v>
      </c>
      <c r="N8324" s="41" t="s">
        <v>1302</v>
      </c>
      <c r="O8324" s="12">
        <v>1992</v>
      </c>
      <c r="P8324" s="12">
        <v>9</v>
      </c>
      <c r="Q8324" s="12">
        <v>1993</v>
      </c>
      <c r="R8324" s="12">
        <v>8</v>
      </c>
      <c r="S8324" s="29">
        <v>12</v>
      </c>
      <c r="T8324" s="29">
        <v>24</v>
      </c>
      <c r="U8324" s="29">
        <v>5</v>
      </c>
      <c r="V8324" s="29" t="s">
        <v>82</v>
      </c>
      <c r="W8324" s="29">
        <v>720</v>
      </c>
      <c r="X8324" s="29">
        <v>1</v>
      </c>
      <c r="Y8324" t="s">
        <v>1261</v>
      </c>
      <c r="Z8324" t="s">
        <v>83</v>
      </c>
      <c r="AA8324" t="s">
        <v>87</v>
      </c>
      <c r="AB8324">
        <v>3</v>
      </c>
      <c r="AC8324" s="69" t="s">
        <v>1525</v>
      </c>
      <c r="AD8324" s="69" t="s">
        <v>1525</v>
      </c>
    </row>
    <row r="8325" spans="1:30" ht="15" customHeight="1" x14ac:dyDescent="0.3">
      <c r="A8325" s="29">
        <v>74</v>
      </c>
      <c r="B8325" s="29" t="s">
        <v>35</v>
      </c>
      <c r="C8325" t="s">
        <v>1299</v>
      </c>
      <c r="D8325" s="34" t="s">
        <v>351</v>
      </c>
      <c r="E8325" s="29">
        <v>2001</v>
      </c>
      <c r="F8325" s="29" t="s">
        <v>1300</v>
      </c>
      <c r="G8325" s="29" t="s">
        <v>1300</v>
      </c>
      <c r="H8325" s="31" t="s">
        <v>1291</v>
      </c>
      <c r="I8325" s="39">
        <v>-2.3833332999999999</v>
      </c>
      <c r="J8325" s="40">
        <v>-44.4166666666666</v>
      </c>
      <c r="K8325" s="5" t="s">
        <v>109</v>
      </c>
      <c r="L8325" t="s">
        <v>1240</v>
      </c>
      <c r="M8325" t="s">
        <v>1357</v>
      </c>
      <c r="N8325" s="41" t="s">
        <v>1302</v>
      </c>
      <c r="O8325" s="12">
        <v>1992</v>
      </c>
      <c r="P8325" s="12">
        <v>9</v>
      </c>
      <c r="Q8325" s="12">
        <v>1993</v>
      </c>
      <c r="R8325" s="12">
        <v>8</v>
      </c>
      <c r="S8325" s="29">
        <v>12</v>
      </c>
      <c r="T8325" s="29">
        <v>24</v>
      </c>
      <c r="U8325" s="29">
        <v>5</v>
      </c>
      <c r="V8325" s="29" t="s">
        <v>82</v>
      </c>
      <c r="W8325" s="29">
        <v>720</v>
      </c>
      <c r="X8325" s="29">
        <v>1</v>
      </c>
      <c r="Y8325" t="s">
        <v>1261</v>
      </c>
      <c r="Z8325" t="s">
        <v>90</v>
      </c>
      <c r="AA8325" t="s">
        <v>91</v>
      </c>
      <c r="AB8325">
        <v>0</v>
      </c>
      <c r="AC8325" s="69" t="s">
        <v>1525</v>
      </c>
      <c r="AD8325" s="69" t="s">
        <v>1525</v>
      </c>
    </row>
    <row r="8326" spans="1:30" ht="15" customHeight="1" x14ac:dyDescent="0.3">
      <c r="A8326" s="29">
        <v>74</v>
      </c>
      <c r="B8326" s="29" t="s">
        <v>35</v>
      </c>
      <c r="C8326" t="s">
        <v>1299</v>
      </c>
      <c r="D8326" s="34" t="s">
        <v>351</v>
      </c>
      <c r="E8326" s="29">
        <v>2001</v>
      </c>
      <c r="F8326" s="29" t="s">
        <v>1300</v>
      </c>
      <c r="G8326" s="29" t="s">
        <v>1300</v>
      </c>
      <c r="H8326" s="31" t="s">
        <v>1291</v>
      </c>
      <c r="I8326" s="39">
        <v>-2.3833332999999999</v>
      </c>
      <c r="J8326" s="40">
        <v>-44.4166666666666</v>
      </c>
      <c r="K8326" s="5" t="s">
        <v>109</v>
      </c>
      <c r="L8326" t="s">
        <v>1240</v>
      </c>
      <c r="M8326" t="s">
        <v>1357</v>
      </c>
      <c r="N8326" s="41" t="s">
        <v>1302</v>
      </c>
      <c r="O8326" s="12">
        <v>1992</v>
      </c>
      <c r="P8326" s="12">
        <v>9</v>
      </c>
      <c r="Q8326" s="12">
        <v>1993</v>
      </c>
      <c r="R8326" s="12">
        <v>8</v>
      </c>
      <c r="S8326" s="29">
        <v>12</v>
      </c>
      <c r="T8326" s="29">
        <v>24</v>
      </c>
      <c r="U8326" s="29">
        <v>5</v>
      </c>
      <c r="V8326" s="29" t="s">
        <v>82</v>
      </c>
      <c r="W8326" s="29">
        <v>720</v>
      </c>
      <c r="X8326" s="29">
        <v>1</v>
      </c>
      <c r="Y8326" t="s">
        <v>20</v>
      </c>
      <c r="Z8326" t="s">
        <v>49</v>
      </c>
      <c r="AA8326" t="s">
        <v>490</v>
      </c>
      <c r="AB8326">
        <v>1</v>
      </c>
      <c r="AC8326" s="69" t="s">
        <v>1525</v>
      </c>
      <c r="AD8326" s="69" t="s">
        <v>1525</v>
      </c>
    </row>
    <row r="8327" spans="1:30" ht="15" customHeight="1" x14ac:dyDescent="0.3">
      <c r="A8327" s="29">
        <v>74</v>
      </c>
      <c r="B8327" s="29" t="s">
        <v>35</v>
      </c>
      <c r="C8327" t="s">
        <v>1299</v>
      </c>
      <c r="D8327" s="34" t="s">
        <v>351</v>
      </c>
      <c r="E8327" s="29">
        <v>2001</v>
      </c>
      <c r="F8327" s="29" t="s">
        <v>1300</v>
      </c>
      <c r="G8327" s="29" t="s">
        <v>1300</v>
      </c>
      <c r="H8327" s="31" t="s">
        <v>1291</v>
      </c>
      <c r="I8327" s="39">
        <v>-2.3833332999999999</v>
      </c>
      <c r="J8327" s="40">
        <v>-44.4166666666666</v>
      </c>
      <c r="K8327" s="5" t="s">
        <v>109</v>
      </c>
      <c r="L8327" t="s">
        <v>1240</v>
      </c>
      <c r="M8327" t="s">
        <v>1357</v>
      </c>
      <c r="N8327" s="41" t="s">
        <v>1302</v>
      </c>
      <c r="O8327" s="12">
        <v>1992</v>
      </c>
      <c r="P8327" s="12">
        <v>9</v>
      </c>
      <c r="Q8327" s="12">
        <v>1993</v>
      </c>
      <c r="R8327" s="12">
        <v>8</v>
      </c>
      <c r="S8327" s="29">
        <v>12</v>
      </c>
      <c r="T8327" s="29">
        <v>24</v>
      </c>
      <c r="U8327" s="29">
        <v>5</v>
      </c>
      <c r="V8327" s="29" t="s">
        <v>82</v>
      </c>
      <c r="W8327" s="29">
        <v>720</v>
      </c>
      <c r="X8327" s="29">
        <v>1</v>
      </c>
      <c r="Y8327" t="s">
        <v>20</v>
      </c>
      <c r="Z8327" t="s">
        <v>55</v>
      </c>
      <c r="AA8327" t="s">
        <v>890</v>
      </c>
      <c r="AB8327">
        <v>2</v>
      </c>
      <c r="AC8327" s="69" t="s">
        <v>1525</v>
      </c>
      <c r="AD8327" s="69" t="s">
        <v>1525</v>
      </c>
    </row>
    <row r="8328" spans="1:30" ht="15" customHeight="1" x14ac:dyDescent="0.3">
      <c r="A8328" s="29">
        <v>74</v>
      </c>
      <c r="B8328" s="29" t="s">
        <v>35</v>
      </c>
      <c r="C8328" t="s">
        <v>1299</v>
      </c>
      <c r="D8328" s="34" t="s">
        <v>351</v>
      </c>
      <c r="E8328" s="29">
        <v>2001</v>
      </c>
      <c r="F8328" s="29" t="s">
        <v>1300</v>
      </c>
      <c r="G8328" s="29" t="s">
        <v>1300</v>
      </c>
      <c r="H8328" s="31" t="s">
        <v>1291</v>
      </c>
      <c r="I8328" s="39">
        <v>-2.3833332999999999</v>
      </c>
      <c r="J8328" s="40">
        <v>-44.4166666666666</v>
      </c>
      <c r="K8328" s="5" t="s">
        <v>109</v>
      </c>
      <c r="L8328" t="s">
        <v>1240</v>
      </c>
      <c r="M8328" t="s">
        <v>1357</v>
      </c>
      <c r="N8328" s="41" t="s">
        <v>1302</v>
      </c>
      <c r="O8328" s="12">
        <v>1992</v>
      </c>
      <c r="P8328" s="12">
        <v>9</v>
      </c>
      <c r="Q8328" s="12">
        <v>1993</v>
      </c>
      <c r="R8328" s="12">
        <v>8</v>
      </c>
      <c r="S8328" s="29">
        <v>12</v>
      </c>
      <c r="T8328" s="29">
        <v>24</v>
      </c>
      <c r="U8328" s="29">
        <v>5</v>
      </c>
      <c r="V8328" s="29" t="s">
        <v>82</v>
      </c>
      <c r="W8328" s="29">
        <v>720</v>
      </c>
      <c r="X8328" s="29">
        <v>1</v>
      </c>
      <c r="Y8328" t="s">
        <v>20</v>
      </c>
      <c r="Z8328" t="s">
        <v>55</v>
      </c>
      <c r="AA8328" t="s">
        <v>503</v>
      </c>
      <c r="AB8328">
        <v>0</v>
      </c>
      <c r="AC8328" s="69" t="s">
        <v>1525</v>
      </c>
      <c r="AD8328" s="69" t="s">
        <v>1525</v>
      </c>
    </row>
    <row r="8329" spans="1:30" ht="15" customHeight="1" x14ac:dyDescent="0.3">
      <c r="A8329" s="29">
        <v>74</v>
      </c>
      <c r="B8329" s="29" t="s">
        <v>35</v>
      </c>
      <c r="C8329" t="s">
        <v>1299</v>
      </c>
      <c r="D8329" s="34" t="s">
        <v>351</v>
      </c>
      <c r="E8329" s="29">
        <v>2001</v>
      </c>
      <c r="F8329" s="29" t="s">
        <v>1300</v>
      </c>
      <c r="G8329" s="29" t="s">
        <v>1300</v>
      </c>
      <c r="H8329" s="31" t="s">
        <v>1291</v>
      </c>
      <c r="I8329" s="39">
        <v>-2.3833332999999999</v>
      </c>
      <c r="J8329" s="40">
        <v>-44.4166666666666</v>
      </c>
      <c r="K8329" s="5" t="s">
        <v>109</v>
      </c>
      <c r="L8329" t="s">
        <v>1240</v>
      </c>
      <c r="M8329" t="s">
        <v>1357</v>
      </c>
      <c r="N8329" s="41" t="s">
        <v>1302</v>
      </c>
      <c r="O8329" s="12">
        <v>1992</v>
      </c>
      <c r="P8329" s="12">
        <v>9</v>
      </c>
      <c r="Q8329" s="12">
        <v>1993</v>
      </c>
      <c r="R8329" s="12">
        <v>8</v>
      </c>
      <c r="S8329" s="29">
        <v>12</v>
      </c>
      <c r="T8329" s="29">
        <v>24</v>
      </c>
      <c r="U8329" s="29">
        <v>5</v>
      </c>
      <c r="V8329" s="29" t="s">
        <v>82</v>
      </c>
      <c r="W8329" s="29">
        <v>720</v>
      </c>
      <c r="X8329" s="29">
        <v>1</v>
      </c>
      <c r="Y8329" t="s">
        <v>20</v>
      </c>
      <c r="Z8329" t="s">
        <v>55</v>
      </c>
      <c r="AA8329" t="s">
        <v>56</v>
      </c>
      <c r="AB8329">
        <v>0</v>
      </c>
      <c r="AC8329" s="69" t="s">
        <v>1525</v>
      </c>
      <c r="AD8329" s="69" t="s">
        <v>1525</v>
      </c>
    </row>
    <row r="8330" spans="1:30" ht="15" customHeight="1" x14ac:dyDescent="0.3">
      <c r="A8330" s="29">
        <v>74</v>
      </c>
      <c r="B8330" s="29" t="s">
        <v>35</v>
      </c>
      <c r="C8330" t="s">
        <v>1299</v>
      </c>
      <c r="D8330" s="34" t="s">
        <v>351</v>
      </c>
      <c r="E8330" s="29">
        <v>2001</v>
      </c>
      <c r="F8330" s="29" t="s">
        <v>1300</v>
      </c>
      <c r="G8330" s="29" t="s">
        <v>1300</v>
      </c>
      <c r="H8330" s="31" t="s">
        <v>1291</v>
      </c>
      <c r="I8330" s="39">
        <v>-2.3833332999999999</v>
      </c>
      <c r="J8330" s="40">
        <v>-44.4166666666666</v>
      </c>
      <c r="K8330" s="5" t="s">
        <v>109</v>
      </c>
      <c r="L8330" t="s">
        <v>1240</v>
      </c>
      <c r="M8330" t="s">
        <v>1357</v>
      </c>
      <c r="N8330" s="41" t="s">
        <v>1302</v>
      </c>
      <c r="O8330" s="12">
        <v>1992</v>
      </c>
      <c r="P8330" s="12">
        <v>9</v>
      </c>
      <c r="Q8330" s="12">
        <v>1993</v>
      </c>
      <c r="R8330" s="12">
        <v>8</v>
      </c>
      <c r="S8330" s="29">
        <v>12</v>
      </c>
      <c r="T8330" s="29">
        <v>24</v>
      </c>
      <c r="U8330" s="29">
        <v>5</v>
      </c>
      <c r="V8330" s="29" t="s">
        <v>82</v>
      </c>
      <c r="W8330" s="29">
        <v>720</v>
      </c>
      <c r="X8330" s="29">
        <v>1</v>
      </c>
      <c r="Y8330" t="s">
        <v>20</v>
      </c>
      <c r="Z8330" t="s">
        <v>55</v>
      </c>
      <c r="AA8330" t="s">
        <v>62</v>
      </c>
      <c r="AB8330">
        <v>0</v>
      </c>
      <c r="AC8330" s="69" t="s">
        <v>1525</v>
      </c>
      <c r="AD8330" s="69" t="s">
        <v>1525</v>
      </c>
    </row>
    <row r="8331" spans="1:30" ht="15" customHeight="1" x14ac:dyDescent="0.3">
      <c r="A8331" s="29">
        <v>74</v>
      </c>
      <c r="B8331" s="29" t="s">
        <v>35</v>
      </c>
      <c r="C8331" t="s">
        <v>1299</v>
      </c>
      <c r="D8331" s="34" t="s">
        <v>351</v>
      </c>
      <c r="E8331" s="29">
        <v>2001</v>
      </c>
      <c r="F8331" s="29" t="s">
        <v>1300</v>
      </c>
      <c r="G8331" s="29" t="s">
        <v>1300</v>
      </c>
      <c r="H8331" s="31" t="s">
        <v>1291</v>
      </c>
      <c r="I8331" s="39">
        <v>-2.3833332999999999</v>
      </c>
      <c r="J8331" s="40">
        <v>-44.4166666666666</v>
      </c>
      <c r="K8331" s="5" t="s">
        <v>109</v>
      </c>
      <c r="L8331" t="s">
        <v>1240</v>
      </c>
      <c r="M8331" t="s">
        <v>1357</v>
      </c>
      <c r="N8331" s="41" t="s">
        <v>1302</v>
      </c>
      <c r="O8331" s="12">
        <v>1992</v>
      </c>
      <c r="P8331" s="12">
        <v>9</v>
      </c>
      <c r="Q8331" s="12">
        <v>1993</v>
      </c>
      <c r="R8331" s="12">
        <v>8</v>
      </c>
      <c r="S8331" s="29">
        <v>12</v>
      </c>
      <c r="T8331" s="29">
        <v>24</v>
      </c>
      <c r="U8331" s="29">
        <v>5</v>
      </c>
      <c r="V8331" s="29" t="s">
        <v>82</v>
      </c>
      <c r="W8331" s="29">
        <v>720</v>
      </c>
      <c r="X8331" s="29">
        <v>1</v>
      </c>
      <c r="Y8331" t="s">
        <v>20</v>
      </c>
      <c r="Z8331" t="s">
        <v>55</v>
      </c>
      <c r="AA8331" t="s">
        <v>113</v>
      </c>
      <c r="AB8331">
        <v>0</v>
      </c>
      <c r="AC8331" s="69" t="s">
        <v>1525</v>
      </c>
      <c r="AD8331" s="69" t="s">
        <v>1525</v>
      </c>
    </row>
    <row r="8332" spans="1:30" ht="15" customHeight="1" x14ac:dyDescent="0.3">
      <c r="A8332" s="29">
        <v>74</v>
      </c>
      <c r="B8332" s="29" t="s">
        <v>35</v>
      </c>
      <c r="C8332" t="s">
        <v>1299</v>
      </c>
      <c r="D8332" s="34" t="s">
        <v>351</v>
      </c>
      <c r="E8332" s="29">
        <v>2001</v>
      </c>
      <c r="F8332" s="29" t="s">
        <v>1300</v>
      </c>
      <c r="G8332" s="29" t="s">
        <v>1300</v>
      </c>
      <c r="H8332" s="31" t="s">
        <v>1291</v>
      </c>
      <c r="I8332" s="39">
        <v>-2.3833332999999999</v>
      </c>
      <c r="J8332" s="40">
        <v>-44.4166666666666</v>
      </c>
      <c r="K8332" s="5" t="s">
        <v>109</v>
      </c>
      <c r="L8332" t="s">
        <v>1240</v>
      </c>
      <c r="M8332" t="s">
        <v>1357</v>
      </c>
      <c r="N8332" s="41" t="s">
        <v>1302</v>
      </c>
      <c r="O8332" s="12">
        <v>1992</v>
      </c>
      <c r="P8332" s="12">
        <v>9</v>
      </c>
      <c r="Q8332" s="12">
        <v>1993</v>
      </c>
      <c r="R8332" s="12">
        <v>8</v>
      </c>
      <c r="S8332" s="29">
        <v>12</v>
      </c>
      <c r="T8332" s="29">
        <v>24</v>
      </c>
      <c r="U8332" s="29">
        <v>5</v>
      </c>
      <c r="V8332" s="29" t="s">
        <v>82</v>
      </c>
      <c r="W8332" s="29">
        <v>720</v>
      </c>
      <c r="X8332" s="29">
        <v>1</v>
      </c>
      <c r="Y8332" t="s">
        <v>20</v>
      </c>
      <c r="Z8332" t="s">
        <v>55</v>
      </c>
      <c r="AA8332" t="s">
        <v>655</v>
      </c>
      <c r="AB8332">
        <v>0</v>
      </c>
      <c r="AC8332" s="69" t="s">
        <v>1525</v>
      </c>
      <c r="AD8332" s="69" t="s">
        <v>1525</v>
      </c>
    </row>
    <row r="8333" spans="1:30" ht="15" customHeight="1" x14ac:dyDescent="0.3">
      <c r="A8333" s="29">
        <v>74</v>
      </c>
      <c r="B8333" s="29" t="s">
        <v>35</v>
      </c>
      <c r="C8333" t="s">
        <v>1299</v>
      </c>
      <c r="D8333" s="34" t="s">
        <v>351</v>
      </c>
      <c r="E8333" s="29">
        <v>2001</v>
      </c>
      <c r="F8333" s="29" t="s">
        <v>1300</v>
      </c>
      <c r="G8333" s="29" t="s">
        <v>1300</v>
      </c>
      <c r="H8333" s="31" t="s">
        <v>1291</v>
      </c>
      <c r="I8333" s="39">
        <v>-2.3833332999999999</v>
      </c>
      <c r="J8333" s="40">
        <v>-44.4166666666666</v>
      </c>
      <c r="K8333" s="5" t="s">
        <v>109</v>
      </c>
      <c r="L8333" t="s">
        <v>1240</v>
      </c>
      <c r="M8333" t="s">
        <v>1357</v>
      </c>
      <c r="N8333" s="41" t="s">
        <v>1302</v>
      </c>
      <c r="O8333" s="12">
        <v>1992</v>
      </c>
      <c r="P8333" s="12">
        <v>9</v>
      </c>
      <c r="Q8333" s="12">
        <v>1993</v>
      </c>
      <c r="R8333" s="12">
        <v>8</v>
      </c>
      <c r="S8333" s="29">
        <v>12</v>
      </c>
      <c r="T8333" s="29">
        <v>24</v>
      </c>
      <c r="U8333" s="29">
        <v>5</v>
      </c>
      <c r="V8333" s="29" t="s">
        <v>82</v>
      </c>
      <c r="W8333" s="29">
        <v>720</v>
      </c>
      <c r="X8333" s="29">
        <v>1</v>
      </c>
      <c r="Y8333" t="s">
        <v>20</v>
      </c>
      <c r="Z8333" t="s">
        <v>55</v>
      </c>
      <c r="AA8333" t="s">
        <v>899</v>
      </c>
      <c r="AB8333">
        <v>0</v>
      </c>
      <c r="AC8333" s="69" t="s">
        <v>1525</v>
      </c>
      <c r="AD8333" s="69" t="s">
        <v>1525</v>
      </c>
    </row>
    <row r="8334" spans="1:30" ht="15" customHeight="1" x14ac:dyDescent="0.3">
      <c r="A8334" s="29">
        <v>74</v>
      </c>
      <c r="B8334" s="29" t="s">
        <v>35</v>
      </c>
      <c r="C8334" t="s">
        <v>1299</v>
      </c>
      <c r="D8334" s="34" t="s">
        <v>351</v>
      </c>
      <c r="E8334" s="29">
        <v>2001</v>
      </c>
      <c r="F8334" s="29" t="s">
        <v>1300</v>
      </c>
      <c r="G8334" s="29" t="s">
        <v>1300</v>
      </c>
      <c r="H8334" s="31" t="s">
        <v>1291</v>
      </c>
      <c r="I8334" s="39">
        <v>-2.3833332999999999</v>
      </c>
      <c r="J8334" s="40">
        <v>-44.4166666666666</v>
      </c>
      <c r="K8334" s="5" t="s">
        <v>109</v>
      </c>
      <c r="L8334" t="s">
        <v>1240</v>
      </c>
      <c r="M8334" t="s">
        <v>1357</v>
      </c>
      <c r="N8334" s="41" t="s">
        <v>1302</v>
      </c>
      <c r="O8334" s="12">
        <v>1992</v>
      </c>
      <c r="P8334" s="12">
        <v>9</v>
      </c>
      <c r="Q8334" s="12">
        <v>1993</v>
      </c>
      <c r="R8334" s="12">
        <v>8</v>
      </c>
      <c r="S8334" s="29">
        <v>12</v>
      </c>
      <c r="T8334" s="29">
        <v>24</v>
      </c>
      <c r="U8334" s="29">
        <v>5</v>
      </c>
      <c r="V8334" s="29" t="s">
        <v>82</v>
      </c>
      <c r="W8334" s="29">
        <v>720</v>
      </c>
      <c r="X8334" s="29">
        <v>1</v>
      </c>
      <c r="Y8334" t="s">
        <v>20</v>
      </c>
      <c r="Z8334" t="s">
        <v>55</v>
      </c>
      <c r="AA8334" t="s">
        <v>1110</v>
      </c>
      <c r="AB8334">
        <v>0</v>
      </c>
      <c r="AC8334" s="69" t="s">
        <v>1525</v>
      </c>
      <c r="AD8334" s="69" t="s">
        <v>1525</v>
      </c>
    </row>
    <row r="8335" spans="1:30" ht="15" customHeight="1" x14ac:dyDescent="0.3">
      <c r="A8335" s="29">
        <v>74</v>
      </c>
      <c r="B8335" s="29" t="s">
        <v>35</v>
      </c>
      <c r="C8335" t="s">
        <v>1299</v>
      </c>
      <c r="D8335" s="34" t="s">
        <v>351</v>
      </c>
      <c r="E8335" s="29">
        <v>2001</v>
      </c>
      <c r="F8335" s="29" t="s">
        <v>1300</v>
      </c>
      <c r="G8335" s="29" t="s">
        <v>1300</v>
      </c>
      <c r="H8335" s="31" t="s">
        <v>1291</v>
      </c>
      <c r="I8335" s="39">
        <v>-2.3833332999999999</v>
      </c>
      <c r="J8335" s="40">
        <v>-44.4166666666666</v>
      </c>
      <c r="K8335" s="5" t="s">
        <v>109</v>
      </c>
      <c r="L8335" t="s">
        <v>1240</v>
      </c>
      <c r="M8335" t="s">
        <v>1357</v>
      </c>
      <c r="N8335" s="41" t="s">
        <v>1302</v>
      </c>
      <c r="O8335" s="12">
        <v>1992</v>
      </c>
      <c r="P8335" s="12">
        <v>9</v>
      </c>
      <c r="Q8335" s="12">
        <v>1993</v>
      </c>
      <c r="R8335" s="12">
        <v>8</v>
      </c>
      <c r="S8335" s="29">
        <v>12</v>
      </c>
      <c r="T8335" s="29">
        <v>24</v>
      </c>
      <c r="U8335" s="29">
        <v>5</v>
      </c>
      <c r="V8335" s="29" t="s">
        <v>82</v>
      </c>
      <c r="W8335" s="29">
        <v>720</v>
      </c>
      <c r="X8335" s="29">
        <v>1</v>
      </c>
      <c r="Y8335" t="s">
        <v>20</v>
      </c>
      <c r="Z8335" t="s">
        <v>55</v>
      </c>
      <c r="AA8335" t="s">
        <v>524</v>
      </c>
      <c r="AB8335">
        <v>0</v>
      </c>
      <c r="AC8335" s="69" t="s">
        <v>1525</v>
      </c>
      <c r="AD8335" s="69" t="s">
        <v>1525</v>
      </c>
    </row>
    <row r="8336" spans="1:30" ht="15" customHeight="1" x14ac:dyDescent="0.3">
      <c r="A8336" s="29">
        <v>74</v>
      </c>
      <c r="B8336" s="29" t="s">
        <v>35</v>
      </c>
      <c r="C8336" t="s">
        <v>1299</v>
      </c>
      <c r="D8336" s="34" t="s">
        <v>351</v>
      </c>
      <c r="E8336" s="29">
        <v>2001</v>
      </c>
      <c r="F8336" s="29" t="s">
        <v>1300</v>
      </c>
      <c r="G8336" s="29" t="s">
        <v>1300</v>
      </c>
      <c r="H8336" s="31" t="s">
        <v>1291</v>
      </c>
      <c r="I8336" s="39">
        <v>-2.3833332999999999</v>
      </c>
      <c r="J8336" s="40">
        <v>-44.4166666666666</v>
      </c>
      <c r="K8336" s="5" t="s">
        <v>109</v>
      </c>
      <c r="L8336" t="s">
        <v>1240</v>
      </c>
      <c r="M8336" t="s">
        <v>1357</v>
      </c>
      <c r="N8336" s="41" t="s">
        <v>1302</v>
      </c>
      <c r="O8336" s="12">
        <v>1992</v>
      </c>
      <c r="P8336" s="12">
        <v>9</v>
      </c>
      <c r="Q8336" s="12">
        <v>1993</v>
      </c>
      <c r="R8336" s="12">
        <v>8</v>
      </c>
      <c r="S8336" s="29">
        <v>12</v>
      </c>
      <c r="T8336" s="29">
        <v>24</v>
      </c>
      <c r="U8336" s="29">
        <v>5</v>
      </c>
      <c r="V8336" s="29" t="s">
        <v>82</v>
      </c>
      <c r="W8336" s="29">
        <v>720</v>
      </c>
      <c r="X8336" s="29">
        <v>1</v>
      </c>
      <c r="Y8336" t="s">
        <v>20</v>
      </c>
      <c r="Z8336" t="s">
        <v>55</v>
      </c>
      <c r="AA8336" t="s">
        <v>1107</v>
      </c>
      <c r="AB8336">
        <v>0</v>
      </c>
      <c r="AC8336" s="69" t="s">
        <v>1525</v>
      </c>
      <c r="AD8336" s="69" t="s">
        <v>1525</v>
      </c>
    </row>
    <row r="8337" spans="1:30" ht="15" customHeight="1" x14ac:dyDescent="0.3">
      <c r="A8337" s="29">
        <v>74</v>
      </c>
      <c r="B8337" s="29" t="s">
        <v>35</v>
      </c>
      <c r="C8337" t="s">
        <v>1299</v>
      </c>
      <c r="D8337" s="34" t="s">
        <v>351</v>
      </c>
      <c r="E8337" s="29">
        <v>2001</v>
      </c>
      <c r="F8337" s="29" t="s">
        <v>1300</v>
      </c>
      <c r="G8337" s="29" t="s">
        <v>1300</v>
      </c>
      <c r="H8337" s="31" t="s">
        <v>1291</v>
      </c>
      <c r="I8337" s="39">
        <v>-2.3833332999999999</v>
      </c>
      <c r="J8337" s="40">
        <v>-44.4166666666666</v>
      </c>
      <c r="K8337" s="5" t="s">
        <v>109</v>
      </c>
      <c r="L8337" t="s">
        <v>1240</v>
      </c>
      <c r="M8337" t="s">
        <v>1357</v>
      </c>
      <c r="N8337" s="41" t="s">
        <v>1302</v>
      </c>
      <c r="O8337" s="12">
        <v>1992</v>
      </c>
      <c r="P8337" s="12">
        <v>9</v>
      </c>
      <c r="Q8337" s="12">
        <v>1993</v>
      </c>
      <c r="R8337" s="12">
        <v>8</v>
      </c>
      <c r="S8337" s="29">
        <v>12</v>
      </c>
      <c r="T8337" s="29">
        <v>24</v>
      </c>
      <c r="U8337" s="29">
        <v>5</v>
      </c>
      <c r="V8337" s="29" t="s">
        <v>82</v>
      </c>
      <c r="W8337" s="29">
        <v>720</v>
      </c>
      <c r="X8337" s="29">
        <v>1</v>
      </c>
      <c r="Y8337" t="s">
        <v>20</v>
      </c>
      <c r="Z8337" t="s">
        <v>55</v>
      </c>
      <c r="AA8337" t="s">
        <v>1123</v>
      </c>
      <c r="AB8337">
        <v>2</v>
      </c>
      <c r="AC8337" s="69" t="s">
        <v>1525</v>
      </c>
      <c r="AD8337" s="69" t="s">
        <v>1525</v>
      </c>
    </row>
    <row r="8338" spans="1:30" ht="15" customHeight="1" x14ac:dyDescent="0.3">
      <c r="A8338" s="29">
        <v>74</v>
      </c>
      <c r="B8338" s="29" t="s">
        <v>35</v>
      </c>
      <c r="C8338" t="s">
        <v>1299</v>
      </c>
      <c r="D8338" s="34" t="s">
        <v>351</v>
      </c>
      <c r="E8338" s="29">
        <v>2001</v>
      </c>
      <c r="F8338" s="29" t="s">
        <v>1300</v>
      </c>
      <c r="G8338" s="29" t="s">
        <v>1300</v>
      </c>
      <c r="H8338" s="31" t="s">
        <v>1291</v>
      </c>
      <c r="I8338" s="39">
        <v>-2.3833332999999999</v>
      </c>
      <c r="J8338" s="40">
        <v>-44.4166666666666</v>
      </c>
      <c r="K8338" s="5" t="s">
        <v>109</v>
      </c>
      <c r="L8338" t="s">
        <v>1240</v>
      </c>
      <c r="M8338" t="s">
        <v>1357</v>
      </c>
      <c r="N8338" s="41" t="s">
        <v>1302</v>
      </c>
      <c r="O8338" s="12">
        <v>1992</v>
      </c>
      <c r="P8338" s="12">
        <v>9</v>
      </c>
      <c r="Q8338" s="12">
        <v>1993</v>
      </c>
      <c r="R8338" s="12">
        <v>8</v>
      </c>
      <c r="S8338" s="29">
        <v>12</v>
      </c>
      <c r="T8338" s="29">
        <v>24</v>
      </c>
      <c r="U8338" s="29">
        <v>5</v>
      </c>
      <c r="V8338" s="29" t="s">
        <v>82</v>
      </c>
      <c r="W8338" s="29">
        <v>720</v>
      </c>
      <c r="X8338" s="29">
        <v>1</v>
      </c>
      <c r="Y8338" t="s">
        <v>20</v>
      </c>
      <c r="Z8338" t="s">
        <v>55</v>
      </c>
      <c r="AA8338" t="s">
        <v>876</v>
      </c>
      <c r="AB8338">
        <v>0</v>
      </c>
      <c r="AC8338" s="69" t="s">
        <v>1525</v>
      </c>
      <c r="AD8338" s="69" t="s">
        <v>1525</v>
      </c>
    </row>
    <row r="8339" spans="1:30" ht="15" customHeight="1" x14ac:dyDescent="0.3">
      <c r="A8339" s="29">
        <v>74</v>
      </c>
      <c r="B8339" s="29" t="s">
        <v>35</v>
      </c>
      <c r="C8339" t="s">
        <v>1299</v>
      </c>
      <c r="D8339" s="34" t="s">
        <v>351</v>
      </c>
      <c r="E8339" s="29">
        <v>2001</v>
      </c>
      <c r="F8339" s="29" t="s">
        <v>1300</v>
      </c>
      <c r="G8339" s="29" t="s">
        <v>1300</v>
      </c>
      <c r="H8339" s="31" t="s">
        <v>1291</v>
      </c>
      <c r="I8339" s="39">
        <v>-2.3833332999999999</v>
      </c>
      <c r="J8339" s="40">
        <v>-44.4166666666666</v>
      </c>
      <c r="K8339" s="5" t="s">
        <v>109</v>
      </c>
      <c r="L8339" t="s">
        <v>1240</v>
      </c>
      <c r="M8339" t="s">
        <v>1357</v>
      </c>
      <c r="N8339" s="41" t="s">
        <v>1302</v>
      </c>
      <c r="O8339" s="12">
        <v>1992</v>
      </c>
      <c r="P8339" s="12">
        <v>9</v>
      </c>
      <c r="Q8339" s="12">
        <v>1993</v>
      </c>
      <c r="R8339" s="12">
        <v>8</v>
      </c>
      <c r="S8339" s="29">
        <v>12</v>
      </c>
      <c r="T8339" s="29">
        <v>24</v>
      </c>
      <c r="U8339" s="29">
        <v>5</v>
      </c>
      <c r="V8339" s="29" t="s">
        <v>82</v>
      </c>
      <c r="W8339" s="29">
        <v>720</v>
      </c>
      <c r="X8339" s="29">
        <v>1</v>
      </c>
      <c r="Y8339" t="s">
        <v>20</v>
      </c>
      <c r="Z8339" t="s">
        <v>55</v>
      </c>
      <c r="AA8339" t="s">
        <v>76</v>
      </c>
      <c r="AB8339">
        <v>0</v>
      </c>
      <c r="AC8339" s="69" t="s">
        <v>1525</v>
      </c>
      <c r="AD8339" s="69" t="s">
        <v>1525</v>
      </c>
    </row>
    <row r="8340" spans="1:30" ht="15" customHeight="1" x14ac:dyDescent="0.3">
      <c r="A8340" s="29">
        <v>74</v>
      </c>
      <c r="B8340" s="29" t="s">
        <v>35</v>
      </c>
      <c r="C8340" t="s">
        <v>1299</v>
      </c>
      <c r="D8340" s="34" t="s">
        <v>351</v>
      </c>
      <c r="E8340" s="29">
        <v>2001</v>
      </c>
      <c r="F8340" s="29" t="s">
        <v>1300</v>
      </c>
      <c r="G8340" s="29" t="s">
        <v>1300</v>
      </c>
      <c r="H8340" s="31" t="s">
        <v>1291</v>
      </c>
      <c r="I8340" s="39">
        <v>-2.3833332999999999</v>
      </c>
      <c r="J8340" s="40">
        <v>-44.4166666666666</v>
      </c>
      <c r="K8340" s="5" t="s">
        <v>109</v>
      </c>
      <c r="L8340" t="s">
        <v>1240</v>
      </c>
      <c r="M8340" t="s">
        <v>1357</v>
      </c>
      <c r="N8340" s="41" t="s">
        <v>1302</v>
      </c>
      <c r="O8340" s="12">
        <v>1992</v>
      </c>
      <c r="P8340" s="12">
        <v>9</v>
      </c>
      <c r="Q8340" s="12">
        <v>1993</v>
      </c>
      <c r="R8340" s="12">
        <v>8</v>
      </c>
      <c r="S8340" s="29">
        <v>12</v>
      </c>
      <c r="T8340" s="29">
        <v>24</v>
      </c>
      <c r="U8340" s="29">
        <v>5</v>
      </c>
      <c r="V8340" s="29" t="s">
        <v>82</v>
      </c>
      <c r="W8340" s="29">
        <v>720</v>
      </c>
      <c r="X8340" s="29">
        <v>1</v>
      </c>
      <c r="Y8340" t="s">
        <v>20</v>
      </c>
      <c r="Z8340" t="s">
        <v>55</v>
      </c>
      <c r="AA8340" t="s">
        <v>1117</v>
      </c>
      <c r="AB8340">
        <v>0</v>
      </c>
      <c r="AC8340" s="69" t="s">
        <v>1525</v>
      </c>
      <c r="AD8340" s="69" t="s">
        <v>1525</v>
      </c>
    </row>
    <row r="8341" spans="1:30" ht="15" customHeight="1" x14ac:dyDescent="0.3">
      <c r="A8341" s="29">
        <v>74</v>
      </c>
      <c r="B8341" s="29" t="s">
        <v>35</v>
      </c>
      <c r="C8341" t="s">
        <v>1299</v>
      </c>
      <c r="D8341" s="34" t="s">
        <v>351</v>
      </c>
      <c r="E8341" s="29">
        <v>2001</v>
      </c>
      <c r="F8341" s="29" t="s">
        <v>1300</v>
      </c>
      <c r="G8341" s="29" t="s">
        <v>1300</v>
      </c>
      <c r="H8341" s="31" t="s">
        <v>1291</v>
      </c>
      <c r="I8341" s="39">
        <v>-2.3833332999999999</v>
      </c>
      <c r="J8341" s="40">
        <v>-44.4166666666666</v>
      </c>
      <c r="K8341" s="5" t="s">
        <v>109</v>
      </c>
      <c r="L8341" t="s">
        <v>1240</v>
      </c>
      <c r="M8341" t="s">
        <v>1357</v>
      </c>
      <c r="N8341" s="41" t="s">
        <v>1302</v>
      </c>
      <c r="O8341" s="12">
        <v>1992</v>
      </c>
      <c r="P8341" s="12">
        <v>9</v>
      </c>
      <c r="Q8341" s="12">
        <v>1993</v>
      </c>
      <c r="R8341" s="12">
        <v>8</v>
      </c>
      <c r="S8341" s="29">
        <v>12</v>
      </c>
      <c r="T8341" s="29">
        <v>24</v>
      </c>
      <c r="U8341" s="29">
        <v>5</v>
      </c>
      <c r="V8341" s="29" t="s">
        <v>82</v>
      </c>
      <c r="W8341" s="29">
        <v>720</v>
      </c>
      <c r="X8341" s="29">
        <v>1</v>
      </c>
      <c r="Y8341" t="s">
        <v>20</v>
      </c>
      <c r="Z8341" t="s">
        <v>83</v>
      </c>
      <c r="AA8341" t="s">
        <v>84</v>
      </c>
      <c r="AB8341">
        <v>85</v>
      </c>
      <c r="AC8341" s="69" t="s">
        <v>1525</v>
      </c>
      <c r="AD8341" s="69" t="s">
        <v>1525</v>
      </c>
    </row>
    <row r="8342" spans="1:30" ht="15" customHeight="1" x14ac:dyDescent="0.3">
      <c r="A8342" s="29">
        <v>74</v>
      </c>
      <c r="B8342" s="29" t="s">
        <v>35</v>
      </c>
      <c r="C8342" t="s">
        <v>1299</v>
      </c>
      <c r="D8342" s="34" t="s">
        <v>351</v>
      </c>
      <c r="E8342" s="29">
        <v>2001</v>
      </c>
      <c r="F8342" s="29" t="s">
        <v>1300</v>
      </c>
      <c r="G8342" s="29" t="s">
        <v>1300</v>
      </c>
      <c r="H8342" s="31" t="s">
        <v>1291</v>
      </c>
      <c r="I8342" s="39">
        <v>-2.3833332999999999</v>
      </c>
      <c r="J8342" s="40">
        <v>-44.4166666666666</v>
      </c>
      <c r="K8342" s="5" t="s">
        <v>109</v>
      </c>
      <c r="L8342" t="s">
        <v>1240</v>
      </c>
      <c r="M8342" t="s">
        <v>1357</v>
      </c>
      <c r="N8342" s="41" t="s">
        <v>1302</v>
      </c>
      <c r="O8342" s="12">
        <v>1992</v>
      </c>
      <c r="P8342" s="12">
        <v>9</v>
      </c>
      <c r="Q8342" s="12">
        <v>1993</v>
      </c>
      <c r="R8342" s="12">
        <v>8</v>
      </c>
      <c r="S8342" s="29">
        <v>12</v>
      </c>
      <c r="T8342" s="29">
        <v>24</v>
      </c>
      <c r="U8342" s="29">
        <v>5</v>
      </c>
      <c r="V8342" s="29" t="s">
        <v>82</v>
      </c>
      <c r="W8342" s="29">
        <v>720</v>
      </c>
      <c r="X8342" s="29">
        <v>1</v>
      </c>
      <c r="Y8342" t="s">
        <v>20</v>
      </c>
      <c r="Z8342" t="s">
        <v>83</v>
      </c>
      <c r="AA8342" t="s">
        <v>911</v>
      </c>
      <c r="AB8342">
        <v>0</v>
      </c>
      <c r="AC8342" s="69" t="s">
        <v>1525</v>
      </c>
      <c r="AD8342" s="69" t="s">
        <v>1525</v>
      </c>
    </row>
    <row r="8343" spans="1:30" ht="15" customHeight="1" x14ac:dyDescent="0.3">
      <c r="A8343" s="29">
        <v>74</v>
      </c>
      <c r="B8343" s="29" t="s">
        <v>35</v>
      </c>
      <c r="C8343" t="s">
        <v>1299</v>
      </c>
      <c r="D8343" s="34" t="s">
        <v>351</v>
      </c>
      <c r="E8343" s="29">
        <v>2001</v>
      </c>
      <c r="F8343" s="29" t="s">
        <v>1300</v>
      </c>
      <c r="G8343" s="29" t="s">
        <v>1300</v>
      </c>
      <c r="H8343" s="31" t="s">
        <v>1291</v>
      </c>
      <c r="I8343" s="39">
        <v>-2.3833332999999999</v>
      </c>
      <c r="J8343" s="40">
        <v>-44.4166666666666</v>
      </c>
      <c r="K8343" s="5" t="s">
        <v>109</v>
      </c>
      <c r="L8343" t="s">
        <v>1240</v>
      </c>
      <c r="M8343" t="s">
        <v>1357</v>
      </c>
      <c r="N8343" s="41" t="s">
        <v>1302</v>
      </c>
      <c r="O8343" s="12">
        <v>1992</v>
      </c>
      <c r="P8343" s="12">
        <v>9</v>
      </c>
      <c r="Q8343" s="12">
        <v>1993</v>
      </c>
      <c r="R8343" s="12">
        <v>8</v>
      </c>
      <c r="S8343" s="29">
        <v>12</v>
      </c>
      <c r="T8343" s="29">
        <v>24</v>
      </c>
      <c r="U8343" s="29">
        <v>5</v>
      </c>
      <c r="V8343" s="29" t="s">
        <v>82</v>
      </c>
      <c r="W8343" s="29">
        <v>720</v>
      </c>
      <c r="X8343" s="29">
        <v>1</v>
      </c>
      <c r="Y8343" t="s">
        <v>20</v>
      </c>
      <c r="Z8343" t="s">
        <v>83</v>
      </c>
      <c r="AA8343" t="s">
        <v>87</v>
      </c>
      <c r="AB8343">
        <v>0</v>
      </c>
      <c r="AC8343" s="69" t="s">
        <v>1525</v>
      </c>
      <c r="AD8343" s="69" t="s">
        <v>1525</v>
      </c>
    </row>
    <row r="8344" spans="1:30" ht="15" customHeight="1" x14ac:dyDescent="0.3">
      <c r="A8344" s="29">
        <v>74</v>
      </c>
      <c r="B8344" s="29" t="s">
        <v>35</v>
      </c>
      <c r="C8344" t="s">
        <v>1299</v>
      </c>
      <c r="D8344" s="34" t="s">
        <v>351</v>
      </c>
      <c r="E8344" s="29">
        <v>2001</v>
      </c>
      <c r="F8344" s="29" t="s">
        <v>1300</v>
      </c>
      <c r="G8344" s="29" t="s">
        <v>1300</v>
      </c>
      <c r="H8344" s="31" t="s">
        <v>1291</v>
      </c>
      <c r="I8344" s="39">
        <v>-2.3833332999999999</v>
      </c>
      <c r="J8344" s="40">
        <v>-44.4166666666666</v>
      </c>
      <c r="K8344" s="5" t="s">
        <v>109</v>
      </c>
      <c r="L8344" t="s">
        <v>1240</v>
      </c>
      <c r="M8344" t="s">
        <v>1357</v>
      </c>
      <c r="N8344" s="41" t="s">
        <v>1302</v>
      </c>
      <c r="O8344" s="12">
        <v>1992</v>
      </c>
      <c r="P8344" s="12">
        <v>9</v>
      </c>
      <c r="Q8344" s="12">
        <v>1993</v>
      </c>
      <c r="R8344" s="12">
        <v>8</v>
      </c>
      <c r="S8344" s="29">
        <v>12</v>
      </c>
      <c r="T8344" s="29">
        <v>24</v>
      </c>
      <c r="U8344" s="29">
        <v>5</v>
      </c>
      <c r="V8344" s="29" t="s">
        <v>82</v>
      </c>
      <c r="W8344" s="29">
        <v>720</v>
      </c>
      <c r="X8344" s="29">
        <v>1</v>
      </c>
      <c r="Y8344" t="s">
        <v>20</v>
      </c>
      <c r="Z8344" t="s">
        <v>90</v>
      </c>
      <c r="AA8344" t="s">
        <v>91</v>
      </c>
      <c r="AB8344">
        <v>1</v>
      </c>
      <c r="AC8344" s="69" t="s">
        <v>1525</v>
      </c>
      <c r="AD8344" s="69" t="s">
        <v>1525</v>
      </c>
    </row>
    <row r="8345" spans="1:30" ht="15" customHeight="1" x14ac:dyDescent="0.3">
      <c r="A8345" s="29">
        <v>74</v>
      </c>
      <c r="B8345" s="29" t="s">
        <v>35</v>
      </c>
      <c r="C8345" t="s">
        <v>1299</v>
      </c>
      <c r="D8345" s="34" t="s">
        <v>351</v>
      </c>
      <c r="E8345" s="29">
        <v>2001</v>
      </c>
      <c r="F8345" s="29" t="s">
        <v>1300</v>
      </c>
      <c r="G8345" s="29" t="s">
        <v>1300</v>
      </c>
      <c r="H8345" s="31" t="s">
        <v>1291</v>
      </c>
      <c r="I8345" s="39">
        <v>-2.3833332999999999</v>
      </c>
      <c r="J8345" s="40">
        <v>-44.4166666666666</v>
      </c>
      <c r="K8345" s="5" t="s">
        <v>109</v>
      </c>
      <c r="L8345" t="s">
        <v>1240</v>
      </c>
      <c r="M8345" t="s">
        <v>1357</v>
      </c>
      <c r="N8345" s="41" t="s">
        <v>1302</v>
      </c>
      <c r="O8345" s="12">
        <v>1992</v>
      </c>
      <c r="P8345" s="12">
        <v>9</v>
      </c>
      <c r="Q8345" s="12">
        <v>1993</v>
      </c>
      <c r="R8345" s="12">
        <v>8</v>
      </c>
      <c r="S8345" s="29">
        <v>12</v>
      </c>
      <c r="T8345" s="29">
        <v>24</v>
      </c>
      <c r="U8345" s="29">
        <v>5</v>
      </c>
      <c r="V8345" s="29" t="s">
        <v>82</v>
      </c>
      <c r="W8345" s="29">
        <v>720</v>
      </c>
      <c r="X8345" s="29">
        <v>1</v>
      </c>
      <c r="Y8345" t="s">
        <v>468</v>
      </c>
      <c r="Z8345" t="s">
        <v>49</v>
      </c>
      <c r="AA8345" t="s">
        <v>490</v>
      </c>
      <c r="AB8345">
        <v>0</v>
      </c>
      <c r="AC8345" s="69" t="s">
        <v>1525</v>
      </c>
      <c r="AD8345" s="69" t="s">
        <v>1525</v>
      </c>
    </row>
    <row r="8346" spans="1:30" ht="15" customHeight="1" x14ac:dyDescent="0.3">
      <c r="A8346" s="29">
        <v>74</v>
      </c>
      <c r="B8346" s="29" t="s">
        <v>35</v>
      </c>
      <c r="C8346" t="s">
        <v>1299</v>
      </c>
      <c r="D8346" s="34" t="s">
        <v>351</v>
      </c>
      <c r="E8346" s="29">
        <v>2001</v>
      </c>
      <c r="F8346" s="29" t="s">
        <v>1300</v>
      </c>
      <c r="G8346" s="29" t="s">
        <v>1300</v>
      </c>
      <c r="H8346" s="31" t="s">
        <v>1291</v>
      </c>
      <c r="I8346" s="39">
        <v>-2.3833332999999999</v>
      </c>
      <c r="J8346" s="40">
        <v>-44.4166666666666</v>
      </c>
      <c r="K8346" s="5" t="s">
        <v>109</v>
      </c>
      <c r="L8346" t="s">
        <v>1240</v>
      </c>
      <c r="M8346" t="s">
        <v>1357</v>
      </c>
      <c r="N8346" s="41" t="s">
        <v>1302</v>
      </c>
      <c r="O8346" s="12">
        <v>1992</v>
      </c>
      <c r="P8346" s="12">
        <v>9</v>
      </c>
      <c r="Q8346" s="12">
        <v>1993</v>
      </c>
      <c r="R8346" s="12">
        <v>8</v>
      </c>
      <c r="S8346" s="29">
        <v>12</v>
      </c>
      <c r="T8346" s="29">
        <v>24</v>
      </c>
      <c r="U8346" s="29">
        <v>5</v>
      </c>
      <c r="V8346" s="29" t="s">
        <v>82</v>
      </c>
      <c r="W8346" s="29">
        <v>720</v>
      </c>
      <c r="X8346" s="29">
        <v>1</v>
      </c>
      <c r="Y8346" t="s">
        <v>468</v>
      </c>
      <c r="Z8346" t="s">
        <v>55</v>
      </c>
      <c r="AA8346" t="s">
        <v>890</v>
      </c>
      <c r="AB8346">
        <v>0</v>
      </c>
      <c r="AC8346" s="69" t="s">
        <v>1525</v>
      </c>
      <c r="AD8346" s="69" t="s">
        <v>1525</v>
      </c>
    </row>
    <row r="8347" spans="1:30" ht="15" customHeight="1" x14ac:dyDescent="0.3">
      <c r="A8347" s="29">
        <v>74</v>
      </c>
      <c r="B8347" s="29" t="s">
        <v>35</v>
      </c>
      <c r="C8347" t="s">
        <v>1299</v>
      </c>
      <c r="D8347" s="34" t="s">
        <v>351</v>
      </c>
      <c r="E8347" s="29">
        <v>2001</v>
      </c>
      <c r="F8347" s="29" t="s">
        <v>1300</v>
      </c>
      <c r="G8347" s="29" t="s">
        <v>1300</v>
      </c>
      <c r="H8347" s="31" t="s">
        <v>1291</v>
      </c>
      <c r="I8347" s="39">
        <v>-2.3833332999999999</v>
      </c>
      <c r="J8347" s="40">
        <v>-44.4166666666666</v>
      </c>
      <c r="K8347" s="5" t="s">
        <v>109</v>
      </c>
      <c r="L8347" t="s">
        <v>1240</v>
      </c>
      <c r="M8347" t="s">
        <v>1357</v>
      </c>
      <c r="N8347" s="41" t="s">
        <v>1302</v>
      </c>
      <c r="O8347" s="12">
        <v>1992</v>
      </c>
      <c r="P8347" s="12">
        <v>9</v>
      </c>
      <c r="Q8347" s="12">
        <v>1993</v>
      </c>
      <c r="R8347" s="12">
        <v>8</v>
      </c>
      <c r="S8347" s="29">
        <v>12</v>
      </c>
      <c r="T8347" s="29">
        <v>24</v>
      </c>
      <c r="U8347" s="29">
        <v>5</v>
      </c>
      <c r="V8347" s="29" t="s">
        <v>82</v>
      </c>
      <c r="W8347" s="29">
        <v>720</v>
      </c>
      <c r="X8347" s="29">
        <v>1</v>
      </c>
      <c r="Y8347" t="s">
        <v>468</v>
      </c>
      <c r="Z8347" t="s">
        <v>55</v>
      </c>
      <c r="AA8347" t="s">
        <v>503</v>
      </c>
      <c r="AB8347">
        <v>0</v>
      </c>
      <c r="AC8347" s="69" t="s">
        <v>1525</v>
      </c>
      <c r="AD8347" s="69" t="s">
        <v>1525</v>
      </c>
    </row>
    <row r="8348" spans="1:30" ht="15" customHeight="1" x14ac:dyDescent="0.3">
      <c r="A8348" s="29">
        <v>74</v>
      </c>
      <c r="B8348" s="29" t="s">
        <v>35</v>
      </c>
      <c r="C8348" t="s">
        <v>1299</v>
      </c>
      <c r="D8348" s="34" t="s">
        <v>351</v>
      </c>
      <c r="E8348" s="29">
        <v>2001</v>
      </c>
      <c r="F8348" s="29" t="s">
        <v>1300</v>
      </c>
      <c r="G8348" s="29" t="s">
        <v>1300</v>
      </c>
      <c r="H8348" s="31" t="s">
        <v>1291</v>
      </c>
      <c r="I8348" s="39">
        <v>-2.3833332999999999</v>
      </c>
      <c r="J8348" s="40">
        <v>-44.4166666666666</v>
      </c>
      <c r="K8348" s="5" t="s">
        <v>109</v>
      </c>
      <c r="L8348" t="s">
        <v>1240</v>
      </c>
      <c r="M8348" t="s">
        <v>1357</v>
      </c>
      <c r="N8348" s="41" t="s">
        <v>1302</v>
      </c>
      <c r="O8348" s="12">
        <v>1992</v>
      </c>
      <c r="P8348" s="12">
        <v>9</v>
      </c>
      <c r="Q8348" s="12">
        <v>1993</v>
      </c>
      <c r="R8348" s="12">
        <v>8</v>
      </c>
      <c r="S8348" s="29">
        <v>12</v>
      </c>
      <c r="T8348" s="29">
        <v>24</v>
      </c>
      <c r="U8348" s="29">
        <v>5</v>
      </c>
      <c r="V8348" s="29" t="s">
        <v>82</v>
      </c>
      <c r="W8348" s="29">
        <v>720</v>
      </c>
      <c r="X8348" s="29">
        <v>1</v>
      </c>
      <c r="Y8348" t="s">
        <v>468</v>
      </c>
      <c r="Z8348" t="s">
        <v>55</v>
      </c>
      <c r="AA8348" t="s">
        <v>56</v>
      </c>
      <c r="AB8348">
        <v>0</v>
      </c>
      <c r="AC8348" s="69" t="s">
        <v>1525</v>
      </c>
      <c r="AD8348" s="69" t="s">
        <v>1525</v>
      </c>
    </row>
    <row r="8349" spans="1:30" ht="15" customHeight="1" x14ac:dyDescent="0.3">
      <c r="A8349" s="29">
        <v>74</v>
      </c>
      <c r="B8349" s="29" t="s">
        <v>35</v>
      </c>
      <c r="C8349" t="s">
        <v>1299</v>
      </c>
      <c r="D8349" s="34" t="s">
        <v>351</v>
      </c>
      <c r="E8349" s="29">
        <v>2001</v>
      </c>
      <c r="F8349" s="29" t="s">
        <v>1300</v>
      </c>
      <c r="G8349" s="29" t="s">
        <v>1300</v>
      </c>
      <c r="H8349" s="31" t="s">
        <v>1291</v>
      </c>
      <c r="I8349" s="39">
        <v>-2.3833332999999999</v>
      </c>
      <c r="J8349" s="40">
        <v>-44.4166666666666</v>
      </c>
      <c r="K8349" s="5" t="s">
        <v>109</v>
      </c>
      <c r="L8349" t="s">
        <v>1240</v>
      </c>
      <c r="M8349" t="s">
        <v>1357</v>
      </c>
      <c r="N8349" s="41" t="s">
        <v>1302</v>
      </c>
      <c r="O8349" s="12">
        <v>1992</v>
      </c>
      <c r="P8349" s="12">
        <v>9</v>
      </c>
      <c r="Q8349" s="12">
        <v>1993</v>
      </c>
      <c r="R8349" s="12">
        <v>8</v>
      </c>
      <c r="S8349" s="29">
        <v>12</v>
      </c>
      <c r="T8349" s="29">
        <v>24</v>
      </c>
      <c r="U8349" s="29">
        <v>5</v>
      </c>
      <c r="V8349" s="29" t="s">
        <v>82</v>
      </c>
      <c r="W8349" s="29">
        <v>720</v>
      </c>
      <c r="X8349" s="29">
        <v>1</v>
      </c>
      <c r="Y8349" t="s">
        <v>468</v>
      </c>
      <c r="Z8349" t="s">
        <v>55</v>
      </c>
      <c r="AA8349" t="s">
        <v>62</v>
      </c>
      <c r="AB8349">
        <v>0</v>
      </c>
      <c r="AC8349" s="69" t="s">
        <v>1525</v>
      </c>
      <c r="AD8349" s="69" t="s">
        <v>1525</v>
      </c>
    </row>
    <row r="8350" spans="1:30" ht="15" customHeight="1" x14ac:dyDescent="0.3">
      <c r="A8350" s="29">
        <v>74</v>
      </c>
      <c r="B8350" s="29" t="s">
        <v>35</v>
      </c>
      <c r="C8350" t="s">
        <v>1299</v>
      </c>
      <c r="D8350" s="34" t="s">
        <v>351</v>
      </c>
      <c r="E8350" s="29">
        <v>2001</v>
      </c>
      <c r="F8350" s="29" t="s">
        <v>1300</v>
      </c>
      <c r="G8350" s="29" t="s">
        <v>1300</v>
      </c>
      <c r="H8350" s="31" t="s">
        <v>1291</v>
      </c>
      <c r="I8350" s="39">
        <v>-2.3833332999999999</v>
      </c>
      <c r="J8350" s="40">
        <v>-44.4166666666666</v>
      </c>
      <c r="K8350" s="5" t="s">
        <v>109</v>
      </c>
      <c r="L8350" t="s">
        <v>1240</v>
      </c>
      <c r="M8350" t="s">
        <v>1357</v>
      </c>
      <c r="N8350" s="41" t="s">
        <v>1302</v>
      </c>
      <c r="O8350" s="12">
        <v>1992</v>
      </c>
      <c r="P8350" s="12">
        <v>9</v>
      </c>
      <c r="Q8350" s="12">
        <v>1993</v>
      </c>
      <c r="R8350" s="12">
        <v>8</v>
      </c>
      <c r="S8350" s="29">
        <v>12</v>
      </c>
      <c r="T8350" s="29">
        <v>24</v>
      </c>
      <c r="U8350" s="29">
        <v>5</v>
      </c>
      <c r="V8350" s="29" t="s">
        <v>82</v>
      </c>
      <c r="W8350" s="29">
        <v>720</v>
      </c>
      <c r="X8350" s="29">
        <v>1</v>
      </c>
      <c r="Y8350" t="s">
        <v>468</v>
      </c>
      <c r="Z8350" t="s">
        <v>55</v>
      </c>
      <c r="AA8350" t="s">
        <v>113</v>
      </c>
      <c r="AB8350">
        <v>0</v>
      </c>
      <c r="AC8350" s="69" t="s">
        <v>1525</v>
      </c>
      <c r="AD8350" s="69" t="s">
        <v>1525</v>
      </c>
    </row>
    <row r="8351" spans="1:30" ht="15" customHeight="1" x14ac:dyDescent="0.3">
      <c r="A8351" s="29">
        <v>74</v>
      </c>
      <c r="B8351" s="29" t="s">
        <v>35</v>
      </c>
      <c r="C8351" t="s">
        <v>1299</v>
      </c>
      <c r="D8351" s="34" t="s">
        <v>351</v>
      </c>
      <c r="E8351" s="29">
        <v>2001</v>
      </c>
      <c r="F8351" s="29" t="s">
        <v>1300</v>
      </c>
      <c r="G8351" s="29" t="s">
        <v>1300</v>
      </c>
      <c r="H8351" s="31" t="s">
        <v>1291</v>
      </c>
      <c r="I8351" s="39">
        <v>-2.3833332999999999</v>
      </c>
      <c r="J8351" s="40">
        <v>-44.4166666666666</v>
      </c>
      <c r="K8351" s="5" t="s">
        <v>109</v>
      </c>
      <c r="L8351" t="s">
        <v>1240</v>
      </c>
      <c r="M8351" t="s">
        <v>1357</v>
      </c>
      <c r="N8351" s="41" t="s">
        <v>1302</v>
      </c>
      <c r="O8351" s="12">
        <v>1992</v>
      </c>
      <c r="P8351" s="12">
        <v>9</v>
      </c>
      <c r="Q8351" s="12">
        <v>1993</v>
      </c>
      <c r="R8351" s="12">
        <v>8</v>
      </c>
      <c r="S8351" s="29">
        <v>12</v>
      </c>
      <c r="T8351" s="29">
        <v>24</v>
      </c>
      <c r="U8351" s="29">
        <v>5</v>
      </c>
      <c r="V8351" s="29" t="s">
        <v>82</v>
      </c>
      <c r="W8351" s="29">
        <v>720</v>
      </c>
      <c r="X8351" s="29">
        <v>1</v>
      </c>
      <c r="Y8351" t="s">
        <v>468</v>
      </c>
      <c r="Z8351" t="s">
        <v>55</v>
      </c>
      <c r="AA8351" t="s">
        <v>655</v>
      </c>
      <c r="AB8351">
        <v>0</v>
      </c>
      <c r="AC8351" s="69" t="s">
        <v>1525</v>
      </c>
      <c r="AD8351" s="69" t="s">
        <v>1525</v>
      </c>
    </row>
    <row r="8352" spans="1:30" ht="15" customHeight="1" x14ac:dyDescent="0.3">
      <c r="A8352" s="29">
        <v>74</v>
      </c>
      <c r="B8352" s="29" t="s">
        <v>35</v>
      </c>
      <c r="C8352" t="s">
        <v>1299</v>
      </c>
      <c r="D8352" s="34" t="s">
        <v>351</v>
      </c>
      <c r="E8352" s="29">
        <v>2001</v>
      </c>
      <c r="F8352" s="29" t="s">
        <v>1300</v>
      </c>
      <c r="G8352" s="29" t="s">
        <v>1300</v>
      </c>
      <c r="H8352" s="31" t="s">
        <v>1291</v>
      </c>
      <c r="I8352" s="39">
        <v>-2.3833332999999999</v>
      </c>
      <c r="J8352" s="40">
        <v>-44.4166666666666</v>
      </c>
      <c r="K8352" s="5" t="s">
        <v>109</v>
      </c>
      <c r="L8352" t="s">
        <v>1240</v>
      </c>
      <c r="M8352" t="s">
        <v>1357</v>
      </c>
      <c r="N8352" s="41" t="s">
        <v>1302</v>
      </c>
      <c r="O8352" s="12">
        <v>1992</v>
      </c>
      <c r="P8352" s="12">
        <v>9</v>
      </c>
      <c r="Q8352" s="12">
        <v>1993</v>
      </c>
      <c r="R8352" s="12">
        <v>8</v>
      </c>
      <c r="S8352" s="29">
        <v>12</v>
      </c>
      <c r="T8352" s="29">
        <v>24</v>
      </c>
      <c r="U8352" s="29">
        <v>5</v>
      </c>
      <c r="V8352" s="29" t="s">
        <v>82</v>
      </c>
      <c r="W8352" s="29">
        <v>720</v>
      </c>
      <c r="X8352" s="29">
        <v>1</v>
      </c>
      <c r="Y8352" t="s">
        <v>468</v>
      </c>
      <c r="Z8352" t="s">
        <v>55</v>
      </c>
      <c r="AA8352" t="s">
        <v>899</v>
      </c>
      <c r="AB8352">
        <v>0</v>
      </c>
      <c r="AC8352" s="69" t="s">
        <v>1525</v>
      </c>
      <c r="AD8352" s="69" t="s">
        <v>1525</v>
      </c>
    </row>
    <row r="8353" spans="1:30" ht="15" customHeight="1" x14ac:dyDescent="0.3">
      <c r="A8353" s="29">
        <v>74</v>
      </c>
      <c r="B8353" s="29" t="s">
        <v>35</v>
      </c>
      <c r="C8353" t="s">
        <v>1299</v>
      </c>
      <c r="D8353" s="34" t="s">
        <v>351</v>
      </c>
      <c r="E8353" s="29">
        <v>2001</v>
      </c>
      <c r="F8353" s="29" t="s">
        <v>1300</v>
      </c>
      <c r="G8353" s="29" t="s">
        <v>1300</v>
      </c>
      <c r="H8353" s="31" t="s">
        <v>1291</v>
      </c>
      <c r="I8353" s="39">
        <v>-2.3833332999999999</v>
      </c>
      <c r="J8353" s="40">
        <v>-44.4166666666666</v>
      </c>
      <c r="K8353" s="5" t="s">
        <v>109</v>
      </c>
      <c r="L8353" t="s">
        <v>1240</v>
      </c>
      <c r="M8353" t="s">
        <v>1357</v>
      </c>
      <c r="N8353" s="41" t="s">
        <v>1302</v>
      </c>
      <c r="O8353" s="12">
        <v>1992</v>
      </c>
      <c r="P8353" s="12">
        <v>9</v>
      </c>
      <c r="Q8353" s="12">
        <v>1993</v>
      </c>
      <c r="R8353" s="12">
        <v>8</v>
      </c>
      <c r="S8353" s="29">
        <v>12</v>
      </c>
      <c r="T8353" s="29">
        <v>24</v>
      </c>
      <c r="U8353" s="29">
        <v>5</v>
      </c>
      <c r="V8353" s="29" t="s">
        <v>82</v>
      </c>
      <c r="W8353" s="29">
        <v>720</v>
      </c>
      <c r="X8353" s="29">
        <v>1</v>
      </c>
      <c r="Y8353" t="s">
        <v>468</v>
      </c>
      <c r="Z8353" t="s">
        <v>55</v>
      </c>
      <c r="AA8353" t="s">
        <v>1110</v>
      </c>
      <c r="AB8353">
        <v>0</v>
      </c>
      <c r="AC8353" s="69" t="s">
        <v>1525</v>
      </c>
      <c r="AD8353" s="69" t="s">
        <v>1525</v>
      </c>
    </row>
    <row r="8354" spans="1:30" ht="15" customHeight="1" x14ac:dyDescent="0.3">
      <c r="A8354" s="29">
        <v>74</v>
      </c>
      <c r="B8354" s="29" t="s">
        <v>35</v>
      </c>
      <c r="C8354" t="s">
        <v>1299</v>
      </c>
      <c r="D8354" s="34" t="s">
        <v>351</v>
      </c>
      <c r="E8354" s="29">
        <v>2001</v>
      </c>
      <c r="F8354" s="29" t="s">
        <v>1300</v>
      </c>
      <c r="G8354" s="29" t="s">
        <v>1300</v>
      </c>
      <c r="H8354" s="31" t="s">
        <v>1291</v>
      </c>
      <c r="I8354" s="39">
        <v>-2.3833332999999999</v>
      </c>
      <c r="J8354" s="40">
        <v>-44.4166666666666</v>
      </c>
      <c r="K8354" s="5" t="s">
        <v>109</v>
      </c>
      <c r="L8354" t="s">
        <v>1240</v>
      </c>
      <c r="M8354" t="s">
        <v>1357</v>
      </c>
      <c r="N8354" s="41" t="s">
        <v>1302</v>
      </c>
      <c r="O8354" s="12">
        <v>1992</v>
      </c>
      <c r="P8354" s="12">
        <v>9</v>
      </c>
      <c r="Q8354" s="12">
        <v>1993</v>
      </c>
      <c r="R8354" s="12">
        <v>8</v>
      </c>
      <c r="S8354" s="29">
        <v>12</v>
      </c>
      <c r="T8354" s="29">
        <v>24</v>
      </c>
      <c r="U8354" s="29">
        <v>5</v>
      </c>
      <c r="V8354" s="29" t="s">
        <v>82</v>
      </c>
      <c r="W8354" s="29">
        <v>720</v>
      </c>
      <c r="X8354" s="29">
        <v>1</v>
      </c>
      <c r="Y8354" t="s">
        <v>468</v>
      </c>
      <c r="Z8354" t="s">
        <v>55</v>
      </c>
      <c r="AA8354" t="s">
        <v>524</v>
      </c>
      <c r="AB8354">
        <v>0</v>
      </c>
      <c r="AC8354" s="69" t="s">
        <v>1525</v>
      </c>
      <c r="AD8354" s="69" t="s">
        <v>1525</v>
      </c>
    </row>
    <row r="8355" spans="1:30" ht="15" customHeight="1" x14ac:dyDescent="0.3">
      <c r="A8355" s="29">
        <v>74</v>
      </c>
      <c r="B8355" s="29" t="s">
        <v>35</v>
      </c>
      <c r="C8355" t="s">
        <v>1299</v>
      </c>
      <c r="D8355" s="34" t="s">
        <v>351</v>
      </c>
      <c r="E8355" s="29">
        <v>2001</v>
      </c>
      <c r="F8355" s="29" t="s">
        <v>1300</v>
      </c>
      <c r="G8355" s="29" t="s">
        <v>1300</v>
      </c>
      <c r="H8355" s="31" t="s">
        <v>1291</v>
      </c>
      <c r="I8355" s="39">
        <v>-2.3833332999999999</v>
      </c>
      <c r="J8355" s="40">
        <v>-44.4166666666666</v>
      </c>
      <c r="K8355" s="5" t="s">
        <v>109</v>
      </c>
      <c r="L8355" t="s">
        <v>1240</v>
      </c>
      <c r="M8355" t="s">
        <v>1357</v>
      </c>
      <c r="N8355" s="41" t="s">
        <v>1302</v>
      </c>
      <c r="O8355" s="12">
        <v>1992</v>
      </c>
      <c r="P8355" s="12">
        <v>9</v>
      </c>
      <c r="Q8355" s="12">
        <v>1993</v>
      </c>
      <c r="R8355" s="12">
        <v>8</v>
      </c>
      <c r="S8355" s="29">
        <v>12</v>
      </c>
      <c r="T8355" s="29">
        <v>24</v>
      </c>
      <c r="U8355" s="29">
        <v>5</v>
      </c>
      <c r="V8355" s="29" t="s">
        <v>82</v>
      </c>
      <c r="W8355" s="29">
        <v>720</v>
      </c>
      <c r="X8355" s="29">
        <v>1</v>
      </c>
      <c r="Y8355" t="s">
        <v>468</v>
      </c>
      <c r="Z8355" t="s">
        <v>55</v>
      </c>
      <c r="AA8355" t="s">
        <v>1107</v>
      </c>
      <c r="AB8355">
        <v>0</v>
      </c>
      <c r="AC8355" s="69" t="s">
        <v>1525</v>
      </c>
      <c r="AD8355" s="69" t="s">
        <v>1525</v>
      </c>
    </row>
    <row r="8356" spans="1:30" ht="15" customHeight="1" x14ac:dyDescent="0.3">
      <c r="A8356" s="29">
        <v>74</v>
      </c>
      <c r="B8356" s="29" t="s">
        <v>35</v>
      </c>
      <c r="C8356" t="s">
        <v>1299</v>
      </c>
      <c r="D8356" s="34" t="s">
        <v>351</v>
      </c>
      <c r="E8356" s="29">
        <v>2001</v>
      </c>
      <c r="F8356" s="29" t="s">
        <v>1300</v>
      </c>
      <c r="G8356" s="29" t="s">
        <v>1300</v>
      </c>
      <c r="H8356" s="31" t="s">
        <v>1291</v>
      </c>
      <c r="I8356" s="39">
        <v>-2.3833332999999999</v>
      </c>
      <c r="J8356" s="40">
        <v>-44.4166666666666</v>
      </c>
      <c r="K8356" s="5" t="s">
        <v>109</v>
      </c>
      <c r="L8356" t="s">
        <v>1240</v>
      </c>
      <c r="M8356" t="s">
        <v>1357</v>
      </c>
      <c r="N8356" s="41" t="s">
        <v>1302</v>
      </c>
      <c r="O8356" s="12">
        <v>1992</v>
      </c>
      <c r="P8356" s="12">
        <v>9</v>
      </c>
      <c r="Q8356" s="12">
        <v>1993</v>
      </c>
      <c r="R8356" s="12">
        <v>8</v>
      </c>
      <c r="S8356" s="29">
        <v>12</v>
      </c>
      <c r="T8356" s="29">
        <v>24</v>
      </c>
      <c r="U8356" s="29">
        <v>5</v>
      </c>
      <c r="V8356" s="29" t="s">
        <v>82</v>
      </c>
      <c r="W8356" s="29">
        <v>720</v>
      </c>
      <c r="X8356" s="29">
        <v>1</v>
      </c>
      <c r="Y8356" t="s">
        <v>468</v>
      </c>
      <c r="Z8356" t="s">
        <v>55</v>
      </c>
      <c r="AA8356" t="s">
        <v>1123</v>
      </c>
      <c r="AB8356">
        <v>0</v>
      </c>
      <c r="AC8356" s="69" t="s">
        <v>1525</v>
      </c>
      <c r="AD8356" s="69" t="s">
        <v>1525</v>
      </c>
    </row>
    <row r="8357" spans="1:30" ht="15" customHeight="1" x14ac:dyDescent="0.3">
      <c r="A8357" s="29">
        <v>74</v>
      </c>
      <c r="B8357" s="29" t="s">
        <v>35</v>
      </c>
      <c r="C8357" t="s">
        <v>1299</v>
      </c>
      <c r="D8357" s="34" t="s">
        <v>351</v>
      </c>
      <c r="E8357" s="29">
        <v>2001</v>
      </c>
      <c r="F8357" s="29" t="s">
        <v>1300</v>
      </c>
      <c r="G8357" s="29" t="s">
        <v>1300</v>
      </c>
      <c r="H8357" s="31" t="s">
        <v>1291</v>
      </c>
      <c r="I8357" s="39">
        <v>-2.3833332999999999</v>
      </c>
      <c r="J8357" s="40">
        <v>-44.4166666666666</v>
      </c>
      <c r="K8357" s="5" t="s">
        <v>109</v>
      </c>
      <c r="L8357" t="s">
        <v>1240</v>
      </c>
      <c r="M8357" t="s">
        <v>1357</v>
      </c>
      <c r="N8357" s="41" t="s">
        <v>1302</v>
      </c>
      <c r="O8357" s="12">
        <v>1992</v>
      </c>
      <c r="P8357" s="12">
        <v>9</v>
      </c>
      <c r="Q8357" s="12">
        <v>1993</v>
      </c>
      <c r="R8357" s="12">
        <v>8</v>
      </c>
      <c r="S8357" s="29">
        <v>12</v>
      </c>
      <c r="T8357" s="29">
        <v>24</v>
      </c>
      <c r="U8357" s="29">
        <v>5</v>
      </c>
      <c r="V8357" s="29" t="s">
        <v>82</v>
      </c>
      <c r="W8357" s="29">
        <v>720</v>
      </c>
      <c r="X8357" s="29">
        <v>1</v>
      </c>
      <c r="Y8357" t="s">
        <v>468</v>
      </c>
      <c r="Z8357" t="s">
        <v>55</v>
      </c>
      <c r="AA8357" t="s">
        <v>876</v>
      </c>
      <c r="AB8357">
        <v>0</v>
      </c>
      <c r="AC8357" s="69" t="s">
        <v>1525</v>
      </c>
      <c r="AD8357" s="69" t="s">
        <v>1525</v>
      </c>
    </row>
    <row r="8358" spans="1:30" ht="15" customHeight="1" x14ac:dyDescent="0.3">
      <c r="A8358" s="29">
        <v>74</v>
      </c>
      <c r="B8358" s="29" t="s">
        <v>35</v>
      </c>
      <c r="C8358" t="s">
        <v>1299</v>
      </c>
      <c r="D8358" s="34" t="s">
        <v>351</v>
      </c>
      <c r="E8358" s="29">
        <v>2001</v>
      </c>
      <c r="F8358" s="29" t="s">
        <v>1300</v>
      </c>
      <c r="G8358" s="29" t="s">
        <v>1300</v>
      </c>
      <c r="H8358" s="31" t="s">
        <v>1291</v>
      </c>
      <c r="I8358" s="39">
        <v>-2.3833332999999999</v>
      </c>
      <c r="J8358" s="40">
        <v>-44.4166666666666</v>
      </c>
      <c r="K8358" s="5" t="s">
        <v>109</v>
      </c>
      <c r="L8358" t="s">
        <v>1240</v>
      </c>
      <c r="M8358" t="s">
        <v>1357</v>
      </c>
      <c r="N8358" s="41" t="s">
        <v>1302</v>
      </c>
      <c r="O8358" s="12">
        <v>1992</v>
      </c>
      <c r="P8358" s="12">
        <v>9</v>
      </c>
      <c r="Q8358" s="12">
        <v>1993</v>
      </c>
      <c r="R8358" s="12">
        <v>8</v>
      </c>
      <c r="S8358" s="29">
        <v>12</v>
      </c>
      <c r="T8358" s="29">
        <v>24</v>
      </c>
      <c r="U8358" s="29">
        <v>5</v>
      </c>
      <c r="V8358" s="29" t="s">
        <v>82</v>
      </c>
      <c r="W8358" s="29">
        <v>720</v>
      </c>
      <c r="X8358" s="29">
        <v>1</v>
      </c>
      <c r="Y8358" t="s">
        <v>468</v>
      </c>
      <c r="Z8358" t="s">
        <v>55</v>
      </c>
      <c r="AA8358" t="s">
        <v>76</v>
      </c>
      <c r="AB8358">
        <v>0</v>
      </c>
      <c r="AC8358" s="69" t="s">
        <v>1525</v>
      </c>
      <c r="AD8358" s="69" t="s">
        <v>1525</v>
      </c>
    </row>
    <row r="8359" spans="1:30" ht="15" customHeight="1" x14ac:dyDescent="0.3">
      <c r="A8359" s="29">
        <v>74</v>
      </c>
      <c r="B8359" s="29" t="s">
        <v>35</v>
      </c>
      <c r="C8359" t="s">
        <v>1299</v>
      </c>
      <c r="D8359" s="34" t="s">
        <v>351</v>
      </c>
      <c r="E8359" s="29">
        <v>2001</v>
      </c>
      <c r="F8359" s="29" t="s">
        <v>1300</v>
      </c>
      <c r="G8359" s="29" t="s">
        <v>1300</v>
      </c>
      <c r="H8359" s="31" t="s">
        <v>1291</v>
      </c>
      <c r="I8359" s="39">
        <v>-2.3833332999999999</v>
      </c>
      <c r="J8359" s="40">
        <v>-44.4166666666666</v>
      </c>
      <c r="K8359" s="5" t="s">
        <v>109</v>
      </c>
      <c r="L8359" t="s">
        <v>1240</v>
      </c>
      <c r="M8359" t="s">
        <v>1357</v>
      </c>
      <c r="N8359" s="41" t="s">
        <v>1302</v>
      </c>
      <c r="O8359" s="12">
        <v>1992</v>
      </c>
      <c r="P8359" s="12">
        <v>9</v>
      </c>
      <c r="Q8359" s="12">
        <v>1993</v>
      </c>
      <c r="R8359" s="12">
        <v>8</v>
      </c>
      <c r="S8359" s="29">
        <v>12</v>
      </c>
      <c r="T8359" s="29">
        <v>24</v>
      </c>
      <c r="U8359" s="29">
        <v>5</v>
      </c>
      <c r="V8359" s="29" t="s">
        <v>82</v>
      </c>
      <c r="W8359" s="29">
        <v>720</v>
      </c>
      <c r="X8359" s="29">
        <v>1</v>
      </c>
      <c r="Y8359" t="s">
        <v>468</v>
      </c>
      <c r="Z8359" t="s">
        <v>55</v>
      </c>
      <c r="AA8359" t="s">
        <v>1117</v>
      </c>
      <c r="AB8359">
        <v>0</v>
      </c>
      <c r="AC8359" s="69" t="s">
        <v>1525</v>
      </c>
      <c r="AD8359" s="69" t="s">
        <v>1525</v>
      </c>
    </row>
    <row r="8360" spans="1:30" ht="15" customHeight="1" x14ac:dyDescent="0.3">
      <c r="A8360" s="29">
        <v>74</v>
      </c>
      <c r="B8360" s="29" t="s">
        <v>35</v>
      </c>
      <c r="C8360" t="s">
        <v>1299</v>
      </c>
      <c r="D8360" s="34" t="s">
        <v>351</v>
      </c>
      <c r="E8360" s="29">
        <v>2001</v>
      </c>
      <c r="F8360" s="29" t="s">
        <v>1300</v>
      </c>
      <c r="G8360" s="29" t="s">
        <v>1300</v>
      </c>
      <c r="H8360" s="31" t="s">
        <v>1291</v>
      </c>
      <c r="I8360" s="39">
        <v>-2.3833332999999999</v>
      </c>
      <c r="J8360" s="40">
        <v>-44.4166666666666</v>
      </c>
      <c r="K8360" s="5" t="s">
        <v>109</v>
      </c>
      <c r="L8360" t="s">
        <v>1240</v>
      </c>
      <c r="M8360" t="s">
        <v>1357</v>
      </c>
      <c r="N8360" s="41" t="s">
        <v>1302</v>
      </c>
      <c r="O8360" s="12">
        <v>1992</v>
      </c>
      <c r="P8360" s="12">
        <v>9</v>
      </c>
      <c r="Q8360" s="12">
        <v>1993</v>
      </c>
      <c r="R8360" s="12">
        <v>8</v>
      </c>
      <c r="S8360" s="29">
        <v>12</v>
      </c>
      <c r="T8360" s="29">
        <v>24</v>
      </c>
      <c r="U8360" s="29">
        <v>5</v>
      </c>
      <c r="V8360" s="29" t="s">
        <v>82</v>
      </c>
      <c r="W8360" s="29">
        <v>720</v>
      </c>
      <c r="X8360" s="29">
        <v>1</v>
      </c>
      <c r="Y8360" t="s">
        <v>468</v>
      </c>
      <c r="Z8360" t="s">
        <v>83</v>
      </c>
      <c r="AA8360" t="s">
        <v>84</v>
      </c>
      <c r="AB8360">
        <v>0</v>
      </c>
      <c r="AC8360" s="69" t="s">
        <v>1525</v>
      </c>
      <c r="AD8360" s="69" t="s">
        <v>1525</v>
      </c>
    </row>
    <row r="8361" spans="1:30" ht="15" customHeight="1" x14ac:dyDescent="0.3">
      <c r="A8361" s="29">
        <v>74</v>
      </c>
      <c r="B8361" s="29" t="s">
        <v>35</v>
      </c>
      <c r="C8361" t="s">
        <v>1299</v>
      </c>
      <c r="D8361" s="34" t="s">
        <v>351</v>
      </c>
      <c r="E8361" s="29">
        <v>2001</v>
      </c>
      <c r="F8361" s="29" t="s">
        <v>1300</v>
      </c>
      <c r="G8361" s="29" t="s">
        <v>1300</v>
      </c>
      <c r="H8361" s="31" t="s">
        <v>1291</v>
      </c>
      <c r="I8361" s="39">
        <v>-2.3833332999999999</v>
      </c>
      <c r="J8361" s="40">
        <v>-44.4166666666666</v>
      </c>
      <c r="K8361" s="5" t="s">
        <v>109</v>
      </c>
      <c r="L8361" t="s">
        <v>1240</v>
      </c>
      <c r="M8361" t="s">
        <v>1357</v>
      </c>
      <c r="N8361" s="41" t="s">
        <v>1302</v>
      </c>
      <c r="O8361" s="12">
        <v>1992</v>
      </c>
      <c r="P8361" s="12">
        <v>9</v>
      </c>
      <c r="Q8361" s="12">
        <v>1993</v>
      </c>
      <c r="R8361" s="12">
        <v>8</v>
      </c>
      <c r="S8361" s="29">
        <v>12</v>
      </c>
      <c r="T8361" s="29">
        <v>24</v>
      </c>
      <c r="U8361" s="29">
        <v>5</v>
      </c>
      <c r="V8361" s="29" t="s">
        <v>82</v>
      </c>
      <c r="W8361" s="29">
        <v>720</v>
      </c>
      <c r="X8361" s="29">
        <v>1</v>
      </c>
      <c r="Y8361" t="s">
        <v>468</v>
      </c>
      <c r="Z8361" t="s">
        <v>83</v>
      </c>
      <c r="AA8361" t="s">
        <v>911</v>
      </c>
      <c r="AB8361">
        <v>0</v>
      </c>
      <c r="AC8361" s="69" t="s">
        <v>1525</v>
      </c>
      <c r="AD8361" s="69" t="s">
        <v>1525</v>
      </c>
    </row>
    <row r="8362" spans="1:30" ht="15" customHeight="1" x14ac:dyDescent="0.3">
      <c r="A8362" s="29">
        <v>74</v>
      </c>
      <c r="B8362" s="29" t="s">
        <v>35</v>
      </c>
      <c r="C8362" t="s">
        <v>1299</v>
      </c>
      <c r="D8362" s="34" t="s">
        <v>351</v>
      </c>
      <c r="E8362" s="29">
        <v>2001</v>
      </c>
      <c r="F8362" s="29" t="s">
        <v>1300</v>
      </c>
      <c r="G8362" s="29" t="s">
        <v>1300</v>
      </c>
      <c r="H8362" s="31" t="s">
        <v>1291</v>
      </c>
      <c r="I8362" s="39">
        <v>-2.3833332999999999</v>
      </c>
      <c r="J8362" s="40">
        <v>-44.4166666666666</v>
      </c>
      <c r="K8362" s="5" t="s">
        <v>109</v>
      </c>
      <c r="L8362" t="s">
        <v>1240</v>
      </c>
      <c r="M8362" t="s">
        <v>1357</v>
      </c>
      <c r="N8362" s="41" t="s">
        <v>1302</v>
      </c>
      <c r="O8362" s="12">
        <v>1992</v>
      </c>
      <c r="P8362" s="12">
        <v>9</v>
      </c>
      <c r="Q8362" s="12">
        <v>1993</v>
      </c>
      <c r="R8362" s="12">
        <v>8</v>
      </c>
      <c r="S8362" s="29">
        <v>12</v>
      </c>
      <c r="T8362" s="29">
        <v>24</v>
      </c>
      <c r="U8362" s="29">
        <v>5</v>
      </c>
      <c r="V8362" s="29" t="s">
        <v>82</v>
      </c>
      <c r="W8362" s="29">
        <v>720</v>
      </c>
      <c r="X8362" s="29">
        <v>1</v>
      </c>
      <c r="Y8362" t="s">
        <v>468</v>
      </c>
      <c r="Z8362" t="s">
        <v>83</v>
      </c>
      <c r="AA8362" t="s">
        <v>87</v>
      </c>
      <c r="AB8362">
        <v>0</v>
      </c>
      <c r="AC8362" s="69" t="s">
        <v>1525</v>
      </c>
      <c r="AD8362" s="69" t="s">
        <v>1525</v>
      </c>
    </row>
    <row r="8363" spans="1:30" ht="15" customHeight="1" x14ac:dyDescent="0.3">
      <c r="A8363" s="29">
        <v>74</v>
      </c>
      <c r="B8363" s="29" t="s">
        <v>35</v>
      </c>
      <c r="C8363" t="s">
        <v>1299</v>
      </c>
      <c r="D8363" s="34" t="s">
        <v>351</v>
      </c>
      <c r="E8363" s="29">
        <v>2001</v>
      </c>
      <c r="F8363" s="29" t="s">
        <v>1300</v>
      </c>
      <c r="G8363" s="29" t="s">
        <v>1300</v>
      </c>
      <c r="H8363" s="31" t="s">
        <v>1291</v>
      </c>
      <c r="I8363" s="39">
        <v>-2.3833332999999999</v>
      </c>
      <c r="J8363" s="40">
        <v>-44.4166666666666</v>
      </c>
      <c r="K8363" s="5" t="s">
        <v>109</v>
      </c>
      <c r="L8363" t="s">
        <v>1240</v>
      </c>
      <c r="M8363" t="s">
        <v>1357</v>
      </c>
      <c r="N8363" s="41" t="s">
        <v>1302</v>
      </c>
      <c r="O8363" s="12">
        <v>1992</v>
      </c>
      <c r="P8363" s="12">
        <v>9</v>
      </c>
      <c r="Q8363" s="12">
        <v>1993</v>
      </c>
      <c r="R8363" s="12">
        <v>8</v>
      </c>
      <c r="S8363" s="29">
        <v>12</v>
      </c>
      <c r="T8363" s="29">
        <v>24</v>
      </c>
      <c r="U8363" s="29">
        <v>5</v>
      </c>
      <c r="V8363" s="29" t="s">
        <v>82</v>
      </c>
      <c r="W8363" s="29">
        <v>720</v>
      </c>
      <c r="X8363" s="29">
        <v>1</v>
      </c>
      <c r="Y8363" t="s">
        <v>468</v>
      </c>
      <c r="Z8363" t="s">
        <v>90</v>
      </c>
      <c r="AA8363" t="s">
        <v>91</v>
      </c>
      <c r="AB8363">
        <v>1</v>
      </c>
      <c r="AC8363" s="69" t="s">
        <v>1525</v>
      </c>
      <c r="AD8363" s="69" t="s">
        <v>1525</v>
      </c>
    </row>
    <row r="8364" spans="1:30" ht="15" customHeight="1" x14ac:dyDescent="0.3">
      <c r="A8364" s="29">
        <v>75</v>
      </c>
      <c r="B8364" s="29" t="s">
        <v>35</v>
      </c>
      <c r="C8364" t="s">
        <v>1359</v>
      </c>
      <c r="D8364" s="34" t="s">
        <v>1360</v>
      </c>
      <c r="E8364" s="29">
        <v>2008</v>
      </c>
      <c r="F8364" s="29" t="s">
        <v>1361</v>
      </c>
      <c r="G8364" s="29" t="s">
        <v>1362</v>
      </c>
      <c r="H8364" s="31" t="s">
        <v>1301</v>
      </c>
      <c r="I8364" s="55">
        <v>2.8208478000000001</v>
      </c>
      <c r="J8364">
        <v>-60.671958199999999</v>
      </c>
      <c r="K8364" t="s">
        <v>109</v>
      </c>
      <c r="L8364" t="s">
        <v>120</v>
      </c>
      <c r="M8364" t="s">
        <v>1363</v>
      </c>
      <c r="N8364" s="41" t="s">
        <v>109</v>
      </c>
      <c r="O8364" s="56" t="s">
        <v>109</v>
      </c>
      <c r="P8364" s="56" t="s">
        <v>109</v>
      </c>
      <c r="Q8364" s="56" t="s">
        <v>109</v>
      </c>
      <c r="R8364" s="56" t="s">
        <v>109</v>
      </c>
      <c r="S8364" s="29">
        <v>0.2</v>
      </c>
      <c r="T8364" s="29">
        <v>6</v>
      </c>
      <c r="U8364" s="29">
        <v>2</v>
      </c>
      <c r="V8364" s="29" t="s">
        <v>33</v>
      </c>
      <c r="W8364" s="29">
        <v>360</v>
      </c>
      <c r="X8364" s="29">
        <v>1</v>
      </c>
      <c r="Y8364" t="s">
        <v>48</v>
      </c>
      <c r="Z8364" t="s">
        <v>55</v>
      </c>
      <c r="AA8364" t="s">
        <v>1080</v>
      </c>
      <c r="AB8364">
        <v>0</v>
      </c>
      <c r="AC8364" s="29" t="s">
        <v>1526</v>
      </c>
      <c r="AD8364" s="29" t="s">
        <v>1526</v>
      </c>
    </row>
    <row r="8365" spans="1:30" ht="15" customHeight="1" x14ac:dyDescent="0.3">
      <c r="A8365" s="29">
        <v>75</v>
      </c>
      <c r="B8365" s="29" t="s">
        <v>35</v>
      </c>
      <c r="C8365" t="s">
        <v>1359</v>
      </c>
      <c r="D8365" s="34" t="s">
        <v>1360</v>
      </c>
      <c r="E8365" s="29">
        <v>2008</v>
      </c>
      <c r="F8365" s="29" t="s">
        <v>1361</v>
      </c>
      <c r="G8365" s="29" t="s">
        <v>1362</v>
      </c>
      <c r="H8365" s="31" t="s">
        <v>1301</v>
      </c>
      <c r="I8365" s="55">
        <v>2.8208478000000001</v>
      </c>
      <c r="J8365">
        <v>-60.671958199999999</v>
      </c>
      <c r="K8365" t="s">
        <v>109</v>
      </c>
      <c r="L8365" t="s">
        <v>120</v>
      </c>
      <c r="M8365" t="s">
        <v>1363</v>
      </c>
      <c r="N8365" s="41" t="s">
        <v>109</v>
      </c>
      <c r="O8365" s="56" t="s">
        <v>109</v>
      </c>
      <c r="P8365" s="56" t="s">
        <v>109</v>
      </c>
      <c r="Q8365" s="56" t="s">
        <v>109</v>
      </c>
      <c r="R8365" s="56" t="s">
        <v>109</v>
      </c>
      <c r="S8365" s="29">
        <v>0.2</v>
      </c>
      <c r="T8365" s="29">
        <v>6</v>
      </c>
      <c r="U8365" s="29">
        <v>2</v>
      </c>
      <c r="V8365" s="29" t="s">
        <v>33</v>
      </c>
      <c r="W8365" s="29">
        <v>360</v>
      </c>
      <c r="X8365" s="29">
        <v>1</v>
      </c>
      <c r="Y8365" t="s">
        <v>48</v>
      </c>
      <c r="Z8365" t="s">
        <v>55</v>
      </c>
      <c r="AA8365" t="s">
        <v>859</v>
      </c>
      <c r="AB8365">
        <v>0</v>
      </c>
      <c r="AC8365" s="29" t="s">
        <v>1526</v>
      </c>
      <c r="AD8365" s="29" t="s">
        <v>1526</v>
      </c>
    </row>
    <row r="8366" spans="1:30" ht="15" customHeight="1" x14ac:dyDescent="0.3">
      <c r="A8366" s="29">
        <v>75</v>
      </c>
      <c r="B8366" s="29" t="s">
        <v>35</v>
      </c>
      <c r="C8366" t="s">
        <v>1359</v>
      </c>
      <c r="D8366" s="34" t="s">
        <v>1360</v>
      </c>
      <c r="E8366" s="29">
        <v>2008</v>
      </c>
      <c r="F8366" s="29" t="s">
        <v>1361</v>
      </c>
      <c r="G8366" s="29" t="s">
        <v>1362</v>
      </c>
      <c r="H8366" s="31" t="s">
        <v>1301</v>
      </c>
      <c r="I8366" s="55">
        <v>2.8208478000000001</v>
      </c>
      <c r="J8366">
        <v>-60.671958199999999</v>
      </c>
      <c r="K8366" t="s">
        <v>109</v>
      </c>
      <c r="L8366" t="s">
        <v>120</v>
      </c>
      <c r="M8366" t="s">
        <v>1363</v>
      </c>
      <c r="N8366" s="41" t="s">
        <v>109</v>
      </c>
      <c r="O8366" s="56" t="s">
        <v>109</v>
      </c>
      <c r="P8366" s="56" t="s">
        <v>109</v>
      </c>
      <c r="Q8366" s="56" t="s">
        <v>109</v>
      </c>
      <c r="R8366" s="56" t="s">
        <v>109</v>
      </c>
      <c r="S8366" s="29">
        <v>0.2</v>
      </c>
      <c r="T8366" s="29">
        <v>6</v>
      </c>
      <c r="U8366" s="29">
        <v>2</v>
      </c>
      <c r="V8366" s="29" t="s">
        <v>33</v>
      </c>
      <c r="W8366" s="29">
        <v>360</v>
      </c>
      <c r="X8366" s="29">
        <v>1</v>
      </c>
      <c r="Y8366" t="s">
        <v>48</v>
      </c>
      <c r="Z8366" t="s">
        <v>55</v>
      </c>
      <c r="AA8366" t="s">
        <v>890</v>
      </c>
      <c r="AB8366">
        <v>0</v>
      </c>
      <c r="AC8366" s="29" t="s">
        <v>1526</v>
      </c>
      <c r="AD8366" s="29" t="s">
        <v>1526</v>
      </c>
    </row>
    <row r="8367" spans="1:30" ht="15" customHeight="1" x14ac:dyDescent="0.3">
      <c r="A8367" s="29">
        <v>75</v>
      </c>
      <c r="B8367" s="29" t="s">
        <v>35</v>
      </c>
      <c r="C8367" t="s">
        <v>1359</v>
      </c>
      <c r="D8367" s="34" t="s">
        <v>1360</v>
      </c>
      <c r="E8367" s="29">
        <v>2008</v>
      </c>
      <c r="F8367" s="29" t="s">
        <v>1361</v>
      </c>
      <c r="G8367" s="29" t="s">
        <v>1362</v>
      </c>
      <c r="H8367" s="31" t="s">
        <v>1301</v>
      </c>
      <c r="I8367" s="55">
        <v>2.8208478000000001</v>
      </c>
      <c r="J8367">
        <v>-60.671958199999999</v>
      </c>
      <c r="K8367" t="s">
        <v>109</v>
      </c>
      <c r="L8367" t="s">
        <v>120</v>
      </c>
      <c r="M8367" t="s">
        <v>1363</v>
      </c>
      <c r="N8367" s="41" t="s">
        <v>109</v>
      </c>
      <c r="O8367" s="56" t="s">
        <v>109</v>
      </c>
      <c r="P8367" s="56" t="s">
        <v>109</v>
      </c>
      <c r="Q8367" s="56" t="s">
        <v>109</v>
      </c>
      <c r="R8367" s="56" t="s">
        <v>109</v>
      </c>
      <c r="S8367" s="29">
        <v>0.2</v>
      </c>
      <c r="T8367" s="29">
        <v>6</v>
      </c>
      <c r="U8367" s="29">
        <v>2</v>
      </c>
      <c r="V8367" s="29" t="s">
        <v>33</v>
      </c>
      <c r="W8367" s="29">
        <v>360</v>
      </c>
      <c r="X8367" s="29">
        <v>1</v>
      </c>
      <c r="Y8367" t="s">
        <v>48</v>
      </c>
      <c r="Z8367" t="s">
        <v>55</v>
      </c>
      <c r="AA8367" t="s">
        <v>1106</v>
      </c>
      <c r="AB8367">
        <v>0</v>
      </c>
      <c r="AC8367" s="29" t="s">
        <v>1526</v>
      </c>
      <c r="AD8367" s="29" t="s">
        <v>1526</v>
      </c>
    </row>
    <row r="8368" spans="1:30" ht="15" customHeight="1" x14ac:dyDescent="0.3">
      <c r="A8368" s="29">
        <v>75</v>
      </c>
      <c r="B8368" s="29" t="s">
        <v>35</v>
      </c>
      <c r="C8368" t="s">
        <v>1359</v>
      </c>
      <c r="D8368" s="34" t="s">
        <v>1360</v>
      </c>
      <c r="E8368" s="29">
        <v>2008</v>
      </c>
      <c r="F8368" s="29" t="s">
        <v>1361</v>
      </c>
      <c r="G8368" s="29" t="s">
        <v>1362</v>
      </c>
      <c r="H8368" s="31" t="s">
        <v>1301</v>
      </c>
      <c r="I8368" s="55">
        <v>2.8208478000000001</v>
      </c>
      <c r="J8368">
        <v>-60.671958199999999</v>
      </c>
      <c r="K8368" t="s">
        <v>109</v>
      </c>
      <c r="L8368" t="s">
        <v>120</v>
      </c>
      <c r="M8368" t="s">
        <v>1363</v>
      </c>
      <c r="N8368" s="41" t="s">
        <v>109</v>
      </c>
      <c r="O8368" s="56" t="s">
        <v>109</v>
      </c>
      <c r="P8368" s="56" t="s">
        <v>109</v>
      </c>
      <c r="Q8368" s="56" t="s">
        <v>109</v>
      </c>
      <c r="R8368" s="56" t="s">
        <v>109</v>
      </c>
      <c r="S8368" s="29">
        <v>0.2</v>
      </c>
      <c r="T8368" s="29">
        <v>6</v>
      </c>
      <c r="U8368" s="29">
        <v>2</v>
      </c>
      <c r="V8368" s="29" t="s">
        <v>33</v>
      </c>
      <c r="W8368" s="29">
        <v>360</v>
      </c>
      <c r="X8368" s="29">
        <v>1</v>
      </c>
      <c r="Y8368" t="s">
        <v>48</v>
      </c>
      <c r="Z8368" t="s">
        <v>55</v>
      </c>
      <c r="AA8368" t="s">
        <v>861</v>
      </c>
      <c r="AB8368">
        <v>0</v>
      </c>
      <c r="AC8368" s="29" t="s">
        <v>1526</v>
      </c>
      <c r="AD8368" s="29" t="s">
        <v>1526</v>
      </c>
    </row>
    <row r="8369" spans="1:30" ht="15" customHeight="1" x14ac:dyDescent="0.3">
      <c r="A8369" s="29">
        <v>75</v>
      </c>
      <c r="B8369" s="29" t="s">
        <v>35</v>
      </c>
      <c r="C8369" t="s">
        <v>1359</v>
      </c>
      <c r="D8369" s="34" t="s">
        <v>1360</v>
      </c>
      <c r="E8369" s="29">
        <v>2008</v>
      </c>
      <c r="F8369" s="29" t="s">
        <v>1361</v>
      </c>
      <c r="G8369" s="29" t="s">
        <v>1362</v>
      </c>
      <c r="H8369" s="31" t="s">
        <v>1301</v>
      </c>
      <c r="I8369" s="55">
        <v>2.8208478000000001</v>
      </c>
      <c r="J8369">
        <v>-60.671958199999999</v>
      </c>
      <c r="K8369" t="s">
        <v>109</v>
      </c>
      <c r="L8369" t="s">
        <v>120</v>
      </c>
      <c r="M8369" t="s">
        <v>1363</v>
      </c>
      <c r="N8369" s="41" t="s">
        <v>109</v>
      </c>
      <c r="O8369" s="56" t="s">
        <v>109</v>
      </c>
      <c r="P8369" s="56" t="s">
        <v>109</v>
      </c>
      <c r="Q8369" s="56" t="s">
        <v>109</v>
      </c>
      <c r="R8369" s="56" t="s">
        <v>109</v>
      </c>
      <c r="S8369" s="29">
        <v>0.2</v>
      </c>
      <c r="T8369" s="29">
        <v>6</v>
      </c>
      <c r="U8369" s="29">
        <v>2</v>
      </c>
      <c r="V8369" s="29" t="s">
        <v>33</v>
      </c>
      <c r="W8369" s="29">
        <v>360</v>
      </c>
      <c r="X8369" s="29">
        <v>1</v>
      </c>
      <c r="Y8369" t="s">
        <v>48</v>
      </c>
      <c r="Z8369" t="s">
        <v>55</v>
      </c>
      <c r="AA8369" t="s">
        <v>895</v>
      </c>
      <c r="AB8369">
        <v>0</v>
      </c>
      <c r="AC8369" s="29" t="s">
        <v>1526</v>
      </c>
      <c r="AD8369" s="29" t="s">
        <v>1526</v>
      </c>
    </row>
    <row r="8370" spans="1:30" ht="15" customHeight="1" x14ac:dyDescent="0.3">
      <c r="A8370" s="29">
        <v>75</v>
      </c>
      <c r="B8370" s="29" t="s">
        <v>35</v>
      </c>
      <c r="C8370" t="s">
        <v>1359</v>
      </c>
      <c r="D8370" s="34" t="s">
        <v>1360</v>
      </c>
      <c r="E8370" s="29">
        <v>2008</v>
      </c>
      <c r="F8370" s="29" t="s">
        <v>1361</v>
      </c>
      <c r="G8370" s="29" t="s">
        <v>1362</v>
      </c>
      <c r="H8370" s="31" t="s">
        <v>1301</v>
      </c>
      <c r="I8370" s="55">
        <v>2.8208478000000001</v>
      </c>
      <c r="J8370">
        <v>-60.671958199999999</v>
      </c>
      <c r="K8370" t="s">
        <v>109</v>
      </c>
      <c r="L8370" t="s">
        <v>120</v>
      </c>
      <c r="M8370" t="s">
        <v>1363</v>
      </c>
      <c r="N8370" s="41" t="s">
        <v>109</v>
      </c>
      <c r="O8370" s="56" t="s">
        <v>109</v>
      </c>
      <c r="P8370" s="56" t="s">
        <v>109</v>
      </c>
      <c r="Q8370" s="56" t="s">
        <v>109</v>
      </c>
      <c r="R8370" s="56" t="s">
        <v>109</v>
      </c>
      <c r="S8370" s="29">
        <v>0.2</v>
      </c>
      <c r="T8370" s="29">
        <v>6</v>
      </c>
      <c r="U8370" s="29">
        <v>2</v>
      </c>
      <c r="V8370" s="29" t="s">
        <v>33</v>
      </c>
      <c r="W8370" s="29">
        <v>360</v>
      </c>
      <c r="X8370" s="29">
        <v>1</v>
      </c>
      <c r="Y8370" t="s">
        <v>48</v>
      </c>
      <c r="Z8370" t="s">
        <v>55</v>
      </c>
      <c r="AA8370" t="s">
        <v>59</v>
      </c>
      <c r="AB8370">
        <v>0</v>
      </c>
      <c r="AC8370" s="29" t="s">
        <v>1526</v>
      </c>
      <c r="AD8370" s="29" t="s">
        <v>1526</v>
      </c>
    </row>
    <row r="8371" spans="1:30" ht="15" customHeight="1" x14ac:dyDescent="0.3">
      <c r="A8371" s="29">
        <v>75</v>
      </c>
      <c r="B8371" s="29" t="s">
        <v>35</v>
      </c>
      <c r="C8371" t="s">
        <v>1359</v>
      </c>
      <c r="D8371" s="34" t="s">
        <v>1360</v>
      </c>
      <c r="E8371" s="29">
        <v>2008</v>
      </c>
      <c r="F8371" s="29" t="s">
        <v>1361</v>
      </c>
      <c r="G8371" s="29" t="s">
        <v>1362</v>
      </c>
      <c r="H8371" s="31" t="s">
        <v>1301</v>
      </c>
      <c r="I8371" s="55">
        <v>2.8208478000000001</v>
      </c>
      <c r="J8371">
        <v>-60.671958199999999</v>
      </c>
      <c r="K8371" t="s">
        <v>109</v>
      </c>
      <c r="L8371" t="s">
        <v>120</v>
      </c>
      <c r="M8371" t="s">
        <v>1363</v>
      </c>
      <c r="N8371" s="41" t="s">
        <v>109</v>
      </c>
      <c r="O8371" s="56" t="s">
        <v>109</v>
      </c>
      <c r="P8371" s="56" t="s">
        <v>109</v>
      </c>
      <c r="Q8371" s="56" t="s">
        <v>109</v>
      </c>
      <c r="R8371" s="56" t="s">
        <v>109</v>
      </c>
      <c r="S8371" s="29">
        <v>0.2</v>
      </c>
      <c r="T8371" s="29">
        <v>6</v>
      </c>
      <c r="U8371" s="29">
        <v>2</v>
      </c>
      <c r="V8371" s="29" t="s">
        <v>33</v>
      </c>
      <c r="W8371" s="29">
        <v>360</v>
      </c>
      <c r="X8371" s="29">
        <v>1</v>
      </c>
      <c r="Y8371" t="s">
        <v>48</v>
      </c>
      <c r="Z8371" t="s">
        <v>55</v>
      </c>
      <c r="AA8371" t="s">
        <v>113</v>
      </c>
      <c r="AB8371">
        <v>0</v>
      </c>
      <c r="AC8371" s="29" t="s">
        <v>1526</v>
      </c>
      <c r="AD8371" s="29" t="s">
        <v>1526</v>
      </c>
    </row>
    <row r="8372" spans="1:30" ht="15" customHeight="1" x14ac:dyDescent="0.3">
      <c r="A8372" s="29">
        <v>75</v>
      </c>
      <c r="B8372" s="29" t="s">
        <v>35</v>
      </c>
      <c r="C8372" t="s">
        <v>1359</v>
      </c>
      <c r="D8372" s="34" t="s">
        <v>1360</v>
      </c>
      <c r="E8372" s="29">
        <v>2008</v>
      </c>
      <c r="F8372" s="29" t="s">
        <v>1361</v>
      </c>
      <c r="G8372" s="29" t="s">
        <v>1362</v>
      </c>
      <c r="H8372" s="31" t="s">
        <v>1301</v>
      </c>
      <c r="I8372" s="55">
        <v>2.8208478000000001</v>
      </c>
      <c r="J8372">
        <v>-60.671958199999999</v>
      </c>
      <c r="K8372" t="s">
        <v>109</v>
      </c>
      <c r="L8372" t="s">
        <v>120</v>
      </c>
      <c r="M8372" t="s">
        <v>1363</v>
      </c>
      <c r="N8372" s="41" t="s">
        <v>109</v>
      </c>
      <c r="O8372" s="56" t="s">
        <v>109</v>
      </c>
      <c r="P8372" s="56" t="s">
        <v>109</v>
      </c>
      <c r="Q8372" s="56" t="s">
        <v>109</v>
      </c>
      <c r="R8372" s="56" t="s">
        <v>109</v>
      </c>
      <c r="S8372" s="29">
        <v>0.2</v>
      </c>
      <c r="T8372" s="29">
        <v>6</v>
      </c>
      <c r="U8372" s="29">
        <v>2</v>
      </c>
      <c r="V8372" s="29" t="s">
        <v>33</v>
      </c>
      <c r="W8372" s="29">
        <v>360</v>
      </c>
      <c r="X8372" s="29">
        <v>1</v>
      </c>
      <c r="Y8372" t="s">
        <v>48</v>
      </c>
      <c r="Z8372" t="s">
        <v>55</v>
      </c>
      <c r="AA8372" t="s">
        <v>655</v>
      </c>
      <c r="AB8372">
        <v>0</v>
      </c>
      <c r="AC8372" s="29" t="s">
        <v>1526</v>
      </c>
      <c r="AD8372" s="29" t="s">
        <v>1526</v>
      </c>
    </row>
    <row r="8373" spans="1:30" ht="15" customHeight="1" x14ac:dyDescent="0.3">
      <c r="A8373" s="29">
        <v>75</v>
      </c>
      <c r="B8373" s="29" t="s">
        <v>35</v>
      </c>
      <c r="C8373" t="s">
        <v>1359</v>
      </c>
      <c r="D8373" s="34" t="s">
        <v>1360</v>
      </c>
      <c r="E8373" s="29">
        <v>2008</v>
      </c>
      <c r="F8373" s="29" t="s">
        <v>1361</v>
      </c>
      <c r="G8373" s="29" t="s">
        <v>1362</v>
      </c>
      <c r="H8373" s="31" t="s">
        <v>1301</v>
      </c>
      <c r="I8373" s="55">
        <v>2.8208478000000001</v>
      </c>
      <c r="J8373">
        <v>-60.671958199999999</v>
      </c>
      <c r="K8373" t="s">
        <v>109</v>
      </c>
      <c r="L8373" t="s">
        <v>120</v>
      </c>
      <c r="M8373" t="s">
        <v>1363</v>
      </c>
      <c r="N8373" s="41" t="s">
        <v>109</v>
      </c>
      <c r="O8373" s="56" t="s">
        <v>109</v>
      </c>
      <c r="P8373" s="56" t="s">
        <v>109</v>
      </c>
      <c r="Q8373" s="56" t="s">
        <v>109</v>
      </c>
      <c r="R8373" s="56" t="s">
        <v>109</v>
      </c>
      <c r="S8373" s="29">
        <v>0.2</v>
      </c>
      <c r="T8373" s="29">
        <v>6</v>
      </c>
      <c r="U8373" s="29">
        <v>2</v>
      </c>
      <c r="V8373" s="29" t="s">
        <v>33</v>
      </c>
      <c r="W8373" s="29">
        <v>360</v>
      </c>
      <c r="X8373" s="29">
        <v>1</v>
      </c>
      <c r="Y8373" t="s">
        <v>48</v>
      </c>
      <c r="Z8373" t="s">
        <v>55</v>
      </c>
      <c r="AA8373" t="s">
        <v>379</v>
      </c>
      <c r="AB8373">
        <v>0</v>
      </c>
      <c r="AC8373" s="29" t="s">
        <v>1526</v>
      </c>
      <c r="AD8373" s="29" t="s">
        <v>1526</v>
      </c>
    </row>
    <row r="8374" spans="1:30" ht="15" customHeight="1" x14ac:dyDescent="0.3">
      <c r="A8374" s="29">
        <v>75</v>
      </c>
      <c r="B8374" s="29" t="s">
        <v>35</v>
      </c>
      <c r="C8374" t="s">
        <v>1359</v>
      </c>
      <c r="D8374" s="34" t="s">
        <v>1360</v>
      </c>
      <c r="E8374" s="29">
        <v>2008</v>
      </c>
      <c r="F8374" s="29" t="s">
        <v>1361</v>
      </c>
      <c r="G8374" s="29" t="s">
        <v>1362</v>
      </c>
      <c r="H8374" s="31" t="s">
        <v>1301</v>
      </c>
      <c r="I8374" s="55">
        <v>2.8208478000000001</v>
      </c>
      <c r="J8374">
        <v>-60.671958199999999</v>
      </c>
      <c r="K8374" t="s">
        <v>109</v>
      </c>
      <c r="L8374" t="s">
        <v>120</v>
      </c>
      <c r="M8374" t="s">
        <v>1363</v>
      </c>
      <c r="N8374" s="41" t="s">
        <v>109</v>
      </c>
      <c r="O8374" s="56" t="s">
        <v>109</v>
      </c>
      <c r="P8374" s="56" t="s">
        <v>109</v>
      </c>
      <c r="Q8374" s="56" t="s">
        <v>109</v>
      </c>
      <c r="R8374" s="56" t="s">
        <v>109</v>
      </c>
      <c r="S8374" s="29">
        <v>0.2</v>
      </c>
      <c r="T8374" s="29">
        <v>6</v>
      </c>
      <c r="U8374" s="29">
        <v>2</v>
      </c>
      <c r="V8374" s="29" t="s">
        <v>33</v>
      </c>
      <c r="W8374" s="29">
        <v>360</v>
      </c>
      <c r="X8374" s="29">
        <v>1</v>
      </c>
      <c r="Y8374" t="s">
        <v>48</v>
      </c>
      <c r="Z8374" t="s">
        <v>55</v>
      </c>
      <c r="AA8374" t="s">
        <v>1072</v>
      </c>
      <c r="AB8374">
        <v>0</v>
      </c>
      <c r="AC8374" s="29" t="s">
        <v>1526</v>
      </c>
      <c r="AD8374" s="29" t="s">
        <v>1526</v>
      </c>
    </row>
    <row r="8375" spans="1:30" ht="15" customHeight="1" x14ac:dyDescent="0.3">
      <c r="A8375" s="29">
        <v>75</v>
      </c>
      <c r="B8375" s="29" t="s">
        <v>35</v>
      </c>
      <c r="C8375" t="s">
        <v>1359</v>
      </c>
      <c r="D8375" s="34" t="s">
        <v>1360</v>
      </c>
      <c r="E8375" s="29">
        <v>2008</v>
      </c>
      <c r="F8375" s="29" t="s">
        <v>1361</v>
      </c>
      <c r="G8375" s="29" t="s">
        <v>1362</v>
      </c>
      <c r="H8375" s="31" t="s">
        <v>1301</v>
      </c>
      <c r="I8375" s="55">
        <v>2.8208478000000001</v>
      </c>
      <c r="J8375">
        <v>-60.671958199999999</v>
      </c>
      <c r="K8375" t="s">
        <v>109</v>
      </c>
      <c r="L8375" t="s">
        <v>120</v>
      </c>
      <c r="M8375" t="s">
        <v>1363</v>
      </c>
      <c r="N8375" s="41" t="s">
        <v>109</v>
      </c>
      <c r="O8375" s="56" t="s">
        <v>109</v>
      </c>
      <c r="P8375" s="56" t="s">
        <v>109</v>
      </c>
      <c r="Q8375" s="56" t="s">
        <v>109</v>
      </c>
      <c r="R8375" s="56" t="s">
        <v>109</v>
      </c>
      <c r="S8375" s="29">
        <v>0.2</v>
      </c>
      <c r="T8375" s="29">
        <v>6</v>
      </c>
      <c r="U8375" s="29">
        <v>2</v>
      </c>
      <c r="V8375" s="29" t="s">
        <v>33</v>
      </c>
      <c r="W8375" s="29">
        <v>360</v>
      </c>
      <c r="X8375" s="29">
        <v>1</v>
      </c>
      <c r="Y8375" t="s">
        <v>48</v>
      </c>
      <c r="Z8375" t="s">
        <v>55</v>
      </c>
      <c r="AA8375" t="s">
        <v>1164</v>
      </c>
      <c r="AB8375">
        <v>0</v>
      </c>
      <c r="AC8375" s="29" t="s">
        <v>1526</v>
      </c>
      <c r="AD8375" s="29" t="s">
        <v>1526</v>
      </c>
    </row>
    <row r="8376" spans="1:30" ht="15" customHeight="1" x14ac:dyDescent="0.3">
      <c r="A8376" s="29">
        <v>75</v>
      </c>
      <c r="B8376" s="29" t="s">
        <v>35</v>
      </c>
      <c r="C8376" t="s">
        <v>1359</v>
      </c>
      <c r="D8376" s="34" t="s">
        <v>1360</v>
      </c>
      <c r="E8376" s="29">
        <v>2008</v>
      </c>
      <c r="F8376" s="29" t="s">
        <v>1361</v>
      </c>
      <c r="G8376" s="29" t="s">
        <v>1362</v>
      </c>
      <c r="H8376" s="31" t="s">
        <v>1301</v>
      </c>
      <c r="I8376" s="55">
        <v>2.8208478000000001</v>
      </c>
      <c r="J8376">
        <v>-60.671958199999999</v>
      </c>
      <c r="K8376" t="s">
        <v>109</v>
      </c>
      <c r="L8376" t="s">
        <v>120</v>
      </c>
      <c r="M8376" t="s">
        <v>1363</v>
      </c>
      <c r="N8376" s="41" t="s">
        <v>109</v>
      </c>
      <c r="O8376" s="56" t="s">
        <v>109</v>
      </c>
      <c r="P8376" s="56" t="s">
        <v>109</v>
      </c>
      <c r="Q8376" s="56" t="s">
        <v>109</v>
      </c>
      <c r="R8376" s="56" t="s">
        <v>109</v>
      </c>
      <c r="S8376" s="29">
        <v>0.2</v>
      </c>
      <c r="T8376" s="29">
        <v>6</v>
      </c>
      <c r="U8376" s="29">
        <v>2</v>
      </c>
      <c r="V8376" s="29" t="s">
        <v>33</v>
      </c>
      <c r="W8376" s="29">
        <v>360</v>
      </c>
      <c r="X8376" s="29">
        <v>1</v>
      </c>
      <c r="Y8376" t="s">
        <v>48</v>
      </c>
      <c r="Z8376" t="s">
        <v>55</v>
      </c>
      <c r="AA8376" t="s">
        <v>275</v>
      </c>
      <c r="AB8376">
        <v>0</v>
      </c>
      <c r="AC8376" s="29" t="s">
        <v>1526</v>
      </c>
      <c r="AD8376" s="29" t="s">
        <v>1526</v>
      </c>
    </row>
    <row r="8377" spans="1:30" ht="15" customHeight="1" x14ac:dyDescent="0.3">
      <c r="A8377" s="29">
        <v>75</v>
      </c>
      <c r="B8377" s="29" t="s">
        <v>35</v>
      </c>
      <c r="C8377" t="s">
        <v>1359</v>
      </c>
      <c r="D8377" s="34" t="s">
        <v>1360</v>
      </c>
      <c r="E8377" s="29">
        <v>2008</v>
      </c>
      <c r="F8377" s="29" t="s">
        <v>1361</v>
      </c>
      <c r="G8377" s="29" t="s">
        <v>1362</v>
      </c>
      <c r="H8377" s="31" t="s">
        <v>1301</v>
      </c>
      <c r="I8377" s="55">
        <v>2.8208478000000001</v>
      </c>
      <c r="J8377">
        <v>-60.671958199999999</v>
      </c>
      <c r="K8377" t="s">
        <v>109</v>
      </c>
      <c r="L8377" t="s">
        <v>120</v>
      </c>
      <c r="M8377" t="s">
        <v>1363</v>
      </c>
      <c r="N8377" s="41" t="s">
        <v>109</v>
      </c>
      <c r="O8377" s="56" t="s">
        <v>109</v>
      </c>
      <c r="P8377" s="56" t="s">
        <v>109</v>
      </c>
      <c r="Q8377" s="56" t="s">
        <v>109</v>
      </c>
      <c r="R8377" s="56" t="s">
        <v>109</v>
      </c>
      <c r="S8377" s="29">
        <v>0.2</v>
      </c>
      <c r="T8377" s="29">
        <v>6</v>
      </c>
      <c r="U8377" s="29">
        <v>2</v>
      </c>
      <c r="V8377" s="29" t="s">
        <v>33</v>
      </c>
      <c r="W8377" s="29">
        <v>360</v>
      </c>
      <c r="X8377" s="29">
        <v>1</v>
      </c>
      <c r="Y8377" t="s">
        <v>48</v>
      </c>
      <c r="Z8377" t="s">
        <v>83</v>
      </c>
      <c r="AA8377" t="s">
        <v>128</v>
      </c>
      <c r="AB8377">
        <v>0</v>
      </c>
      <c r="AC8377" s="29" t="s">
        <v>1526</v>
      </c>
      <c r="AD8377" s="29" t="s">
        <v>1526</v>
      </c>
    </row>
    <row r="8378" spans="1:30" ht="15" customHeight="1" x14ac:dyDescent="0.3">
      <c r="A8378" s="29">
        <v>75</v>
      </c>
      <c r="B8378" s="29" t="s">
        <v>35</v>
      </c>
      <c r="C8378" t="s">
        <v>1359</v>
      </c>
      <c r="D8378" s="34" t="s">
        <v>1360</v>
      </c>
      <c r="E8378" s="29">
        <v>2008</v>
      </c>
      <c r="F8378" s="29" t="s">
        <v>1361</v>
      </c>
      <c r="G8378" s="29" t="s">
        <v>1362</v>
      </c>
      <c r="H8378" s="31" t="s">
        <v>1301</v>
      </c>
      <c r="I8378" s="55">
        <v>2.8208478000000001</v>
      </c>
      <c r="J8378">
        <v>-60.671958199999999</v>
      </c>
      <c r="K8378" t="s">
        <v>109</v>
      </c>
      <c r="L8378" t="s">
        <v>120</v>
      </c>
      <c r="M8378" t="s">
        <v>1363</v>
      </c>
      <c r="N8378" s="41" t="s">
        <v>109</v>
      </c>
      <c r="O8378" s="56" t="s">
        <v>109</v>
      </c>
      <c r="P8378" s="56" t="s">
        <v>109</v>
      </c>
      <c r="Q8378" s="56" t="s">
        <v>109</v>
      </c>
      <c r="R8378" s="56" t="s">
        <v>109</v>
      </c>
      <c r="S8378" s="29">
        <v>0.2</v>
      </c>
      <c r="T8378" s="29">
        <v>6</v>
      </c>
      <c r="U8378" s="29">
        <v>2</v>
      </c>
      <c r="V8378" s="29" t="s">
        <v>33</v>
      </c>
      <c r="W8378" s="29">
        <v>360</v>
      </c>
      <c r="X8378" s="29">
        <v>1</v>
      </c>
      <c r="Y8378" t="s">
        <v>48</v>
      </c>
      <c r="Z8378" t="s">
        <v>83</v>
      </c>
      <c r="AA8378" t="s">
        <v>84</v>
      </c>
      <c r="AB8378">
        <v>0</v>
      </c>
      <c r="AC8378" s="29" t="s">
        <v>1526</v>
      </c>
      <c r="AD8378" s="29" t="s">
        <v>1526</v>
      </c>
    </row>
    <row r="8379" spans="1:30" ht="15" customHeight="1" x14ac:dyDescent="0.3">
      <c r="A8379" s="29">
        <v>75</v>
      </c>
      <c r="B8379" s="29" t="s">
        <v>35</v>
      </c>
      <c r="C8379" t="s">
        <v>1359</v>
      </c>
      <c r="D8379" s="34" t="s">
        <v>1360</v>
      </c>
      <c r="E8379" s="29">
        <v>2008</v>
      </c>
      <c r="F8379" s="29" t="s">
        <v>1361</v>
      </c>
      <c r="G8379" s="29" t="s">
        <v>1362</v>
      </c>
      <c r="H8379" s="31" t="s">
        <v>1301</v>
      </c>
      <c r="I8379" s="55">
        <v>2.8208478000000001</v>
      </c>
      <c r="J8379">
        <v>-60.671958199999999</v>
      </c>
      <c r="K8379" t="s">
        <v>109</v>
      </c>
      <c r="L8379" t="s">
        <v>120</v>
      </c>
      <c r="M8379" t="s">
        <v>1363</v>
      </c>
      <c r="N8379" s="41" t="s">
        <v>109</v>
      </c>
      <c r="O8379" s="56" t="s">
        <v>109</v>
      </c>
      <c r="P8379" s="56" t="s">
        <v>109</v>
      </c>
      <c r="Q8379" s="56" t="s">
        <v>109</v>
      </c>
      <c r="R8379" s="56" t="s">
        <v>109</v>
      </c>
      <c r="S8379" s="29">
        <v>0.2</v>
      </c>
      <c r="T8379" s="29">
        <v>6</v>
      </c>
      <c r="U8379" s="29">
        <v>2</v>
      </c>
      <c r="V8379" s="29" t="s">
        <v>33</v>
      </c>
      <c r="W8379" s="29">
        <v>360</v>
      </c>
      <c r="X8379" s="29">
        <v>1</v>
      </c>
      <c r="Y8379" t="s">
        <v>48</v>
      </c>
      <c r="Z8379" t="s">
        <v>83</v>
      </c>
      <c r="AA8379" t="s">
        <v>911</v>
      </c>
      <c r="AB8379">
        <v>0</v>
      </c>
      <c r="AC8379" s="29" t="s">
        <v>1526</v>
      </c>
      <c r="AD8379" s="29" t="s">
        <v>1526</v>
      </c>
    </row>
    <row r="8380" spans="1:30" ht="15" customHeight="1" x14ac:dyDescent="0.3">
      <c r="A8380" s="29">
        <v>75</v>
      </c>
      <c r="B8380" s="29" t="s">
        <v>35</v>
      </c>
      <c r="C8380" t="s">
        <v>1359</v>
      </c>
      <c r="D8380" s="34" t="s">
        <v>1360</v>
      </c>
      <c r="E8380" s="29">
        <v>2008</v>
      </c>
      <c r="F8380" s="29" t="s">
        <v>1361</v>
      </c>
      <c r="G8380" s="29" t="s">
        <v>1362</v>
      </c>
      <c r="H8380" s="31" t="s">
        <v>1301</v>
      </c>
      <c r="I8380" s="55">
        <v>2.8208478000000001</v>
      </c>
      <c r="J8380">
        <v>-60.671958199999999</v>
      </c>
      <c r="K8380" t="s">
        <v>109</v>
      </c>
      <c r="L8380" t="s">
        <v>120</v>
      </c>
      <c r="M8380" t="s">
        <v>1363</v>
      </c>
      <c r="N8380" s="41" t="s">
        <v>109</v>
      </c>
      <c r="O8380" s="56" t="s">
        <v>109</v>
      </c>
      <c r="P8380" s="56" t="s">
        <v>109</v>
      </c>
      <c r="Q8380" s="56" t="s">
        <v>109</v>
      </c>
      <c r="R8380" s="56" t="s">
        <v>109</v>
      </c>
      <c r="S8380" s="29">
        <v>0.2</v>
      </c>
      <c r="T8380" s="29">
        <v>6</v>
      </c>
      <c r="U8380" s="29">
        <v>2</v>
      </c>
      <c r="V8380" s="29" t="s">
        <v>33</v>
      </c>
      <c r="W8380" s="29">
        <v>360</v>
      </c>
      <c r="X8380" s="29">
        <v>1</v>
      </c>
      <c r="Y8380" t="s">
        <v>48</v>
      </c>
      <c r="Z8380" t="s">
        <v>83</v>
      </c>
      <c r="AA8380" t="s">
        <v>906</v>
      </c>
      <c r="AB8380">
        <v>0</v>
      </c>
      <c r="AC8380" s="29" t="s">
        <v>1526</v>
      </c>
      <c r="AD8380" s="29" t="s">
        <v>1526</v>
      </c>
    </row>
    <row r="8381" spans="1:30" ht="15" customHeight="1" x14ac:dyDescent="0.3">
      <c r="A8381" s="29">
        <v>75</v>
      </c>
      <c r="B8381" s="29" t="s">
        <v>35</v>
      </c>
      <c r="C8381" t="s">
        <v>1359</v>
      </c>
      <c r="D8381" s="34" t="s">
        <v>1360</v>
      </c>
      <c r="E8381" s="29">
        <v>2008</v>
      </c>
      <c r="F8381" s="29" t="s">
        <v>1361</v>
      </c>
      <c r="G8381" s="29" t="s">
        <v>1362</v>
      </c>
      <c r="H8381" s="31" t="s">
        <v>1301</v>
      </c>
      <c r="I8381" s="55">
        <v>2.8208478000000001</v>
      </c>
      <c r="J8381">
        <v>-60.671958199999999</v>
      </c>
      <c r="K8381" t="s">
        <v>109</v>
      </c>
      <c r="L8381" t="s">
        <v>120</v>
      </c>
      <c r="M8381" t="s">
        <v>1363</v>
      </c>
      <c r="N8381" s="41" t="s">
        <v>109</v>
      </c>
      <c r="O8381" s="56" t="s">
        <v>109</v>
      </c>
      <c r="P8381" s="56" t="s">
        <v>109</v>
      </c>
      <c r="Q8381" s="56" t="s">
        <v>109</v>
      </c>
      <c r="R8381" s="56" t="s">
        <v>109</v>
      </c>
      <c r="S8381" s="29">
        <v>0.2</v>
      </c>
      <c r="T8381" s="29">
        <v>6</v>
      </c>
      <c r="U8381" s="29">
        <v>2</v>
      </c>
      <c r="V8381" s="29" t="s">
        <v>33</v>
      </c>
      <c r="W8381" s="29">
        <v>360</v>
      </c>
      <c r="X8381" s="29">
        <v>1</v>
      </c>
      <c r="Y8381" t="s">
        <v>48</v>
      </c>
      <c r="Z8381" t="s">
        <v>83</v>
      </c>
      <c r="AA8381" t="s">
        <v>275</v>
      </c>
      <c r="AB8381">
        <v>1</v>
      </c>
      <c r="AC8381" s="29" t="s">
        <v>1526</v>
      </c>
      <c r="AD8381" s="29" t="s">
        <v>1526</v>
      </c>
    </row>
    <row r="8382" spans="1:30" ht="15" customHeight="1" x14ac:dyDescent="0.3">
      <c r="A8382" s="29">
        <v>75</v>
      </c>
      <c r="B8382" s="29" t="s">
        <v>35</v>
      </c>
      <c r="C8382" t="s">
        <v>1359</v>
      </c>
      <c r="D8382" s="34" t="s">
        <v>1360</v>
      </c>
      <c r="E8382" s="29">
        <v>2008</v>
      </c>
      <c r="F8382" s="29" t="s">
        <v>1361</v>
      </c>
      <c r="G8382" s="29" t="s">
        <v>1362</v>
      </c>
      <c r="H8382" s="31" t="s">
        <v>1301</v>
      </c>
      <c r="I8382" s="55">
        <v>2.8208478000000001</v>
      </c>
      <c r="J8382">
        <v>-60.671958199999999</v>
      </c>
      <c r="K8382" t="s">
        <v>109</v>
      </c>
      <c r="L8382" t="s">
        <v>120</v>
      </c>
      <c r="M8382" t="s">
        <v>1363</v>
      </c>
      <c r="N8382" s="41" t="s">
        <v>109</v>
      </c>
      <c r="O8382" s="56" t="s">
        <v>109</v>
      </c>
      <c r="P8382" s="56" t="s">
        <v>109</v>
      </c>
      <c r="Q8382" s="56" t="s">
        <v>109</v>
      </c>
      <c r="R8382" s="56" t="s">
        <v>109</v>
      </c>
      <c r="S8382" s="29">
        <v>0.2</v>
      </c>
      <c r="T8382" s="29">
        <v>6</v>
      </c>
      <c r="U8382" s="29">
        <v>2</v>
      </c>
      <c r="V8382" s="29" t="s">
        <v>33</v>
      </c>
      <c r="W8382" s="29">
        <v>360</v>
      </c>
      <c r="X8382" s="29">
        <v>1</v>
      </c>
      <c r="Y8382" t="s">
        <v>48</v>
      </c>
      <c r="Z8382" t="s">
        <v>90</v>
      </c>
      <c r="AA8382" t="s">
        <v>666</v>
      </c>
      <c r="AB8382">
        <v>0</v>
      </c>
      <c r="AC8382" s="29" t="s">
        <v>1526</v>
      </c>
      <c r="AD8382" s="29" t="s">
        <v>1526</v>
      </c>
    </row>
    <row r="8383" spans="1:30" ht="15" customHeight="1" x14ac:dyDescent="0.3">
      <c r="A8383" s="29">
        <v>75</v>
      </c>
      <c r="B8383" s="29" t="s">
        <v>35</v>
      </c>
      <c r="C8383" t="s">
        <v>1359</v>
      </c>
      <c r="D8383" s="34" t="s">
        <v>1360</v>
      </c>
      <c r="E8383" s="29">
        <v>2008</v>
      </c>
      <c r="F8383" s="29" t="s">
        <v>1361</v>
      </c>
      <c r="G8383" s="29" t="s">
        <v>1362</v>
      </c>
      <c r="H8383" s="31" t="s">
        <v>1301</v>
      </c>
      <c r="I8383" s="55">
        <v>2.8208478000000001</v>
      </c>
      <c r="J8383">
        <v>-60.671958199999999</v>
      </c>
      <c r="K8383" t="s">
        <v>109</v>
      </c>
      <c r="L8383" t="s">
        <v>120</v>
      </c>
      <c r="M8383" t="s">
        <v>1363</v>
      </c>
      <c r="N8383" s="41" t="s">
        <v>109</v>
      </c>
      <c r="O8383" s="56" t="s">
        <v>109</v>
      </c>
      <c r="P8383" s="56" t="s">
        <v>109</v>
      </c>
      <c r="Q8383" s="56" t="s">
        <v>109</v>
      </c>
      <c r="R8383" s="56" t="s">
        <v>109</v>
      </c>
      <c r="S8383" s="29">
        <v>0.2</v>
      </c>
      <c r="T8383" s="29">
        <v>6</v>
      </c>
      <c r="U8383" s="29">
        <v>2</v>
      </c>
      <c r="V8383" s="29" t="s">
        <v>33</v>
      </c>
      <c r="W8383" s="29">
        <v>360</v>
      </c>
      <c r="X8383" s="29">
        <v>1</v>
      </c>
      <c r="Y8383" t="s">
        <v>48</v>
      </c>
      <c r="Z8383" t="s">
        <v>90</v>
      </c>
      <c r="AA8383" t="s">
        <v>917</v>
      </c>
      <c r="AB8383">
        <v>0</v>
      </c>
      <c r="AC8383" s="29" t="s">
        <v>1526</v>
      </c>
      <c r="AD8383" s="29" t="s">
        <v>1526</v>
      </c>
    </row>
    <row r="8384" spans="1:30" ht="15" customHeight="1" x14ac:dyDescent="0.3">
      <c r="A8384" s="29">
        <v>75</v>
      </c>
      <c r="B8384" s="29" t="s">
        <v>35</v>
      </c>
      <c r="C8384" t="s">
        <v>1359</v>
      </c>
      <c r="D8384" s="34" t="s">
        <v>1360</v>
      </c>
      <c r="E8384" s="29">
        <v>2008</v>
      </c>
      <c r="F8384" s="29" t="s">
        <v>1361</v>
      </c>
      <c r="G8384" s="29" t="s">
        <v>1362</v>
      </c>
      <c r="H8384" s="31" t="s">
        <v>1301</v>
      </c>
      <c r="I8384" s="55">
        <v>2.8208478000000001</v>
      </c>
      <c r="J8384">
        <v>-60.671958199999999</v>
      </c>
      <c r="K8384" t="s">
        <v>109</v>
      </c>
      <c r="L8384" t="s">
        <v>120</v>
      </c>
      <c r="M8384" t="s">
        <v>1363</v>
      </c>
      <c r="N8384" s="41" t="s">
        <v>109</v>
      </c>
      <c r="O8384" s="56" t="s">
        <v>109</v>
      </c>
      <c r="P8384" s="56" t="s">
        <v>109</v>
      </c>
      <c r="Q8384" s="56" t="s">
        <v>109</v>
      </c>
      <c r="R8384" s="56" t="s">
        <v>109</v>
      </c>
      <c r="S8384" s="29">
        <v>0.2</v>
      </c>
      <c r="T8384" s="29">
        <v>6</v>
      </c>
      <c r="U8384" s="29">
        <v>2</v>
      </c>
      <c r="V8384" s="29" t="s">
        <v>33</v>
      </c>
      <c r="W8384" s="29">
        <v>360</v>
      </c>
      <c r="X8384" s="29">
        <v>1</v>
      </c>
      <c r="Y8384" t="s">
        <v>48</v>
      </c>
      <c r="Z8384" t="s">
        <v>90</v>
      </c>
      <c r="AA8384" t="s">
        <v>91</v>
      </c>
      <c r="AB8384">
        <v>0</v>
      </c>
      <c r="AC8384" s="29" t="s">
        <v>1526</v>
      </c>
      <c r="AD8384" s="29" t="s">
        <v>1526</v>
      </c>
    </row>
    <row r="8385" spans="1:30" ht="15" customHeight="1" x14ac:dyDescent="0.3">
      <c r="A8385" s="29">
        <v>75</v>
      </c>
      <c r="B8385" s="29" t="s">
        <v>35</v>
      </c>
      <c r="C8385" t="s">
        <v>1359</v>
      </c>
      <c r="D8385" s="34" t="s">
        <v>1360</v>
      </c>
      <c r="E8385" s="29">
        <v>2008</v>
      </c>
      <c r="F8385" s="29" t="s">
        <v>1364</v>
      </c>
      <c r="G8385" s="29" t="s">
        <v>1365</v>
      </c>
      <c r="H8385" s="31" t="s">
        <v>1366</v>
      </c>
      <c r="I8385" s="55">
        <v>2.6922221999999998</v>
      </c>
      <c r="J8385">
        <v>-60.3333333333333</v>
      </c>
      <c r="K8385" t="s">
        <v>109</v>
      </c>
      <c r="L8385" t="s">
        <v>120</v>
      </c>
      <c r="M8385" t="s">
        <v>1367</v>
      </c>
      <c r="N8385" s="41" t="s">
        <v>109</v>
      </c>
      <c r="O8385" s="56" t="s">
        <v>109</v>
      </c>
      <c r="P8385" s="56" t="s">
        <v>109</v>
      </c>
      <c r="Q8385" s="56" t="s">
        <v>109</v>
      </c>
      <c r="R8385" s="56" t="s">
        <v>109</v>
      </c>
      <c r="S8385" s="29">
        <v>0.2</v>
      </c>
      <c r="T8385" s="29">
        <v>6</v>
      </c>
      <c r="U8385" s="29">
        <v>2</v>
      </c>
      <c r="V8385" s="29" t="s">
        <v>33</v>
      </c>
      <c r="W8385" s="29">
        <v>360</v>
      </c>
      <c r="X8385" s="29">
        <v>1</v>
      </c>
      <c r="Y8385" t="s">
        <v>48</v>
      </c>
      <c r="Z8385" t="s">
        <v>55</v>
      </c>
      <c r="AA8385" t="s">
        <v>1080</v>
      </c>
      <c r="AB8385">
        <v>0</v>
      </c>
      <c r="AC8385" s="29" t="s">
        <v>1526</v>
      </c>
      <c r="AD8385" s="29" t="s">
        <v>1526</v>
      </c>
    </row>
    <row r="8386" spans="1:30" ht="15" customHeight="1" x14ac:dyDescent="0.3">
      <c r="A8386" s="29">
        <v>75</v>
      </c>
      <c r="B8386" s="29" t="s">
        <v>35</v>
      </c>
      <c r="C8386" t="s">
        <v>1359</v>
      </c>
      <c r="D8386" s="34" t="s">
        <v>1360</v>
      </c>
      <c r="E8386" s="29">
        <v>2008</v>
      </c>
      <c r="F8386" s="29" t="s">
        <v>1364</v>
      </c>
      <c r="G8386" s="29" t="s">
        <v>1365</v>
      </c>
      <c r="H8386" s="31" t="s">
        <v>1366</v>
      </c>
      <c r="I8386" s="55">
        <v>2.6922221999999998</v>
      </c>
      <c r="J8386">
        <v>-60.3333333333333</v>
      </c>
      <c r="K8386" t="s">
        <v>109</v>
      </c>
      <c r="L8386" t="s">
        <v>120</v>
      </c>
      <c r="M8386" t="s">
        <v>1367</v>
      </c>
      <c r="N8386" s="41" t="s">
        <v>109</v>
      </c>
      <c r="O8386" s="56" t="s">
        <v>109</v>
      </c>
      <c r="P8386" s="56" t="s">
        <v>109</v>
      </c>
      <c r="Q8386" s="56" t="s">
        <v>109</v>
      </c>
      <c r="R8386" s="56" t="s">
        <v>109</v>
      </c>
      <c r="S8386" s="29">
        <v>0.2</v>
      </c>
      <c r="T8386" s="29">
        <v>6</v>
      </c>
      <c r="U8386" s="29">
        <v>2</v>
      </c>
      <c r="V8386" s="29" t="s">
        <v>33</v>
      </c>
      <c r="W8386" s="29">
        <v>360</v>
      </c>
      <c r="X8386" s="29">
        <v>1</v>
      </c>
      <c r="Y8386" t="s">
        <v>48</v>
      </c>
      <c r="Z8386" t="s">
        <v>55</v>
      </c>
      <c r="AA8386" t="s">
        <v>859</v>
      </c>
      <c r="AB8386">
        <v>0</v>
      </c>
      <c r="AC8386" s="29" t="s">
        <v>1526</v>
      </c>
      <c r="AD8386" s="29" t="s">
        <v>1526</v>
      </c>
    </row>
    <row r="8387" spans="1:30" ht="15" customHeight="1" x14ac:dyDescent="0.3">
      <c r="A8387" s="29">
        <v>75</v>
      </c>
      <c r="B8387" s="29" t="s">
        <v>35</v>
      </c>
      <c r="C8387" t="s">
        <v>1359</v>
      </c>
      <c r="D8387" s="34" t="s">
        <v>1360</v>
      </c>
      <c r="E8387" s="29">
        <v>2008</v>
      </c>
      <c r="F8387" s="29" t="s">
        <v>1364</v>
      </c>
      <c r="G8387" s="29" t="s">
        <v>1365</v>
      </c>
      <c r="H8387" s="31" t="s">
        <v>1366</v>
      </c>
      <c r="I8387" s="55">
        <v>2.6922221999999998</v>
      </c>
      <c r="J8387">
        <v>-60.3333333333333</v>
      </c>
      <c r="K8387" t="s">
        <v>109</v>
      </c>
      <c r="L8387" t="s">
        <v>120</v>
      </c>
      <c r="M8387" t="s">
        <v>1367</v>
      </c>
      <c r="N8387" s="41" t="s">
        <v>109</v>
      </c>
      <c r="O8387" s="56" t="s">
        <v>109</v>
      </c>
      <c r="P8387" s="56" t="s">
        <v>109</v>
      </c>
      <c r="Q8387" s="56" t="s">
        <v>109</v>
      </c>
      <c r="R8387" s="56" t="s">
        <v>109</v>
      </c>
      <c r="S8387" s="29">
        <v>0.2</v>
      </c>
      <c r="T8387" s="29">
        <v>6</v>
      </c>
      <c r="U8387" s="29">
        <v>2</v>
      </c>
      <c r="V8387" s="29" t="s">
        <v>33</v>
      </c>
      <c r="W8387" s="29">
        <v>360</v>
      </c>
      <c r="X8387" s="29">
        <v>1</v>
      </c>
      <c r="Y8387" t="s">
        <v>48</v>
      </c>
      <c r="Z8387" t="s">
        <v>55</v>
      </c>
      <c r="AA8387" t="s">
        <v>890</v>
      </c>
      <c r="AB8387">
        <v>1</v>
      </c>
      <c r="AC8387" s="29" t="s">
        <v>1526</v>
      </c>
      <c r="AD8387" s="29" t="s">
        <v>1526</v>
      </c>
    </row>
    <row r="8388" spans="1:30" ht="15" customHeight="1" x14ac:dyDescent="0.3">
      <c r="A8388" s="29">
        <v>75</v>
      </c>
      <c r="B8388" s="29" t="s">
        <v>35</v>
      </c>
      <c r="C8388" t="s">
        <v>1359</v>
      </c>
      <c r="D8388" s="34" t="s">
        <v>1360</v>
      </c>
      <c r="E8388" s="29">
        <v>2008</v>
      </c>
      <c r="F8388" s="29" t="s">
        <v>1364</v>
      </c>
      <c r="G8388" s="29" t="s">
        <v>1365</v>
      </c>
      <c r="H8388" s="31" t="s">
        <v>1366</v>
      </c>
      <c r="I8388" s="55">
        <v>2.6922221999999998</v>
      </c>
      <c r="J8388">
        <v>-60.3333333333333</v>
      </c>
      <c r="K8388" t="s">
        <v>109</v>
      </c>
      <c r="L8388" t="s">
        <v>120</v>
      </c>
      <c r="M8388" t="s">
        <v>1367</v>
      </c>
      <c r="N8388" s="41" t="s">
        <v>109</v>
      </c>
      <c r="O8388" s="56" t="s">
        <v>109</v>
      </c>
      <c r="P8388" s="56" t="s">
        <v>109</v>
      </c>
      <c r="Q8388" s="56" t="s">
        <v>109</v>
      </c>
      <c r="R8388" s="56" t="s">
        <v>109</v>
      </c>
      <c r="S8388" s="29">
        <v>0.2</v>
      </c>
      <c r="T8388" s="29">
        <v>6</v>
      </c>
      <c r="U8388" s="29">
        <v>2</v>
      </c>
      <c r="V8388" s="29" t="s">
        <v>33</v>
      </c>
      <c r="W8388" s="29">
        <v>360</v>
      </c>
      <c r="X8388" s="29">
        <v>1</v>
      </c>
      <c r="Y8388" t="s">
        <v>48</v>
      </c>
      <c r="Z8388" t="s">
        <v>55</v>
      </c>
      <c r="AA8388" t="s">
        <v>1106</v>
      </c>
      <c r="AB8388">
        <v>0</v>
      </c>
      <c r="AC8388" s="29" t="s">
        <v>1526</v>
      </c>
      <c r="AD8388" s="29" t="s">
        <v>1526</v>
      </c>
    </row>
    <row r="8389" spans="1:30" ht="15" customHeight="1" x14ac:dyDescent="0.3">
      <c r="A8389" s="29">
        <v>75</v>
      </c>
      <c r="B8389" s="29" t="s">
        <v>35</v>
      </c>
      <c r="C8389" t="s">
        <v>1359</v>
      </c>
      <c r="D8389" s="34" t="s">
        <v>1360</v>
      </c>
      <c r="E8389" s="29">
        <v>2008</v>
      </c>
      <c r="F8389" s="29" t="s">
        <v>1364</v>
      </c>
      <c r="G8389" s="29" t="s">
        <v>1365</v>
      </c>
      <c r="H8389" s="31" t="s">
        <v>1366</v>
      </c>
      <c r="I8389" s="55">
        <v>2.6922221999999998</v>
      </c>
      <c r="J8389">
        <v>-60.3333333333333</v>
      </c>
      <c r="K8389" t="s">
        <v>109</v>
      </c>
      <c r="L8389" t="s">
        <v>120</v>
      </c>
      <c r="M8389" t="s">
        <v>1367</v>
      </c>
      <c r="N8389" s="41" t="s">
        <v>109</v>
      </c>
      <c r="O8389" s="56" t="s">
        <v>109</v>
      </c>
      <c r="P8389" s="56" t="s">
        <v>109</v>
      </c>
      <c r="Q8389" s="56" t="s">
        <v>109</v>
      </c>
      <c r="R8389" s="56" t="s">
        <v>109</v>
      </c>
      <c r="S8389" s="29">
        <v>0.2</v>
      </c>
      <c r="T8389" s="29">
        <v>6</v>
      </c>
      <c r="U8389" s="29">
        <v>2</v>
      </c>
      <c r="V8389" s="29" t="s">
        <v>33</v>
      </c>
      <c r="W8389" s="29">
        <v>360</v>
      </c>
      <c r="X8389" s="29">
        <v>1</v>
      </c>
      <c r="Y8389" t="s">
        <v>48</v>
      </c>
      <c r="Z8389" t="s">
        <v>55</v>
      </c>
      <c r="AA8389" t="s">
        <v>861</v>
      </c>
      <c r="AB8389">
        <v>1</v>
      </c>
      <c r="AC8389" s="29" t="s">
        <v>1526</v>
      </c>
      <c r="AD8389" s="29" t="s">
        <v>1526</v>
      </c>
    </row>
    <row r="8390" spans="1:30" ht="15" customHeight="1" x14ac:dyDescent="0.3">
      <c r="A8390" s="29">
        <v>75</v>
      </c>
      <c r="B8390" s="29" t="s">
        <v>35</v>
      </c>
      <c r="C8390" t="s">
        <v>1359</v>
      </c>
      <c r="D8390" s="34" t="s">
        <v>1360</v>
      </c>
      <c r="E8390" s="29">
        <v>2008</v>
      </c>
      <c r="F8390" s="29" t="s">
        <v>1364</v>
      </c>
      <c r="G8390" s="29" t="s">
        <v>1365</v>
      </c>
      <c r="H8390" s="31" t="s">
        <v>1366</v>
      </c>
      <c r="I8390" s="55">
        <v>2.6922221999999998</v>
      </c>
      <c r="J8390">
        <v>-60.3333333333333</v>
      </c>
      <c r="K8390" t="s">
        <v>109</v>
      </c>
      <c r="L8390" t="s">
        <v>120</v>
      </c>
      <c r="M8390" t="s">
        <v>1367</v>
      </c>
      <c r="N8390" s="41" t="s">
        <v>109</v>
      </c>
      <c r="O8390" s="56" t="s">
        <v>109</v>
      </c>
      <c r="P8390" s="56" t="s">
        <v>109</v>
      </c>
      <c r="Q8390" s="56" t="s">
        <v>109</v>
      </c>
      <c r="R8390" s="56" t="s">
        <v>109</v>
      </c>
      <c r="S8390" s="29">
        <v>0.2</v>
      </c>
      <c r="T8390" s="29">
        <v>6</v>
      </c>
      <c r="U8390" s="29">
        <v>2</v>
      </c>
      <c r="V8390" s="29" t="s">
        <v>33</v>
      </c>
      <c r="W8390" s="29">
        <v>360</v>
      </c>
      <c r="X8390" s="29">
        <v>1</v>
      </c>
      <c r="Y8390" t="s">
        <v>48</v>
      </c>
      <c r="Z8390" t="s">
        <v>55</v>
      </c>
      <c r="AA8390" t="s">
        <v>895</v>
      </c>
      <c r="AB8390">
        <v>0</v>
      </c>
      <c r="AC8390" s="29" t="s">
        <v>1526</v>
      </c>
      <c r="AD8390" s="29" t="s">
        <v>1526</v>
      </c>
    </row>
    <row r="8391" spans="1:30" ht="15" customHeight="1" x14ac:dyDescent="0.3">
      <c r="A8391" s="29">
        <v>75</v>
      </c>
      <c r="B8391" s="29" t="s">
        <v>35</v>
      </c>
      <c r="C8391" t="s">
        <v>1359</v>
      </c>
      <c r="D8391" s="34" t="s">
        <v>1360</v>
      </c>
      <c r="E8391" s="29">
        <v>2008</v>
      </c>
      <c r="F8391" s="29" t="s">
        <v>1364</v>
      </c>
      <c r="G8391" s="29" t="s">
        <v>1365</v>
      </c>
      <c r="H8391" s="31" t="s">
        <v>1366</v>
      </c>
      <c r="I8391" s="55">
        <v>2.6922221999999998</v>
      </c>
      <c r="J8391">
        <v>-60.3333333333333</v>
      </c>
      <c r="K8391" t="s">
        <v>109</v>
      </c>
      <c r="L8391" t="s">
        <v>120</v>
      </c>
      <c r="M8391" t="s">
        <v>1367</v>
      </c>
      <c r="N8391" s="41" t="s">
        <v>109</v>
      </c>
      <c r="O8391" s="56" t="s">
        <v>109</v>
      </c>
      <c r="P8391" s="56" t="s">
        <v>109</v>
      </c>
      <c r="Q8391" s="56" t="s">
        <v>109</v>
      </c>
      <c r="R8391" s="56" t="s">
        <v>109</v>
      </c>
      <c r="S8391" s="29">
        <v>0.2</v>
      </c>
      <c r="T8391" s="29">
        <v>6</v>
      </c>
      <c r="U8391" s="29">
        <v>2</v>
      </c>
      <c r="V8391" s="29" t="s">
        <v>33</v>
      </c>
      <c r="W8391" s="29">
        <v>360</v>
      </c>
      <c r="X8391" s="29">
        <v>1</v>
      </c>
      <c r="Y8391" t="s">
        <v>48</v>
      </c>
      <c r="Z8391" t="s">
        <v>55</v>
      </c>
      <c r="AA8391" t="s">
        <v>59</v>
      </c>
      <c r="AB8391">
        <v>1</v>
      </c>
      <c r="AC8391" s="29" t="s">
        <v>1526</v>
      </c>
      <c r="AD8391" s="29" t="s">
        <v>1526</v>
      </c>
    </row>
    <row r="8392" spans="1:30" ht="15" customHeight="1" x14ac:dyDescent="0.3">
      <c r="A8392" s="29">
        <v>75</v>
      </c>
      <c r="B8392" s="29" t="s">
        <v>35</v>
      </c>
      <c r="C8392" t="s">
        <v>1359</v>
      </c>
      <c r="D8392" s="34" t="s">
        <v>1360</v>
      </c>
      <c r="E8392" s="29">
        <v>2008</v>
      </c>
      <c r="F8392" s="29" t="s">
        <v>1364</v>
      </c>
      <c r="G8392" s="29" t="s">
        <v>1365</v>
      </c>
      <c r="H8392" s="31" t="s">
        <v>1366</v>
      </c>
      <c r="I8392" s="55">
        <v>2.6922221999999998</v>
      </c>
      <c r="J8392">
        <v>-60.3333333333333</v>
      </c>
      <c r="K8392" t="s">
        <v>109</v>
      </c>
      <c r="L8392" t="s">
        <v>120</v>
      </c>
      <c r="M8392" t="s">
        <v>1367</v>
      </c>
      <c r="N8392" s="41" t="s">
        <v>109</v>
      </c>
      <c r="O8392" s="56" t="s">
        <v>109</v>
      </c>
      <c r="P8392" s="56" t="s">
        <v>109</v>
      </c>
      <c r="Q8392" s="56" t="s">
        <v>109</v>
      </c>
      <c r="R8392" s="56" t="s">
        <v>109</v>
      </c>
      <c r="S8392" s="29">
        <v>0.2</v>
      </c>
      <c r="T8392" s="29">
        <v>6</v>
      </c>
      <c r="U8392" s="29">
        <v>2</v>
      </c>
      <c r="V8392" s="29" t="s">
        <v>33</v>
      </c>
      <c r="W8392" s="29">
        <v>360</v>
      </c>
      <c r="X8392" s="29">
        <v>1</v>
      </c>
      <c r="Y8392" t="s">
        <v>48</v>
      </c>
      <c r="Z8392" t="s">
        <v>55</v>
      </c>
      <c r="AA8392" t="s">
        <v>113</v>
      </c>
      <c r="AB8392">
        <v>0</v>
      </c>
      <c r="AC8392" s="29" t="s">
        <v>1526</v>
      </c>
      <c r="AD8392" s="29" t="s">
        <v>1526</v>
      </c>
    </row>
    <row r="8393" spans="1:30" ht="15" customHeight="1" x14ac:dyDescent="0.3">
      <c r="A8393" s="29">
        <v>75</v>
      </c>
      <c r="B8393" s="29" t="s">
        <v>35</v>
      </c>
      <c r="C8393" t="s">
        <v>1359</v>
      </c>
      <c r="D8393" s="34" t="s">
        <v>1360</v>
      </c>
      <c r="E8393" s="29">
        <v>2008</v>
      </c>
      <c r="F8393" s="29" t="s">
        <v>1364</v>
      </c>
      <c r="G8393" s="29" t="s">
        <v>1365</v>
      </c>
      <c r="H8393" s="31" t="s">
        <v>1366</v>
      </c>
      <c r="I8393" s="55">
        <v>2.6922221999999998</v>
      </c>
      <c r="J8393">
        <v>-60.3333333333333</v>
      </c>
      <c r="K8393" t="s">
        <v>109</v>
      </c>
      <c r="L8393" t="s">
        <v>120</v>
      </c>
      <c r="M8393" t="s">
        <v>1367</v>
      </c>
      <c r="N8393" s="41" t="s">
        <v>109</v>
      </c>
      <c r="O8393" s="56" t="s">
        <v>109</v>
      </c>
      <c r="P8393" s="56" t="s">
        <v>109</v>
      </c>
      <c r="Q8393" s="56" t="s">
        <v>109</v>
      </c>
      <c r="R8393" s="56" t="s">
        <v>109</v>
      </c>
      <c r="S8393" s="29">
        <v>0.2</v>
      </c>
      <c r="T8393" s="29">
        <v>6</v>
      </c>
      <c r="U8393" s="29">
        <v>2</v>
      </c>
      <c r="V8393" s="29" t="s">
        <v>33</v>
      </c>
      <c r="W8393" s="29">
        <v>360</v>
      </c>
      <c r="X8393" s="29">
        <v>1</v>
      </c>
      <c r="Y8393" t="s">
        <v>48</v>
      </c>
      <c r="Z8393" t="s">
        <v>55</v>
      </c>
      <c r="AA8393" t="s">
        <v>655</v>
      </c>
      <c r="AB8393">
        <v>0</v>
      </c>
      <c r="AC8393" s="29" t="s">
        <v>1526</v>
      </c>
      <c r="AD8393" s="29" t="s">
        <v>1526</v>
      </c>
    </row>
    <row r="8394" spans="1:30" ht="15" customHeight="1" x14ac:dyDescent="0.3">
      <c r="A8394" s="29">
        <v>75</v>
      </c>
      <c r="B8394" s="29" t="s">
        <v>35</v>
      </c>
      <c r="C8394" t="s">
        <v>1359</v>
      </c>
      <c r="D8394" s="34" t="s">
        <v>1360</v>
      </c>
      <c r="E8394" s="29">
        <v>2008</v>
      </c>
      <c r="F8394" s="29" t="s">
        <v>1364</v>
      </c>
      <c r="G8394" s="29" t="s">
        <v>1365</v>
      </c>
      <c r="H8394" s="31" t="s">
        <v>1366</v>
      </c>
      <c r="I8394" s="55">
        <v>2.6922221999999998</v>
      </c>
      <c r="J8394">
        <v>-60.3333333333333</v>
      </c>
      <c r="K8394" t="s">
        <v>109</v>
      </c>
      <c r="L8394" t="s">
        <v>120</v>
      </c>
      <c r="M8394" t="s">
        <v>1367</v>
      </c>
      <c r="N8394" s="41" t="s">
        <v>109</v>
      </c>
      <c r="O8394" s="56" t="s">
        <v>109</v>
      </c>
      <c r="P8394" s="56" t="s">
        <v>109</v>
      </c>
      <c r="Q8394" s="56" t="s">
        <v>109</v>
      </c>
      <c r="R8394" s="56" t="s">
        <v>109</v>
      </c>
      <c r="S8394" s="29">
        <v>0.2</v>
      </c>
      <c r="T8394" s="29">
        <v>6</v>
      </c>
      <c r="U8394" s="29">
        <v>2</v>
      </c>
      <c r="V8394" s="29" t="s">
        <v>33</v>
      </c>
      <c r="W8394" s="29">
        <v>360</v>
      </c>
      <c r="X8394" s="29">
        <v>1</v>
      </c>
      <c r="Y8394" t="s">
        <v>48</v>
      </c>
      <c r="Z8394" t="s">
        <v>55</v>
      </c>
      <c r="AA8394" t="s">
        <v>379</v>
      </c>
      <c r="AB8394">
        <v>1</v>
      </c>
      <c r="AC8394" s="29" t="s">
        <v>1526</v>
      </c>
      <c r="AD8394" s="29" t="s">
        <v>1526</v>
      </c>
    </row>
    <row r="8395" spans="1:30" ht="15" customHeight="1" x14ac:dyDescent="0.3">
      <c r="A8395" s="29">
        <v>75</v>
      </c>
      <c r="B8395" s="29" t="s">
        <v>35</v>
      </c>
      <c r="C8395" t="s">
        <v>1359</v>
      </c>
      <c r="D8395" s="34" t="s">
        <v>1360</v>
      </c>
      <c r="E8395" s="29">
        <v>2008</v>
      </c>
      <c r="F8395" s="29" t="s">
        <v>1364</v>
      </c>
      <c r="G8395" s="29" t="s">
        <v>1365</v>
      </c>
      <c r="H8395" s="31" t="s">
        <v>1366</v>
      </c>
      <c r="I8395" s="55">
        <v>2.6922221999999998</v>
      </c>
      <c r="J8395">
        <v>-60.3333333333333</v>
      </c>
      <c r="K8395" t="s">
        <v>109</v>
      </c>
      <c r="L8395" t="s">
        <v>120</v>
      </c>
      <c r="M8395" t="s">
        <v>1367</v>
      </c>
      <c r="N8395" s="41" t="s">
        <v>109</v>
      </c>
      <c r="O8395" s="56" t="s">
        <v>109</v>
      </c>
      <c r="P8395" s="56" t="s">
        <v>109</v>
      </c>
      <c r="Q8395" s="56" t="s">
        <v>109</v>
      </c>
      <c r="R8395" s="56" t="s">
        <v>109</v>
      </c>
      <c r="S8395" s="29">
        <v>0.2</v>
      </c>
      <c r="T8395" s="29">
        <v>6</v>
      </c>
      <c r="U8395" s="29">
        <v>2</v>
      </c>
      <c r="V8395" s="29" t="s">
        <v>33</v>
      </c>
      <c r="W8395" s="29">
        <v>360</v>
      </c>
      <c r="X8395" s="29">
        <v>1</v>
      </c>
      <c r="Y8395" t="s">
        <v>48</v>
      </c>
      <c r="Z8395" t="s">
        <v>55</v>
      </c>
      <c r="AA8395" t="s">
        <v>1072</v>
      </c>
      <c r="AB8395">
        <v>1</v>
      </c>
      <c r="AC8395" s="29" t="s">
        <v>1526</v>
      </c>
      <c r="AD8395" s="29" t="s">
        <v>1526</v>
      </c>
    </row>
    <row r="8396" spans="1:30" ht="15" customHeight="1" x14ac:dyDescent="0.3">
      <c r="A8396" s="29">
        <v>75</v>
      </c>
      <c r="B8396" s="29" t="s">
        <v>35</v>
      </c>
      <c r="C8396" t="s">
        <v>1359</v>
      </c>
      <c r="D8396" s="34" t="s">
        <v>1360</v>
      </c>
      <c r="E8396" s="29">
        <v>2008</v>
      </c>
      <c r="F8396" s="29" t="s">
        <v>1364</v>
      </c>
      <c r="G8396" s="29" t="s">
        <v>1365</v>
      </c>
      <c r="H8396" s="31" t="s">
        <v>1366</v>
      </c>
      <c r="I8396" s="55">
        <v>2.6922221999999998</v>
      </c>
      <c r="J8396">
        <v>-60.3333333333333</v>
      </c>
      <c r="K8396" t="s">
        <v>109</v>
      </c>
      <c r="L8396" t="s">
        <v>120</v>
      </c>
      <c r="M8396" t="s">
        <v>1367</v>
      </c>
      <c r="N8396" s="41" t="s">
        <v>109</v>
      </c>
      <c r="O8396" s="56" t="s">
        <v>109</v>
      </c>
      <c r="P8396" s="56" t="s">
        <v>109</v>
      </c>
      <c r="Q8396" s="56" t="s">
        <v>109</v>
      </c>
      <c r="R8396" s="56" t="s">
        <v>109</v>
      </c>
      <c r="S8396" s="29">
        <v>0.2</v>
      </c>
      <c r="T8396" s="29">
        <v>6</v>
      </c>
      <c r="U8396" s="29">
        <v>2</v>
      </c>
      <c r="V8396" s="29" t="s">
        <v>33</v>
      </c>
      <c r="W8396" s="29">
        <v>360</v>
      </c>
      <c r="X8396" s="29">
        <v>1</v>
      </c>
      <c r="Y8396" t="s">
        <v>48</v>
      </c>
      <c r="Z8396" t="s">
        <v>55</v>
      </c>
      <c r="AA8396" t="s">
        <v>1164</v>
      </c>
      <c r="AB8396">
        <v>0</v>
      </c>
      <c r="AC8396" s="29" t="s">
        <v>1526</v>
      </c>
      <c r="AD8396" s="29" t="s">
        <v>1526</v>
      </c>
    </row>
    <row r="8397" spans="1:30" ht="15" customHeight="1" x14ac:dyDescent="0.3">
      <c r="A8397" s="29">
        <v>75</v>
      </c>
      <c r="B8397" s="29" t="s">
        <v>35</v>
      </c>
      <c r="C8397" t="s">
        <v>1359</v>
      </c>
      <c r="D8397" s="34" t="s">
        <v>1360</v>
      </c>
      <c r="E8397" s="29">
        <v>2008</v>
      </c>
      <c r="F8397" s="29" t="s">
        <v>1364</v>
      </c>
      <c r="G8397" s="29" t="s">
        <v>1365</v>
      </c>
      <c r="H8397" s="31" t="s">
        <v>1366</v>
      </c>
      <c r="I8397" s="55">
        <v>2.6922221999999998</v>
      </c>
      <c r="J8397">
        <v>-60.3333333333333</v>
      </c>
      <c r="K8397" t="s">
        <v>109</v>
      </c>
      <c r="L8397" t="s">
        <v>120</v>
      </c>
      <c r="M8397" t="s">
        <v>1367</v>
      </c>
      <c r="N8397" s="41" t="s">
        <v>109</v>
      </c>
      <c r="O8397" s="56" t="s">
        <v>109</v>
      </c>
      <c r="P8397" s="56" t="s">
        <v>109</v>
      </c>
      <c r="Q8397" s="56" t="s">
        <v>109</v>
      </c>
      <c r="R8397" s="56" t="s">
        <v>109</v>
      </c>
      <c r="S8397" s="29">
        <v>0.2</v>
      </c>
      <c r="T8397" s="29">
        <v>6</v>
      </c>
      <c r="U8397" s="29">
        <v>2</v>
      </c>
      <c r="V8397" s="29" t="s">
        <v>33</v>
      </c>
      <c r="W8397" s="29">
        <v>360</v>
      </c>
      <c r="X8397" s="29">
        <v>1</v>
      </c>
      <c r="Y8397" t="s">
        <v>48</v>
      </c>
      <c r="Z8397" t="s">
        <v>55</v>
      </c>
      <c r="AA8397" t="s">
        <v>275</v>
      </c>
      <c r="AB8397">
        <v>0</v>
      </c>
      <c r="AC8397" s="29" t="s">
        <v>1526</v>
      </c>
      <c r="AD8397" s="29" t="s">
        <v>1526</v>
      </c>
    </row>
    <row r="8398" spans="1:30" ht="15" customHeight="1" x14ac:dyDescent="0.3">
      <c r="A8398" s="29">
        <v>75</v>
      </c>
      <c r="B8398" s="29" t="s">
        <v>35</v>
      </c>
      <c r="C8398" t="s">
        <v>1359</v>
      </c>
      <c r="D8398" s="34" t="s">
        <v>1360</v>
      </c>
      <c r="E8398" s="29">
        <v>2008</v>
      </c>
      <c r="F8398" s="29" t="s">
        <v>1364</v>
      </c>
      <c r="G8398" s="29" t="s">
        <v>1365</v>
      </c>
      <c r="H8398" s="31" t="s">
        <v>1366</v>
      </c>
      <c r="I8398" s="55">
        <v>2.6922221999999998</v>
      </c>
      <c r="J8398">
        <v>-60.3333333333333</v>
      </c>
      <c r="K8398" t="s">
        <v>109</v>
      </c>
      <c r="L8398" t="s">
        <v>120</v>
      </c>
      <c r="M8398" t="s">
        <v>1367</v>
      </c>
      <c r="N8398" s="41" t="s">
        <v>109</v>
      </c>
      <c r="O8398" s="56" t="s">
        <v>109</v>
      </c>
      <c r="P8398" s="56" t="s">
        <v>109</v>
      </c>
      <c r="Q8398" s="56" t="s">
        <v>109</v>
      </c>
      <c r="R8398" s="56" t="s">
        <v>109</v>
      </c>
      <c r="S8398" s="29">
        <v>0.2</v>
      </c>
      <c r="T8398" s="29">
        <v>6</v>
      </c>
      <c r="U8398" s="29">
        <v>2</v>
      </c>
      <c r="V8398" s="29" t="s">
        <v>33</v>
      </c>
      <c r="W8398" s="29">
        <v>360</v>
      </c>
      <c r="X8398" s="29">
        <v>1</v>
      </c>
      <c r="Y8398" t="s">
        <v>48</v>
      </c>
      <c r="Z8398" t="s">
        <v>83</v>
      </c>
      <c r="AA8398" t="s">
        <v>128</v>
      </c>
      <c r="AB8398">
        <v>0</v>
      </c>
      <c r="AC8398" s="29" t="s">
        <v>1526</v>
      </c>
      <c r="AD8398" s="29" t="s">
        <v>1526</v>
      </c>
    </row>
    <row r="8399" spans="1:30" ht="15" customHeight="1" x14ac:dyDescent="0.3">
      <c r="A8399" s="29">
        <v>75</v>
      </c>
      <c r="B8399" s="29" t="s">
        <v>35</v>
      </c>
      <c r="C8399" t="s">
        <v>1359</v>
      </c>
      <c r="D8399" s="34" t="s">
        <v>1360</v>
      </c>
      <c r="E8399" s="29">
        <v>2008</v>
      </c>
      <c r="F8399" s="29" t="s">
        <v>1364</v>
      </c>
      <c r="G8399" s="29" t="s">
        <v>1365</v>
      </c>
      <c r="H8399" s="31" t="s">
        <v>1366</v>
      </c>
      <c r="I8399" s="55">
        <v>2.6922221999999998</v>
      </c>
      <c r="J8399">
        <v>-60.3333333333333</v>
      </c>
      <c r="K8399" t="s">
        <v>109</v>
      </c>
      <c r="L8399" t="s">
        <v>120</v>
      </c>
      <c r="M8399" t="s">
        <v>1367</v>
      </c>
      <c r="N8399" s="41" t="s">
        <v>109</v>
      </c>
      <c r="O8399" s="56" t="s">
        <v>109</v>
      </c>
      <c r="P8399" s="56" t="s">
        <v>109</v>
      </c>
      <c r="Q8399" s="56" t="s">
        <v>109</v>
      </c>
      <c r="R8399" s="56" t="s">
        <v>109</v>
      </c>
      <c r="S8399" s="29">
        <v>0.2</v>
      </c>
      <c r="T8399" s="29">
        <v>6</v>
      </c>
      <c r="U8399" s="29">
        <v>2</v>
      </c>
      <c r="V8399" s="29" t="s">
        <v>33</v>
      </c>
      <c r="W8399" s="29">
        <v>360</v>
      </c>
      <c r="X8399" s="29">
        <v>1</v>
      </c>
      <c r="Y8399" t="s">
        <v>48</v>
      </c>
      <c r="Z8399" t="s">
        <v>83</v>
      </c>
      <c r="AA8399" t="s">
        <v>84</v>
      </c>
      <c r="AB8399">
        <v>1</v>
      </c>
      <c r="AC8399" s="29" t="s">
        <v>1526</v>
      </c>
      <c r="AD8399" s="29" t="s">
        <v>1526</v>
      </c>
    </row>
    <row r="8400" spans="1:30" ht="15" customHeight="1" x14ac:dyDescent="0.3">
      <c r="A8400" s="29">
        <v>75</v>
      </c>
      <c r="B8400" s="29" t="s">
        <v>35</v>
      </c>
      <c r="C8400" t="s">
        <v>1359</v>
      </c>
      <c r="D8400" s="34" t="s">
        <v>1360</v>
      </c>
      <c r="E8400" s="29">
        <v>2008</v>
      </c>
      <c r="F8400" s="29" t="s">
        <v>1364</v>
      </c>
      <c r="G8400" s="29" t="s">
        <v>1365</v>
      </c>
      <c r="H8400" s="31" t="s">
        <v>1366</v>
      </c>
      <c r="I8400" s="55">
        <v>2.6922221999999998</v>
      </c>
      <c r="J8400">
        <v>-60.3333333333333</v>
      </c>
      <c r="K8400" t="s">
        <v>109</v>
      </c>
      <c r="L8400" t="s">
        <v>120</v>
      </c>
      <c r="M8400" t="s">
        <v>1367</v>
      </c>
      <c r="N8400" s="41" t="s">
        <v>109</v>
      </c>
      <c r="O8400" s="56" t="s">
        <v>109</v>
      </c>
      <c r="P8400" s="56" t="s">
        <v>109</v>
      </c>
      <c r="Q8400" s="56" t="s">
        <v>109</v>
      </c>
      <c r="R8400" s="56" t="s">
        <v>109</v>
      </c>
      <c r="S8400" s="29">
        <v>0.2</v>
      </c>
      <c r="T8400" s="29">
        <v>6</v>
      </c>
      <c r="U8400" s="29">
        <v>2</v>
      </c>
      <c r="V8400" s="29" t="s">
        <v>33</v>
      </c>
      <c r="W8400" s="29">
        <v>360</v>
      </c>
      <c r="X8400" s="29">
        <v>1</v>
      </c>
      <c r="Y8400" t="s">
        <v>48</v>
      </c>
      <c r="Z8400" t="s">
        <v>83</v>
      </c>
      <c r="AA8400" t="s">
        <v>911</v>
      </c>
      <c r="AB8400">
        <v>4</v>
      </c>
      <c r="AC8400" s="29" t="s">
        <v>1526</v>
      </c>
      <c r="AD8400" s="29" t="s">
        <v>1526</v>
      </c>
    </row>
    <row r="8401" spans="1:30" ht="15" customHeight="1" x14ac:dyDescent="0.3">
      <c r="A8401" s="29">
        <v>75</v>
      </c>
      <c r="B8401" s="29" t="s">
        <v>35</v>
      </c>
      <c r="C8401" t="s">
        <v>1359</v>
      </c>
      <c r="D8401" s="34" t="s">
        <v>1360</v>
      </c>
      <c r="E8401" s="29">
        <v>2008</v>
      </c>
      <c r="F8401" s="29" t="s">
        <v>1364</v>
      </c>
      <c r="G8401" s="29" t="s">
        <v>1365</v>
      </c>
      <c r="H8401" s="31" t="s">
        <v>1366</v>
      </c>
      <c r="I8401" s="55">
        <v>2.6922221999999998</v>
      </c>
      <c r="J8401">
        <v>-60.3333333333333</v>
      </c>
      <c r="K8401" t="s">
        <v>109</v>
      </c>
      <c r="L8401" t="s">
        <v>120</v>
      </c>
      <c r="M8401" t="s">
        <v>1367</v>
      </c>
      <c r="N8401" s="41" t="s">
        <v>109</v>
      </c>
      <c r="O8401" s="56" t="s">
        <v>109</v>
      </c>
      <c r="P8401" s="56" t="s">
        <v>109</v>
      </c>
      <c r="Q8401" s="56" t="s">
        <v>109</v>
      </c>
      <c r="R8401" s="56" t="s">
        <v>109</v>
      </c>
      <c r="S8401" s="29">
        <v>0.2</v>
      </c>
      <c r="T8401" s="29">
        <v>6</v>
      </c>
      <c r="U8401" s="29">
        <v>2</v>
      </c>
      <c r="V8401" s="29" t="s">
        <v>33</v>
      </c>
      <c r="W8401" s="29">
        <v>360</v>
      </c>
      <c r="X8401" s="29">
        <v>1</v>
      </c>
      <c r="Y8401" t="s">
        <v>48</v>
      </c>
      <c r="Z8401" t="s">
        <v>83</v>
      </c>
      <c r="AA8401" t="s">
        <v>906</v>
      </c>
      <c r="AB8401">
        <v>19</v>
      </c>
      <c r="AC8401" s="29" t="s">
        <v>1526</v>
      </c>
      <c r="AD8401" s="29" t="s">
        <v>1526</v>
      </c>
    </row>
    <row r="8402" spans="1:30" ht="15" customHeight="1" x14ac:dyDescent="0.3">
      <c r="A8402" s="29">
        <v>75</v>
      </c>
      <c r="B8402" s="29" t="s">
        <v>35</v>
      </c>
      <c r="C8402" t="s">
        <v>1359</v>
      </c>
      <c r="D8402" s="34" t="s">
        <v>1360</v>
      </c>
      <c r="E8402" s="29">
        <v>2008</v>
      </c>
      <c r="F8402" s="29" t="s">
        <v>1364</v>
      </c>
      <c r="G8402" s="29" t="s">
        <v>1365</v>
      </c>
      <c r="H8402" s="31" t="s">
        <v>1366</v>
      </c>
      <c r="I8402" s="55">
        <v>2.6922221999999998</v>
      </c>
      <c r="J8402">
        <v>-60.3333333333333</v>
      </c>
      <c r="K8402" t="s">
        <v>109</v>
      </c>
      <c r="L8402" t="s">
        <v>120</v>
      </c>
      <c r="M8402" t="s">
        <v>1367</v>
      </c>
      <c r="N8402" s="41" t="s">
        <v>109</v>
      </c>
      <c r="O8402" s="56" t="s">
        <v>109</v>
      </c>
      <c r="P8402" s="56" t="s">
        <v>109</v>
      </c>
      <c r="Q8402" s="56" t="s">
        <v>109</v>
      </c>
      <c r="R8402" s="56" t="s">
        <v>109</v>
      </c>
      <c r="S8402" s="29">
        <v>0.2</v>
      </c>
      <c r="T8402" s="29">
        <v>6</v>
      </c>
      <c r="U8402" s="29">
        <v>2</v>
      </c>
      <c r="V8402" s="29" t="s">
        <v>33</v>
      </c>
      <c r="W8402" s="29">
        <v>360</v>
      </c>
      <c r="X8402" s="29">
        <v>1</v>
      </c>
      <c r="Y8402" t="s">
        <v>48</v>
      </c>
      <c r="Z8402" t="s">
        <v>83</v>
      </c>
      <c r="AA8402" t="s">
        <v>275</v>
      </c>
      <c r="AB8402">
        <v>0</v>
      </c>
      <c r="AC8402" s="29" t="s">
        <v>1526</v>
      </c>
      <c r="AD8402" s="29" t="s">
        <v>1526</v>
      </c>
    </row>
    <row r="8403" spans="1:30" ht="15" customHeight="1" x14ac:dyDescent="0.3">
      <c r="A8403" s="29">
        <v>75</v>
      </c>
      <c r="B8403" s="29" t="s">
        <v>35</v>
      </c>
      <c r="C8403" t="s">
        <v>1359</v>
      </c>
      <c r="D8403" s="34" t="s">
        <v>1360</v>
      </c>
      <c r="E8403" s="29">
        <v>2008</v>
      </c>
      <c r="F8403" s="29" t="s">
        <v>1364</v>
      </c>
      <c r="G8403" s="29" t="s">
        <v>1365</v>
      </c>
      <c r="H8403" s="31" t="s">
        <v>1366</v>
      </c>
      <c r="I8403" s="55">
        <v>2.6922221999999998</v>
      </c>
      <c r="J8403">
        <v>-60.3333333333333</v>
      </c>
      <c r="K8403" t="s">
        <v>109</v>
      </c>
      <c r="L8403" t="s">
        <v>120</v>
      </c>
      <c r="M8403" t="s">
        <v>1367</v>
      </c>
      <c r="N8403" s="41" t="s">
        <v>109</v>
      </c>
      <c r="O8403" s="56" t="s">
        <v>109</v>
      </c>
      <c r="P8403" s="56" t="s">
        <v>109</v>
      </c>
      <c r="Q8403" s="56" t="s">
        <v>109</v>
      </c>
      <c r="R8403" s="56" t="s">
        <v>109</v>
      </c>
      <c r="S8403" s="29">
        <v>0.2</v>
      </c>
      <c r="T8403" s="29">
        <v>6</v>
      </c>
      <c r="U8403" s="29">
        <v>2</v>
      </c>
      <c r="V8403" s="29" t="s">
        <v>33</v>
      </c>
      <c r="W8403" s="29">
        <v>360</v>
      </c>
      <c r="X8403" s="29">
        <v>1</v>
      </c>
      <c r="Y8403" t="s">
        <v>48</v>
      </c>
      <c r="Z8403" t="s">
        <v>90</v>
      </c>
      <c r="AA8403" t="s">
        <v>666</v>
      </c>
      <c r="AB8403">
        <v>1</v>
      </c>
      <c r="AC8403" s="29" t="s">
        <v>1526</v>
      </c>
      <c r="AD8403" s="29" t="s">
        <v>1526</v>
      </c>
    </row>
    <row r="8404" spans="1:30" ht="15" customHeight="1" x14ac:dyDescent="0.3">
      <c r="A8404" s="29">
        <v>75</v>
      </c>
      <c r="B8404" s="29" t="s">
        <v>35</v>
      </c>
      <c r="C8404" t="s">
        <v>1359</v>
      </c>
      <c r="D8404" s="34" t="s">
        <v>1360</v>
      </c>
      <c r="E8404" s="29">
        <v>2008</v>
      </c>
      <c r="F8404" s="29" t="s">
        <v>1364</v>
      </c>
      <c r="G8404" s="29" t="s">
        <v>1365</v>
      </c>
      <c r="H8404" s="31" t="s">
        <v>1366</v>
      </c>
      <c r="I8404" s="55">
        <v>2.6922221999999998</v>
      </c>
      <c r="J8404">
        <v>-60.3333333333333</v>
      </c>
      <c r="K8404" t="s">
        <v>109</v>
      </c>
      <c r="L8404" t="s">
        <v>120</v>
      </c>
      <c r="M8404" t="s">
        <v>1367</v>
      </c>
      <c r="N8404" s="41" t="s">
        <v>109</v>
      </c>
      <c r="O8404" s="56" t="s">
        <v>109</v>
      </c>
      <c r="P8404" s="56" t="s">
        <v>109</v>
      </c>
      <c r="Q8404" s="56" t="s">
        <v>109</v>
      </c>
      <c r="R8404" s="56" t="s">
        <v>109</v>
      </c>
      <c r="S8404" s="29">
        <v>0.2</v>
      </c>
      <c r="T8404" s="29">
        <v>6</v>
      </c>
      <c r="U8404" s="29">
        <v>2</v>
      </c>
      <c r="V8404" s="29" t="s">
        <v>33</v>
      </c>
      <c r="W8404" s="29">
        <v>360</v>
      </c>
      <c r="X8404" s="29">
        <v>1</v>
      </c>
      <c r="Y8404" t="s">
        <v>48</v>
      </c>
      <c r="Z8404" t="s">
        <v>90</v>
      </c>
      <c r="AA8404" t="s">
        <v>917</v>
      </c>
      <c r="AB8404">
        <v>0</v>
      </c>
      <c r="AC8404" s="29" t="s">
        <v>1526</v>
      </c>
      <c r="AD8404" s="29" t="s">
        <v>1526</v>
      </c>
    </row>
    <row r="8405" spans="1:30" ht="15" customHeight="1" x14ac:dyDescent="0.3">
      <c r="A8405" s="29">
        <v>75</v>
      </c>
      <c r="B8405" s="29" t="s">
        <v>35</v>
      </c>
      <c r="C8405" t="s">
        <v>1359</v>
      </c>
      <c r="D8405" s="34" t="s">
        <v>1360</v>
      </c>
      <c r="E8405" s="29">
        <v>2008</v>
      </c>
      <c r="F8405" s="29" t="s">
        <v>1364</v>
      </c>
      <c r="G8405" s="29" t="s">
        <v>1365</v>
      </c>
      <c r="H8405" s="31" t="s">
        <v>1366</v>
      </c>
      <c r="I8405" s="55">
        <v>2.6922221999999998</v>
      </c>
      <c r="J8405">
        <v>-60.3333333333333</v>
      </c>
      <c r="K8405" t="s">
        <v>109</v>
      </c>
      <c r="L8405" t="s">
        <v>120</v>
      </c>
      <c r="M8405" t="s">
        <v>1367</v>
      </c>
      <c r="N8405" s="41" t="s">
        <v>109</v>
      </c>
      <c r="O8405" s="56" t="s">
        <v>109</v>
      </c>
      <c r="P8405" s="56" t="s">
        <v>109</v>
      </c>
      <c r="Q8405" s="56" t="s">
        <v>109</v>
      </c>
      <c r="R8405" s="56" t="s">
        <v>109</v>
      </c>
      <c r="S8405" s="29">
        <v>0.2</v>
      </c>
      <c r="T8405" s="29">
        <v>6</v>
      </c>
      <c r="U8405" s="29">
        <v>2</v>
      </c>
      <c r="V8405" s="29" t="s">
        <v>33</v>
      </c>
      <c r="W8405" s="29">
        <v>360</v>
      </c>
      <c r="X8405" s="29">
        <v>1</v>
      </c>
      <c r="Y8405" t="s">
        <v>48</v>
      </c>
      <c r="Z8405" t="s">
        <v>90</v>
      </c>
      <c r="AA8405" t="s">
        <v>91</v>
      </c>
      <c r="AB8405">
        <v>0</v>
      </c>
      <c r="AC8405" s="29" t="s">
        <v>1526</v>
      </c>
      <c r="AD8405" s="29" t="s">
        <v>1526</v>
      </c>
    </row>
    <row r="8406" spans="1:30" ht="15" customHeight="1" x14ac:dyDescent="0.3">
      <c r="A8406" s="29">
        <v>75</v>
      </c>
      <c r="B8406" s="29" t="s">
        <v>35</v>
      </c>
      <c r="C8406" t="s">
        <v>1359</v>
      </c>
      <c r="D8406" s="34" t="s">
        <v>1360</v>
      </c>
      <c r="E8406" s="29">
        <v>2008</v>
      </c>
      <c r="F8406" s="29" t="s">
        <v>1368</v>
      </c>
      <c r="G8406" s="29" t="s">
        <v>1369</v>
      </c>
      <c r="H8406" s="31" t="s">
        <v>1370</v>
      </c>
      <c r="I8406" s="55">
        <v>2.7480555999999998</v>
      </c>
      <c r="J8406">
        <v>-60.657222222222202</v>
      </c>
      <c r="K8406" t="s">
        <v>109</v>
      </c>
      <c r="L8406" t="s">
        <v>120</v>
      </c>
      <c r="M8406" t="s">
        <v>273</v>
      </c>
      <c r="N8406" s="41" t="s">
        <v>109</v>
      </c>
      <c r="O8406" s="56" t="s">
        <v>109</v>
      </c>
      <c r="P8406" s="56" t="s">
        <v>109</v>
      </c>
      <c r="Q8406" s="56" t="s">
        <v>109</v>
      </c>
      <c r="R8406" s="56" t="s">
        <v>109</v>
      </c>
      <c r="S8406" s="29">
        <v>0.2</v>
      </c>
      <c r="T8406" s="29">
        <v>6</v>
      </c>
      <c r="U8406" s="29">
        <v>2</v>
      </c>
      <c r="V8406" s="29" t="s">
        <v>33</v>
      </c>
      <c r="W8406" s="29">
        <v>360</v>
      </c>
      <c r="X8406" s="29">
        <v>1</v>
      </c>
      <c r="Y8406" t="s">
        <v>48</v>
      </c>
      <c r="Z8406" t="s">
        <v>55</v>
      </c>
      <c r="AA8406" t="s">
        <v>1080</v>
      </c>
      <c r="AB8406">
        <v>1</v>
      </c>
      <c r="AC8406" s="29" t="s">
        <v>1526</v>
      </c>
      <c r="AD8406" s="29" t="s">
        <v>1526</v>
      </c>
    </row>
    <row r="8407" spans="1:30" ht="15" customHeight="1" x14ac:dyDescent="0.3">
      <c r="A8407" s="29">
        <v>75</v>
      </c>
      <c r="B8407" s="29" t="s">
        <v>35</v>
      </c>
      <c r="C8407" t="s">
        <v>1359</v>
      </c>
      <c r="D8407" s="34" t="s">
        <v>1360</v>
      </c>
      <c r="E8407" s="29">
        <v>2008</v>
      </c>
      <c r="F8407" s="29" t="s">
        <v>1368</v>
      </c>
      <c r="G8407" s="29" t="s">
        <v>1369</v>
      </c>
      <c r="H8407" s="31" t="s">
        <v>1370</v>
      </c>
      <c r="I8407" s="55">
        <v>2.7480555999999998</v>
      </c>
      <c r="J8407">
        <v>-60.657222222222202</v>
      </c>
      <c r="K8407" t="s">
        <v>109</v>
      </c>
      <c r="L8407" t="s">
        <v>120</v>
      </c>
      <c r="M8407" t="s">
        <v>273</v>
      </c>
      <c r="N8407" s="41" t="s">
        <v>109</v>
      </c>
      <c r="O8407" s="56" t="s">
        <v>109</v>
      </c>
      <c r="P8407" s="56" t="s">
        <v>109</v>
      </c>
      <c r="Q8407" s="56" t="s">
        <v>109</v>
      </c>
      <c r="R8407" s="56" t="s">
        <v>109</v>
      </c>
      <c r="S8407" s="29">
        <v>0.2</v>
      </c>
      <c r="T8407" s="29">
        <v>6</v>
      </c>
      <c r="U8407" s="29">
        <v>2</v>
      </c>
      <c r="V8407" s="29" t="s">
        <v>33</v>
      </c>
      <c r="W8407" s="29">
        <v>360</v>
      </c>
      <c r="X8407" s="29">
        <v>1</v>
      </c>
      <c r="Y8407" t="s">
        <v>48</v>
      </c>
      <c r="Z8407" t="s">
        <v>55</v>
      </c>
      <c r="AA8407" t="s">
        <v>859</v>
      </c>
      <c r="AB8407">
        <v>0</v>
      </c>
      <c r="AC8407" s="29" t="s">
        <v>1526</v>
      </c>
      <c r="AD8407" s="29" t="s">
        <v>1526</v>
      </c>
    </row>
    <row r="8408" spans="1:30" ht="15" customHeight="1" x14ac:dyDescent="0.3">
      <c r="A8408" s="29">
        <v>75</v>
      </c>
      <c r="B8408" s="29" t="s">
        <v>35</v>
      </c>
      <c r="C8408" t="s">
        <v>1359</v>
      </c>
      <c r="D8408" s="34" t="s">
        <v>1360</v>
      </c>
      <c r="E8408" s="29">
        <v>2008</v>
      </c>
      <c r="F8408" s="29" t="s">
        <v>1368</v>
      </c>
      <c r="G8408" s="29" t="s">
        <v>1369</v>
      </c>
      <c r="H8408" s="31" t="s">
        <v>1370</v>
      </c>
      <c r="I8408" s="55">
        <v>2.7480555999999998</v>
      </c>
      <c r="J8408">
        <v>-60.657222222222202</v>
      </c>
      <c r="K8408" t="s">
        <v>109</v>
      </c>
      <c r="L8408" t="s">
        <v>120</v>
      </c>
      <c r="M8408" t="s">
        <v>273</v>
      </c>
      <c r="N8408" s="41" t="s">
        <v>109</v>
      </c>
      <c r="O8408" s="56" t="s">
        <v>109</v>
      </c>
      <c r="P8408" s="56" t="s">
        <v>109</v>
      </c>
      <c r="Q8408" s="56" t="s">
        <v>109</v>
      </c>
      <c r="R8408" s="56" t="s">
        <v>109</v>
      </c>
      <c r="S8408" s="29">
        <v>0.2</v>
      </c>
      <c r="T8408" s="29">
        <v>6</v>
      </c>
      <c r="U8408" s="29">
        <v>2</v>
      </c>
      <c r="V8408" s="29" t="s">
        <v>33</v>
      </c>
      <c r="W8408" s="29">
        <v>360</v>
      </c>
      <c r="X8408" s="29">
        <v>1</v>
      </c>
      <c r="Y8408" t="s">
        <v>48</v>
      </c>
      <c r="Z8408" t="s">
        <v>55</v>
      </c>
      <c r="AA8408" t="s">
        <v>890</v>
      </c>
      <c r="AB8408">
        <v>1</v>
      </c>
      <c r="AC8408" s="29" t="s">
        <v>1526</v>
      </c>
      <c r="AD8408" s="29" t="s">
        <v>1526</v>
      </c>
    </row>
    <row r="8409" spans="1:30" ht="15" customHeight="1" x14ac:dyDescent="0.3">
      <c r="A8409" s="29">
        <v>75</v>
      </c>
      <c r="B8409" s="29" t="s">
        <v>35</v>
      </c>
      <c r="C8409" t="s">
        <v>1359</v>
      </c>
      <c r="D8409" s="34" t="s">
        <v>1360</v>
      </c>
      <c r="E8409" s="29">
        <v>2008</v>
      </c>
      <c r="F8409" s="29" t="s">
        <v>1368</v>
      </c>
      <c r="G8409" s="29" t="s">
        <v>1369</v>
      </c>
      <c r="H8409" s="31" t="s">
        <v>1370</v>
      </c>
      <c r="I8409" s="55">
        <v>2.7480555999999998</v>
      </c>
      <c r="J8409">
        <v>-60.657222222222202</v>
      </c>
      <c r="K8409" t="s">
        <v>109</v>
      </c>
      <c r="L8409" t="s">
        <v>120</v>
      </c>
      <c r="M8409" t="s">
        <v>273</v>
      </c>
      <c r="N8409" s="41" t="s">
        <v>109</v>
      </c>
      <c r="O8409" s="56" t="s">
        <v>109</v>
      </c>
      <c r="P8409" s="56" t="s">
        <v>109</v>
      </c>
      <c r="Q8409" s="56" t="s">
        <v>109</v>
      </c>
      <c r="R8409" s="56" t="s">
        <v>109</v>
      </c>
      <c r="S8409" s="29">
        <v>0.2</v>
      </c>
      <c r="T8409" s="29">
        <v>6</v>
      </c>
      <c r="U8409" s="29">
        <v>2</v>
      </c>
      <c r="V8409" s="29" t="s">
        <v>33</v>
      </c>
      <c r="W8409" s="29">
        <v>360</v>
      </c>
      <c r="X8409" s="29">
        <v>1</v>
      </c>
      <c r="Y8409" t="s">
        <v>48</v>
      </c>
      <c r="Z8409" t="s">
        <v>55</v>
      </c>
      <c r="AA8409" t="s">
        <v>1106</v>
      </c>
      <c r="AB8409">
        <v>0</v>
      </c>
      <c r="AC8409" s="29" t="s">
        <v>1526</v>
      </c>
      <c r="AD8409" s="29" t="s">
        <v>1526</v>
      </c>
    </row>
    <row r="8410" spans="1:30" ht="15" customHeight="1" x14ac:dyDescent="0.3">
      <c r="A8410" s="29">
        <v>75</v>
      </c>
      <c r="B8410" s="29" t="s">
        <v>35</v>
      </c>
      <c r="C8410" t="s">
        <v>1359</v>
      </c>
      <c r="D8410" s="34" t="s">
        <v>1360</v>
      </c>
      <c r="E8410" s="29">
        <v>2008</v>
      </c>
      <c r="F8410" s="29" t="s">
        <v>1368</v>
      </c>
      <c r="G8410" s="29" t="s">
        <v>1369</v>
      </c>
      <c r="H8410" s="31" t="s">
        <v>1370</v>
      </c>
      <c r="I8410" s="55">
        <v>2.7480555999999998</v>
      </c>
      <c r="J8410">
        <v>-60.657222222222202</v>
      </c>
      <c r="K8410" t="s">
        <v>109</v>
      </c>
      <c r="L8410" t="s">
        <v>120</v>
      </c>
      <c r="M8410" t="s">
        <v>273</v>
      </c>
      <c r="N8410" s="41" t="s">
        <v>109</v>
      </c>
      <c r="O8410" s="56" t="s">
        <v>109</v>
      </c>
      <c r="P8410" s="56" t="s">
        <v>109</v>
      </c>
      <c r="Q8410" s="56" t="s">
        <v>109</v>
      </c>
      <c r="R8410" s="56" t="s">
        <v>109</v>
      </c>
      <c r="S8410" s="29">
        <v>0.2</v>
      </c>
      <c r="T8410" s="29">
        <v>6</v>
      </c>
      <c r="U8410" s="29">
        <v>2</v>
      </c>
      <c r="V8410" s="29" t="s">
        <v>33</v>
      </c>
      <c r="W8410" s="29">
        <v>360</v>
      </c>
      <c r="X8410" s="29">
        <v>1</v>
      </c>
      <c r="Y8410" t="s">
        <v>48</v>
      </c>
      <c r="Z8410" t="s">
        <v>55</v>
      </c>
      <c r="AA8410" t="s">
        <v>861</v>
      </c>
      <c r="AB8410">
        <v>0</v>
      </c>
      <c r="AC8410" s="29" t="s">
        <v>1526</v>
      </c>
      <c r="AD8410" s="29" t="s">
        <v>1526</v>
      </c>
    </row>
    <row r="8411" spans="1:30" ht="15" customHeight="1" x14ac:dyDescent="0.3">
      <c r="A8411" s="29">
        <v>75</v>
      </c>
      <c r="B8411" s="29" t="s">
        <v>35</v>
      </c>
      <c r="C8411" t="s">
        <v>1359</v>
      </c>
      <c r="D8411" s="34" t="s">
        <v>1360</v>
      </c>
      <c r="E8411" s="29">
        <v>2008</v>
      </c>
      <c r="F8411" s="29" t="s">
        <v>1368</v>
      </c>
      <c r="G8411" s="29" t="s">
        <v>1369</v>
      </c>
      <c r="H8411" s="31" t="s">
        <v>1370</v>
      </c>
      <c r="I8411" s="55">
        <v>2.7480555999999998</v>
      </c>
      <c r="J8411">
        <v>-60.657222222222202</v>
      </c>
      <c r="K8411" t="s">
        <v>109</v>
      </c>
      <c r="L8411" t="s">
        <v>120</v>
      </c>
      <c r="M8411" t="s">
        <v>273</v>
      </c>
      <c r="N8411" s="41" t="s">
        <v>109</v>
      </c>
      <c r="O8411" s="56" t="s">
        <v>109</v>
      </c>
      <c r="P8411" s="56" t="s">
        <v>109</v>
      </c>
      <c r="Q8411" s="56" t="s">
        <v>109</v>
      </c>
      <c r="R8411" s="56" t="s">
        <v>109</v>
      </c>
      <c r="S8411" s="29">
        <v>0.2</v>
      </c>
      <c r="T8411" s="29">
        <v>6</v>
      </c>
      <c r="U8411" s="29">
        <v>2</v>
      </c>
      <c r="V8411" s="29" t="s">
        <v>33</v>
      </c>
      <c r="W8411" s="29">
        <v>360</v>
      </c>
      <c r="X8411" s="29">
        <v>1</v>
      </c>
      <c r="Y8411" t="s">
        <v>48</v>
      </c>
      <c r="Z8411" t="s">
        <v>55</v>
      </c>
      <c r="AA8411" t="s">
        <v>895</v>
      </c>
      <c r="AB8411">
        <v>0</v>
      </c>
      <c r="AC8411" s="29" t="s">
        <v>1526</v>
      </c>
      <c r="AD8411" s="29" t="s">
        <v>1526</v>
      </c>
    </row>
    <row r="8412" spans="1:30" ht="15" customHeight="1" x14ac:dyDescent="0.3">
      <c r="A8412" s="29">
        <v>75</v>
      </c>
      <c r="B8412" s="29" t="s">
        <v>35</v>
      </c>
      <c r="C8412" t="s">
        <v>1359</v>
      </c>
      <c r="D8412" s="34" t="s">
        <v>1360</v>
      </c>
      <c r="E8412" s="29">
        <v>2008</v>
      </c>
      <c r="F8412" s="29" t="s">
        <v>1368</v>
      </c>
      <c r="G8412" s="29" t="s">
        <v>1369</v>
      </c>
      <c r="H8412" s="31" t="s">
        <v>1370</v>
      </c>
      <c r="I8412" s="55">
        <v>2.7480555999999998</v>
      </c>
      <c r="J8412">
        <v>-60.657222222222202</v>
      </c>
      <c r="K8412" t="s">
        <v>109</v>
      </c>
      <c r="L8412" t="s">
        <v>120</v>
      </c>
      <c r="M8412" t="s">
        <v>273</v>
      </c>
      <c r="N8412" s="41" t="s">
        <v>109</v>
      </c>
      <c r="O8412" s="56" t="s">
        <v>109</v>
      </c>
      <c r="P8412" s="56" t="s">
        <v>109</v>
      </c>
      <c r="Q8412" s="56" t="s">
        <v>109</v>
      </c>
      <c r="R8412" s="56" t="s">
        <v>109</v>
      </c>
      <c r="S8412" s="29">
        <v>0.2</v>
      </c>
      <c r="T8412" s="29">
        <v>6</v>
      </c>
      <c r="U8412" s="29">
        <v>2</v>
      </c>
      <c r="V8412" s="29" t="s">
        <v>33</v>
      </c>
      <c r="W8412" s="29">
        <v>360</v>
      </c>
      <c r="X8412" s="29">
        <v>1</v>
      </c>
      <c r="Y8412" t="s">
        <v>48</v>
      </c>
      <c r="Z8412" t="s">
        <v>55</v>
      </c>
      <c r="AA8412" t="s">
        <v>59</v>
      </c>
      <c r="AB8412">
        <v>0</v>
      </c>
      <c r="AC8412" s="29" t="s">
        <v>1526</v>
      </c>
      <c r="AD8412" s="29" t="s">
        <v>1526</v>
      </c>
    </row>
    <row r="8413" spans="1:30" ht="15" customHeight="1" x14ac:dyDescent="0.3">
      <c r="A8413" s="29">
        <v>75</v>
      </c>
      <c r="B8413" s="29" t="s">
        <v>35</v>
      </c>
      <c r="C8413" t="s">
        <v>1359</v>
      </c>
      <c r="D8413" s="34" t="s">
        <v>1360</v>
      </c>
      <c r="E8413" s="29">
        <v>2008</v>
      </c>
      <c r="F8413" s="29" t="s">
        <v>1368</v>
      </c>
      <c r="G8413" s="29" t="s">
        <v>1369</v>
      </c>
      <c r="H8413" s="31" t="s">
        <v>1370</v>
      </c>
      <c r="I8413" s="55">
        <v>2.7480555999999998</v>
      </c>
      <c r="J8413">
        <v>-60.657222222222202</v>
      </c>
      <c r="K8413" t="s">
        <v>109</v>
      </c>
      <c r="L8413" t="s">
        <v>120</v>
      </c>
      <c r="M8413" t="s">
        <v>273</v>
      </c>
      <c r="N8413" s="41" t="s">
        <v>109</v>
      </c>
      <c r="O8413" s="56" t="s">
        <v>109</v>
      </c>
      <c r="P8413" s="56" t="s">
        <v>109</v>
      </c>
      <c r="Q8413" s="56" t="s">
        <v>109</v>
      </c>
      <c r="R8413" s="56" t="s">
        <v>109</v>
      </c>
      <c r="S8413" s="29">
        <v>0.2</v>
      </c>
      <c r="T8413" s="29">
        <v>6</v>
      </c>
      <c r="U8413" s="29">
        <v>2</v>
      </c>
      <c r="V8413" s="29" t="s">
        <v>33</v>
      </c>
      <c r="W8413" s="29">
        <v>360</v>
      </c>
      <c r="X8413" s="29">
        <v>1</v>
      </c>
      <c r="Y8413" t="s">
        <v>48</v>
      </c>
      <c r="Z8413" t="s">
        <v>55</v>
      </c>
      <c r="AA8413" t="s">
        <v>113</v>
      </c>
      <c r="AB8413">
        <v>0</v>
      </c>
      <c r="AC8413" s="29" t="s">
        <v>1526</v>
      </c>
      <c r="AD8413" s="29" t="s">
        <v>1526</v>
      </c>
    </row>
    <row r="8414" spans="1:30" ht="15" customHeight="1" x14ac:dyDescent="0.3">
      <c r="A8414" s="29">
        <v>75</v>
      </c>
      <c r="B8414" s="29" t="s">
        <v>35</v>
      </c>
      <c r="C8414" t="s">
        <v>1359</v>
      </c>
      <c r="D8414" s="34" t="s">
        <v>1360</v>
      </c>
      <c r="E8414" s="29">
        <v>2008</v>
      </c>
      <c r="F8414" s="29" t="s">
        <v>1368</v>
      </c>
      <c r="G8414" s="29" t="s">
        <v>1369</v>
      </c>
      <c r="H8414" s="31" t="s">
        <v>1370</v>
      </c>
      <c r="I8414" s="55">
        <v>2.7480555999999998</v>
      </c>
      <c r="J8414">
        <v>-60.657222222222202</v>
      </c>
      <c r="K8414" t="s">
        <v>109</v>
      </c>
      <c r="L8414" t="s">
        <v>120</v>
      </c>
      <c r="M8414" t="s">
        <v>273</v>
      </c>
      <c r="N8414" s="41" t="s">
        <v>109</v>
      </c>
      <c r="O8414" s="56" t="s">
        <v>109</v>
      </c>
      <c r="P8414" s="56" t="s">
        <v>109</v>
      </c>
      <c r="Q8414" s="56" t="s">
        <v>109</v>
      </c>
      <c r="R8414" s="56" t="s">
        <v>109</v>
      </c>
      <c r="S8414" s="29">
        <v>0.2</v>
      </c>
      <c r="T8414" s="29">
        <v>6</v>
      </c>
      <c r="U8414" s="29">
        <v>2</v>
      </c>
      <c r="V8414" s="29" t="s">
        <v>33</v>
      </c>
      <c r="W8414" s="29">
        <v>360</v>
      </c>
      <c r="X8414" s="29">
        <v>1</v>
      </c>
      <c r="Y8414" t="s">
        <v>48</v>
      </c>
      <c r="Z8414" t="s">
        <v>55</v>
      </c>
      <c r="AA8414" t="s">
        <v>655</v>
      </c>
      <c r="AB8414">
        <v>0</v>
      </c>
      <c r="AC8414" s="29" t="s">
        <v>1526</v>
      </c>
      <c r="AD8414" s="29" t="s">
        <v>1526</v>
      </c>
    </row>
    <row r="8415" spans="1:30" ht="15" customHeight="1" x14ac:dyDescent="0.3">
      <c r="A8415" s="29">
        <v>75</v>
      </c>
      <c r="B8415" s="29" t="s">
        <v>35</v>
      </c>
      <c r="C8415" t="s">
        <v>1359</v>
      </c>
      <c r="D8415" s="34" t="s">
        <v>1360</v>
      </c>
      <c r="E8415" s="29">
        <v>2008</v>
      </c>
      <c r="F8415" s="29" t="s">
        <v>1368</v>
      </c>
      <c r="G8415" s="29" t="s">
        <v>1369</v>
      </c>
      <c r="H8415" s="31" t="s">
        <v>1370</v>
      </c>
      <c r="I8415" s="55">
        <v>2.7480555999999998</v>
      </c>
      <c r="J8415">
        <v>-60.657222222222202</v>
      </c>
      <c r="K8415" t="s">
        <v>109</v>
      </c>
      <c r="L8415" t="s">
        <v>120</v>
      </c>
      <c r="M8415" t="s">
        <v>273</v>
      </c>
      <c r="N8415" s="41" t="s">
        <v>109</v>
      </c>
      <c r="O8415" s="56" t="s">
        <v>109</v>
      </c>
      <c r="P8415" s="56" t="s">
        <v>109</v>
      </c>
      <c r="Q8415" s="56" t="s">
        <v>109</v>
      </c>
      <c r="R8415" s="56" t="s">
        <v>109</v>
      </c>
      <c r="S8415" s="29">
        <v>0.2</v>
      </c>
      <c r="T8415" s="29">
        <v>6</v>
      </c>
      <c r="U8415" s="29">
        <v>2</v>
      </c>
      <c r="V8415" s="29" t="s">
        <v>33</v>
      </c>
      <c r="W8415" s="29">
        <v>360</v>
      </c>
      <c r="X8415" s="29">
        <v>1</v>
      </c>
      <c r="Y8415" t="s">
        <v>48</v>
      </c>
      <c r="Z8415" t="s">
        <v>55</v>
      </c>
      <c r="AA8415" t="s">
        <v>379</v>
      </c>
      <c r="AB8415">
        <v>0</v>
      </c>
      <c r="AC8415" s="29" t="s">
        <v>1526</v>
      </c>
      <c r="AD8415" s="29" t="s">
        <v>1526</v>
      </c>
    </row>
    <row r="8416" spans="1:30" ht="15" customHeight="1" x14ac:dyDescent="0.3">
      <c r="A8416" s="29">
        <v>75</v>
      </c>
      <c r="B8416" s="29" t="s">
        <v>35</v>
      </c>
      <c r="C8416" t="s">
        <v>1359</v>
      </c>
      <c r="D8416" s="34" t="s">
        <v>1360</v>
      </c>
      <c r="E8416" s="29">
        <v>2008</v>
      </c>
      <c r="F8416" s="29" t="s">
        <v>1368</v>
      </c>
      <c r="G8416" s="29" t="s">
        <v>1369</v>
      </c>
      <c r="H8416" s="31" t="s">
        <v>1370</v>
      </c>
      <c r="I8416" s="55">
        <v>2.7480555999999998</v>
      </c>
      <c r="J8416">
        <v>-60.657222222222202</v>
      </c>
      <c r="K8416" t="s">
        <v>109</v>
      </c>
      <c r="L8416" t="s">
        <v>120</v>
      </c>
      <c r="M8416" t="s">
        <v>273</v>
      </c>
      <c r="N8416" s="41" t="s">
        <v>109</v>
      </c>
      <c r="O8416" s="56" t="s">
        <v>109</v>
      </c>
      <c r="P8416" s="56" t="s">
        <v>109</v>
      </c>
      <c r="Q8416" s="56" t="s">
        <v>109</v>
      </c>
      <c r="R8416" s="56" t="s">
        <v>109</v>
      </c>
      <c r="S8416" s="29">
        <v>0.2</v>
      </c>
      <c r="T8416" s="29">
        <v>6</v>
      </c>
      <c r="U8416" s="29">
        <v>2</v>
      </c>
      <c r="V8416" s="29" t="s">
        <v>33</v>
      </c>
      <c r="W8416" s="29">
        <v>360</v>
      </c>
      <c r="X8416" s="29">
        <v>1</v>
      </c>
      <c r="Y8416" t="s">
        <v>48</v>
      </c>
      <c r="Z8416" t="s">
        <v>55</v>
      </c>
      <c r="AA8416" t="s">
        <v>1072</v>
      </c>
      <c r="AB8416">
        <v>0</v>
      </c>
      <c r="AC8416" s="29" t="s">
        <v>1526</v>
      </c>
      <c r="AD8416" s="29" t="s">
        <v>1526</v>
      </c>
    </row>
    <row r="8417" spans="1:30" ht="15" customHeight="1" x14ac:dyDescent="0.3">
      <c r="A8417" s="29">
        <v>75</v>
      </c>
      <c r="B8417" s="29" t="s">
        <v>35</v>
      </c>
      <c r="C8417" t="s">
        <v>1359</v>
      </c>
      <c r="D8417" s="34" t="s">
        <v>1360</v>
      </c>
      <c r="E8417" s="29">
        <v>2008</v>
      </c>
      <c r="F8417" s="29" t="s">
        <v>1368</v>
      </c>
      <c r="G8417" s="29" t="s">
        <v>1369</v>
      </c>
      <c r="H8417" s="31" t="s">
        <v>1370</v>
      </c>
      <c r="I8417" s="55">
        <v>2.7480555999999998</v>
      </c>
      <c r="J8417">
        <v>-60.657222222222202</v>
      </c>
      <c r="K8417" t="s">
        <v>109</v>
      </c>
      <c r="L8417" t="s">
        <v>120</v>
      </c>
      <c r="M8417" t="s">
        <v>273</v>
      </c>
      <c r="N8417" s="41" t="s">
        <v>109</v>
      </c>
      <c r="O8417" s="56" t="s">
        <v>109</v>
      </c>
      <c r="P8417" s="56" t="s">
        <v>109</v>
      </c>
      <c r="Q8417" s="56" t="s">
        <v>109</v>
      </c>
      <c r="R8417" s="56" t="s">
        <v>109</v>
      </c>
      <c r="S8417" s="29">
        <v>0.2</v>
      </c>
      <c r="T8417" s="29">
        <v>6</v>
      </c>
      <c r="U8417" s="29">
        <v>2</v>
      </c>
      <c r="V8417" s="29" t="s">
        <v>33</v>
      </c>
      <c r="W8417" s="29">
        <v>360</v>
      </c>
      <c r="X8417" s="29">
        <v>1</v>
      </c>
      <c r="Y8417" t="s">
        <v>48</v>
      </c>
      <c r="Z8417" t="s">
        <v>55</v>
      </c>
      <c r="AA8417" t="s">
        <v>1164</v>
      </c>
      <c r="AB8417">
        <v>0</v>
      </c>
      <c r="AC8417" s="29" t="s">
        <v>1526</v>
      </c>
      <c r="AD8417" s="29" t="s">
        <v>1526</v>
      </c>
    </row>
    <row r="8418" spans="1:30" ht="15" customHeight="1" x14ac:dyDescent="0.3">
      <c r="A8418" s="29">
        <v>75</v>
      </c>
      <c r="B8418" s="29" t="s">
        <v>35</v>
      </c>
      <c r="C8418" t="s">
        <v>1359</v>
      </c>
      <c r="D8418" s="34" t="s">
        <v>1360</v>
      </c>
      <c r="E8418" s="29">
        <v>2008</v>
      </c>
      <c r="F8418" s="29" t="s">
        <v>1368</v>
      </c>
      <c r="G8418" s="29" t="s">
        <v>1369</v>
      </c>
      <c r="H8418" s="31" t="s">
        <v>1370</v>
      </c>
      <c r="I8418" s="55">
        <v>2.7480555999999998</v>
      </c>
      <c r="J8418">
        <v>-60.657222222222202</v>
      </c>
      <c r="K8418" t="s">
        <v>109</v>
      </c>
      <c r="L8418" t="s">
        <v>120</v>
      </c>
      <c r="M8418" t="s">
        <v>273</v>
      </c>
      <c r="N8418" s="41" t="s">
        <v>109</v>
      </c>
      <c r="O8418" s="56" t="s">
        <v>109</v>
      </c>
      <c r="P8418" s="56" t="s">
        <v>109</v>
      </c>
      <c r="Q8418" s="56" t="s">
        <v>109</v>
      </c>
      <c r="R8418" s="56" t="s">
        <v>109</v>
      </c>
      <c r="S8418" s="29">
        <v>0.2</v>
      </c>
      <c r="T8418" s="29">
        <v>6</v>
      </c>
      <c r="U8418" s="29">
        <v>2</v>
      </c>
      <c r="V8418" s="29" t="s">
        <v>33</v>
      </c>
      <c r="W8418" s="29">
        <v>360</v>
      </c>
      <c r="X8418" s="29">
        <v>1</v>
      </c>
      <c r="Y8418" t="s">
        <v>48</v>
      </c>
      <c r="Z8418" t="s">
        <v>55</v>
      </c>
      <c r="AA8418" t="s">
        <v>275</v>
      </c>
      <c r="AB8418">
        <v>1</v>
      </c>
      <c r="AC8418" s="29" t="s">
        <v>1526</v>
      </c>
      <c r="AD8418" s="29" t="s">
        <v>1526</v>
      </c>
    </row>
    <row r="8419" spans="1:30" ht="15" customHeight="1" x14ac:dyDescent="0.3">
      <c r="A8419" s="29">
        <v>75</v>
      </c>
      <c r="B8419" s="29" t="s">
        <v>35</v>
      </c>
      <c r="C8419" t="s">
        <v>1359</v>
      </c>
      <c r="D8419" s="34" t="s">
        <v>1360</v>
      </c>
      <c r="E8419" s="29">
        <v>2008</v>
      </c>
      <c r="F8419" s="29" t="s">
        <v>1368</v>
      </c>
      <c r="G8419" s="29" t="s">
        <v>1369</v>
      </c>
      <c r="H8419" s="31" t="s">
        <v>1370</v>
      </c>
      <c r="I8419" s="55">
        <v>2.7480555999999998</v>
      </c>
      <c r="J8419">
        <v>-60.657222222222202</v>
      </c>
      <c r="K8419" t="s">
        <v>109</v>
      </c>
      <c r="L8419" t="s">
        <v>120</v>
      </c>
      <c r="M8419" t="s">
        <v>273</v>
      </c>
      <c r="N8419" s="41" t="s">
        <v>109</v>
      </c>
      <c r="O8419" s="56" t="s">
        <v>109</v>
      </c>
      <c r="P8419" s="56" t="s">
        <v>109</v>
      </c>
      <c r="Q8419" s="56" t="s">
        <v>109</v>
      </c>
      <c r="R8419" s="56" t="s">
        <v>109</v>
      </c>
      <c r="S8419" s="29">
        <v>0.2</v>
      </c>
      <c r="T8419" s="29">
        <v>6</v>
      </c>
      <c r="U8419" s="29">
        <v>2</v>
      </c>
      <c r="V8419" s="29" t="s">
        <v>33</v>
      </c>
      <c r="W8419" s="29">
        <v>360</v>
      </c>
      <c r="X8419" s="29">
        <v>1</v>
      </c>
      <c r="Y8419" t="s">
        <v>48</v>
      </c>
      <c r="Z8419" t="s">
        <v>83</v>
      </c>
      <c r="AA8419" t="s">
        <v>128</v>
      </c>
      <c r="AB8419">
        <v>0</v>
      </c>
      <c r="AC8419" s="29" t="s">
        <v>1526</v>
      </c>
      <c r="AD8419" s="29" t="s">
        <v>1526</v>
      </c>
    </row>
    <row r="8420" spans="1:30" ht="15" customHeight="1" x14ac:dyDescent="0.3">
      <c r="A8420" s="29">
        <v>75</v>
      </c>
      <c r="B8420" s="29" t="s">
        <v>35</v>
      </c>
      <c r="C8420" t="s">
        <v>1359</v>
      </c>
      <c r="D8420" s="34" t="s">
        <v>1360</v>
      </c>
      <c r="E8420" s="29">
        <v>2008</v>
      </c>
      <c r="F8420" s="29" t="s">
        <v>1368</v>
      </c>
      <c r="G8420" s="29" t="s">
        <v>1369</v>
      </c>
      <c r="H8420" s="31" t="s">
        <v>1370</v>
      </c>
      <c r="I8420" s="55">
        <v>2.7480555999999998</v>
      </c>
      <c r="J8420">
        <v>-60.657222222222202</v>
      </c>
      <c r="K8420" t="s">
        <v>109</v>
      </c>
      <c r="L8420" t="s">
        <v>120</v>
      </c>
      <c r="M8420" t="s">
        <v>273</v>
      </c>
      <c r="N8420" s="41" t="s">
        <v>109</v>
      </c>
      <c r="O8420" s="56" t="s">
        <v>109</v>
      </c>
      <c r="P8420" s="56" t="s">
        <v>109</v>
      </c>
      <c r="Q8420" s="56" t="s">
        <v>109</v>
      </c>
      <c r="R8420" s="56" t="s">
        <v>109</v>
      </c>
      <c r="S8420" s="29">
        <v>0.2</v>
      </c>
      <c r="T8420" s="29">
        <v>6</v>
      </c>
      <c r="U8420" s="29">
        <v>2</v>
      </c>
      <c r="V8420" s="29" t="s">
        <v>33</v>
      </c>
      <c r="W8420" s="29">
        <v>360</v>
      </c>
      <c r="X8420" s="29">
        <v>1</v>
      </c>
      <c r="Y8420" t="s">
        <v>48</v>
      </c>
      <c r="Z8420" t="s">
        <v>83</v>
      </c>
      <c r="AA8420" t="s">
        <v>84</v>
      </c>
      <c r="AB8420">
        <v>1</v>
      </c>
      <c r="AC8420" s="29" t="s">
        <v>1526</v>
      </c>
      <c r="AD8420" s="29" t="s">
        <v>1526</v>
      </c>
    </row>
    <row r="8421" spans="1:30" ht="15" customHeight="1" x14ac:dyDescent="0.3">
      <c r="A8421" s="29">
        <v>75</v>
      </c>
      <c r="B8421" s="29" t="s">
        <v>35</v>
      </c>
      <c r="C8421" t="s">
        <v>1359</v>
      </c>
      <c r="D8421" s="34" t="s">
        <v>1360</v>
      </c>
      <c r="E8421" s="29">
        <v>2008</v>
      </c>
      <c r="F8421" s="29" t="s">
        <v>1368</v>
      </c>
      <c r="G8421" s="29" t="s">
        <v>1369</v>
      </c>
      <c r="H8421" s="31" t="s">
        <v>1370</v>
      </c>
      <c r="I8421" s="55">
        <v>2.7480555999999998</v>
      </c>
      <c r="J8421">
        <v>-60.657222222222202</v>
      </c>
      <c r="K8421" t="s">
        <v>109</v>
      </c>
      <c r="L8421" t="s">
        <v>120</v>
      </c>
      <c r="M8421" t="s">
        <v>273</v>
      </c>
      <c r="N8421" s="41" t="s">
        <v>109</v>
      </c>
      <c r="O8421" s="56" t="s">
        <v>109</v>
      </c>
      <c r="P8421" s="56" t="s">
        <v>109</v>
      </c>
      <c r="Q8421" s="56" t="s">
        <v>109</v>
      </c>
      <c r="R8421" s="56" t="s">
        <v>109</v>
      </c>
      <c r="S8421" s="29">
        <v>0.2</v>
      </c>
      <c r="T8421" s="29">
        <v>6</v>
      </c>
      <c r="U8421" s="29">
        <v>2</v>
      </c>
      <c r="V8421" s="29" t="s">
        <v>33</v>
      </c>
      <c r="W8421" s="29">
        <v>360</v>
      </c>
      <c r="X8421" s="29">
        <v>1</v>
      </c>
      <c r="Y8421" t="s">
        <v>48</v>
      </c>
      <c r="Z8421" t="s">
        <v>83</v>
      </c>
      <c r="AA8421" t="s">
        <v>911</v>
      </c>
      <c r="AB8421">
        <v>0</v>
      </c>
      <c r="AC8421" s="29" t="s">
        <v>1526</v>
      </c>
      <c r="AD8421" s="29" t="s">
        <v>1526</v>
      </c>
    </row>
    <row r="8422" spans="1:30" ht="15" customHeight="1" x14ac:dyDescent="0.3">
      <c r="A8422" s="29">
        <v>75</v>
      </c>
      <c r="B8422" s="29" t="s">
        <v>35</v>
      </c>
      <c r="C8422" t="s">
        <v>1359</v>
      </c>
      <c r="D8422" s="34" t="s">
        <v>1360</v>
      </c>
      <c r="E8422" s="29">
        <v>2008</v>
      </c>
      <c r="F8422" s="29" t="s">
        <v>1368</v>
      </c>
      <c r="G8422" s="29" t="s">
        <v>1369</v>
      </c>
      <c r="H8422" s="31" t="s">
        <v>1370</v>
      </c>
      <c r="I8422" s="55">
        <v>2.7480555999999998</v>
      </c>
      <c r="J8422">
        <v>-60.657222222222202</v>
      </c>
      <c r="K8422" t="s">
        <v>109</v>
      </c>
      <c r="L8422" t="s">
        <v>120</v>
      </c>
      <c r="M8422" t="s">
        <v>273</v>
      </c>
      <c r="N8422" s="41" t="s">
        <v>109</v>
      </c>
      <c r="O8422" s="56" t="s">
        <v>109</v>
      </c>
      <c r="P8422" s="56" t="s">
        <v>109</v>
      </c>
      <c r="Q8422" s="56" t="s">
        <v>109</v>
      </c>
      <c r="R8422" s="56" t="s">
        <v>109</v>
      </c>
      <c r="S8422" s="29">
        <v>0.2</v>
      </c>
      <c r="T8422" s="29">
        <v>6</v>
      </c>
      <c r="U8422" s="29">
        <v>2</v>
      </c>
      <c r="V8422" s="29" t="s">
        <v>33</v>
      </c>
      <c r="W8422" s="29">
        <v>360</v>
      </c>
      <c r="X8422" s="29">
        <v>1</v>
      </c>
      <c r="Y8422" t="s">
        <v>48</v>
      </c>
      <c r="Z8422" t="s">
        <v>83</v>
      </c>
      <c r="AA8422" t="s">
        <v>906</v>
      </c>
      <c r="AB8422">
        <v>0</v>
      </c>
      <c r="AC8422" s="29" t="s">
        <v>1526</v>
      </c>
      <c r="AD8422" s="29" t="s">
        <v>1526</v>
      </c>
    </row>
    <row r="8423" spans="1:30" ht="15" customHeight="1" x14ac:dyDescent="0.3">
      <c r="A8423" s="29">
        <v>75</v>
      </c>
      <c r="B8423" s="29" t="s">
        <v>35</v>
      </c>
      <c r="C8423" t="s">
        <v>1359</v>
      </c>
      <c r="D8423" s="34" t="s">
        <v>1360</v>
      </c>
      <c r="E8423" s="29">
        <v>2008</v>
      </c>
      <c r="F8423" s="29" t="s">
        <v>1368</v>
      </c>
      <c r="G8423" s="29" t="s">
        <v>1369</v>
      </c>
      <c r="H8423" s="31" t="s">
        <v>1370</v>
      </c>
      <c r="I8423" s="55">
        <v>2.7480555999999998</v>
      </c>
      <c r="J8423">
        <v>-60.657222222222202</v>
      </c>
      <c r="K8423" t="s">
        <v>109</v>
      </c>
      <c r="L8423" t="s">
        <v>120</v>
      </c>
      <c r="M8423" t="s">
        <v>273</v>
      </c>
      <c r="N8423" s="41" t="s">
        <v>109</v>
      </c>
      <c r="O8423" s="56" t="s">
        <v>109</v>
      </c>
      <c r="P8423" s="56" t="s">
        <v>109</v>
      </c>
      <c r="Q8423" s="56" t="s">
        <v>109</v>
      </c>
      <c r="R8423" s="56" t="s">
        <v>109</v>
      </c>
      <c r="S8423" s="29">
        <v>0.2</v>
      </c>
      <c r="T8423" s="29">
        <v>6</v>
      </c>
      <c r="U8423" s="29">
        <v>2</v>
      </c>
      <c r="V8423" s="29" t="s">
        <v>33</v>
      </c>
      <c r="W8423" s="29">
        <v>360</v>
      </c>
      <c r="X8423" s="29">
        <v>1</v>
      </c>
      <c r="Y8423" t="s">
        <v>48</v>
      </c>
      <c r="Z8423" t="s">
        <v>83</v>
      </c>
      <c r="AA8423" t="s">
        <v>275</v>
      </c>
      <c r="AB8423">
        <v>0</v>
      </c>
      <c r="AC8423" s="29" t="s">
        <v>1526</v>
      </c>
      <c r="AD8423" s="29" t="s">
        <v>1526</v>
      </c>
    </row>
    <row r="8424" spans="1:30" ht="15" customHeight="1" x14ac:dyDescent="0.3">
      <c r="A8424" s="29">
        <v>75</v>
      </c>
      <c r="B8424" s="29" t="s">
        <v>35</v>
      </c>
      <c r="C8424" t="s">
        <v>1359</v>
      </c>
      <c r="D8424" s="34" t="s">
        <v>1360</v>
      </c>
      <c r="E8424" s="29">
        <v>2008</v>
      </c>
      <c r="F8424" s="29" t="s">
        <v>1368</v>
      </c>
      <c r="G8424" s="29" t="s">
        <v>1369</v>
      </c>
      <c r="H8424" s="31" t="s">
        <v>1370</v>
      </c>
      <c r="I8424" s="55">
        <v>2.7480555999999998</v>
      </c>
      <c r="J8424">
        <v>-60.657222222222202</v>
      </c>
      <c r="K8424" t="s">
        <v>109</v>
      </c>
      <c r="L8424" t="s">
        <v>120</v>
      </c>
      <c r="M8424" t="s">
        <v>273</v>
      </c>
      <c r="N8424" s="41" t="s">
        <v>109</v>
      </c>
      <c r="O8424" s="56" t="s">
        <v>109</v>
      </c>
      <c r="P8424" s="56" t="s">
        <v>109</v>
      </c>
      <c r="Q8424" s="56" t="s">
        <v>109</v>
      </c>
      <c r="R8424" s="56" t="s">
        <v>109</v>
      </c>
      <c r="S8424" s="29">
        <v>0.2</v>
      </c>
      <c r="T8424" s="29">
        <v>6</v>
      </c>
      <c r="U8424" s="29">
        <v>2</v>
      </c>
      <c r="V8424" s="29" t="s">
        <v>33</v>
      </c>
      <c r="W8424" s="29">
        <v>360</v>
      </c>
      <c r="X8424" s="29">
        <v>1</v>
      </c>
      <c r="Y8424" t="s">
        <v>48</v>
      </c>
      <c r="Z8424" t="s">
        <v>90</v>
      </c>
      <c r="AA8424" t="s">
        <v>666</v>
      </c>
      <c r="AB8424">
        <v>0</v>
      </c>
      <c r="AC8424" s="29" t="s">
        <v>1526</v>
      </c>
      <c r="AD8424" s="29" t="s">
        <v>1526</v>
      </c>
    </row>
    <row r="8425" spans="1:30" ht="15" customHeight="1" x14ac:dyDescent="0.3">
      <c r="A8425" s="29">
        <v>75</v>
      </c>
      <c r="B8425" s="29" t="s">
        <v>35</v>
      </c>
      <c r="C8425" t="s">
        <v>1359</v>
      </c>
      <c r="D8425" s="34" t="s">
        <v>1360</v>
      </c>
      <c r="E8425" s="29">
        <v>2008</v>
      </c>
      <c r="F8425" s="29" t="s">
        <v>1368</v>
      </c>
      <c r="G8425" s="29" t="s">
        <v>1369</v>
      </c>
      <c r="H8425" s="31" t="s">
        <v>1370</v>
      </c>
      <c r="I8425" s="55">
        <v>2.7480555999999998</v>
      </c>
      <c r="J8425">
        <v>-60.657222222222202</v>
      </c>
      <c r="K8425" t="s">
        <v>109</v>
      </c>
      <c r="L8425" t="s">
        <v>120</v>
      </c>
      <c r="M8425" t="s">
        <v>273</v>
      </c>
      <c r="N8425" s="41" t="s">
        <v>109</v>
      </c>
      <c r="O8425" s="56" t="s">
        <v>109</v>
      </c>
      <c r="P8425" s="56" t="s">
        <v>109</v>
      </c>
      <c r="Q8425" s="56" t="s">
        <v>109</v>
      </c>
      <c r="R8425" s="56" t="s">
        <v>109</v>
      </c>
      <c r="S8425" s="29">
        <v>0.2</v>
      </c>
      <c r="T8425" s="29">
        <v>6</v>
      </c>
      <c r="U8425" s="29">
        <v>2</v>
      </c>
      <c r="V8425" s="29" t="s">
        <v>33</v>
      </c>
      <c r="W8425" s="29">
        <v>360</v>
      </c>
      <c r="X8425" s="29">
        <v>1</v>
      </c>
      <c r="Y8425" t="s">
        <v>48</v>
      </c>
      <c r="Z8425" t="s">
        <v>90</v>
      </c>
      <c r="AA8425" t="s">
        <v>917</v>
      </c>
      <c r="AB8425">
        <v>0</v>
      </c>
      <c r="AC8425" s="29" t="s">
        <v>1526</v>
      </c>
      <c r="AD8425" s="29" t="s">
        <v>1526</v>
      </c>
    </row>
    <row r="8426" spans="1:30" ht="15" customHeight="1" x14ac:dyDescent="0.3">
      <c r="A8426" s="29">
        <v>75</v>
      </c>
      <c r="B8426" s="29" t="s">
        <v>35</v>
      </c>
      <c r="C8426" t="s">
        <v>1359</v>
      </c>
      <c r="D8426" s="34" t="s">
        <v>1360</v>
      </c>
      <c r="E8426" s="29">
        <v>2008</v>
      </c>
      <c r="F8426" s="29" t="s">
        <v>1368</v>
      </c>
      <c r="G8426" s="29" t="s">
        <v>1369</v>
      </c>
      <c r="H8426" s="31" t="s">
        <v>1370</v>
      </c>
      <c r="I8426" s="55">
        <v>2.7480555999999998</v>
      </c>
      <c r="J8426">
        <v>-60.657222222222202</v>
      </c>
      <c r="K8426" t="s">
        <v>109</v>
      </c>
      <c r="L8426" t="s">
        <v>120</v>
      </c>
      <c r="M8426" t="s">
        <v>273</v>
      </c>
      <c r="N8426" s="41" t="s">
        <v>109</v>
      </c>
      <c r="O8426" s="56" t="s">
        <v>109</v>
      </c>
      <c r="P8426" s="56" t="s">
        <v>109</v>
      </c>
      <c r="Q8426" s="56" t="s">
        <v>109</v>
      </c>
      <c r="R8426" s="56" t="s">
        <v>109</v>
      </c>
      <c r="S8426" s="29">
        <v>0.2</v>
      </c>
      <c r="T8426" s="29">
        <v>6</v>
      </c>
      <c r="U8426" s="29">
        <v>2</v>
      </c>
      <c r="V8426" s="29" t="s">
        <v>33</v>
      </c>
      <c r="W8426" s="29">
        <v>360</v>
      </c>
      <c r="X8426" s="29">
        <v>1</v>
      </c>
      <c r="Y8426" t="s">
        <v>48</v>
      </c>
      <c r="Z8426" t="s">
        <v>90</v>
      </c>
      <c r="AA8426" t="s">
        <v>91</v>
      </c>
      <c r="AB8426">
        <v>0</v>
      </c>
      <c r="AC8426" s="29" t="s">
        <v>1526</v>
      </c>
      <c r="AD8426" s="29" t="s">
        <v>1526</v>
      </c>
    </row>
    <row r="8427" spans="1:30" ht="15" customHeight="1" x14ac:dyDescent="0.3">
      <c r="A8427" s="29">
        <v>75</v>
      </c>
      <c r="B8427" s="29" t="s">
        <v>35</v>
      </c>
      <c r="C8427" t="s">
        <v>1359</v>
      </c>
      <c r="D8427" s="34" t="s">
        <v>1360</v>
      </c>
      <c r="E8427" s="29">
        <v>2008</v>
      </c>
      <c r="F8427" s="29" t="s">
        <v>1371</v>
      </c>
      <c r="G8427" s="29" t="s">
        <v>1372</v>
      </c>
      <c r="H8427" s="31" t="s">
        <v>1373</v>
      </c>
      <c r="I8427" s="55">
        <v>3.3616666999999998</v>
      </c>
      <c r="J8427">
        <v>-61.433888888888802</v>
      </c>
      <c r="K8427" t="s">
        <v>109</v>
      </c>
      <c r="L8427" t="s">
        <v>110</v>
      </c>
      <c r="M8427" t="s">
        <v>712</v>
      </c>
      <c r="N8427" s="41" t="s">
        <v>109</v>
      </c>
      <c r="O8427" s="56" t="s">
        <v>109</v>
      </c>
      <c r="P8427" s="56" t="s">
        <v>109</v>
      </c>
      <c r="Q8427" s="56" t="s">
        <v>109</v>
      </c>
      <c r="R8427" s="56" t="s">
        <v>109</v>
      </c>
      <c r="S8427" s="29">
        <v>0.2</v>
      </c>
      <c r="T8427" s="29">
        <v>6</v>
      </c>
      <c r="U8427" s="29">
        <v>2</v>
      </c>
      <c r="V8427" s="29" t="s">
        <v>33</v>
      </c>
      <c r="W8427" s="29">
        <v>360</v>
      </c>
      <c r="X8427" s="29">
        <v>1</v>
      </c>
      <c r="Y8427" t="s">
        <v>48</v>
      </c>
      <c r="Z8427" t="s">
        <v>55</v>
      </c>
      <c r="AA8427" t="s">
        <v>1080</v>
      </c>
      <c r="AB8427">
        <v>0</v>
      </c>
      <c r="AC8427" s="29" t="s">
        <v>1526</v>
      </c>
      <c r="AD8427" s="29" t="s">
        <v>1526</v>
      </c>
    </row>
    <row r="8428" spans="1:30" ht="15" customHeight="1" x14ac:dyDescent="0.3">
      <c r="A8428" s="29">
        <v>75</v>
      </c>
      <c r="B8428" s="29" t="s">
        <v>35</v>
      </c>
      <c r="C8428" t="s">
        <v>1359</v>
      </c>
      <c r="D8428" s="34" t="s">
        <v>1360</v>
      </c>
      <c r="E8428" s="29">
        <v>2008</v>
      </c>
      <c r="F8428" s="29" t="s">
        <v>1371</v>
      </c>
      <c r="G8428" s="29" t="s">
        <v>1372</v>
      </c>
      <c r="H8428" s="31" t="s">
        <v>1373</v>
      </c>
      <c r="I8428" s="55">
        <v>3.3616666999999998</v>
      </c>
      <c r="J8428">
        <v>-61.433888888888802</v>
      </c>
      <c r="K8428" t="s">
        <v>109</v>
      </c>
      <c r="L8428" t="s">
        <v>110</v>
      </c>
      <c r="M8428" t="s">
        <v>712</v>
      </c>
      <c r="N8428" s="41" t="s">
        <v>109</v>
      </c>
      <c r="O8428" s="56" t="s">
        <v>109</v>
      </c>
      <c r="P8428" s="56" t="s">
        <v>109</v>
      </c>
      <c r="Q8428" s="56" t="s">
        <v>109</v>
      </c>
      <c r="R8428" s="56" t="s">
        <v>109</v>
      </c>
      <c r="S8428" s="29">
        <v>0.2</v>
      </c>
      <c r="T8428" s="29">
        <v>6</v>
      </c>
      <c r="U8428" s="29">
        <v>2</v>
      </c>
      <c r="V8428" s="29" t="s">
        <v>33</v>
      </c>
      <c r="W8428" s="29">
        <v>360</v>
      </c>
      <c r="X8428" s="29">
        <v>1</v>
      </c>
      <c r="Y8428" t="s">
        <v>48</v>
      </c>
      <c r="Z8428" t="s">
        <v>55</v>
      </c>
      <c r="AA8428" t="s">
        <v>859</v>
      </c>
      <c r="AB8428">
        <v>8</v>
      </c>
      <c r="AC8428" s="29" t="s">
        <v>1526</v>
      </c>
      <c r="AD8428" s="29" t="s">
        <v>1526</v>
      </c>
    </row>
    <row r="8429" spans="1:30" ht="15" customHeight="1" x14ac:dyDescent="0.3">
      <c r="A8429" s="29">
        <v>75</v>
      </c>
      <c r="B8429" s="29" t="s">
        <v>35</v>
      </c>
      <c r="C8429" t="s">
        <v>1359</v>
      </c>
      <c r="D8429" s="34" t="s">
        <v>1360</v>
      </c>
      <c r="E8429" s="29">
        <v>2008</v>
      </c>
      <c r="F8429" s="29" t="s">
        <v>1371</v>
      </c>
      <c r="G8429" s="29" t="s">
        <v>1372</v>
      </c>
      <c r="H8429" s="31" t="s">
        <v>1373</v>
      </c>
      <c r="I8429" s="55">
        <v>3.3616666999999998</v>
      </c>
      <c r="J8429">
        <v>-61.433888888888802</v>
      </c>
      <c r="K8429" t="s">
        <v>109</v>
      </c>
      <c r="L8429" t="s">
        <v>110</v>
      </c>
      <c r="M8429" t="s">
        <v>712</v>
      </c>
      <c r="N8429" s="41" t="s">
        <v>109</v>
      </c>
      <c r="O8429" s="56" t="s">
        <v>109</v>
      </c>
      <c r="P8429" s="56" t="s">
        <v>109</v>
      </c>
      <c r="Q8429" s="56" t="s">
        <v>109</v>
      </c>
      <c r="R8429" s="56" t="s">
        <v>109</v>
      </c>
      <c r="S8429" s="29">
        <v>0.2</v>
      </c>
      <c r="T8429" s="29">
        <v>6</v>
      </c>
      <c r="U8429" s="29">
        <v>2</v>
      </c>
      <c r="V8429" s="29" t="s">
        <v>33</v>
      </c>
      <c r="W8429" s="29">
        <v>360</v>
      </c>
      <c r="X8429" s="29">
        <v>1</v>
      </c>
      <c r="Y8429" t="s">
        <v>48</v>
      </c>
      <c r="Z8429" t="s">
        <v>55</v>
      </c>
      <c r="AA8429" t="s">
        <v>890</v>
      </c>
      <c r="AB8429">
        <v>1</v>
      </c>
      <c r="AC8429" s="29" t="s">
        <v>1526</v>
      </c>
      <c r="AD8429" s="29" t="s">
        <v>1526</v>
      </c>
    </row>
    <row r="8430" spans="1:30" ht="15" customHeight="1" x14ac:dyDescent="0.3">
      <c r="A8430" s="29">
        <v>75</v>
      </c>
      <c r="B8430" s="29" t="s">
        <v>35</v>
      </c>
      <c r="C8430" t="s">
        <v>1359</v>
      </c>
      <c r="D8430" s="34" t="s">
        <v>1360</v>
      </c>
      <c r="E8430" s="29">
        <v>2008</v>
      </c>
      <c r="F8430" s="29" t="s">
        <v>1371</v>
      </c>
      <c r="G8430" s="29" t="s">
        <v>1372</v>
      </c>
      <c r="H8430" s="31" t="s">
        <v>1373</v>
      </c>
      <c r="I8430" s="55">
        <v>3.3616666999999998</v>
      </c>
      <c r="J8430">
        <v>-61.433888888888802</v>
      </c>
      <c r="K8430" t="s">
        <v>109</v>
      </c>
      <c r="L8430" t="s">
        <v>110</v>
      </c>
      <c r="M8430" t="s">
        <v>712</v>
      </c>
      <c r="N8430" s="41" t="s">
        <v>109</v>
      </c>
      <c r="O8430" s="56" t="s">
        <v>109</v>
      </c>
      <c r="P8430" s="56" t="s">
        <v>109</v>
      </c>
      <c r="Q8430" s="56" t="s">
        <v>109</v>
      </c>
      <c r="R8430" s="56" t="s">
        <v>109</v>
      </c>
      <c r="S8430" s="29">
        <v>0.2</v>
      </c>
      <c r="T8430" s="29">
        <v>6</v>
      </c>
      <c r="U8430" s="29">
        <v>2</v>
      </c>
      <c r="V8430" s="29" t="s">
        <v>33</v>
      </c>
      <c r="W8430" s="29">
        <v>360</v>
      </c>
      <c r="X8430" s="29">
        <v>1</v>
      </c>
      <c r="Y8430" t="s">
        <v>48</v>
      </c>
      <c r="Z8430" t="s">
        <v>55</v>
      </c>
      <c r="AA8430" t="s">
        <v>1106</v>
      </c>
      <c r="AB8430">
        <v>0</v>
      </c>
      <c r="AC8430" s="29" t="s">
        <v>1526</v>
      </c>
      <c r="AD8430" s="29" t="s">
        <v>1526</v>
      </c>
    </row>
    <row r="8431" spans="1:30" ht="15" customHeight="1" x14ac:dyDescent="0.3">
      <c r="A8431" s="29">
        <v>75</v>
      </c>
      <c r="B8431" s="29" t="s">
        <v>35</v>
      </c>
      <c r="C8431" t="s">
        <v>1359</v>
      </c>
      <c r="D8431" s="34" t="s">
        <v>1360</v>
      </c>
      <c r="E8431" s="29">
        <v>2008</v>
      </c>
      <c r="F8431" s="29" t="s">
        <v>1371</v>
      </c>
      <c r="G8431" s="29" t="s">
        <v>1372</v>
      </c>
      <c r="H8431" s="31" t="s">
        <v>1373</v>
      </c>
      <c r="I8431" s="55">
        <v>3.3616666999999998</v>
      </c>
      <c r="J8431">
        <v>-61.433888888888802</v>
      </c>
      <c r="K8431" t="s">
        <v>109</v>
      </c>
      <c r="L8431" t="s">
        <v>110</v>
      </c>
      <c r="M8431" t="s">
        <v>712</v>
      </c>
      <c r="N8431" s="41" t="s">
        <v>109</v>
      </c>
      <c r="O8431" s="56" t="s">
        <v>109</v>
      </c>
      <c r="P8431" s="56" t="s">
        <v>109</v>
      </c>
      <c r="Q8431" s="56" t="s">
        <v>109</v>
      </c>
      <c r="R8431" s="56" t="s">
        <v>109</v>
      </c>
      <c r="S8431" s="29">
        <v>0.2</v>
      </c>
      <c r="T8431" s="29">
        <v>6</v>
      </c>
      <c r="U8431" s="29">
        <v>2</v>
      </c>
      <c r="V8431" s="29" t="s">
        <v>33</v>
      </c>
      <c r="W8431" s="29">
        <v>360</v>
      </c>
      <c r="X8431" s="29">
        <v>1</v>
      </c>
      <c r="Y8431" t="s">
        <v>48</v>
      </c>
      <c r="Z8431" t="s">
        <v>55</v>
      </c>
      <c r="AA8431" t="s">
        <v>861</v>
      </c>
      <c r="AB8431">
        <v>5</v>
      </c>
      <c r="AC8431" s="29" t="s">
        <v>1526</v>
      </c>
      <c r="AD8431" s="29" t="s">
        <v>1526</v>
      </c>
    </row>
    <row r="8432" spans="1:30" ht="15" customHeight="1" x14ac:dyDescent="0.3">
      <c r="A8432" s="29">
        <v>75</v>
      </c>
      <c r="B8432" s="29" t="s">
        <v>35</v>
      </c>
      <c r="C8432" t="s">
        <v>1359</v>
      </c>
      <c r="D8432" s="34" t="s">
        <v>1360</v>
      </c>
      <c r="E8432" s="29">
        <v>2008</v>
      </c>
      <c r="F8432" s="29" t="s">
        <v>1371</v>
      </c>
      <c r="G8432" s="29" t="s">
        <v>1372</v>
      </c>
      <c r="H8432" s="31" t="s">
        <v>1373</v>
      </c>
      <c r="I8432" s="55">
        <v>3.3616666999999998</v>
      </c>
      <c r="J8432">
        <v>-61.433888888888802</v>
      </c>
      <c r="K8432" t="s">
        <v>109</v>
      </c>
      <c r="L8432" t="s">
        <v>110</v>
      </c>
      <c r="M8432" t="s">
        <v>712</v>
      </c>
      <c r="N8432" s="41" t="s">
        <v>109</v>
      </c>
      <c r="O8432" s="56" t="s">
        <v>109</v>
      </c>
      <c r="P8432" s="56" t="s">
        <v>109</v>
      </c>
      <c r="Q8432" s="56" t="s">
        <v>109</v>
      </c>
      <c r="R8432" s="56" t="s">
        <v>109</v>
      </c>
      <c r="S8432" s="29">
        <v>0.2</v>
      </c>
      <c r="T8432" s="29">
        <v>6</v>
      </c>
      <c r="U8432" s="29">
        <v>2</v>
      </c>
      <c r="V8432" s="29" t="s">
        <v>33</v>
      </c>
      <c r="W8432" s="29">
        <v>360</v>
      </c>
      <c r="X8432" s="29">
        <v>1</v>
      </c>
      <c r="Y8432" t="s">
        <v>48</v>
      </c>
      <c r="Z8432" t="s">
        <v>55</v>
      </c>
      <c r="AA8432" t="s">
        <v>895</v>
      </c>
      <c r="AB8432">
        <v>0</v>
      </c>
      <c r="AC8432" s="29" t="s">
        <v>1526</v>
      </c>
      <c r="AD8432" s="29" t="s">
        <v>1526</v>
      </c>
    </row>
    <row r="8433" spans="1:30" ht="15" customHeight="1" x14ac:dyDescent="0.3">
      <c r="A8433" s="29">
        <v>75</v>
      </c>
      <c r="B8433" s="29" t="s">
        <v>35</v>
      </c>
      <c r="C8433" t="s">
        <v>1359</v>
      </c>
      <c r="D8433" s="34" t="s">
        <v>1360</v>
      </c>
      <c r="E8433" s="29">
        <v>2008</v>
      </c>
      <c r="F8433" s="29" t="s">
        <v>1371</v>
      </c>
      <c r="G8433" s="29" t="s">
        <v>1372</v>
      </c>
      <c r="H8433" s="31" t="s">
        <v>1373</v>
      </c>
      <c r="I8433" s="55">
        <v>3.3616666999999998</v>
      </c>
      <c r="J8433">
        <v>-61.433888888888802</v>
      </c>
      <c r="K8433" t="s">
        <v>109</v>
      </c>
      <c r="L8433" t="s">
        <v>110</v>
      </c>
      <c r="M8433" t="s">
        <v>712</v>
      </c>
      <c r="N8433" s="41" t="s">
        <v>109</v>
      </c>
      <c r="O8433" s="56" t="s">
        <v>109</v>
      </c>
      <c r="P8433" s="56" t="s">
        <v>109</v>
      </c>
      <c r="Q8433" s="56" t="s">
        <v>109</v>
      </c>
      <c r="R8433" s="56" t="s">
        <v>109</v>
      </c>
      <c r="S8433" s="29">
        <v>0.2</v>
      </c>
      <c r="T8433" s="29">
        <v>6</v>
      </c>
      <c r="U8433" s="29">
        <v>2</v>
      </c>
      <c r="V8433" s="29" t="s">
        <v>33</v>
      </c>
      <c r="W8433" s="29">
        <v>360</v>
      </c>
      <c r="X8433" s="29">
        <v>1</v>
      </c>
      <c r="Y8433" t="s">
        <v>48</v>
      </c>
      <c r="Z8433" t="s">
        <v>55</v>
      </c>
      <c r="AA8433" t="s">
        <v>59</v>
      </c>
      <c r="AB8433">
        <v>0</v>
      </c>
      <c r="AC8433" s="29" t="s">
        <v>1526</v>
      </c>
      <c r="AD8433" s="29" t="s">
        <v>1526</v>
      </c>
    </row>
    <row r="8434" spans="1:30" ht="15" customHeight="1" x14ac:dyDescent="0.3">
      <c r="A8434" s="29">
        <v>75</v>
      </c>
      <c r="B8434" s="29" t="s">
        <v>35</v>
      </c>
      <c r="C8434" t="s">
        <v>1359</v>
      </c>
      <c r="D8434" s="34" t="s">
        <v>1360</v>
      </c>
      <c r="E8434" s="29">
        <v>2008</v>
      </c>
      <c r="F8434" s="29" t="s">
        <v>1371</v>
      </c>
      <c r="G8434" s="29" t="s">
        <v>1372</v>
      </c>
      <c r="H8434" s="31" t="s">
        <v>1373</v>
      </c>
      <c r="I8434" s="55">
        <v>3.3616666999999998</v>
      </c>
      <c r="J8434">
        <v>-61.433888888888802</v>
      </c>
      <c r="K8434" t="s">
        <v>109</v>
      </c>
      <c r="L8434" t="s">
        <v>110</v>
      </c>
      <c r="M8434" t="s">
        <v>712</v>
      </c>
      <c r="N8434" s="41" t="s">
        <v>109</v>
      </c>
      <c r="O8434" s="56" t="s">
        <v>109</v>
      </c>
      <c r="P8434" s="56" t="s">
        <v>109</v>
      </c>
      <c r="Q8434" s="56" t="s">
        <v>109</v>
      </c>
      <c r="R8434" s="56" t="s">
        <v>109</v>
      </c>
      <c r="S8434" s="29">
        <v>0.2</v>
      </c>
      <c r="T8434" s="29">
        <v>6</v>
      </c>
      <c r="U8434" s="29">
        <v>2</v>
      </c>
      <c r="V8434" s="29" t="s">
        <v>33</v>
      </c>
      <c r="W8434" s="29">
        <v>360</v>
      </c>
      <c r="X8434" s="29">
        <v>1</v>
      </c>
      <c r="Y8434" t="s">
        <v>48</v>
      </c>
      <c r="Z8434" t="s">
        <v>55</v>
      </c>
      <c r="AA8434" t="s">
        <v>113</v>
      </c>
      <c r="AB8434">
        <v>3</v>
      </c>
      <c r="AC8434" s="29" t="s">
        <v>1526</v>
      </c>
      <c r="AD8434" s="29" t="s">
        <v>1526</v>
      </c>
    </row>
    <row r="8435" spans="1:30" ht="15" customHeight="1" x14ac:dyDescent="0.3">
      <c r="A8435" s="29">
        <v>75</v>
      </c>
      <c r="B8435" s="29" t="s">
        <v>35</v>
      </c>
      <c r="C8435" t="s">
        <v>1359</v>
      </c>
      <c r="D8435" s="34" t="s">
        <v>1360</v>
      </c>
      <c r="E8435" s="29">
        <v>2008</v>
      </c>
      <c r="F8435" s="29" t="s">
        <v>1371</v>
      </c>
      <c r="G8435" s="29" t="s">
        <v>1372</v>
      </c>
      <c r="H8435" s="31" t="s">
        <v>1373</v>
      </c>
      <c r="I8435" s="55">
        <v>3.3616666999999998</v>
      </c>
      <c r="J8435">
        <v>-61.433888888888802</v>
      </c>
      <c r="K8435" t="s">
        <v>109</v>
      </c>
      <c r="L8435" t="s">
        <v>110</v>
      </c>
      <c r="M8435" t="s">
        <v>712</v>
      </c>
      <c r="N8435" s="41" t="s">
        <v>109</v>
      </c>
      <c r="O8435" s="56" t="s">
        <v>109</v>
      </c>
      <c r="P8435" s="56" t="s">
        <v>109</v>
      </c>
      <c r="Q8435" s="56" t="s">
        <v>109</v>
      </c>
      <c r="R8435" s="56" t="s">
        <v>109</v>
      </c>
      <c r="S8435" s="29">
        <v>0.2</v>
      </c>
      <c r="T8435" s="29">
        <v>6</v>
      </c>
      <c r="U8435" s="29">
        <v>2</v>
      </c>
      <c r="V8435" s="29" t="s">
        <v>33</v>
      </c>
      <c r="W8435" s="29">
        <v>360</v>
      </c>
      <c r="X8435" s="29">
        <v>1</v>
      </c>
      <c r="Y8435" t="s">
        <v>48</v>
      </c>
      <c r="Z8435" t="s">
        <v>55</v>
      </c>
      <c r="AA8435" t="s">
        <v>655</v>
      </c>
      <c r="AB8435">
        <v>2</v>
      </c>
      <c r="AC8435" s="29" t="s">
        <v>1526</v>
      </c>
      <c r="AD8435" s="29" t="s">
        <v>1526</v>
      </c>
    </row>
    <row r="8436" spans="1:30" ht="15" customHeight="1" x14ac:dyDescent="0.3">
      <c r="A8436" s="29">
        <v>75</v>
      </c>
      <c r="B8436" s="29" t="s">
        <v>35</v>
      </c>
      <c r="C8436" t="s">
        <v>1359</v>
      </c>
      <c r="D8436" s="34" t="s">
        <v>1360</v>
      </c>
      <c r="E8436" s="29">
        <v>2008</v>
      </c>
      <c r="F8436" s="29" t="s">
        <v>1371</v>
      </c>
      <c r="G8436" s="29" t="s">
        <v>1372</v>
      </c>
      <c r="H8436" s="31" t="s">
        <v>1373</v>
      </c>
      <c r="I8436" s="55">
        <v>3.3616666999999998</v>
      </c>
      <c r="J8436">
        <v>-61.433888888888802</v>
      </c>
      <c r="K8436" t="s">
        <v>109</v>
      </c>
      <c r="L8436" t="s">
        <v>110</v>
      </c>
      <c r="M8436" t="s">
        <v>712</v>
      </c>
      <c r="N8436" s="41" t="s">
        <v>109</v>
      </c>
      <c r="O8436" s="56" t="s">
        <v>109</v>
      </c>
      <c r="P8436" s="56" t="s">
        <v>109</v>
      </c>
      <c r="Q8436" s="56" t="s">
        <v>109</v>
      </c>
      <c r="R8436" s="56" t="s">
        <v>109</v>
      </c>
      <c r="S8436" s="29">
        <v>0.2</v>
      </c>
      <c r="T8436" s="29">
        <v>6</v>
      </c>
      <c r="U8436" s="29">
        <v>2</v>
      </c>
      <c r="V8436" s="29" t="s">
        <v>33</v>
      </c>
      <c r="W8436" s="29">
        <v>360</v>
      </c>
      <c r="X8436" s="29">
        <v>1</v>
      </c>
      <c r="Y8436" t="s">
        <v>48</v>
      </c>
      <c r="Z8436" t="s">
        <v>55</v>
      </c>
      <c r="AA8436" t="s">
        <v>379</v>
      </c>
      <c r="AB8436">
        <v>1</v>
      </c>
      <c r="AC8436" s="29" t="s">
        <v>1526</v>
      </c>
      <c r="AD8436" s="29" t="s">
        <v>1526</v>
      </c>
    </row>
    <row r="8437" spans="1:30" ht="15" customHeight="1" x14ac:dyDescent="0.3">
      <c r="A8437" s="29">
        <v>75</v>
      </c>
      <c r="B8437" s="29" t="s">
        <v>35</v>
      </c>
      <c r="C8437" t="s">
        <v>1359</v>
      </c>
      <c r="D8437" s="34" t="s">
        <v>1360</v>
      </c>
      <c r="E8437" s="29">
        <v>2008</v>
      </c>
      <c r="F8437" s="29" t="s">
        <v>1371</v>
      </c>
      <c r="G8437" s="29" t="s">
        <v>1372</v>
      </c>
      <c r="H8437" s="31" t="s">
        <v>1373</v>
      </c>
      <c r="I8437" s="55">
        <v>3.3616666999999998</v>
      </c>
      <c r="J8437">
        <v>-61.433888888888802</v>
      </c>
      <c r="K8437" t="s">
        <v>109</v>
      </c>
      <c r="L8437" t="s">
        <v>110</v>
      </c>
      <c r="M8437" t="s">
        <v>712</v>
      </c>
      <c r="N8437" s="41" t="s">
        <v>109</v>
      </c>
      <c r="O8437" s="56" t="s">
        <v>109</v>
      </c>
      <c r="P8437" s="56" t="s">
        <v>109</v>
      </c>
      <c r="Q8437" s="56" t="s">
        <v>109</v>
      </c>
      <c r="R8437" s="56" t="s">
        <v>109</v>
      </c>
      <c r="S8437" s="29">
        <v>0.2</v>
      </c>
      <c r="T8437" s="29">
        <v>6</v>
      </c>
      <c r="U8437" s="29">
        <v>2</v>
      </c>
      <c r="V8437" s="29" t="s">
        <v>33</v>
      </c>
      <c r="W8437" s="29">
        <v>360</v>
      </c>
      <c r="X8437" s="29">
        <v>1</v>
      </c>
      <c r="Y8437" t="s">
        <v>48</v>
      </c>
      <c r="Z8437" t="s">
        <v>55</v>
      </c>
      <c r="AA8437" t="s">
        <v>1072</v>
      </c>
      <c r="AB8437">
        <v>0</v>
      </c>
      <c r="AC8437" s="29" t="s">
        <v>1526</v>
      </c>
      <c r="AD8437" s="29" t="s">
        <v>1526</v>
      </c>
    </row>
    <row r="8438" spans="1:30" ht="15" customHeight="1" x14ac:dyDescent="0.3">
      <c r="A8438" s="29">
        <v>75</v>
      </c>
      <c r="B8438" s="29" t="s">
        <v>35</v>
      </c>
      <c r="C8438" t="s">
        <v>1359</v>
      </c>
      <c r="D8438" s="34" t="s">
        <v>1360</v>
      </c>
      <c r="E8438" s="29">
        <v>2008</v>
      </c>
      <c r="F8438" s="29" t="s">
        <v>1371</v>
      </c>
      <c r="G8438" s="29" t="s">
        <v>1372</v>
      </c>
      <c r="H8438" s="31" t="s">
        <v>1373</v>
      </c>
      <c r="I8438" s="55">
        <v>3.3616666999999998</v>
      </c>
      <c r="J8438">
        <v>-61.433888888888802</v>
      </c>
      <c r="K8438" t="s">
        <v>109</v>
      </c>
      <c r="L8438" t="s">
        <v>110</v>
      </c>
      <c r="M8438" t="s">
        <v>712</v>
      </c>
      <c r="N8438" s="41" t="s">
        <v>109</v>
      </c>
      <c r="O8438" s="56" t="s">
        <v>109</v>
      </c>
      <c r="P8438" s="56" t="s">
        <v>109</v>
      </c>
      <c r="Q8438" s="56" t="s">
        <v>109</v>
      </c>
      <c r="R8438" s="56" t="s">
        <v>109</v>
      </c>
      <c r="S8438" s="29">
        <v>0.2</v>
      </c>
      <c r="T8438" s="29">
        <v>6</v>
      </c>
      <c r="U8438" s="29">
        <v>2</v>
      </c>
      <c r="V8438" s="29" t="s">
        <v>33</v>
      </c>
      <c r="W8438" s="29">
        <v>360</v>
      </c>
      <c r="X8438" s="29">
        <v>1</v>
      </c>
      <c r="Y8438" t="s">
        <v>48</v>
      </c>
      <c r="Z8438" t="s">
        <v>55</v>
      </c>
      <c r="AA8438" t="s">
        <v>1164</v>
      </c>
      <c r="AB8438">
        <v>0</v>
      </c>
      <c r="AC8438" s="29" t="s">
        <v>1526</v>
      </c>
      <c r="AD8438" s="29" t="s">
        <v>1526</v>
      </c>
    </row>
    <row r="8439" spans="1:30" ht="15" customHeight="1" x14ac:dyDescent="0.3">
      <c r="A8439" s="29">
        <v>75</v>
      </c>
      <c r="B8439" s="29" t="s">
        <v>35</v>
      </c>
      <c r="C8439" t="s">
        <v>1359</v>
      </c>
      <c r="D8439" s="34" t="s">
        <v>1360</v>
      </c>
      <c r="E8439" s="29">
        <v>2008</v>
      </c>
      <c r="F8439" s="29" t="s">
        <v>1371</v>
      </c>
      <c r="G8439" s="29" t="s">
        <v>1372</v>
      </c>
      <c r="H8439" s="31" t="s">
        <v>1373</v>
      </c>
      <c r="I8439" s="55">
        <v>3.3616666999999998</v>
      </c>
      <c r="J8439">
        <v>-61.433888888888802</v>
      </c>
      <c r="K8439" t="s">
        <v>109</v>
      </c>
      <c r="L8439" t="s">
        <v>110</v>
      </c>
      <c r="M8439" t="s">
        <v>712</v>
      </c>
      <c r="N8439" s="41" t="s">
        <v>109</v>
      </c>
      <c r="O8439" s="56" t="s">
        <v>109</v>
      </c>
      <c r="P8439" s="56" t="s">
        <v>109</v>
      </c>
      <c r="Q8439" s="56" t="s">
        <v>109</v>
      </c>
      <c r="R8439" s="56" t="s">
        <v>109</v>
      </c>
      <c r="S8439" s="29">
        <v>0.2</v>
      </c>
      <c r="T8439" s="29">
        <v>6</v>
      </c>
      <c r="U8439" s="29">
        <v>2</v>
      </c>
      <c r="V8439" s="29" t="s">
        <v>33</v>
      </c>
      <c r="W8439" s="29">
        <v>360</v>
      </c>
      <c r="X8439" s="29">
        <v>1</v>
      </c>
      <c r="Y8439" t="s">
        <v>48</v>
      </c>
      <c r="Z8439" t="s">
        <v>55</v>
      </c>
      <c r="AA8439" t="s">
        <v>275</v>
      </c>
      <c r="AB8439">
        <v>0</v>
      </c>
      <c r="AC8439" s="29" t="s">
        <v>1526</v>
      </c>
      <c r="AD8439" s="29" t="s">
        <v>1526</v>
      </c>
    </row>
    <row r="8440" spans="1:30" ht="15" customHeight="1" x14ac:dyDescent="0.3">
      <c r="A8440" s="29">
        <v>75</v>
      </c>
      <c r="B8440" s="29" t="s">
        <v>35</v>
      </c>
      <c r="C8440" t="s">
        <v>1359</v>
      </c>
      <c r="D8440" s="34" t="s">
        <v>1360</v>
      </c>
      <c r="E8440" s="29">
        <v>2008</v>
      </c>
      <c r="F8440" s="29" t="s">
        <v>1371</v>
      </c>
      <c r="G8440" s="29" t="s">
        <v>1372</v>
      </c>
      <c r="H8440" s="31" t="s">
        <v>1373</v>
      </c>
      <c r="I8440" s="55">
        <v>3.3616666999999998</v>
      </c>
      <c r="J8440">
        <v>-61.433888888888802</v>
      </c>
      <c r="K8440" t="s">
        <v>109</v>
      </c>
      <c r="L8440" t="s">
        <v>110</v>
      </c>
      <c r="M8440" t="s">
        <v>712</v>
      </c>
      <c r="N8440" s="41" t="s">
        <v>109</v>
      </c>
      <c r="O8440" s="56" t="s">
        <v>109</v>
      </c>
      <c r="P8440" s="56" t="s">
        <v>109</v>
      </c>
      <c r="Q8440" s="56" t="s">
        <v>109</v>
      </c>
      <c r="R8440" s="56" t="s">
        <v>109</v>
      </c>
      <c r="S8440" s="29">
        <v>0.2</v>
      </c>
      <c r="T8440" s="29">
        <v>6</v>
      </c>
      <c r="U8440" s="29">
        <v>2</v>
      </c>
      <c r="V8440" s="29" t="s">
        <v>33</v>
      </c>
      <c r="W8440" s="29">
        <v>360</v>
      </c>
      <c r="X8440" s="29">
        <v>1</v>
      </c>
      <c r="Y8440" t="s">
        <v>48</v>
      </c>
      <c r="Z8440" t="s">
        <v>83</v>
      </c>
      <c r="AA8440" t="s">
        <v>128</v>
      </c>
      <c r="AB8440">
        <v>0</v>
      </c>
      <c r="AC8440" s="29" t="s">
        <v>1526</v>
      </c>
      <c r="AD8440" s="29" t="s">
        <v>1526</v>
      </c>
    </row>
    <row r="8441" spans="1:30" ht="15" customHeight="1" x14ac:dyDescent="0.3">
      <c r="A8441" s="29">
        <v>75</v>
      </c>
      <c r="B8441" s="29" t="s">
        <v>35</v>
      </c>
      <c r="C8441" t="s">
        <v>1359</v>
      </c>
      <c r="D8441" s="34" t="s">
        <v>1360</v>
      </c>
      <c r="E8441" s="29">
        <v>2008</v>
      </c>
      <c r="F8441" s="29" t="s">
        <v>1371</v>
      </c>
      <c r="G8441" s="29" t="s">
        <v>1372</v>
      </c>
      <c r="H8441" s="31" t="s">
        <v>1373</v>
      </c>
      <c r="I8441" s="55">
        <v>3.3616666999999998</v>
      </c>
      <c r="J8441">
        <v>-61.433888888888802</v>
      </c>
      <c r="K8441" t="s">
        <v>109</v>
      </c>
      <c r="L8441" t="s">
        <v>110</v>
      </c>
      <c r="M8441" t="s">
        <v>712</v>
      </c>
      <c r="N8441" s="41" t="s">
        <v>109</v>
      </c>
      <c r="O8441" s="56" t="s">
        <v>109</v>
      </c>
      <c r="P8441" s="56" t="s">
        <v>109</v>
      </c>
      <c r="Q8441" s="56" t="s">
        <v>109</v>
      </c>
      <c r="R8441" s="56" t="s">
        <v>109</v>
      </c>
      <c r="S8441" s="29">
        <v>0.2</v>
      </c>
      <c r="T8441" s="29">
        <v>6</v>
      </c>
      <c r="U8441" s="29">
        <v>2</v>
      </c>
      <c r="V8441" s="29" t="s">
        <v>33</v>
      </c>
      <c r="W8441" s="29">
        <v>360</v>
      </c>
      <c r="X8441" s="29">
        <v>1</v>
      </c>
      <c r="Y8441" t="s">
        <v>48</v>
      </c>
      <c r="Z8441" t="s">
        <v>83</v>
      </c>
      <c r="AA8441" t="s">
        <v>84</v>
      </c>
      <c r="AB8441">
        <v>5</v>
      </c>
      <c r="AC8441" s="29" t="s">
        <v>1526</v>
      </c>
      <c r="AD8441" s="29" t="s">
        <v>1526</v>
      </c>
    </row>
    <row r="8442" spans="1:30" ht="15" customHeight="1" x14ac:dyDescent="0.3">
      <c r="A8442" s="29">
        <v>75</v>
      </c>
      <c r="B8442" s="29" t="s">
        <v>35</v>
      </c>
      <c r="C8442" t="s">
        <v>1359</v>
      </c>
      <c r="D8442" s="34" t="s">
        <v>1360</v>
      </c>
      <c r="E8442" s="29">
        <v>2008</v>
      </c>
      <c r="F8442" s="29" t="s">
        <v>1371</v>
      </c>
      <c r="G8442" s="29" t="s">
        <v>1372</v>
      </c>
      <c r="H8442" s="31" t="s">
        <v>1373</v>
      </c>
      <c r="I8442" s="55">
        <v>3.3616666999999998</v>
      </c>
      <c r="J8442">
        <v>-61.433888888888802</v>
      </c>
      <c r="K8442" t="s">
        <v>109</v>
      </c>
      <c r="L8442" t="s">
        <v>110</v>
      </c>
      <c r="M8442" t="s">
        <v>712</v>
      </c>
      <c r="N8442" s="41" t="s">
        <v>109</v>
      </c>
      <c r="O8442" s="56" t="s">
        <v>109</v>
      </c>
      <c r="P8442" s="56" t="s">
        <v>109</v>
      </c>
      <c r="Q8442" s="56" t="s">
        <v>109</v>
      </c>
      <c r="R8442" s="56" t="s">
        <v>109</v>
      </c>
      <c r="S8442" s="29">
        <v>0.2</v>
      </c>
      <c r="T8442" s="29">
        <v>6</v>
      </c>
      <c r="U8442" s="29">
        <v>2</v>
      </c>
      <c r="V8442" s="29" t="s">
        <v>33</v>
      </c>
      <c r="W8442" s="29">
        <v>360</v>
      </c>
      <c r="X8442" s="29">
        <v>1</v>
      </c>
      <c r="Y8442" t="s">
        <v>48</v>
      </c>
      <c r="Z8442" t="s">
        <v>83</v>
      </c>
      <c r="AA8442" t="s">
        <v>911</v>
      </c>
      <c r="AB8442">
        <v>8</v>
      </c>
      <c r="AC8442" s="29" t="s">
        <v>1526</v>
      </c>
      <c r="AD8442" s="29" t="s">
        <v>1526</v>
      </c>
    </row>
    <row r="8443" spans="1:30" ht="15" customHeight="1" x14ac:dyDescent="0.3">
      <c r="A8443" s="29">
        <v>75</v>
      </c>
      <c r="B8443" s="29" t="s">
        <v>35</v>
      </c>
      <c r="C8443" t="s">
        <v>1359</v>
      </c>
      <c r="D8443" s="34" t="s">
        <v>1360</v>
      </c>
      <c r="E8443" s="29">
        <v>2008</v>
      </c>
      <c r="F8443" s="29" t="s">
        <v>1371</v>
      </c>
      <c r="G8443" s="29" t="s">
        <v>1372</v>
      </c>
      <c r="H8443" s="31" t="s">
        <v>1373</v>
      </c>
      <c r="I8443" s="55">
        <v>3.3616666999999998</v>
      </c>
      <c r="J8443">
        <v>-61.433888888888802</v>
      </c>
      <c r="K8443" t="s">
        <v>109</v>
      </c>
      <c r="L8443" t="s">
        <v>110</v>
      </c>
      <c r="M8443" t="s">
        <v>712</v>
      </c>
      <c r="N8443" s="41" t="s">
        <v>109</v>
      </c>
      <c r="O8443" s="56" t="s">
        <v>109</v>
      </c>
      <c r="P8443" s="56" t="s">
        <v>109</v>
      </c>
      <c r="Q8443" s="56" t="s">
        <v>109</v>
      </c>
      <c r="R8443" s="56" t="s">
        <v>109</v>
      </c>
      <c r="S8443" s="29">
        <v>0.2</v>
      </c>
      <c r="T8443" s="29">
        <v>6</v>
      </c>
      <c r="U8443" s="29">
        <v>2</v>
      </c>
      <c r="V8443" s="29" t="s">
        <v>33</v>
      </c>
      <c r="W8443" s="29">
        <v>360</v>
      </c>
      <c r="X8443" s="29">
        <v>1</v>
      </c>
      <c r="Y8443" t="s">
        <v>48</v>
      </c>
      <c r="Z8443" t="s">
        <v>83</v>
      </c>
      <c r="AA8443" t="s">
        <v>906</v>
      </c>
      <c r="AB8443">
        <v>22</v>
      </c>
      <c r="AC8443" s="29" t="s">
        <v>1526</v>
      </c>
      <c r="AD8443" s="29" t="s">
        <v>1526</v>
      </c>
    </row>
    <row r="8444" spans="1:30" ht="15" customHeight="1" x14ac:dyDescent="0.3">
      <c r="A8444" s="29">
        <v>75</v>
      </c>
      <c r="B8444" s="29" t="s">
        <v>35</v>
      </c>
      <c r="C8444" t="s">
        <v>1359</v>
      </c>
      <c r="D8444" s="34" t="s">
        <v>1360</v>
      </c>
      <c r="E8444" s="29">
        <v>2008</v>
      </c>
      <c r="F8444" s="29" t="s">
        <v>1371</v>
      </c>
      <c r="G8444" s="29" t="s">
        <v>1372</v>
      </c>
      <c r="H8444" s="31" t="s">
        <v>1373</v>
      </c>
      <c r="I8444" s="55">
        <v>3.3616666999999998</v>
      </c>
      <c r="J8444">
        <v>-61.433888888888802</v>
      </c>
      <c r="K8444" t="s">
        <v>109</v>
      </c>
      <c r="L8444" t="s">
        <v>110</v>
      </c>
      <c r="M8444" t="s">
        <v>712</v>
      </c>
      <c r="N8444" s="41" t="s">
        <v>109</v>
      </c>
      <c r="O8444" s="56" t="s">
        <v>109</v>
      </c>
      <c r="P8444" s="56" t="s">
        <v>109</v>
      </c>
      <c r="Q8444" s="56" t="s">
        <v>109</v>
      </c>
      <c r="R8444" s="56" t="s">
        <v>109</v>
      </c>
      <c r="S8444" s="29">
        <v>0.2</v>
      </c>
      <c r="T8444" s="29">
        <v>6</v>
      </c>
      <c r="U8444" s="29">
        <v>2</v>
      </c>
      <c r="V8444" s="29" t="s">
        <v>33</v>
      </c>
      <c r="W8444" s="29">
        <v>360</v>
      </c>
      <c r="X8444" s="29">
        <v>1</v>
      </c>
      <c r="Y8444" t="s">
        <v>48</v>
      </c>
      <c r="Z8444" t="s">
        <v>83</v>
      </c>
      <c r="AA8444" t="s">
        <v>275</v>
      </c>
      <c r="AB8444">
        <v>0</v>
      </c>
      <c r="AC8444" s="29" t="s">
        <v>1526</v>
      </c>
      <c r="AD8444" s="29" t="s">
        <v>1526</v>
      </c>
    </row>
    <row r="8445" spans="1:30" ht="15" customHeight="1" x14ac:dyDescent="0.3">
      <c r="A8445" s="29">
        <v>75</v>
      </c>
      <c r="B8445" s="29" t="s">
        <v>35</v>
      </c>
      <c r="C8445" t="s">
        <v>1359</v>
      </c>
      <c r="D8445" s="34" t="s">
        <v>1360</v>
      </c>
      <c r="E8445" s="29">
        <v>2008</v>
      </c>
      <c r="F8445" s="29" t="s">
        <v>1371</v>
      </c>
      <c r="G8445" s="29" t="s">
        <v>1372</v>
      </c>
      <c r="H8445" s="31" t="s">
        <v>1373</v>
      </c>
      <c r="I8445" s="55">
        <v>3.3616666999999998</v>
      </c>
      <c r="J8445">
        <v>-61.433888888888802</v>
      </c>
      <c r="K8445" t="s">
        <v>109</v>
      </c>
      <c r="L8445" t="s">
        <v>110</v>
      </c>
      <c r="M8445" t="s">
        <v>712</v>
      </c>
      <c r="N8445" s="41" t="s">
        <v>109</v>
      </c>
      <c r="O8445" s="56" t="s">
        <v>109</v>
      </c>
      <c r="P8445" s="56" t="s">
        <v>109</v>
      </c>
      <c r="Q8445" s="56" t="s">
        <v>109</v>
      </c>
      <c r="R8445" s="56" t="s">
        <v>109</v>
      </c>
      <c r="S8445" s="29">
        <v>0.2</v>
      </c>
      <c r="T8445" s="29">
        <v>6</v>
      </c>
      <c r="U8445" s="29">
        <v>2</v>
      </c>
      <c r="V8445" s="29" t="s">
        <v>33</v>
      </c>
      <c r="W8445" s="29">
        <v>360</v>
      </c>
      <c r="X8445" s="29">
        <v>1</v>
      </c>
      <c r="Y8445" t="s">
        <v>48</v>
      </c>
      <c r="Z8445" t="s">
        <v>90</v>
      </c>
      <c r="AA8445" t="s">
        <v>666</v>
      </c>
      <c r="AB8445">
        <v>2</v>
      </c>
      <c r="AC8445" s="29" t="s">
        <v>1526</v>
      </c>
      <c r="AD8445" s="29" t="s">
        <v>1526</v>
      </c>
    </row>
    <row r="8446" spans="1:30" ht="15" customHeight="1" x14ac:dyDescent="0.3">
      <c r="A8446" s="29">
        <v>75</v>
      </c>
      <c r="B8446" s="29" t="s">
        <v>35</v>
      </c>
      <c r="C8446" t="s">
        <v>1359</v>
      </c>
      <c r="D8446" s="34" t="s">
        <v>1360</v>
      </c>
      <c r="E8446" s="29">
        <v>2008</v>
      </c>
      <c r="F8446" s="29" t="s">
        <v>1371</v>
      </c>
      <c r="G8446" s="29" t="s">
        <v>1372</v>
      </c>
      <c r="H8446" s="31" t="s">
        <v>1373</v>
      </c>
      <c r="I8446" s="55">
        <v>3.3616666999999998</v>
      </c>
      <c r="J8446">
        <v>-61.433888888888802</v>
      </c>
      <c r="K8446" t="s">
        <v>109</v>
      </c>
      <c r="L8446" t="s">
        <v>110</v>
      </c>
      <c r="M8446" t="s">
        <v>712</v>
      </c>
      <c r="N8446" s="41" t="s">
        <v>109</v>
      </c>
      <c r="O8446" s="56" t="s">
        <v>109</v>
      </c>
      <c r="P8446" s="56" t="s">
        <v>109</v>
      </c>
      <c r="Q8446" s="56" t="s">
        <v>109</v>
      </c>
      <c r="R8446" s="56" t="s">
        <v>109</v>
      </c>
      <c r="S8446" s="29">
        <v>0.2</v>
      </c>
      <c r="T8446" s="29">
        <v>6</v>
      </c>
      <c r="U8446" s="29">
        <v>2</v>
      </c>
      <c r="V8446" s="29" t="s">
        <v>33</v>
      </c>
      <c r="W8446" s="29">
        <v>360</v>
      </c>
      <c r="X8446" s="29">
        <v>1</v>
      </c>
      <c r="Y8446" t="s">
        <v>48</v>
      </c>
      <c r="Z8446" t="s">
        <v>90</v>
      </c>
      <c r="AA8446" t="s">
        <v>917</v>
      </c>
      <c r="AB8446">
        <v>2</v>
      </c>
      <c r="AC8446" s="29" t="s">
        <v>1526</v>
      </c>
      <c r="AD8446" s="29" t="s">
        <v>1526</v>
      </c>
    </row>
    <row r="8447" spans="1:30" ht="15" customHeight="1" x14ac:dyDescent="0.3">
      <c r="A8447" s="29">
        <v>75</v>
      </c>
      <c r="B8447" s="29" t="s">
        <v>35</v>
      </c>
      <c r="C8447" t="s">
        <v>1359</v>
      </c>
      <c r="D8447" s="34" t="s">
        <v>1360</v>
      </c>
      <c r="E8447" s="29">
        <v>2008</v>
      </c>
      <c r="F8447" s="29" t="s">
        <v>1371</v>
      </c>
      <c r="G8447" s="29" t="s">
        <v>1372</v>
      </c>
      <c r="H8447" s="31" t="s">
        <v>1373</v>
      </c>
      <c r="I8447" s="55">
        <v>3.3616666999999998</v>
      </c>
      <c r="J8447">
        <v>-61.433888888888802</v>
      </c>
      <c r="K8447" t="s">
        <v>109</v>
      </c>
      <c r="L8447" t="s">
        <v>110</v>
      </c>
      <c r="M8447" t="s">
        <v>712</v>
      </c>
      <c r="N8447" s="41" t="s">
        <v>109</v>
      </c>
      <c r="O8447" s="56" t="s">
        <v>109</v>
      </c>
      <c r="P8447" s="56" t="s">
        <v>109</v>
      </c>
      <c r="Q8447" s="56" t="s">
        <v>109</v>
      </c>
      <c r="R8447" s="56" t="s">
        <v>109</v>
      </c>
      <c r="S8447" s="29">
        <v>0.2</v>
      </c>
      <c r="T8447" s="29">
        <v>6</v>
      </c>
      <c r="U8447" s="29">
        <v>2</v>
      </c>
      <c r="V8447" s="29" t="s">
        <v>33</v>
      </c>
      <c r="W8447" s="29">
        <v>360</v>
      </c>
      <c r="X8447" s="29">
        <v>1</v>
      </c>
      <c r="Y8447" t="s">
        <v>48</v>
      </c>
      <c r="Z8447" t="s">
        <v>90</v>
      </c>
      <c r="AA8447" t="s">
        <v>91</v>
      </c>
      <c r="AB8447">
        <v>1</v>
      </c>
      <c r="AC8447" s="29" t="s">
        <v>1526</v>
      </c>
      <c r="AD8447" s="29" t="s">
        <v>1526</v>
      </c>
    </row>
    <row r="8448" spans="1:30" ht="15" customHeight="1" x14ac:dyDescent="0.3">
      <c r="A8448" s="29">
        <v>75</v>
      </c>
      <c r="B8448" s="29" t="s">
        <v>35</v>
      </c>
      <c r="C8448" t="s">
        <v>1359</v>
      </c>
      <c r="D8448" s="34" t="s">
        <v>1360</v>
      </c>
      <c r="E8448" s="29">
        <v>2008</v>
      </c>
      <c r="F8448" s="29" t="s">
        <v>1368</v>
      </c>
      <c r="G8448" s="29" t="s">
        <v>1374</v>
      </c>
      <c r="H8448" s="31" t="s">
        <v>1375</v>
      </c>
      <c r="I8448" s="55">
        <v>2.6011110999999998</v>
      </c>
      <c r="J8448">
        <v>-60.732777777777699</v>
      </c>
      <c r="K8448">
        <v>1000000</v>
      </c>
      <c r="L8448" t="s">
        <v>67</v>
      </c>
      <c r="M8448" t="s">
        <v>712</v>
      </c>
      <c r="N8448" s="41" t="s">
        <v>109</v>
      </c>
      <c r="O8448" s="56" t="s">
        <v>109</v>
      </c>
      <c r="P8448" s="56" t="s">
        <v>109</v>
      </c>
      <c r="Q8448" s="56" t="s">
        <v>109</v>
      </c>
      <c r="R8448" s="56" t="s">
        <v>109</v>
      </c>
      <c r="S8448" s="29">
        <v>0.2</v>
      </c>
      <c r="T8448" s="29">
        <v>6</v>
      </c>
      <c r="U8448" s="29">
        <v>2</v>
      </c>
      <c r="V8448" s="29" t="s">
        <v>33</v>
      </c>
      <c r="W8448" s="29">
        <v>360</v>
      </c>
      <c r="X8448" s="29">
        <v>1</v>
      </c>
      <c r="Y8448" t="s">
        <v>48</v>
      </c>
      <c r="Z8448" t="s">
        <v>55</v>
      </c>
      <c r="AA8448" t="s">
        <v>1080</v>
      </c>
      <c r="AB8448">
        <v>0</v>
      </c>
      <c r="AC8448" s="29" t="s">
        <v>1526</v>
      </c>
      <c r="AD8448" s="29" t="s">
        <v>1526</v>
      </c>
    </row>
    <row r="8449" spans="1:30" ht="15" customHeight="1" x14ac:dyDescent="0.3">
      <c r="A8449" s="29">
        <v>75</v>
      </c>
      <c r="B8449" s="29" t="s">
        <v>35</v>
      </c>
      <c r="C8449" t="s">
        <v>1359</v>
      </c>
      <c r="D8449" s="34" t="s">
        <v>1360</v>
      </c>
      <c r="E8449" s="29">
        <v>2008</v>
      </c>
      <c r="F8449" s="29" t="s">
        <v>1368</v>
      </c>
      <c r="G8449" s="29" t="s">
        <v>1374</v>
      </c>
      <c r="H8449" s="31" t="s">
        <v>1375</v>
      </c>
      <c r="I8449" s="55">
        <v>2.6011110999999998</v>
      </c>
      <c r="J8449">
        <v>-60.732777777777699</v>
      </c>
      <c r="K8449">
        <v>1000000</v>
      </c>
      <c r="L8449" t="s">
        <v>67</v>
      </c>
      <c r="M8449" t="s">
        <v>712</v>
      </c>
      <c r="N8449" s="41" t="s">
        <v>109</v>
      </c>
      <c r="O8449" s="56" t="s">
        <v>109</v>
      </c>
      <c r="P8449" s="56" t="s">
        <v>109</v>
      </c>
      <c r="Q8449" s="56" t="s">
        <v>109</v>
      </c>
      <c r="R8449" s="56" t="s">
        <v>109</v>
      </c>
      <c r="S8449" s="29">
        <v>0.2</v>
      </c>
      <c r="T8449" s="29">
        <v>6</v>
      </c>
      <c r="U8449" s="29">
        <v>2</v>
      </c>
      <c r="V8449" s="29" t="s">
        <v>33</v>
      </c>
      <c r="W8449" s="29">
        <v>360</v>
      </c>
      <c r="X8449" s="29">
        <v>1</v>
      </c>
      <c r="Y8449" t="s">
        <v>48</v>
      </c>
      <c r="Z8449" t="s">
        <v>55</v>
      </c>
      <c r="AA8449" t="s">
        <v>859</v>
      </c>
      <c r="AB8449">
        <v>0</v>
      </c>
      <c r="AC8449" s="29" t="s">
        <v>1526</v>
      </c>
      <c r="AD8449" s="29" t="s">
        <v>1526</v>
      </c>
    </row>
    <row r="8450" spans="1:30" ht="15" customHeight="1" x14ac:dyDescent="0.3">
      <c r="A8450" s="29">
        <v>75</v>
      </c>
      <c r="B8450" s="29" t="s">
        <v>35</v>
      </c>
      <c r="C8450" t="s">
        <v>1359</v>
      </c>
      <c r="D8450" s="34" t="s">
        <v>1360</v>
      </c>
      <c r="E8450" s="29">
        <v>2008</v>
      </c>
      <c r="F8450" s="29" t="s">
        <v>1368</v>
      </c>
      <c r="G8450" s="29" t="s">
        <v>1374</v>
      </c>
      <c r="H8450" s="31" t="s">
        <v>1375</v>
      </c>
      <c r="I8450" s="55">
        <v>2.6011110999999998</v>
      </c>
      <c r="J8450">
        <v>-60.732777777777699</v>
      </c>
      <c r="K8450">
        <v>1000000</v>
      </c>
      <c r="L8450" t="s">
        <v>67</v>
      </c>
      <c r="M8450" t="s">
        <v>712</v>
      </c>
      <c r="N8450" s="41" t="s">
        <v>109</v>
      </c>
      <c r="O8450" s="56" t="s">
        <v>109</v>
      </c>
      <c r="P8450" s="56" t="s">
        <v>109</v>
      </c>
      <c r="Q8450" s="56" t="s">
        <v>109</v>
      </c>
      <c r="R8450" s="56" t="s">
        <v>109</v>
      </c>
      <c r="S8450" s="29">
        <v>0.2</v>
      </c>
      <c r="T8450" s="29">
        <v>6</v>
      </c>
      <c r="U8450" s="29">
        <v>2</v>
      </c>
      <c r="V8450" s="29" t="s">
        <v>33</v>
      </c>
      <c r="W8450" s="29">
        <v>360</v>
      </c>
      <c r="X8450" s="29">
        <v>1</v>
      </c>
      <c r="Y8450" t="s">
        <v>48</v>
      </c>
      <c r="Z8450" t="s">
        <v>55</v>
      </c>
      <c r="AA8450" t="s">
        <v>890</v>
      </c>
      <c r="AB8450">
        <v>2</v>
      </c>
      <c r="AC8450" s="29" t="s">
        <v>1526</v>
      </c>
      <c r="AD8450" s="29" t="s">
        <v>1526</v>
      </c>
    </row>
    <row r="8451" spans="1:30" ht="15" customHeight="1" x14ac:dyDescent="0.3">
      <c r="A8451" s="29">
        <v>75</v>
      </c>
      <c r="B8451" s="29" t="s">
        <v>35</v>
      </c>
      <c r="C8451" t="s">
        <v>1359</v>
      </c>
      <c r="D8451" s="34" t="s">
        <v>1360</v>
      </c>
      <c r="E8451" s="29">
        <v>2008</v>
      </c>
      <c r="F8451" s="29" t="s">
        <v>1368</v>
      </c>
      <c r="G8451" s="29" t="s">
        <v>1374</v>
      </c>
      <c r="H8451" s="31" t="s">
        <v>1375</v>
      </c>
      <c r="I8451" s="55">
        <v>2.6011110999999998</v>
      </c>
      <c r="J8451">
        <v>-60.732777777777699</v>
      </c>
      <c r="K8451">
        <v>1000000</v>
      </c>
      <c r="L8451" t="s">
        <v>67</v>
      </c>
      <c r="M8451" t="s">
        <v>712</v>
      </c>
      <c r="N8451" s="41" t="s">
        <v>109</v>
      </c>
      <c r="O8451" s="56" t="s">
        <v>109</v>
      </c>
      <c r="P8451" s="56" t="s">
        <v>109</v>
      </c>
      <c r="Q8451" s="56" t="s">
        <v>109</v>
      </c>
      <c r="R8451" s="56" t="s">
        <v>109</v>
      </c>
      <c r="S8451" s="29">
        <v>0.2</v>
      </c>
      <c r="T8451" s="29">
        <v>6</v>
      </c>
      <c r="U8451" s="29">
        <v>2</v>
      </c>
      <c r="V8451" s="29" t="s">
        <v>33</v>
      </c>
      <c r="W8451" s="29">
        <v>360</v>
      </c>
      <c r="X8451" s="29">
        <v>1</v>
      </c>
      <c r="Y8451" t="s">
        <v>48</v>
      </c>
      <c r="Z8451" t="s">
        <v>55</v>
      </c>
      <c r="AA8451" t="s">
        <v>1106</v>
      </c>
      <c r="AB8451">
        <v>0</v>
      </c>
      <c r="AC8451" s="29" t="s">
        <v>1526</v>
      </c>
      <c r="AD8451" s="29" t="s">
        <v>1526</v>
      </c>
    </row>
    <row r="8452" spans="1:30" ht="15" customHeight="1" x14ac:dyDescent="0.3">
      <c r="A8452" s="29">
        <v>75</v>
      </c>
      <c r="B8452" s="29" t="s">
        <v>35</v>
      </c>
      <c r="C8452" t="s">
        <v>1359</v>
      </c>
      <c r="D8452" s="34" t="s">
        <v>1360</v>
      </c>
      <c r="E8452" s="29">
        <v>2008</v>
      </c>
      <c r="F8452" s="29" t="s">
        <v>1368</v>
      </c>
      <c r="G8452" s="29" t="s">
        <v>1374</v>
      </c>
      <c r="H8452" s="31" t="s">
        <v>1375</v>
      </c>
      <c r="I8452" s="55">
        <v>2.6011110999999998</v>
      </c>
      <c r="J8452">
        <v>-60.732777777777699</v>
      </c>
      <c r="K8452">
        <v>1000000</v>
      </c>
      <c r="L8452" t="s">
        <v>67</v>
      </c>
      <c r="M8452" t="s">
        <v>712</v>
      </c>
      <c r="N8452" s="41" t="s">
        <v>109</v>
      </c>
      <c r="O8452" s="56" t="s">
        <v>109</v>
      </c>
      <c r="P8452" s="56" t="s">
        <v>109</v>
      </c>
      <c r="Q8452" s="56" t="s">
        <v>109</v>
      </c>
      <c r="R8452" s="56" t="s">
        <v>109</v>
      </c>
      <c r="S8452" s="29">
        <v>0.2</v>
      </c>
      <c r="T8452" s="29">
        <v>6</v>
      </c>
      <c r="U8452" s="29">
        <v>2</v>
      </c>
      <c r="V8452" s="29" t="s">
        <v>33</v>
      </c>
      <c r="W8452" s="29">
        <v>360</v>
      </c>
      <c r="X8452" s="29">
        <v>1</v>
      </c>
      <c r="Y8452" t="s">
        <v>48</v>
      </c>
      <c r="Z8452" t="s">
        <v>55</v>
      </c>
      <c r="AA8452" t="s">
        <v>861</v>
      </c>
      <c r="AB8452">
        <v>0</v>
      </c>
      <c r="AC8452" s="29" t="s">
        <v>1526</v>
      </c>
      <c r="AD8452" s="29" t="s">
        <v>1526</v>
      </c>
    </row>
    <row r="8453" spans="1:30" ht="15" customHeight="1" x14ac:dyDescent="0.3">
      <c r="A8453" s="29">
        <v>75</v>
      </c>
      <c r="B8453" s="29" t="s">
        <v>35</v>
      </c>
      <c r="C8453" t="s">
        <v>1359</v>
      </c>
      <c r="D8453" s="34" t="s">
        <v>1360</v>
      </c>
      <c r="E8453" s="29">
        <v>2008</v>
      </c>
      <c r="F8453" s="29" t="s">
        <v>1368</v>
      </c>
      <c r="G8453" s="29" t="s">
        <v>1374</v>
      </c>
      <c r="H8453" s="31" t="s">
        <v>1375</v>
      </c>
      <c r="I8453" s="55">
        <v>2.6011110999999998</v>
      </c>
      <c r="J8453">
        <v>-60.732777777777699</v>
      </c>
      <c r="K8453">
        <v>1000000</v>
      </c>
      <c r="L8453" t="s">
        <v>67</v>
      </c>
      <c r="M8453" t="s">
        <v>712</v>
      </c>
      <c r="N8453" s="41" t="s">
        <v>109</v>
      </c>
      <c r="O8453" s="56" t="s">
        <v>109</v>
      </c>
      <c r="P8453" s="56" t="s">
        <v>109</v>
      </c>
      <c r="Q8453" s="56" t="s">
        <v>109</v>
      </c>
      <c r="R8453" s="56" t="s">
        <v>109</v>
      </c>
      <c r="S8453" s="29">
        <v>0.2</v>
      </c>
      <c r="T8453" s="29">
        <v>6</v>
      </c>
      <c r="U8453" s="29">
        <v>2</v>
      </c>
      <c r="V8453" s="29" t="s">
        <v>33</v>
      </c>
      <c r="W8453" s="29">
        <v>360</v>
      </c>
      <c r="X8453" s="29">
        <v>1</v>
      </c>
      <c r="Y8453" t="s">
        <v>48</v>
      </c>
      <c r="Z8453" t="s">
        <v>55</v>
      </c>
      <c r="AA8453" t="s">
        <v>895</v>
      </c>
      <c r="AB8453">
        <v>0</v>
      </c>
      <c r="AC8453" s="29" t="s">
        <v>1526</v>
      </c>
      <c r="AD8453" s="29" t="s">
        <v>1526</v>
      </c>
    </row>
    <row r="8454" spans="1:30" ht="15" customHeight="1" x14ac:dyDescent="0.3">
      <c r="A8454" s="29">
        <v>75</v>
      </c>
      <c r="B8454" s="29" t="s">
        <v>35</v>
      </c>
      <c r="C8454" t="s">
        <v>1359</v>
      </c>
      <c r="D8454" s="34" t="s">
        <v>1360</v>
      </c>
      <c r="E8454" s="29">
        <v>2008</v>
      </c>
      <c r="F8454" s="29" t="s">
        <v>1368</v>
      </c>
      <c r="G8454" s="29" t="s">
        <v>1374</v>
      </c>
      <c r="H8454" s="31" t="s">
        <v>1375</v>
      </c>
      <c r="I8454" s="55">
        <v>2.6011110999999998</v>
      </c>
      <c r="J8454">
        <v>-60.732777777777699</v>
      </c>
      <c r="K8454">
        <v>1000000</v>
      </c>
      <c r="L8454" t="s">
        <v>67</v>
      </c>
      <c r="M8454" t="s">
        <v>712</v>
      </c>
      <c r="N8454" s="41" t="s">
        <v>109</v>
      </c>
      <c r="O8454" s="56" t="s">
        <v>109</v>
      </c>
      <c r="P8454" s="56" t="s">
        <v>109</v>
      </c>
      <c r="Q8454" s="56" t="s">
        <v>109</v>
      </c>
      <c r="R8454" s="56" t="s">
        <v>109</v>
      </c>
      <c r="S8454" s="29">
        <v>0.2</v>
      </c>
      <c r="T8454" s="29">
        <v>6</v>
      </c>
      <c r="U8454" s="29">
        <v>2</v>
      </c>
      <c r="V8454" s="29" t="s">
        <v>33</v>
      </c>
      <c r="W8454" s="29">
        <v>360</v>
      </c>
      <c r="X8454" s="29">
        <v>1</v>
      </c>
      <c r="Y8454" t="s">
        <v>48</v>
      </c>
      <c r="Z8454" t="s">
        <v>55</v>
      </c>
      <c r="AA8454" t="s">
        <v>59</v>
      </c>
      <c r="AB8454">
        <v>0</v>
      </c>
      <c r="AC8454" s="29" t="s">
        <v>1526</v>
      </c>
      <c r="AD8454" s="29" t="s">
        <v>1526</v>
      </c>
    </row>
    <row r="8455" spans="1:30" ht="15" customHeight="1" x14ac:dyDescent="0.3">
      <c r="A8455" s="29">
        <v>75</v>
      </c>
      <c r="B8455" s="29" t="s">
        <v>35</v>
      </c>
      <c r="C8455" t="s">
        <v>1359</v>
      </c>
      <c r="D8455" s="34" t="s">
        <v>1360</v>
      </c>
      <c r="E8455" s="29">
        <v>2008</v>
      </c>
      <c r="F8455" s="29" t="s">
        <v>1368</v>
      </c>
      <c r="G8455" s="29" t="s">
        <v>1374</v>
      </c>
      <c r="H8455" s="31" t="s">
        <v>1375</v>
      </c>
      <c r="I8455" s="55">
        <v>2.6011110999999998</v>
      </c>
      <c r="J8455">
        <v>-60.732777777777699</v>
      </c>
      <c r="K8455">
        <v>1000000</v>
      </c>
      <c r="L8455" t="s">
        <v>67</v>
      </c>
      <c r="M8455" t="s">
        <v>712</v>
      </c>
      <c r="N8455" s="41" t="s">
        <v>109</v>
      </c>
      <c r="O8455" s="56" t="s">
        <v>109</v>
      </c>
      <c r="P8455" s="56" t="s">
        <v>109</v>
      </c>
      <c r="Q8455" s="56" t="s">
        <v>109</v>
      </c>
      <c r="R8455" s="56" t="s">
        <v>109</v>
      </c>
      <c r="S8455" s="29">
        <v>0.2</v>
      </c>
      <c r="T8455" s="29">
        <v>6</v>
      </c>
      <c r="U8455" s="29">
        <v>2</v>
      </c>
      <c r="V8455" s="29" t="s">
        <v>33</v>
      </c>
      <c r="W8455" s="29">
        <v>360</v>
      </c>
      <c r="X8455" s="29">
        <v>1</v>
      </c>
      <c r="Y8455" t="s">
        <v>48</v>
      </c>
      <c r="Z8455" t="s">
        <v>55</v>
      </c>
      <c r="AA8455" t="s">
        <v>113</v>
      </c>
      <c r="AB8455">
        <v>0</v>
      </c>
      <c r="AC8455" s="29" t="s">
        <v>1526</v>
      </c>
      <c r="AD8455" s="29" t="s">
        <v>1526</v>
      </c>
    </row>
    <row r="8456" spans="1:30" ht="15" customHeight="1" x14ac:dyDescent="0.3">
      <c r="A8456" s="29">
        <v>75</v>
      </c>
      <c r="B8456" s="29" t="s">
        <v>35</v>
      </c>
      <c r="C8456" t="s">
        <v>1359</v>
      </c>
      <c r="D8456" s="34" t="s">
        <v>1360</v>
      </c>
      <c r="E8456" s="29">
        <v>2008</v>
      </c>
      <c r="F8456" s="29" t="s">
        <v>1368</v>
      </c>
      <c r="G8456" s="29" t="s">
        <v>1374</v>
      </c>
      <c r="H8456" s="31" t="s">
        <v>1375</v>
      </c>
      <c r="I8456" s="55">
        <v>2.6011110999999998</v>
      </c>
      <c r="J8456">
        <v>-60.732777777777699</v>
      </c>
      <c r="K8456">
        <v>1000000</v>
      </c>
      <c r="L8456" t="s">
        <v>67</v>
      </c>
      <c r="M8456" t="s">
        <v>712</v>
      </c>
      <c r="N8456" s="41" t="s">
        <v>109</v>
      </c>
      <c r="O8456" s="56" t="s">
        <v>109</v>
      </c>
      <c r="P8456" s="56" t="s">
        <v>109</v>
      </c>
      <c r="Q8456" s="56" t="s">
        <v>109</v>
      </c>
      <c r="R8456" s="56" t="s">
        <v>109</v>
      </c>
      <c r="S8456" s="29">
        <v>0.2</v>
      </c>
      <c r="T8456" s="29">
        <v>6</v>
      </c>
      <c r="U8456" s="29">
        <v>2</v>
      </c>
      <c r="V8456" s="29" t="s">
        <v>33</v>
      </c>
      <c r="W8456" s="29">
        <v>360</v>
      </c>
      <c r="X8456" s="29">
        <v>1</v>
      </c>
      <c r="Y8456" t="s">
        <v>48</v>
      </c>
      <c r="Z8456" t="s">
        <v>55</v>
      </c>
      <c r="AA8456" t="s">
        <v>655</v>
      </c>
      <c r="AB8456">
        <v>0</v>
      </c>
      <c r="AC8456" s="29" t="s">
        <v>1526</v>
      </c>
      <c r="AD8456" s="29" t="s">
        <v>1526</v>
      </c>
    </row>
    <row r="8457" spans="1:30" ht="15" customHeight="1" x14ac:dyDescent="0.3">
      <c r="A8457" s="29">
        <v>75</v>
      </c>
      <c r="B8457" s="29" t="s">
        <v>35</v>
      </c>
      <c r="C8457" t="s">
        <v>1359</v>
      </c>
      <c r="D8457" s="34" t="s">
        <v>1360</v>
      </c>
      <c r="E8457" s="29">
        <v>2008</v>
      </c>
      <c r="F8457" s="29" t="s">
        <v>1368</v>
      </c>
      <c r="G8457" s="29" t="s">
        <v>1374</v>
      </c>
      <c r="H8457" s="31" t="s">
        <v>1375</v>
      </c>
      <c r="I8457" s="55">
        <v>2.6011110999999998</v>
      </c>
      <c r="J8457">
        <v>-60.732777777777699</v>
      </c>
      <c r="K8457">
        <v>1000000</v>
      </c>
      <c r="L8457" t="s">
        <v>67</v>
      </c>
      <c r="M8457" t="s">
        <v>712</v>
      </c>
      <c r="N8457" s="41" t="s">
        <v>109</v>
      </c>
      <c r="O8457" s="56" t="s">
        <v>109</v>
      </c>
      <c r="P8457" s="56" t="s">
        <v>109</v>
      </c>
      <c r="Q8457" s="56" t="s">
        <v>109</v>
      </c>
      <c r="R8457" s="56" t="s">
        <v>109</v>
      </c>
      <c r="S8457" s="29">
        <v>0.2</v>
      </c>
      <c r="T8457" s="29">
        <v>6</v>
      </c>
      <c r="U8457" s="29">
        <v>2</v>
      </c>
      <c r="V8457" s="29" t="s">
        <v>33</v>
      </c>
      <c r="W8457" s="29">
        <v>360</v>
      </c>
      <c r="X8457" s="29">
        <v>1</v>
      </c>
      <c r="Y8457" t="s">
        <v>48</v>
      </c>
      <c r="Z8457" t="s">
        <v>55</v>
      </c>
      <c r="AA8457" t="s">
        <v>379</v>
      </c>
      <c r="AB8457">
        <v>1</v>
      </c>
      <c r="AC8457" s="29" t="s">
        <v>1526</v>
      </c>
      <c r="AD8457" s="29" t="s">
        <v>1526</v>
      </c>
    </row>
    <row r="8458" spans="1:30" ht="15" customHeight="1" x14ac:dyDescent="0.3">
      <c r="A8458" s="29">
        <v>75</v>
      </c>
      <c r="B8458" s="29" t="s">
        <v>35</v>
      </c>
      <c r="C8458" t="s">
        <v>1359</v>
      </c>
      <c r="D8458" s="34" t="s">
        <v>1360</v>
      </c>
      <c r="E8458" s="29">
        <v>2008</v>
      </c>
      <c r="F8458" s="29" t="s">
        <v>1368</v>
      </c>
      <c r="G8458" s="29" t="s">
        <v>1374</v>
      </c>
      <c r="H8458" s="31" t="s">
        <v>1375</v>
      </c>
      <c r="I8458" s="55">
        <v>2.6011110999999998</v>
      </c>
      <c r="J8458">
        <v>-60.732777777777699</v>
      </c>
      <c r="K8458">
        <v>1000000</v>
      </c>
      <c r="L8458" t="s">
        <v>67</v>
      </c>
      <c r="M8458" t="s">
        <v>712</v>
      </c>
      <c r="N8458" s="41" t="s">
        <v>109</v>
      </c>
      <c r="O8458" s="56" t="s">
        <v>109</v>
      </c>
      <c r="P8458" s="56" t="s">
        <v>109</v>
      </c>
      <c r="Q8458" s="56" t="s">
        <v>109</v>
      </c>
      <c r="R8458" s="56" t="s">
        <v>109</v>
      </c>
      <c r="S8458" s="29">
        <v>0.2</v>
      </c>
      <c r="T8458" s="29">
        <v>6</v>
      </c>
      <c r="U8458" s="29">
        <v>2</v>
      </c>
      <c r="V8458" s="29" t="s">
        <v>33</v>
      </c>
      <c r="W8458" s="29">
        <v>360</v>
      </c>
      <c r="X8458" s="29">
        <v>1</v>
      </c>
      <c r="Y8458" t="s">
        <v>48</v>
      </c>
      <c r="Z8458" t="s">
        <v>55</v>
      </c>
      <c r="AA8458" t="s">
        <v>1072</v>
      </c>
      <c r="AB8458">
        <v>0</v>
      </c>
      <c r="AC8458" s="29" t="s">
        <v>1526</v>
      </c>
      <c r="AD8458" s="29" t="s">
        <v>1526</v>
      </c>
    </row>
    <row r="8459" spans="1:30" ht="15" customHeight="1" x14ac:dyDescent="0.3">
      <c r="A8459" s="29">
        <v>75</v>
      </c>
      <c r="B8459" s="29" t="s">
        <v>35</v>
      </c>
      <c r="C8459" t="s">
        <v>1359</v>
      </c>
      <c r="D8459" s="34" t="s">
        <v>1360</v>
      </c>
      <c r="E8459" s="29">
        <v>2008</v>
      </c>
      <c r="F8459" s="29" t="s">
        <v>1368</v>
      </c>
      <c r="G8459" s="29" t="s">
        <v>1374</v>
      </c>
      <c r="H8459" s="31" t="s">
        <v>1375</v>
      </c>
      <c r="I8459" s="55">
        <v>2.6011110999999998</v>
      </c>
      <c r="J8459">
        <v>-60.732777777777699</v>
      </c>
      <c r="K8459">
        <v>1000000</v>
      </c>
      <c r="L8459" t="s">
        <v>67</v>
      </c>
      <c r="M8459" t="s">
        <v>712</v>
      </c>
      <c r="N8459" s="41" t="s">
        <v>109</v>
      </c>
      <c r="O8459" s="56" t="s">
        <v>109</v>
      </c>
      <c r="P8459" s="56" t="s">
        <v>109</v>
      </c>
      <c r="Q8459" s="56" t="s">
        <v>109</v>
      </c>
      <c r="R8459" s="56" t="s">
        <v>109</v>
      </c>
      <c r="S8459" s="29">
        <v>0.2</v>
      </c>
      <c r="T8459" s="29">
        <v>6</v>
      </c>
      <c r="U8459" s="29">
        <v>2</v>
      </c>
      <c r="V8459" s="29" t="s">
        <v>33</v>
      </c>
      <c r="W8459" s="29">
        <v>360</v>
      </c>
      <c r="X8459" s="29">
        <v>1</v>
      </c>
      <c r="Y8459" t="s">
        <v>48</v>
      </c>
      <c r="Z8459" t="s">
        <v>55</v>
      </c>
      <c r="AA8459" t="s">
        <v>1164</v>
      </c>
      <c r="AB8459">
        <v>0</v>
      </c>
      <c r="AC8459" s="29" t="s">
        <v>1526</v>
      </c>
      <c r="AD8459" s="29" t="s">
        <v>1526</v>
      </c>
    </row>
    <row r="8460" spans="1:30" ht="15" customHeight="1" x14ac:dyDescent="0.3">
      <c r="A8460" s="29">
        <v>75</v>
      </c>
      <c r="B8460" s="29" t="s">
        <v>35</v>
      </c>
      <c r="C8460" t="s">
        <v>1359</v>
      </c>
      <c r="D8460" s="34" t="s">
        <v>1360</v>
      </c>
      <c r="E8460" s="29">
        <v>2008</v>
      </c>
      <c r="F8460" s="29" t="s">
        <v>1368</v>
      </c>
      <c r="G8460" s="29" t="s">
        <v>1374</v>
      </c>
      <c r="H8460" s="31" t="s">
        <v>1375</v>
      </c>
      <c r="I8460" s="55">
        <v>2.6011110999999998</v>
      </c>
      <c r="J8460">
        <v>-60.732777777777699</v>
      </c>
      <c r="K8460">
        <v>1000000</v>
      </c>
      <c r="L8460" t="s">
        <v>67</v>
      </c>
      <c r="M8460" t="s">
        <v>712</v>
      </c>
      <c r="N8460" s="41" t="s">
        <v>109</v>
      </c>
      <c r="O8460" s="56" t="s">
        <v>109</v>
      </c>
      <c r="P8460" s="56" t="s">
        <v>109</v>
      </c>
      <c r="Q8460" s="56" t="s">
        <v>109</v>
      </c>
      <c r="R8460" s="56" t="s">
        <v>109</v>
      </c>
      <c r="S8460" s="29">
        <v>0.2</v>
      </c>
      <c r="T8460" s="29">
        <v>6</v>
      </c>
      <c r="U8460" s="29">
        <v>2</v>
      </c>
      <c r="V8460" s="29" t="s">
        <v>33</v>
      </c>
      <c r="W8460" s="29">
        <v>360</v>
      </c>
      <c r="X8460" s="29">
        <v>1</v>
      </c>
      <c r="Y8460" t="s">
        <v>48</v>
      </c>
      <c r="Z8460" t="s">
        <v>55</v>
      </c>
      <c r="AA8460" t="s">
        <v>275</v>
      </c>
      <c r="AB8460">
        <v>0</v>
      </c>
      <c r="AC8460" s="29" t="s">
        <v>1526</v>
      </c>
      <c r="AD8460" s="29" t="s">
        <v>1526</v>
      </c>
    </row>
    <row r="8461" spans="1:30" ht="15" customHeight="1" x14ac:dyDescent="0.3">
      <c r="A8461" s="29">
        <v>75</v>
      </c>
      <c r="B8461" s="29" t="s">
        <v>35</v>
      </c>
      <c r="C8461" t="s">
        <v>1359</v>
      </c>
      <c r="D8461" s="34" t="s">
        <v>1360</v>
      </c>
      <c r="E8461" s="29">
        <v>2008</v>
      </c>
      <c r="F8461" s="29" t="s">
        <v>1368</v>
      </c>
      <c r="G8461" s="29" t="s">
        <v>1374</v>
      </c>
      <c r="H8461" s="31" t="s">
        <v>1375</v>
      </c>
      <c r="I8461" s="55">
        <v>2.6011110999999998</v>
      </c>
      <c r="J8461">
        <v>-60.732777777777699</v>
      </c>
      <c r="K8461">
        <v>1000000</v>
      </c>
      <c r="L8461" t="s">
        <v>67</v>
      </c>
      <c r="M8461" t="s">
        <v>712</v>
      </c>
      <c r="N8461" s="41" t="s">
        <v>109</v>
      </c>
      <c r="O8461" s="56" t="s">
        <v>109</v>
      </c>
      <c r="P8461" s="56" t="s">
        <v>109</v>
      </c>
      <c r="Q8461" s="56" t="s">
        <v>109</v>
      </c>
      <c r="R8461" s="56" t="s">
        <v>109</v>
      </c>
      <c r="S8461" s="29">
        <v>0.2</v>
      </c>
      <c r="T8461" s="29">
        <v>6</v>
      </c>
      <c r="U8461" s="29">
        <v>2</v>
      </c>
      <c r="V8461" s="29" t="s">
        <v>33</v>
      </c>
      <c r="W8461" s="29">
        <v>360</v>
      </c>
      <c r="X8461" s="29">
        <v>1</v>
      </c>
      <c r="Y8461" t="s">
        <v>48</v>
      </c>
      <c r="Z8461" t="s">
        <v>83</v>
      </c>
      <c r="AA8461" t="s">
        <v>128</v>
      </c>
      <c r="AB8461">
        <v>2</v>
      </c>
      <c r="AC8461" s="29" t="s">
        <v>1526</v>
      </c>
      <c r="AD8461" s="29" t="s">
        <v>1526</v>
      </c>
    </row>
    <row r="8462" spans="1:30" ht="15" customHeight="1" x14ac:dyDescent="0.3">
      <c r="A8462" s="29">
        <v>75</v>
      </c>
      <c r="B8462" s="29" t="s">
        <v>35</v>
      </c>
      <c r="C8462" t="s">
        <v>1359</v>
      </c>
      <c r="D8462" s="34" t="s">
        <v>1360</v>
      </c>
      <c r="E8462" s="29">
        <v>2008</v>
      </c>
      <c r="F8462" s="29" t="s">
        <v>1368</v>
      </c>
      <c r="G8462" s="29" t="s">
        <v>1374</v>
      </c>
      <c r="H8462" s="31" t="s">
        <v>1375</v>
      </c>
      <c r="I8462" s="55">
        <v>2.6011110999999998</v>
      </c>
      <c r="J8462">
        <v>-60.732777777777699</v>
      </c>
      <c r="K8462">
        <v>1000000</v>
      </c>
      <c r="L8462" t="s">
        <v>67</v>
      </c>
      <c r="M8462" t="s">
        <v>712</v>
      </c>
      <c r="N8462" s="41" t="s">
        <v>109</v>
      </c>
      <c r="O8462" s="56" t="s">
        <v>109</v>
      </c>
      <c r="P8462" s="56" t="s">
        <v>109</v>
      </c>
      <c r="Q8462" s="56" t="s">
        <v>109</v>
      </c>
      <c r="R8462" s="56" t="s">
        <v>109</v>
      </c>
      <c r="S8462" s="29">
        <v>0.2</v>
      </c>
      <c r="T8462" s="29">
        <v>6</v>
      </c>
      <c r="U8462" s="29">
        <v>2</v>
      </c>
      <c r="V8462" s="29" t="s">
        <v>33</v>
      </c>
      <c r="W8462" s="29">
        <v>360</v>
      </c>
      <c r="X8462" s="29">
        <v>1</v>
      </c>
      <c r="Y8462" t="s">
        <v>48</v>
      </c>
      <c r="Z8462" t="s">
        <v>83</v>
      </c>
      <c r="AA8462" t="s">
        <v>84</v>
      </c>
      <c r="AB8462">
        <v>2</v>
      </c>
      <c r="AC8462" s="29" t="s">
        <v>1526</v>
      </c>
      <c r="AD8462" s="29" t="s">
        <v>1526</v>
      </c>
    </row>
    <row r="8463" spans="1:30" ht="15" customHeight="1" x14ac:dyDescent="0.3">
      <c r="A8463" s="29">
        <v>75</v>
      </c>
      <c r="B8463" s="29" t="s">
        <v>35</v>
      </c>
      <c r="C8463" t="s">
        <v>1359</v>
      </c>
      <c r="D8463" s="34" t="s">
        <v>1360</v>
      </c>
      <c r="E8463" s="29">
        <v>2008</v>
      </c>
      <c r="F8463" s="29" t="s">
        <v>1368</v>
      </c>
      <c r="G8463" s="29" t="s">
        <v>1374</v>
      </c>
      <c r="H8463" s="31" t="s">
        <v>1375</v>
      </c>
      <c r="I8463" s="55">
        <v>2.6011110999999998</v>
      </c>
      <c r="J8463">
        <v>-60.732777777777699</v>
      </c>
      <c r="K8463">
        <v>1000000</v>
      </c>
      <c r="L8463" t="s">
        <v>67</v>
      </c>
      <c r="M8463" t="s">
        <v>712</v>
      </c>
      <c r="N8463" s="41" t="s">
        <v>109</v>
      </c>
      <c r="O8463" s="56" t="s">
        <v>109</v>
      </c>
      <c r="P8463" s="56" t="s">
        <v>109</v>
      </c>
      <c r="Q8463" s="56" t="s">
        <v>109</v>
      </c>
      <c r="R8463" s="56" t="s">
        <v>109</v>
      </c>
      <c r="S8463" s="29">
        <v>0.2</v>
      </c>
      <c r="T8463" s="29">
        <v>6</v>
      </c>
      <c r="U8463" s="29">
        <v>2</v>
      </c>
      <c r="V8463" s="29" t="s">
        <v>33</v>
      </c>
      <c r="W8463" s="29">
        <v>360</v>
      </c>
      <c r="X8463" s="29">
        <v>1</v>
      </c>
      <c r="Y8463" t="s">
        <v>48</v>
      </c>
      <c r="Z8463" t="s">
        <v>83</v>
      </c>
      <c r="AA8463" t="s">
        <v>911</v>
      </c>
      <c r="AB8463">
        <v>0</v>
      </c>
      <c r="AC8463" s="29" t="s">
        <v>1526</v>
      </c>
      <c r="AD8463" s="29" t="s">
        <v>1526</v>
      </c>
    </row>
    <row r="8464" spans="1:30" ht="15" customHeight="1" x14ac:dyDescent="0.3">
      <c r="A8464" s="29">
        <v>75</v>
      </c>
      <c r="B8464" s="29" t="s">
        <v>35</v>
      </c>
      <c r="C8464" t="s">
        <v>1359</v>
      </c>
      <c r="D8464" s="34" t="s">
        <v>1360</v>
      </c>
      <c r="E8464" s="29">
        <v>2008</v>
      </c>
      <c r="F8464" s="29" t="s">
        <v>1368</v>
      </c>
      <c r="G8464" s="29" t="s">
        <v>1374</v>
      </c>
      <c r="H8464" s="31" t="s">
        <v>1375</v>
      </c>
      <c r="I8464" s="55">
        <v>2.6011110999999998</v>
      </c>
      <c r="J8464">
        <v>-60.732777777777699</v>
      </c>
      <c r="K8464">
        <v>1000000</v>
      </c>
      <c r="L8464" t="s">
        <v>67</v>
      </c>
      <c r="M8464" t="s">
        <v>712</v>
      </c>
      <c r="N8464" s="41" t="s">
        <v>109</v>
      </c>
      <c r="O8464" s="56" t="s">
        <v>109</v>
      </c>
      <c r="P8464" s="56" t="s">
        <v>109</v>
      </c>
      <c r="Q8464" s="56" t="s">
        <v>109</v>
      </c>
      <c r="R8464" s="56" t="s">
        <v>109</v>
      </c>
      <c r="S8464" s="29">
        <v>0.2</v>
      </c>
      <c r="T8464" s="29">
        <v>6</v>
      </c>
      <c r="U8464" s="29">
        <v>2</v>
      </c>
      <c r="V8464" s="29" t="s">
        <v>33</v>
      </c>
      <c r="W8464" s="29">
        <v>360</v>
      </c>
      <c r="X8464" s="29">
        <v>1</v>
      </c>
      <c r="Y8464" t="s">
        <v>48</v>
      </c>
      <c r="Z8464" t="s">
        <v>83</v>
      </c>
      <c r="AA8464" t="s">
        <v>906</v>
      </c>
      <c r="AB8464">
        <v>3</v>
      </c>
      <c r="AC8464" s="29" t="s">
        <v>1526</v>
      </c>
      <c r="AD8464" s="29" t="s">
        <v>1526</v>
      </c>
    </row>
    <row r="8465" spans="1:30" ht="15" customHeight="1" x14ac:dyDescent="0.3">
      <c r="A8465" s="29">
        <v>75</v>
      </c>
      <c r="B8465" s="29" t="s">
        <v>35</v>
      </c>
      <c r="C8465" t="s">
        <v>1359</v>
      </c>
      <c r="D8465" s="34" t="s">
        <v>1360</v>
      </c>
      <c r="E8465" s="29">
        <v>2008</v>
      </c>
      <c r="F8465" s="29" t="s">
        <v>1368</v>
      </c>
      <c r="G8465" s="29" t="s">
        <v>1374</v>
      </c>
      <c r="H8465" s="31" t="s">
        <v>1375</v>
      </c>
      <c r="I8465" s="55">
        <v>2.6011110999999998</v>
      </c>
      <c r="J8465">
        <v>-60.732777777777699</v>
      </c>
      <c r="K8465">
        <v>1000000</v>
      </c>
      <c r="L8465" t="s">
        <v>67</v>
      </c>
      <c r="M8465" t="s">
        <v>712</v>
      </c>
      <c r="N8465" s="41" t="s">
        <v>109</v>
      </c>
      <c r="O8465" s="56" t="s">
        <v>109</v>
      </c>
      <c r="P8465" s="56" t="s">
        <v>109</v>
      </c>
      <c r="Q8465" s="56" t="s">
        <v>109</v>
      </c>
      <c r="R8465" s="56" t="s">
        <v>109</v>
      </c>
      <c r="S8465" s="29">
        <v>0.2</v>
      </c>
      <c r="T8465" s="29">
        <v>6</v>
      </c>
      <c r="U8465" s="29">
        <v>2</v>
      </c>
      <c r="V8465" s="29" t="s">
        <v>33</v>
      </c>
      <c r="W8465" s="29">
        <v>360</v>
      </c>
      <c r="X8465" s="29">
        <v>1</v>
      </c>
      <c r="Y8465" t="s">
        <v>48</v>
      </c>
      <c r="Z8465" t="s">
        <v>83</v>
      </c>
      <c r="AA8465" t="s">
        <v>275</v>
      </c>
      <c r="AB8465">
        <v>0</v>
      </c>
      <c r="AC8465" s="29" t="s">
        <v>1526</v>
      </c>
      <c r="AD8465" s="29" t="s">
        <v>1526</v>
      </c>
    </row>
    <row r="8466" spans="1:30" ht="15" customHeight="1" x14ac:dyDescent="0.3">
      <c r="A8466" s="29">
        <v>75</v>
      </c>
      <c r="B8466" s="29" t="s">
        <v>35</v>
      </c>
      <c r="C8466" t="s">
        <v>1359</v>
      </c>
      <c r="D8466" s="34" t="s">
        <v>1360</v>
      </c>
      <c r="E8466" s="29">
        <v>2008</v>
      </c>
      <c r="F8466" s="29" t="s">
        <v>1368</v>
      </c>
      <c r="G8466" s="29" t="s">
        <v>1374</v>
      </c>
      <c r="H8466" s="31" t="s">
        <v>1375</v>
      </c>
      <c r="I8466" s="55">
        <v>2.6011110999999998</v>
      </c>
      <c r="J8466">
        <v>-60.732777777777699</v>
      </c>
      <c r="K8466">
        <v>1000000</v>
      </c>
      <c r="L8466" t="s">
        <v>67</v>
      </c>
      <c r="M8466" t="s">
        <v>712</v>
      </c>
      <c r="N8466" s="41" t="s">
        <v>109</v>
      </c>
      <c r="O8466" s="56" t="s">
        <v>109</v>
      </c>
      <c r="P8466" s="56" t="s">
        <v>109</v>
      </c>
      <c r="Q8466" s="56" t="s">
        <v>109</v>
      </c>
      <c r="R8466" s="56" t="s">
        <v>109</v>
      </c>
      <c r="S8466" s="29">
        <v>0.2</v>
      </c>
      <c r="T8466" s="29">
        <v>6</v>
      </c>
      <c r="U8466" s="29">
        <v>2</v>
      </c>
      <c r="V8466" s="29" t="s">
        <v>33</v>
      </c>
      <c r="W8466" s="29">
        <v>360</v>
      </c>
      <c r="X8466" s="29">
        <v>1</v>
      </c>
      <c r="Y8466" t="s">
        <v>48</v>
      </c>
      <c r="Z8466" t="s">
        <v>90</v>
      </c>
      <c r="AA8466" t="s">
        <v>666</v>
      </c>
      <c r="AB8466">
        <v>0</v>
      </c>
      <c r="AC8466" s="29" t="s">
        <v>1526</v>
      </c>
      <c r="AD8466" s="29" t="s">
        <v>1526</v>
      </c>
    </row>
    <row r="8467" spans="1:30" ht="15" customHeight="1" x14ac:dyDescent="0.3">
      <c r="A8467" s="29">
        <v>75</v>
      </c>
      <c r="B8467" s="29" t="s">
        <v>35</v>
      </c>
      <c r="C8467" t="s">
        <v>1359</v>
      </c>
      <c r="D8467" s="34" t="s">
        <v>1360</v>
      </c>
      <c r="E8467" s="29">
        <v>2008</v>
      </c>
      <c r="F8467" s="29" t="s">
        <v>1368</v>
      </c>
      <c r="G8467" s="29" t="s">
        <v>1374</v>
      </c>
      <c r="H8467" s="31" t="s">
        <v>1375</v>
      </c>
      <c r="I8467" s="55">
        <v>2.6011110999999998</v>
      </c>
      <c r="J8467">
        <v>-60.732777777777699</v>
      </c>
      <c r="K8467">
        <v>1000000</v>
      </c>
      <c r="L8467" t="s">
        <v>67</v>
      </c>
      <c r="M8467" t="s">
        <v>712</v>
      </c>
      <c r="N8467" s="41" t="s">
        <v>109</v>
      </c>
      <c r="O8467" s="56" t="s">
        <v>109</v>
      </c>
      <c r="P8467" s="56" t="s">
        <v>109</v>
      </c>
      <c r="Q8467" s="56" t="s">
        <v>109</v>
      </c>
      <c r="R8467" s="56" t="s">
        <v>109</v>
      </c>
      <c r="S8467" s="29">
        <v>0.2</v>
      </c>
      <c r="T8467" s="29">
        <v>6</v>
      </c>
      <c r="U8467" s="29">
        <v>2</v>
      </c>
      <c r="V8467" s="29" t="s">
        <v>33</v>
      </c>
      <c r="W8467" s="29">
        <v>360</v>
      </c>
      <c r="X8467" s="29">
        <v>1</v>
      </c>
      <c r="Y8467" t="s">
        <v>48</v>
      </c>
      <c r="Z8467" t="s">
        <v>90</v>
      </c>
      <c r="AA8467" t="s">
        <v>917</v>
      </c>
      <c r="AB8467">
        <v>0</v>
      </c>
      <c r="AC8467" s="29" t="s">
        <v>1526</v>
      </c>
      <c r="AD8467" s="29" t="s">
        <v>1526</v>
      </c>
    </row>
    <row r="8468" spans="1:30" ht="15" customHeight="1" x14ac:dyDescent="0.3">
      <c r="A8468" s="29">
        <v>75</v>
      </c>
      <c r="B8468" s="29" t="s">
        <v>35</v>
      </c>
      <c r="C8468" t="s">
        <v>1359</v>
      </c>
      <c r="D8468" s="34" t="s">
        <v>1360</v>
      </c>
      <c r="E8468" s="29">
        <v>2008</v>
      </c>
      <c r="F8468" s="29" t="s">
        <v>1368</v>
      </c>
      <c r="G8468" s="29" t="s">
        <v>1374</v>
      </c>
      <c r="H8468" s="31" t="s">
        <v>1375</v>
      </c>
      <c r="I8468" s="55">
        <v>2.6011110999999998</v>
      </c>
      <c r="J8468">
        <v>-60.732777777777699</v>
      </c>
      <c r="K8468">
        <v>1000000</v>
      </c>
      <c r="L8468" t="s">
        <v>67</v>
      </c>
      <c r="M8468" t="s">
        <v>712</v>
      </c>
      <c r="N8468" s="41" t="s">
        <v>109</v>
      </c>
      <c r="O8468" s="56" t="s">
        <v>109</v>
      </c>
      <c r="P8468" s="56" t="s">
        <v>109</v>
      </c>
      <c r="Q8468" s="56" t="s">
        <v>109</v>
      </c>
      <c r="R8468" s="56" t="s">
        <v>109</v>
      </c>
      <c r="S8468" s="29">
        <v>0.2</v>
      </c>
      <c r="T8468" s="29">
        <v>6</v>
      </c>
      <c r="U8468" s="29">
        <v>2</v>
      </c>
      <c r="V8468" s="29" t="s">
        <v>33</v>
      </c>
      <c r="W8468" s="29">
        <v>360</v>
      </c>
      <c r="X8468" s="29">
        <v>1</v>
      </c>
      <c r="Y8468" t="s">
        <v>48</v>
      </c>
      <c r="Z8468" t="s">
        <v>90</v>
      </c>
      <c r="AA8468" t="s">
        <v>91</v>
      </c>
      <c r="AB8468">
        <v>0</v>
      </c>
      <c r="AC8468" s="29" t="s">
        <v>1526</v>
      </c>
      <c r="AD8468" s="29" t="s">
        <v>1526</v>
      </c>
    </row>
    <row r="8469" spans="1:30" ht="15" customHeight="1" x14ac:dyDescent="0.3">
      <c r="A8469" s="29">
        <v>75</v>
      </c>
      <c r="B8469" s="29" t="s">
        <v>35</v>
      </c>
      <c r="C8469" t="s">
        <v>1359</v>
      </c>
      <c r="D8469" s="34" t="s">
        <v>1360</v>
      </c>
      <c r="E8469" s="29">
        <v>2008</v>
      </c>
      <c r="F8469" s="29" t="s">
        <v>1376</v>
      </c>
      <c r="G8469" s="29" t="s">
        <v>1377</v>
      </c>
      <c r="H8469" s="31" t="s">
        <v>1378</v>
      </c>
      <c r="I8469" s="55">
        <v>1.4641667</v>
      </c>
      <c r="J8469">
        <v>-60.3322222222222</v>
      </c>
      <c r="K8469" t="s">
        <v>109</v>
      </c>
      <c r="L8469" t="s">
        <v>110</v>
      </c>
      <c r="M8469" s="22" t="s">
        <v>1379</v>
      </c>
      <c r="N8469" s="41" t="s">
        <v>109</v>
      </c>
      <c r="O8469" s="56" t="s">
        <v>109</v>
      </c>
      <c r="P8469" s="56" t="s">
        <v>109</v>
      </c>
      <c r="Q8469" s="56" t="s">
        <v>109</v>
      </c>
      <c r="R8469" s="56" t="s">
        <v>109</v>
      </c>
      <c r="S8469" s="29">
        <v>0.2</v>
      </c>
      <c r="T8469" s="29">
        <v>6</v>
      </c>
      <c r="U8469" s="29">
        <v>2</v>
      </c>
      <c r="V8469" s="29" t="s">
        <v>33</v>
      </c>
      <c r="W8469" s="29">
        <v>360</v>
      </c>
      <c r="X8469" s="29">
        <v>1</v>
      </c>
      <c r="Y8469" t="s">
        <v>48</v>
      </c>
      <c r="Z8469" t="s">
        <v>55</v>
      </c>
      <c r="AA8469" t="s">
        <v>1080</v>
      </c>
      <c r="AB8469">
        <v>0</v>
      </c>
      <c r="AC8469" s="29" t="s">
        <v>1526</v>
      </c>
      <c r="AD8469" s="29" t="s">
        <v>1526</v>
      </c>
    </row>
    <row r="8470" spans="1:30" ht="15" customHeight="1" x14ac:dyDescent="0.3">
      <c r="A8470" s="29">
        <v>75</v>
      </c>
      <c r="B8470" s="29" t="s">
        <v>35</v>
      </c>
      <c r="C8470" t="s">
        <v>1359</v>
      </c>
      <c r="D8470" s="34" t="s">
        <v>1360</v>
      </c>
      <c r="E8470" s="29">
        <v>2008</v>
      </c>
      <c r="F8470" s="29" t="s">
        <v>1376</v>
      </c>
      <c r="G8470" s="29" t="s">
        <v>1377</v>
      </c>
      <c r="H8470" s="31" t="s">
        <v>1378</v>
      </c>
      <c r="I8470" s="55">
        <v>1.4641667</v>
      </c>
      <c r="J8470">
        <v>-60.3322222222222</v>
      </c>
      <c r="K8470" t="s">
        <v>109</v>
      </c>
      <c r="L8470" t="s">
        <v>110</v>
      </c>
      <c r="M8470" s="22" t="s">
        <v>1379</v>
      </c>
      <c r="N8470" s="41" t="s">
        <v>109</v>
      </c>
      <c r="O8470" s="56" t="s">
        <v>109</v>
      </c>
      <c r="P8470" s="56" t="s">
        <v>109</v>
      </c>
      <c r="Q8470" s="56" t="s">
        <v>109</v>
      </c>
      <c r="R8470" s="56" t="s">
        <v>109</v>
      </c>
      <c r="S8470" s="29">
        <v>0.2</v>
      </c>
      <c r="T8470" s="29">
        <v>6</v>
      </c>
      <c r="U8470" s="29">
        <v>2</v>
      </c>
      <c r="V8470" s="29" t="s">
        <v>33</v>
      </c>
      <c r="W8470" s="29">
        <v>360</v>
      </c>
      <c r="X8470" s="29">
        <v>1</v>
      </c>
      <c r="Y8470" t="s">
        <v>48</v>
      </c>
      <c r="Z8470" t="s">
        <v>55</v>
      </c>
      <c r="AA8470" t="s">
        <v>859</v>
      </c>
      <c r="AB8470">
        <v>0</v>
      </c>
      <c r="AC8470" s="29" t="s">
        <v>1526</v>
      </c>
      <c r="AD8470" s="29" t="s">
        <v>1526</v>
      </c>
    </row>
    <row r="8471" spans="1:30" ht="15" customHeight="1" x14ac:dyDescent="0.3">
      <c r="A8471" s="29">
        <v>75</v>
      </c>
      <c r="B8471" s="29" t="s">
        <v>35</v>
      </c>
      <c r="C8471" t="s">
        <v>1359</v>
      </c>
      <c r="D8471" s="34" t="s">
        <v>1360</v>
      </c>
      <c r="E8471" s="29">
        <v>2008</v>
      </c>
      <c r="F8471" s="29" t="s">
        <v>1376</v>
      </c>
      <c r="G8471" s="29" t="s">
        <v>1377</v>
      </c>
      <c r="H8471" s="31" t="s">
        <v>1378</v>
      </c>
      <c r="I8471" s="55">
        <v>1.4641667</v>
      </c>
      <c r="J8471">
        <v>-60.3322222222222</v>
      </c>
      <c r="K8471" t="s">
        <v>109</v>
      </c>
      <c r="L8471" t="s">
        <v>110</v>
      </c>
      <c r="M8471" s="22" t="s">
        <v>1379</v>
      </c>
      <c r="N8471" s="41" t="s">
        <v>109</v>
      </c>
      <c r="O8471" s="56" t="s">
        <v>109</v>
      </c>
      <c r="P8471" s="56" t="s">
        <v>109</v>
      </c>
      <c r="Q8471" s="56" t="s">
        <v>109</v>
      </c>
      <c r="R8471" s="56" t="s">
        <v>109</v>
      </c>
      <c r="S8471" s="29">
        <v>0.2</v>
      </c>
      <c r="T8471" s="29">
        <v>6</v>
      </c>
      <c r="U8471" s="29">
        <v>2</v>
      </c>
      <c r="V8471" s="29" t="s">
        <v>33</v>
      </c>
      <c r="W8471" s="29">
        <v>360</v>
      </c>
      <c r="X8471" s="29">
        <v>1</v>
      </c>
      <c r="Y8471" t="s">
        <v>48</v>
      </c>
      <c r="Z8471" t="s">
        <v>55</v>
      </c>
      <c r="AA8471" t="s">
        <v>890</v>
      </c>
      <c r="AB8471">
        <v>5</v>
      </c>
      <c r="AC8471" s="29" t="s">
        <v>1526</v>
      </c>
      <c r="AD8471" s="29" t="s">
        <v>1526</v>
      </c>
    </row>
    <row r="8472" spans="1:30" ht="15" customHeight="1" x14ac:dyDescent="0.3">
      <c r="A8472" s="29">
        <v>75</v>
      </c>
      <c r="B8472" s="29" t="s">
        <v>35</v>
      </c>
      <c r="C8472" t="s">
        <v>1359</v>
      </c>
      <c r="D8472" s="34" t="s">
        <v>1360</v>
      </c>
      <c r="E8472" s="29">
        <v>2008</v>
      </c>
      <c r="F8472" s="29" t="s">
        <v>1376</v>
      </c>
      <c r="G8472" s="29" t="s">
        <v>1377</v>
      </c>
      <c r="H8472" s="31" t="s">
        <v>1378</v>
      </c>
      <c r="I8472" s="55">
        <v>1.4641667</v>
      </c>
      <c r="J8472">
        <v>-60.3322222222222</v>
      </c>
      <c r="K8472" t="s">
        <v>109</v>
      </c>
      <c r="L8472" t="s">
        <v>110</v>
      </c>
      <c r="M8472" s="22" t="s">
        <v>1379</v>
      </c>
      <c r="N8472" s="41" t="s">
        <v>109</v>
      </c>
      <c r="O8472" s="56" t="s">
        <v>109</v>
      </c>
      <c r="P8472" s="56" t="s">
        <v>109</v>
      </c>
      <c r="Q8472" s="56" t="s">
        <v>109</v>
      </c>
      <c r="R8472" s="56" t="s">
        <v>109</v>
      </c>
      <c r="S8472" s="29">
        <v>0.2</v>
      </c>
      <c r="T8472" s="29">
        <v>6</v>
      </c>
      <c r="U8472" s="29">
        <v>2</v>
      </c>
      <c r="V8472" s="29" t="s">
        <v>33</v>
      </c>
      <c r="W8472" s="29">
        <v>360</v>
      </c>
      <c r="X8472" s="29">
        <v>1</v>
      </c>
      <c r="Y8472" t="s">
        <v>48</v>
      </c>
      <c r="Z8472" t="s">
        <v>55</v>
      </c>
      <c r="AA8472" t="s">
        <v>1106</v>
      </c>
      <c r="AB8472">
        <v>1</v>
      </c>
      <c r="AC8472" s="29" t="s">
        <v>1526</v>
      </c>
      <c r="AD8472" s="29" t="s">
        <v>1526</v>
      </c>
    </row>
    <row r="8473" spans="1:30" ht="15" customHeight="1" x14ac:dyDescent="0.3">
      <c r="A8473" s="29">
        <v>75</v>
      </c>
      <c r="B8473" s="29" t="s">
        <v>35</v>
      </c>
      <c r="C8473" t="s">
        <v>1359</v>
      </c>
      <c r="D8473" s="34" t="s">
        <v>1360</v>
      </c>
      <c r="E8473" s="29">
        <v>2008</v>
      </c>
      <c r="F8473" s="29" t="s">
        <v>1376</v>
      </c>
      <c r="G8473" s="29" t="s">
        <v>1377</v>
      </c>
      <c r="H8473" s="31" t="s">
        <v>1378</v>
      </c>
      <c r="I8473" s="55">
        <v>1.4641667</v>
      </c>
      <c r="J8473">
        <v>-60.3322222222222</v>
      </c>
      <c r="K8473" t="s">
        <v>109</v>
      </c>
      <c r="L8473" t="s">
        <v>110</v>
      </c>
      <c r="M8473" s="22" t="s">
        <v>1379</v>
      </c>
      <c r="N8473" s="41" t="s">
        <v>109</v>
      </c>
      <c r="O8473" s="56" t="s">
        <v>109</v>
      </c>
      <c r="P8473" s="56" t="s">
        <v>109</v>
      </c>
      <c r="Q8473" s="56" t="s">
        <v>109</v>
      </c>
      <c r="R8473" s="56" t="s">
        <v>109</v>
      </c>
      <c r="S8473" s="29">
        <v>0.2</v>
      </c>
      <c r="T8473" s="29">
        <v>6</v>
      </c>
      <c r="U8473" s="29">
        <v>2</v>
      </c>
      <c r="V8473" s="29" t="s">
        <v>33</v>
      </c>
      <c r="W8473" s="29">
        <v>360</v>
      </c>
      <c r="X8473" s="29">
        <v>1</v>
      </c>
      <c r="Y8473" t="s">
        <v>48</v>
      </c>
      <c r="Z8473" t="s">
        <v>55</v>
      </c>
      <c r="AA8473" t="s">
        <v>861</v>
      </c>
      <c r="AB8473">
        <v>0</v>
      </c>
      <c r="AC8473" s="29" t="s">
        <v>1526</v>
      </c>
      <c r="AD8473" s="29" t="s">
        <v>1526</v>
      </c>
    </row>
    <row r="8474" spans="1:30" ht="15" customHeight="1" x14ac:dyDescent="0.3">
      <c r="A8474" s="29">
        <v>75</v>
      </c>
      <c r="B8474" s="29" t="s">
        <v>35</v>
      </c>
      <c r="C8474" t="s">
        <v>1359</v>
      </c>
      <c r="D8474" s="34" t="s">
        <v>1360</v>
      </c>
      <c r="E8474" s="29">
        <v>2008</v>
      </c>
      <c r="F8474" s="29" t="s">
        <v>1376</v>
      </c>
      <c r="G8474" s="29" t="s">
        <v>1377</v>
      </c>
      <c r="H8474" s="31" t="s">
        <v>1378</v>
      </c>
      <c r="I8474" s="55">
        <v>1.4641667</v>
      </c>
      <c r="J8474">
        <v>-60.3322222222222</v>
      </c>
      <c r="K8474" t="s">
        <v>109</v>
      </c>
      <c r="L8474" t="s">
        <v>110</v>
      </c>
      <c r="M8474" s="22" t="s">
        <v>1379</v>
      </c>
      <c r="N8474" s="41" t="s">
        <v>109</v>
      </c>
      <c r="O8474" s="56" t="s">
        <v>109</v>
      </c>
      <c r="P8474" s="56" t="s">
        <v>109</v>
      </c>
      <c r="Q8474" s="56" t="s">
        <v>109</v>
      </c>
      <c r="R8474" s="56" t="s">
        <v>109</v>
      </c>
      <c r="S8474" s="29">
        <v>0.2</v>
      </c>
      <c r="T8474" s="29">
        <v>6</v>
      </c>
      <c r="U8474" s="29">
        <v>2</v>
      </c>
      <c r="V8474" s="29" t="s">
        <v>33</v>
      </c>
      <c r="W8474" s="29">
        <v>360</v>
      </c>
      <c r="X8474" s="29">
        <v>1</v>
      </c>
      <c r="Y8474" t="s">
        <v>48</v>
      </c>
      <c r="Z8474" t="s">
        <v>55</v>
      </c>
      <c r="AA8474" t="s">
        <v>895</v>
      </c>
      <c r="AB8474">
        <v>1</v>
      </c>
      <c r="AC8474" s="29" t="s">
        <v>1526</v>
      </c>
      <c r="AD8474" s="29" t="s">
        <v>1526</v>
      </c>
    </row>
    <row r="8475" spans="1:30" ht="15" customHeight="1" x14ac:dyDescent="0.3">
      <c r="A8475" s="29">
        <v>75</v>
      </c>
      <c r="B8475" s="29" t="s">
        <v>35</v>
      </c>
      <c r="C8475" t="s">
        <v>1359</v>
      </c>
      <c r="D8475" s="34" t="s">
        <v>1360</v>
      </c>
      <c r="E8475" s="29">
        <v>2008</v>
      </c>
      <c r="F8475" s="29" t="s">
        <v>1376</v>
      </c>
      <c r="G8475" s="29" t="s">
        <v>1377</v>
      </c>
      <c r="H8475" s="31" t="s">
        <v>1378</v>
      </c>
      <c r="I8475" s="55">
        <v>1.4641667</v>
      </c>
      <c r="J8475">
        <v>-60.3322222222222</v>
      </c>
      <c r="K8475" t="s">
        <v>109</v>
      </c>
      <c r="L8475" t="s">
        <v>110</v>
      </c>
      <c r="M8475" s="22" t="s">
        <v>1379</v>
      </c>
      <c r="N8475" s="41" t="s">
        <v>109</v>
      </c>
      <c r="O8475" s="56" t="s">
        <v>109</v>
      </c>
      <c r="P8475" s="56" t="s">
        <v>109</v>
      </c>
      <c r="Q8475" s="56" t="s">
        <v>109</v>
      </c>
      <c r="R8475" s="56" t="s">
        <v>109</v>
      </c>
      <c r="S8475" s="29">
        <v>0.2</v>
      </c>
      <c r="T8475" s="29">
        <v>6</v>
      </c>
      <c r="U8475" s="29">
        <v>2</v>
      </c>
      <c r="V8475" s="29" t="s">
        <v>33</v>
      </c>
      <c r="W8475" s="29">
        <v>360</v>
      </c>
      <c r="X8475" s="29">
        <v>1</v>
      </c>
      <c r="Y8475" t="s">
        <v>48</v>
      </c>
      <c r="Z8475" t="s">
        <v>55</v>
      </c>
      <c r="AA8475" t="s">
        <v>59</v>
      </c>
      <c r="AB8475">
        <v>0</v>
      </c>
      <c r="AC8475" s="29" t="s">
        <v>1526</v>
      </c>
      <c r="AD8475" s="29" t="s">
        <v>1526</v>
      </c>
    </row>
    <row r="8476" spans="1:30" ht="15" customHeight="1" x14ac:dyDescent="0.3">
      <c r="A8476" s="29">
        <v>75</v>
      </c>
      <c r="B8476" s="29" t="s">
        <v>35</v>
      </c>
      <c r="C8476" t="s">
        <v>1359</v>
      </c>
      <c r="D8476" s="34" t="s">
        <v>1360</v>
      </c>
      <c r="E8476" s="29">
        <v>2008</v>
      </c>
      <c r="F8476" s="29" t="s">
        <v>1376</v>
      </c>
      <c r="G8476" s="29" t="s">
        <v>1377</v>
      </c>
      <c r="H8476" s="31" t="s">
        <v>1378</v>
      </c>
      <c r="I8476" s="55">
        <v>1.4641667</v>
      </c>
      <c r="J8476">
        <v>-60.3322222222222</v>
      </c>
      <c r="K8476" t="s">
        <v>109</v>
      </c>
      <c r="L8476" t="s">
        <v>110</v>
      </c>
      <c r="M8476" s="22" t="s">
        <v>1379</v>
      </c>
      <c r="N8476" s="41" t="s">
        <v>109</v>
      </c>
      <c r="O8476" s="56" t="s">
        <v>109</v>
      </c>
      <c r="P8476" s="56" t="s">
        <v>109</v>
      </c>
      <c r="Q8476" s="56" t="s">
        <v>109</v>
      </c>
      <c r="R8476" s="56" t="s">
        <v>109</v>
      </c>
      <c r="S8476" s="29">
        <v>0.2</v>
      </c>
      <c r="T8476" s="29">
        <v>6</v>
      </c>
      <c r="U8476" s="29">
        <v>2</v>
      </c>
      <c r="V8476" s="29" t="s">
        <v>33</v>
      </c>
      <c r="W8476" s="29">
        <v>360</v>
      </c>
      <c r="X8476" s="29">
        <v>1</v>
      </c>
      <c r="Y8476" t="s">
        <v>48</v>
      </c>
      <c r="Z8476" t="s">
        <v>55</v>
      </c>
      <c r="AA8476" t="s">
        <v>113</v>
      </c>
      <c r="AB8476">
        <v>1</v>
      </c>
      <c r="AC8476" s="29" t="s">
        <v>1526</v>
      </c>
      <c r="AD8476" s="29" t="s">
        <v>1526</v>
      </c>
    </row>
    <row r="8477" spans="1:30" ht="15" customHeight="1" x14ac:dyDescent="0.3">
      <c r="A8477" s="29">
        <v>75</v>
      </c>
      <c r="B8477" s="29" t="s">
        <v>35</v>
      </c>
      <c r="C8477" t="s">
        <v>1359</v>
      </c>
      <c r="D8477" s="34" t="s">
        <v>1360</v>
      </c>
      <c r="E8477" s="29">
        <v>2008</v>
      </c>
      <c r="F8477" s="29" t="s">
        <v>1376</v>
      </c>
      <c r="G8477" s="29" t="s">
        <v>1377</v>
      </c>
      <c r="H8477" s="31" t="s">
        <v>1378</v>
      </c>
      <c r="I8477" s="55">
        <v>1.4641667</v>
      </c>
      <c r="J8477">
        <v>-60.3322222222222</v>
      </c>
      <c r="K8477" t="s">
        <v>109</v>
      </c>
      <c r="L8477" t="s">
        <v>110</v>
      </c>
      <c r="M8477" s="22" t="s">
        <v>1379</v>
      </c>
      <c r="N8477" s="41" t="s">
        <v>109</v>
      </c>
      <c r="O8477" s="56" t="s">
        <v>109</v>
      </c>
      <c r="P8477" s="56" t="s">
        <v>109</v>
      </c>
      <c r="Q8477" s="56" t="s">
        <v>109</v>
      </c>
      <c r="R8477" s="56" t="s">
        <v>109</v>
      </c>
      <c r="S8477" s="29">
        <v>0.2</v>
      </c>
      <c r="T8477" s="29">
        <v>6</v>
      </c>
      <c r="U8477" s="29">
        <v>2</v>
      </c>
      <c r="V8477" s="29" t="s">
        <v>33</v>
      </c>
      <c r="W8477" s="29">
        <v>360</v>
      </c>
      <c r="X8477" s="29">
        <v>1</v>
      </c>
      <c r="Y8477" t="s">
        <v>48</v>
      </c>
      <c r="Z8477" t="s">
        <v>55</v>
      </c>
      <c r="AA8477" t="s">
        <v>655</v>
      </c>
      <c r="AB8477">
        <v>0</v>
      </c>
      <c r="AC8477" s="29" t="s">
        <v>1526</v>
      </c>
      <c r="AD8477" s="29" t="s">
        <v>1526</v>
      </c>
    </row>
    <row r="8478" spans="1:30" ht="15" customHeight="1" x14ac:dyDescent="0.3">
      <c r="A8478" s="29">
        <v>75</v>
      </c>
      <c r="B8478" s="29" t="s">
        <v>35</v>
      </c>
      <c r="C8478" t="s">
        <v>1359</v>
      </c>
      <c r="D8478" s="34" t="s">
        <v>1360</v>
      </c>
      <c r="E8478" s="29">
        <v>2008</v>
      </c>
      <c r="F8478" s="29" t="s">
        <v>1376</v>
      </c>
      <c r="G8478" s="29" t="s">
        <v>1377</v>
      </c>
      <c r="H8478" s="31" t="s">
        <v>1378</v>
      </c>
      <c r="I8478" s="55">
        <v>1.4641667</v>
      </c>
      <c r="J8478">
        <v>-60.3322222222222</v>
      </c>
      <c r="K8478" t="s">
        <v>109</v>
      </c>
      <c r="L8478" t="s">
        <v>110</v>
      </c>
      <c r="M8478" s="22" t="s">
        <v>1379</v>
      </c>
      <c r="N8478" s="41" t="s">
        <v>109</v>
      </c>
      <c r="O8478" s="56" t="s">
        <v>109</v>
      </c>
      <c r="P8478" s="56" t="s">
        <v>109</v>
      </c>
      <c r="Q8478" s="56" t="s">
        <v>109</v>
      </c>
      <c r="R8478" s="56" t="s">
        <v>109</v>
      </c>
      <c r="S8478" s="29">
        <v>0.2</v>
      </c>
      <c r="T8478" s="29">
        <v>6</v>
      </c>
      <c r="U8478" s="29">
        <v>2</v>
      </c>
      <c r="V8478" s="29" t="s">
        <v>33</v>
      </c>
      <c r="W8478" s="29">
        <v>360</v>
      </c>
      <c r="X8478" s="29">
        <v>1</v>
      </c>
      <c r="Y8478" t="s">
        <v>48</v>
      </c>
      <c r="Z8478" t="s">
        <v>55</v>
      </c>
      <c r="AA8478" t="s">
        <v>379</v>
      </c>
      <c r="AB8478">
        <v>0</v>
      </c>
      <c r="AC8478" s="29" t="s">
        <v>1526</v>
      </c>
      <c r="AD8478" s="29" t="s">
        <v>1526</v>
      </c>
    </row>
    <row r="8479" spans="1:30" ht="15" customHeight="1" x14ac:dyDescent="0.3">
      <c r="A8479" s="29">
        <v>75</v>
      </c>
      <c r="B8479" s="29" t="s">
        <v>35</v>
      </c>
      <c r="C8479" t="s">
        <v>1359</v>
      </c>
      <c r="D8479" s="34" t="s">
        <v>1360</v>
      </c>
      <c r="E8479" s="29">
        <v>2008</v>
      </c>
      <c r="F8479" s="29" t="s">
        <v>1376</v>
      </c>
      <c r="G8479" s="29" t="s">
        <v>1377</v>
      </c>
      <c r="H8479" s="31" t="s">
        <v>1378</v>
      </c>
      <c r="I8479" s="55">
        <v>1.4641667</v>
      </c>
      <c r="J8479">
        <v>-60.3322222222222</v>
      </c>
      <c r="K8479" t="s">
        <v>109</v>
      </c>
      <c r="L8479" t="s">
        <v>110</v>
      </c>
      <c r="M8479" s="22" t="s">
        <v>1379</v>
      </c>
      <c r="N8479" s="41" t="s">
        <v>109</v>
      </c>
      <c r="O8479" s="56" t="s">
        <v>109</v>
      </c>
      <c r="P8479" s="56" t="s">
        <v>109</v>
      </c>
      <c r="Q8479" s="56" t="s">
        <v>109</v>
      </c>
      <c r="R8479" s="56" t="s">
        <v>109</v>
      </c>
      <c r="S8479" s="29">
        <v>0.2</v>
      </c>
      <c r="T8479" s="29">
        <v>6</v>
      </c>
      <c r="U8479" s="29">
        <v>2</v>
      </c>
      <c r="V8479" s="29" t="s">
        <v>33</v>
      </c>
      <c r="W8479" s="29">
        <v>360</v>
      </c>
      <c r="X8479" s="29">
        <v>1</v>
      </c>
      <c r="Y8479" t="s">
        <v>48</v>
      </c>
      <c r="Z8479" t="s">
        <v>55</v>
      </c>
      <c r="AA8479" t="s">
        <v>1072</v>
      </c>
      <c r="AB8479">
        <v>1</v>
      </c>
      <c r="AC8479" s="29" t="s">
        <v>1526</v>
      </c>
      <c r="AD8479" s="29" t="s">
        <v>1526</v>
      </c>
    </row>
    <row r="8480" spans="1:30" ht="15" customHeight="1" x14ac:dyDescent="0.3">
      <c r="A8480" s="29">
        <v>75</v>
      </c>
      <c r="B8480" s="29" t="s">
        <v>35</v>
      </c>
      <c r="C8480" t="s">
        <v>1359</v>
      </c>
      <c r="D8480" s="34" t="s">
        <v>1360</v>
      </c>
      <c r="E8480" s="29">
        <v>2008</v>
      </c>
      <c r="F8480" s="29" t="s">
        <v>1376</v>
      </c>
      <c r="G8480" s="29" t="s">
        <v>1377</v>
      </c>
      <c r="H8480" s="31" t="s">
        <v>1378</v>
      </c>
      <c r="I8480" s="55">
        <v>1.4641667</v>
      </c>
      <c r="J8480">
        <v>-60.3322222222222</v>
      </c>
      <c r="K8480" t="s">
        <v>109</v>
      </c>
      <c r="L8480" t="s">
        <v>110</v>
      </c>
      <c r="M8480" s="22" t="s">
        <v>1379</v>
      </c>
      <c r="N8480" s="41" t="s">
        <v>109</v>
      </c>
      <c r="O8480" s="56" t="s">
        <v>109</v>
      </c>
      <c r="P8480" s="56" t="s">
        <v>109</v>
      </c>
      <c r="Q8480" s="56" t="s">
        <v>109</v>
      </c>
      <c r="R8480" s="56" t="s">
        <v>109</v>
      </c>
      <c r="S8480" s="29">
        <v>0.2</v>
      </c>
      <c r="T8480" s="29">
        <v>6</v>
      </c>
      <c r="U8480" s="29">
        <v>2</v>
      </c>
      <c r="V8480" s="29" t="s">
        <v>33</v>
      </c>
      <c r="W8480" s="29">
        <v>360</v>
      </c>
      <c r="X8480" s="29">
        <v>1</v>
      </c>
      <c r="Y8480" t="s">
        <v>48</v>
      </c>
      <c r="Z8480" t="s">
        <v>55</v>
      </c>
      <c r="AA8480" t="s">
        <v>1164</v>
      </c>
      <c r="AB8480">
        <v>3</v>
      </c>
      <c r="AC8480" s="29" t="s">
        <v>1526</v>
      </c>
      <c r="AD8480" s="29" t="s">
        <v>1526</v>
      </c>
    </row>
    <row r="8481" spans="1:30" ht="15" customHeight="1" x14ac:dyDescent="0.3">
      <c r="A8481" s="29">
        <v>75</v>
      </c>
      <c r="B8481" s="29" t="s">
        <v>35</v>
      </c>
      <c r="C8481" t="s">
        <v>1359</v>
      </c>
      <c r="D8481" s="34" t="s">
        <v>1360</v>
      </c>
      <c r="E8481" s="29">
        <v>2008</v>
      </c>
      <c r="F8481" s="29" t="s">
        <v>1376</v>
      </c>
      <c r="G8481" s="29" t="s">
        <v>1377</v>
      </c>
      <c r="H8481" s="31" t="s">
        <v>1378</v>
      </c>
      <c r="I8481" s="55">
        <v>1.4641667</v>
      </c>
      <c r="J8481">
        <v>-60.3322222222222</v>
      </c>
      <c r="K8481" t="s">
        <v>109</v>
      </c>
      <c r="L8481" t="s">
        <v>110</v>
      </c>
      <c r="M8481" s="22" t="s">
        <v>1379</v>
      </c>
      <c r="N8481" s="41" t="s">
        <v>109</v>
      </c>
      <c r="O8481" s="56" t="s">
        <v>109</v>
      </c>
      <c r="P8481" s="56" t="s">
        <v>109</v>
      </c>
      <c r="Q8481" s="56" t="s">
        <v>109</v>
      </c>
      <c r="R8481" s="56" t="s">
        <v>109</v>
      </c>
      <c r="S8481" s="29">
        <v>0.2</v>
      </c>
      <c r="T8481" s="29">
        <v>6</v>
      </c>
      <c r="U8481" s="29">
        <v>2</v>
      </c>
      <c r="V8481" s="29" t="s">
        <v>33</v>
      </c>
      <c r="W8481" s="29">
        <v>360</v>
      </c>
      <c r="X8481" s="29">
        <v>1</v>
      </c>
      <c r="Y8481" t="s">
        <v>48</v>
      </c>
      <c r="Z8481" t="s">
        <v>55</v>
      </c>
      <c r="AA8481" t="s">
        <v>275</v>
      </c>
      <c r="AB8481">
        <v>0</v>
      </c>
      <c r="AC8481" s="29" t="s">
        <v>1526</v>
      </c>
      <c r="AD8481" s="29" t="s">
        <v>1526</v>
      </c>
    </row>
    <row r="8482" spans="1:30" ht="15" customHeight="1" x14ac:dyDescent="0.3">
      <c r="A8482" s="29">
        <v>75</v>
      </c>
      <c r="B8482" s="29" t="s">
        <v>35</v>
      </c>
      <c r="C8482" t="s">
        <v>1359</v>
      </c>
      <c r="D8482" s="34" t="s">
        <v>1360</v>
      </c>
      <c r="E8482" s="29">
        <v>2008</v>
      </c>
      <c r="F8482" s="29" t="s">
        <v>1376</v>
      </c>
      <c r="G8482" s="29" t="s">
        <v>1377</v>
      </c>
      <c r="H8482" s="31" t="s">
        <v>1378</v>
      </c>
      <c r="I8482" s="55">
        <v>1.4641667</v>
      </c>
      <c r="J8482">
        <v>-60.3322222222222</v>
      </c>
      <c r="K8482" t="s">
        <v>109</v>
      </c>
      <c r="L8482" t="s">
        <v>110</v>
      </c>
      <c r="M8482" s="22" t="s">
        <v>1379</v>
      </c>
      <c r="N8482" s="41" t="s">
        <v>109</v>
      </c>
      <c r="O8482" s="56" t="s">
        <v>109</v>
      </c>
      <c r="P8482" s="56" t="s">
        <v>109</v>
      </c>
      <c r="Q8482" s="56" t="s">
        <v>109</v>
      </c>
      <c r="R8482" s="56" t="s">
        <v>109</v>
      </c>
      <c r="S8482" s="29">
        <v>0.2</v>
      </c>
      <c r="T8482" s="29">
        <v>6</v>
      </c>
      <c r="U8482" s="29">
        <v>2</v>
      </c>
      <c r="V8482" s="29" t="s">
        <v>33</v>
      </c>
      <c r="W8482" s="29">
        <v>360</v>
      </c>
      <c r="X8482" s="29">
        <v>1</v>
      </c>
      <c r="Y8482" t="s">
        <v>48</v>
      </c>
      <c r="Z8482" t="s">
        <v>83</v>
      </c>
      <c r="AA8482" t="s">
        <v>128</v>
      </c>
      <c r="AB8482">
        <v>0</v>
      </c>
      <c r="AC8482" s="29" t="s">
        <v>1526</v>
      </c>
      <c r="AD8482" s="29" t="s">
        <v>1526</v>
      </c>
    </row>
    <row r="8483" spans="1:30" ht="15" customHeight="1" x14ac:dyDescent="0.3">
      <c r="A8483" s="29">
        <v>75</v>
      </c>
      <c r="B8483" s="29" t="s">
        <v>35</v>
      </c>
      <c r="C8483" t="s">
        <v>1359</v>
      </c>
      <c r="D8483" s="34" t="s">
        <v>1360</v>
      </c>
      <c r="E8483" s="29">
        <v>2008</v>
      </c>
      <c r="F8483" s="29" t="s">
        <v>1376</v>
      </c>
      <c r="G8483" s="29" t="s">
        <v>1377</v>
      </c>
      <c r="H8483" s="31" t="s">
        <v>1378</v>
      </c>
      <c r="I8483" s="55">
        <v>1.4641667</v>
      </c>
      <c r="J8483">
        <v>-60.3322222222222</v>
      </c>
      <c r="K8483" t="s">
        <v>109</v>
      </c>
      <c r="L8483" t="s">
        <v>110</v>
      </c>
      <c r="M8483" s="22" t="s">
        <v>1379</v>
      </c>
      <c r="N8483" s="41" t="s">
        <v>109</v>
      </c>
      <c r="O8483" s="56" t="s">
        <v>109</v>
      </c>
      <c r="P8483" s="56" t="s">
        <v>109</v>
      </c>
      <c r="Q8483" s="56" t="s">
        <v>109</v>
      </c>
      <c r="R8483" s="56" t="s">
        <v>109</v>
      </c>
      <c r="S8483" s="29">
        <v>0.2</v>
      </c>
      <c r="T8483" s="29">
        <v>6</v>
      </c>
      <c r="U8483" s="29">
        <v>2</v>
      </c>
      <c r="V8483" s="29" t="s">
        <v>33</v>
      </c>
      <c r="W8483" s="29">
        <v>360</v>
      </c>
      <c r="X8483" s="29">
        <v>1</v>
      </c>
      <c r="Y8483" t="s">
        <v>48</v>
      </c>
      <c r="Z8483" t="s">
        <v>83</v>
      </c>
      <c r="AA8483" t="s">
        <v>84</v>
      </c>
      <c r="AB8483">
        <v>2</v>
      </c>
      <c r="AC8483" s="29" t="s">
        <v>1526</v>
      </c>
      <c r="AD8483" s="29" t="s">
        <v>1526</v>
      </c>
    </row>
    <row r="8484" spans="1:30" ht="15" customHeight="1" x14ac:dyDescent="0.3">
      <c r="A8484" s="29">
        <v>75</v>
      </c>
      <c r="B8484" s="29" t="s">
        <v>35</v>
      </c>
      <c r="C8484" t="s">
        <v>1359</v>
      </c>
      <c r="D8484" s="34" t="s">
        <v>1360</v>
      </c>
      <c r="E8484" s="29">
        <v>2008</v>
      </c>
      <c r="F8484" s="29" t="s">
        <v>1376</v>
      </c>
      <c r="G8484" s="29" t="s">
        <v>1377</v>
      </c>
      <c r="H8484" s="31" t="s">
        <v>1378</v>
      </c>
      <c r="I8484" s="55">
        <v>1.4641667</v>
      </c>
      <c r="J8484">
        <v>-60.3322222222222</v>
      </c>
      <c r="K8484" t="s">
        <v>109</v>
      </c>
      <c r="L8484" t="s">
        <v>110</v>
      </c>
      <c r="M8484" s="22" t="s">
        <v>1379</v>
      </c>
      <c r="N8484" s="41" t="s">
        <v>109</v>
      </c>
      <c r="O8484" s="56" t="s">
        <v>109</v>
      </c>
      <c r="P8484" s="56" t="s">
        <v>109</v>
      </c>
      <c r="Q8484" s="56" t="s">
        <v>109</v>
      </c>
      <c r="R8484" s="56" t="s">
        <v>109</v>
      </c>
      <c r="S8484" s="29">
        <v>0.2</v>
      </c>
      <c r="T8484" s="29">
        <v>6</v>
      </c>
      <c r="U8484" s="29">
        <v>2</v>
      </c>
      <c r="V8484" s="29" t="s">
        <v>33</v>
      </c>
      <c r="W8484" s="29">
        <v>360</v>
      </c>
      <c r="X8484" s="29">
        <v>1</v>
      </c>
      <c r="Y8484" t="s">
        <v>48</v>
      </c>
      <c r="Z8484" t="s">
        <v>83</v>
      </c>
      <c r="AA8484" t="s">
        <v>911</v>
      </c>
      <c r="AB8484">
        <v>0</v>
      </c>
      <c r="AC8484" s="29" t="s">
        <v>1526</v>
      </c>
      <c r="AD8484" s="29" t="s">
        <v>1526</v>
      </c>
    </row>
    <row r="8485" spans="1:30" ht="15" customHeight="1" x14ac:dyDescent="0.3">
      <c r="A8485" s="29">
        <v>75</v>
      </c>
      <c r="B8485" s="29" t="s">
        <v>35</v>
      </c>
      <c r="C8485" t="s">
        <v>1359</v>
      </c>
      <c r="D8485" s="34" t="s">
        <v>1360</v>
      </c>
      <c r="E8485" s="29">
        <v>2008</v>
      </c>
      <c r="F8485" s="29" t="s">
        <v>1376</v>
      </c>
      <c r="G8485" s="29" t="s">
        <v>1377</v>
      </c>
      <c r="H8485" s="31" t="s">
        <v>1378</v>
      </c>
      <c r="I8485" s="55">
        <v>1.4641667</v>
      </c>
      <c r="J8485">
        <v>-60.3322222222222</v>
      </c>
      <c r="K8485" t="s">
        <v>109</v>
      </c>
      <c r="L8485" t="s">
        <v>110</v>
      </c>
      <c r="M8485" s="22" t="s">
        <v>1379</v>
      </c>
      <c r="N8485" s="41" t="s">
        <v>109</v>
      </c>
      <c r="O8485" s="56" t="s">
        <v>109</v>
      </c>
      <c r="P8485" s="56" t="s">
        <v>109</v>
      </c>
      <c r="Q8485" s="56" t="s">
        <v>109</v>
      </c>
      <c r="R8485" s="56" t="s">
        <v>109</v>
      </c>
      <c r="S8485" s="29">
        <v>0.2</v>
      </c>
      <c r="T8485" s="29">
        <v>6</v>
      </c>
      <c r="U8485" s="29">
        <v>2</v>
      </c>
      <c r="V8485" s="29" t="s">
        <v>33</v>
      </c>
      <c r="W8485" s="29">
        <v>360</v>
      </c>
      <c r="X8485" s="29">
        <v>1</v>
      </c>
      <c r="Y8485" t="s">
        <v>48</v>
      </c>
      <c r="Z8485" t="s">
        <v>83</v>
      </c>
      <c r="AA8485" t="s">
        <v>906</v>
      </c>
      <c r="AB8485">
        <v>4</v>
      </c>
      <c r="AC8485" s="29" t="s">
        <v>1526</v>
      </c>
      <c r="AD8485" s="29" t="s">
        <v>1526</v>
      </c>
    </row>
    <row r="8486" spans="1:30" ht="15" customHeight="1" x14ac:dyDescent="0.3">
      <c r="A8486" s="29">
        <v>75</v>
      </c>
      <c r="B8486" s="29" t="s">
        <v>35</v>
      </c>
      <c r="C8486" t="s">
        <v>1359</v>
      </c>
      <c r="D8486" s="34" t="s">
        <v>1360</v>
      </c>
      <c r="E8486" s="29">
        <v>2008</v>
      </c>
      <c r="F8486" s="29" t="s">
        <v>1376</v>
      </c>
      <c r="G8486" s="29" t="s">
        <v>1377</v>
      </c>
      <c r="H8486" s="31" t="s">
        <v>1378</v>
      </c>
      <c r="I8486" s="55">
        <v>1.4641667</v>
      </c>
      <c r="J8486">
        <v>-60.3322222222222</v>
      </c>
      <c r="K8486" t="s">
        <v>109</v>
      </c>
      <c r="L8486" t="s">
        <v>110</v>
      </c>
      <c r="M8486" s="22" t="s">
        <v>1379</v>
      </c>
      <c r="N8486" s="41" t="s">
        <v>109</v>
      </c>
      <c r="O8486" s="56" t="s">
        <v>109</v>
      </c>
      <c r="P8486" s="56" t="s">
        <v>109</v>
      </c>
      <c r="Q8486" s="56" t="s">
        <v>109</v>
      </c>
      <c r="R8486" s="56" t="s">
        <v>109</v>
      </c>
      <c r="S8486" s="29">
        <v>0.2</v>
      </c>
      <c r="T8486" s="29">
        <v>6</v>
      </c>
      <c r="U8486" s="29">
        <v>2</v>
      </c>
      <c r="V8486" s="29" t="s">
        <v>33</v>
      </c>
      <c r="W8486" s="29">
        <v>360</v>
      </c>
      <c r="X8486" s="29">
        <v>1</v>
      </c>
      <c r="Y8486" t="s">
        <v>48</v>
      </c>
      <c r="Z8486" t="s">
        <v>83</v>
      </c>
      <c r="AA8486" t="s">
        <v>275</v>
      </c>
      <c r="AB8486">
        <v>0</v>
      </c>
      <c r="AC8486" s="29" t="s">
        <v>1526</v>
      </c>
      <c r="AD8486" s="29" t="s">
        <v>1526</v>
      </c>
    </row>
    <row r="8487" spans="1:30" ht="15" customHeight="1" x14ac:dyDescent="0.3">
      <c r="A8487" s="29">
        <v>75</v>
      </c>
      <c r="B8487" s="29" t="s">
        <v>35</v>
      </c>
      <c r="C8487" t="s">
        <v>1359</v>
      </c>
      <c r="D8487" s="34" t="s">
        <v>1360</v>
      </c>
      <c r="E8487" s="29">
        <v>2008</v>
      </c>
      <c r="F8487" s="29" t="s">
        <v>1376</v>
      </c>
      <c r="G8487" s="29" t="s">
        <v>1377</v>
      </c>
      <c r="H8487" s="31" t="s">
        <v>1378</v>
      </c>
      <c r="I8487" s="55">
        <v>1.4641667</v>
      </c>
      <c r="J8487">
        <v>-60.3322222222222</v>
      </c>
      <c r="K8487" t="s">
        <v>109</v>
      </c>
      <c r="L8487" t="s">
        <v>110</v>
      </c>
      <c r="M8487" s="22" t="s">
        <v>1379</v>
      </c>
      <c r="N8487" s="41" t="s">
        <v>109</v>
      </c>
      <c r="O8487" s="56" t="s">
        <v>109</v>
      </c>
      <c r="P8487" s="56" t="s">
        <v>109</v>
      </c>
      <c r="Q8487" s="56" t="s">
        <v>109</v>
      </c>
      <c r="R8487" s="56" t="s">
        <v>109</v>
      </c>
      <c r="S8487" s="29">
        <v>0.2</v>
      </c>
      <c r="T8487" s="29">
        <v>6</v>
      </c>
      <c r="U8487" s="29">
        <v>2</v>
      </c>
      <c r="V8487" s="29" t="s">
        <v>33</v>
      </c>
      <c r="W8487" s="29">
        <v>360</v>
      </c>
      <c r="X8487" s="29">
        <v>1</v>
      </c>
      <c r="Y8487" t="s">
        <v>48</v>
      </c>
      <c r="Z8487" t="s">
        <v>90</v>
      </c>
      <c r="AA8487" t="s">
        <v>666</v>
      </c>
      <c r="AB8487">
        <v>0</v>
      </c>
      <c r="AC8487" s="29" t="s">
        <v>1526</v>
      </c>
      <c r="AD8487" s="29" t="s">
        <v>1526</v>
      </c>
    </row>
    <row r="8488" spans="1:30" ht="15" customHeight="1" x14ac:dyDescent="0.3">
      <c r="A8488" s="29">
        <v>75</v>
      </c>
      <c r="B8488" s="29" t="s">
        <v>35</v>
      </c>
      <c r="C8488" t="s">
        <v>1359</v>
      </c>
      <c r="D8488" s="34" t="s">
        <v>1360</v>
      </c>
      <c r="E8488" s="29">
        <v>2008</v>
      </c>
      <c r="F8488" s="29" t="s">
        <v>1376</v>
      </c>
      <c r="G8488" s="29" t="s">
        <v>1377</v>
      </c>
      <c r="H8488" s="31" t="s">
        <v>1378</v>
      </c>
      <c r="I8488" s="55">
        <v>1.4641667</v>
      </c>
      <c r="J8488">
        <v>-60.3322222222222</v>
      </c>
      <c r="K8488" t="s">
        <v>109</v>
      </c>
      <c r="L8488" t="s">
        <v>110</v>
      </c>
      <c r="M8488" s="22" t="s">
        <v>1379</v>
      </c>
      <c r="N8488" s="41" t="s">
        <v>109</v>
      </c>
      <c r="O8488" s="56" t="s">
        <v>109</v>
      </c>
      <c r="P8488" s="56" t="s">
        <v>109</v>
      </c>
      <c r="Q8488" s="56" t="s">
        <v>109</v>
      </c>
      <c r="R8488" s="56" t="s">
        <v>109</v>
      </c>
      <c r="S8488" s="29">
        <v>0.2</v>
      </c>
      <c r="T8488" s="29">
        <v>6</v>
      </c>
      <c r="U8488" s="29">
        <v>2</v>
      </c>
      <c r="V8488" s="29" t="s">
        <v>33</v>
      </c>
      <c r="W8488" s="29">
        <v>360</v>
      </c>
      <c r="X8488" s="29">
        <v>1</v>
      </c>
      <c r="Y8488" t="s">
        <v>48</v>
      </c>
      <c r="Z8488" t="s">
        <v>90</v>
      </c>
      <c r="AA8488" t="s">
        <v>917</v>
      </c>
      <c r="AB8488">
        <v>0</v>
      </c>
      <c r="AC8488" s="29" t="s">
        <v>1526</v>
      </c>
      <c r="AD8488" s="29" t="s">
        <v>1526</v>
      </c>
    </row>
    <row r="8489" spans="1:30" ht="15" customHeight="1" x14ac:dyDescent="0.3">
      <c r="A8489" s="29">
        <v>75</v>
      </c>
      <c r="B8489" s="29" t="s">
        <v>35</v>
      </c>
      <c r="C8489" t="s">
        <v>1359</v>
      </c>
      <c r="D8489" s="34" t="s">
        <v>1360</v>
      </c>
      <c r="E8489" s="29">
        <v>2008</v>
      </c>
      <c r="F8489" s="29" t="s">
        <v>1376</v>
      </c>
      <c r="G8489" s="29" t="s">
        <v>1377</v>
      </c>
      <c r="H8489" s="31" t="s">
        <v>1378</v>
      </c>
      <c r="I8489" s="55">
        <v>1.4641667</v>
      </c>
      <c r="J8489">
        <v>-60.3322222222222</v>
      </c>
      <c r="K8489" t="s">
        <v>109</v>
      </c>
      <c r="L8489" t="s">
        <v>110</v>
      </c>
      <c r="M8489" s="22" t="s">
        <v>1379</v>
      </c>
      <c r="N8489" s="41" t="s">
        <v>109</v>
      </c>
      <c r="O8489" s="56" t="s">
        <v>109</v>
      </c>
      <c r="P8489" s="56" t="s">
        <v>109</v>
      </c>
      <c r="Q8489" s="56" t="s">
        <v>109</v>
      </c>
      <c r="R8489" s="56" t="s">
        <v>109</v>
      </c>
      <c r="S8489" s="29">
        <v>0.2</v>
      </c>
      <c r="T8489" s="29">
        <v>6</v>
      </c>
      <c r="U8489" s="29">
        <v>2</v>
      </c>
      <c r="V8489" s="29" t="s">
        <v>33</v>
      </c>
      <c r="W8489" s="29">
        <v>360</v>
      </c>
      <c r="X8489" s="29">
        <v>1</v>
      </c>
      <c r="Y8489" t="s">
        <v>48</v>
      </c>
      <c r="Z8489" t="s">
        <v>90</v>
      </c>
      <c r="AA8489" t="s">
        <v>91</v>
      </c>
      <c r="AB8489">
        <v>0</v>
      </c>
      <c r="AC8489" s="29" t="s">
        <v>1526</v>
      </c>
      <c r="AD8489" s="29" t="s">
        <v>1526</v>
      </c>
    </row>
    <row r="8490" spans="1:30" ht="15" customHeight="1" x14ac:dyDescent="0.3">
      <c r="A8490" s="29">
        <v>76</v>
      </c>
      <c r="B8490" s="29" t="s">
        <v>35</v>
      </c>
      <c r="C8490" s="57" t="s">
        <v>1380</v>
      </c>
      <c r="D8490" s="1" t="s">
        <v>505</v>
      </c>
      <c r="E8490">
        <v>2008</v>
      </c>
      <c r="F8490" s="1" t="s">
        <v>96</v>
      </c>
      <c r="G8490" s="1" t="s">
        <v>96</v>
      </c>
      <c r="H8490" s="42" t="s">
        <v>1381</v>
      </c>
      <c r="I8490" s="2">
        <v>-3.2077778000000001</v>
      </c>
      <c r="J8490" s="2">
        <v>-43.4033333333333</v>
      </c>
      <c r="K8490" s="5">
        <v>40000</v>
      </c>
      <c r="L8490" s="1" t="s">
        <v>120</v>
      </c>
      <c r="M8490" s="57" t="s">
        <v>1382</v>
      </c>
      <c r="N8490" s="41" t="s">
        <v>1383</v>
      </c>
      <c r="O8490">
        <v>2001</v>
      </c>
      <c r="P8490">
        <v>4</v>
      </c>
      <c r="Q8490">
        <v>2002</v>
      </c>
      <c r="R8490">
        <v>4</v>
      </c>
      <c r="S8490" s="10">
        <v>13</v>
      </c>
      <c r="T8490" s="29">
        <v>13</v>
      </c>
      <c r="U8490" s="29">
        <v>5</v>
      </c>
      <c r="V8490" s="29" t="s">
        <v>82</v>
      </c>
      <c r="W8490" s="29">
        <v>480</v>
      </c>
      <c r="X8490" s="29">
        <v>1</v>
      </c>
      <c r="Y8490" t="s">
        <v>468</v>
      </c>
      <c r="Z8490" t="s">
        <v>49</v>
      </c>
      <c r="AA8490" t="s">
        <v>476</v>
      </c>
      <c r="AB8490">
        <v>0</v>
      </c>
      <c r="AC8490" s="29" t="s">
        <v>1527</v>
      </c>
      <c r="AD8490" s="29" t="s">
        <v>1667</v>
      </c>
    </row>
    <row r="8491" spans="1:30" ht="15" customHeight="1" x14ac:dyDescent="0.3">
      <c r="A8491" s="29">
        <v>76</v>
      </c>
      <c r="B8491" s="29" t="s">
        <v>35</v>
      </c>
      <c r="C8491" s="57" t="s">
        <v>1380</v>
      </c>
      <c r="D8491" s="1" t="s">
        <v>505</v>
      </c>
      <c r="E8491">
        <v>2008</v>
      </c>
      <c r="F8491" s="1" t="s">
        <v>96</v>
      </c>
      <c r="G8491" s="1" t="s">
        <v>96</v>
      </c>
      <c r="H8491" s="42" t="s">
        <v>1381</v>
      </c>
      <c r="I8491" s="2">
        <v>-3.2077778000000001</v>
      </c>
      <c r="J8491" s="2">
        <v>-43.4033333333333</v>
      </c>
      <c r="K8491" s="5">
        <v>40000</v>
      </c>
      <c r="L8491" s="1" t="s">
        <v>120</v>
      </c>
      <c r="M8491" s="57" t="s">
        <v>1382</v>
      </c>
      <c r="N8491" s="41" t="s">
        <v>1383</v>
      </c>
      <c r="O8491">
        <v>2001</v>
      </c>
      <c r="P8491">
        <v>4</v>
      </c>
      <c r="Q8491">
        <v>2002</v>
      </c>
      <c r="R8491">
        <v>4</v>
      </c>
      <c r="S8491" s="10">
        <v>13</v>
      </c>
      <c r="T8491" s="29">
        <v>13</v>
      </c>
      <c r="U8491" s="29">
        <v>5</v>
      </c>
      <c r="V8491" s="29" t="s">
        <v>82</v>
      </c>
      <c r="W8491" s="29">
        <v>480</v>
      </c>
      <c r="X8491" s="29">
        <v>1</v>
      </c>
      <c r="Y8491" t="s">
        <v>468</v>
      </c>
      <c r="Z8491" t="s">
        <v>49</v>
      </c>
      <c r="AA8491" t="s">
        <v>1068</v>
      </c>
      <c r="AB8491">
        <v>0</v>
      </c>
      <c r="AC8491" s="29" t="s">
        <v>1527</v>
      </c>
      <c r="AD8491" s="29" t="s">
        <v>1667</v>
      </c>
    </row>
    <row r="8492" spans="1:30" ht="15" customHeight="1" x14ac:dyDescent="0.3">
      <c r="A8492" s="29">
        <v>76</v>
      </c>
      <c r="B8492" s="29" t="s">
        <v>35</v>
      </c>
      <c r="C8492" s="57" t="s">
        <v>1380</v>
      </c>
      <c r="D8492" s="1" t="s">
        <v>505</v>
      </c>
      <c r="E8492">
        <v>2008</v>
      </c>
      <c r="F8492" s="1" t="s">
        <v>96</v>
      </c>
      <c r="G8492" s="1" t="s">
        <v>96</v>
      </c>
      <c r="H8492" s="42" t="s">
        <v>1381</v>
      </c>
      <c r="I8492" s="2">
        <v>-3.2077778000000001</v>
      </c>
      <c r="J8492" s="2">
        <v>-43.4033333333333</v>
      </c>
      <c r="K8492" s="5">
        <v>40000</v>
      </c>
      <c r="L8492" s="1" t="s">
        <v>120</v>
      </c>
      <c r="M8492" s="57" t="s">
        <v>1382</v>
      </c>
      <c r="N8492" s="41" t="s">
        <v>1383</v>
      </c>
      <c r="O8492">
        <v>2001</v>
      </c>
      <c r="P8492">
        <v>4</v>
      </c>
      <c r="Q8492">
        <v>2002</v>
      </c>
      <c r="R8492">
        <v>4</v>
      </c>
      <c r="S8492" s="10">
        <v>13</v>
      </c>
      <c r="T8492" s="29">
        <v>13</v>
      </c>
      <c r="U8492" s="29">
        <v>5</v>
      </c>
      <c r="V8492" s="29" t="s">
        <v>82</v>
      </c>
      <c r="W8492" s="29">
        <v>480</v>
      </c>
      <c r="X8492" s="29">
        <v>1</v>
      </c>
      <c r="Y8492" t="s">
        <v>468</v>
      </c>
      <c r="Z8492" t="s">
        <v>83</v>
      </c>
      <c r="AA8492" t="s">
        <v>87</v>
      </c>
      <c r="AB8492">
        <v>0</v>
      </c>
      <c r="AC8492" s="29" t="s">
        <v>1527</v>
      </c>
      <c r="AD8492" s="29" t="s">
        <v>1667</v>
      </c>
    </row>
    <row r="8493" spans="1:30" ht="15" customHeight="1" x14ac:dyDescent="0.3">
      <c r="A8493" s="29">
        <v>76</v>
      </c>
      <c r="B8493" s="29" t="s">
        <v>35</v>
      </c>
      <c r="C8493" s="57" t="s">
        <v>1380</v>
      </c>
      <c r="D8493" s="1" t="s">
        <v>505</v>
      </c>
      <c r="E8493">
        <v>2008</v>
      </c>
      <c r="F8493" s="1" t="s">
        <v>96</v>
      </c>
      <c r="G8493" s="1" t="s">
        <v>96</v>
      </c>
      <c r="H8493" s="42" t="s">
        <v>1381</v>
      </c>
      <c r="I8493" s="2">
        <v>-3.2077778000000001</v>
      </c>
      <c r="J8493" s="2">
        <v>-43.4033333333333</v>
      </c>
      <c r="K8493" s="5">
        <v>40000</v>
      </c>
      <c r="L8493" s="1" t="s">
        <v>120</v>
      </c>
      <c r="M8493" s="57" t="s">
        <v>1382</v>
      </c>
      <c r="N8493" s="41" t="s">
        <v>1383</v>
      </c>
      <c r="O8493">
        <v>2001</v>
      </c>
      <c r="P8493">
        <v>4</v>
      </c>
      <c r="Q8493">
        <v>2002</v>
      </c>
      <c r="R8493">
        <v>4</v>
      </c>
      <c r="S8493" s="10">
        <v>13</v>
      </c>
      <c r="T8493" s="29">
        <v>13</v>
      </c>
      <c r="U8493" s="29">
        <v>5</v>
      </c>
      <c r="V8493" s="29" t="s">
        <v>82</v>
      </c>
      <c r="W8493" s="29">
        <v>480</v>
      </c>
      <c r="X8493" s="29">
        <v>1</v>
      </c>
      <c r="Y8493" t="s">
        <v>468</v>
      </c>
      <c r="Z8493" t="s">
        <v>83</v>
      </c>
      <c r="AA8493" t="s">
        <v>84</v>
      </c>
      <c r="AB8493">
        <v>0</v>
      </c>
      <c r="AC8493" s="29" t="s">
        <v>1527</v>
      </c>
      <c r="AD8493" s="29" t="s">
        <v>1667</v>
      </c>
    </row>
    <row r="8494" spans="1:30" ht="15" customHeight="1" x14ac:dyDescent="0.3">
      <c r="A8494" s="29">
        <v>76</v>
      </c>
      <c r="B8494" s="29" t="s">
        <v>35</v>
      </c>
      <c r="C8494" s="57" t="s">
        <v>1380</v>
      </c>
      <c r="D8494" s="1" t="s">
        <v>505</v>
      </c>
      <c r="E8494">
        <v>2008</v>
      </c>
      <c r="F8494" s="1" t="s">
        <v>96</v>
      </c>
      <c r="G8494" s="1" t="s">
        <v>96</v>
      </c>
      <c r="H8494" s="42" t="s">
        <v>1381</v>
      </c>
      <c r="I8494" s="2">
        <v>-3.2077778000000001</v>
      </c>
      <c r="J8494" s="2">
        <v>-43.4033333333333</v>
      </c>
      <c r="K8494" s="5">
        <v>40000</v>
      </c>
      <c r="L8494" s="1" t="s">
        <v>120</v>
      </c>
      <c r="M8494" s="57" t="s">
        <v>1382</v>
      </c>
      <c r="N8494" s="41" t="s">
        <v>1383</v>
      </c>
      <c r="O8494">
        <v>2001</v>
      </c>
      <c r="P8494">
        <v>4</v>
      </c>
      <c r="Q8494">
        <v>2002</v>
      </c>
      <c r="R8494">
        <v>4</v>
      </c>
      <c r="S8494" s="10">
        <v>13</v>
      </c>
      <c r="T8494" s="29">
        <v>13</v>
      </c>
      <c r="U8494" s="29">
        <v>5</v>
      </c>
      <c r="V8494" s="29" t="s">
        <v>82</v>
      </c>
      <c r="W8494" s="29">
        <v>480</v>
      </c>
      <c r="X8494" s="29">
        <v>1</v>
      </c>
      <c r="Y8494" t="s">
        <v>468</v>
      </c>
      <c r="Z8494" t="s">
        <v>55</v>
      </c>
      <c r="AA8494" t="s">
        <v>56</v>
      </c>
      <c r="AB8494">
        <v>2</v>
      </c>
      <c r="AC8494" s="29" t="s">
        <v>1527</v>
      </c>
      <c r="AD8494" s="29" t="s">
        <v>1667</v>
      </c>
    </row>
    <row r="8495" spans="1:30" ht="15" customHeight="1" x14ac:dyDescent="0.3">
      <c r="A8495" s="29">
        <v>76</v>
      </c>
      <c r="B8495" s="29" t="s">
        <v>35</v>
      </c>
      <c r="C8495" s="57" t="s">
        <v>1380</v>
      </c>
      <c r="D8495" s="1" t="s">
        <v>505</v>
      </c>
      <c r="E8495">
        <v>2008</v>
      </c>
      <c r="F8495" s="1" t="s">
        <v>96</v>
      </c>
      <c r="G8495" s="1" t="s">
        <v>96</v>
      </c>
      <c r="H8495" s="42" t="s">
        <v>1381</v>
      </c>
      <c r="I8495" s="2">
        <v>-3.2077778000000001</v>
      </c>
      <c r="J8495" s="2">
        <v>-43.4033333333333</v>
      </c>
      <c r="K8495" s="5">
        <v>40000</v>
      </c>
      <c r="L8495" s="1" t="s">
        <v>120</v>
      </c>
      <c r="M8495" s="57" t="s">
        <v>1382</v>
      </c>
      <c r="N8495" s="41" t="s">
        <v>1383</v>
      </c>
      <c r="O8495">
        <v>2001</v>
      </c>
      <c r="P8495">
        <v>4</v>
      </c>
      <c r="Q8495">
        <v>2002</v>
      </c>
      <c r="R8495">
        <v>4</v>
      </c>
      <c r="S8495" s="10">
        <v>13</v>
      </c>
      <c r="T8495" s="29">
        <v>13</v>
      </c>
      <c r="U8495" s="29">
        <v>5</v>
      </c>
      <c r="V8495" s="29" t="s">
        <v>82</v>
      </c>
      <c r="W8495" s="29">
        <v>480</v>
      </c>
      <c r="X8495" s="29">
        <v>1</v>
      </c>
      <c r="Y8495" t="s">
        <v>468</v>
      </c>
      <c r="Z8495" t="s">
        <v>55</v>
      </c>
      <c r="AA8495" t="s">
        <v>113</v>
      </c>
      <c r="AB8495">
        <v>0</v>
      </c>
      <c r="AC8495" s="29" t="s">
        <v>1527</v>
      </c>
      <c r="AD8495" s="29" t="s">
        <v>1667</v>
      </c>
    </row>
    <row r="8496" spans="1:30" ht="15" customHeight="1" x14ac:dyDescent="0.3">
      <c r="A8496" s="29">
        <v>76</v>
      </c>
      <c r="B8496" s="29" t="s">
        <v>35</v>
      </c>
      <c r="C8496" s="57" t="s">
        <v>1380</v>
      </c>
      <c r="D8496" s="1" t="s">
        <v>505</v>
      </c>
      <c r="E8496">
        <v>2008</v>
      </c>
      <c r="F8496" s="1" t="s">
        <v>96</v>
      </c>
      <c r="G8496" s="1" t="s">
        <v>96</v>
      </c>
      <c r="H8496" s="42" t="s">
        <v>1381</v>
      </c>
      <c r="I8496" s="2">
        <v>-3.2077778000000001</v>
      </c>
      <c r="J8496" s="2">
        <v>-43.4033333333333</v>
      </c>
      <c r="K8496" s="5">
        <v>40000</v>
      </c>
      <c r="L8496" s="1" t="s">
        <v>120</v>
      </c>
      <c r="M8496" s="57" t="s">
        <v>1382</v>
      </c>
      <c r="N8496" s="41" t="s">
        <v>1383</v>
      </c>
      <c r="O8496">
        <v>2001</v>
      </c>
      <c r="P8496">
        <v>4</v>
      </c>
      <c r="Q8496">
        <v>2002</v>
      </c>
      <c r="R8496">
        <v>4</v>
      </c>
      <c r="S8496" s="10">
        <v>13</v>
      </c>
      <c r="T8496" s="29">
        <v>13</v>
      </c>
      <c r="U8496" s="29">
        <v>5</v>
      </c>
      <c r="V8496" s="29" t="s">
        <v>82</v>
      </c>
      <c r="W8496" s="29">
        <v>480</v>
      </c>
      <c r="X8496" s="29">
        <v>1</v>
      </c>
      <c r="Y8496" t="s">
        <v>468</v>
      </c>
      <c r="Z8496" t="s">
        <v>55</v>
      </c>
      <c r="AA8496" t="s">
        <v>524</v>
      </c>
      <c r="AB8496">
        <v>2</v>
      </c>
      <c r="AC8496" s="29" t="s">
        <v>1527</v>
      </c>
      <c r="AD8496" s="29" t="s">
        <v>1667</v>
      </c>
    </row>
    <row r="8497" spans="1:30" ht="15" customHeight="1" x14ac:dyDescent="0.3">
      <c r="A8497" s="29">
        <v>76</v>
      </c>
      <c r="B8497" s="29" t="s">
        <v>35</v>
      </c>
      <c r="C8497" s="57" t="s">
        <v>1380</v>
      </c>
      <c r="D8497" s="1" t="s">
        <v>505</v>
      </c>
      <c r="E8497">
        <v>2008</v>
      </c>
      <c r="F8497" s="1" t="s">
        <v>96</v>
      </c>
      <c r="G8497" s="1" t="s">
        <v>96</v>
      </c>
      <c r="H8497" s="42" t="s">
        <v>1381</v>
      </c>
      <c r="I8497" s="2">
        <v>-3.2077778000000001</v>
      </c>
      <c r="J8497" s="2">
        <v>-43.4033333333333</v>
      </c>
      <c r="K8497" s="5">
        <v>40000</v>
      </c>
      <c r="L8497" s="1" t="s">
        <v>120</v>
      </c>
      <c r="M8497" s="57" t="s">
        <v>1382</v>
      </c>
      <c r="N8497" s="41" t="s">
        <v>1383</v>
      </c>
      <c r="O8497">
        <v>2001</v>
      </c>
      <c r="P8497">
        <v>4</v>
      </c>
      <c r="Q8497">
        <v>2002</v>
      </c>
      <c r="R8497">
        <v>4</v>
      </c>
      <c r="S8497" s="10">
        <v>13</v>
      </c>
      <c r="T8497" s="29">
        <v>13</v>
      </c>
      <c r="U8497" s="29">
        <v>5</v>
      </c>
      <c r="V8497" s="29" t="s">
        <v>82</v>
      </c>
      <c r="W8497" s="29">
        <v>480</v>
      </c>
      <c r="X8497" s="29">
        <v>1</v>
      </c>
      <c r="Y8497" t="s">
        <v>468</v>
      </c>
      <c r="Z8497" t="s">
        <v>55</v>
      </c>
      <c r="AA8497" t="s">
        <v>258</v>
      </c>
      <c r="AB8497">
        <v>0</v>
      </c>
      <c r="AC8497" s="29" t="s">
        <v>1527</v>
      </c>
      <c r="AD8497" s="29" t="s">
        <v>1667</v>
      </c>
    </row>
    <row r="8498" spans="1:30" ht="15" customHeight="1" x14ac:dyDescent="0.3">
      <c r="A8498" s="29">
        <v>76</v>
      </c>
      <c r="B8498" s="29" t="s">
        <v>35</v>
      </c>
      <c r="C8498" s="57" t="s">
        <v>1380</v>
      </c>
      <c r="D8498" s="1" t="s">
        <v>505</v>
      </c>
      <c r="E8498">
        <v>2008</v>
      </c>
      <c r="F8498" s="1" t="s">
        <v>96</v>
      </c>
      <c r="G8498" s="1" t="s">
        <v>96</v>
      </c>
      <c r="H8498" s="42" t="s">
        <v>1381</v>
      </c>
      <c r="I8498" s="2">
        <v>-3.2077778000000001</v>
      </c>
      <c r="J8498" s="2">
        <v>-43.4033333333333</v>
      </c>
      <c r="K8498" s="5">
        <v>40000</v>
      </c>
      <c r="L8498" s="1" t="s">
        <v>120</v>
      </c>
      <c r="M8498" s="57" t="s">
        <v>1382</v>
      </c>
      <c r="N8498" s="41" t="s">
        <v>1383</v>
      </c>
      <c r="O8498">
        <v>2001</v>
      </c>
      <c r="P8498">
        <v>4</v>
      </c>
      <c r="Q8498">
        <v>2002</v>
      </c>
      <c r="R8498">
        <v>4</v>
      </c>
      <c r="S8498" s="10">
        <v>13</v>
      </c>
      <c r="T8498" s="29">
        <v>13</v>
      </c>
      <c r="U8498" s="29">
        <v>5</v>
      </c>
      <c r="V8498" s="29" t="s">
        <v>82</v>
      </c>
      <c r="W8498" s="29">
        <v>480</v>
      </c>
      <c r="X8498" s="29">
        <v>1</v>
      </c>
      <c r="Y8498" t="s">
        <v>468</v>
      </c>
      <c r="Z8498" t="s">
        <v>55</v>
      </c>
      <c r="AA8498" t="s">
        <v>503</v>
      </c>
      <c r="AB8498">
        <v>0</v>
      </c>
      <c r="AC8498" s="29" t="s">
        <v>1527</v>
      </c>
      <c r="AD8498" s="29" t="s">
        <v>1667</v>
      </c>
    </row>
    <row r="8499" spans="1:30" ht="15" customHeight="1" x14ac:dyDescent="0.3">
      <c r="A8499" s="29">
        <v>76</v>
      </c>
      <c r="B8499" s="29" t="s">
        <v>35</v>
      </c>
      <c r="C8499" s="57" t="s">
        <v>1380</v>
      </c>
      <c r="D8499" s="1" t="s">
        <v>505</v>
      </c>
      <c r="E8499">
        <v>2008</v>
      </c>
      <c r="F8499" s="1" t="s">
        <v>96</v>
      </c>
      <c r="G8499" s="1" t="s">
        <v>96</v>
      </c>
      <c r="H8499" s="42" t="s">
        <v>1381</v>
      </c>
      <c r="I8499" s="2">
        <v>-3.2077778000000001</v>
      </c>
      <c r="J8499" s="2">
        <v>-43.4033333333333</v>
      </c>
      <c r="K8499" s="5">
        <v>40000</v>
      </c>
      <c r="L8499" s="1" t="s">
        <v>120</v>
      </c>
      <c r="M8499" s="57" t="s">
        <v>1382</v>
      </c>
      <c r="N8499" s="41" t="s">
        <v>1383</v>
      </c>
      <c r="O8499">
        <v>2001</v>
      </c>
      <c r="P8499">
        <v>4</v>
      </c>
      <c r="Q8499">
        <v>2002</v>
      </c>
      <c r="R8499">
        <v>4</v>
      </c>
      <c r="S8499" s="10">
        <v>13</v>
      </c>
      <c r="T8499" s="29">
        <v>13</v>
      </c>
      <c r="U8499" s="29">
        <v>5</v>
      </c>
      <c r="V8499" s="29" t="s">
        <v>82</v>
      </c>
      <c r="W8499" s="29">
        <v>480</v>
      </c>
      <c r="X8499" s="29">
        <v>1</v>
      </c>
      <c r="Y8499" t="s">
        <v>468</v>
      </c>
      <c r="Z8499" t="s">
        <v>55</v>
      </c>
      <c r="AA8499" t="s">
        <v>876</v>
      </c>
      <c r="AB8499">
        <v>0</v>
      </c>
      <c r="AC8499" s="29" t="s">
        <v>1527</v>
      </c>
      <c r="AD8499" s="29" t="s">
        <v>1667</v>
      </c>
    </row>
    <row r="8500" spans="1:30" ht="15" customHeight="1" x14ac:dyDescent="0.3">
      <c r="A8500" s="29">
        <v>76</v>
      </c>
      <c r="B8500" s="29" t="s">
        <v>35</v>
      </c>
      <c r="C8500" s="57" t="s">
        <v>1380</v>
      </c>
      <c r="D8500" s="1" t="s">
        <v>505</v>
      </c>
      <c r="E8500">
        <v>2008</v>
      </c>
      <c r="F8500" s="1" t="s">
        <v>96</v>
      </c>
      <c r="G8500" s="1" t="s">
        <v>96</v>
      </c>
      <c r="H8500" s="42" t="s">
        <v>1381</v>
      </c>
      <c r="I8500" s="2">
        <v>-3.2077778000000001</v>
      </c>
      <c r="J8500" s="2">
        <v>-43.4033333333333</v>
      </c>
      <c r="K8500" s="5">
        <v>40000</v>
      </c>
      <c r="L8500" s="1" t="s">
        <v>120</v>
      </c>
      <c r="M8500" s="57" t="s">
        <v>1382</v>
      </c>
      <c r="N8500" s="41" t="s">
        <v>1383</v>
      </c>
      <c r="O8500">
        <v>2001</v>
      </c>
      <c r="P8500">
        <v>4</v>
      </c>
      <c r="Q8500">
        <v>2002</v>
      </c>
      <c r="R8500">
        <v>4</v>
      </c>
      <c r="S8500" s="10">
        <v>13</v>
      </c>
      <c r="T8500" s="29">
        <v>13</v>
      </c>
      <c r="U8500" s="29">
        <v>5</v>
      </c>
      <c r="V8500" s="29" t="s">
        <v>82</v>
      </c>
      <c r="W8500" s="29">
        <v>480</v>
      </c>
      <c r="X8500" s="29">
        <v>1</v>
      </c>
      <c r="Y8500" t="s">
        <v>1070</v>
      </c>
      <c r="Z8500" t="s">
        <v>49</v>
      </c>
      <c r="AA8500" t="s">
        <v>476</v>
      </c>
      <c r="AB8500">
        <v>1</v>
      </c>
      <c r="AC8500" s="29" t="s">
        <v>1527</v>
      </c>
      <c r="AD8500" s="29" t="s">
        <v>1667</v>
      </c>
    </row>
    <row r="8501" spans="1:30" ht="15" customHeight="1" x14ac:dyDescent="0.3">
      <c r="A8501" s="29">
        <v>76</v>
      </c>
      <c r="B8501" s="29" t="s">
        <v>35</v>
      </c>
      <c r="C8501" s="57" t="s">
        <v>1380</v>
      </c>
      <c r="D8501" s="1" t="s">
        <v>505</v>
      </c>
      <c r="E8501">
        <v>2008</v>
      </c>
      <c r="F8501" s="1" t="s">
        <v>96</v>
      </c>
      <c r="G8501" s="1" t="s">
        <v>96</v>
      </c>
      <c r="H8501" s="42" t="s">
        <v>1381</v>
      </c>
      <c r="I8501" s="2">
        <v>-3.2077778000000001</v>
      </c>
      <c r="J8501" s="2">
        <v>-43.4033333333333</v>
      </c>
      <c r="K8501" s="5">
        <v>40000</v>
      </c>
      <c r="L8501" s="1" t="s">
        <v>120</v>
      </c>
      <c r="M8501" s="57" t="s">
        <v>1382</v>
      </c>
      <c r="N8501" s="41" t="s">
        <v>1383</v>
      </c>
      <c r="O8501">
        <v>2001</v>
      </c>
      <c r="P8501">
        <v>4</v>
      </c>
      <c r="Q8501">
        <v>2002</v>
      </c>
      <c r="R8501">
        <v>4</v>
      </c>
      <c r="S8501" s="10">
        <v>13</v>
      </c>
      <c r="T8501" s="29">
        <v>13</v>
      </c>
      <c r="U8501" s="29">
        <v>5</v>
      </c>
      <c r="V8501" s="29" t="s">
        <v>82</v>
      </c>
      <c r="W8501" s="29">
        <v>480</v>
      </c>
      <c r="X8501" s="29">
        <v>1</v>
      </c>
      <c r="Y8501" t="s">
        <v>1070</v>
      </c>
      <c r="Z8501" t="s">
        <v>49</v>
      </c>
      <c r="AA8501" t="s">
        <v>1068</v>
      </c>
      <c r="AB8501">
        <v>0</v>
      </c>
      <c r="AC8501" s="29" t="s">
        <v>1527</v>
      </c>
      <c r="AD8501" s="29" t="s">
        <v>1667</v>
      </c>
    </row>
    <row r="8502" spans="1:30" ht="15" customHeight="1" x14ac:dyDescent="0.3">
      <c r="A8502" s="29">
        <v>76</v>
      </c>
      <c r="B8502" s="29" t="s">
        <v>35</v>
      </c>
      <c r="C8502" s="57" t="s">
        <v>1380</v>
      </c>
      <c r="D8502" s="1" t="s">
        <v>505</v>
      </c>
      <c r="E8502">
        <v>2008</v>
      </c>
      <c r="F8502" s="1" t="s">
        <v>96</v>
      </c>
      <c r="G8502" s="1" t="s">
        <v>96</v>
      </c>
      <c r="H8502" s="42" t="s">
        <v>1381</v>
      </c>
      <c r="I8502" s="2">
        <v>-3.2077778000000001</v>
      </c>
      <c r="J8502" s="2">
        <v>-43.4033333333333</v>
      </c>
      <c r="K8502" s="5">
        <v>40000</v>
      </c>
      <c r="L8502" s="1" t="s">
        <v>120</v>
      </c>
      <c r="M8502" s="57" t="s">
        <v>1382</v>
      </c>
      <c r="N8502" s="41" t="s">
        <v>1383</v>
      </c>
      <c r="O8502">
        <v>2001</v>
      </c>
      <c r="P8502">
        <v>4</v>
      </c>
      <c r="Q8502">
        <v>2002</v>
      </c>
      <c r="R8502">
        <v>4</v>
      </c>
      <c r="S8502" s="10">
        <v>13</v>
      </c>
      <c r="T8502" s="29">
        <v>13</v>
      </c>
      <c r="U8502" s="29">
        <v>5</v>
      </c>
      <c r="V8502" s="29" t="s">
        <v>82</v>
      </c>
      <c r="W8502" s="29">
        <v>480</v>
      </c>
      <c r="X8502" s="29">
        <v>1</v>
      </c>
      <c r="Y8502" t="s">
        <v>1070</v>
      </c>
      <c r="Z8502" t="s">
        <v>83</v>
      </c>
      <c r="AA8502" t="s">
        <v>87</v>
      </c>
      <c r="AB8502">
        <v>1</v>
      </c>
      <c r="AC8502" s="29" t="s">
        <v>1527</v>
      </c>
      <c r="AD8502" s="29" t="s">
        <v>1667</v>
      </c>
    </row>
    <row r="8503" spans="1:30" ht="15" customHeight="1" x14ac:dyDescent="0.3">
      <c r="A8503" s="29">
        <v>76</v>
      </c>
      <c r="B8503" s="29" t="s">
        <v>35</v>
      </c>
      <c r="C8503" s="57" t="s">
        <v>1380</v>
      </c>
      <c r="D8503" s="1" t="s">
        <v>505</v>
      </c>
      <c r="E8503">
        <v>2008</v>
      </c>
      <c r="F8503" s="1" t="s">
        <v>96</v>
      </c>
      <c r="G8503" s="1" t="s">
        <v>96</v>
      </c>
      <c r="H8503" s="42" t="s">
        <v>1381</v>
      </c>
      <c r="I8503" s="2">
        <v>-3.2077778000000001</v>
      </c>
      <c r="J8503" s="2">
        <v>-43.4033333333333</v>
      </c>
      <c r="K8503" s="5">
        <v>40000</v>
      </c>
      <c r="L8503" s="1" t="s">
        <v>120</v>
      </c>
      <c r="M8503" s="57" t="s">
        <v>1382</v>
      </c>
      <c r="N8503" s="41" t="s">
        <v>1383</v>
      </c>
      <c r="O8503">
        <v>2001</v>
      </c>
      <c r="P8503">
        <v>4</v>
      </c>
      <c r="Q8503">
        <v>2002</v>
      </c>
      <c r="R8503">
        <v>4</v>
      </c>
      <c r="S8503" s="10">
        <v>13</v>
      </c>
      <c r="T8503" s="29">
        <v>13</v>
      </c>
      <c r="U8503" s="29">
        <v>5</v>
      </c>
      <c r="V8503" s="29" t="s">
        <v>82</v>
      </c>
      <c r="W8503" s="29">
        <v>480</v>
      </c>
      <c r="X8503" s="29">
        <v>1</v>
      </c>
      <c r="Y8503" t="s">
        <v>1070</v>
      </c>
      <c r="Z8503" t="s">
        <v>83</v>
      </c>
      <c r="AA8503" t="s">
        <v>84</v>
      </c>
      <c r="AB8503">
        <v>0</v>
      </c>
      <c r="AC8503" s="29" t="s">
        <v>1527</v>
      </c>
      <c r="AD8503" s="29" t="s">
        <v>1667</v>
      </c>
    </row>
    <row r="8504" spans="1:30" ht="15" customHeight="1" x14ac:dyDescent="0.3">
      <c r="A8504" s="29">
        <v>76</v>
      </c>
      <c r="B8504" s="29" t="s">
        <v>35</v>
      </c>
      <c r="C8504" s="57" t="s">
        <v>1380</v>
      </c>
      <c r="D8504" s="1" t="s">
        <v>505</v>
      </c>
      <c r="E8504">
        <v>2008</v>
      </c>
      <c r="F8504" s="1" t="s">
        <v>96</v>
      </c>
      <c r="G8504" s="1" t="s">
        <v>96</v>
      </c>
      <c r="H8504" s="42" t="s">
        <v>1381</v>
      </c>
      <c r="I8504" s="2">
        <v>-3.2077778000000001</v>
      </c>
      <c r="J8504" s="2">
        <v>-43.4033333333333</v>
      </c>
      <c r="K8504" s="5">
        <v>40000</v>
      </c>
      <c r="L8504" s="1" t="s">
        <v>120</v>
      </c>
      <c r="M8504" s="57" t="s">
        <v>1382</v>
      </c>
      <c r="N8504" s="41" t="s">
        <v>1383</v>
      </c>
      <c r="O8504">
        <v>2001</v>
      </c>
      <c r="P8504">
        <v>4</v>
      </c>
      <c r="Q8504">
        <v>2002</v>
      </c>
      <c r="R8504">
        <v>4</v>
      </c>
      <c r="S8504" s="10">
        <v>13</v>
      </c>
      <c r="T8504" s="29">
        <v>13</v>
      </c>
      <c r="U8504" s="29">
        <v>5</v>
      </c>
      <c r="V8504" s="29" t="s">
        <v>82</v>
      </c>
      <c r="W8504" s="29">
        <v>480</v>
      </c>
      <c r="X8504" s="29">
        <v>1</v>
      </c>
      <c r="Y8504" t="s">
        <v>1070</v>
      </c>
      <c r="Z8504" t="s">
        <v>55</v>
      </c>
      <c r="AA8504" t="s">
        <v>56</v>
      </c>
      <c r="AB8504">
        <v>21</v>
      </c>
      <c r="AC8504" s="29" t="s">
        <v>1527</v>
      </c>
      <c r="AD8504" s="29" t="s">
        <v>1667</v>
      </c>
    </row>
    <row r="8505" spans="1:30" ht="15" customHeight="1" x14ac:dyDescent="0.3">
      <c r="A8505" s="29">
        <v>76</v>
      </c>
      <c r="B8505" s="29" t="s">
        <v>35</v>
      </c>
      <c r="C8505" s="57" t="s">
        <v>1380</v>
      </c>
      <c r="D8505" s="1" t="s">
        <v>505</v>
      </c>
      <c r="E8505">
        <v>2008</v>
      </c>
      <c r="F8505" s="1" t="s">
        <v>96</v>
      </c>
      <c r="G8505" s="1" t="s">
        <v>96</v>
      </c>
      <c r="H8505" s="42" t="s">
        <v>1381</v>
      </c>
      <c r="I8505" s="2">
        <v>-3.2077778000000001</v>
      </c>
      <c r="J8505" s="2">
        <v>-43.4033333333333</v>
      </c>
      <c r="K8505" s="5">
        <v>40000</v>
      </c>
      <c r="L8505" s="1" t="s">
        <v>120</v>
      </c>
      <c r="M8505" s="57" t="s">
        <v>1382</v>
      </c>
      <c r="N8505" s="41" t="s">
        <v>1383</v>
      </c>
      <c r="O8505">
        <v>2001</v>
      </c>
      <c r="P8505">
        <v>4</v>
      </c>
      <c r="Q8505">
        <v>2002</v>
      </c>
      <c r="R8505">
        <v>4</v>
      </c>
      <c r="S8505" s="10">
        <v>13</v>
      </c>
      <c r="T8505" s="29">
        <v>13</v>
      </c>
      <c r="U8505" s="29">
        <v>5</v>
      </c>
      <c r="V8505" s="29" t="s">
        <v>82</v>
      </c>
      <c r="W8505" s="29">
        <v>480</v>
      </c>
      <c r="X8505" s="29">
        <v>1</v>
      </c>
      <c r="Y8505" t="s">
        <v>1070</v>
      </c>
      <c r="Z8505" t="s">
        <v>55</v>
      </c>
      <c r="AA8505" t="s">
        <v>113</v>
      </c>
      <c r="AB8505">
        <v>15</v>
      </c>
      <c r="AC8505" s="29" t="s">
        <v>1527</v>
      </c>
      <c r="AD8505" s="29" t="s">
        <v>1667</v>
      </c>
    </row>
    <row r="8506" spans="1:30" ht="15" customHeight="1" x14ac:dyDescent="0.3">
      <c r="A8506" s="29">
        <v>76</v>
      </c>
      <c r="B8506" s="29" t="s">
        <v>35</v>
      </c>
      <c r="C8506" s="57" t="s">
        <v>1380</v>
      </c>
      <c r="D8506" s="1" t="s">
        <v>505</v>
      </c>
      <c r="E8506">
        <v>2008</v>
      </c>
      <c r="F8506" s="1" t="s">
        <v>96</v>
      </c>
      <c r="G8506" s="1" t="s">
        <v>96</v>
      </c>
      <c r="H8506" s="42" t="s">
        <v>1381</v>
      </c>
      <c r="I8506" s="2">
        <v>-3.2077778000000001</v>
      </c>
      <c r="J8506" s="2">
        <v>-43.4033333333333</v>
      </c>
      <c r="K8506" s="5">
        <v>40000</v>
      </c>
      <c r="L8506" s="1" t="s">
        <v>120</v>
      </c>
      <c r="M8506" s="57" t="s">
        <v>1382</v>
      </c>
      <c r="N8506" s="41" t="s">
        <v>1383</v>
      </c>
      <c r="O8506">
        <v>2001</v>
      </c>
      <c r="P8506">
        <v>4</v>
      </c>
      <c r="Q8506">
        <v>2002</v>
      </c>
      <c r="R8506">
        <v>4</v>
      </c>
      <c r="S8506" s="10">
        <v>13</v>
      </c>
      <c r="T8506" s="29">
        <v>13</v>
      </c>
      <c r="U8506" s="29">
        <v>5</v>
      </c>
      <c r="V8506" s="29" t="s">
        <v>82</v>
      </c>
      <c r="W8506" s="29">
        <v>480</v>
      </c>
      <c r="X8506" s="29">
        <v>1</v>
      </c>
      <c r="Y8506" t="s">
        <v>1070</v>
      </c>
      <c r="Z8506" t="s">
        <v>55</v>
      </c>
      <c r="AA8506" t="s">
        <v>524</v>
      </c>
      <c r="AB8506">
        <v>5</v>
      </c>
      <c r="AC8506" s="29" t="s">
        <v>1527</v>
      </c>
      <c r="AD8506" s="29" t="s">
        <v>1667</v>
      </c>
    </row>
    <row r="8507" spans="1:30" ht="15" customHeight="1" x14ac:dyDescent="0.3">
      <c r="A8507" s="29">
        <v>76</v>
      </c>
      <c r="B8507" s="29" t="s">
        <v>35</v>
      </c>
      <c r="C8507" s="57" t="s">
        <v>1380</v>
      </c>
      <c r="D8507" s="1" t="s">
        <v>505</v>
      </c>
      <c r="E8507">
        <v>2008</v>
      </c>
      <c r="F8507" s="1" t="s">
        <v>96</v>
      </c>
      <c r="G8507" s="1" t="s">
        <v>96</v>
      </c>
      <c r="H8507" s="42" t="s">
        <v>1381</v>
      </c>
      <c r="I8507" s="2">
        <v>-3.2077778000000001</v>
      </c>
      <c r="J8507" s="2">
        <v>-43.4033333333333</v>
      </c>
      <c r="K8507" s="5">
        <v>40000</v>
      </c>
      <c r="L8507" s="1" t="s">
        <v>120</v>
      </c>
      <c r="M8507" s="57" t="s">
        <v>1382</v>
      </c>
      <c r="N8507" s="41" t="s">
        <v>1383</v>
      </c>
      <c r="O8507">
        <v>2001</v>
      </c>
      <c r="P8507">
        <v>4</v>
      </c>
      <c r="Q8507">
        <v>2002</v>
      </c>
      <c r="R8507">
        <v>4</v>
      </c>
      <c r="S8507" s="10">
        <v>13</v>
      </c>
      <c r="T8507" s="29">
        <v>13</v>
      </c>
      <c r="U8507" s="29">
        <v>5</v>
      </c>
      <c r="V8507" s="29" t="s">
        <v>82</v>
      </c>
      <c r="W8507" s="29">
        <v>480</v>
      </c>
      <c r="X8507" s="29">
        <v>1</v>
      </c>
      <c r="Y8507" t="s">
        <v>1070</v>
      </c>
      <c r="Z8507" t="s">
        <v>55</v>
      </c>
      <c r="AA8507" t="s">
        <v>258</v>
      </c>
      <c r="AB8507">
        <v>1</v>
      </c>
      <c r="AC8507" s="29" t="s">
        <v>1527</v>
      </c>
      <c r="AD8507" s="29" t="s">
        <v>1667</v>
      </c>
    </row>
    <row r="8508" spans="1:30" ht="15" customHeight="1" x14ac:dyDescent="0.3">
      <c r="A8508" s="29">
        <v>76</v>
      </c>
      <c r="B8508" s="29" t="s">
        <v>35</v>
      </c>
      <c r="C8508" s="57" t="s">
        <v>1380</v>
      </c>
      <c r="D8508" s="1" t="s">
        <v>505</v>
      </c>
      <c r="E8508">
        <v>2008</v>
      </c>
      <c r="F8508" s="1" t="s">
        <v>96</v>
      </c>
      <c r="G8508" s="1" t="s">
        <v>96</v>
      </c>
      <c r="H8508" s="42" t="s">
        <v>1381</v>
      </c>
      <c r="I8508" s="2">
        <v>-3.2077778000000001</v>
      </c>
      <c r="J8508" s="2">
        <v>-43.4033333333333</v>
      </c>
      <c r="K8508" s="5">
        <v>40000</v>
      </c>
      <c r="L8508" s="1" t="s">
        <v>120</v>
      </c>
      <c r="M8508" s="57" t="s">
        <v>1382</v>
      </c>
      <c r="N8508" s="41" t="s">
        <v>1383</v>
      </c>
      <c r="O8508">
        <v>2001</v>
      </c>
      <c r="P8508">
        <v>4</v>
      </c>
      <c r="Q8508">
        <v>2002</v>
      </c>
      <c r="R8508">
        <v>4</v>
      </c>
      <c r="S8508" s="10">
        <v>13</v>
      </c>
      <c r="T8508" s="29">
        <v>13</v>
      </c>
      <c r="U8508" s="29">
        <v>5</v>
      </c>
      <c r="V8508" s="29" t="s">
        <v>82</v>
      </c>
      <c r="W8508" s="29">
        <v>480</v>
      </c>
      <c r="X8508" s="29">
        <v>1</v>
      </c>
      <c r="Y8508" t="s">
        <v>1070</v>
      </c>
      <c r="Z8508" t="s">
        <v>55</v>
      </c>
      <c r="AA8508" t="s">
        <v>503</v>
      </c>
      <c r="AB8508">
        <v>3</v>
      </c>
      <c r="AC8508" s="29" t="s">
        <v>1527</v>
      </c>
      <c r="AD8508" s="29" t="s">
        <v>1667</v>
      </c>
    </row>
    <row r="8509" spans="1:30" ht="15" customHeight="1" x14ac:dyDescent="0.3">
      <c r="A8509" s="29">
        <v>76</v>
      </c>
      <c r="B8509" s="29" t="s">
        <v>35</v>
      </c>
      <c r="C8509" s="57" t="s">
        <v>1380</v>
      </c>
      <c r="D8509" s="1" t="s">
        <v>505</v>
      </c>
      <c r="E8509">
        <v>2008</v>
      </c>
      <c r="F8509" s="1" t="s">
        <v>96</v>
      </c>
      <c r="G8509" s="1" t="s">
        <v>96</v>
      </c>
      <c r="H8509" s="42" t="s">
        <v>1381</v>
      </c>
      <c r="I8509" s="2">
        <v>-3.2077778000000001</v>
      </c>
      <c r="J8509" s="2">
        <v>-43.4033333333333</v>
      </c>
      <c r="K8509" s="5">
        <v>40000</v>
      </c>
      <c r="L8509" s="1" t="s">
        <v>120</v>
      </c>
      <c r="M8509" s="57" t="s">
        <v>1382</v>
      </c>
      <c r="N8509" s="41" t="s">
        <v>1383</v>
      </c>
      <c r="O8509">
        <v>2001</v>
      </c>
      <c r="P8509">
        <v>4</v>
      </c>
      <c r="Q8509">
        <v>2002</v>
      </c>
      <c r="R8509">
        <v>4</v>
      </c>
      <c r="S8509" s="10">
        <v>13</v>
      </c>
      <c r="T8509" s="29">
        <v>13</v>
      </c>
      <c r="U8509" s="29">
        <v>5</v>
      </c>
      <c r="V8509" s="29" t="s">
        <v>82</v>
      </c>
      <c r="W8509" s="29">
        <v>480</v>
      </c>
      <c r="X8509" s="29">
        <v>1</v>
      </c>
      <c r="Y8509" t="s">
        <v>1070</v>
      </c>
      <c r="Z8509" t="s">
        <v>55</v>
      </c>
      <c r="AA8509" t="s">
        <v>876</v>
      </c>
      <c r="AB8509">
        <v>1</v>
      </c>
      <c r="AC8509" s="29" t="s">
        <v>1527</v>
      </c>
      <c r="AD8509" s="29" t="s">
        <v>1667</v>
      </c>
    </row>
    <row r="8510" spans="1:30" ht="15" customHeight="1" x14ac:dyDescent="0.3">
      <c r="A8510" s="29">
        <v>76</v>
      </c>
      <c r="B8510" s="29" t="s">
        <v>35</v>
      </c>
      <c r="C8510" s="57" t="s">
        <v>1380</v>
      </c>
      <c r="D8510" s="1" t="s">
        <v>505</v>
      </c>
      <c r="E8510">
        <v>2008</v>
      </c>
      <c r="F8510" s="1" t="s">
        <v>96</v>
      </c>
      <c r="G8510" s="1" t="s">
        <v>96</v>
      </c>
      <c r="H8510" s="42" t="s">
        <v>1381</v>
      </c>
      <c r="I8510" s="2">
        <v>-3.2077778000000001</v>
      </c>
      <c r="J8510" s="2">
        <v>-43.4033333333333</v>
      </c>
      <c r="K8510" s="5">
        <v>40000</v>
      </c>
      <c r="L8510" s="1" t="s">
        <v>120</v>
      </c>
      <c r="M8510" s="57" t="s">
        <v>1382</v>
      </c>
      <c r="N8510" s="41" t="s">
        <v>1383</v>
      </c>
      <c r="O8510">
        <v>2001</v>
      </c>
      <c r="P8510">
        <v>4</v>
      </c>
      <c r="Q8510">
        <v>2002</v>
      </c>
      <c r="R8510">
        <v>4</v>
      </c>
      <c r="S8510" s="10">
        <v>13</v>
      </c>
      <c r="T8510" s="29">
        <v>13</v>
      </c>
      <c r="U8510" s="29">
        <v>5</v>
      </c>
      <c r="V8510" s="29" t="s">
        <v>82</v>
      </c>
      <c r="W8510" s="29">
        <v>480</v>
      </c>
      <c r="X8510" s="29">
        <v>1</v>
      </c>
      <c r="Y8510" t="s">
        <v>1402</v>
      </c>
      <c r="Z8510" t="s">
        <v>49</v>
      </c>
      <c r="AA8510" t="s">
        <v>476</v>
      </c>
      <c r="AB8510">
        <v>2</v>
      </c>
      <c r="AC8510" s="29" t="s">
        <v>1527</v>
      </c>
      <c r="AD8510" s="29" t="s">
        <v>1667</v>
      </c>
    </row>
    <row r="8511" spans="1:30" ht="15" customHeight="1" x14ac:dyDescent="0.3">
      <c r="A8511" s="29">
        <v>76</v>
      </c>
      <c r="B8511" s="29" t="s">
        <v>35</v>
      </c>
      <c r="C8511" s="57" t="s">
        <v>1380</v>
      </c>
      <c r="D8511" s="1" t="s">
        <v>505</v>
      </c>
      <c r="E8511">
        <v>2008</v>
      </c>
      <c r="F8511" s="1" t="s">
        <v>96</v>
      </c>
      <c r="G8511" s="1" t="s">
        <v>96</v>
      </c>
      <c r="H8511" s="42" t="s">
        <v>1381</v>
      </c>
      <c r="I8511" s="2">
        <v>-3.2077778000000001</v>
      </c>
      <c r="J8511" s="2">
        <v>-43.4033333333333</v>
      </c>
      <c r="K8511" s="5">
        <v>40000</v>
      </c>
      <c r="L8511" s="1" t="s">
        <v>120</v>
      </c>
      <c r="M8511" s="57" t="s">
        <v>1382</v>
      </c>
      <c r="N8511" s="41" t="s">
        <v>1383</v>
      </c>
      <c r="O8511">
        <v>2001</v>
      </c>
      <c r="P8511">
        <v>4</v>
      </c>
      <c r="Q8511">
        <v>2002</v>
      </c>
      <c r="R8511">
        <v>4</v>
      </c>
      <c r="S8511" s="10">
        <v>13</v>
      </c>
      <c r="T8511" s="29">
        <v>13</v>
      </c>
      <c r="U8511" s="29">
        <v>5</v>
      </c>
      <c r="V8511" s="29" t="s">
        <v>82</v>
      </c>
      <c r="W8511" s="29">
        <v>480</v>
      </c>
      <c r="X8511" s="29">
        <v>1</v>
      </c>
      <c r="Y8511" t="s">
        <v>1402</v>
      </c>
      <c r="Z8511" t="s">
        <v>49</v>
      </c>
      <c r="AA8511" t="s">
        <v>1068</v>
      </c>
      <c r="AB8511">
        <v>0</v>
      </c>
      <c r="AC8511" s="29" t="s">
        <v>1527</v>
      </c>
      <c r="AD8511" s="29" t="s">
        <v>1667</v>
      </c>
    </row>
    <row r="8512" spans="1:30" ht="15" customHeight="1" x14ac:dyDescent="0.3">
      <c r="A8512" s="29">
        <v>76</v>
      </c>
      <c r="B8512" s="29" t="s">
        <v>35</v>
      </c>
      <c r="C8512" s="57" t="s">
        <v>1380</v>
      </c>
      <c r="D8512" s="1" t="s">
        <v>505</v>
      </c>
      <c r="E8512">
        <v>2008</v>
      </c>
      <c r="F8512" s="1" t="s">
        <v>96</v>
      </c>
      <c r="G8512" s="1" t="s">
        <v>96</v>
      </c>
      <c r="H8512" s="42" t="s">
        <v>1381</v>
      </c>
      <c r="I8512" s="2">
        <v>-3.2077778000000001</v>
      </c>
      <c r="J8512" s="2">
        <v>-43.4033333333333</v>
      </c>
      <c r="K8512" s="5">
        <v>40000</v>
      </c>
      <c r="L8512" s="1" t="s">
        <v>120</v>
      </c>
      <c r="M8512" s="57" t="s">
        <v>1382</v>
      </c>
      <c r="N8512" s="41" t="s">
        <v>1383</v>
      </c>
      <c r="O8512">
        <v>2001</v>
      </c>
      <c r="P8512">
        <v>4</v>
      </c>
      <c r="Q8512">
        <v>2002</v>
      </c>
      <c r="R8512">
        <v>4</v>
      </c>
      <c r="S8512" s="10">
        <v>13</v>
      </c>
      <c r="T8512" s="29">
        <v>13</v>
      </c>
      <c r="U8512" s="29">
        <v>5</v>
      </c>
      <c r="V8512" s="29" t="s">
        <v>82</v>
      </c>
      <c r="W8512" s="29">
        <v>480</v>
      </c>
      <c r="X8512" s="29">
        <v>1</v>
      </c>
      <c r="Y8512" t="s">
        <v>1402</v>
      </c>
      <c r="Z8512" t="s">
        <v>83</v>
      </c>
      <c r="AA8512" t="s">
        <v>87</v>
      </c>
      <c r="AB8512">
        <v>0</v>
      </c>
      <c r="AC8512" s="29" t="s">
        <v>1527</v>
      </c>
      <c r="AD8512" s="29" t="s">
        <v>1667</v>
      </c>
    </row>
    <row r="8513" spans="1:30" ht="15" customHeight="1" x14ac:dyDescent="0.3">
      <c r="A8513" s="29">
        <v>76</v>
      </c>
      <c r="B8513" s="29" t="s">
        <v>35</v>
      </c>
      <c r="C8513" s="57" t="s">
        <v>1380</v>
      </c>
      <c r="D8513" s="1" t="s">
        <v>505</v>
      </c>
      <c r="E8513">
        <v>2008</v>
      </c>
      <c r="F8513" s="1" t="s">
        <v>96</v>
      </c>
      <c r="G8513" s="1" t="s">
        <v>96</v>
      </c>
      <c r="H8513" s="42" t="s">
        <v>1381</v>
      </c>
      <c r="I8513" s="2">
        <v>-3.2077778000000001</v>
      </c>
      <c r="J8513" s="2">
        <v>-43.4033333333333</v>
      </c>
      <c r="K8513" s="5">
        <v>40000</v>
      </c>
      <c r="L8513" s="1" t="s">
        <v>120</v>
      </c>
      <c r="M8513" s="57" t="s">
        <v>1382</v>
      </c>
      <c r="N8513" s="41" t="s">
        <v>1383</v>
      </c>
      <c r="O8513">
        <v>2001</v>
      </c>
      <c r="P8513">
        <v>4</v>
      </c>
      <c r="Q8513">
        <v>2002</v>
      </c>
      <c r="R8513">
        <v>4</v>
      </c>
      <c r="S8513" s="10">
        <v>13</v>
      </c>
      <c r="T8513" s="29">
        <v>13</v>
      </c>
      <c r="U8513" s="29">
        <v>5</v>
      </c>
      <c r="V8513" s="29" t="s">
        <v>82</v>
      </c>
      <c r="W8513" s="29">
        <v>480</v>
      </c>
      <c r="X8513" s="29">
        <v>1</v>
      </c>
      <c r="Y8513" t="s">
        <v>1402</v>
      </c>
      <c r="Z8513" t="s">
        <v>83</v>
      </c>
      <c r="AA8513" t="s">
        <v>84</v>
      </c>
      <c r="AB8513">
        <v>2</v>
      </c>
      <c r="AC8513" s="29" t="s">
        <v>1527</v>
      </c>
      <c r="AD8513" s="29" t="s">
        <v>1667</v>
      </c>
    </row>
    <row r="8514" spans="1:30" ht="15" customHeight="1" x14ac:dyDescent="0.3">
      <c r="A8514" s="29">
        <v>76</v>
      </c>
      <c r="B8514" s="29" t="s">
        <v>35</v>
      </c>
      <c r="C8514" s="57" t="s">
        <v>1380</v>
      </c>
      <c r="D8514" s="1" t="s">
        <v>505</v>
      </c>
      <c r="E8514">
        <v>2008</v>
      </c>
      <c r="F8514" s="1" t="s">
        <v>96</v>
      </c>
      <c r="G8514" s="1" t="s">
        <v>96</v>
      </c>
      <c r="H8514" s="42" t="s">
        <v>1381</v>
      </c>
      <c r="I8514" s="2">
        <v>-3.2077778000000001</v>
      </c>
      <c r="J8514" s="2">
        <v>-43.4033333333333</v>
      </c>
      <c r="K8514" s="5">
        <v>40000</v>
      </c>
      <c r="L8514" s="1" t="s">
        <v>120</v>
      </c>
      <c r="M8514" s="57" t="s">
        <v>1382</v>
      </c>
      <c r="N8514" s="41" t="s">
        <v>1383</v>
      </c>
      <c r="O8514">
        <v>2001</v>
      </c>
      <c r="P8514">
        <v>4</v>
      </c>
      <c r="Q8514">
        <v>2002</v>
      </c>
      <c r="R8514">
        <v>4</v>
      </c>
      <c r="S8514" s="10">
        <v>13</v>
      </c>
      <c r="T8514" s="29">
        <v>13</v>
      </c>
      <c r="U8514" s="29">
        <v>5</v>
      </c>
      <c r="V8514" s="29" t="s">
        <v>82</v>
      </c>
      <c r="W8514" s="29">
        <v>480</v>
      </c>
      <c r="X8514" s="29">
        <v>1</v>
      </c>
      <c r="Y8514" t="s">
        <v>1402</v>
      </c>
      <c r="Z8514" t="s">
        <v>55</v>
      </c>
      <c r="AA8514" t="s">
        <v>56</v>
      </c>
      <c r="AB8514">
        <v>0</v>
      </c>
      <c r="AC8514" s="29" t="s">
        <v>1527</v>
      </c>
      <c r="AD8514" s="29" t="s">
        <v>1667</v>
      </c>
    </row>
    <row r="8515" spans="1:30" ht="15" customHeight="1" x14ac:dyDescent="0.3">
      <c r="A8515" s="29">
        <v>76</v>
      </c>
      <c r="B8515" s="29" t="s">
        <v>35</v>
      </c>
      <c r="C8515" s="57" t="s">
        <v>1380</v>
      </c>
      <c r="D8515" s="1" t="s">
        <v>505</v>
      </c>
      <c r="E8515">
        <v>2008</v>
      </c>
      <c r="F8515" s="1" t="s">
        <v>96</v>
      </c>
      <c r="G8515" s="1" t="s">
        <v>96</v>
      </c>
      <c r="H8515" s="42" t="s">
        <v>1381</v>
      </c>
      <c r="I8515" s="2">
        <v>-3.2077778000000001</v>
      </c>
      <c r="J8515" s="2">
        <v>-43.4033333333333</v>
      </c>
      <c r="K8515" s="5">
        <v>40000</v>
      </c>
      <c r="L8515" s="1" t="s">
        <v>120</v>
      </c>
      <c r="M8515" s="57" t="s">
        <v>1382</v>
      </c>
      <c r="N8515" s="41" t="s">
        <v>1383</v>
      </c>
      <c r="O8515">
        <v>2001</v>
      </c>
      <c r="P8515">
        <v>4</v>
      </c>
      <c r="Q8515">
        <v>2002</v>
      </c>
      <c r="R8515">
        <v>4</v>
      </c>
      <c r="S8515" s="10">
        <v>13</v>
      </c>
      <c r="T8515" s="29">
        <v>13</v>
      </c>
      <c r="U8515" s="29">
        <v>5</v>
      </c>
      <c r="V8515" s="29" t="s">
        <v>82</v>
      </c>
      <c r="W8515" s="29">
        <v>480</v>
      </c>
      <c r="X8515" s="29">
        <v>1</v>
      </c>
      <c r="Y8515" t="s">
        <v>1402</v>
      </c>
      <c r="Z8515" t="s">
        <v>55</v>
      </c>
      <c r="AA8515" t="s">
        <v>113</v>
      </c>
      <c r="AB8515">
        <v>0</v>
      </c>
      <c r="AC8515" s="29" t="s">
        <v>1527</v>
      </c>
      <c r="AD8515" s="29" t="s">
        <v>1667</v>
      </c>
    </row>
    <row r="8516" spans="1:30" ht="15" customHeight="1" x14ac:dyDescent="0.3">
      <c r="A8516" s="29">
        <v>76</v>
      </c>
      <c r="B8516" s="29" t="s">
        <v>35</v>
      </c>
      <c r="C8516" s="57" t="s">
        <v>1380</v>
      </c>
      <c r="D8516" s="1" t="s">
        <v>505</v>
      </c>
      <c r="E8516">
        <v>2008</v>
      </c>
      <c r="F8516" s="1" t="s">
        <v>96</v>
      </c>
      <c r="G8516" s="1" t="s">
        <v>96</v>
      </c>
      <c r="H8516" s="42" t="s">
        <v>1381</v>
      </c>
      <c r="I8516" s="2">
        <v>-3.2077778000000001</v>
      </c>
      <c r="J8516" s="2">
        <v>-43.4033333333333</v>
      </c>
      <c r="K8516" s="5">
        <v>40000</v>
      </c>
      <c r="L8516" s="1" t="s">
        <v>120</v>
      </c>
      <c r="M8516" s="57" t="s">
        <v>1382</v>
      </c>
      <c r="N8516" s="41" t="s">
        <v>1383</v>
      </c>
      <c r="O8516">
        <v>2001</v>
      </c>
      <c r="P8516">
        <v>4</v>
      </c>
      <c r="Q8516">
        <v>2002</v>
      </c>
      <c r="R8516">
        <v>4</v>
      </c>
      <c r="S8516" s="10">
        <v>13</v>
      </c>
      <c r="T8516" s="29">
        <v>13</v>
      </c>
      <c r="U8516" s="29">
        <v>5</v>
      </c>
      <c r="V8516" s="29" t="s">
        <v>82</v>
      </c>
      <c r="W8516" s="29">
        <v>480</v>
      </c>
      <c r="X8516" s="29">
        <v>1</v>
      </c>
      <c r="Y8516" t="s">
        <v>1402</v>
      </c>
      <c r="Z8516" t="s">
        <v>55</v>
      </c>
      <c r="AA8516" t="s">
        <v>524</v>
      </c>
      <c r="AB8516">
        <v>0</v>
      </c>
      <c r="AC8516" s="29" t="s">
        <v>1527</v>
      </c>
      <c r="AD8516" s="29" t="s">
        <v>1667</v>
      </c>
    </row>
    <row r="8517" spans="1:30" ht="15" customHeight="1" x14ac:dyDescent="0.3">
      <c r="A8517" s="29">
        <v>76</v>
      </c>
      <c r="B8517" s="29" t="s">
        <v>35</v>
      </c>
      <c r="C8517" s="57" t="s">
        <v>1380</v>
      </c>
      <c r="D8517" s="1" t="s">
        <v>505</v>
      </c>
      <c r="E8517">
        <v>2008</v>
      </c>
      <c r="F8517" s="1" t="s">
        <v>96</v>
      </c>
      <c r="G8517" s="1" t="s">
        <v>96</v>
      </c>
      <c r="H8517" s="42" t="s">
        <v>1381</v>
      </c>
      <c r="I8517" s="2">
        <v>-3.2077778000000001</v>
      </c>
      <c r="J8517" s="2">
        <v>-43.4033333333333</v>
      </c>
      <c r="K8517" s="5">
        <v>40000</v>
      </c>
      <c r="L8517" s="1" t="s">
        <v>120</v>
      </c>
      <c r="M8517" s="57" t="s">
        <v>1382</v>
      </c>
      <c r="N8517" s="41" t="s">
        <v>1383</v>
      </c>
      <c r="O8517">
        <v>2001</v>
      </c>
      <c r="P8517">
        <v>4</v>
      </c>
      <c r="Q8517">
        <v>2002</v>
      </c>
      <c r="R8517">
        <v>4</v>
      </c>
      <c r="S8517" s="10">
        <v>13</v>
      </c>
      <c r="T8517" s="29">
        <v>13</v>
      </c>
      <c r="U8517" s="29">
        <v>5</v>
      </c>
      <c r="V8517" s="29" t="s">
        <v>82</v>
      </c>
      <c r="W8517" s="29">
        <v>480</v>
      </c>
      <c r="X8517" s="29">
        <v>1</v>
      </c>
      <c r="Y8517" t="s">
        <v>1402</v>
      </c>
      <c r="Z8517" t="s">
        <v>55</v>
      </c>
      <c r="AA8517" t="s">
        <v>258</v>
      </c>
      <c r="AB8517">
        <v>0</v>
      </c>
      <c r="AC8517" s="29" t="s">
        <v>1527</v>
      </c>
      <c r="AD8517" s="29" t="s">
        <v>1667</v>
      </c>
    </row>
    <row r="8518" spans="1:30" ht="15" customHeight="1" x14ac:dyDescent="0.3">
      <c r="A8518" s="29">
        <v>76</v>
      </c>
      <c r="B8518" s="29" t="s">
        <v>35</v>
      </c>
      <c r="C8518" s="57" t="s">
        <v>1380</v>
      </c>
      <c r="D8518" s="1" t="s">
        <v>505</v>
      </c>
      <c r="E8518">
        <v>2008</v>
      </c>
      <c r="F8518" s="1" t="s">
        <v>96</v>
      </c>
      <c r="G8518" s="1" t="s">
        <v>96</v>
      </c>
      <c r="H8518" s="42" t="s">
        <v>1381</v>
      </c>
      <c r="I8518" s="2">
        <v>-3.2077778000000001</v>
      </c>
      <c r="J8518" s="2">
        <v>-43.4033333333333</v>
      </c>
      <c r="K8518" s="5">
        <v>40000</v>
      </c>
      <c r="L8518" s="1" t="s">
        <v>120</v>
      </c>
      <c r="M8518" s="57" t="s">
        <v>1382</v>
      </c>
      <c r="N8518" s="41" t="s">
        <v>1383</v>
      </c>
      <c r="O8518">
        <v>2001</v>
      </c>
      <c r="P8518">
        <v>4</v>
      </c>
      <c r="Q8518">
        <v>2002</v>
      </c>
      <c r="R8518">
        <v>4</v>
      </c>
      <c r="S8518" s="10">
        <v>13</v>
      </c>
      <c r="T8518" s="29">
        <v>13</v>
      </c>
      <c r="U8518" s="29">
        <v>5</v>
      </c>
      <c r="V8518" s="29" t="s">
        <v>82</v>
      </c>
      <c r="W8518" s="29">
        <v>480</v>
      </c>
      <c r="X8518" s="29">
        <v>1</v>
      </c>
      <c r="Y8518" t="s">
        <v>1402</v>
      </c>
      <c r="Z8518" t="s">
        <v>55</v>
      </c>
      <c r="AA8518" t="s">
        <v>503</v>
      </c>
      <c r="AB8518">
        <v>0</v>
      </c>
      <c r="AC8518" s="29" t="s">
        <v>1527</v>
      </c>
      <c r="AD8518" s="29" t="s">
        <v>1667</v>
      </c>
    </row>
    <row r="8519" spans="1:30" ht="15" customHeight="1" x14ac:dyDescent="0.3">
      <c r="A8519" s="29">
        <v>76</v>
      </c>
      <c r="B8519" s="29" t="s">
        <v>35</v>
      </c>
      <c r="C8519" s="57" t="s">
        <v>1380</v>
      </c>
      <c r="D8519" s="1" t="s">
        <v>505</v>
      </c>
      <c r="E8519">
        <v>2008</v>
      </c>
      <c r="F8519" s="1" t="s">
        <v>96</v>
      </c>
      <c r="G8519" s="1" t="s">
        <v>96</v>
      </c>
      <c r="H8519" s="42" t="s">
        <v>1381</v>
      </c>
      <c r="I8519" s="2">
        <v>-3.2077778000000001</v>
      </c>
      <c r="J8519" s="2">
        <v>-43.4033333333333</v>
      </c>
      <c r="K8519" s="5">
        <v>40000</v>
      </c>
      <c r="L8519" s="1" t="s">
        <v>120</v>
      </c>
      <c r="M8519" s="57" t="s">
        <v>1382</v>
      </c>
      <c r="N8519" s="41" t="s">
        <v>1383</v>
      </c>
      <c r="O8519">
        <v>2001</v>
      </c>
      <c r="P8519">
        <v>4</v>
      </c>
      <c r="Q8519">
        <v>2002</v>
      </c>
      <c r="R8519">
        <v>4</v>
      </c>
      <c r="S8519" s="10">
        <v>13</v>
      </c>
      <c r="T8519" s="29">
        <v>13</v>
      </c>
      <c r="U8519" s="29">
        <v>5</v>
      </c>
      <c r="V8519" s="29" t="s">
        <v>82</v>
      </c>
      <c r="W8519" s="29">
        <v>480</v>
      </c>
      <c r="X8519" s="29">
        <v>1</v>
      </c>
      <c r="Y8519" t="s">
        <v>1402</v>
      </c>
      <c r="Z8519" t="s">
        <v>55</v>
      </c>
      <c r="AA8519" t="s">
        <v>876</v>
      </c>
      <c r="AB8519">
        <v>0</v>
      </c>
      <c r="AC8519" s="29" t="s">
        <v>1527</v>
      </c>
      <c r="AD8519" s="29" t="s">
        <v>1667</v>
      </c>
    </row>
    <row r="8520" spans="1:30" ht="15" customHeight="1" x14ac:dyDescent="0.3">
      <c r="A8520" s="29">
        <v>76</v>
      </c>
      <c r="B8520" s="29" t="s">
        <v>35</v>
      </c>
      <c r="C8520" s="57" t="s">
        <v>1380</v>
      </c>
      <c r="D8520" s="1" t="s">
        <v>505</v>
      </c>
      <c r="E8520">
        <v>2008</v>
      </c>
      <c r="F8520" s="1" t="s">
        <v>96</v>
      </c>
      <c r="G8520" s="1" t="s">
        <v>96</v>
      </c>
      <c r="H8520" s="42" t="s">
        <v>1381</v>
      </c>
      <c r="I8520" s="2">
        <v>-3.2077778000000001</v>
      </c>
      <c r="J8520" s="2">
        <v>-43.4033333333333</v>
      </c>
      <c r="K8520" s="5">
        <v>40000</v>
      </c>
      <c r="L8520" s="1" t="s">
        <v>120</v>
      </c>
      <c r="M8520" s="57" t="s">
        <v>1382</v>
      </c>
      <c r="N8520" s="41" t="s">
        <v>1383</v>
      </c>
      <c r="O8520">
        <v>2001</v>
      </c>
      <c r="P8520">
        <v>4</v>
      </c>
      <c r="Q8520">
        <v>2002</v>
      </c>
      <c r="R8520">
        <v>4</v>
      </c>
      <c r="S8520" s="10">
        <v>13</v>
      </c>
      <c r="T8520" s="29">
        <v>13</v>
      </c>
      <c r="U8520" s="29">
        <v>5</v>
      </c>
      <c r="V8520" s="29" t="s">
        <v>82</v>
      </c>
      <c r="W8520" s="29">
        <v>480</v>
      </c>
      <c r="X8520" s="29">
        <v>1</v>
      </c>
      <c r="Y8520" t="s">
        <v>603</v>
      </c>
      <c r="Z8520" t="s">
        <v>49</v>
      </c>
      <c r="AA8520" t="s">
        <v>476</v>
      </c>
      <c r="AB8520">
        <v>0</v>
      </c>
      <c r="AC8520" s="29" t="s">
        <v>1527</v>
      </c>
      <c r="AD8520" s="29" t="s">
        <v>1667</v>
      </c>
    </row>
    <row r="8521" spans="1:30" ht="15" customHeight="1" x14ac:dyDescent="0.3">
      <c r="A8521" s="29">
        <v>76</v>
      </c>
      <c r="B8521" s="29" t="s">
        <v>35</v>
      </c>
      <c r="C8521" s="57" t="s">
        <v>1380</v>
      </c>
      <c r="D8521" s="1" t="s">
        <v>505</v>
      </c>
      <c r="E8521">
        <v>2008</v>
      </c>
      <c r="F8521" s="1" t="s">
        <v>96</v>
      </c>
      <c r="G8521" s="1" t="s">
        <v>96</v>
      </c>
      <c r="H8521" s="42" t="s">
        <v>1381</v>
      </c>
      <c r="I8521" s="2">
        <v>-3.2077778000000001</v>
      </c>
      <c r="J8521" s="2">
        <v>-43.4033333333333</v>
      </c>
      <c r="K8521" s="5">
        <v>40000</v>
      </c>
      <c r="L8521" s="1" t="s">
        <v>120</v>
      </c>
      <c r="M8521" s="57" t="s">
        <v>1382</v>
      </c>
      <c r="N8521" s="41" t="s">
        <v>1383</v>
      </c>
      <c r="O8521">
        <v>2001</v>
      </c>
      <c r="P8521">
        <v>4</v>
      </c>
      <c r="Q8521">
        <v>2002</v>
      </c>
      <c r="R8521">
        <v>4</v>
      </c>
      <c r="S8521" s="10">
        <v>13</v>
      </c>
      <c r="T8521" s="29">
        <v>13</v>
      </c>
      <c r="U8521" s="29">
        <v>5</v>
      </c>
      <c r="V8521" s="29" t="s">
        <v>82</v>
      </c>
      <c r="W8521" s="29">
        <v>480</v>
      </c>
      <c r="X8521" s="29">
        <v>1</v>
      </c>
      <c r="Y8521" t="s">
        <v>603</v>
      </c>
      <c r="Z8521" t="s">
        <v>49</v>
      </c>
      <c r="AA8521" t="s">
        <v>1068</v>
      </c>
      <c r="AB8521">
        <v>1</v>
      </c>
      <c r="AC8521" s="29" t="s">
        <v>1527</v>
      </c>
      <c r="AD8521" s="29" t="s">
        <v>1667</v>
      </c>
    </row>
    <row r="8522" spans="1:30" ht="15" customHeight="1" x14ac:dyDescent="0.3">
      <c r="A8522" s="29">
        <v>76</v>
      </c>
      <c r="B8522" s="29" t="s">
        <v>35</v>
      </c>
      <c r="C8522" s="57" t="s">
        <v>1380</v>
      </c>
      <c r="D8522" s="1" t="s">
        <v>505</v>
      </c>
      <c r="E8522">
        <v>2008</v>
      </c>
      <c r="F8522" s="1" t="s">
        <v>96</v>
      </c>
      <c r="G8522" s="1" t="s">
        <v>96</v>
      </c>
      <c r="H8522" s="42" t="s">
        <v>1381</v>
      </c>
      <c r="I8522" s="2">
        <v>-3.2077778000000001</v>
      </c>
      <c r="J8522" s="2">
        <v>-43.4033333333333</v>
      </c>
      <c r="K8522" s="5">
        <v>40000</v>
      </c>
      <c r="L8522" s="1" t="s">
        <v>120</v>
      </c>
      <c r="M8522" s="57" t="s">
        <v>1382</v>
      </c>
      <c r="N8522" s="41" t="s">
        <v>1383</v>
      </c>
      <c r="O8522">
        <v>2001</v>
      </c>
      <c r="P8522">
        <v>4</v>
      </c>
      <c r="Q8522">
        <v>2002</v>
      </c>
      <c r="R8522">
        <v>4</v>
      </c>
      <c r="S8522" s="10">
        <v>13</v>
      </c>
      <c r="T8522" s="29">
        <v>13</v>
      </c>
      <c r="U8522" s="29">
        <v>5</v>
      </c>
      <c r="V8522" s="29" t="s">
        <v>82</v>
      </c>
      <c r="W8522" s="29">
        <v>480</v>
      </c>
      <c r="X8522" s="29">
        <v>1</v>
      </c>
      <c r="Y8522" t="s">
        <v>603</v>
      </c>
      <c r="Z8522" t="s">
        <v>83</v>
      </c>
      <c r="AA8522" t="s">
        <v>87</v>
      </c>
      <c r="AB8522">
        <v>0</v>
      </c>
      <c r="AC8522" s="29" t="s">
        <v>1527</v>
      </c>
      <c r="AD8522" s="29" t="s">
        <v>1667</v>
      </c>
    </row>
    <row r="8523" spans="1:30" ht="15" customHeight="1" x14ac:dyDescent="0.3">
      <c r="A8523" s="29">
        <v>76</v>
      </c>
      <c r="B8523" s="29" t="s">
        <v>35</v>
      </c>
      <c r="C8523" s="57" t="s">
        <v>1380</v>
      </c>
      <c r="D8523" s="1" t="s">
        <v>505</v>
      </c>
      <c r="E8523">
        <v>2008</v>
      </c>
      <c r="F8523" s="1" t="s">
        <v>96</v>
      </c>
      <c r="G8523" s="1" t="s">
        <v>96</v>
      </c>
      <c r="H8523" s="42" t="s">
        <v>1381</v>
      </c>
      <c r="I8523" s="2">
        <v>-3.2077778000000001</v>
      </c>
      <c r="J8523" s="2">
        <v>-43.4033333333333</v>
      </c>
      <c r="K8523" s="5">
        <v>40000</v>
      </c>
      <c r="L8523" s="1" t="s">
        <v>120</v>
      </c>
      <c r="M8523" s="57" t="s">
        <v>1382</v>
      </c>
      <c r="N8523" s="41" t="s">
        <v>1383</v>
      </c>
      <c r="O8523">
        <v>2001</v>
      </c>
      <c r="P8523">
        <v>4</v>
      </c>
      <c r="Q8523">
        <v>2002</v>
      </c>
      <c r="R8523">
        <v>4</v>
      </c>
      <c r="S8523" s="10">
        <v>13</v>
      </c>
      <c r="T8523" s="29">
        <v>13</v>
      </c>
      <c r="U8523" s="29">
        <v>5</v>
      </c>
      <c r="V8523" s="29" t="s">
        <v>82</v>
      </c>
      <c r="W8523" s="29">
        <v>480</v>
      </c>
      <c r="X8523" s="29">
        <v>1</v>
      </c>
      <c r="Y8523" t="s">
        <v>603</v>
      </c>
      <c r="Z8523" t="s">
        <v>83</v>
      </c>
      <c r="AA8523" t="s">
        <v>84</v>
      </c>
      <c r="AB8523">
        <v>0</v>
      </c>
      <c r="AC8523" s="29" t="s">
        <v>1527</v>
      </c>
      <c r="AD8523" s="29" t="s">
        <v>1667</v>
      </c>
    </row>
    <row r="8524" spans="1:30" ht="15" customHeight="1" x14ac:dyDescent="0.3">
      <c r="A8524" s="29">
        <v>76</v>
      </c>
      <c r="B8524" s="29" t="s">
        <v>35</v>
      </c>
      <c r="C8524" s="57" t="s">
        <v>1380</v>
      </c>
      <c r="D8524" s="1" t="s">
        <v>505</v>
      </c>
      <c r="E8524">
        <v>2008</v>
      </c>
      <c r="F8524" s="1" t="s">
        <v>96</v>
      </c>
      <c r="G8524" s="1" t="s">
        <v>96</v>
      </c>
      <c r="H8524" s="42" t="s">
        <v>1381</v>
      </c>
      <c r="I8524" s="2">
        <v>-3.2077778000000001</v>
      </c>
      <c r="J8524" s="2">
        <v>-43.4033333333333</v>
      </c>
      <c r="K8524" s="5">
        <v>40000</v>
      </c>
      <c r="L8524" s="1" t="s">
        <v>120</v>
      </c>
      <c r="M8524" s="57" t="s">
        <v>1382</v>
      </c>
      <c r="N8524" s="41" t="s">
        <v>1383</v>
      </c>
      <c r="O8524">
        <v>2001</v>
      </c>
      <c r="P8524">
        <v>4</v>
      </c>
      <c r="Q8524">
        <v>2002</v>
      </c>
      <c r="R8524">
        <v>4</v>
      </c>
      <c r="S8524" s="10">
        <v>13</v>
      </c>
      <c r="T8524" s="29">
        <v>13</v>
      </c>
      <c r="U8524" s="29">
        <v>5</v>
      </c>
      <c r="V8524" s="29" t="s">
        <v>82</v>
      </c>
      <c r="W8524" s="29">
        <v>480</v>
      </c>
      <c r="X8524" s="29">
        <v>1</v>
      </c>
      <c r="Y8524" t="s">
        <v>603</v>
      </c>
      <c r="Z8524" t="s">
        <v>55</v>
      </c>
      <c r="AA8524" t="s">
        <v>56</v>
      </c>
      <c r="AB8524">
        <v>0</v>
      </c>
      <c r="AC8524" s="29" t="s">
        <v>1527</v>
      </c>
      <c r="AD8524" s="29" t="s">
        <v>1667</v>
      </c>
    </row>
    <row r="8525" spans="1:30" ht="15" customHeight="1" x14ac:dyDescent="0.3">
      <c r="A8525" s="29">
        <v>76</v>
      </c>
      <c r="B8525" s="29" t="s">
        <v>35</v>
      </c>
      <c r="C8525" s="57" t="s">
        <v>1380</v>
      </c>
      <c r="D8525" s="1" t="s">
        <v>505</v>
      </c>
      <c r="E8525">
        <v>2008</v>
      </c>
      <c r="F8525" s="1" t="s">
        <v>96</v>
      </c>
      <c r="G8525" s="1" t="s">
        <v>96</v>
      </c>
      <c r="H8525" s="42" t="s">
        <v>1381</v>
      </c>
      <c r="I8525" s="2">
        <v>-3.2077778000000001</v>
      </c>
      <c r="J8525" s="2">
        <v>-43.4033333333333</v>
      </c>
      <c r="K8525" s="5">
        <v>40000</v>
      </c>
      <c r="L8525" s="1" t="s">
        <v>120</v>
      </c>
      <c r="M8525" s="57" t="s">
        <v>1382</v>
      </c>
      <c r="N8525" s="41" t="s">
        <v>1383</v>
      </c>
      <c r="O8525">
        <v>2001</v>
      </c>
      <c r="P8525">
        <v>4</v>
      </c>
      <c r="Q8525">
        <v>2002</v>
      </c>
      <c r="R8525">
        <v>4</v>
      </c>
      <c r="S8525" s="10">
        <v>13</v>
      </c>
      <c r="T8525" s="29">
        <v>13</v>
      </c>
      <c r="U8525" s="29">
        <v>5</v>
      </c>
      <c r="V8525" s="29" t="s">
        <v>82</v>
      </c>
      <c r="W8525" s="29">
        <v>480</v>
      </c>
      <c r="X8525" s="29">
        <v>1</v>
      </c>
      <c r="Y8525" t="s">
        <v>603</v>
      </c>
      <c r="Z8525" t="s">
        <v>55</v>
      </c>
      <c r="AA8525" t="s">
        <v>113</v>
      </c>
      <c r="AB8525">
        <v>0</v>
      </c>
      <c r="AC8525" s="29" t="s">
        <v>1527</v>
      </c>
      <c r="AD8525" s="29" t="s">
        <v>1667</v>
      </c>
    </row>
    <row r="8526" spans="1:30" ht="15" customHeight="1" x14ac:dyDescent="0.3">
      <c r="A8526" s="29">
        <v>76</v>
      </c>
      <c r="B8526" s="29" t="s">
        <v>35</v>
      </c>
      <c r="C8526" s="57" t="s">
        <v>1380</v>
      </c>
      <c r="D8526" s="1" t="s">
        <v>505</v>
      </c>
      <c r="E8526">
        <v>2008</v>
      </c>
      <c r="F8526" s="1" t="s">
        <v>96</v>
      </c>
      <c r="G8526" s="1" t="s">
        <v>96</v>
      </c>
      <c r="H8526" s="42" t="s">
        <v>1381</v>
      </c>
      <c r="I8526" s="2">
        <v>-3.2077778000000001</v>
      </c>
      <c r="J8526" s="2">
        <v>-43.4033333333333</v>
      </c>
      <c r="K8526" s="5">
        <v>40000</v>
      </c>
      <c r="L8526" s="1" t="s">
        <v>120</v>
      </c>
      <c r="M8526" s="57" t="s">
        <v>1382</v>
      </c>
      <c r="N8526" s="41" t="s">
        <v>1383</v>
      </c>
      <c r="O8526">
        <v>2001</v>
      </c>
      <c r="P8526">
        <v>4</v>
      </c>
      <c r="Q8526">
        <v>2002</v>
      </c>
      <c r="R8526">
        <v>4</v>
      </c>
      <c r="S8526" s="10">
        <v>13</v>
      </c>
      <c r="T8526" s="29">
        <v>13</v>
      </c>
      <c r="U8526" s="29">
        <v>5</v>
      </c>
      <c r="V8526" s="29" t="s">
        <v>82</v>
      </c>
      <c r="W8526" s="29">
        <v>480</v>
      </c>
      <c r="X8526" s="29">
        <v>1</v>
      </c>
      <c r="Y8526" t="s">
        <v>603</v>
      </c>
      <c r="Z8526" t="s">
        <v>55</v>
      </c>
      <c r="AA8526" t="s">
        <v>524</v>
      </c>
      <c r="AB8526">
        <v>0</v>
      </c>
      <c r="AC8526" s="29" t="s">
        <v>1527</v>
      </c>
      <c r="AD8526" s="29" t="s">
        <v>1667</v>
      </c>
    </row>
    <row r="8527" spans="1:30" ht="15" customHeight="1" x14ac:dyDescent="0.3">
      <c r="A8527" s="29">
        <v>76</v>
      </c>
      <c r="B8527" s="29" t="s">
        <v>35</v>
      </c>
      <c r="C8527" s="57" t="s">
        <v>1380</v>
      </c>
      <c r="D8527" s="1" t="s">
        <v>505</v>
      </c>
      <c r="E8527">
        <v>2008</v>
      </c>
      <c r="F8527" s="1" t="s">
        <v>96</v>
      </c>
      <c r="G8527" s="1" t="s">
        <v>96</v>
      </c>
      <c r="H8527" s="42" t="s">
        <v>1381</v>
      </c>
      <c r="I8527" s="2">
        <v>-3.2077778000000001</v>
      </c>
      <c r="J8527" s="2">
        <v>-43.4033333333333</v>
      </c>
      <c r="K8527" s="5">
        <v>40000</v>
      </c>
      <c r="L8527" s="1" t="s">
        <v>120</v>
      </c>
      <c r="M8527" s="57" t="s">
        <v>1382</v>
      </c>
      <c r="N8527" s="41" t="s">
        <v>1383</v>
      </c>
      <c r="O8527">
        <v>2001</v>
      </c>
      <c r="P8527">
        <v>4</v>
      </c>
      <c r="Q8527">
        <v>2002</v>
      </c>
      <c r="R8527">
        <v>4</v>
      </c>
      <c r="S8527" s="10">
        <v>13</v>
      </c>
      <c r="T8527" s="29">
        <v>13</v>
      </c>
      <c r="U8527" s="29">
        <v>5</v>
      </c>
      <c r="V8527" s="29" t="s">
        <v>82</v>
      </c>
      <c r="W8527" s="29">
        <v>480</v>
      </c>
      <c r="X8527" s="29">
        <v>1</v>
      </c>
      <c r="Y8527" t="s">
        <v>603</v>
      </c>
      <c r="Z8527" t="s">
        <v>55</v>
      </c>
      <c r="AA8527" t="s">
        <v>258</v>
      </c>
      <c r="AB8527">
        <v>0</v>
      </c>
      <c r="AC8527" s="29" t="s">
        <v>1527</v>
      </c>
      <c r="AD8527" s="29" t="s">
        <v>1667</v>
      </c>
    </row>
    <row r="8528" spans="1:30" ht="15" customHeight="1" x14ac:dyDescent="0.3">
      <c r="A8528" s="29">
        <v>76</v>
      </c>
      <c r="B8528" s="29" t="s">
        <v>35</v>
      </c>
      <c r="C8528" s="57" t="s">
        <v>1380</v>
      </c>
      <c r="D8528" s="1" t="s">
        <v>505</v>
      </c>
      <c r="E8528">
        <v>2008</v>
      </c>
      <c r="F8528" s="1" t="s">
        <v>96</v>
      </c>
      <c r="G8528" s="1" t="s">
        <v>96</v>
      </c>
      <c r="H8528" s="42" t="s">
        <v>1381</v>
      </c>
      <c r="I8528" s="2">
        <v>-3.2077778000000001</v>
      </c>
      <c r="J8528" s="2">
        <v>-43.4033333333333</v>
      </c>
      <c r="K8528" s="5">
        <v>40000</v>
      </c>
      <c r="L8528" s="1" t="s">
        <v>120</v>
      </c>
      <c r="M8528" s="57" t="s">
        <v>1382</v>
      </c>
      <c r="N8528" s="41" t="s">
        <v>1383</v>
      </c>
      <c r="O8528">
        <v>2001</v>
      </c>
      <c r="P8528">
        <v>4</v>
      </c>
      <c r="Q8528">
        <v>2002</v>
      </c>
      <c r="R8528">
        <v>4</v>
      </c>
      <c r="S8528" s="10">
        <v>13</v>
      </c>
      <c r="T8528" s="29">
        <v>13</v>
      </c>
      <c r="U8528" s="29">
        <v>5</v>
      </c>
      <c r="V8528" s="29" t="s">
        <v>82</v>
      </c>
      <c r="W8528" s="29">
        <v>480</v>
      </c>
      <c r="X8528" s="29">
        <v>1</v>
      </c>
      <c r="Y8528" t="s">
        <v>603</v>
      </c>
      <c r="Z8528" t="s">
        <v>55</v>
      </c>
      <c r="AA8528" t="s">
        <v>503</v>
      </c>
      <c r="AB8528">
        <v>0</v>
      </c>
      <c r="AC8528" s="29" t="s">
        <v>1527</v>
      </c>
      <c r="AD8528" s="29" t="s">
        <v>1667</v>
      </c>
    </row>
    <row r="8529" spans="1:30" ht="15" customHeight="1" x14ac:dyDescent="0.3">
      <c r="A8529" s="29">
        <v>76</v>
      </c>
      <c r="B8529" s="29" t="s">
        <v>35</v>
      </c>
      <c r="C8529" s="57" t="s">
        <v>1380</v>
      </c>
      <c r="D8529" s="1" t="s">
        <v>505</v>
      </c>
      <c r="E8529">
        <v>2008</v>
      </c>
      <c r="F8529" s="1" t="s">
        <v>96</v>
      </c>
      <c r="G8529" s="1" t="s">
        <v>96</v>
      </c>
      <c r="H8529" s="42" t="s">
        <v>1381</v>
      </c>
      <c r="I8529" s="2">
        <v>-3.2077778000000001</v>
      </c>
      <c r="J8529" s="2">
        <v>-43.4033333333333</v>
      </c>
      <c r="K8529" s="5">
        <v>40000</v>
      </c>
      <c r="L8529" s="1" t="s">
        <v>120</v>
      </c>
      <c r="M8529" s="57" t="s">
        <v>1382</v>
      </c>
      <c r="N8529" s="41" t="s">
        <v>1383</v>
      </c>
      <c r="O8529">
        <v>2001</v>
      </c>
      <c r="P8529">
        <v>4</v>
      </c>
      <c r="Q8529">
        <v>2002</v>
      </c>
      <c r="R8529">
        <v>4</v>
      </c>
      <c r="S8529" s="10">
        <v>13</v>
      </c>
      <c r="T8529" s="29">
        <v>13</v>
      </c>
      <c r="U8529" s="29">
        <v>5</v>
      </c>
      <c r="V8529" s="29" t="s">
        <v>82</v>
      </c>
      <c r="W8529" s="29">
        <v>480</v>
      </c>
      <c r="X8529" s="29">
        <v>1</v>
      </c>
      <c r="Y8529" t="s">
        <v>603</v>
      </c>
      <c r="Z8529" t="s">
        <v>55</v>
      </c>
      <c r="AA8529" t="s">
        <v>876</v>
      </c>
      <c r="AB8529">
        <v>0</v>
      </c>
      <c r="AC8529" s="29" t="s">
        <v>1527</v>
      </c>
      <c r="AD8529" s="29" t="s">
        <v>1667</v>
      </c>
    </row>
    <row r="8530" spans="1:30" ht="15" customHeight="1" x14ac:dyDescent="0.3">
      <c r="A8530" s="29">
        <v>76</v>
      </c>
      <c r="B8530" s="29" t="s">
        <v>35</v>
      </c>
      <c r="C8530" s="57" t="s">
        <v>1380</v>
      </c>
      <c r="D8530" s="1" t="s">
        <v>505</v>
      </c>
      <c r="E8530">
        <v>2008</v>
      </c>
      <c r="F8530" s="1" t="s">
        <v>96</v>
      </c>
      <c r="G8530" s="1" t="s">
        <v>96</v>
      </c>
      <c r="H8530" s="42" t="s">
        <v>1381</v>
      </c>
      <c r="I8530" s="2">
        <v>-3.2077778000000001</v>
      </c>
      <c r="J8530" s="2">
        <v>-43.4033333333333</v>
      </c>
      <c r="K8530" s="5">
        <v>40000</v>
      </c>
      <c r="L8530" s="1" t="s">
        <v>120</v>
      </c>
      <c r="M8530" s="57" t="s">
        <v>1382</v>
      </c>
      <c r="N8530" s="41" t="s">
        <v>1383</v>
      </c>
      <c r="O8530">
        <v>2001</v>
      </c>
      <c r="P8530">
        <v>4</v>
      </c>
      <c r="Q8530">
        <v>2002</v>
      </c>
      <c r="R8530">
        <v>4</v>
      </c>
      <c r="S8530" s="10">
        <v>13</v>
      </c>
      <c r="T8530" s="29">
        <v>13</v>
      </c>
      <c r="U8530" s="29">
        <v>5</v>
      </c>
      <c r="V8530" s="29" t="s">
        <v>82</v>
      </c>
      <c r="W8530" s="29">
        <v>480</v>
      </c>
      <c r="X8530" s="29">
        <v>1</v>
      </c>
      <c r="Y8530" t="s">
        <v>1403</v>
      </c>
      <c r="Z8530" t="s">
        <v>49</v>
      </c>
      <c r="AA8530" t="s">
        <v>476</v>
      </c>
      <c r="AB8530">
        <v>0</v>
      </c>
      <c r="AC8530" s="29" t="s">
        <v>1527</v>
      </c>
      <c r="AD8530" s="29" t="s">
        <v>1667</v>
      </c>
    </row>
    <row r="8531" spans="1:30" ht="15" customHeight="1" x14ac:dyDescent="0.3">
      <c r="A8531" s="29">
        <v>76</v>
      </c>
      <c r="B8531" s="29" t="s">
        <v>35</v>
      </c>
      <c r="C8531" s="57" t="s">
        <v>1380</v>
      </c>
      <c r="D8531" s="1" t="s">
        <v>505</v>
      </c>
      <c r="E8531">
        <v>2008</v>
      </c>
      <c r="F8531" s="1" t="s">
        <v>96</v>
      </c>
      <c r="G8531" s="1" t="s">
        <v>96</v>
      </c>
      <c r="H8531" s="42" t="s">
        <v>1381</v>
      </c>
      <c r="I8531" s="2">
        <v>-3.2077778000000001</v>
      </c>
      <c r="J8531" s="2">
        <v>-43.4033333333333</v>
      </c>
      <c r="K8531" s="5">
        <v>40000</v>
      </c>
      <c r="L8531" s="1" t="s">
        <v>120</v>
      </c>
      <c r="M8531" s="57" t="s">
        <v>1382</v>
      </c>
      <c r="N8531" s="41" t="s">
        <v>1383</v>
      </c>
      <c r="O8531">
        <v>2001</v>
      </c>
      <c r="P8531">
        <v>4</v>
      </c>
      <c r="Q8531">
        <v>2002</v>
      </c>
      <c r="R8531">
        <v>4</v>
      </c>
      <c r="S8531" s="10">
        <v>13</v>
      </c>
      <c r="T8531" s="29">
        <v>13</v>
      </c>
      <c r="U8531" s="29">
        <v>5</v>
      </c>
      <c r="V8531" s="29" t="s">
        <v>82</v>
      </c>
      <c r="W8531" s="29">
        <v>480</v>
      </c>
      <c r="X8531" s="29">
        <v>1</v>
      </c>
      <c r="Y8531" t="s">
        <v>1403</v>
      </c>
      <c r="Z8531" t="s">
        <v>49</v>
      </c>
      <c r="AA8531" t="s">
        <v>1068</v>
      </c>
      <c r="AB8531">
        <v>0</v>
      </c>
      <c r="AC8531" s="29" t="s">
        <v>1527</v>
      </c>
      <c r="AD8531" s="29" t="s">
        <v>1667</v>
      </c>
    </row>
    <row r="8532" spans="1:30" ht="15" customHeight="1" x14ac:dyDescent="0.3">
      <c r="A8532" s="29">
        <v>76</v>
      </c>
      <c r="B8532" s="29" t="s">
        <v>35</v>
      </c>
      <c r="C8532" s="57" t="s">
        <v>1380</v>
      </c>
      <c r="D8532" s="1" t="s">
        <v>505</v>
      </c>
      <c r="E8532">
        <v>2008</v>
      </c>
      <c r="F8532" s="1" t="s">
        <v>96</v>
      </c>
      <c r="G8532" s="1" t="s">
        <v>96</v>
      </c>
      <c r="H8532" s="42" t="s">
        <v>1381</v>
      </c>
      <c r="I8532" s="2">
        <v>-3.2077778000000001</v>
      </c>
      <c r="J8532" s="2">
        <v>-43.4033333333333</v>
      </c>
      <c r="K8532" s="5">
        <v>40000</v>
      </c>
      <c r="L8532" s="1" t="s">
        <v>120</v>
      </c>
      <c r="M8532" s="57" t="s">
        <v>1382</v>
      </c>
      <c r="N8532" s="41" t="s">
        <v>1383</v>
      </c>
      <c r="O8532">
        <v>2001</v>
      </c>
      <c r="P8532">
        <v>4</v>
      </c>
      <c r="Q8532">
        <v>2002</v>
      </c>
      <c r="R8532">
        <v>4</v>
      </c>
      <c r="S8532" s="10">
        <v>13</v>
      </c>
      <c r="T8532" s="29">
        <v>13</v>
      </c>
      <c r="U8532" s="29">
        <v>5</v>
      </c>
      <c r="V8532" s="29" t="s">
        <v>82</v>
      </c>
      <c r="W8532" s="29">
        <v>480</v>
      </c>
      <c r="X8532" s="29">
        <v>1</v>
      </c>
      <c r="Y8532" t="s">
        <v>1403</v>
      </c>
      <c r="Z8532" t="s">
        <v>83</v>
      </c>
      <c r="AA8532" t="s">
        <v>87</v>
      </c>
      <c r="AB8532">
        <v>0</v>
      </c>
      <c r="AC8532" s="29" t="s">
        <v>1527</v>
      </c>
      <c r="AD8532" s="29" t="s">
        <v>1667</v>
      </c>
    </row>
    <row r="8533" spans="1:30" ht="15" customHeight="1" x14ac:dyDescent="0.3">
      <c r="A8533" s="29">
        <v>76</v>
      </c>
      <c r="B8533" s="29" t="s">
        <v>35</v>
      </c>
      <c r="C8533" s="57" t="s">
        <v>1380</v>
      </c>
      <c r="D8533" s="1" t="s">
        <v>505</v>
      </c>
      <c r="E8533">
        <v>2008</v>
      </c>
      <c r="F8533" s="1" t="s">
        <v>96</v>
      </c>
      <c r="G8533" s="1" t="s">
        <v>96</v>
      </c>
      <c r="H8533" s="42" t="s">
        <v>1381</v>
      </c>
      <c r="I8533" s="2">
        <v>-3.2077778000000001</v>
      </c>
      <c r="J8533" s="2">
        <v>-43.4033333333333</v>
      </c>
      <c r="K8533" s="5">
        <v>40000</v>
      </c>
      <c r="L8533" s="1" t="s">
        <v>120</v>
      </c>
      <c r="M8533" s="57" t="s">
        <v>1382</v>
      </c>
      <c r="N8533" s="41" t="s">
        <v>1383</v>
      </c>
      <c r="O8533">
        <v>2001</v>
      </c>
      <c r="P8533">
        <v>4</v>
      </c>
      <c r="Q8533">
        <v>2002</v>
      </c>
      <c r="R8533">
        <v>4</v>
      </c>
      <c r="S8533" s="10">
        <v>13</v>
      </c>
      <c r="T8533" s="29">
        <v>13</v>
      </c>
      <c r="U8533" s="29">
        <v>5</v>
      </c>
      <c r="V8533" s="29" t="s">
        <v>82</v>
      </c>
      <c r="W8533" s="29">
        <v>480</v>
      </c>
      <c r="X8533" s="29">
        <v>1</v>
      </c>
      <c r="Y8533" t="s">
        <v>1403</v>
      </c>
      <c r="Z8533" t="s">
        <v>83</v>
      </c>
      <c r="AA8533" t="s">
        <v>84</v>
      </c>
      <c r="AB8533">
        <v>1</v>
      </c>
      <c r="AC8533" s="29" t="s">
        <v>1527</v>
      </c>
      <c r="AD8533" s="29" t="s">
        <v>1667</v>
      </c>
    </row>
    <row r="8534" spans="1:30" ht="15" customHeight="1" x14ac:dyDescent="0.3">
      <c r="A8534" s="29">
        <v>76</v>
      </c>
      <c r="B8534" s="29" t="s">
        <v>35</v>
      </c>
      <c r="C8534" s="57" t="s">
        <v>1380</v>
      </c>
      <c r="D8534" s="1" t="s">
        <v>505</v>
      </c>
      <c r="E8534">
        <v>2008</v>
      </c>
      <c r="F8534" s="1" t="s">
        <v>96</v>
      </c>
      <c r="G8534" s="1" t="s">
        <v>96</v>
      </c>
      <c r="H8534" s="42" t="s">
        <v>1381</v>
      </c>
      <c r="I8534" s="2">
        <v>-3.2077778000000001</v>
      </c>
      <c r="J8534" s="2">
        <v>-43.4033333333333</v>
      </c>
      <c r="K8534" s="5">
        <v>40000</v>
      </c>
      <c r="L8534" s="1" t="s">
        <v>120</v>
      </c>
      <c r="M8534" s="57" t="s">
        <v>1382</v>
      </c>
      <c r="N8534" s="41" t="s">
        <v>1383</v>
      </c>
      <c r="O8534">
        <v>2001</v>
      </c>
      <c r="P8534">
        <v>4</v>
      </c>
      <c r="Q8534">
        <v>2002</v>
      </c>
      <c r="R8534">
        <v>4</v>
      </c>
      <c r="S8534" s="10">
        <v>13</v>
      </c>
      <c r="T8534" s="29">
        <v>13</v>
      </c>
      <c r="U8534" s="29">
        <v>5</v>
      </c>
      <c r="V8534" s="29" t="s">
        <v>82</v>
      </c>
      <c r="W8534" s="29">
        <v>480</v>
      </c>
      <c r="X8534" s="29">
        <v>1</v>
      </c>
      <c r="Y8534" t="s">
        <v>1403</v>
      </c>
      <c r="Z8534" t="s">
        <v>55</v>
      </c>
      <c r="AA8534" t="s">
        <v>56</v>
      </c>
      <c r="AB8534">
        <v>0</v>
      </c>
      <c r="AC8534" s="29" t="s">
        <v>1527</v>
      </c>
      <c r="AD8534" s="29" t="s">
        <v>1667</v>
      </c>
    </row>
    <row r="8535" spans="1:30" ht="15" customHeight="1" x14ac:dyDescent="0.3">
      <c r="A8535" s="29">
        <v>76</v>
      </c>
      <c r="B8535" s="29" t="s">
        <v>35</v>
      </c>
      <c r="C8535" s="57" t="s">
        <v>1380</v>
      </c>
      <c r="D8535" s="1" t="s">
        <v>505</v>
      </c>
      <c r="E8535">
        <v>2008</v>
      </c>
      <c r="F8535" s="1" t="s">
        <v>96</v>
      </c>
      <c r="G8535" s="1" t="s">
        <v>96</v>
      </c>
      <c r="H8535" s="42" t="s">
        <v>1381</v>
      </c>
      <c r="I8535" s="2">
        <v>-3.2077778000000001</v>
      </c>
      <c r="J8535" s="2">
        <v>-43.4033333333333</v>
      </c>
      <c r="K8535" s="5">
        <v>40000</v>
      </c>
      <c r="L8535" s="1" t="s">
        <v>120</v>
      </c>
      <c r="M8535" s="57" t="s">
        <v>1382</v>
      </c>
      <c r="N8535" s="41" t="s">
        <v>1383</v>
      </c>
      <c r="O8535">
        <v>2001</v>
      </c>
      <c r="P8535">
        <v>4</v>
      </c>
      <c r="Q8535">
        <v>2002</v>
      </c>
      <c r="R8535">
        <v>4</v>
      </c>
      <c r="S8535" s="10">
        <v>13</v>
      </c>
      <c r="T8535" s="29">
        <v>13</v>
      </c>
      <c r="U8535" s="29">
        <v>5</v>
      </c>
      <c r="V8535" s="29" t="s">
        <v>82</v>
      </c>
      <c r="W8535" s="29">
        <v>480</v>
      </c>
      <c r="X8535" s="29">
        <v>1</v>
      </c>
      <c r="Y8535" t="s">
        <v>1403</v>
      </c>
      <c r="Z8535" t="s">
        <v>55</v>
      </c>
      <c r="AA8535" t="s">
        <v>113</v>
      </c>
      <c r="AB8535">
        <v>0</v>
      </c>
      <c r="AC8535" s="29" t="s">
        <v>1527</v>
      </c>
      <c r="AD8535" s="29" t="s">
        <v>1667</v>
      </c>
    </row>
    <row r="8536" spans="1:30" ht="15" customHeight="1" x14ac:dyDescent="0.3">
      <c r="A8536" s="29">
        <v>76</v>
      </c>
      <c r="B8536" s="29" t="s">
        <v>35</v>
      </c>
      <c r="C8536" s="57" t="s">
        <v>1380</v>
      </c>
      <c r="D8536" s="1" t="s">
        <v>505</v>
      </c>
      <c r="E8536">
        <v>2008</v>
      </c>
      <c r="F8536" s="1" t="s">
        <v>96</v>
      </c>
      <c r="G8536" s="1" t="s">
        <v>96</v>
      </c>
      <c r="H8536" s="42" t="s">
        <v>1381</v>
      </c>
      <c r="I8536" s="2">
        <v>-3.2077778000000001</v>
      </c>
      <c r="J8536" s="2">
        <v>-43.4033333333333</v>
      </c>
      <c r="K8536" s="5">
        <v>40000</v>
      </c>
      <c r="L8536" s="1" t="s">
        <v>120</v>
      </c>
      <c r="M8536" s="57" t="s">
        <v>1382</v>
      </c>
      <c r="N8536" s="41" t="s">
        <v>1383</v>
      </c>
      <c r="O8536">
        <v>2001</v>
      </c>
      <c r="P8536">
        <v>4</v>
      </c>
      <c r="Q8536">
        <v>2002</v>
      </c>
      <c r="R8536">
        <v>4</v>
      </c>
      <c r="S8536" s="10">
        <v>13</v>
      </c>
      <c r="T8536" s="29">
        <v>13</v>
      </c>
      <c r="U8536" s="29">
        <v>5</v>
      </c>
      <c r="V8536" s="29" t="s">
        <v>82</v>
      </c>
      <c r="W8536" s="29">
        <v>480</v>
      </c>
      <c r="X8536" s="29">
        <v>1</v>
      </c>
      <c r="Y8536" t="s">
        <v>1403</v>
      </c>
      <c r="Z8536" t="s">
        <v>55</v>
      </c>
      <c r="AA8536" t="s">
        <v>524</v>
      </c>
      <c r="AB8536">
        <v>0</v>
      </c>
      <c r="AC8536" s="29" t="s">
        <v>1527</v>
      </c>
      <c r="AD8536" s="29" t="s">
        <v>1667</v>
      </c>
    </row>
    <row r="8537" spans="1:30" ht="15" customHeight="1" x14ac:dyDescent="0.3">
      <c r="A8537" s="29">
        <v>76</v>
      </c>
      <c r="B8537" s="29" t="s">
        <v>35</v>
      </c>
      <c r="C8537" s="57" t="s">
        <v>1380</v>
      </c>
      <c r="D8537" s="1" t="s">
        <v>505</v>
      </c>
      <c r="E8537">
        <v>2008</v>
      </c>
      <c r="F8537" s="1" t="s">
        <v>96</v>
      </c>
      <c r="G8537" s="1" t="s">
        <v>96</v>
      </c>
      <c r="H8537" s="42" t="s">
        <v>1381</v>
      </c>
      <c r="I8537" s="2">
        <v>-3.2077778000000001</v>
      </c>
      <c r="J8537" s="2">
        <v>-43.4033333333333</v>
      </c>
      <c r="K8537" s="5">
        <v>40000</v>
      </c>
      <c r="L8537" s="1" t="s">
        <v>120</v>
      </c>
      <c r="M8537" s="57" t="s">
        <v>1382</v>
      </c>
      <c r="N8537" s="41" t="s">
        <v>1383</v>
      </c>
      <c r="O8537">
        <v>2001</v>
      </c>
      <c r="P8537">
        <v>4</v>
      </c>
      <c r="Q8537">
        <v>2002</v>
      </c>
      <c r="R8537">
        <v>4</v>
      </c>
      <c r="S8537" s="10">
        <v>13</v>
      </c>
      <c r="T8537" s="29">
        <v>13</v>
      </c>
      <c r="U8537" s="29">
        <v>5</v>
      </c>
      <c r="V8537" s="29" t="s">
        <v>82</v>
      </c>
      <c r="W8537" s="29">
        <v>480</v>
      </c>
      <c r="X8537" s="29">
        <v>1</v>
      </c>
      <c r="Y8537" t="s">
        <v>1403</v>
      </c>
      <c r="Z8537" t="s">
        <v>55</v>
      </c>
      <c r="AA8537" t="s">
        <v>258</v>
      </c>
      <c r="AB8537">
        <v>0</v>
      </c>
      <c r="AC8537" s="29" t="s">
        <v>1527</v>
      </c>
      <c r="AD8537" s="29" t="s">
        <v>1667</v>
      </c>
    </row>
    <row r="8538" spans="1:30" ht="15" customHeight="1" x14ac:dyDescent="0.3">
      <c r="A8538" s="29">
        <v>76</v>
      </c>
      <c r="B8538" s="29" t="s">
        <v>35</v>
      </c>
      <c r="C8538" s="57" t="s">
        <v>1380</v>
      </c>
      <c r="D8538" s="1" t="s">
        <v>505</v>
      </c>
      <c r="E8538">
        <v>2008</v>
      </c>
      <c r="F8538" s="1" t="s">
        <v>96</v>
      </c>
      <c r="G8538" s="1" t="s">
        <v>96</v>
      </c>
      <c r="H8538" s="42" t="s">
        <v>1381</v>
      </c>
      <c r="I8538" s="2">
        <v>-3.2077778000000001</v>
      </c>
      <c r="J8538" s="2">
        <v>-43.4033333333333</v>
      </c>
      <c r="K8538" s="5">
        <v>40000</v>
      </c>
      <c r="L8538" s="1" t="s">
        <v>120</v>
      </c>
      <c r="M8538" s="57" t="s">
        <v>1382</v>
      </c>
      <c r="N8538" s="41" t="s">
        <v>1383</v>
      </c>
      <c r="O8538">
        <v>2001</v>
      </c>
      <c r="P8538">
        <v>4</v>
      </c>
      <c r="Q8538">
        <v>2002</v>
      </c>
      <c r="R8538">
        <v>4</v>
      </c>
      <c r="S8538" s="10">
        <v>13</v>
      </c>
      <c r="T8538" s="29">
        <v>13</v>
      </c>
      <c r="U8538" s="29">
        <v>5</v>
      </c>
      <c r="V8538" s="29" t="s">
        <v>82</v>
      </c>
      <c r="W8538" s="29">
        <v>480</v>
      </c>
      <c r="X8538" s="29">
        <v>1</v>
      </c>
      <c r="Y8538" t="s">
        <v>1403</v>
      </c>
      <c r="Z8538" t="s">
        <v>55</v>
      </c>
      <c r="AA8538" t="s">
        <v>503</v>
      </c>
      <c r="AB8538">
        <v>0</v>
      </c>
      <c r="AC8538" s="29" t="s">
        <v>1527</v>
      </c>
      <c r="AD8538" s="29" t="s">
        <v>1667</v>
      </c>
    </row>
    <row r="8539" spans="1:30" ht="15" customHeight="1" x14ac:dyDescent="0.3">
      <c r="A8539" s="29">
        <v>76</v>
      </c>
      <c r="B8539" s="29" t="s">
        <v>35</v>
      </c>
      <c r="C8539" s="57" t="s">
        <v>1380</v>
      </c>
      <c r="D8539" s="1" t="s">
        <v>505</v>
      </c>
      <c r="E8539">
        <v>2008</v>
      </c>
      <c r="F8539" s="1" t="s">
        <v>96</v>
      </c>
      <c r="G8539" s="1" t="s">
        <v>96</v>
      </c>
      <c r="H8539" s="42" t="s">
        <v>1381</v>
      </c>
      <c r="I8539" s="2">
        <v>-3.2077778000000001</v>
      </c>
      <c r="J8539" s="2">
        <v>-43.4033333333333</v>
      </c>
      <c r="K8539" s="5">
        <v>40000</v>
      </c>
      <c r="L8539" s="1" t="s">
        <v>120</v>
      </c>
      <c r="M8539" s="57" t="s">
        <v>1382</v>
      </c>
      <c r="N8539" s="41" t="s">
        <v>1383</v>
      </c>
      <c r="O8539">
        <v>2001</v>
      </c>
      <c r="P8539">
        <v>4</v>
      </c>
      <c r="Q8539">
        <v>2002</v>
      </c>
      <c r="R8539">
        <v>4</v>
      </c>
      <c r="S8539" s="10">
        <v>13</v>
      </c>
      <c r="T8539" s="29">
        <v>13</v>
      </c>
      <c r="U8539" s="29">
        <v>5</v>
      </c>
      <c r="V8539" s="29" t="s">
        <v>82</v>
      </c>
      <c r="W8539" s="29">
        <v>480</v>
      </c>
      <c r="X8539" s="29">
        <v>1</v>
      </c>
      <c r="Y8539" t="s">
        <v>1403</v>
      </c>
      <c r="Z8539" t="s">
        <v>55</v>
      </c>
      <c r="AA8539" t="s">
        <v>876</v>
      </c>
      <c r="AB8539">
        <v>0</v>
      </c>
      <c r="AC8539" s="29" t="s">
        <v>1527</v>
      </c>
      <c r="AD8539" s="29" t="s">
        <v>1667</v>
      </c>
    </row>
    <row r="8540" spans="1:30" ht="15" customHeight="1" x14ac:dyDescent="0.3">
      <c r="A8540" s="29">
        <v>77</v>
      </c>
      <c r="B8540" s="29" t="s">
        <v>35</v>
      </c>
      <c r="C8540" s="57" t="s">
        <v>1384</v>
      </c>
      <c r="D8540" s="34" t="s">
        <v>1288</v>
      </c>
      <c r="E8540">
        <v>2015</v>
      </c>
      <c r="F8540" s="58" t="s">
        <v>1385</v>
      </c>
      <c r="G8540" s="1" t="s">
        <v>1386</v>
      </c>
      <c r="H8540" s="42" t="s">
        <v>1387</v>
      </c>
      <c r="I8540" s="59">
        <v>-26.2161667963138</v>
      </c>
      <c r="J8540" s="59">
        <v>-48.701188783826602</v>
      </c>
      <c r="K8540" s="60" t="s">
        <v>109</v>
      </c>
      <c r="L8540" s="1" t="s">
        <v>67</v>
      </c>
      <c r="M8540" s="57" t="s">
        <v>1388</v>
      </c>
      <c r="N8540" s="41" t="s">
        <v>1389</v>
      </c>
      <c r="O8540">
        <v>2013</v>
      </c>
      <c r="P8540">
        <v>9</v>
      </c>
      <c r="Q8540">
        <v>2015</v>
      </c>
      <c r="R8540">
        <v>4</v>
      </c>
      <c r="S8540" s="10">
        <v>20</v>
      </c>
      <c r="T8540" s="29">
        <v>16</v>
      </c>
      <c r="U8540" s="29">
        <v>10</v>
      </c>
      <c r="V8540" s="41" t="s">
        <v>33</v>
      </c>
      <c r="W8540" s="29">
        <v>420</v>
      </c>
      <c r="X8540" s="29">
        <v>1</v>
      </c>
      <c r="Y8540" s="38" t="s">
        <v>48</v>
      </c>
      <c r="Z8540" s="38" t="s">
        <v>49</v>
      </c>
      <c r="AA8540" s="38" t="s">
        <v>1404</v>
      </c>
      <c r="AB8540">
        <v>0</v>
      </c>
      <c r="AC8540" s="29" t="s">
        <v>1631</v>
      </c>
      <c r="AD8540" s="29" t="s">
        <v>1668</v>
      </c>
    </row>
    <row r="8541" spans="1:30" ht="15" customHeight="1" x14ac:dyDescent="0.3">
      <c r="A8541" s="29">
        <v>77</v>
      </c>
      <c r="B8541" s="29" t="s">
        <v>35</v>
      </c>
      <c r="C8541" s="57" t="s">
        <v>1384</v>
      </c>
      <c r="D8541" s="34" t="s">
        <v>1288</v>
      </c>
      <c r="E8541">
        <v>2015</v>
      </c>
      <c r="F8541" s="58" t="s">
        <v>1385</v>
      </c>
      <c r="G8541" s="1" t="s">
        <v>1386</v>
      </c>
      <c r="H8541" s="42" t="s">
        <v>1387</v>
      </c>
      <c r="I8541" s="59">
        <v>-26.2161667963138</v>
      </c>
      <c r="J8541" s="59">
        <v>-48.701188783826602</v>
      </c>
      <c r="K8541" s="60" t="s">
        <v>109</v>
      </c>
      <c r="L8541" s="1" t="s">
        <v>67</v>
      </c>
      <c r="M8541" s="57" t="s">
        <v>1388</v>
      </c>
      <c r="N8541" s="41" t="s">
        <v>1389</v>
      </c>
      <c r="O8541">
        <v>2013</v>
      </c>
      <c r="P8541">
        <v>9</v>
      </c>
      <c r="Q8541">
        <v>2015</v>
      </c>
      <c r="R8541">
        <v>4</v>
      </c>
      <c r="S8541" s="10">
        <v>20</v>
      </c>
      <c r="T8541" s="29">
        <v>16</v>
      </c>
      <c r="U8541" s="29">
        <v>10</v>
      </c>
      <c r="V8541" s="41" t="s">
        <v>33</v>
      </c>
      <c r="W8541" s="29">
        <v>420</v>
      </c>
      <c r="X8541" s="29">
        <v>1</v>
      </c>
      <c r="Y8541" s="38" t="s">
        <v>48</v>
      </c>
      <c r="Z8541" s="38" t="s">
        <v>49</v>
      </c>
      <c r="AA8541" s="38" t="s">
        <v>1081</v>
      </c>
      <c r="AB8541">
        <v>6</v>
      </c>
      <c r="AC8541" s="29" t="s">
        <v>1631</v>
      </c>
      <c r="AD8541" s="29" t="s">
        <v>1668</v>
      </c>
    </row>
    <row r="8542" spans="1:30" ht="15" customHeight="1" x14ac:dyDescent="0.3">
      <c r="A8542" s="29">
        <v>77</v>
      </c>
      <c r="B8542" s="29" t="s">
        <v>35</v>
      </c>
      <c r="C8542" s="57" t="s">
        <v>1384</v>
      </c>
      <c r="D8542" s="34" t="s">
        <v>1288</v>
      </c>
      <c r="E8542">
        <v>2015</v>
      </c>
      <c r="F8542" s="58" t="s">
        <v>1385</v>
      </c>
      <c r="G8542" s="1" t="s">
        <v>1386</v>
      </c>
      <c r="H8542" s="42" t="s">
        <v>1387</v>
      </c>
      <c r="I8542" s="59">
        <v>-26.2161667963138</v>
      </c>
      <c r="J8542" s="59">
        <v>-48.701188783826602</v>
      </c>
      <c r="K8542" s="60" t="s">
        <v>109</v>
      </c>
      <c r="L8542" s="1" t="s">
        <v>67</v>
      </c>
      <c r="M8542" s="57" t="s">
        <v>1388</v>
      </c>
      <c r="N8542" s="41" t="s">
        <v>1389</v>
      </c>
      <c r="O8542">
        <v>2013</v>
      </c>
      <c r="P8542">
        <v>9</v>
      </c>
      <c r="Q8542">
        <v>2015</v>
      </c>
      <c r="R8542">
        <v>4</v>
      </c>
      <c r="S8542" s="10">
        <v>20</v>
      </c>
      <c r="T8542" s="29">
        <v>16</v>
      </c>
      <c r="U8542" s="29">
        <v>10</v>
      </c>
      <c r="V8542" s="41" t="s">
        <v>33</v>
      </c>
      <c r="W8542" s="29">
        <v>420</v>
      </c>
      <c r="X8542" s="29">
        <v>1</v>
      </c>
      <c r="Y8542" s="38" t="s">
        <v>48</v>
      </c>
      <c r="Z8542" s="38" t="s">
        <v>49</v>
      </c>
      <c r="AA8542" s="38" t="s">
        <v>1068</v>
      </c>
      <c r="AB8542">
        <v>0</v>
      </c>
      <c r="AC8542" s="29" t="s">
        <v>1631</v>
      </c>
      <c r="AD8542" s="29" t="s">
        <v>1668</v>
      </c>
    </row>
    <row r="8543" spans="1:30" ht="15" customHeight="1" x14ac:dyDescent="0.3">
      <c r="A8543" s="29">
        <v>77</v>
      </c>
      <c r="B8543" s="29" t="s">
        <v>35</v>
      </c>
      <c r="C8543" s="57" t="s">
        <v>1384</v>
      </c>
      <c r="D8543" s="34" t="s">
        <v>1288</v>
      </c>
      <c r="E8543">
        <v>2015</v>
      </c>
      <c r="F8543" s="58" t="s">
        <v>1385</v>
      </c>
      <c r="G8543" s="1" t="s">
        <v>1386</v>
      </c>
      <c r="H8543" s="42" t="s">
        <v>1387</v>
      </c>
      <c r="I8543" s="59">
        <v>-26.2161667963138</v>
      </c>
      <c r="J8543" s="59">
        <v>-48.701188783826602</v>
      </c>
      <c r="K8543" s="60" t="s">
        <v>109</v>
      </c>
      <c r="L8543" s="1" t="s">
        <v>67</v>
      </c>
      <c r="M8543" s="57" t="s">
        <v>1388</v>
      </c>
      <c r="N8543" s="41" t="s">
        <v>1389</v>
      </c>
      <c r="O8543">
        <v>2013</v>
      </c>
      <c r="P8543">
        <v>9</v>
      </c>
      <c r="Q8543">
        <v>2015</v>
      </c>
      <c r="R8543">
        <v>4</v>
      </c>
      <c r="S8543" s="10">
        <v>20</v>
      </c>
      <c r="T8543" s="29">
        <v>16</v>
      </c>
      <c r="U8543" s="29">
        <v>10</v>
      </c>
      <c r="V8543" s="41" t="s">
        <v>33</v>
      </c>
      <c r="W8543" s="29">
        <v>420</v>
      </c>
      <c r="X8543" s="29">
        <v>1</v>
      </c>
      <c r="Y8543" s="38" t="s">
        <v>48</v>
      </c>
      <c r="Z8543" s="38" t="s">
        <v>49</v>
      </c>
      <c r="AA8543" s="38" t="s">
        <v>52</v>
      </c>
      <c r="AB8543">
        <v>8</v>
      </c>
      <c r="AC8543" s="29" t="s">
        <v>1631</v>
      </c>
      <c r="AD8543" s="29" t="s">
        <v>1668</v>
      </c>
    </row>
    <row r="8544" spans="1:30" ht="15" customHeight="1" x14ac:dyDescent="0.3">
      <c r="A8544" s="29">
        <v>77</v>
      </c>
      <c r="B8544" s="29" t="s">
        <v>35</v>
      </c>
      <c r="C8544" s="57" t="s">
        <v>1384</v>
      </c>
      <c r="D8544" s="34" t="s">
        <v>1288</v>
      </c>
      <c r="E8544">
        <v>2015</v>
      </c>
      <c r="F8544" s="58" t="s">
        <v>1385</v>
      </c>
      <c r="G8544" s="1" t="s">
        <v>1386</v>
      </c>
      <c r="H8544" s="42" t="s">
        <v>1387</v>
      </c>
      <c r="I8544" s="59">
        <v>-26.2161667963138</v>
      </c>
      <c r="J8544" s="59">
        <v>-48.701188783826602</v>
      </c>
      <c r="K8544" s="60" t="s">
        <v>109</v>
      </c>
      <c r="L8544" s="1" t="s">
        <v>67</v>
      </c>
      <c r="M8544" s="57" t="s">
        <v>1388</v>
      </c>
      <c r="N8544" s="41" t="s">
        <v>1389</v>
      </c>
      <c r="O8544">
        <v>2013</v>
      </c>
      <c r="P8544">
        <v>9</v>
      </c>
      <c r="Q8544">
        <v>2015</v>
      </c>
      <c r="R8544">
        <v>4</v>
      </c>
      <c r="S8544" s="10">
        <v>20</v>
      </c>
      <c r="T8544" s="29">
        <v>16</v>
      </c>
      <c r="U8544" s="29">
        <v>10</v>
      </c>
      <c r="V8544" s="41" t="s">
        <v>33</v>
      </c>
      <c r="W8544" s="29">
        <v>420</v>
      </c>
      <c r="X8544" s="29">
        <v>1</v>
      </c>
      <c r="Y8544" s="38" t="s">
        <v>48</v>
      </c>
      <c r="Z8544" s="38" t="s">
        <v>55</v>
      </c>
      <c r="AA8544" s="38" t="s">
        <v>56</v>
      </c>
      <c r="AB8544">
        <v>0</v>
      </c>
      <c r="AC8544" s="29" t="s">
        <v>1631</v>
      </c>
      <c r="AD8544" s="29" t="s">
        <v>1668</v>
      </c>
    </row>
    <row r="8545" spans="1:30" ht="15" customHeight="1" x14ac:dyDescent="0.3">
      <c r="A8545" s="29">
        <v>77</v>
      </c>
      <c r="B8545" s="29" t="s">
        <v>35</v>
      </c>
      <c r="C8545" s="57" t="s">
        <v>1384</v>
      </c>
      <c r="D8545" s="34" t="s">
        <v>1288</v>
      </c>
      <c r="E8545">
        <v>2015</v>
      </c>
      <c r="F8545" s="58" t="s">
        <v>1385</v>
      </c>
      <c r="G8545" s="1" t="s">
        <v>1386</v>
      </c>
      <c r="H8545" s="42" t="s">
        <v>1387</v>
      </c>
      <c r="I8545" s="59">
        <v>-26.2161667963138</v>
      </c>
      <c r="J8545" s="59">
        <v>-48.701188783826602</v>
      </c>
      <c r="K8545" s="60" t="s">
        <v>109</v>
      </c>
      <c r="L8545" s="1" t="s">
        <v>67</v>
      </c>
      <c r="M8545" s="57" t="s">
        <v>1388</v>
      </c>
      <c r="N8545" s="41" t="s">
        <v>1389</v>
      </c>
      <c r="O8545">
        <v>2013</v>
      </c>
      <c r="P8545">
        <v>9</v>
      </c>
      <c r="Q8545">
        <v>2015</v>
      </c>
      <c r="R8545">
        <v>4</v>
      </c>
      <c r="S8545" s="10">
        <v>20</v>
      </c>
      <c r="T8545" s="29">
        <v>16</v>
      </c>
      <c r="U8545" s="29">
        <v>10</v>
      </c>
      <c r="V8545" s="41" t="s">
        <v>33</v>
      </c>
      <c r="W8545" s="29">
        <v>420</v>
      </c>
      <c r="X8545" s="29">
        <v>1</v>
      </c>
      <c r="Y8545" s="38" t="s">
        <v>48</v>
      </c>
      <c r="Z8545" s="38" t="s">
        <v>55</v>
      </c>
      <c r="AA8545" s="38" t="s">
        <v>876</v>
      </c>
      <c r="AB8545">
        <v>0</v>
      </c>
      <c r="AC8545" s="29" t="s">
        <v>1631</v>
      </c>
      <c r="AD8545" s="29" t="s">
        <v>1668</v>
      </c>
    </row>
    <row r="8546" spans="1:30" ht="15" customHeight="1" x14ac:dyDescent="0.3">
      <c r="A8546" s="29">
        <v>77</v>
      </c>
      <c r="B8546" s="29" t="s">
        <v>35</v>
      </c>
      <c r="C8546" s="57" t="s">
        <v>1384</v>
      </c>
      <c r="D8546" s="34" t="s">
        <v>1288</v>
      </c>
      <c r="E8546">
        <v>2015</v>
      </c>
      <c r="F8546" s="58" t="s">
        <v>1385</v>
      </c>
      <c r="G8546" s="1" t="s">
        <v>1386</v>
      </c>
      <c r="H8546" s="42" t="s">
        <v>1387</v>
      </c>
      <c r="I8546" s="59">
        <v>-26.2161667963138</v>
      </c>
      <c r="J8546" s="59">
        <v>-48.701188783826602</v>
      </c>
      <c r="K8546" s="60" t="s">
        <v>109</v>
      </c>
      <c r="L8546" s="1" t="s">
        <v>67</v>
      </c>
      <c r="M8546" s="57" t="s">
        <v>1388</v>
      </c>
      <c r="N8546" s="41" t="s">
        <v>1389</v>
      </c>
      <c r="O8546">
        <v>2013</v>
      </c>
      <c r="P8546">
        <v>9</v>
      </c>
      <c r="Q8546">
        <v>2015</v>
      </c>
      <c r="R8546">
        <v>4</v>
      </c>
      <c r="S8546" s="10">
        <v>20</v>
      </c>
      <c r="T8546" s="29">
        <v>16</v>
      </c>
      <c r="U8546" s="29">
        <v>10</v>
      </c>
      <c r="V8546" s="41" t="s">
        <v>33</v>
      </c>
      <c r="W8546" s="29">
        <v>420</v>
      </c>
      <c r="X8546" s="29">
        <v>1</v>
      </c>
      <c r="Y8546" s="38" t="s">
        <v>48</v>
      </c>
      <c r="Z8546" s="38" t="s">
        <v>55</v>
      </c>
      <c r="AA8546" s="38" t="s">
        <v>1065</v>
      </c>
      <c r="AB8546">
        <v>33</v>
      </c>
      <c r="AC8546" s="29" t="s">
        <v>1631</v>
      </c>
      <c r="AD8546" s="29" t="s">
        <v>1668</v>
      </c>
    </row>
    <row r="8547" spans="1:30" ht="15" customHeight="1" x14ac:dyDescent="0.3">
      <c r="A8547" s="29">
        <v>77</v>
      </c>
      <c r="B8547" s="29" t="s">
        <v>35</v>
      </c>
      <c r="C8547" s="57" t="s">
        <v>1384</v>
      </c>
      <c r="D8547" s="34" t="s">
        <v>1288</v>
      </c>
      <c r="E8547">
        <v>2015</v>
      </c>
      <c r="F8547" s="58" t="s">
        <v>1385</v>
      </c>
      <c r="G8547" s="1" t="s">
        <v>1386</v>
      </c>
      <c r="H8547" s="42" t="s">
        <v>1387</v>
      </c>
      <c r="I8547" s="59">
        <v>-26.2161667963138</v>
      </c>
      <c r="J8547" s="59">
        <v>-48.701188783826602</v>
      </c>
      <c r="K8547" s="60" t="s">
        <v>109</v>
      </c>
      <c r="L8547" s="1" t="s">
        <v>67</v>
      </c>
      <c r="M8547" s="57" t="s">
        <v>1388</v>
      </c>
      <c r="N8547" s="41" t="s">
        <v>1389</v>
      </c>
      <c r="O8547">
        <v>2013</v>
      </c>
      <c r="P8547">
        <v>9</v>
      </c>
      <c r="Q8547">
        <v>2015</v>
      </c>
      <c r="R8547">
        <v>4</v>
      </c>
      <c r="S8547" s="10">
        <v>20</v>
      </c>
      <c r="T8547" s="29">
        <v>16</v>
      </c>
      <c r="U8547" s="29">
        <v>10</v>
      </c>
      <c r="V8547" s="41" t="s">
        <v>33</v>
      </c>
      <c r="W8547" s="29">
        <v>420</v>
      </c>
      <c r="X8547" s="29">
        <v>1</v>
      </c>
      <c r="Y8547" s="38" t="s">
        <v>48</v>
      </c>
      <c r="Z8547" s="38" t="s">
        <v>55</v>
      </c>
      <c r="AA8547" s="38" t="s">
        <v>1066</v>
      </c>
      <c r="AB8547">
        <v>13</v>
      </c>
      <c r="AC8547" s="29" t="s">
        <v>1631</v>
      </c>
      <c r="AD8547" s="29" t="s">
        <v>1668</v>
      </c>
    </row>
    <row r="8548" spans="1:30" ht="15" customHeight="1" x14ac:dyDescent="0.3">
      <c r="A8548" s="29">
        <v>77</v>
      </c>
      <c r="B8548" s="29" t="s">
        <v>35</v>
      </c>
      <c r="C8548" s="57" t="s">
        <v>1384</v>
      </c>
      <c r="D8548" s="34" t="s">
        <v>1288</v>
      </c>
      <c r="E8548">
        <v>2015</v>
      </c>
      <c r="F8548" s="58" t="s">
        <v>1385</v>
      </c>
      <c r="G8548" s="1" t="s">
        <v>1386</v>
      </c>
      <c r="H8548" s="42" t="s">
        <v>1387</v>
      </c>
      <c r="I8548" s="59">
        <v>-26.2161667963138</v>
      </c>
      <c r="J8548" s="59">
        <v>-48.701188783826602</v>
      </c>
      <c r="K8548" s="60" t="s">
        <v>109</v>
      </c>
      <c r="L8548" s="1" t="s">
        <v>67</v>
      </c>
      <c r="M8548" s="57" t="s">
        <v>1388</v>
      </c>
      <c r="N8548" s="41" t="s">
        <v>1389</v>
      </c>
      <c r="O8548">
        <v>2013</v>
      </c>
      <c r="P8548">
        <v>9</v>
      </c>
      <c r="Q8548">
        <v>2015</v>
      </c>
      <c r="R8548">
        <v>4</v>
      </c>
      <c r="S8548" s="10">
        <v>20</v>
      </c>
      <c r="T8548" s="29">
        <v>16</v>
      </c>
      <c r="U8548" s="29">
        <v>10</v>
      </c>
      <c r="V8548" s="41" t="s">
        <v>33</v>
      </c>
      <c r="W8548" s="29">
        <v>420</v>
      </c>
      <c r="X8548" s="29">
        <v>1</v>
      </c>
      <c r="Y8548" s="38" t="s">
        <v>48</v>
      </c>
      <c r="Z8548" s="38" t="s">
        <v>55</v>
      </c>
      <c r="AA8548" s="38" t="s">
        <v>265</v>
      </c>
      <c r="AB8548">
        <v>18</v>
      </c>
      <c r="AC8548" s="29" t="s">
        <v>1631</v>
      </c>
      <c r="AD8548" s="29" t="s">
        <v>1668</v>
      </c>
    </row>
    <row r="8549" spans="1:30" ht="15" customHeight="1" x14ac:dyDescent="0.3">
      <c r="A8549" s="29">
        <v>77</v>
      </c>
      <c r="B8549" s="29" t="s">
        <v>35</v>
      </c>
      <c r="C8549" s="57" t="s">
        <v>1384</v>
      </c>
      <c r="D8549" s="34" t="s">
        <v>1288</v>
      </c>
      <c r="E8549">
        <v>2015</v>
      </c>
      <c r="F8549" s="58" t="s">
        <v>1385</v>
      </c>
      <c r="G8549" s="1" t="s">
        <v>1386</v>
      </c>
      <c r="H8549" s="42" t="s">
        <v>1387</v>
      </c>
      <c r="I8549" s="59">
        <v>-26.2161667963138</v>
      </c>
      <c r="J8549" s="59">
        <v>-48.701188783826602</v>
      </c>
      <c r="K8549" s="60" t="s">
        <v>109</v>
      </c>
      <c r="L8549" s="1" t="s">
        <v>67</v>
      </c>
      <c r="M8549" s="57" t="s">
        <v>1388</v>
      </c>
      <c r="N8549" s="41" t="s">
        <v>1389</v>
      </c>
      <c r="O8549">
        <v>2013</v>
      </c>
      <c r="P8549">
        <v>9</v>
      </c>
      <c r="Q8549">
        <v>2015</v>
      </c>
      <c r="R8549">
        <v>4</v>
      </c>
      <c r="S8549" s="10">
        <v>20</v>
      </c>
      <c r="T8549" s="29">
        <v>16</v>
      </c>
      <c r="U8549" s="29">
        <v>10</v>
      </c>
      <c r="V8549" s="41" t="s">
        <v>33</v>
      </c>
      <c r="W8549" s="29">
        <v>420</v>
      </c>
      <c r="X8549" s="29">
        <v>1</v>
      </c>
      <c r="Y8549" s="38" t="s">
        <v>48</v>
      </c>
      <c r="Z8549" s="38" t="s">
        <v>83</v>
      </c>
      <c r="AA8549" s="38" t="s">
        <v>84</v>
      </c>
      <c r="AB8549">
        <v>1</v>
      </c>
      <c r="AC8549" s="29" t="s">
        <v>1631</v>
      </c>
      <c r="AD8549" s="29" t="s">
        <v>1668</v>
      </c>
    </row>
    <row r="8550" spans="1:30" ht="15" customHeight="1" x14ac:dyDescent="0.3">
      <c r="A8550" s="29">
        <v>77</v>
      </c>
      <c r="B8550" s="29" t="s">
        <v>35</v>
      </c>
      <c r="C8550" s="57" t="s">
        <v>1384</v>
      </c>
      <c r="D8550" s="34" t="s">
        <v>1288</v>
      </c>
      <c r="E8550">
        <v>2015</v>
      </c>
      <c r="F8550" s="58" t="s">
        <v>1385</v>
      </c>
      <c r="G8550" s="1" t="s">
        <v>1386</v>
      </c>
      <c r="H8550" s="42" t="s">
        <v>1387</v>
      </c>
      <c r="I8550" s="59">
        <v>-26.2161667963138</v>
      </c>
      <c r="J8550" s="59">
        <v>-48.701188783826602</v>
      </c>
      <c r="K8550" s="60" t="s">
        <v>109</v>
      </c>
      <c r="L8550" s="1" t="s">
        <v>67</v>
      </c>
      <c r="M8550" s="57" t="s">
        <v>1388</v>
      </c>
      <c r="N8550" s="41" t="s">
        <v>1389</v>
      </c>
      <c r="O8550">
        <v>2013</v>
      </c>
      <c r="P8550">
        <v>9</v>
      </c>
      <c r="Q8550">
        <v>2015</v>
      </c>
      <c r="R8550">
        <v>4</v>
      </c>
      <c r="S8550" s="10">
        <v>20</v>
      </c>
      <c r="T8550" s="29">
        <v>16</v>
      </c>
      <c r="U8550" s="29">
        <v>10</v>
      </c>
      <c r="V8550" s="41" t="s">
        <v>33</v>
      </c>
      <c r="W8550" s="29">
        <v>420</v>
      </c>
      <c r="X8550" s="29">
        <v>1</v>
      </c>
      <c r="Y8550" s="38" t="s">
        <v>48</v>
      </c>
      <c r="Z8550" s="38" t="s">
        <v>83</v>
      </c>
      <c r="AA8550" s="38" t="s">
        <v>87</v>
      </c>
      <c r="AB8550">
        <v>2</v>
      </c>
      <c r="AC8550" s="29" t="s">
        <v>1631</v>
      </c>
      <c r="AD8550" s="29" t="s">
        <v>1668</v>
      </c>
    </row>
    <row r="8551" spans="1:30" ht="15" customHeight="1" x14ac:dyDescent="0.3">
      <c r="A8551" s="29">
        <v>77</v>
      </c>
      <c r="B8551" s="29" t="s">
        <v>35</v>
      </c>
      <c r="C8551" s="57" t="s">
        <v>1384</v>
      </c>
      <c r="D8551" s="34" t="s">
        <v>1288</v>
      </c>
      <c r="E8551">
        <v>2015</v>
      </c>
      <c r="F8551" s="58" t="s">
        <v>1390</v>
      </c>
      <c r="G8551" s="1" t="s">
        <v>1391</v>
      </c>
      <c r="H8551" s="42" t="s">
        <v>1392</v>
      </c>
      <c r="I8551" s="59">
        <v>-26.260305800000001</v>
      </c>
      <c r="J8551" s="59">
        <v>-48.829019600000002</v>
      </c>
      <c r="K8551" s="61" t="s">
        <v>109</v>
      </c>
      <c r="L8551" s="1" t="s">
        <v>636</v>
      </c>
      <c r="M8551" s="57" t="s">
        <v>1393</v>
      </c>
      <c r="N8551" s="41" t="s">
        <v>1389</v>
      </c>
      <c r="O8551">
        <v>2013</v>
      </c>
      <c r="P8551">
        <v>12</v>
      </c>
      <c r="Q8551">
        <v>2015</v>
      </c>
      <c r="R8551">
        <v>4</v>
      </c>
      <c r="S8551" s="10">
        <v>17</v>
      </c>
      <c r="T8551" s="29">
        <v>13</v>
      </c>
      <c r="U8551" s="29">
        <v>4</v>
      </c>
      <c r="V8551" s="41" t="s">
        <v>33</v>
      </c>
      <c r="W8551" s="29">
        <v>420</v>
      </c>
      <c r="X8551" s="29">
        <v>1</v>
      </c>
      <c r="Y8551" s="38" t="s">
        <v>48</v>
      </c>
      <c r="Z8551" s="38" t="s">
        <v>49</v>
      </c>
      <c r="AA8551" s="38" t="s">
        <v>1404</v>
      </c>
      <c r="AB8551">
        <v>0</v>
      </c>
      <c r="AC8551" t="s">
        <v>1632</v>
      </c>
      <c r="AD8551" t="s">
        <v>1669</v>
      </c>
    </row>
    <row r="8552" spans="1:30" ht="15" customHeight="1" x14ac:dyDescent="0.3">
      <c r="A8552" s="29">
        <v>77</v>
      </c>
      <c r="B8552" s="29" t="s">
        <v>35</v>
      </c>
      <c r="C8552" s="57" t="s">
        <v>1384</v>
      </c>
      <c r="D8552" s="34" t="s">
        <v>1288</v>
      </c>
      <c r="E8552">
        <v>2015</v>
      </c>
      <c r="F8552" s="58" t="s">
        <v>1390</v>
      </c>
      <c r="G8552" s="1" t="s">
        <v>1391</v>
      </c>
      <c r="H8552" s="42" t="s">
        <v>1392</v>
      </c>
      <c r="I8552" s="59">
        <v>-26.260305800000001</v>
      </c>
      <c r="J8552" s="59">
        <v>-48.829019600000002</v>
      </c>
      <c r="K8552" s="61" t="s">
        <v>109</v>
      </c>
      <c r="L8552" s="1" t="s">
        <v>636</v>
      </c>
      <c r="M8552" s="57" t="s">
        <v>1393</v>
      </c>
      <c r="N8552" s="41" t="s">
        <v>1389</v>
      </c>
      <c r="O8552">
        <v>2013</v>
      </c>
      <c r="P8552">
        <v>12</v>
      </c>
      <c r="Q8552">
        <v>2015</v>
      </c>
      <c r="R8552">
        <v>4</v>
      </c>
      <c r="S8552" s="10">
        <v>17</v>
      </c>
      <c r="T8552" s="29">
        <v>13</v>
      </c>
      <c r="U8552" s="29">
        <v>4</v>
      </c>
      <c r="V8552" s="41" t="s">
        <v>33</v>
      </c>
      <c r="W8552" s="29">
        <v>420</v>
      </c>
      <c r="X8552" s="29">
        <v>1</v>
      </c>
      <c r="Y8552" s="38" t="s">
        <v>48</v>
      </c>
      <c r="Z8552" s="38" t="s">
        <v>49</v>
      </c>
      <c r="AA8552" s="38" t="s">
        <v>1081</v>
      </c>
      <c r="AB8552">
        <v>2</v>
      </c>
      <c r="AC8552" t="s">
        <v>1632</v>
      </c>
      <c r="AD8552" t="s">
        <v>1669</v>
      </c>
    </row>
    <row r="8553" spans="1:30" ht="15" customHeight="1" x14ac:dyDescent="0.3">
      <c r="A8553" s="29">
        <v>77</v>
      </c>
      <c r="B8553" s="29" t="s">
        <v>35</v>
      </c>
      <c r="C8553" s="57" t="s">
        <v>1384</v>
      </c>
      <c r="D8553" s="34" t="s">
        <v>1288</v>
      </c>
      <c r="E8553">
        <v>2015</v>
      </c>
      <c r="F8553" s="58" t="s">
        <v>1390</v>
      </c>
      <c r="G8553" s="1" t="s">
        <v>1391</v>
      </c>
      <c r="H8553" s="42" t="s">
        <v>1392</v>
      </c>
      <c r="I8553" s="59">
        <v>-26.260305800000001</v>
      </c>
      <c r="J8553" s="59">
        <v>-48.829019600000002</v>
      </c>
      <c r="K8553" s="61" t="s">
        <v>109</v>
      </c>
      <c r="L8553" s="1" t="s">
        <v>636</v>
      </c>
      <c r="M8553" s="57" t="s">
        <v>1393</v>
      </c>
      <c r="N8553" s="41" t="s">
        <v>1389</v>
      </c>
      <c r="O8553">
        <v>2013</v>
      </c>
      <c r="P8553">
        <v>12</v>
      </c>
      <c r="Q8553">
        <v>2015</v>
      </c>
      <c r="R8553">
        <v>4</v>
      </c>
      <c r="S8553" s="10">
        <v>17</v>
      </c>
      <c r="T8553" s="29">
        <v>13</v>
      </c>
      <c r="U8553" s="29">
        <v>4</v>
      </c>
      <c r="V8553" s="41" t="s">
        <v>33</v>
      </c>
      <c r="W8553" s="29">
        <v>420</v>
      </c>
      <c r="X8553" s="29">
        <v>1</v>
      </c>
      <c r="Y8553" s="38" t="s">
        <v>48</v>
      </c>
      <c r="Z8553" s="38" t="s">
        <v>49</v>
      </c>
      <c r="AA8553" s="38" t="s">
        <v>1068</v>
      </c>
      <c r="AB8553">
        <v>1</v>
      </c>
      <c r="AC8553" t="s">
        <v>1632</v>
      </c>
      <c r="AD8553" t="s">
        <v>1669</v>
      </c>
    </row>
    <row r="8554" spans="1:30" ht="15" customHeight="1" x14ac:dyDescent="0.3">
      <c r="A8554" s="29">
        <v>77</v>
      </c>
      <c r="B8554" s="29" t="s">
        <v>35</v>
      </c>
      <c r="C8554" s="57" t="s">
        <v>1384</v>
      </c>
      <c r="D8554" s="34" t="s">
        <v>1288</v>
      </c>
      <c r="E8554">
        <v>2015</v>
      </c>
      <c r="F8554" s="58" t="s">
        <v>1390</v>
      </c>
      <c r="G8554" s="1" t="s">
        <v>1391</v>
      </c>
      <c r="H8554" s="42" t="s">
        <v>1392</v>
      </c>
      <c r="I8554" s="59">
        <v>-26.260305800000001</v>
      </c>
      <c r="J8554" s="59">
        <v>-48.829019600000002</v>
      </c>
      <c r="K8554" s="61" t="s">
        <v>109</v>
      </c>
      <c r="L8554" s="1" t="s">
        <v>636</v>
      </c>
      <c r="M8554" s="57" t="s">
        <v>1393</v>
      </c>
      <c r="N8554" s="41" t="s">
        <v>1389</v>
      </c>
      <c r="O8554">
        <v>2013</v>
      </c>
      <c r="P8554">
        <v>12</v>
      </c>
      <c r="Q8554">
        <v>2015</v>
      </c>
      <c r="R8554">
        <v>4</v>
      </c>
      <c r="S8554" s="10">
        <v>17</v>
      </c>
      <c r="T8554" s="29">
        <v>13</v>
      </c>
      <c r="U8554" s="29">
        <v>4</v>
      </c>
      <c r="V8554" s="41" t="s">
        <v>33</v>
      </c>
      <c r="W8554" s="29">
        <v>420</v>
      </c>
      <c r="X8554" s="29">
        <v>1</v>
      </c>
      <c r="Y8554" s="38" t="s">
        <v>48</v>
      </c>
      <c r="Z8554" s="38" t="s">
        <v>49</v>
      </c>
      <c r="AA8554" s="38" t="s">
        <v>52</v>
      </c>
      <c r="AB8554">
        <v>218</v>
      </c>
      <c r="AC8554" t="s">
        <v>1632</v>
      </c>
      <c r="AD8554" t="s">
        <v>1669</v>
      </c>
    </row>
    <row r="8555" spans="1:30" ht="15" customHeight="1" x14ac:dyDescent="0.3">
      <c r="A8555" s="29">
        <v>77</v>
      </c>
      <c r="B8555" s="29" t="s">
        <v>35</v>
      </c>
      <c r="C8555" s="57" t="s">
        <v>1384</v>
      </c>
      <c r="D8555" s="34" t="s">
        <v>1288</v>
      </c>
      <c r="E8555">
        <v>2015</v>
      </c>
      <c r="F8555" s="58" t="s">
        <v>1390</v>
      </c>
      <c r="G8555" s="1" t="s">
        <v>1391</v>
      </c>
      <c r="H8555" s="42" t="s">
        <v>1392</v>
      </c>
      <c r="I8555" s="59">
        <v>-26.260305800000001</v>
      </c>
      <c r="J8555" s="59">
        <v>-48.829019600000002</v>
      </c>
      <c r="K8555" s="61" t="s">
        <v>109</v>
      </c>
      <c r="L8555" s="1" t="s">
        <v>636</v>
      </c>
      <c r="M8555" s="57" t="s">
        <v>1393</v>
      </c>
      <c r="N8555" s="41" t="s">
        <v>1389</v>
      </c>
      <c r="O8555">
        <v>2013</v>
      </c>
      <c r="P8555">
        <v>12</v>
      </c>
      <c r="Q8555">
        <v>2015</v>
      </c>
      <c r="R8555">
        <v>4</v>
      </c>
      <c r="S8555" s="10">
        <v>17</v>
      </c>
      <c r="T8555" s="29">
        <v>13</v>
      </c>
      <c r="U8555" s="29">
        <v>4</v>
      </c>
      <c r="V8555" s="41" t="s">
        <v>33</v>
      </c>
      <c r="W8555" s="29">
        <v>420</v>
      </c>
      <c r="X8555" s="29">
        <v>1</v>
      </c>
      <c r="Y8555" s="38" t="s">
        <v>48</v>
      </c>
      <c r="Z8555" s="38" t="s">
        <v>55</v>
      </c>
      <c r="AA8555" s="38" t="s">
        <v>56</v>
      </c>
      <c r="AB8555">
        <v>2</v>
      </c>
      <c r="AC8555" t="s">
        <v>1632</v>
      </c>
      <c r="AD8555" t="s">
        <v>1669</v>
      </c>
    </row>
    <row r="8556" spans="1:30" ht="15" customHeight="1" x14ac:dyDescent="0.3">
      <c r="A8556" s="29">
        <v>77</v>
      </c>
      <c r="B8556" s="29" t="s">
        <v>35</v>
      </c>
      <c r="C8556" s="57" t="s">
        <v>1384</v>
      </c>
      <c r="D8556" s="34" t="s">
        <v>1288</v>
      </c>
      <c r="E8556">
        <v>2015</v>
      </c>
      <c r="F8556" s="58" t="s">
        <v>1390</v>
      </c>
      <c r="G8556" s="1" t="s">
        <v>1391</v>
      </c>
      <c r="H8556" s="42" t="s">
        <v>1392</v>
      </c>
      <c r="I8556" s="59">
        <v>-26.260305800000001</v>
      </c>
      <c r="J8556" s="59">
        <v>-48.829019600000002</v>
      </c>
      <c r="K8556" s="61" t="s">
        <v>109</v>
      </c>
      <c r="L8556" s="1" t="s">
        <v>636</v>
      </c>
      <c r="M8556" s="57" t="s">
        <v>1393</v>
      </c>
      <c r="N8556" s="41" t="s">
        <v>1389</v>
      </c>
      <c r="O8556">
        <v>2013</v>
      </c>
      <c r="P8556">
        <v>12</v>
      </c>
      <c r="Q8556">
        <v>2015</v>
      </c>
      <c r="R8556">
        <v>4</v>
      </c>
      <c r="S8556" s="10">
        <v>17</v>
      </c>
      <c r="T8556" s="29">
        <v>13</v>
      </c>
      <c r="U8556" s="29">
        <v>4</v>
      </c>
      <c r="V8556" s="41" t="s">
        <v>33</v>
      </c>
      <c r="W8556" s="29">
        <v>420</v>
      </c>
      <c r="X8556" s="29">
        <v>1</v>
      </c>
      <c r="Y8556" s="38" t="s">
        <v>48</v>
      </c>
      <c r="Z8556" s="38" t="s">
        <v>55</v>
      </c>
      <c r="AA8556" s="38" t="s">
        <v>876</v>
      </c>
      <c r="AB8556">
        <v>1</v>
      </c>
      <c r="AC8556" t="s">
        <v>1632</v>
      </c>
      <c r="AD8556" t="s">
        <v>1669</v>
      </c>
    </row>
    <row r="8557" spans="1:30" ht="15" customHeight="1" x14ac:dyDescent="0.3">
      <c r="A8557" s="29">
        <v>77</v>
      </c>
      <c r="B8557" s="29" t="s">
        <v>35</v>
      </c>
      <c r="C8557" s="57" t="s">
        <v>1384</v>
      </c>
      <c r="D8557" s="34" t="s">
        <v>1288</v>
      </c>
      <c r="E8557">
        <v>2015</v>
      </c>
      <c r="F8557" s="58" t="s">
        <v>1390</v>
      </c>
      <c r="G8557" s="1" t="s">
        <v>1391</v>
      </c>
      <c r="H8557" s="42" t="s">
        <v>1392</v>
      </c>
      <c r="I8557" s="59">
        <v>-26.260305800000001</v>
      </c>
      <c r="J8557" s="59">
        <v>-48.829019600000002</v>
      </c>
      <c r="K8557" s="61" t="s">
        <v>109</v>
      </c>
      <c r="L8557" s="1" t="s">
        <v>636</v>
      </c>
      <c r="M8557" s="57" t="s">
        <v>1393</v>
      </c>
      <c r="N8557" s="41" t="s">
        <v>1389</v>
      </c>
      <c r="O8557">
        <v>2013</v>
      </c>
      <c r="P8557">
        <v>12</v>
      </c>
      <c r="Q8557">
        <v>2015</v>
      </c>
      <c r="R8557">
        <v>4</v>
      </c>
      <c r="S8557" s="10">
        <v>17</v>
      </c>
      <c r="T8557" s="29">
        <v>13</v>
      </c>
      <c r="U8557" s="29">
        <v>4</v>
      </c>
      <c r="V8557" s="41" t="s">
        <v>33</v>
      </c>
      <c r="W8557" s="29">
        <v>420</v>
      </c>
      <c r="X8557" s="29">
        <v>1</v>
      </c>
      <c r="Y8557" s="38" t="s">
        <v>48</v>
      </c>
      <c r="Z8557" s="38" t="s">
        <v>55</v>
      </c>
      <c r="AA8557" s="38" t="s">
        <v>1065</v>
      </c>
      <c r="AB8557">
        <v>31</v>
      </c>
      <c r="AC8557" t="s">
        <v>1632</v>
      </c>
      <c r="AD8557" t="s">
        <v>1669</v>
      </c>
    </row>
    <row r="8558" spans="1:30" ht="15" customHeight="1" x14ac:dyDescent="0.3">
      <c r="A8558" s="29">
        <v>77</v>
      </c>
      <c r="B8558" s="29" t="s">
        <v>35</v>
      </c>
      <c r="C8558" s="57" t="s">
        <v>1384</v>
      </c>
      <c r="D8558" s="34" t="s">
        <v>1288</v>
      </c>
      <c r="E8558">
        <v>2015</v>
      </c>
      <c r="F8558" s="58" t="s">
        <v>1390</v>
      </c>
      <c r="G8558" s="1" t="s">
        <v>1391</v>
      </c>
      <c r="H8558" s="42" t="s">
        <v>1392</v>
      </c>
      <c r="I8558" s="59">
        <v>-26.260305800000001</v>
      </c>
      <c r="J8558" s="59">
        <v>-48.829019600000002</v>
      </c>
      <c r="K8558" s="61" t="s">
        <v>109</v>
      </c>
      <c r="L8558" s="1" t="s">
        <v>636</v>
      </c>
      <c r="M8558" s="57" t="s">
        <v>1393</v>
      </c>
      <c r="N8558" s="41" t="s">
        <v>1389</v>
      </c>
      <c r="O8558">
        <v>2013</v>
      </c>
      <c r="P8558">
        <v>12</v>
      </c>
      <c r="Q8558">
        <v>2015</v>
      </c>
      <c r="R8558">
        <v>4</v>
      </c>
      <c r="S8558" s="10">
        <v>17</v>
      </c>
      <c r="T8558" s="29">
        <v>13</v>
      </c>
      <c r="U8558" s="29">
        <v>4</v>
      </c>
      <c r="V8558" s="41" t="s">
        <v>33</v>
      </c>
      <c r="W8558" s="29">
        <v>420</v>
      </c>
      <c r="X8558" s="29">
        <v>1</v>
      </c>
      <c r="Y8558" s="38" t="s">
        <v>48</v>
      </c>
      <c r="Z8558" s="38" t="s">
        <v>55</v>
      </c>
      <c r="AA8558" s="38" t="s">
        <v>1066</v>
      </c>
      <c r="AB8558">
        <v>1</v>
      </c>
      <c r="AC8558" t="s">
        <v>1632</v>
      </c>
      <c r="AD8558" t="s">
        <v>1669</v>
      </c>
    </row>
    <row r="8559" spans="1:30" ht="15" customHeight="1" x14ac:dyDescent="0.3">
      <c r="A8559" s="29">
        <v>77</v>
      </c>
      <c r="B8559" s="29" t="s">
        <v>35</v>
      </c>
      <c r="C8559" s="57" t="s">
        <v>1384</v>
      </c>
      <c r="D8559" s="34" t="s">
        <v>1288</v>
      </c>
      <c r="E8559">
        <v>2015</v>
      </c>
      <c r="F8559" s="58" t="s">
        <v>1390</v>
      </c>
      <c r="G8559" s="1" t="s">
        <v>1391</v>
      </c>
      <c r="H8559" s="42" t="s">
        <v>1392</v>
      </c>
      <c r="I8559" s="59">
        <v>-26.260305800000001</v>
      </c>
      <c r="J8559" s="59">
        <v>-48.829019600000002</v>
      </c>
      <c r="K8559" s="61" t="s">
        <v>109</v>
      </c>
      <c r="L8559" s="1" t="s">
        <v>636</v>
      </c>
      <c r="M8559" s="57" t="s">
        <v>1393</v>
      </c>
      <c r="N8559" s="41" t="s">
        <v>1389</v>
      </c>
      <c r="O8559">
        <v>2013</v>
      </c>
      <c r="P8559">
        <v>12</v>
      </c>
      <c r="Q8559">
        <v>2015</v>
      </c>
      <c r="R8559">
        <v>4</v>
      </c>
      <c r="S8559" s="10">
        <v>17</v>
      </c>
      <c r="T8559" s="29">
        <v>13</v>
      </c>
      <c r="U8559" s="29">
        <v>4</v>
      </c>
      <c r="V8559" s="41" t="s">
        <v>33</v>
      </c>
      <c r="W8559" s="29">
        <v>420</v>
      </c>
      <c r="X8559" s="29">
        <v>1</v>
      </c>
      <c r="Y8559" s="38" t="s">
        <v>48</v>
      </c>
      <c r="Z8559" s="38" t="s">
        <v>55</v>
      </c>
      <c r="AA8559" s="38" t="s">
        <v>265</v>
      </c>
      <c r="AB8559">
        <v>10</v>
      </c>
      <c r="AC8559" t="s">
        <v>1632</v>
      </c>
      <c r="AD8559" t="s">
        <v>1669</v>
      </c>
    </row>
    <row r="8560" spans="1:30" ht="15" customHeight="1" x14ac:dyDescent="0.3">
      <c r="A8560" s="29">
        <v>77</v>
      </c>
      <c r="B8560" s="29" t="s">
        <v>35</v>
      </c>
      <c r="C8560" s="57" t="s">
        <v>1384</v>
      </c>
      <c r="D8560" s="34" t="s">
        <v>1288</v>
      </c>
      <c r="E8560">
        <v>2015</v>
      </c>
      <c r="F8560" s="58" t="s">
        <v>1390</v>
      </c>
      <c r="G8560" s="1" t="s">
        <v>1391</v>
      </c>
      <c r="H8560" s="42" t="s">
        <v>1392</v>
      </c>
      <c r="I8560" s="59">
        <v>-26.260305800000001</v>
      </c>
      <c r="J8560" s="59">
        <v>-48.829019600000002</v>
      </c>
      <c r="K8560" s="61" t="s">
        <v>109</v>
      </c>
      <c r="L8560" s="1" t="s">
        <v>636</v>
      </c>
      <c r="M8560" s="57" t="s">
        <v>1393</v>
      </c>
      <c r="N8560" s="41" t="s">
        <v>1389</v>
      </c>
      <c r="O8560">
        <v>2013</v>
      </c>
      <c r="P8560">
        <v>12</v>
      </c>
      <c r="Q8560">
        <v>2015</v>
      </c>
      <c r="R8560">
        <v>4</v>
      </c>
      <c r="S8560" s="10">
        <v>17</v>
      </c>
      <c r="T8560" s="29">
        <v>13</v>
      </c>
      <c r="U8560" s="29">
        <v>4</v>
      </c>
      <c r="V8560" s="41" t="s">
        <v>33</v>
      </c>
      <c r="W8560" s="29">
        <v>420</v>
      </c>
      <c r="X8560" s="29">
        <v>1</v>
      </c>
      <c r="Y8560" s="38" t="s">
        <v>48</v>
      </c>
      <c r="Z8560" s="38" t="s">
        <v>83</v>
      </c>
      <c r="AA8560" s="38" t="s">
        <v>84</v>
      </c>
      <c r="AB8560">
        <v>3</v>
      </c>
      <c r="AC8560" t="s">
        <v>1632</v>
      </c>
      <c r="AD8560" t="s">
        <v>1669</v>
      </c>
    </row>
    <row r="8561" spans="1:30" ht="15" customHeight="1" x14ac:dyDescent="0.3">
      <c r="A8561" s="29">
        <v>77</v>
      </c>
      <c r="B8561" s="29" t="s">
        <v>35</v>
      </c>
      <c r="C8561" s="57" t="s">
        <v>1384</v>
      </c>
      <c r="D8561" s="34" t="s">
        <v>1288</v>
      </c>
      <c r="E8561">
        <v>2015</v>
      </c>
      <c r="F8561" s="58" t="s">
        <v>1390</v>
      </c>
      <c r="G8561" s="1" t="s">
        <v>1391</v>
      </c>
      <c r="H8561" s="42" t="s">
        <v>1392</v>
      </c>
      <c r="I8561" s="59">
        <v>-26.260305800000001</v>
      </c>
      <c r="J8561" s="59">
        <v>-48.829019600000002</v>
      </c>
      <c r="K8561" s="61" t="s">
        <v>109</v>
      </c>
      <c r="L8561" s="1" t="s">
        <v>636</v>
      </c>
      <c r="M8561" s="57" t="s">
        <v>1393</v>
      </c>
      <c r="N8561" s="41" t="s">
        <v>1389</v>
      </c>
      <c r="O8561">
        <v>2013</v>
      </c>
      <c r="P8561">
        <v>12</v>
      </c>
      <c r="Q8561">
        <v>2015</v>
      </c>
      <c r="R8561">
        <v>4</v>
      </c>
      <c r="S8561" s="10">
        <v>17</v>
      </c>
      <c r="T8561" s="29">
        <v>13</v>
      </c>
      <c r="U8561" s="29">
        <v>4</v>
      </c>
      <c r="V8561" s="41" t="s">
        <v>33</v>
      </c>
      <c r="W8561" s="29">
        <v>420</v>
      </c>
      <c r="X8561" s="29">
        <v>1</v>
      </c>
      <c r="Y8561" s="38" t="s">
        <v>48</v>
      </c>
      <c r="Z8561" s="38" t="s">
        <v>83</v>
      </c>
      <c r="AA8561" s="38" t="s">
        <v>87</v>
      </c>
      <c r="AB8561">
        <v>5</v>
      </c>
      <c r="AC8561" t="s">
        <v>1632</v>
      </c>
      <c r="AD8561" t="s">
        <v>1669</v>
      </c>
    </row>
    <row r="8562" spans="1:30" ht="15" customHeight="1" x14ac:dyDescent="0.3">
      <c r="A8562" s="29">
        <v>77</v>
      </c>
      <c r="B8562" s="29" t="s">
        <v>35</v>
      </c>
      <c r="C8562" s="57" t="s">
        <v>1384</v>
      </c>
      <c r="D8562" s="34" t="s">
        <v>1288</v>
      </c>
      <c r="E8562">
        <v>2015</v>
      </c>
      <c r="F8562" s="58" t="s">
        <v>1390</v>
      </c>
      <c r="G8562" s="1" t="s">
        <v>1394</v>
      </c>
      <c r="H8562" s="42" t="s">
        <v>1395</v>
      </c>
      <c r="I8562" s="59">
        <v>-26.292861938392399</v>
      </c>
      <c r="J8562" s="59">
        <v>-48.825973512362701</v>
      </c>
      <c r="K8562" s="61" t="s">
        <v>109</v>
      </c>
      <c r="L8562" s="1" t="s">
        <v>636</v>
      </c>
      <c r="M8562" s="57" t="s">
        <v>1393</v>
      </c>
      <c r="N8562" s="41" t="s">
        <v>1389</v>
      </c>
      <c r="O8562">
        <v>2013</v>
      </c>
      <c r="P8562">
        <v>12</v>
      </c>
      <c r="Q8562">
        <v>2015</v>
      </c>
      <c r="R8562">
        <v>4</v>
      </c>
      <c r="S8562" s="10">
        <v>17</v>
      </c>
      <c r="T8562" s="29">
        <v>13</v>
      </c>
      <c r="U8562" s="29">
        <v>4</v>
      </c>
      <c r="V8562" s="41" t="s">
        <v>33</v>
      </c>
      <c r="W8562" s="29">
        <v>420</v>
      </c>
      <c r="X8562" s="29">
        <v>1</v>
      </c>
      <c r="Y8562" s="38" t="s">
        <v>48</v>
      </c>
      <c r="Z8562" s="38" t="s">
        <v>49</v>
      </c>
      <c r="AA8562" s="38" t="s">
        <v>1404</v>
      </c>
      <c r="AB8562">
        <v>0</v>
      </c>
      <c r="AC8562" t="s">
        <v>1632</v>
      </c>
      <c r="AD8562" t="s">
        <v>1669</v>
      </c>
    </row>
    <row r="8563" spans="1:30" ht="15" customHeight="1" x14ac:dyDescent="0.3">
      <c r="A8563" s="29">
        <v>77</v>
      </c>
      <c r="B8563" s="29" t="s">
        <v>35</v>
      </c>
      <c r="C8563" s="57" t="s">
        <v>1384</v>
      </c>
      <c r="D8563" s="34" t="s">
        <v>1288</v>
      </c>
      <c r="E8563">
        <v>2015</v>
      </c>
      <c r="F8563" s="58" t="s">
        <v>1390</v>
      </c>
      <c r="G8563" s="1" t="s">
        <v>1394</v>
      </c>
      <c r="H8563" s="42" t="s">
        <v>1395</v>
      </c>
      <c r="I8563" s="59">
        <v>-26.292861938392399</v>
      </c>
      <c r="J8563" s="59">
        <v>-48.825973512362701</v>
      </c>
      <c r="K8563" s="61" t="s">
        <v>109</v>
      </c>
      <c r="L8563" s="1" t="s">
        <v>636</v>
      </c>
      <c r="M8563" s="57" t="s">
        <v>1393</v>
      </c>
      <c r="N8563" s="41" t="s">
        <v>1389</v>
      </c>
      <c r="O8563">
        <v>2013</v>
      </c>
      <c r="P8563">
        <v>12</v>
      </c>
      <c r="Q8563">
        <v>2015</v>
      </c>
      <c r="R8563">
        <v>4</v>
      </c>
      <c r="S8563" s="10">
        <v>17</v>
      </c>
      <c r="T8563" s="29">
        <v>13</v>
      </c>
      <c r="U8563" s="29">
        <v>4</v>
      </c>
      <c r="V8563" s="41" t="s">
        <v>33</v>
      </c>
      <c r="W8563" s="29">
        <v>420</v>
      </c>
      <c r="X8563" s="29">
        <v>1</v>
      </c>
      <c r="Y8563" s="38" t="s">
        <v>48</v>
      </c>
      <c r="Z8563" s="38" t="s">
        <v>49</v>
      </c>
      <c r="AA8563" s="38" t="s">
        <v>1081</v>
      </c>
      <c r="AB8563">
        <v>7</v>
      </c>
      <c r="AC8563" t="s">
        <v>1632</v>
      </c>
      <c r="AD8563" t="s">
        <v>1669</v>
      </c>
    </row>
    <row r="8564" spans="1:30" ht="15" customHeight="1" x14ac:dyDescent="0.3">
      <c r="A8564" s="29">
        <v>77</v>
      </c>
      <c r="B8564" s="29" t="s">
        <v>35</v>
      </c>
      <c r="C8564" s="57" t="s">
        <v>1384</v>
      </c>
      <c r="D8564" s="34" t="s">
        <v>1288</v>
      </c>
      <c r="E8564">
        <v>2015</v>
      </c>
      <c r="F8564" s="58" t="s">
        <v>1390</v>
      </c>
      <c r="G8564" s="1" t="s">
        <v>1394</v>
      </c>
      <c r="H8564" s="42" t="s">
        <v>1395</v>
      </c>
      <c r="I8564" s="59">
        <v>-26.292861938392399</v>
      </c>
      <c r="J8564" s="59">
        <v>-48.825973512362701</v>
      </c>
      <c r="K8564" s="61" t="s">
        <v>109</v>
      </c>
      <c r="L8564" s="1" t="s">
        <v>636</v>
      </c>
      <c r="M8564" s="57" t="s">
        <v>1393</v>
      </c>
      <c r="N8564" s="41" t="s">
        <v>1389</v>
      </c>
      <c r="O8564">
        <v>2013</v>
      </c>
      <c r="P8564">
        <v>12</v>
      </c>
      <c r="Q8564">
        <v>2015</v>
      </c>
      <c r="R8564">
        <v>4</v>
      </c>
      <c r="S8564" s="10">
        <v>17</v>
      </c>
      <c r="T8564" s="29">
        <v>13</v>
      </c>
      <c r="U8564" s="29">
        <v>4</v>
      </c>
      <c r="V8564" s="41" t="s">
        <v>33</v>
      </c>
      <c r="W8564" s="29">
        <v>420</v>
      </c>
      <c r="X8564" s="29">
        <v>1</v>
      </c>
      <c r="Y8564" s="38" t="s">
        <v>48</v>
      </c>
      <c r="Z8564" s="38" t="s">
        <v>49</v>
      </c>
      <c r="AA8564" s="38" t="s">
        <v>1068</v>
      </c>
      <c r="AB8564">
        <v>1</v>
      </c>
      <c r="AC8564" t="s">
        <v>1632</v>
      </c>
      <c r="AD8564" t="s">
        <v>1669</v>
      </c>
    </row>
    <row r="8565" spans="1:30" ht="15" customHeight="1" x14ac:dyDescent="0.3">
      <c r="A8565" s="29">
        <v>77</v>
      </c>
      <c r="B8565" s="29" t="s">
        <v>35</v>
      </c>
      <c r="C8565" s="57" t="s">
        <v>1384</v>
      </c>
      <c r="D8565" s="34" t="s">
        <v>1288</v>
      </c>
      <c r="E8565">
        <v>2015</v>
      </c>
      <c r="F8565" s="58" t="s">
        <v>1390</v>
      </c>
      <c r="G8565" s="1" t="s">
        <v>1394</v>
      </c>
      <c r="H8565" s="42" t="s">
        <v>1395</v>
      </c>
      <c r="I8565" s="59">
        <v>-26.292861938392399</v>
      </c>
      <c r="J8565" s="59">
        <v>-48.825973512362701</v>
      </c>
      <c r="K8565" s="61" t="s">
        <v>109</v>
      </c>
      <c r="L8565" s="1" t="s">
        <v>636</v>
      </c>
      <c r="M8565" s="57" t="s">
        <v>1393</v>
      </c>
      <c r="N8565" s="41" t="s">
        <v>1389</v>
      </c>
      <c r="O8565">
        <v>2013</v>
      </c>
      <c r="P8565">
        <v>12</v>
      </c>
      <c r="Q8565">
        <v>2015</v>
      </c>
      <c r="R8565">
        <v>4</v>
      </c>
      <c r="S8565" s="10">
        <v>17</v>
      </c>
      <c r="T8565" s="29">
        <v>13</v>
      </c>
      <c r="U8565" s="29">
        <v>4</v>
      </c>
      <c r="V8565" s="41" t="s">
        <v>33</v>
      </c>
      <c r="W8565" s="29">
        <v>420</v>
      </c>
      <c r="X8565" s="29">
        <v>1</v>
      </c>
      <c r="Y8565" s="38" t="s">
        <v>48</v>
      </c>
      <c r="Z8565" s="38" t="s">
        <v>49</v>
      </c>
      <c r="AA8565" s="38" t="s">
        <v>52</v>
      </c>
      <c r="AB8565">
        <v>209</v>
      </c>
      <c r="AC8565" t="s">
        <v>1632</v>
      </c>
      <c r="AD8565" t="s">
        <v>1669</v>
      </c>
    </row>
    <row r="8566" spans="1:30" ht="15" customHeight="1" x14ac:dyDescent="0.3">
      <c r="A8566" s="29">
        <v>77</v>
      </c>
      <c r="B8566" s="29" t="s">
        <v>35</v>
      </c>
      <c r="C8566" s="57" t="s">
        <v>1384</v>
      </c>
      <c r="D8566" s="34" t="s">
        <v>1288</v>
      </c>
      <c r="E8566">
        <v>2015</v>
      </c>
      <c r="F8566" s="58" t="s">
        <v>1390</v>
      </c>
      <c r="G8566" s="1" t="s">
        <v>1394</v>
      </c>
      <c r="H8566" s="42" t="s">
        <v>1395</v>
      </c>
      <c r="I8566" s="59">
        <v>-26.292861938392399</v>
      </c>
      <c r="J8566" s="59">
        <v>-48.825973512362701</v>
      </c>
      <c r="K8566" s="61" t="s">
        <v>109</v>
      </c>
      <c r="L8566" s="1" t="s">
        <v>636</v>
      </c>
      <c r="M8566" s="57" t="s">
        <v>1393</v>
      </c>
      <c r="N8566" s="41" t="s">
        <v>1389</v>
      </c>
      <c r="O8566">
        <v>2013</v>
      </c>
      <c r="P8566">
        <v>12</v>
      </c>
      <c r="Q8566">
        <v>2015</v>
      </c>
      <c r="R8566">
        <v>4</v>
      </c>
      <c r="S8566" s="10">
        <v>17</v>
      </c>
      <c r="T8566" s="29">
        <v>13</v>
      </c>
      <c r="U8566" s="29">
        <v>4</v>
      </c>
      <c r="V8566" s="41" t="s">
        <v>33</v>
      </c>
      <c r="W8566" s="29">
        <v>420</v>
      </c>
      <c r="X8566" s="29">
        <v>1</v>
      </c>
      <c r="Y8566" s="38" t="s">
        <v>48</v>
      </c>
      <c r="Z8566" s="38" t="s">
        <v>55</v>
      </c>
      <c r="AA8566" s="38" t="s">
        <v>56</v>
      </c>
      <c r="AB8566">
        <v>1</v>
      </c>
      <c r="AC8566" t="s">
        <v>1632</v>
      </c>
      <c r="AD8566" t="s">
        <v>1669</v>
      </c>
    </row>
    <row r="8567" spans="1:30" ht="15" customHeight="1" x14ac:dyDescent="0.3">
      <c r="A8567" s="29">
        <v>77</v>
      </c>
      <c r="B8567" s="29" t="s">
        <v>35</v>
      </c>
      <c r="C8567" s="57" t="s">
        <v>1384</v>
      </c>
      <c r="D8567" s="34" t="s">
        <v>1288</v>
      </c>
      <c r="E8567">
        <v>2015</v>
      </c>
      <c r="F8567" s="58" t="s">
        <v>1390</v>
      </c>
      <c r="G8567" s="1" t="s">
        <v>1394</v>
      </c>
      <c r="H8567" s="42" t="s">
        <v>1395</v>
      </c>
      <c r="I8567" s="59">
        <v>-26.292861938392399</v>
      </c>
      <c r="J8567" s="59">
        <v>-48.825973512362701</v>
      </c>
      <c r="K8567" s="61" t="s">
        <v>109</v>
      </c>
      <c r="L8567" s="1" t="s">
        <v>636</v>
      </c>
      <c r="M8567" s="57" t="s">
        <v>1393</v>
      </c>
      <c r="N8567" s="41" t="s">
        <v>1389</v>
      </c>
      <c r="O8567">
        <v>2013</v>
      </c>
      <c r="P8567">
        <v>12</v>
      </c>
      <c r="Q8567">
        <v>2015</v>
      </c>
      <c r="R8567">
        <v>4</v>
      </c>
      <c r="S8567" s="10">
        <v>17</v>
      </c>
      <c r="T8567" s="29">
        <v>13</v>
      </c>
      <c r="U8567" s="29">
        <v>4</v>
      </c>
      <c r="V8567" s="41" t="s">
        <v>33</v>
      </c>
      <c r="W8567" s="29">
        <v>420</v>
      </c>
      <c r="X8567" s="29">
        <v>1</v>
      </c>
      <c r="Y8567" s="38" t="s">
        <v>48</v>
      </c>
      <c r="Z8567" s="38" t="s">
        <v>55</v>
      </c>
      <c r="AA8567" s="38" t="s">
        <v>876</v>
      </c>
      <c r="AB8567">
        <v>2</v>
      </c>
      <c r="AC8567" t="s">
        <v>1632</v>
      </c>
      <c r="AD8567" t="s">
        <v>1669</v>
      </c>
    </row>
    <row r="8568" spans="1:30" ht="15" customHeight="1" x14ac:dyDescent="0.3">
      <c r="A8568" s="29">
        <v>77</v>
      </c>
      <c r="B8568" s="29" t="s">
        <v>35</v>
      </c>
      <c r="C8568" s="57" t="s">
        <v>1384</v>
      </c>
      <c r="D8568" s="34" t="s">
        <v>1288</v>
      </c>
      <c r="E8568">
        <v>2015</v>
      </c>
      <c r="F8568" s="58" t="s">
        <v>1390</v>
      </c>
      <c r="G8568" s="1" t="s">
        <v>1394</v>
      </c>
      <c r="H8568" s="42" t="s">
        <v>1395</v>
      </c>
      <c r="I8568" s="59">
        <v>-26.292861938392399</v>
      </c>
      <c r="J8568" s="59">
        <v>-48.825973512362701</v>
      </c>
      <c r="K8568" s="61" t="s">
        <v>109</v>
      </c>
      <c r="L8568" s="1" t="s">
        <v>636</v>
      </c>
      <c r="M8568" s="57" t="s">
        <v>1393</v>
      </c>
      <c r="N8568" s="41" t="s">
        <v>1389</v>
      </c>
      <c r="O8568">
        <v>2013</v>
      </c>
      <c r="P8568">
        <v>12</v>
      </c>
      <c r="Q8568">
        <v>2015</v>
      </c>
      <c r="R8568">
        <v>4</v>
      </c>
      <c r="S8568" s="10">
        <v>17</v>
      </c>
      <c r="T8568" s="29">
        <v>13</v>
      </c>
      <c r="U8568" s="29">
        <v>4</v>
      </c>
      <c r="V8568" s="41" t="s">
        <v>33</v>
      </c>
      <c r="W8568" s="29">
        <v>420</v>
      </c>
      <c r="X8568" s="29">
        <v>1</v>
      </c>
      <c r="Y8568" s="38" t="s">
        <v>48</v>
      </c>
      <c r="Z8568" s="38" t="s">
        <v>55</v>
      </c>
      <c r="AA8568" s="38" t="s">
        <v>1065</v>
      </c>
      <c r="AB8568">
        <v>12</v>
      </c>
      <c r="AC8568" t="s">
        <v>1632</v>
      </c>
      <c r="AD8568" t="s">
        <v>1669</v>
      </c>
    </row>
    <row r="8569" spans="1:30" ht="15" customHeight="1" x14ac:dyDescent="0.3">
      <c r="A8569" s="29">
        <v>77</v>
      </c>
      <c r="B8569" s="29" t="s">
        <v>35</v>
      </c>
      <c r="C8569" s="57" t="s">
        <v>1384</v>
      </c>
      <c r="D8569" s="34" t="s">
        <v>1288</v>
      </c>
      <c r="E8569">
        <v>2015</v>
      </c>
      <c r="F8569" s="58" t="s">
        <v>1390</v>
      </c>
      <c r="G8569" s="1" t="s">
        <v>1394</v>
      </c>
      <c r="H8569" s="42" t="s">
        <v>1395</v>
      </c>
      <c r="I8569" s="59">
        <v>-26.292861938392399</v>
      </c>
      <c r="J8569" s="59">
        <v>-48.825973512362701</v>
      </c>
      <c r="K8569" s="61" t="s">
        <v>109</v>
      </c>
      <c r="L8569" s="1" t="s">
        <v>636</v>
      </c>
      <c r="M8569" s="57" t="s">
        <v>1393</v>
      </c>
      <c r="N8569" s="41" t="s">
        <v>1389</v>
      </c>
      <c r="O8569">
        <v>2013</v>
      </c>
      <c r="P8569">
        <v>12</v>
      </c>
      <c r="Q8569">
        <v>2015</v>
      </c>
      <c r="R8569">
        <v>4</v>
      </c>
      <c r="S8569" s="10">
        <v>17</v>
      </c>
      <c r="T8569" s="29">
        <v>13</v>
      </c>
      <c r="U8569" s="29">
        <v>4</v>
      </c>
      <c r="V8569" s="41" t="s">
        <v>33</v>
      </c>
      <c r="W8569" s="29">
        <v>420</v>
      </c>
      <c r="X8569" s="29">
        <v>1</v>
      </c>
      <c r="Y8569" s="38" t="s">
        <v>48</v>
      </c>
      <c r="Z8569" s="38" t="s">
        <v>55</v>
      </c>
      <c r="AA8569" s="38" t="s">
        <v>1066</v>
      </c>
      <c r="AB8569">
        <v>0</v>
      </c>
      <c r="AC8569" t="s">
        <v>1632</v>
      </c>
      <c r="AD8569" t="s">
        <v>1669</v>
      </c>
    </row>
    <row r="8570" spans="1:30" ht="15" customHeight="1" x14ac:dyDescent="0.3">
      <c r="A8570" s="29">
        <v>77</v>
      </c>
      <c r="B8570" s="29" t="s">
        <v>35</v>
      </c>
      <c r="C8570" s="57" t="s">
        <v>1384</v>
      </c>
      <c r="D8570" s="34" t="s">
        <v>1288</v>
      </c>
      <c r="E8570">
        <v>2015</v>
      </c>
      <c r="F8570" s="58" t="s">
        <v>1390</v>
      </c>
      <c r="G8570" s="1" t="s">
        <v>1394</v>
      </c>
      <c r="H8570" s="42" t="s">
        <v>1395</v>
      </c>
      <c r="I8570" s="59">
        <v>-26.292861938392399</v>
      </c>
      <c r="J8570" s="59">
        <v>-48.825973512362701</v>
      </c>
      <c r="K8570" s="61" t="s">
        <v>109</v>
      </c>
      <c r="L8570" s="1" t="s">
        <v>636</v>
      </c>
      <c r="M8570" s="57" t="s">
        <v>1393</v>
      </c>
      <c r="N8570" s="41" t="s">
        <v>1389</v>
      </c>
      <c r="O8570">
        <v>2013</v>
      </c>
      <c r="P8570">
        <v>12</v>
      </c>
      <c r="Q8570">
        <v>2015</v>
      </c>
      <c r="R8570">
        <v>4</v>
      </c>
      <c r="S8570" s="10">
        <v>17</v>
      </c>
      <c r="T8570" s="29">
        <v>13</v>
      </c>
      <c r="U8570" s="29">
        <v>4</v>
      </c>
      <c r="V8570" s="41" t="s">
        <v>33</v>
      </c>
      <c r="W8570" s="29">
        <v>420</v>
      </c>
      <c r="X8570" s="29">
        <v>1</v>
      </c>
      <c r="Y8570" s="38" t="s">
        <v>48</v>
      </c>
      <c r="Z8570" s="38" t="s">
        <v>55</v>
      </c>
      <c r="AA8570" s="38" t="s">
        <v>265</v>
      </c>
      <c r="AB8570">
        <v>13</v>
      </c>
      <c r="AC8570" t="s">
        <v>1632</v>
      </c>
      <c r="AD8570" t="s">
        <v>1669</v>
      </c>
    </row>
    <row r="8571" spans="1:30" ht="15" customHeight="1" x14ac:dyDescent="0.3">
      <c r="A8571" s="29">
        <v>77</v>
      </c>
      <c r="B8571" s="29" t="s">
        <v>35</v>
      </c>
      <c r="C8571" s="57" t="s">
        <v>1384</v>
      </c>
      <c r="D8571" s="34" t="s">
        <v>1288</v>
      </c>
      <c r="E8571">
        <v>2015</v>
      </c>
      <c r="F8571" s="58" t="s">
        <v>1390</v>
      </c>
      <c r="G8571" s="1" t="s">
        <v>1394</v>
      </c>
      <c r="H8571" s="42" t="s">
        <v>1395</v>
      </c>
      <c r="I8571" s="59">
        <v>-26.292861938392399</v>
      </c>
      <c r="J8571" s="59">
        <v>-48.825973512362701</v>
      </c>
      <c r="K8571" s="61" t="s">
        <v>109</v>
      </c>
      <c r="L8571" s="1" t="s">
        <v>636</v>
      </c>
      <c r="M8571" s="57" t="s">
        <v>1393</v>
      </c>
      <c r="N8571" s="41" t="s">
        <v>1389</v>
      </c>
      <c r="O8571">
        <v>2013</v>
      </c>
      <c r="P8571">
        <v>12</v>
      </c>
      <c r="Q8571">
        <v>2015</v>
      </c>
      <c r="R8571">
        <v>4</v>
      </c>
      <c r="S8571" s="10">
        <v>17</v>
      </c>
      <c r="T8571" s="29">
        <v>13</v>
      </c>
      <c r="U8571" s="29">
        <v>4</v>
      </c>
      <c r="V8571" s="41" t="s">
        <v>33</v>
      </c>
      <c r="W8571" s="29">
        <v>420</v>
      </c>
      <c r="X8571" s="29">
        <v>1</v>
      </c>
      <c r="Y8571" s="38" t="s">
        <v>48</v>
      </c>
      <c r="Z8571" s="38" t="s">
        <v>83</v>
      </c>
      <c r="AA8571" s="38" t="s">
        <v>84</v>
      </c>
      <c r="AB8571">
        <v>4</v>
      </c>
      <c r="AC8571" t="s">
        <v>1632</v>
      </c>
      <c r="AD8571" t="s">
        <v>1669</v>
      </c>
    </row>
    <row r="8572" spans="1:30" ht="15" customHeight="1" x14ac:dyDescent="0.3">
      <c r="A8572" s="29">
        <v>77</v>
      </c>
      <c r="B8572" s="29" t="s">
        <v>35</v>
      </c>
      <c r="C8572" s="57" t="s">
        <v>1384</v>
      </c>
      <c r="D8572" s="34" t="s">
        <v>1288</v>
      </c>
      <c r="E8572">
        <v>2015</v>
      </c>
      <c r="F8572" s="58" t="s">
        <v>1390</v>
      </c>
      <c r="G8572" s="1" t="s">
        <v>1394</v>
      </c>
      <c r="H8572" s="42" t="s">
        <v>1395</v>
      </c>
      <c r="I8572" s="59">
        <v>-26.292861938392399</v>
      </c>
      <c r="J8572" s="59">
        <v>-48.825973512362701</v>
      </c>
      <c r="K8572" s="61" t="s">
        <v>109</v>
      </c>
      <c r="L8572" s="1" t="s">
        <v>636</v>
      </c>
      <c r="M8572" s="57" t="s">
        <v>1393</v>
      </c>
      <c r="N8572" s="41" t="s">
        <v>1389</v>
      </c>
      <c r="O8572">
        <v>2013</v>
      </c>
      <c r="P8572">
        <v>12</v>
      </c>
      <c r="Q8572">
        <v>2015</v>
      </c>
      <c r="R8572">
        <v>4</v>
      </c>
      <c r="S8572" s="10">
        <v>17</v>
      </c>
      <c r="T8572" s="29">
        <v>13</v>
      </c>
      <c r="U8572" s="29">
        <v>4</v>
      </c>
      <c r="V8572" s="41" t="s">
        <v>33</v>
      </c>
      <c r="W8572" s="29">
        <v>420</v>
      </c>
      <c r="X8572" s="29">
        <v>1</v>
      </c>
      <c r="Y8572" s="38" t="s">
        <v>48</v>
      </c>
      <c r="Z8572" s="38" t="s">
        <v>83</v>
      </c>
      <c r="AA8572" s="38" t="s">
        <v>87</v>
      </c>
      <c r="AB8572">
        <v>3</v>
      </c>
      <c r="AC8572" t="s">
        <v>1632</v>
      </c>
      <c r="AD8572" t="s">
        <v>1669</v>
      </c>
    </row>
    <row r="8573" spans="1:30" ht="15" customHeight="1" x14ac:dyDescent="0.3">
      <c r="A8573" s="29">
        <v>77</v>
      </c>
      <c r="B8573" s="29" t="s">
        <v>35</v>
      </c>
      <c r="C8573" s="57" t="s">
        <v>1384</v>
      </c>
      <c r="D8573" s="34" t="s">
        <v>1288</v>
      </c>
      <c r="E8573">
        <v>2015</v>
      </c>
      <c r="F8573" s="58" t="s">
        <v>1390</v>
      </c>
      <c r="G8573" s="1" t="s">
        <v>1405</v>
      </c>
      <c r="H8573" s="42" t="s">
        <v>1397</v>
      </c>
      <c r="I8573" s="59">
        <v>-26.248136366843799</v>
      </c>
      <c r="J8573" s="59">
        <v>-48.957283794550698</v>
      </c>
      <c r="K8573" s="19" t="s">
        <v>109</v>
      </c>
      <c r="L8573" s="1" t="s">
        <v>67</v>
      </c>
      <c r="M8573" s="57" t="s">
        <v>887</v>
      </c>
      <c r="N8573" s="41" t="s">
        <v>1389</v>
      </c>
      <c r="O8573">
        <v>2013</v>
      </c>
      <c r="P8573">
        <v>9</v>
      </c>
      <c r="Q8573">
        <v>2015</v>
      </c>
      <c r="R8573">
        <v>4</v>
      </c>
      <c r="S8573" s="10">
        <v>20</v>
      </c>
      <c r="T8573" s="29">
        <v>16</v>
      </c>
      <c r="U8573">
        <v>10</v>
      </c>
      <c r="V8573" s="41" t="s">
        <v>33</v>
      </c>
      <c r="W8573" s="29">
        <v>420</v>
      </c>
      <c r="X8573" s="29">
        <v>1</v>
      </c>
      <c r="Y8573" s="38" t="s">
        <v>48</v>
      </c>
      <c r="Z8573" s="38" t="s">
        <v>49</v>
      </c>
      <c r="AA8573" s="38" t="s">
        <v>1404</v>
      </c>
      <c r="AB8573">
        <v>0</v>
      </c>
      <c r="AC8573" s="29" t="s">
        <v>1631</v>
      </c>
      <c r="AD8573" s="29" t="s">
        <v>1668</v>
      </c>
    </row>
    <row r="8574" spans="1:30" ht="15" customHeight="1" x14ac:dyDescent="0.3">
      <c r="A8574" s="29">
        <v>77</v>
      </c>
      <c r="B8574" s="29" t="s">
        <v>35</v>
      </c>
      <c r="C8574" s="57" t="s">
        <v>1384</v>
      </c>
      <c r="D8574" s="34" t="s">
        <v>1288</v>
      </c>
      <c r="E8574">
        <v>2015</v>
      </c>
      <c r="F8574" s="58" t="s">
        <v>1390</v>
      </c>
      <c r="G8574" s="1" t="s">
        <v>1396</v>
      </c>
      <c r="H8574" s="42" t="s">
        <v>1397</v>
      </c>
      <c r="I8574" s="59">
        <v>-26.248136366843799</v>
      </c>
      <c r="J8574" s="59">
        <v>-48.957283794550698</v>
      </c>
      <c r="K8574" s="19" t="s">
        <v>109</v>
      </c>
      <c r="L8574" s="1" t="s">
        <v>67</v>
      </c>
      <c r="M8574" s="57" t="s">
        <v>887</v>
      </c>
      <c r="N8574" s="41" t="s">
        <v>1389</v>
      </c>
      <c r="O8574">
        <v>2013</v>
      </c>
      <c r="P8574">
        <v>9</v>
      </c>
      <c r="Q8574">
        <v>2015</v>
      </c>
      <c r="R8574">
        <v>4</v>
      </c>
      <c r="S8574" s="10">
        <v>20</v>
      </c>
      <c r="T8574" s="29">
        <v>16</v>
      </c>
      <c r="U8574">
        <v>10</v>
      </c>
      <c r="V8574" s="41" t="s">
        <v>33</v>
      </c>
      <c r="W8574" s="29">
        <v>420</v>
      </c>
      <c r="X8574" s="29">
        <v>1</v>
      </c>
      <c r="Y8574" s="38" t="s">
        <v>48</v>
      </c>
      <c r="Z8574" s="38" t="s">
        <v>49</v>
      </c>
      <c r="AA8574" s="38" t="s">
        <v>1081</v>
      </c>
      <c r="AB8574">
        <v>3</v>
      </c>
      <c r="AC8574" s="29" t="s">
        <v>1631</v>
      </c>
      <c r="AD8574" s="29" t="s">
        <v>1668</v>
      </c>
    </row>
    <row r="8575" spans="1:30" ht="15" customHeight="1" x14ac:dyDescent="0.3">
      <c r="A8575" s="29">
        <v>77</v>
      </c>
      <c r="B8575" s="29" t="s">
        <v>35</v>
      </c>
      <c r="C8575" s="57" t="s">
        <v>1384</v>
      </c>
      <c r="D8575" s="34" t="s">
        <v>1288</v>
      </c>
      <c r="E8575">
        <v>2015</v>
      </c>
      <c r="F8575" s="58" t="s">
        <v>1390</v>
      </c>
      <c r="G8575" s="1" t="s">
        <v>1396</v>
      </c>
      <c r="H8575" s="42" t="s">
        <v>1397</v>
      </c>
      <c r="I8575" s="59">
        <v>-26.248136366843799</v>
      </c>
      <c r="J8575" s="59">
        <v>-48.957283794550698</v>
      </c>
      <c r="K8575" s="19" t="s">
        <v>109</v>
      </c>
      <c r="L8575" s="1" t="s">
        <v>67</v>
      </c>
      <c r="M8575" s="57" t="s">
        <v>887</v>
      </c>
      <c r="N8575" s="41" t="s">
        <v>1389</v>
      </c>
      <c r="O8575">
        <v>2013</v>
      </c>
      <c r="P8575">
        <v>9</v>
      </c>
      <c r="Q8575">
        <v>2015</v>
      </c>
      <c r="R8575">
        <v>4</v>
      </c>
      <c r="S8575" s="10">
        <v>20</v>
      </c>
      <c r="T8575" s="29">
        <v>16</v>
      </c>
      <c r="U8575">
        <v>10</v>
      </c>
      <c r="V8575" s="41" t="s">
        <v>33</v>
      </c>
      <c r="W8575" s="29">
        <v>420</v>
      </c>
      <c r="X8575" s="29">
        <v>1</v>
      </c>
      <c r="Y8575" s="38" t="s">
        <v>48</v>
      </c>
      <c r="Z8575" s="38" t="s">
        <v>49</v>
      </c>
      <c r="AA8575" s="38" t="s">
        <v>1068</v>
      </c>
      <c r="AB8575">
        <v>0</v>
      </c>
      <c r="AC8575" s="29" t="s">
        <v>1631</v>
      </c>
      <c r="AD8575" s="29" t="s">
        <v>1668</v>
      </c>
    </row>
    <row r="8576" spans="1:30" ht="15" customHeight="1" x14ac:dyDescent="0.3">
      <c r="A8576" s="29">
        <v>77</v>
      </c>
      <c r="B8576" s="29" t="s">
        <v>35</v>
      </c>
      <c r="C8576" s="57" t="s">
        <v>1384</v>
      </c>
      <c r="D8576" s="34" t="s">
        <v>1288</v>
      </c>
      <c r="E8576">
        <v>2015</v>
      </c>
      <c r="F8576" s="58" t="s">
        <v>1390</v>
      </c>
      <c r="G8576" s="1" t="s">
        <v>1396</v>
      </c>
      <c r="H8576" s="42" t="s">
        <v>1397</v>
      </c>
      <c r="I8576" s="59">
        <v>-26.248136366843799</v>
      </c>
      <c r="J8576" s="59">
        <v>-48.957283794550698</v>
      </c>
      <c r="K8576" s="19" t="s">
        <v>109</v>
      </c>
      <c r="L8576" s="1" t="s">
        <v>67</v>
      </c>
      <c r="M8576" s="57" t="s">
        <v>887</v>
      </c>
      <c r="N8576" s="41" t="s">
        <v>1389</v>
      </c>
      <c r="O8576">
        <v>2013</v>
      </c>
      <c r="P8576">
        <v>9</v>
      </c>
      <c r="Q8576">
        <v>2015</v>
      </c>
      <c r="R8576">
        <v>4</v>
      </c>
      <c r="S8576" s="10">
        <v>20</v>
      </c>
      <c r="T8576" s="29">
        <v>16</v>
      </c>
      <c r="U8576">
        <v>10</v>
      </c>
      <c r="V8576" s="41" t="s">
        <v>33</v>
      </c>
      <c r="W8576" s="29">
        <v>420</v>
      </c>
      <c r="X8576" s="29">
        <v>1</v>
      </c>
      <c r="Y8576" s="38" t="s">
        <v>48</v>
      </c>
      <c r="Z8576" s="38" t="s">
        <v>49</v>
      </c>
      <c r="AA8576" s="38" t="s">
        <v>52</v>
      </c>
      <c r="AB8576">
        <v>64</v>
      </c>
      <c r="AC8576" s="29" t="s">
        <v>1631</v>
      </c>
      <c r="AD8576" s="29" t="s">
        <v>1668</v>
      </c>
    </row>
    <row r="8577" spans="1:30" ht="15" customHeight="1" x14ac:dyDescent="0.3">
      <c r="A8577" s="29">
        <v>77</v>
      </c>
      <c r="B8577" s="29" t="s">
        <v>35</v>
      </c>
      <c r="C8577" s="57" t="s">
        <v>1384</v>
      </c>
      <c r="D8577" s="34" t="s">
        <v>1288</v>
      </c>
      <c r="E8577">
        <v>2015</v>
      </c>
      <c r="F8577" s="58" t="s">
        <v>1390</v>
      </c>
      <c r="G8577" s="1" t="s">
        <v>1396</v>
      </c>
      <c r="H8577" s="42" t="s">
        <v>1397</v>
      </c>
      <c r="I8577" s="59">
        <v>-26.248136366843799</v>
      </c>
      <c r="J8577" s="59">
        <v>-48.957283794550698</v>
      </c>
      <c r="K8577" s="19" t="s">
        <v>109</v>
      </c>
      <c r="L8577" s="1" t="s">
        <v>67</v>
      </c>
      <c r="M8577" s="57" t="s">
        <v>887</v>
      </c>
      <c r="N8577" s="41" t="s">
        <v>1389</v>
      </c>
      <c r="O8577">
        <v>2013</v>
      </c>
      <c r="P8577">
        <v>9</v>
      </c>
      <c r="Q8577">
        <v>2015</v>
      </c>
      <c r="R8577">
        <v>4</v>
      </c>
      <c r="S8577" s="10">
        <v>20</v>
      </c>
      <c r="T8577" s="29">
        <v>16</v>
      </c>
      <c r="U8577">
        <v>10</v>
      </c>
      <c r="V8577" s="41" t="s">
        <v>33</v>
      </c>
      <c r="W8577" s="29">
        <v>420</v>
      </c>
      <c r="X8577" s="29">
        <v>1</v>
      </c>
      <c r="Y8577" s="38" t="s">
        <v>48</v>
      </c>
      <c r="Z8577" s="38" t="s">
        <v>55</v>
      </c>
      <c r="AA8577" s="38" t="s">
        <v>56</v>
      </c>
      <c r="AB8577">
        <v>1</v>
      </c>
      <c r="AC8577" s="29" t="s">
        <v>1631</v>
      </c>
      <c r="AD8577" s="29" t="s">
        <v>1668</v>
      </c>
    </row>
    <row r="8578" spans="1:30" ht="15" customHeight="1" x14ac:dyDescent="0.3">
      <c r="A8578" s="29">
        <v>77</v>
      </c>
      <c r="B8578" s="29" t="s">
        <v>35</v>
      </c>
      <c r="C8578" s="57" t="s">
        <v>1384</v>
      </c>
      <c r="D8578" s="34" t="s">
        <v>1288</v>
      </c>
      <c r="E8578">
        <v>2015</v>
      </c>
      <c r="F8578" s="58" t="s">
        <v>1390</v>
      </c>
      <c r="G8578" s="1" t="s">
        <v>1396</v>
      </c>
      <c r="H8578" s="42" t="s">
        <v>1397</v>
      </c>
      <c r="I8578" s="59">
        <v>-26.248136366843799</v>
      </c>
      <c r="J8578" s="59">
        <v>-48.957283794550698</v>
      </c>
      <c r="K8578" s="19" t="s">
        <v>109</v>
      </c>
      <c r="L8578" s="1" t="s">
        <v>67</v>
      </c>
      <c r="M8578" s="57" t="s">
        <v>887</v>
      </c>
      <c r="N8578" s="41" t="s">
        <v>1389</v>
      </c>
      <c r="O8578">
        <v>2013</v>
      </c>
      <c r="P8578">
        <v>9</v>
      </c>
      <c r="Q8578">
        <v>2015</v>
      </c>
      <c r="R8578">
        <v>4</v>
      </c>
      <c r="S8578" s="10">
        <v>20</v>
      </c>
      <c r="T8578" s="29">
        <v>16</v>
      </c>
      <c r="U8578">
        <v>10</v>
      </c>
      <c r="V8578" s="41" t="s">
        <v>33</v>
      </c>
      <c r="W8578" s="29">
        <v>420</v>
      </c>
      <c r="X8578" s="29">
        <v>1</v>
      </c>
      <c r="Y8578" s="38" t="s">
        <v>48</v>
      </c>
      <c r="Z8578" s="38" t="s">
        <v>55</v>
      </c>
      <c r="AA8578" s="38" t="s">
        <v>876</v>
      </c>
      <c r="AB8578">
        <v>0</v>
      </c>
      <c r="AC8578" s="29" t="s">
        <v>1631</v>
      </c>
      <c r="AD8578" s="29" t="s">
        <v>1668</v>
      </c>
    </row>
    <row r="8579" spans="1:30" ht="15" customHeight="1" x14ac:dyDescent="0.3">
      <c r="A8579" s="29">
        <v>77</v>
      </c>
      <c r="B8579" s="29" t="s">
        <v>35</v>
      </c>
      <c r="C8579" s="57" t="s">
        <v>1384</v>
      </c>
      <c r="D8579" s="34" t="s">
        <v>1288</v>
      </c>
      <c r="E8579">
        <v>2015</v>
      </c>
      <c r="F8579" s="58" t="s">
        <v>1390</v>
      </c>
      <c r="G8579" s="1" t="s">
        <v>1396</v>
      </c>
      <c r="H8579" s="42" t="s">
        <v>1397</v>
      </c>
      <c r="I8579" s="59">
        <v>-26.248136366843799</v>
      </c>
      <c r="J8579" s="59">
        <v>-48.957283794550698</v>
      </c>
      <c r="K8579" s="19" t="s">
        <v>109</v>
      </c>
      <c r="L8579" s="1" t="s">
        <v>67</v>
      </c>
      <c r="M8579" s="57" t="s">
        <v>887</v>
      </c>
      <c r="N8579" s="41" t="s">
        <v>1389</v>
      </c>
      <c r="O8579">
        <v>2013</v>
      </c>
      <c r="P8579">
        <v>9</v>
      </c>
      <c r="Q8579">
        <v>2015</v>
      </c>
      <c r="R8579">
        <v>4</v>
      </c>
      <c r="S8579" s="10">
        <v>20</v>
      </c>
      <c r="T8579" s="29">
        <v>16</v>
      </c>
      <c r="U8579">
        <v>10</v>
      </c>
      <c r="V8579" s="41" t="s">
        <v>33</v>
      </c>
      <c r="W8579" s="29">
        <v>420</v>
      </c>
      <c r="X8579" s="29">
        <v>1</v>
      </c>
      <c r="Y8579" s="38" t="s">
        <v>48</v>
      </c>
      <c r="Z8579" s="38" t="s">
        <v>55</v>
      </c>
      <c r="AA8579" s="38" t="s">
        <v>1065</v>
      </c>
      <c r="AB8579">
        <v>40</v>
      </c>
      <c r="AC8579" s="29" t="s">
        <v>1631</v>
      </c>
      <c r="AD8579" s="29" t="s">
        <v>1668</v>
      </c>
    </row>
    <row r="8580" spans="1:30" ht="15" customHeight="1" x14ac:dyDescent="0.3">
      <c r="A8580" s="29">
        <v>77</v>
      </c>
      <c r="B8580" s="29" t="s">
        <v>35</v>
      </c>
      <c r="C8580" s="57" t="s">
        <v>1384</v>
      </c>
      <c r="D8580" s="34" t="s">
        <v>1288</v>
      </c>
      <c r="E8580">
        <v>2015</v>
      </c>
      <c r="F8580" s="58" t="s">
        <v>1390</v>
      </c>
      <c r="G8580" s="1" t="s">
        <v>1396</v>
      </c>
      <c r="H8580" s="42" t="s">
        <v>1397</v>
      </c>
      <c r="I8580" s="59">
        <v>-26.248136366843799</v>
      </c>
      <c r="J8580" s="59">
        <v>-48.957283794550698</v>
      </c>
      <c r="K8580" s="19" t="s">
        <v>109</v>
      </c>
      <c r="L8580" s="1" t="s">
        <v>67</v>
      </c>
      <c r="M8580" s="57" t="s">
        <v>887</v>
      </c>
      <c r="N8580" s="41" t="s">
        <v>1389</v>
      </c>
      <c r="O8580">
        <v>2013</v>
      </c>
      <c r="P8580">
        <v>9</v>
      </c>
      <c r="Q8580">
        <v>2015</v>
      </c>
      <c r="R8580">
        <v>4</v>
      </c>
      <c r="S8580" s="10">
        <v>20</v>
      </c>
      <c r="T8580" s="29">
        <v>16</v>
      </c>
      <c r="U8580">
        <v>10</v>
      </c>
      <c r="V8580" s="41" t="s">
        <v>33</v>
      </c>
      <c r="W8580" s="29">
        <v>420</v>
      </c>
      <c r="X8580" s="29">
        <v>1</v>
      </c>
      <c r="Y8580" s="38" t="s">
        <v>48</v>
      </c>
      <c r="Z8580" s="38" t="s">
        <v>55</v>
      </c>
      <c r="AA8580" s="38" t="s">
        <v>1066</v>
      </c>
      <c r="AB8580">
        <v>0</v>
      </c>
      <c r="AC8580" s="29" t="s">
        <v>1631</v>
      </c>
      <c r="AD8580" s="29" t="s">
        <v>1668</v>
      </c>
    </row>
    <row r="8581" spans="1:30" ht="15" customHeight="1" x14ac:dyDescent="0.3">
      <c r="A8581" s="29">
        <v>77</v>
      </c>
      <c r="B8581" s="29" t="s">
        <v>35</v>
      </c>
      <c r="C8581" s="57" t="s">
        <v>1384</v>
      </c>
      <c r="D8581" s="34" t="s">
        <v>1288</v>
      </c>
      <c r="E8581">
        <v>2015</v>
      </c>
      <c r="F8581" s="58" t="s">
        <v>1390</v>
      </c>
      <c r="G8581" s="1" t="s">
        <v>1396</v>
      </c>
      <c r="H8581" s="42" t="s">
        <v>1397</v>
      </c>
      <c r="I8581" s="59">
        <v>-26.248136366843799</v>
      </c>
      <c r="J8581" s="59">
        <v>-48.957283794550698</v>
      </c>
      <c r="K8581" s="19" t="s">
        <v>109</v>
      </c>
      <c r="L8581" s="1" t="s">
        <v>67</v>
      </c>
      <c r="M8581" s="57" t="s">
        <v>887</v>
      </c>
      <c r="N8581" s="41" t="s">
        <v>1389</v>
      </c>
      <c r="O8581">
        <v>2013</v>
      </c>
      <c r="P8581">
        <v>9</v>
      </c>
      <c r="Q8581">
        <v>2015</v>
      </c>
      <c r="R8581">
        <v>4</v>
      </c>
      <c r="S8581" s="10">
        <v>20</v>
      </c>
      <c r="T8581" s="29">
        <v>16</v>
      </c>
      <c r="U8581">
        <v>10</v>
      </c>
      <c r="V8581" s="41" t="s">
        <v>33</v>
      </c>
      <c r="W8581" s="29">
        <v>420</v>
      </c>
      <c r="X8581" s="29">
        <v>1</v>
      </c>
      <c r="Y8581" s="38" t="s">
        <v>48</v>
      </c>
      <c r="Z8581" s="38" t="s">
        <v>55</v>
      </c>
      <c r="AA8581" s="38" t="s">
        <v>265</v>
      </c>
      <c r="AB8581">
        <v>10</v>
      </c>
      <c r="AC8581" s="29" t="s">
        <v>1631</v>
      </c>
      <c r="AD8581" s="29" t="s">
        <v>1668</v>
      </c>
    </row>
    <row r="8582" spans="1:30" ht="15" customHeight="1" x14ac:dyDescent="0.3">
      <c r="A8582" s="29">
        <v>77</v>
      </c>
      <c r="B8582" s="29" t="s">
        <v>35</v>
      </c>
      <c r="C8582" s="57" t="s">
        <v>1384</v>
      </c>
      <c r="D8582" s="34" t="s">
        <v>1288</v>
      </c>
      <c r="E8582">
        <v>2015</v>
      </c>
      <c r="F8582" s="58" t="s">
        <v>1390</v>
      </c>
      <c r="G8582" s="1" t="s">
        <v>1396</v>
      </c>
      <c r="H8582" s="42" t="s">
        <v>1397</v>
      </c>
      <c r="I8582" s="59">
        <v>-26.248136366843799</v>
      </c>
      <c r="J8582" s="59">
        <v>-48.957283794550698</v>
      </c>
      <c r="K8582" s="19" t="s">
        <v>109</v>
      </c>
      <c r="L8582" s="1" t="s">
        <v>67</v>
      </c>
      <c r="M8582" s="57" t="s">
        <v>887</v>
      </c>
      <c r="N8582" s="41" t="s">
        <v>1389</v>
      </c>
      <c r="O8582">
        <v>2013</v>
      </c>
      <c r="P8582">
        <v>9</v>
      </c>
      <c r="Q8582">
        <v>2015</v>
      </c>
      <c r="R8582">
        <v>4</v>
      </c>
      <c r="S8582" s="10">
        <v>20</v>
      </c>
      <c r="T8582" s="29">
        <v>16</v>
      </c>
      <c r="U8582">
        <v>10</v>
      </c>
      <c r="V8582" s="41" t="s">
        <v>33</v>
      </c>
      <c r="W8582" s="29">
        <v>420</v>
      </c>
      <c r="X8582" s="29">
        <v>1</v>
      </c>
      <c r="Y8582" s="38" t="s">
        <v>48</v>
      </c>
      <c r="Z8582" s="38" t="s">
        <v>83</v>
      </c>
      <c r="AA8582" s="38" t="s">
        <v>84</v>
      </c>
      <c r="AB8582">
        <v>2</v>
      </c>
      <c r="AC8582" s="29" t="s">
        <v>1631</v>
      </c>
      <c r="AD8582" s="29" t="s">
        <v>1668</v>
      </c>
    </row>
    <row r="8583" spans="1:30" ht="15" customHeight="1" x14ac:dyDescent="0.3">
      <c r="A8583" s="29">
        <v>77</v>
      </c>
      <c r="B8583" s="29" t="s">
        <v>35</v>
      </c>
      <c r="C8583" s="57" t="s">
        <v>1384</v>
      </c>
      <c r="D8583" s="34" t="s">
        <v>1288</v>
      </c>
      <c r="E8583">
        <v>2015</v>
      </c>
      <c r="F8583" s="58" t="s">
        <v>1390</v>
      </c>
      <c r="G8583" s="1" t="s">
        <v>1396</v>
      </c>
      <c r="H8583" s="42" t="s">
        <v>1397</v>
      </c>
      <c r="I8583" s="59">
        <v>-26.248136366843799</v>
      </c>
      <c r="J8583" s="59">
        <v>-48.957283794550698</v>
      </c>
      <c r="K8583" s="19" t="s">
        <v>109</v>
      </c>
      <c r="L8583" s="1" t="s">
        <v>67</v>
      </c>
      <c r="M8583" s="57" t="s">
        <v>887</v>
      </c>
      <c r="N8583" s="41" t="s">
        <v>1389</v>
      </c>
      <c r="O8583">
        <v>2013</v>
      </c>
      <c r="P8583">
        <v>9</v>
      </c>
      <c r="Q8583">
        <v>2015</v>
      </c>
      <c r="R8583">
        <v>4</v>
      </c>
      <c r="S8583" s="10">
        <v>20</v>
      </c>
      <c r="T8583" s="29">
        <v>16</v>
      </c>
      <c r="U8583">
        <v>10</v>
      </c>
      <c r="V8583" s="41" t="s">
        <v>33</v>
      </c>
      <c r="W8583" s="29">
        <v>420</v>
      </c>
      <c r="X8583" s="29">
        <v>1</v>
      </c>
      <c r="Y8583" s="38" t="s">
        <v>48</v>
      </c>
      <c r="Z8583" s="38" t="s">
        <v>83</v>
      </c>
      <c r="AA8583" s="38" t="s">
        <v>87</v>
      </c>
      <c r="AB8583">
        <v>1</v>
      </c>
      <c r="AC8583" s="29" t="s">
        <v>1631</v>
      </c>
      <c r="AD8583" s="29" t="s">
        <v>1668</v>
      </c>
    </row>
    <row r="8584" spans="1:30" ht="15" customHeight="1" x14ac:dyDescent="0.3">
      <c r="A8584" s="29">
        <v>77</v>
      </c>
      <c r="B8584" s="29" t="s">
        <v>35</v>
      </c>
      <c r="C8584" s="57" t="s">
        <v>1384</v>
      </c>
      <c r="D8584" s="34" t="s">
        <v>1288</v>
      </c>
      <c r="E8584">
        <v>2015</v>
      </c>
      <c r="F8584" s="58" t="s">
        <v>1390</v>
      </c>
      <c r="G8584" s="1" t="s">
        <v>1398</v>
      </c>
      <c r="H8584" s="42" t="s">
        <v>1399</v>
      </c>
      <c r="I8584" s="59">
        <v>-26.1761184638613</v>
      </c>
      <c r="J8584" s="59">
        <v>-49.009799812470298</v>
      </c>
      <c r="K8584" s="19" t="s">
        <v>109</v>
      </c>
      <c r="L8584" s="1" t="s">
        <v>67</v>
      </c>
      <c r="M8584" s="57" t="s">
        <v>887</v>
      </c>
      <c r="N8584" s="41" t="s">
        <v>1389</v>
      </c>
      <c r="O8584">
        <v>2013</v>
      </c>
      <c r="P8584">
        <v>9</v>
      </c>
      <c r="Q8584">
        <v>2015</v>
      </c>
      <c r="R8584">
        <v>4</v>
      </c>
      <c r="S8584" s="10">
        <v>20</v>
      </c>
      <c r="T8584" s="29">
        <v>16</v>
      </c>
      <c r="U8584">
        <v>10</v>
      </c>
      <c r="V8584" s="41" t="s">
        <v>33</v>
      </c>
      <c r="W8584" s="29">
        <v>420</v>
      </c>
      <c r="X8584" s="29">
        <v>1</v>
      </c>
      <c r="Y8584" s="38" t="s">
        <v>48</v>
      </c>
      <c r="Z8584" s="38" t="s">
        <v>49</v>
      </c>
      <c r="AA8584" s="38" t="s">
        <v>1404</v>
      </c>
      <c r="AB8584">
        <v>1</v>
      </c>
      <c r="AC8584" s="29" t="s">
        <v>1631</v>
      </c>
      <c r="AD8584" s="29" t="s">
        <v>1668</v>
      </c>
    </row>
    <row r="8585" spans="1:30" ht="15" customHeight="1" x14ac:dyDescent="0.3">
      <c r="A8585" s="29">
        <v>77</v>
      </c>
      <c r="B8585" s="29" t="s">
        <v>35</v>
      </c>
      <c r="C8585" s="57" t="s">
        <v>1384</v>
      </c>
      <c r="D8585" s="34" t="s">
        <v>1288</v>
      </c>
      <c r="E8585">
        <v>2015</v>
      </c>
      <c r="F8585" s="58" t="s">
        <v>1390</v>
      </c>
      <c r="G8585" s="1" t="s">
        <v>1398</v>
      </c>
      <c r="H8585" s="42" t="s">
        <v>1399</v>
      </c>
      <c r="I8585" s="59">
        <v>-26.1761184638613</v>
      </c>
      <c r="J8585" s="59">
        <v>-49.009799812470298</v>
      </c>
      <c r="K8585" s="19" t="s">
        <v>109</v>
      </c>
      <c r="L8585" s="1" t="s">
        <v>67</v>
      </c>
      <c r="M8585" s="57" t="s">
        <v>887</v>
      </c>
      <c r="N8585" s="41" t="s">
        <v>1389</v>
      </c>
      <c r="O8585">
        <v>2013</v>
      </c>
      <c r="P8585">
        <v>9</v>
      </c>
      <c r="Q8585">
        <v>2015</v>
      </c>
      <c r="R8585">
        <v>4</v>
      </c>
      <c r="S8585" s="10">
        <v>20</v>
      </c>
      <c r="T8585" s="29">
        <v>16</v>
      </c>
      <c r="U8585">
        <v>10</v>
      </c>
      <c r="V8585" s="41" t="s">
        <v>33</v>
      </c>
      <c r="W8585" s="29">
        <v>420</v>
      </c>
      <c r="X8585" s="29">
        <v>1</v>
      </c>
      <c r="Y8585" s="38" t="s">
        <v>48</v>
      </c>
      <c r="Z8585" s="38" t="s">
        <v>49</v>
      </c>
      <c r="AA8585" s="38" t="s">
        <v>1081</v>
      </c>
      <c r="AB8585">
        <v>0</v>
      </c>
      <c r="AC8585" s="29" t="s">
        <v>1631</v>
      </c>
      <c r="AD8585" s="29" t="s">
        <v>1668</v>
      </c>
    </row>
    <row r="8586" spans="1:30" ht="15" customHeight="1" x14ac:dyDescent="0.3">
      <c r="A8586" s="29">
        <v>77</v>
      </c>
      <c r="B8586" s="29" t="s">
        <v>35</v>
      </c>
      <c r="C8586" s="57" t="s">
        <v>1384</v>
      </c>
      <c r="D8586" s="34" t="s">
        <v>1288</v>
      </c>
      <c r="E8586">
        <v>2015</v>
      </c>
      <c r="F8586" s="58" t="s">
        <v>1390</v>
      </c>
      <c r="G8586" s="1" t="s">
        <v>1398</v>
      </c>
      <c r="H8586" s="42" t="s">
        <v>1399</v>
      </c>
      <c r="I8586" s="59">
        <v>-26.1761184638613</v>
      </c>
      <c r="J8586" s="59">
        <v>-49.009799812470298</v>
      </c>
      <c r="K8586" s="19" t="s">
        <v>109</v>
      </c>
      <c r="L8586" s="1" t="s">
        <v>67</v>
      </c>
      <c r="M8586" s="57" t="s">
        <v>887</v>
      </c>
      <c r="N8586" s="41" t="s">
        <v>1389</v>
      </c>
      <c r="O8586">
        <v>2013</v>
      </c>
      <c r="P8586">
        <v>9</v>
      </c>
      <c r="Q8586">
        <v>2015</v>
      </c>
      <c r="R8586">
        <v>4</v>
      </c>
      <c r="S8586" s="10">
        <v>20</v>
      </c>
      <c r="T8586" s="29">
        <v>16</v>
      </c>
      <c r="U8586">
        <v>10</v>
      </c>
      <c r="V8586" s="41" t="s">
        <v>33</v>
      </c>
      <c r="W8586" s="29">
        <v>420</v>
      </c>
      <c r="X8586" s="29">
        <v>1</v>
      </c>
      <c r="Y8586" s="38" t="s">
        <v>48</v>
      </c>
      <c r="Z8586" s="38" t="s">
        <v>49</v>
      </c>
      <c r="AA8586" s="38" t="s">
        <v>1068</v>
      </c>
      <c r="AB8586">
        <v>0</v>
      </c>
      <c r="AC8586" s="29" t="s">
        <v>1631</v>
      </c>
      <c r="AD8586" s="29" t="s">
        <v>1668</v>
      </c>
    </row>
    <row r="8587" spans="1:30" ht="15" customHeight="1" x14ac:dyDescent="0.3">
      <c r="A8587" s="29">
        <v>77</v>
      </c>
      <c r="B8587" s="29" t="s">
        <v>35</v>
      </c>
      <c r="C8587" s="57" t="s">
        <v>1384</v>
      </c>
      <c r="D8587" s="34" t="s">
        <v>1288</v>
      </c>
      <c r="E8587">
        <v>2015</v>
      </c>
      <c r="F8587" s="58" t="s">
        <v>1390</v>
      </c>
      <c r="G8587" s="1" t="s">
        <v>1398</v>
      </c>
      <c r="H8587" s="42" t="s">
        <v>1399</v>
      </c>
      <c r="I8587" s="59">
        <v>-26.1761184638613</v>
      </c>
      <c r="J8587" s="59">
        <v>-49.009799812470298</v>
      </c>
      <c r="K8587" s="19" t="s">
        <v>109</v>
      </c>
      <c r="L8587" s="1" t="s">
        <v>67</v>
      </c>
      <c r="M8587" s="57" t="s">
        <v>887</v>
      </c>
      <c r="N8587" s="41" t="s">
        <v>1389</v>
      </c>
      <c r="O8587">
        <v>2013</v>
      </c>
      <c r="P8587">
        <v>9</v>
      </c>
      <c r="Q8587">
        <v>2015</v>
      </c>
      <c r="R8587">
        <v>4</v>
      </c>
      <c r="S8587" s="10">
        <v>20</v>
      </c>
      <c r="T8587" s="29">
        <v>16</v>
      </c>
      <c r="U8587">
        <v>10</v>
      </c>
      <c r="V8587" s="41" t="s">
        <v>33</v>
      </c>
      <c r="W8587" s="29">
        <v>420</v>
      </c>
      <c r="X8587" s="29">
        <v>1</v>
      </c>
      <c r="Y8587" s="38" t="s">
        <v>48</v>
      </c>
      <c r="Z8587" s="38" t="s">
        <v>49</v>
      </c>
      <c r="AA8587" s="38" t="s">
        <v>52</v>
      </c>
      <c r="AB8587">
        <v>23</v>
      </c>
      <c r="AC8587" s="29" t="s">
        <v>1631</v>
      </c>
      <c r="AD8587" s="29" t="s">
        <v>1668</v>
      </c>
    </row>
    <row r="8588" spans="1:30" ht="15" customHeight="1" x14ac:dyDescent="0.3">
      <c r="A8588" s="29">
        <v>77</v>
      </c>
      <c r="B8588" s="29" t="s">
        <v>35</v>
      </c>
      <c r="C8588" s="57" t="s">
        <v>1384</v>
      </c>
      <c r="D8588" s="34" t="s">
        <v>1288</v>
      </c>
      <c r="E8588">
        <v>2015</v>
      </c>
      <c r="F8588" s="58" t="s">
        <v>1390</v>
      </c>
      <c r="G8588" s="1" t="s">
        <v>1398</v>
      </c>
      <c r="H8588" s="42" t="s">
        <v>1399</v>
      </c>
      <c r="I8588" s="59">
        <v>-26.1761184638613</v>
      </c>
      <c r="J8588" s="59">
        <v>-49.009799812470298</v>
      </c>
      <c r="K8588" s="19" t="s">
        <v>109</v>
      </c>
      <c r="L8588" s="1" t="s">
        <v>67</v>
      </c>
      <c r="M8588" s="57" t="s">
        <v>887</v>
      </c>
      <c r="N8588" s="41" t="s">
        <v>1389</v>
      </c>
      <c r="O8588">
        <v>2013</v>
      </c>
      <c r="P8588">
        <v>9</v>
      </c>
      <c r="Q8588">
        <v>2015</v>
      </c>
      <c r="R8588">
        <v>4</v>
      </c>
      <c r="S8588" s="10">
        <v>20</v>
      </c>
      <c r="T8588" s="29">
        <v>16</v>
      </c>
      <c r="U8588">
        <v>10</v>
      </c>
      <c r="V8588" s="41" t="s">
        <v>33</v>
      </c>
      <c r="W8588" s="29">
        <v>420</v>
      </c>
      <c r="X8588" s="29">
        <v>1</v>
      </c>
      <c r="Y8588" s="38" t="s">
        <v>48</v>
      </c>
      <c r="Z8588" s="38" t="s">
        <v>55</v>
      </c>
      <c r="AA8588" s="38" t="s">
        <v>56</v>
      </c>
      <c r="AB8588">
        <v>0</v>
      </c>
      <c r="AC8588" s="29" t="s">
        <v>1631</v>
      </c>
      <c r="AD8588" s="29" t="s">
        <v>1668</v>
      </c>
    </row>
    <row r="8589" spans="1:30" ht="15" customHeight="1" x14ac:dyDescent="0.3">
      <c r="A8589" s="29">
        <v>77</v>
      </c>
      <c r="B8589" s="29" t="s">
        <v>35</v>
      </c>
      <c r="C8589" s="57" t="s">
        <v>1384</v>
      </c>
      <c r="D8589" s="34" t="s">
        <v>1288</v>
      </c>
      <c r="E8589">
        <v>2015</v>
      </c>
      <c r="F8589" s="58" t="s">
        <v>1390</v>
      </c>
      <c r="G8589" s="1" t="s">
        <v>1398</v>
      </c>
      <c r="H8589" s="42" t="s">
        <v>1399</v>
      </c>
      <c r="I8589" s="59">
        <v>-26.1761184638613</v>
      </c>
      <c r="J8589" s="59">
        <v>-49.009799812470298</v>
      </c>
      <c r="K8589" s="19" t="s">
        <v>109</v>
      </c>
      <c r="L8589" s="1" t="s">
        <v>67</v>
      </c>
      <c r="M8589" s="57" t="s">
        <v>887</v>
      </c>
      <c r="N8589" s="41" t="s">
        <v>1389</v>
      </c>
      <c r="O8589">
        <v>2013</v>
      </c>
      <c r="P8589">
        <v>9</v>
      </c>
      <c r="Q8589">
        <v>2015</v>
      </c>
      <c r="R8589">
        <v>4</v>
      </c>
      <c r="S8589" s="10">
        <v>20</v>
      </c>
      <c r="T8589" s="29">
        <v>16</v>
      </c>
      <c r="U8589">
        <v>10</v>
      </c>
      <c r="V8589" s="41" t="s">
        <v>33</v>
      </c>
      <c r="W8589" s="29">
        <v>420</v>
      </c>
      <c r="X8589" s="29">
        <v>1</v>
      </c>
      <c r="Y8589" s="38" t="s">
        <v>48</v>
      </c>
      <c r="Z8589" s="38" t="s">
        <v>55</v>
      </c>
      <c r="AA8589" s="38" t="s">
        <v>876</v>
      </c>
      <c r="AB8589">
        <v>0</v>
      </c>
      <c r="AC8589" s="29" t="s">
        <v>1631</v>
      </c>
      <c r="AD8589" s="29" t="s">
        <v>1668</v>
      </c>
    </row>
    <row r="8590" spans="1:30" ht="15" customHeight="1" x14ac:dyDescent="0.3">
      <c r="A8590" s="29">
        <v>77</v>
      </c>
      <c r="B8590" s="29" t="s">
        <v>35</v>
      </c>
      <c r="C8590" s="57" t="s">
        <v>1384</v>
      </c>
      <c r="D8590" s="34" t="s">
        <v>1288</v>
      </c>
      <c r="E8590">
        <v>2015</v>
      </c>
      <c r="F8590" s="58" t="s">
        <v>1390</v>
      </c>
      <c r="G8590" s="1" t="s">
        <v>1398</v>
      </c>
      <c r="H8590" s="42" t="s">
        <v>1399</v>
      </c>
      <c r="I8590" s="59">
        <v>-26.1761184638613</v>
      </c>
      <c r="J8590" s="59">
        <v>-49.009799812470298</v>
      </c>
      <c r="K8590" s="19" t="s">
        <v>109</v>
      </c>
      <c r="L8590" s="1" t="s">
        <v>67</v>
      </c>
      <c r="M8590" s="57" t="s">
        <v>887</v>
      </c>
      <c r="N8590" s="41" t="s">
        <v>1389</v>
      </c>
      <c r="O8590">
        <v>2013</v>
      </c>
      <c r="P8590">
        <v>9</v>
      </c>
      <c r="Q8590">
        <v>2015</v>
      </c>
      <c r="R8590">
        <v>4</v>
      </c>
      <c r="S8590" s="10">
        <v>20</v>
      </c>
      <c r="T8590" s="29">
        <v>16</v>
      </c>
      <c r="U8590">
        <v>10</v>
      </c>
      <c r="V8590" s="41" t="s">
        <v>33</v>
      </c>
      <c r="W8590" s="29">
        <v>420</v>
      </c>
      <c r="X8590" s="29">
        <v>1</v>
      </c>
      <c r="Y8590" s="38" t="s">
        <v>48</v>
      </c>
      <c r="Z8590" s="38" t="s">
        <v>55</v>
      </c>
      <c r="AA8590" s="38" t="s">
        <v>1065</v>
      </c>
      <c r="AB8590">
        <v>16</v>
      </c>
      <c r="AC8590" s="29" t="s">
        <v>1631</v>
      </c>
      <c r="AD8590" s="29" t="s">
        <v>1668</v>
      </c>
    </row>
    <row r="8591" spans="1:30" ht="15" customHeight="1" x14ac:dyDescent="0.3">
      <c r="A8591" s="29">
        <v>77</v>
      </c>
      <c r="B8591" s="29" t="s">
        <v>35</v>
      </c>
      <c r="C8591" s="57" t="s">
        <v>1384</v>
      </c>
      <c r="D8591" s="34" t="s">
        <v>1288</v>
      </c>
      <c r="E8591">
        <v>2015</v>
      </c>
      <c r="F8591" s="58" t="s">
        <v>1390</v>
      </c>
      <c r="G8591" s="1" t="s">
        <v>1398</v>
      </c>
      <c r="H8591" s="42" t="s">
        <v>1399</v>
      </c>
      <c r="I8591" s="59">
        <v>-26.1761184638613</v>
      </c>
      <c r="J8591" s="59">
        <v>-49.009799812470298</v>
      </c>
      <c r="K8591" s="19" t="s">
        <v>109</v>
      </c>
      <c r="L8591" s="1" t="s">
        <v>67</v>
      </c>
      <c r="M8591" s="57" t="s">
        <v>887</v>
      </c>
      <c r="N8591" s="41" t="s">
        <v>1389</v>
      </c>
      <c r="O8591">
        <v>2013</v>
      </c>
      <c r="P8591">
        <v>9</v>
      </c>
      <c r="Q8591">
        <v>2015</v>
      </c>
      <c r="R8591">
        <v>4</v>
      </c>
      <c r="S8591" s="10">
        <v>20</v>
      </c>
      <c r="T8591" s="29">
        <v>16</v>
      </c>
      <c r="U8591">
        <v>10</v>
      </c>
      <c r="V8591" s="41" t="s">
        <v>33</v>
      </c>
      <c r="W8591" s="29">
        <v>420</v>
      </c>
      <c r="X8591" s="29">
        <v>1</v>
      </c>
      <c r="Y8591" s="38" t="s">
        <v>48</v>
      </c>
      <c r="Z8591" s="38" t="s">
        <v>55</v>
      </c>
      <c r="AA8591" s="38" t="s">
        <v>1066</v>
      </c>
      <c r="AB8591">
        <v>0</v>
      </c>
      <c r="AC8591" s="29" t="s">
        <v>1631</v>
      </c>
      <c r="AD8591" s="29" t="s">
        <v>1668</v>
      </c>
    </row>
    <row r="8592" spans="1:30" ht="15" customHeight="1" x14ac:dyDescent="0.3">
      <c r="A8592" s="29">
        <v>77</v>
      </c>
      <c r="B8592" s="29" t="s">
        <v>35</v>
      </c>
      <c r="C8592" s="57" t="s">
        <v>1384</v>
      </c>
      <c r="D8592" s="34" t="s">
        <v>1288</v>
      </c>
      <c r="E8592">
        <v>2015</v>
      </c>
      <c r="F8592" s="58" t="s">
        <v>1390</v>
      </c>
      <c r="G8592" s="1" t="s">
        <v>1398</v>
      </c>
      <c r="H8592" s="42" t="s">
        <v>1399</v>
      </c>
      <c r="I8592" s="59">
        <v>-26.1761184638613</v>
      </c>
      <c r="J8592" s="59">
        <v>-49.009799812470298</v>
      </c>
      <c r="K8592" s="19" t="s">
        <v>109</v>
      </c>
      <c r="L8592" s="1" t="s">
        <v>67</v>
      </c>
      <c r="M8592" s="57" t="s">
        <v>887</v>
      </c>
      <c r="N8592" s="41" t="s">
        <v>1389</v>
      </c>
      <c r="O8592">
        <v>2013</v>
      </c>
      <c r="P8592">
        <v>9</v>
      </c>
      <c r="Q8592">
        <v>2015</v>
      </c>
      <c r="R8592">
        <v>4</v>
      </c>
      <c r="S8592" s="10">
        <v>20</v>
      </c>
      <c r="T8592" s="29">
        <v>16</v>
      </c>
      <c r="U8592">
        <v>10</v>
      </c>
      <c r="V8592" s="41" t="s">
        <v>33</v>
      </c>
      <c r="W8592" s="29">
        <v>420</v>
      </c>
      <c r="X8592" s="29">
        <v>1</v>
      </c>
      <c r="Y8592" s="38" t="s">
        <v>48</v>
      </c>
      <c r="Z8592" s="38" t="s">
        <v>55</v>
      </c>
      <c r="AA8592" s="38" t="s">
        <v>265</v>
      </c>
      <c r="AB8592">
        <v>3</v>
      </c>
      <c r="AC8592" s="29" t="s">
        <v>1631</v>
      </c>
      <c r="AD8592" s="29" t="s">
        <v>1668</v>
      </c>
    </row>
    <row r="8593" spans="1:30" ht="15" customHeight="1" x14ac:dyDescent="0.3">
      <c r="A8593" s="29">
        <v>77</v>
      </c>
      <c r="B8593" s="29" t="s">
        <v>35</v>
      </c>
      <c r="C8593" s="57" t="s">
        <v>1384</v>
      </c>
      <c r="D8593" s="34" t="s">
        <v>1288</v>
      </c>
      <c r="E8593">
        <v>2015</v>
      </c>
      <c r="F8593" s="58" t="s">
        <v>1390</v>
      </c>
      <c r="G8593" s="1" t="s">
        <v>1398</v>
      </c>
      <c r="H8593" s="42" t="s">
        <v>1399</v>
      </c>
      <c r="I8593" s="59">
        <v>-26.1761184638613</v>
      </c>
      <c r="J8593" s="59">
        <v>-49.009799812470298</v>
      </c>
      <c r="K8593" s="19" t="s">
        <v>109</v>
      </c>
      <c r="L8593" s="1" t="s">
        <v>67</v>
      </c>
      <c r="M8593" s="57" t="s">
        <v>887</v>
      </c>
      <c r="N8593" s="41" t="s">
        <v>1389</v>
      </c>
      <c r="O8593">
        <v>2013</v>
      </c>
      <c r="P8593">
        <v>9</v>
      </c>
      <c r="Q8593">
        <v>2015</v>
      </c>
      <c r="R8593">
        <v>4</v>
      </c>
      <c r="S8593" s="10">
        <v>20</v>
      </c>
      <c r="T8593" s="29">
        <v>16</v>
      </c>
      <c r="U8593">
        <v>10</v>
      </c>
      <c r="V8593" s="41" t="s">
        <v>33</v>
      </c>
      <c r="W8593" s="29">
        <v>420</v>
      </c>
      <c r="X8593" s="29">
        <v>1</v>
      </c>
      <c r="Y8593" s="38" t="s">
        <v>48</v>
      </c>
      <c r="Z8593" s="38" t="s">
        <v>83</v>
      </c>
      <c r="AA8593" s="38" t="s">
        <v>84</v>
      </c>
      <c r="AB8593">
        <v>1</v>
      </c>
      <c r="AC8593" s="29" t="s">
        <v>1631</v>
      </c>
      <c r="AD8593" s="29" t="s">
        <v>1668</v>
      </c>
    </row>
    <row r="8594" spans="1:30" ht="15" customHeight="1" x14ac:dyDescent="0.3">
      <c r="A8594" s="29">
        <v>77</v>
      </c>
      <c r="B8594" s="29" t="s">
        <v>35</v>
      </c>
      <c r="C8594" s="57" t="s">
        <v>1384</v>
      </c>
      <c r="D8594" s="34" t="s">
        <v>1288</v>
      </c>
      <c r="E8594">
        <v>2015</v>
      </c>
      <c r="F8594" s="58" t="s">
        <v>1390</v>
      </c>
      <c r="G8594" s="1" t="s">
        <v>1398</v>
      </c>
      <c r="H8594" s="42" t="s">
        <v>1399</v>
      </c>
      <c r="I8594" s="59">
        <v>-26.1761184638613</v>
      </c>
      <c r="J8594" s="59">
        <v>-49.009799812470298</v>
      </c>
      <c r="K8594" s="19" t="s">
        <v>109</v>
      </c>
      <c r="L8594" s="1" t="s">
        <v>67</v>
      </c>
      <c r="M8594" s="57" t="s">
        <v>887</v>
      </c>
      <c r="N8594" s="41" t="s">
        <v>1389</v>
      </c>
      <c r="O8594">
        <v>2013</v>
      </c>
      <c r="P8594">
        <v>9</v>
      </c>
      <c r="Q8594">
        <v>2015</v>
      </c>
      <c r="R8594">
        <v>4</v>
      </c>
      <c r="S8594" s="10">
        <v>20</v>
      </c>
      <c r="T8594" s="29">
        <v>16</v>
      </c>
      <c r="U8594">
        <v>10</v>
      </c>
      <c r="V8594" s="41" t="s">
        <v>33</v>
      </c>
      <c r="W8594" s="29">
        <v>420</v>
      </c>
      <c r="X8594" s="29">
        <v>1</v>
      </c>
      <c r="Y8594" s="38" t="s">
        <v>48</v>
      </c>
      <c r="Z8594" s="38" t="s">
        <v>83</v>
      </c>
      <c r="AA8594" s="38" t="s">
        <v>87</v>
      </c>
      <c r="AB8594">
        <v>1</v>
      </c>
      <c r="AC8594" s="29" t="s">
        <v>1631</v>
      </c>
      <c r="AD8594" s="29" t="s">
        <v>1668</v>
      </c>
    </row>
    <row r="8595" spans="1:30" ht="15" customHeight="1" x14ac:dyDescent="0.3">
      <c r="A8595" s="29">
        <v>77</v>
      </c>
      <c r="B8595" s="29" t="s">
        <v>35</v>
      </c>
      <c r="C8595" s="57" t="s">
        <v>1384</v>
      </c>
      <c r="D8595" s="34" t="s">
        <v>1288</v>
      </c>
      <c r="E8595">
        <v>2015</v>
      </c>
      <c r="F8595" s="58" t="s">
        <v>1390</v>
      </c>
      <c r="G8595" s="1" t="s">
        <v>1400</v>
      </c>
      <c r="H8595" s="42" t="s">
        <v>1401</v>
      </c>
      <c r="I8595" s="59">
        <v>-26.229616522217</v>
      </c>
      <c r="J8595" s="59">
        <v>-49.044611803164202</v>
      </c>
      <c r="K8595" s="19" t="s">
        <v>109</v>
      </c>
      <c r="L8595" s="1" t="s">
        <v>67</v>
      </c>
      <c r="M8595" s="57" t="s">
        <v>887</v>
      </c>
      <c r="N8595" s="41" t="s">
        <v>1389</v>
      </c>
      <c r="O8595">
        <v>2013</v>
      </c>
      <c r="P8595">
        <v>9</v>
      </c>
      <c r="Q8595">
        <v>2015</v>
      </c>
      <c r="R8595">
        <v>4</v>
      </c>
      <c r="S8595" s="10">
        <v>20</v>
      </c>
      <c r="T8595" s="29">
        <v>16</v>
      </c>
      <c r="U8595">
        <v>10</v>
      </c>
      <c r="V8595" s="41" t="s">
        <v>33</v>
      </c>
      <c r="W8595" s="29">
        <v>420</v>
      </c>
      <c r="X8595" s="29">
        <v>1</v>
      </c>
      <c r="Y8595" s="38" t="s">
        <v>48</v>
      </c>
      <c r="Z8595" s="38" t="s">
        <v>49</v>
      </c>
      <c r="AA8595" s="38" t="s">
        <v>1404</v>
      </c>
      <c r="AB8595">
        <v>0</v>
      </c>
      <c r="AC8595" s="29" t="s">
        <v>1631</v>
      </c>
      <c r="AD8595" s="29" t="s">
        <v>1668</v>
      </c>
    </row>
    <row r="8596" spans="1:30" ht="15" customHeight="1" x14ac:dyDescent="0.3">
      <c r="A8596" s="29">
        <v>77</v>
      </c>
      <c r="B8596" s="29" t="s">
        <v>35</v>
      </c>
      <c r="C8596" s="57" t="s">
        <v>1384</v>
      </c>
      <c r="D8596" s="34" t="s">
        <v>1288</v>
      </c>
      <c r="E8596">
        <v>2015</v>
      </c>
      <c r="F8596" s="58" t="s">
        <v>1390</v>
      </c>
      <c r="G8596" s="1" t="s">
        <v>1400</v>
      </c>
      <c r="H8596" s="42" t="s">
        <v>1401</v>
      </c>
      <c r="I8596" s="59">
        <v>-26.229616522217</v>
      </c>
      <c r="J8596" s="59">
        <v>-49.044611803164202</v>
      </c>
      <c r="K8596" s="19" t="s">
        <v>109</v>
      </c>
      <c r="L8596" s="1" t="s">
        <v>67</v>
      </c>
      <c r="M8596" s="57" t="s">
        <v>887</v>
      </c>
      <c r="N8596" s="41" t="s">
        <v>1389</v>
      </c>
      <c r="O8596">
        <v>2013</v>
      </c>
      <c r="P8596">
        <v>9</v>
      </c>
      <c r="Q8596">
        <v>2015</v>
      </c>
      <c r="R8596">
        <v>4</v>
      </c>
      <c r="S8596" s="10">
        <v>20</v>
      </c>
      <c r="T8596" s="29">
        <v>16</v>
      </c>
      <c r="U8596">
        <v>10</v>
      </c>
      <c r="V8596" s="41" t="s">
        <v>33</v>
      </c>
      <c r="W8596" s="29">
        <v>420</v>
      </c>
      <c r="X8596" s="29">
        <v>1</v>
      </c>
      <c r="Y8596" s="38" t="s">
        <v>48</v>
      </c>
      <c r="Z8596" s="38" t="s">
        <v>49</v>
      </c>
      <c r="AA8596" s="38" t="s">
        <v>1081</v>
      </c>
      <c r="AB8596">
        <v>0</v>
      </c>
      <c r="AC8596" s="29" t="s">
        <v>1631</v>
      </c>
      <c r="AD8596" s="29" t="s">
        <v>1668</v>
      </c>
    </row>
    <row r="8597" spans="1:30" ht="15" customHeight="1" x14ac:dyDescent="0.3">
      <c r="A8597" s="29">
        <v>77</v>
      </c>
      <c r="B8597" s="29" t="s">
        <v>35</v>
      </c>
      <c r="C8597" s="57" t="s">
        <v>1384</v>
      </c>
      <c r="D8597" s="34" t="s">
        <v>1288</v>
      </c>
      <c r="E8597">
        <v>2015</v>
      </c>
      <c r="F8597" s="58" t="s">
        <v>1390</v>
      </c>
      <c r="G8597" s="1" t="s">
        <v>1400</v>
      </c>
      <c r="H8597" s="42" t="s">
        <v>1401</v>
      </c>
      <c r="I8597" s="59">
        <v>-26.229616522217</v>
      </c>
      <c r="J8597" s="59">
        <v>-49.044611803164202</v>
      </c>
      <c r="K8597" s="19" t="s">
        <v>109</v>
      </c>
      <c r="L8597" s="1" t="s">
        <v>67</v>
      </c>
      <c r="M8597" s="57" t="s">
        <v>887</v>
      </c>
      <c r="N8597" s="41" t="s">
        <v>1389</v>
      </c>
      <c r="O8597">
        <v>2013</v>
      </c>
      <c r="P8597">
        <v>9</v>
      </c>
      <c r="Q8597">
        <v>2015</v>
      </c>
      <c r="R8597">
        <v>4</v>
      </c>
      <c r="S8597" s="10">
        <v>20</v>
      </c>
      <c r="T8597" s="29">
        <v>16</v>
      </c>
      <c r="U8597">
        <v>10</v>
      </c>
      <c r="V8597" s="41" t="s">
        <v>33</v>
      </c>
      <c r="W8597" s="29">
        <v>420</v>
      </c>
      <c r="X8597" s="29">
        <v>1</v>
      </c>
      <c r="Y8597" s="38" t="s">
        <v>48</v>
      </c>
      <c r="Z8597" s="38" t="s">
        <v>49</v>
      </c>
      <c r="AA8597" s="38" t="s">
        <v>1068</v>
      </c>
      <c r="AB8597">
        <v>0</v>
      </c>
      <c r="AC8597" s="29" t="s">
        <v>1631</v>
      </c>
      <c r="AD8597" s="29" t="s">
        <v>1668</v>
      </c>
    </row>
    <row r="8598" spans="1:30" ht="15" customHeight="1" x14ac:dyDescent="0.3">
      <c r="A8598" s="29">
        <v>77</v>
      </c>
      <c r="B8598" s="29" t="s">
        <v>35</v>
      </c>
      <c r="C8598" s="57" t="s">
        <v>1384</v>
      </c>
      <c r="D8598" s="34" t="s">
        <v>1288</v>
      </c>
      <c r="E8598">
        <v>2015</v>
      </c>
      <c r="F8598" s="58" t="s">
        <v>1390</v>
      </c>
      <c r="G8598" s="1" t="s">
        <v>1400</v>
      </c>
      <c r="H8598" s="42" t="s">
        <v>1401</v>
      </c>
      <c r="I8598" s="59">
        <v>-26.229616522217</v>
      </c>
      <c r="J8598" s="59">
        <v>-49.044611803164202</v>
      </c>
      <c r="K8598" s="19" t="s">
        <v>109</v>
      </c>
      <c r="L8598" s="1" t="s">
        <v>67</v>
      </c>
      <c r="M8598" s="57" t="s">
        <v>887</v>
      </c>
      <c r="N8598" s="41" t="s">
        <v>1389</v>
      </c>
      <c r="O8598">
        <v>2013</v>
      </c>
      <c r="P8598">
        <v>9</v>
      </c>
      <c r="Q8598">
        <v>2015</v>
      </c>
      <c r="R8598">
        <v>4</v>
      </c>
      <c r="S8598" s="10">
        <v>20</v>
      </c>
      <c r="T8598" s="29">
        <v>16</v>
      </c>
      <c r="U8598">
        <v>10</v>
      </c>
      <c r="V8598" s="41" t="s">
        <v>33</v>
      </c>
      <c r="W8598" s="29">
        <v>420</v>
      </c>
      <c r="X8598" s="29">
        <v>1</v>
      </c>
      <c r="Y8598" s="38" t="s">
        <v>48</v>
      </c>
      <c r="Z8598" s="38" t="s">
        <v>49</v>
      </c>
      <c r="AA8598" s="38" t="s">
        <v>52</v>
      </c>
      <c r="AB8598">
        <v>9</v>
      </c>
      <c r="AC8598" s="29" t="s">
        <v>1631</v>
      </c>
      <c r="AD8598" s="29" t="s">
        <v>1668</v>
      </c>
    </row>
    <row r="8599" spans="1:30" ht="15" customHeight="1" x14ac:dyDescent="0.3">
      <c r="A8599" s="29">
        <v>77</v>
      </c>
      <c r="B8599" s="29" t="s">
        <v>35</v>
      </c>
      <c r="C8599" s="57" t="s">
        <v>1384</v>
      </c>
      <c r="D8599" s="34" t="s">
        <v>1288</v>
      </c>
      <c r="E8599">
        <v>2015</v>
      </c>
      <c r="F8599" s="58" t="s">
        <v>1390</v>
      </c>
      <c r="G8599" s="1" t="s">
        <v>1400</v>
      </c>
      <c r="H8599" s="42" t="s">
        <v>1401</v>
      </c>
      <c r="I8599" s="59">
        <v>-26.229616522217</v>
      </c>
      <c r="J8599" s="59">
        <v>-49.044611803164202</v>
      </c>
      <c r="K8599" s="19" t="s">
        <v>109</v>
      </c>
      <c r="L8599" s="1" t="s">
        <v>67</v>
      </c>
      <c r="M8599" s="57" t="s">
        <v>887</v>
      </c>
      <c r="N8599" s="41" t="s">
        <v>1389</v>
      </c>
      <c r="O8599">
        <v>2013</v>
      </c>
      <c r="P8599">
        <v>9</v>
      </c>
      <c r="Q8599">
        <v>2015</v>
      </c>
      <c r="R8599">
        <v>4</v>
      </c>
      <c r="S8599" s="10">
        <v>20</v>
      </c>
      <c r="T8599" s="29">
        <v>16</v>
      </c>
      <c r="U8599">
        <v>10</v>
      </c>
      <c r="V8599" s="41" t="s">
        <v>33</v>
      </c>
      <c r="W8599" s="29">
        <v>420</v>
      </c>
      <c r="X8599" s="29">
        <v>1</v>
      </c>
      <c r="Y8599" s="38" t="s">
        <v>48</v>
      </c>
      <c r="Z8599" s="38" t="s">
        <v>55</v>
      </c>
      <c r="AA8599" s="38" t="s">
        <v>56</v>
      </c>
      <c r="AB8599">
        <v>0</v>
      </c>
      <c r="AC8599" s="29" t="s">
        <v>1631</v>
      </c>
      <c r="AD8599" s="29" t="s">
        <v>1668</v>
      </c>
    </row>
    <row r="8600" spans="1:30" ht="15" customHeight="1" x14ac:dyDescent="0.3">
      <c r="A8600" s="29">
        <v>77</v>
      </c>
      <c r="B8600" s="29" t="s">
        <v>35</v>
      </c>
      <c r="C8600" s="57" t="s">
        <v>1384</v>
      </c>
      <c r="D8600" s="34" t="s">
        <v>1288</v>
      </c>
      <c r="E8600">
        <v>2015</v>
      </c>
      <c r="F8600" s="58" t="s">
        <v>1390</v>
      </c>
      <c r="G8600" s="1" t="s">
        <v>1400</v>
      </c>
      <c r="H8600" s="42" t="s">
        <v>1401</v>
      </c>
      <c r="I8600" s="59">
        <v>-26.229616522217</v>
      </c>
      <c r="J8600" s="59">
        <v>-49.044611803164202</v>
      </c>
      <c r="K8600" s="19" t="s">
        <v>109</v>
      </c>
      <c r="L8600" s="1" t="s">
        <v>67</v>
      </c>
      <c r="M8600" s="57" t="s">
        <v>887</v>
      </c>
      <c r="N8600" s="41" t="s">
        <v>1389</v>
      </c>
      <c r="O8600">
        <v>2013</v>
      </c>
      <c r="P8600">
        <v>9</v>
      </c>
      <c r="Q8600">
        <v>2015</v>
      </c>
      <c r="R8600">
        <v>4</v>
      </c>
      <c r="S8600" s="10">
        <v>20</v>
      </c>
      <c r="T8600" s="29">
        <v>16</v>
      </c>
      <c r="U8600">
        <v>10</v>
      </c>
      <c r="V8600" s="41" t="s">
        <v>33</v>
      </c>
      <c r="W8600" s="29">
        <v>420</v>
      </c>
      <c r="X8600" s="29">
        <v>1</v>
      </c>
      <c r="Y8600" s="38" t="s">
        <v>48</v>
      </c>
      <c r="Z8600" s="38" t="s">
        <v>55</v>
      </c>
      <c r="AA8600" s="38" t="s">
        <v>876</v>
      </c>
      <c r="AB8600">
        <v>0</v>
      </c>
      <c r="AC8600" s="29" t="s">
        <v>1631</v>
      </c>
      <c r="AD8600" s="29" t="s">
        <v>1668</v>
      </c>
    </row>
    <row r="8601" spans="1:30" ht="15" customHeight="1" x14ac:dyDescent="0.3">
      <c r="A8601" s="29">
        <v>77</v>
      </c>
      <c r="B8601" s="29" t="s">
        <v>35</v>
      </c>
      <c r="C8601" s="57" t="s">
        <v>1384</v>
      </c>
      <c r="D8601" s="34" t="s">
        <v>1288</v>
      </c>
      <c r="E8601">
        <v>2015</v>
      </c>
      <c r="F8601" s="58" t="s">
        <v>1390</v>
      </c>
      <c r="G8601" s="1" t="s">
        <v>1400</v>
      </c>
      <c r="H8601" s="42" t="s">
        <v>1401</v>
      </c>
      <c r="I8601" s="59">
        <v>-26.229616522217</v>
      </c>
      <c r="J8601" s="59">
        <v>-49.044611803164202</v>
      </c>
      <c r="K8601" s="19" t="s">
        <v>109</v>
      </c>
      <c r="L8601" s="1" t="s">
        <v>67</v>
      </c>
      <c r="M8601" s="57" t="s">
        <v>887</v>
      </c>
      <c r="N8601" s="41" t="s">
        <v>1389</v>
      </c>
      <c r="O8601">
        <v>2013</v>
      </c>
      <c r="P8601">
        <v>9</v>
      </c>
      <c r="Q8601">
        <v>2015</v>
      </c>
      <c r="R8601">
        <v>4</v>
      </c>
      <c r="S8601" s="10">
        <v>20</v>
      </c>
      <c r="T8601" s="29">
        <v>16</v>
      </c>
      <c r="U8601">
        <v>10</v>
      </c>
      <c r="V8601" s="41" t="s">
        <v>33</v>
      </c>
      <c r="W8601" s="29">
        <v>420</v>
      </c>
      <c r="X8601" s="29">
        <v>1</v>
      </c>
      <c r="Y8601" s="38" t="s">
        <v>48</v>
      </c>
      <c r="Z8601" s="38" t="s">
        <v>55</v>
      </c>
      <c r="AA8601" s="38" t="s">
        <v>1065</v>
      </c>
      <c r="AB8601">
        <v>11</v>
      </c>
      <c r="AC8601" s="29" t="s">
        <v>1631</v>
      </c>
      <c r="AD8601" s="29" t="s">
        <v>1668</v>
      </c>
    </row>
    <row r="8602" spans="1:30" ht="15" customHeight="1" x14ac:dyDescent="0.3">
      <c r="A8602" s="29">
        <v>77</v>
      </c>
      <c r="B8602" s="29" t="s">
        <v>35</v>
      </c>
      <c r="C8602" s="57" t="s">
        <v>1384</v>
      </c>
      <c r="D8602" s="34" t="s">
        <v>1288</v>
      </c>
      <c r="E8602">
        <v>2015</v>
      </c>
      <c r="F8602" s="58" t="s">
        <v>1390</v>
      </c>
      <c r="G8602" s="1" t="s">
        <v>1400</v>
      </c>
      <c r="H8602" s="42" t="s">
        <v>1401</v>
      </c>
      <c r="I8602" s="59">
        <v>-26.229616522217</v>
      </c>
      <c r="J8602" s="59">
        <v>-49.044611803164202</v>
      </c>
      <c r="K8602" s="19" t="s">
        <v>109</v>
      </c>
      <c r="L8602" s="1" t="s">
        <v>67</v>
      </c>
      <c r="M8602" s="57" t="s">
        <v>887</v>
      </c>
      <c r="N8602" s="41" t="s">
        <v>1389</v>
      </c>
      <c r="O8602">
        <v>2013</v>
      </c>
      <c r="P8602">
        <v>9</v>
      </c>
      <c r="Q8602">
        <v>2015</v>
      </c>
      <c r="R8602">
        <v>4</v>
      </c>
      <c r="S8602" s="10">
        <v>20</v>
      </c>
      <c r="T8602" s="29">
        <v>16</v>
      </c>
      <c r="U8602">
        <v>10</v>
      </c>
      <c r="V8602" s="41" t="s">
        <v>33</v>
      </c>
      <c r="W8602" s="29">
        <v>420</v>
      </c>
      <c r="X8602" s="29">
        <v>1</v>
      </c>
      <c r="Y8602" s="38" t="s">
        <v>48</v>
      </c>
      <c r="Z8602" s="38" t="s">
        <v>55</v>
      </c>
      <c r="AA8602" s="38" t="s">
        <v>1066</v>
      </c>
      <c r="AB8602">
        <v>0</v>
      </c>
      <c r="AC8602" s="29" t="s">
        <v>1631</v>
      </c>
      <c r="AD8602" s="29" t="s">
        <v>1668</v>
      </c>
    </row>
    <row r="8603" spans="1:30" ht="15" customHeight="1" x14ac:dyDescent="0.3">
      <c r="A8603" s="29">
        <v>77</v>
      </c>
      <c r="B8603" s="29" t="s">
        <v>35</v>
      </c>
      <c r="C8603" s="57" t="s">
        <v>1384</v>
      </c>
      <c r="D8603" s="34" t="s">
        <v>1288</v>
      </c>
      <c r="E8603">
        <v>2015</v>
      </c>
      <c r="F8603" s="58" t="s">
        <v>1390</v>
      </c>
      <c r="G8603" s="1" t="s">
        <v>1400</v>
      </c>
      <c r="H8603" s="42" t="s">
        <v>1401</v>
      </c>
      <c r="I8603" s="59">
        <v>-26.229616522217</v>
      </c>
      <c r="J8603" s="59">
        <v>-49.044611803164202</v>
      </c>
      <c r="K8603" s="19" t="s">
        <v>109</v>
      </c>
      <c r="L8603" s="1" t="s">
        <v>67</v>
      </c>
      <c r="M8603" s="57" t="s">
        <v>887</v>
      </c>
      <c r="N8603" s="41" t="s">
        <v>1389</v>
      </c>
      <c r="O8603">
        <v>2013</v>
      </c>
      <c r="P8603">
        <v>9</v>
      </c>
      <c r="Q8603">
        <v>2015</v>
      </c>
      <c r="R8603">
        <v>4</v>
      </c>
      <c r="S8603" s="10">
        <v>20</v>
      </c>
      <c r="T8603" s="29">
        <v>16</v>
      </c>
      <c r="U8603">
        <v>10</v>
      </c>
      <c r="V8603" s="41" t="s">
        <v>33</v>
      </c>
      <c r="W8603" s="29">
        <v>420</v>
      </c>
      <c r="X8603" s="29">
        <v>1</v>
      </c>
      <c r="Y8603" s="38" t="s">
        <v>48</v>
      </c>
      <c r="Z8603" s="38" t="s">
        <v>55</v>
      </c>
      <c r="AA8603" s="38" t="s">
        <v>265</v>
      </c>
      <c r="AB8603">
        <v>0</v>
      </c>
      <c r="AC8603" s="29" t="s">
        <v>1631</v>
      </c>
      <c r="AD8603" s="29" t="s">
        <v>1668</v>
      </c>
    </row>
    <row r="8604" spans="1:30" ht="15" customHeight="1" x14ac:dyDescent="0.3">
      <c r="A8604" s="29">
        <v>77</v>
      </c>
      <c r="B8604" s="29" t="s">
        <v>35</v>
      </c>
      <c r="C8604" s="57" t="s">
        <v>1384</v>
      </c>
      <c r="D8604" s="34" t="s">
        <v>1288</v>
      </c>
      <c r="E8604">
        <v>2015</v>
      </c>
      <c r="F8604" s="58" t="s">
        <v>1390</v>
      </c>
      <c r="G8604" s="1" t="s">
        <v>1400</v>
      </c>
      <c r="H8604" s="42" t="s">
        <v>1401</v>
      </c>
      <c r="I8604" s="59">
        <v>-26.229616522217</v>
      </c>
      <c r="J8604" s="59">
        <v>-49.044611803164202</v>
      </c>
      <c r="K8604" s="19" t="s">
        <v>109</v>
      </c>
      <c r="L8604" s="1" t="s">
        <v>67</v>
      </c>
      <c r="M8604" s="57" t="s">
        <v>887</v>
      </c>
      <c r="N8604" s="41" t="s">
        <v>1389</v>
      </c>
      <c r="O8604">
        <v>2013</v>
      </c>
      <c r="P8604">
        <v>9</v>
      </c>
      <c r="Q8604">
        <v>2015</v>
      </c>
      <c r="R8604">
        <v>4</v>
      </c>
      <c r="S8604" s="10">
        <v>20</v>
      </c>
      <c r="T8604" s="29">
        <v>16</v>
      </c>
      <c r="U8604">
        <v>10</v>
      </c>
      <c r="V8604" s="41" t="s">
        <v>33</v>
      </c>
      <c r="W8604" s="29">
        <v>420</v>
      </c>
      <c r="X8604" s="29">
        <v>1</v>
      </c>
      <c r="Y8604" s="38" t="s">
        <v>48</v>
      </c>
      <c r="Z8604" s="38" t="s">
        <v>83</v>
      </c>
      <c r="AA8604" s="38" t="s">
        <v>84</v>
      </c>
      <c r="AB8604">
        <v>0</v>
      </c>
      <c r="AC8604" s="29" t="s">
        <v>1631</v>
      </c>
      <c r="AD8604" s="29" t="s">
        <v>1668</v>
      </c>
    </row>
    <row r="8605" spans="1:30" ht="15" customHeight="1" x14ac:dyDescent="0.3">
      <c r="A8605" s="29">
        <v>77</v>
      </c>
      <c r="B8605" s="29" t="s">
        <v>35</v>
      </c>
      <c r="C8605" s="57" t="s">
        <v>1384</v>
      </c>
      <c r="D8605" s="34" t="s">
        <v>1288</v>
      </c>
      <c r="E8605">
        <v>2015</v>
      </c>
      <c r="F8605" s="58" t="s">
        <v>1390</v>
      </c>
      <c r="G8605" s="1" t="s">
        <v>1400</v>
      </c>
      <c r="H8605" s="42" t="s">
        <v>1401</v>
      </c>
      <c r="I8605" s="59">
        <v>-26.229616522217</v>
      </c>
      <c r="J8605" s="59">
        <v>-49.044611803164202</v>
      </c>
      <c r="K8605" s="19" t="s">
        <v>109</v>
      </c>
      <c r="L8605" s="1" t="s">
        <v>67</v>
      </c>
      <c r="M8605" s="57" t="s">
        <v>887</v>
      </c>
      <c r="N8605" s="41" t="s">
        <v>1389</v>
      </c>
      <c r="O8605">
        <v>2013</v>
      </c>
      <c r="P8605">
        <v>9</v>
      </c>
      <c r="Q8605">
        <v>2015</v>
      </c>
      <c r="R8605">
        <v>4</v>
      </c>
      <c r="S8605" s="10">
        <v>20</v>
      </c>
      <c r="T8605" s="29">
        <v>16</v>
      </c>
      <c r="U8605">
        <v>10</v>
      </c>
      <c r="V8605" s="41" t="s">
        <v>33</v>
      </c>
      <c r="W8605" s="29">
        <v>420</v>
      </c>
      <c r="X8605" s="29">
        <v>1</v>
      </c>
      <c r="Y8605" s="38" t="s">
        <v>48</v>
      </c>
      <c r="Z8605" s="38" t="s">
        <v>83</v>
      </c>
      <c r="AA8605" s="38" t="s">
        <v>87</v>
      </c>
      <c r="AB8605">
        <v>1</v>
      </c>
      <c r="AC8605" s="29" t="s">
        <v>1631</v>
      </c>
      <c r="AD8605" s="29" t="s">
        <v>1668</v>
      </c>
    </row>
  </sheetData>
  <pageMargins left="0.7" right="0.7" top="0.75" bottom="0.75" header="0" footer="0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004"/>
  <sheetViews>
    <sheetView topLeftCell="A10" workbookViewId="0">
      <selection activeCell="C32" sqref="C32"/>
    </sheetView>
  </sheetViews>
  <sheetFormatPr baseColWidth="10" defaultColWidth="14.44140625" defaultRowHeight="15" customHeight="1" x14ac:dyDescent="0.3"/>
  <cols>
    <col min="1" max="1" width="18" customWidth="1"/>
    <col min="2" max="6" width="11.44140625" customWidth="1"/>
  </cols>
  <sheetData>
    <row r="1" spans="1:2" ht="14.25" customHeight="1" x14ac:dyDescent="0.3">
      <c r="A1" t="s">
        <v>144</v>
      </c>
      <c r="B1" t="s">
        <v>145</v>
      </c>
    </row>
    <row r="2" spans="1:2" ht="14.25" customHeight="1" x14ac:dyDescent="0.3">
      <c r="A2" t="s">
        <v>1</v>
      </c>
      <c r="B2" t="s">
        <v>146</v>
      </c>
    </row>
    <row r="3" spans="1:2" ht="14.25" customHeight="1" x14ac:dyDescent="0.3">
      <c r="A3" t="s">
        <v>2</v>
      </c>
      <c r="B3" t="s">
        <v>149</v>
      </c>
    </row>
    <row r="4" spans="1:2" ht="14.25" customHeight="1" x14ac:dyDescent="0.3">
      <c r="A4" t="s">
        <v>3</v>
      </c>
      <c r="B4" t="s">
        <v>150</v>
      </c>
    </row>
    <row r="5" spans="1:2" ht="14.25" customHeight="1" x14ac:dyDescent="0.3">
      <c r="A5" t="s">
        <v>4</v>
      </c>
      <c r="B5" t="s">
        <v>151</v>
      </c>
    </row>
    <row r="6" spans="1:2" ht="14.25" customHeight="1" x14ac:dyDescent="0.3">
      <c r="A6" t="s">
        <v>5</v>
      </c>
      <c r="B6" t="s">
        <v>152</v>
      </c>
    </row>
    <row r="7" spans="1:2" ht="14.25" customHeight="1" x14ac:dyDescent="0.3">
      <c r="A7" t="s">
        <v>34</v>
      </c>
      <c r="B7" t="s">
        <v>154</v>
      </c>
    </row>
    <row r="8" spans="1:2" ht="14.25" customHeight="1" x14ac:dyDescent="0.3">
      <c r="A8" t="s">
        <v>6</v>
      </c>
      <c r="B8" t="s">
        <v>159</v>
      </c>
    </row>
    <row r="9" spans="1:2" ht="14.25" customHeight="1" x14ac:dyDescent="0.3">
      <c r="A9" t="s">
        <v>7</v>
      </c>
      <c r="B9" t="s">
        <v>160</v>
      </c>
    </row>
    <row r="10" spans="1:2" ht="14.25" customHeight="1" x14ac:dyDescent="0.3">
      <c r="A10" t="s">
        <v>8</v>
      </c>
      <c r="B10" t="s">
        <v>163</v>
      </c>
    </row>
    <row r="11" spans="1:2" ht="14.25" customHeight="1" x14ac:dyDescent="0.3">
      <c r="A11" t="s">
        <v>9</v>
      </c>
      <c r="B11" t="s">
        <v>164</v>
      </c>
    </row>
    <row r="12" spans="1:2" ht="14.25" customHeight="1" x14ac:dyDescent="0.3">
      <c r="A12" t="s">
        <v>10</v>
      </c>
      <c r="B12" t="s">
        <v>165</v>
      </c>
    </row>
    <row r="13" spans="1:2" ht="14.25" customHeight="1" x14ac:dyDescent="0.3">
      <c r="A13" t="s">
        <v>11</v>
      </c>
      <c r="B13" t="s">
        <v>166</v>
      </c>
    </row>
    <row r="14" spans="1:2" ht="14.25" customHeight="1" x14ac:dyDescent="0.3">
      <c r="A14" t="s">
        <v>12</v>
      </c>
      <c r="B14" t="s">
        <v>168</v>
      </c>
    </row>
    <row r="15" spans="1:2" ht="14.25" customHeight="1" x14ac:dyDescent="0.3">
      <c r="A15" t="s">
        <v>13</v>
      </c>
      <c r="B15" t="s">
        <v>171</v>
      </c>
    </row>
    <row r="16" spans="1:2" ht="14.25" customHeight="1" x14ac:dyDescent="0.3">
      <c r="A16" s="38" t="s">
        <v>1310</v>
      </c>
      <c r="B16" s="38" t="s">
        <v>1624</v>
      </c>
    </row>
    <row r="17" spans="1:2" ht="14.25" customHeight="1" x14ac:dyDescent="0.3">
      <c r="A17" s="38" t="s">
        <v>1309</v>
      </c>
      <c r="B17" s="38" t="s">
        <v>1625</v>
      </c>
    </row>
    <row r="18" spans="1:2" ht="14.25" customHeight="1" x14ac:dyDescent="0.3">
      <c r="A18" s="38" t="s">
        <v>1311</v>
      </c>
      <c r="B18" s="38" t="s">
        <v>1626</v>
      </c>
    </row>
    <row r="19" spans="1:2" ht="14.25" customHeight="1" x14ac:dyDescent="0.3">
      <c r="A19" s="38" t="s">
        <v>1312</v>
      </c>
      <c r="B19" s="38" t="s">
        <v>1627</v>
      </c>
    </row>
    <row r="20" spans="1:2" ht="14.25" customHeight="1" x14ac:dyDescent="0.3">
      <c r="A20" t="s">
        <v>14</v>
      </c>
      <c r="B20" t="s">
        <v>172</v>
      </c>
    </row>
    <row r="21" spans="1:2" ht="14.25" customHeight="1" x14ac:dyDescent="0.3">
      <c r="A21" t="s">
        <v>15</v>
      </c>
      <c r="B21" t="s">
        <v>173</v>
      </c>
    </row>
    <row r="22" spans="1:2" ht="14.25" customHeight="1" x14ac:dyDescent="0.3">
      <c r="A22" t="s">
        <v>16</v>
      </c>
      <c r="B22" t="s">
        <v>174</v>
      </c>
    </row>
    <row r="23" spans="1:2" ht="14.25" customHeight="1" x14ac:dyDescent="0.3">
      <c r="A23" t="s">
        <v>17</v>
      </c>
      <c r="B23" t="s">
        <v>175</v>
      </c>
    </row>
    <row r="24" spans="1:2" ht="14.25" customHeight="1" x14ac:dyDescent="0.3">
      <c r="A24" t="s">
        <v>18</v>
      </c>
      <c r="B24" t="s">
        <v>177</v>
      </c>
    </row>
    <row r="25" spans="1:2" ht="14.25" customHeight="1" x14ac:dyDescent="0.3">
      <c r="A25" t="s">
        <v>19</v>
      </c>
      <c r="B25" t="s">
        <v>180</v>
      </c>
    </row>
    <row r="26" spans="1:2" ht="14.25" customHeight="1" x14ac:dyDescent="0.3">
      <c r="A26" t="s">
        <v>41</v>
      </c>
      <c r="B26" t="s">
        <v>181</v>
      </c>
    </row>
    <row r="27" spans="1:2" ht="14.25" customHeight="1" x14ac:dyDescent="0.3">
      <c r="A27" t="s">
        <v>42</v>
      </c>
      <c r="B27" t="s">
        <v>182</v>
      </c>
    </row>
    <row r="28" spans="1:2" ht="14.25" customHeight="1" x14ac:dyDescent="0.3">
      <c r="A28" t="s">
        <v>43</v>
      </c>
      <c r="B28" t="s">
        <v>183</v>
      </c>
    </row>
    <row r="29" spans="1:2" ht="14.25" customHeight="1" x14ac:dyDescent="0.3">
      <c r="A29" s="2" t="s">
        <v>44</v>
      </c>
      <c r="B29" t="s">
        <v>184</v>
      </c>
    </row>
    <row r="30" spans="1:2" ht="14.25" customHeight="1" x14ac:dyDescent="0.3">
      <c r="A30" t="s">
        <v>1406</v>
      </c>
      <c r="B30" t="s">
        <v>1671</v>
      </c>
    </row>
    <row r="31" spans="1:2" ht="14.25" customHeight="1" x14ac:dyDescent="0.3">
      <c r="A31" t="s">
        <v>1664</v>
      </c>
      <c r="B31" t="s">
        <v>1670</v>
      </c>
    </row>
    <row r="32" spans="1:2" ht="14.25" customHeight="1" x14ac:dyDescent="0.3">
      <c r="A32" t="s">
        <v>45</v>
      </c>
      <c r="B32" t="s">
        <v>1535</v>
      </c>
    </row>
    <row r="33" ht="14.25" customHeight="1" x14ac:dyDescent="0.3"/>
    <row r="34" ht="14.25" customHeight="1" x14ac:dyDescent="0.3"/>
    <row r="35" ht="14.25" customHeight="1" x14ac:dyDescent="0.3"/>
    <row r="36" ht="14.25" customHeight="1" x14ac:dyDescent="0.3"/>
    <row r="37" ht="14.25" customHeight="1" x14ac:dyDescent="0.3"/>
    <row r="38" ht="14.25" customHeight="1" x14ac:dyDescent="0.3"/>
    <row r="39" ht="14.25" customHeight="1" x14ac:dyDescent="0.3"/>
    <row r="40" ht="14.25" customHeight="1" x14ac:dyDescent="0.3"/>
    <row r="41" ht="14.25" customHeight="1" x14ac:dyDescent="0.3"/>
    <row r="42" ht="14.25" customHeight="1" x14ac:dyDescent="0.3"/>
    <row r="43" ht="14.25" customHeight="1" x14ac:dyDescent="0.3"/>
    <row r="44" ht="14.25" customHeight="1" x14ac:dyDescent="0.3"/>
    <row r="45" ht="14.25" customHeight="1" x14ac:dyDescent="0.3"/>
    <row r="46" ht="14.25" customHeight="1" x14ac:dyDescent="0.3"/>
    <row r="47" ht="14.25" customHeight="1" x14ac:dyDescent="0.3"/>
    <row r="48" ht="14.25" customHeight="1" x14ac:dyDescent="0.3"/>
    <row r="49" ht="14.25" customHeight="1" x14ac:dyDescent="0.3"/>
    <row r="50" ht="14.25" customHeight="1" x14ac:dyDescent="0.3"/>
    <row r="51" ht="14.25" customHeight="1" x14ac:dyDescent="0.3"/>
    <row r="52" ht="14.25" customHeight="1" x14ac:dyDescent="0.3"/>
    <row r="53" ht="14.25" customHeight="1" x14ac:dyDescent="0.3"/>
    <row r="54" ht="14.25" customHeight="1" x14ac:dyDescent="0.3"/>
    <row r="55" ht="14.25" customHeight="1" x14ac:dyDescent="0.3"/>
    <row r="56" ht="14.25" customHeight="1" x14ac:dyDescent="0.3"/>
    <row r="57" ht="14.25" customHeight="1" x14ac:dyDescent="0.3"/>
    <row r="58" ht="14.25" customHeight="1" x14ac:dyDescent="0.3"/>
    <row r="59" ht="14.25" customHeight="1" x14ac:dyDescent="0.3"/>
    <row r="60" ht="14.25" customHeight="1" x14ac:dyDescent="0.3"/>
    <row r="61" ht="14.25" customHeight="1" x14ac:dyDescent="0.3"/>
    <row r="62" ht="14.25" customHeight="1" x14ac:dyDescent="0.3"/>
    <row r="63" ht="14.25" customHeight="1" x14ac:dyDescent="0.3"/>
    <row r="64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  <row r="1001" ht="15.75" customHeight="1" x14ac:dyDescent="0.3"/>
    <row r="1002" ht="15.75" customHeight="1" x14ac:dyDescent="0.3"/>
    <row r="1003" ht="15.75" customHeight="1" x14ac:dyDescent="0.3"/>
    <row r="1004" ht="15.75" customHeight="1" x14ac:dyDescent="0.3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999"/>
  <sheetViews>
    <sheetView workbookViewId="0">
      <selection activeCell="A30" sqref="A30"/>
    </sheetView>
  </sheetViews>
  <sheetFormatPr baseColWidth="10" defaultColWidth="14.44140625" defaultRowHeight="15" customHeight="1" x14ac:dyDescent="0.3"/>
  <cols>
    <col min="1" max="1" width="255.77734375" style="70" customWidth="1"/>
    <col min="2" max="24" width="10.6640625" style="70" customWidth="1"/>
    <col min="25" max="16384" width="14.44140625" style="70"/>
  </cols>
  <sheetData>
    <row r="1" spans="1:1" ht="14.25" customHeight="1" x14ac:dyDescent="0.3"/>
    <row r="2" spans="1:1" ht="14.25" customHeight="1" x14ac:dyDescent="0.3">
      <c r="A2" s="71" t="s">
        <v>1537</v>
      </c>
    </row>
    <row r="3" spans="1:1" ht="14.25" customHeight="1" x14ac:dyDescent="0.3">
      <c r="A3" s="71" t="s">
        <v>1538</v>
      </c>
    </row>
    <row r="4" spans="1:1" ht="14.25" customHeight="1" x14ac:dyDescent="0.3">
      <c r="A4" s="71" t="s">
        <v>1539</v>
      </c>
    </row>
    <row r="5" spans="1:1" ht="14.25" customHeight="1" x14ac:dyDescent="0.3">
      <c r="A5" s="71" t="s">
        <v>1540</v>
      </c>
    </row>
    <row r="6" spans="1:1" ht="14.25" customHeight="1" x14ac:dyDescent="0.3">
      <c r="A6" s="71" t="s">
        <v>1541</v>
      </c>
    </row>
    <row r="7" spans="1:1" ht="14.25" customHeight="1" x14ac:dyDescent="0.3">
      <c r="A7" s="71" t="s">
        <v>1542</v>
      </c>
    </row>
    <row r="8" spans="1:1" ht="14.25" customHeight="1" x14ac:dyDescent="0.3">
      <c r="A8" s="71" t="s">
        <v>1543</v>
      </c>
    </row>
    <row r="9" spans="1:1" ht="14.25" customHeight="1" x14ac:dyDescent="0.3">
      <c r="A9" s="71" t="s">
        <v>1544</v>
      </c>
    </row>
    <row r="10" spans="1:1" ht="14.25" customHeight="1" x14ac:dyDescent="0.3">
      <c r="A10" s="71" t="s">
        <v>1545</v>
      </c>
    </row>
    <row r="11" spans="1:1" ht="14.25" customHeight="1" x14ac:dyDescent="0.3">
      <c r="A11" s="71" t="s">
        <v>1546</v>
      </c>
    </row>
    <row r="12" spans="1:1" ht="14.25" customHeight="1" x14ac:dyDescent="0.3">
      <c r="A12" s="71" t="s">
        <v>1547</v>
      </c>
    </row>
    <row r="13" spans="1:1" ht="14.25" customHeight="1" x14ac:dyDescent="0.3">
      <c r="A13" s="71" t="s">
        <v>1548</v>
      </c>
    </row>
    <row r="14" spans="1:1" ht="14.25" customHeight="1" x14ac:dyDescent="0.3">
      <c r="A14" s="71" t="s">
        <v>1549</v>
      </c>
    </row>
    <row r="15" spans="1:1" ht="14.25" customHeight="1" x14ac:dyDescent="0.3">
      <c r="A15" s="71" t="s">
        <v>1550</v>
      </c>
    </row>
    <row r="16" spans="1:1" ht="14.25" customHeight="1" x14ac:dyDescent="0.3">
      <c r="A16" s="71" t="s">
        <v>1551</v>
      </c>
    </row>
    <row r="17" spans="1:2" ht="14.25" customHeight="1" x14ac:dyDescent="0.3">
      <c r="A17" s="75" t="s">
        <v>1552</v>
      </c>
      <c r="B17" s="76"/>
    </row>
    <row r="18" spans="1:2" ht="14.25" customHeight="1" x14ac:dyDescent="0.3">
      <c r="A18" s="72" t="s">
        <v>1553</v>
      </c>
    </row>
    <row r="19" spans="1:2" ht="14.25" customHeight="1" x14ac:dyDescent="0.3">
      <c r="A19" s="71" t="s">
        <v>1554</v>
      </c>
    </row>
    <row r="20" spans="1:2" ht="14.25" customHeight="1" x14ac:dyDescent="0.3">
      <c r="A20" s="71" t="s">
        <v>1555</v>
      </c>
    </row>
    <row r="21" spans="1:2" ht="14.25" customHeight="1" x14ac:dyDescent="0.3">
      <c r="A21" s="71" t="s">
        <v>1556</v>
      </c>
    </row>
    <row r="22" spans="1:2" ht="14.25" customHeight="1" x14ac:dyDescent="0.3">
      <c r="A22" s="71" t="s">
        <v>1557</v>
      </c>
    </row>
    <row r="23" spans="1:2" ht="14.25" customHeight="1" x14ac:dyDescent="0.3">
      <c r="A23" s="72" t="s">
        <v>1558</v>
      </c>
    </row>
    <row r="24" spans="1:2" ht="14.25" customHeight="1" x14ac:dyDescent="0.3">
      <c r="A24" s="71" t="s">
        <v>1559</v>
      </c>
    </row>
    <row r="25" spans="1:2" ht="14.25" customHeight="1" x14ac:dyDescent="0.3">
      <c r="A25" s="71" t="s">
        <v>1560</v>
      </c>
    </row>
    <row r="26" spans="1:2" ht="14.25" customHeight="1" x14ac:dyDescent="0.3">
      <c r="A26" s="72" t="s">
        <v>1561</v>
      </c>
    </row>
    <row r="27" spans="1:2" ht="14.25" customHeight="1" x14ac:dyDescent="0.3">
      <c r="A27" s="72" t="s">
        <v>1562</v>
      </c>
    </row>
    <row r="28" spans="1:2" ht="14.25" customHeight="1" x14ac:dyDescent="0.3">
      <c r="A28" s="71" t="s">
        <v>1563</v>
      </c>
    </row>
    <row r="29" spans="1:2" ht="14.25" customHeight="1" x14ac:dyDescent="0.3">
      <c r="A29" s="71" t="s">
        <v>1564</v>
      </c>
    </row>
    <row r="30" spans="1:2" ht="14.25" customHeight="1" x14ac:dyDescent="0.3">
      <c r="A30" s="71" t="s">
        <v>1536</v>
      </c>
    </row>
    <row r="31" spans="1:2" ht="14.25" customHeight="1" x14ac:dyDescent="0.3">
      <c r="A31" s="71" t="s">
        <v>1565</v>
      </c>
    </row>
    <row r="32" spans="1:2" ht="14.25" customHeight="1" x14ac:dyDescent="0.3">
      <c r="A32" s="71" t="s">
        <v>1566</v>
      </c>
    </row>
    <row r="33" spans="1:1" ht="14.25" customHeight="1" x14ac:dyDescent="0.3">
      <c r="A33" s="72" t="s">
        <v>1567</v>
      </c>
    </row>
    <row r="34" spans="1:1" ht="14.25" customHeight="1" x14ac:dyDescent="0.3">
      <c r="A34" s="71" t="s">
        <v>1568</v>
      </c>
    </row>
    <row r="35" spans="1:1" ht="14.25" customHeight="1" x14ac:dyDescent="0.3">
      <c r="A35" s="71" t="s">
        <v>1569</v>
      </c>
    </row>
    <row r="36" spans="1:1" ht="14.25" customHeight="1" x14ac:dyDescent="0.3">
      <c r="A36" s="71" t="s">
        <v>1570</v>
      </c>
    </row>
    <row r="37" spans="1:1" ht="14.25" customHeight="1" x14ac:dyDescent="0.3">
      <c r="A37" s="71" t="s">
        <v>1571</v>
      </c>
    </row>
    <row r="38" spans="1:1" ht="14.25" customHeight="1" x14ac:dyDescent="0.3">
      <c r="A38" s="71" t="s">
        <v>1572</v>
      </c>
    </row>
    <row r="39" spans="1:1" ht="14.25" customHeight="1" x14ac:dyDescent="0.3">
      <c r="A39" s="71" t="s">
        <v>1573</v>
      </c>
    </row>
    <row r="40" spans="1:1" ht="14.25" customHeight="1" x14ac:dyDescent="0.3">
      <c r="A40" s="71" t="s">
        <v>1574</v>
      </c>
    </row>
    <row r="41" spans="1:1" ht="14.25" customHeight="1" x14ac:dyDescent="0.3">
      <c r="A41" s="71" t="s">
        <v>1575</v>
      </c>
    </row>
    <row r="42" spans="1:1" ht="14.25" customHeight="1" x14ac:dyDescent="0.3">
      <c r="A42" s="71" t="s">
        <v>1576</v>
      </c>
    </row>
    <row r="43" spans="1:1" ht="14.25" customHeight="1" x14ac:dyDescent="0.3">
      <c r="A43" s="71" t="s">
        <v>1577</v>
      </c>
    </row>
    <row r="44" spans="1:1" ht="14.25" customHeight="1" x14ac:dyDescent="0.3">
      <c r="A44" s="71" t="s">
        <v>1578</v>
      </c>
    </row>
    <row r="45" spans="1:1" ht="14.25" customHeight="1" x14ac:dyDescent="0.3">
      <c r="A45" s="71" t="s">
        <v>1579</v>
      </c>
    </row>
    <row r="46" spans="1:1" ht="14.25" customHeight="1" x14ac:dyDescent="0.3">
      <c r="A46" s="71" t="s">
        <v>1580</v>
      </c>
    </row>
    <row r="47" spans="1:1" ht="14.25" customHeight="1" x14ac:dyDescent="0.3">
      <c r="A47" s="71" t="s">
        <v>1581</v>
      </c>
    </row>
    <row r="48" spans="1:1" ht="14.25" customHeight="1" x14ac:dyDescent="0.3">
      <c r="A48" s="71" t="s">
        <v>1582</v>
      </c>
    </row>
    <row r="49" spans="1:1" ht="14.25" customHeight="1" x14ac:dyDescent="0.3">
      <c r="A49" s="71" t="s">
        <v>1583</v>
      </c>
    </row>
    <row r="50" spans="1:1" ht="14.25" customHeight="1" x14ac:dyDescent="0.3">
      <c r="A50" s="71" t="s">
        <v>1584</v>
      </c>
    </row>
    <row r="51" spans="1:1" ht="14.25" customHeight="1" x14ac:dyDescent="0.3">
      <c r="A51" s="71" t="s">
        <v>1585</v>
      </c>
    </row>
    <row r="52" spans="1:1" ht="14.25" customHeight="1" x14ac:dyDescent="0.3">
      <c r="A52" s="71" t="s">
        <v>1586</v>
      </c>
    </row>
    <row r="53" spans="1:1" ht="14.25" customHeight="1" x14ac:dyDescent="0.3">
      <c r="A53" s="71" t="s">
        <v>1587</v>
      </c>
    </row>
    <row r="54" spans="1:1" ht="14.25" customHeight="1" x14ac:dyDescent="0.3">
      <c r="A54" s="71" t="s">
        <v>1588</v>
      </c>
    </row>
    <row r="55" spans="1:1" ht="14.25" customHeight="1" x14ac:dyDescent="0.3">
      <c r="A55" s="71" t="s">
        <v>1589</v>
      </c>
    </row>
    <row r="56" spans="1:1" ht="14.25" customHeight="1" x14ac:dyDescent="0.3">
      <c r="A56" s="71" t="s">
        <v>1590</v>
      </c>
    </row>
    <row r="57" spans="1:1" ht="14.25" customHeight="1" x14ac:dyDescent="0.3">
      <c r="A57" s="71" t="s">
        <v>1591</v>
      </c>
    </row>
    <row r="58" spans="1:1" ht="14.25" customHeight="1" x14ac:dyDescent="0.3">
      <c r="A58" s="71" t="s">
        <v>1592</v>
      </c>
    </row>
    <row r="59" spans="1:1" ht="14.25" customHeight="1" x14ac:dyDescent="0.3">
      <c r="A59" s="71" t="s">
        <v>1593</v>
      </c>
    </row>
    <row r="60" spans="1:1" ht="14.25" customHeight="1" x14ac:dyDescent="0.3">
      <c r="A60" s="71" t="s">
        <v>1594</v>
      </c>
    </row>
    <row r="61" spans="1:1" ht="14.25" customHeight="1" x14ac:dyDescent="0.3">
      <c r="A61" s="71" t="s">
        <v>1595</v>
      </c>
    </row>
    <row r="62" spans="1:1" ht="14.25" customHeight="1" x14ac:dyDescent="0.3">
      <c r="A62" s="73" t="s">
        <v>1596</v>
      </c>
    </row>
    <row r="63" spans="1:1" ht="14.25" customHeight="1" x14ac:dyDescent="0.3">
      <c r="A63" s="71" t="s">
        <v>1597</v>
      </c>
    </row>
    <row r="64" spans="1:1" ht="14.25" customHeight="1" x14ac:dyDescent="0.3">
      <c r="A64" s="71" t="s">
        <v>1598</v>
      </c>
    </row>
    <row r="65" spans="1:1" ht="14.25" customHeight="1" x14ac:dyDescent="0.3">
      <c r="A65" s="71" t="s">
        <v>1599</v>
      </c>
    </row>
    <row r="66" spans="1:1" ht="14.25" customHeight="1" x14ac:dyDescent="0.3">
      <c r="A66" s="71" t="s">
        <v>1600</v>
      </c>
    </row>
    <row r="67" spans="1:1" ht="14.25" customHeight="1" x14ac:dyDescent="0.3">
      <c r="A67" s="71" t="s">
        <v>1601</v>
      </c>
    </row>
    <row r="68" spans="1:1" ht="14.25" customHeight="1" x14ac:dyDescent="0.3">
      <c r="A68" s="71" t="s">
        <v>1602</v>
      </c>
    </row>
    <row r="69" spans="1:1" ht="14.25" customHeight="1" x14ac:dyDescent="0.3">
      <c r="A69" s="71" t="s">
        <v>1603</v>
      </c>
    </row>
    <row r="70" spans="1:1" ht="14.25" customHeight="1" x14ac:dyDescent="0.3">
      <c r="A70" s="71" t="s">
        <v>1604</v>
      </c>
    </row>
    <row r="71" spans="1:1" ht="14.25" customHeight="1" x14ac:dyDescent="0.3">
      <c r="A71" s="71" t="s">
        <v>1605</v>
      </c>
    </row>
    <row r="72" spans="1:1" ht="14.25" customHeight="1" x14ac:dyDescent="0.3">
      <c r="A72" s="71" t="s">
        <v>1606</v>
      </c>
    </row>
    <row r="73" spans="1:1" ht="14.25" customHeight="1" x14ac:dyDescent="0.3">
      <c r="A73" s="71" t="s">
        <v>1607</v>
      </c>
    </row>
    <row r="74" spans="1:1" ht="14.25" customHeight="1" x14ac:dyDescent="0.3">
      <c r="A74" s="71" t="s">
        <v>1608</v>
      </c>
    </row>
    <row r="75" spans="1:1" ht="14.25" customHeight="1" x14ac:dyDescent="0.3">
      <c r="A75" s="72" t="s">
        <v>1609</v>
      </c>
    </row>
    <row r="76" spans="1:1" ht="14.25" customHeight="1" x14ac:dyDescent="0.3">
      <c r="A76" s="72" t="s">
        <v>1610</v>
      </c>
    </row>
    <row r="77" spans="1:1" ht="14.25" customHeight="1" x14ac:dyDescent="0.3">
      <c r="A77" s="74" t="s">
        <v>1611</v>
      </c>
    </row>
    <row r="78" spans="1:1" ht="14.25" customHeight="1" x14ac:dyDescent="0.3">
      <c r="A78" s="71" t="s">
        <v>1612</v>
      </c>
    </row>
    <row r="79" spans="1:1" ht="14.25" customHeight="1" x14ac:dyDescent="0.3">
      <c r="A79" s="71" t="s">
        <v>1613</v>
      </c>
    </row>
    <row r="80" spans="1:1" ht="14.25" customHeight="1" x14ac:dyDescent="0.3">
      <c r="A80" s="71" t="s">
        <v>1614</v>
      </c>
    </row>
    <row r="81" spans="1:1" ht="14.25" customHeight="1" x14ac:dyDescent="0.3">
      <c r="A81" s="71" t="s">
        <v>1615</v>
      </c>
    </row>
    <row r="82" spans="1:1" ht="14.25" customHeight="1" x14ac:dyDescent="0.3">
      <c r="A82" s="71" t="s">
        <v>1616</v>
      </c>
    </row>
    <row r="83" spans="1:1" ht="14.25" customHeight="1" x14ac:dyDescent="0.3">
      <c r="A83" s="71" t="s">
        <v>1617</v>
      </c>
    </row>
    <row r="84" spans="1:1" ht="14.25" customHeight="1" x14ac:dyDescent="0.3">
      <c r="A84" s="71" t="s">
        <v>1618</v>
      </c>
    </row>
    <row r="85" spans="1:1" ht="14.25" customHeight="1" x14ac:dyDescent="0.3">
      <c r="A85" s="71" t="s">
        <v>1619</v>
      </c>
    </row>
    <row r="86" spans="1:1" ht="14.25" customHeight="1" x14ac:dyDescent="0.3">
      <c r="A86" s="71" t="s">
        <v>1620</v>
      </c>
    </row>
    <row r="87" spans="1:1" ht="14.25" customHeight="1" x14ac:dyDescent="0.3">
      <c r="A87" s="71" t="s">
        <v>1621</v>
      </c>
    </row>
    <row r="88" spans="1:1" ht="14.25" customHeight="1" x14ac:dyDescent="0.3">
      <c r="A88" s="71" t="s">
        <v>1622</v>
      </c>
    </row>
    <row r="89" spans="1:1" ht="14.25" customHeight="1" x14ac:dyDescent="0.3">
      <c r="A89" s="71" t="s">
        <v>1623</v>
      </c>
    </row>
    <row r="90" spans="1:1" ht="14.25" customHeight="1" x14ac:dyDescent="0.3"/>
    <row r="91" spans="1:1" ht="14.25" customHeight="1" x14ac:dyDescent="0.3"/>
    <row r="92" spans="1:1" ht="14.25" customHeight="1" x14ac:dyDescent="0.3"/>
    <row r="93" spans="1:1" ht="14.25" customHeight="1" x14ac:dyDescent="0.3"/>
    <row r="94" spans="1:1" ht="14.25" customHeight="1" x14ac:dyDescent="0.3"/>
    <row r="95" spans="1:1" ht="14.25" customHeight="1" x14ac:dyDescent="0.3"/>
    <row r="96" spans="1:1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</sheetData>
  <pageMargins left="0.7" right="0.7" top="0.75" bottom="0.75" header="0" footer="0"/>
  <pageSetup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M1442"/>
  <sheetViews>
    <sheetView workbookViewId="0">
      <selection activeCell="C29" sqref="C29"/>
    </sheetView>
  </sheetViews>
  <sheetFormatPr baseColWidth="10" defaultColWidth="14.44140625" defaultRowHeight="15" customHeight="1" x14ac:dyDescent="0.3"/>
  <cols>
    <col min="1" max="1" width="10.6640625" customWidth="1"/>
    <col min="2" max="2" width="27.88671875" customWidth="1"/>
    <col min="3" max="3" width="25.6640625" customWidth="1"/>
    <col min="4" max="26" width="10.6640625" customWidth="1"/>
  </cols>
  <sheetData>
    <row r="1" spans="2:5" ht="14.25" customHeight="1" x14ac:dyDescent="0.3"/>
    <row r="2" spans="2:5" ht="14.25" customHeight="1" x14ac:dyDescent="0.3">
      <c r="B2" s="23" t="s">
        <v>678</v>
      </c>
      <c r="C2" s="23" t="s">
        <v>356</v>
      </c>
      <c r="D2" s="23" t="s">
        <v>680</v>
      </c>
      <c r="E2" s="23"/>
    </row>
    <row r="3" spans="2:5" ht="14.25" customHeight="1" x14ac:dyDescent="0.3">
      <c r="B3" t="s">
        <v>681</v>
      </c>
      <c r="C3" t="s">
        <v>123</v>
      </c>
      <c r="D3" t="s">
        <v>683</v>
      </c>
    </row>
    <row r="4" spans="2:5" ht="14.25" customHeight="1" x14ac:dyDescent="0.3">
      <c r="B4" t="s">
        <v>684</v>
      </c>
      <c r="C4" t="s">
        <v>123</v>
      </c>
      <c r="D4" t="s">
        <v>683</v>
      </c>
    </row>
    <row r="5" spans="2:5" ht="14.25" customHeight="1" x14ac:dyDescent="0.3">
      <c r="B5" t="s">
        <v>686</v>
      </c>
      <c r="C5" t="s">
        <v>687</v>
      </c>
      <c r="D5" t="s">
        <v>688</v>
      </c>
    </row>
    <row r="6" spans="2:5" ht="14.25" customHeight="1" x14ac:dyDescent="0.3">
      <c r="B6" t="s">
        <v>689</v>
      </c>
      <c r="C6" t="s">
        <v>690</v>
      </c>
      <c r="D6" t="s">
        <v>691</v>
      </c>
    </row>
    <row r="7" spans="2:5" ht="14.25" customHeight="1" x14ac:dyDescent="0.3">
      <c r="B7" t="s">
        <v>692</v>
      </c>
      <c r="C7" t="s">
        <v>386</v>
      </c>
      <c r="D7" t="s">
        <v>693</v>
      </c>
    </row>
    <row r="8" spans="2:5" ht="14.25" customHeight="1" x14ac:dyDescent="0.3">
      <c r="B8" t="s">
        <v>694</v>
      </c>
      <c r="C8" t="s">
        <v>155</v>
      </c>
      <c r="D8" t="s">
        <v>695</v>
      </c>
    </row>
    <row r="9" spans="2:5" ht="14.25" customHeight="1" x14ac:dyDescent="0.3">
      <c r="B9" t="s">
        <v>696</v>
      </c>
      <c r="C9" t="s">
        <v>155</v>
      </c>
      <c r="D9" t="s">
        <v>697</v>
      </c>
    </row>
    <row r="10" spans="2:5" ht="14.25" customHeight="1" x14ac:dyDescent="0.3">
      <c r="B10" t="s">
        <v>698</v>
      </c>
      <c r="C10" t="s">
        <v>699</v>
      </c>
      <c r="D10" t="s">
        <v>700</v>
      </c>
    </row>
    <row r="11" spans="2:5" ht="14.25" customHeight="1" x14ac:dyDescent="0.3">
      <c r="B11" t="s">
        <v>701</v>
      </c>
      <c r="C11" t="s">
        <v>105</v>
      </c>
      <c r="D11" t="s">
        <v>697</v>
      </c>
    </row>
    <row r="12" spans="2:5" ht="14.25" customHeight="1" x14ac:dyDescent="0.3">
      <c r="B12" t="s">
        <v>702</v>
      </c>
      <c r="C12" t="s">
        <v>703</v>
      </c>
      <c r="D12" t="s">
        <v>704</v>
      </c>
    </row>
    <row r="13" spans="2:5" ht="14.25" customHeight="1" x14ac:dyDescent="0.3">
      <c r="B13" t="s">
        <v>707</v>
      </c>
      <c r="C13" t="s">
        <v>37</v>
      </c>
      <c r="D13" t="s">
        <v>708</v>
      </c>
    </row>
    <row r="14" spans="2:5" ht="14.25" customHeight="1" x14ac:dyDescent="0.3">
      <c r="B14" t="s">
        <v>1320</v>
      </c>
      <c r="C14" t="s">
        <v>1321</v>
      </c>
      <c r="D14" t="s">
        <v>1322</v>
      </c>
    </row>
    <row r="15" spans="2:5" ht="14.25" customHeight="1" x14ac:dyDescent="0.3">
      <c r="B15" t="s">
        <v>1529</v>
      </c>
      <c r="C15" t="s">
        <v>123</v>
      </c>
      <c r="D15" t="s">
        <v>1530</v>
      </c>
    </row>
    <row r="16" spans="2:5" ht="14.25" customHeight="1" x14ac:dyDescent="0.3">
      <c r="B16" t="s">
        <v>1531</v>
      </c>
      <c r="C16" t="s">
        <v>123</v>
      </c>
      <c r="D16" t="s">
        <v>1532</v>
      </c>
    </row>
    <row r="17" spans="2:4" ht="14.25" customHeight="1" x14ac:dyDescent="0.3">
      <c r="B17" t="s">
        <v>1533</v>
      </c>
      <c r="C17" t="s">
        <v>1534</v>
      </c>
      <c r="D17" t="s">
        <v>1530</v>
      </c>
    </row>
    <row r="18" spans="2:4" ht="14.25" customHeight="1" x14ac:dyDescent="0.3"/>
    <row r="19" spans="2:4" ht="14.25" customHeight="1" x14ac:dyDescent="0.3"/>
    <row r="20" spans="2:4" ht="14.25" customHeight="1" x14ac:dyDescent="0.3"/>
    <row r="21" spans="2:4" ht="14.25" customHeight="1" x14ac:dyDescent="0.3"/>
    <row r="22" spans="2:4" ht="14.25" customHeight="1" x14ac:dyDescent="0.3"/>
    <row r="23" spans="2:4" ht="14.25" customHeight="1" x14ac:dyDescent="0.3"/>
    <row r="24" spans="2:4" ht="14.25" customHeight="1" x14ac:dyDescent="0.3"/>
    <row r="25" spans="2:4" ht="14.25" customHeight="1" x14ac:dyDescent="0.3"/>
    <row r="26" spans="2:4" ht="14.25" customHeight="1" x14ac:dyDescent="0.3"/>
    <row r="27" spans="2:4" ht="14.25" customHeight="1" x14ac:dyDescent="0.3"/>
    <row r="28" spans="2:4" ht="14.25" customHeight="1" x14ac:dyDescent="0.3"/>
    <row r="29" spans="2:4" ht="14.25" customHeight="1" x14ac:dyDescent="0.3"/>
    <row r="30" spans="2:4" ht="14.25" customHeight="1" x14ac:dyDescent="0.3"/>
    <row r="31" spans="2:4" ht="14.25" customHeight="1" x14ac:dyDescent="0.3"/>
    <row r="32" spans="2:4" ht="14.25" customHeight="1" x14ac:dyDescent="0.3"/>
    <row r="33" ht="14.25" customHeight="1" x14ac:dyDescent="0.3"/>
    <row r="34" ht="14.25" customHeight="1" x14ac:dyDescent="0.3"/>
    <row r="35" ht="14.25" customHeight="1" x14ac:dyDescent="0.3"/>
    <row r="36" ht="14.25" customHeight="1" x14ac:dyDescent="0.3"/>
    <row r="37" ht="14.25" customHeight="1" x14ac:dyDescent="0.3"/>
    <row r="38" ht="14.25" customHeight="1" x14ac:dyDescent="0.3"/>
    <row r="39" ht="14.25" customHeight="1" x14ac:dyDescent="0.3"/>
    <row r="40" ht="14.25" customHeight="1" x14ac:dyDescent="0.3"/>
    <row r="41" ht="14.25" customHeight="1" x14ac:dyDescent="0.3"/>
    <row r="42" ht="14.25" customHeight="1" x14ac:dyDescent="0.3"/>
    <row r="43" ht="14.25" customHeight="1" x14ac:dyDescent="0.3"/>
    <row r="44" ht="14.25" customHeight="1" x14ac:dyDescent="0.3"/>
    <row r="45" ht="14.25" customHeight="1" x14ac:dyDescent="0.3"/>
    <row r="46" ht="14.25" customHeight="1" x14ac:dyDescent="0.3"/>
    <row r="47" ht="14.25" customHeight="1" x14ac:dyDescent="0.3"/>
    <row r="48" ht="14.25" customHeight="1" x14ac:dyDescent="0.3"/>
    <row r="49" ht="14.25" customHeight="1" x14ac:dyDescent="0.3"/>
    <row r="50" ht="14.25" customHeight="1" x14ac:dyDescent="0.3"/>
    <row r="51" ht="14.25" customHeight="1" x14ac:dyDescent="0.3"/>
    <row r="52" ht="14.25" customHeight="1" x14ac:dyDescent="0.3"/>
    <row r="53" ht="14.25" customHeight="1" x14ac:dyDescent="0.3"/>
    <row r="54" ht="14.25" customHeight="1" x14ac:dyDescent="0.3"/>
    <row r="55" ht="14.25" customHeight="1" x14ac:dyDescent="0.3"/>
    <row r="56" ht="14.25" customHeight="1" x14ac:dyDescent="0.3"/>
    <row r="57" ht="14.25" customHeight="1" x14ac:dyDescent="0.3"/>
    <row r="58" ht="14.25" customHeight="1" x14ac:dyDescent="0.3"/>
    <row r="59" ht="14.25" customHeight="1" x14ac:dyDescent="0.3"/>
    <row r="60" ht="14.25" customHeight="1" x14ac:dyDescent="0.3"/>
    <row r="61" ht="14.25" customHeight="1" x14ac:dyDescent="0.3"/>
    <row r="62" ht="14.25" customHeight="1" x14ac:dyDescent="0.3"/>
    <row r="63" ht="14.25" customHeight="1" x14ac:dyDescent="0.3"/>
    <row r="64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  <row r="1001" ht="14.25" customHeight="1" x14ac:dyDescent="0.3"/>
    <row r="1002" ht="14.25" customHeight="1" x14ac:dyDescent="0.3"/>
    <row r="1003" ht="14.25" customHeight="1" x14ac:dyDescent="0.3"/>
    <row r="1004" ht="14.25" customHeight="1" x14ac:dyDescent="0.3"/>
    <row r="1005" ht="14.25" customHeight="1" x14ac:dyDescent="0.3"/>
    <row r="1006" ht="14.25" customHeight="1" x14ac:dyDescent="0.3"/>
    <row r="1007" ht="14.25" customHeight="1" x14ac:dyDescent="0.3"/>
    <row r="1008" ht="14.25" customHeight="1" x14ac:dyDescent="0.3"/>
    <row r="1009" ht="14.25" customHeight="1" x14ac:dyDescent="0.3"/>
    <row r="1010" ht="14.25" customHeight="1" x14ac:dyDescent="0.3"/>
    <row r="1011" ht="14.25" customHeight="1" x14ac:dyDescent="0.3"/>
    <row r="1012" ht="14.25" customHeight="1" x14ac:dyDescent="0.3"/>
    <row r="1013" ht="14.25" customHeight="1" x14ac:dyDescent="0.3"/>
    <row r="1014" ht="14.25" customHeight="1" x14ac:dyDescent="0.3"/>
    <row r="1015" ht="14.25" customHeight="1" x14ac:dyDescent="0.3"/>
    <row r="1016" ht="14.25" customHeight="1" x14ac:dyDescent="0.3"/>
    <row r="1017" ht="14.25" customHeight="1" x14ac:dyDescent="0.3"/>
    <row r="1018" ht="14.25" customHeight="1" x14ac:dyDescent="0.3"/>
    <row r="1019" ht="14.25" customHeight="1" x14ac:dyDescent="0.3"/>
    <row r="1020" ht="14.25" customHeight="1" x14ac:dyDescent="0.3"/>
    <row r="1021" ht="14.25" customHeight="1" x14ac:dyDescent="0.3"/>
    <row r="1022" ht="14.25" customHeight="1" x14ac:dyDescent="0.3"/>
    <row r="1023" ht="14.25" customHeight="1" x14ac:dyDescent="0.3"/>
    <row r="1024" ht="14.25" customHeight="1" x14ac:dyDescent="0.3"/>
    <row r="1025" ht="14.25" customHeight="1" x14ac:dyDescent="0.3"/>
    <row r="1026" ht="14.25" customHeight="1" x14ac:dyDescent="0.3"/>
    <row r="1027" ht="14.25" customHeight="1" x14ac:dyDescent="0.3"/>
    <row r="1028" ht="14.25" customHeight="1" x14ac:dyDescent="0.3"/>
    <row r="1029" ht="14.25" customHeight="1" x14ac:dyDescent="0.3"/>
    <row r="1030" ht="14.25" customHeight="1" x14ac:dyDescent="0.3"/>
    <row r="1031" ht="14.25" customHeight="1" x14ac:dyDescent="0.3"/>
    <row r="1032" ht="14.25" customHeight="1" x14ac:dyDescent="0.3"/>
    <row r="1033" ht="14.25" customHeight="1" x14ac:dyDescent="0.3"/>
    <row r="1034" ht="14.25" customHeight="1" x14ac:dyDescent="0.3"/>
    <row r="1035" ht="14.25" customHeight="1" x14ac:dyDescent="0.3"/>
    <row r="1036" ht="14.25" customHeight="1" x14ac:dyDescent="0.3"/>
    <row r="1037" ht="14.25" customHeight="1" x14ac:dyDescent="0.3"/>
    <row r="1038" ht="14.25" customHeight="1" x14ac:dyDescent="0.3"/>
    <row r="1039" ht="14.25" customHeight="1" x14ac:dyDescent="0.3"/>
    <row r="1040" ht="14.25" customHeight="1" x14ac:dyDescent="0.3"/>
    <row r="1041" ht="14.25" customHeight="1" x14ac:dyDescent="0.3"/>
    <row r="1042" ht="14.25" customHeight="1" x14ac:dyDescent="0.3"/>
    <row r="1043" ht="14.25" customHeight="1" x14ac:dyDescent="0.3"/>
    <row r="1044" ht="14.25" customHeight="1" x14ac:dyDescent="0.3"/>
    <row r="1045" ht="14.25" customHeight="1" x14ac:dyDescent="0.3"/>
    <row r="1046" ht="14.25" customHeight="1" x14ac:dyDescent="0.3"/>
    <row r="1047" ht="14.25" customHeight="1" x14ac:dyDescent="0.3"/>
    <row r="1048" ht="14.25" customHeight="1" x14ac:dyDescent="0.3"/>
    <row r="1049" ht="14.25" customHeight="1" x14ac:dyDescent="0.3"/>
    <row r="1050" ht="14.25" customHeight="1" x14ac:dyDescent="0.3"/>
    <row r="1051" ht="14.25" customHeight="1" x14ac:dyDescent="0.3"/>
    <row r="1052" ht="14.25" customHeight="1" x14ac:dyDescent="0.3"/>
    <row r="1053" ht="14.25" customHeight="1" x14ac:dyDescent="0.3"/>
    <row r="1054" ht="14.25" customHeight="1" x14ac:dyDescent="0.3"/>
    <row r="1055" ht="14.25" customHeight="1" x14ac:dyDescent="0.3"/>
    <row r="1056" ht="14.25" customHeight="1" x14ac:dyDescent="0.3"/>
    <row r="1057" ht="14.25" customHeight="1" x14ac:dyDescent="0.3"/>
    <row r="1058" ht="14.25" customHeight="1" x14ac:dyDescent="0.3"/>
    <row r="1059" ht="14.25" customHeight="1" x14ac:dyDescent="0.3"/>
    <row r="1060" ht="14.25" customHeight="1" x14ac:dyDescent="0.3"/>
    <row r="1061" ht="14.25" customHeight="1" x14ac:dyDescent="0.3"/>
    <row r="1062" ht="14.25" customHeight="1" x14ac:dyDescent="0.3"/>
    <row r="1063" ht="14.25" customHeight="1" x14ac:dyDescent="0.3"/>
    <row r="1064" ht="14.25" customHeight="1" x14ac:dyDescent="0.3"/>
    <row r="1065" ht="14.25" customHeight="1" x14ac:dyDescent="0.3"/>
    <row r="1066" ht="14.25" customHeight="1" x14ac:dyDescent="0.3"/>
    <row r="1067" ht="14.25" customHeight="1" x14ac:dyDescent="0.3"/>
    <row r="1068" ht="14.25" customHeight="1" x14ac:dyDescent="0.3"/>
    <row r="1069" ht="14.25" customHeight="1" x14ac:dyDescent="0.3"/>
    <row r="1070" ht="14.25" customHeight="1" x14ac:dyDescent="0.3"/>
    <row r="1071" ht="14.25" customHeight="1" x14ac:dyDescent="0.3"/>
    <row r="1072" ht="14.25" customHeight="1" x14ac:dyDescent="0.3"/>
    <row r="1073" ht="14.25" customHeight="1" x14ac:dyDescent="0.3"/>
    <row r="1074" ht="14.25" customHeight="1" x14ac:dyDescent="0.3"/>
    <row r="1075" ht="14.25" customHeight="1" x14ac:dyDescent="0.3"/>
    <row r="1076" ht="14.25" customHeight="1" x14ac:dyDescent="0.3"/>
    <row r="1077" ht="14.25" customHeight="1" x14ac:dyDescent="0.3"/>
    <row r="1078" ht="14.25" customHeight="1" x14ac:dyDescent="0.3"/>
    <row r="1079" ht="14.25" customHeight="1" x14ac:dyDescent="0.3"/>
    <row r="1080" ht="14.25" customHeight="1" x14ac:dyDescent="0.3"/>
    <row r="1081" ht="14.25" customHeight="1" x14ac:dyDescent="0.3"/>
    <row r="1082" ht="14.25" customHeight="1" x14ac:dyDescent="0.3"/>
    <row r="1083" ht="14.25" customHeight="1" x14ac:dyDescent="0.3"/>
    <row r="1084" ht="14.25" customHeight="1" x14ac:dyDescent="0.3"/>
    <row r="1085" ht="14.25" customHeight="1" x14ac:dyDescent="0.3"/>
    <row r="1086" ht="14.25" customHeight="1" x14ac:dyDescent="0.3"/>
    <row r="1087" ht="14.25" customHeight="1" x14ac:dyDescent="0.3"/>
    <row r="1088" ht="14.25" customHeight="1" x14ac:dyDescent="0.3"/>
    <row r="1089" ht="14.25" customHeight="1" x14ac:dyDescent="0.3"/>
    <row r="1090" ht="14.25" customHeight="1" x14ac:dyDescent="0.3"/>
    <row r="1091" ht="14.25" customHeight="1" x14ac:dyDescent="0.3"/>
    <row r="1092" ht="14.25" customHeight="1" x14ac:dyDescent="0.3"/>
    <row r="1093" ht="14.25" customHeight="1" x14ac:dyDescent="0.3"/>
    <row r="1094" ht="14.25" customHeight="1" x14ac:dyDescent="0.3"/>
    <row r="1095" ht="14.25" customHeight="1" x14ac:dyDescent="0.3"/>
    <row r="1096" ht="14.25" customHeight="1" x14ac:dyDescent="0.3"/>
    <row r="1097" ht="14.25" customHeight="1" x14ac:dyDescent="0.3"/>
    <row r="1098" ht="14.25" customHeight="1" x14ac:dyDescent="0.3"/>
    <row r="1099" ht="14.25" customHeight="1" x14ac:dyDescent="0.3"/>
    <row r="1100" ht="14.25" customHeight="1" x14ac:dyDescent="0.3"/>
    <row r="1101" ht="14.25" customHeight="1" x14ac:dyDescent="0.3"/>
    <row r="1102" ht="14.25" customHeight="1" x14ac:dyDescent="0.3"/>
    <row r="1103" ht="14.25" customHeight="1" x14ac:dyDescent="0.3"/>
    <row r="1104" ht="14.25" customHeight="1" x14ac:dyDescent="0.3"/>
    <row r="1105" ht="14.25" customHeight="1" x14ac:dyDescent="0.3"/>
    <row r="1106" ht="14.25" customHeight="1" x14ac:dyDescent="0.3"/>
    <row r="1107" ht="14.25" customHeight="1" x14ac:dyDescent="0.3"/>
    <row r="1108" ht="14.25" customHeight="1" x14ac:dyDescent="0.3"/>
    <row r="1109" ht="14.25" customHeight="1" x14ac:dyDescent="0.3"/>
    <row r="1110" ht="14.25" customHeight="1" x14ac:dyDescent="0.3"/>
    <row r="1111" ht="14.25" customHeight="1" x14ac:dyDescent="0.3"/>
    <row r="1112" ht="14.25" customHeight="1" x14ac:dyDescent="0.3"/>
    <row r="1113" ht="14.25" customHeight="1" x14ac:dyDescent="0.3"/>
    <row r="1114" ht="14.25" customHeight="1" x14ac:dyDescent="0.3"/>
    <row r="1115" ht="14.25" customHeight="1" x14ac:dyDescent="0.3"/>
    <row r="1116" ht="14.25" customHeight="1" x14ac:dyDescent="0.3"/>
    <row r="1117" ht="14.25" customHeight="1" x14ac:dyDescent="0.3"/>
    <row r="1118" ht="14.25" customHeight="1" x14ac:dyDescent="0.3"/>
    <row r="1119" ht="14.25" customHeight="1" x14ac:dyDescent="0.3"/>
    <row r="1120" ht="14.25" customHeight="1" x14ac:dyDescent="0.3"/>
    <row r="1121" ht="14.25" customHeight="1" x14ac:dyDescent="0.3"/>
    <row r="1122" ht="14.25" customHeight="1" x14ac:dyDescent="0.3"/>
    <row r="1123" ht="14.25" customHeight="1" x14ac:dyDescent="0.3"/>
    <row r="1124" ht="14.25" customHeight="1" x14ac:dyDescent="0.3"/>
    <row r="1125" ht="14.25" customHeight="1" x14ac:dyDescent="0.3"/>
    <row r="1126" ht="14.25" customHeight="1" x14ac:dyDescent="0.3"/>
    <row r="1127" ht="14.25" customHeight="1" x14ac:dyDescent="0.3"/>
    <row r="1128" ht="14.25" customHeight="1" x14ac:dyDescent="0.3"/>
    <row r="1129" ht="14.25" customHeight="1" x14ac:dyDescent="0.3"/>
    <row r="1130" ht="14.25" customHeight="1" x14ac:dyDescent="0.3"/>
    <row r="1131" ht="14.25" customHeight="1" x14ac:dyDescent="0.3"/>
    <row r="1132" ht="14.25" customHeight="1" x14ac:dyDescent="0.3"/>
    <row r="1133" ht="14.25" customHeight="1" x14ac:dyDescent="0.3"/>
    <row r="1134" ht="14.25" customHeight="1" x14ac:dyDescent="0.3"/>
    <row r="1135" ht="14.25" customHeight="1" x14ac:dyDescent="0.3"/>
    <row r="1136" ht="14.25" customHeight="1" x14ac:dyDescent="0.3"/>
    <row r="1137" ht="14.25" customHeight="1" x14ac:dyDescent="0.3"/>
    <row r="1138" ht="14.25" customHeight="1" x14ac:dyDescent="0.3"/>
    <row r="1139" ht="14.25" customHeight="1" x14ac:dyDescent="0.3"/>
    <row r="1140" ht="14.25" customHeight="1" x14ac:dyDescent="0.3"/>
    <row r="1141" ht="14.25" customHeight="1" x14ac:dyDescent="0.3"/>
    <row r="1142" ht="14.25" customHeight="1" x14ac:dyDescent="0.3"/>
    <row r="1143" ht="14.25" customHeight="1" x14ac:dyDescent="0.3"/>
    <row r="1144" ht="14.25" customHeight="1" x14ac:dyDescent="0.3"/>
    <row r="1145" ht="14.25" customHeight="1" x14ac:dyDescent="0.3"/>
    <row r="1146" ht="14.25" customHeight="1" x14ac:dyDescent="0.3"/>
    <row r="1147" ht="14.25" customHeight="1" x14ac:dyDescent="0.3"/>
    <row r="1148" ht="14.25" customHeight="1" x14ac:dyDescent="0.3"/>
    <row r="1149" ht="14.25" customHeight="1" x14ac:dyDescent="0.3"/>
    <row r="1150" ht="14.25" customHeight="1" x14ac:dyDescent="0.3"/>
    <row r="1151" ht="14.25" customHeight="1" x14ac:dyDescent="0.3"/>
    <row r="1152" ht="14.25" customHeight="1" x14ac:dyDescent="0.3"/>
    <row r="1153" ht="14.25" customHeight="1" x14ac:dyDescent="0.3"/>
    <row r="1154" ht="14.25" customHeight="1" x14ac:dyDescent="0.3"/>
    <row r="1155" ht="14.25" customHeight="1" x14ac:dyDescent="0.3"/>
    <row r="1156" ht="14.25" customHeight="1" x14ac:dyDescent="0.3"/>
    <row r="1157" ht="14.25" customHeight="1" x14ac:dyDescent="0.3"/>
    <row r="1158" ht="14.25" customHeight="1" x14ac:dyDescent="0.3"/>
    <row r="1159" ht="14.25" customHeight="1" x14ac:dyDescent="0.3"/>
    <row r="1160" ht="14.25" customHeight="1" x14ac:dyDescent="0.3"/>
    <row r="1161" ht="14.25" customHeight="1" x14ac:dyDescent="0.3"/>
    <row r="1162" ht="14.25" customHeight="1" x14ac:dyDescent="0.3"/>
    <row r="1163" ht="14.25" customHeight="1" x14ac:dyDescent="0.3"/>
    <row r="1164" ht="14.25" customHeight="1" x14ac:dyDescent="0.3"/>
    <row r="1165" ht="14.25" customHeight="1" x14ac:dyDescent="0.3"/>
    <row r="1166" ht="14.25" customHeight="1" x14ac:dyDescent="0.3"/>
    <row r="1167" ht="14.25" customHeight="1" x14ac:dyDescent="0.3"/>
    <row r="1168" ht="14.25" customHeight="1" x14ac:dyDescent="0.3"/>
    <row r="1169" ht="14.25" customHeight="1" x14ac:dyDescent="0.3"/>
    <row r="1170" ht="14.25" customHeight="1" x14ac:dyDescent="0.3"/>
    <row r="1171" ht="14.25" customHeight="1" x14ac:dyDescent="0.3"/>
    <row r="1172" ht="14.25" customHeight="1" x14ac:dyDescent="0.3"/>
    <row r="1173" ht="14.25" customHeight="1" x14ac:dyDescent="0.3"/>
    <row r="1174" ht="14.25" customHeight="1" x14ac:dyDescent="0.3"/>
    <row r="1175" ht="14.25" customHeight="1" x14ac:dyDescent="0.3"/>
    <row r="1176" ht="14.25" customHeight="1" x14ac:dyDescent="0.3"/>
    <row r="1177" ht="14.25" customHeight="1" x14ac:dyDescent="0.3"/>
    <row r="1178" ht="14.25" customHeight="1" x14ac:dyDescent="0.3"/>
    <row r="1179" ht="14.25" customHeight="1" x14ac:dyDescent="0.3"/>
    <row r="1180" ht="14.25" customHeight="1" x14ac:dyDescent="0.3"/>
    <row r="1181" ht="14.25" customHeight="1" x14ac:dyDescent="0.3"/>
    <row r="1182" ht="14.25" customHeight="1" x14ac:dyDescent="0.3"/>
    <row r="1183" ht="14.25" customHeight="1" x14ac:dyDescent="0.3"/>
    <row r="1184" ht="14.25" customHeight="1" x14ac:dyDescent="0.3"/>
    <row r="1185" ht="14.25" customHeight="1" x14ac:dyDescent="0.3"/>
    <row r="1186" ht="14.25" customHeight="1" x14ac:dyDescent="0.3"/>
    <row r="1187" ht="14.25" customHeight="1" x14ac:dyDescent="0.3"/>
    <row r="1188" ht="14.25" customHeight="1" x14ac:dyDescent="0.3"/>
    <row r="1189" ht="14.25" customHeight="1" x14ac:dyDescent="0.3"/>
    <row r="1190" ht="14.25" customHeight="1" x14ac:dyDescent="0.3"/>
    <row r="1191" ht="14.25" customHeight="1" x14ac:dyDescent="0.3"/>
    <row r="1192" ht="14.25" customHeight="1" x14ac:dyDescent="0.3"/>
    <row r="1193" ht="14.25" customHeight="1" x14ac:dyDescent="0.3"/>
    <row r="1194" ht="14.25" customHeight="1" x14ac:dyDescent="0.3"/>
    <row r="1195" ht="14.25" customHeight="1" x14ac:dyDescent="0.3"/>
    <row r="1196" ht="14.25" customHeight="1" x14ac:dyDescent="0.3"/>
    <row r="1197" ht="14.25" customHeight="1" x14ac:dyDescent="0.3"/>
    <row r="1198" ht="14.25" customHeight="1" x14ac:dyDescent="0.3"/>
    <row r="1199" ht="14.25" customHeight="1" x14ac:dyDescent="0.3"/>
    <row r="1200" ht="14.25" customHeight="1" x14ac:dyDescent="0.3"/>
    <row r="1201" ht="14.25" customHeight="1" x14ac:dyDescent="0.3"/>
    <row r="1202" ht="14.25" customHeight="1" x14ac:dyDescent="0.3"/>
    <row r="1203" ht="14.25" customHeight="1" x14ac:dyDescent="0.3"/>
    <row r="1204" ht="14.25" customHeight="1" x14ac:dyDescent="0.3"/>
    <row r="1205" ht="14.25" customHeight="1" x14ac:dyDescent="0.3"/>
    <row r="1206" ht="14.25" customHeight="1" x14ac:dyDescent="0.3"/>
    <row r="1207" ht="14.25" customHeight="1" x14ac:dyDescent="0.3"/>
    <row r="1208" ht="14.25" customHeight="1" x14ac:dyDescent="0.3"/>
    <row r="1209" ht="14.25" customHeight="1" x14ac:dyDescent="0.3"/>
    <row r="1210" ht="14.25" customHeight="1" x14ac:dyDescent="0.3"/>
    <row r="1211" ht="14.25" customHeight="1" x14ac:dyDescent="0.3"/>
    <row r="1212" ht="14.25" customHeight="1" x14ac:dyDescent="0.3"/>
    <row r="1213" ht="14.25" customHeight="1" x14ac:dyDescent="0.3"/>
    <row r="1214" ht="14.25" customHeight="1" x14ac:dyDescent="0.3"/>
    <row r="1215" ht="14.25" customHeight="1" x14ac:dyDescent="0.3"/>
    <row r="1216" ht="14.25" customHeight="1" x14ac:dyDescent="0.3"/>
    <row r="1217" ht="14.25" customHeight="1" x14ac:dyDescent="0.3"/>
    <row r="1218" ht="14.25" customHeight="1" x14ac:dyDescent="0.3"/>
    <row r="1219" ht="14.25" customHeight="1" x14ac:dyDescent="0.3"/>
    <row r="1220" ht="14.25" customHeight="1" x14ac:dyDescent="0.3"/>
    <row r="1221" ht="14.25" customHeight="1" x14ac:dyDescent="0.3"/>
    <row r="1222" ht="14.25" customHeight="1" x14ac:dyDescent="0.3"/>
    <row r="1223" ht="14.25" customHeight="1" x14ac:dyDescent="0.3"/>
    <row r="1224" ht="14.25" customHeight="1" x14ac:dyDescent="0.3"/>
    <row r="1225" ht="14.25" customHeight="1" x14ac:dyDescent="0.3"/>
    <row r="1226" ht="14.25" customHeight="1" x14ac:dyDescent="0.3"/>
    <row r="1227" ht="14.25" customHeight="1" x14ac:dyDescent="0.3"/>
    <row r="1228" ht="14.25" customHeight="1" x14ac:dyDescent="0.3"/>
    <row r="1229" ht="14.25" customHeight="1" x14ac:dyDescent="0.3"/>
    <row r="1230" ht="14.25" customHeight="1" x14ac:dyDescent="0.3"/>
    <row r="1231" ht="14.25" customHeight="1" x14ac:dyDescent="0.3"/>
    <row r="1232" ht="14.25" customHeight="1" x14ac:dyDescent="0.3"/>
    <row r="1233" ht="14.25" customHeight="1" x14ac:dyDescent="0.3"/>
    <row r="1234" ht="14.25" customHeight="1" x14ac:dyDescent="0.3"/>
    <row r="1235" ht="14.25" customHeight="1" x14ac:dyDescent="0.3"/>
    <row r="1236" ht="14.25" customHeight="1" x14ac:dyDescent="0.3"/>
    <row r="1237" ht="14.25" customHeight="1" x14ac:dyDescent="0.3"/>
    <row r="1238" ht="14.25" customHeight="1" x14ac:dyDescent="0.3"/>
    <row r="1239" ht="14.25" customHeight="1" x14ac:dyDescent="0.3"/>
    <row r="1240" ht="14.25" customHeight="1" x14ac:dyDescent="0.3"/>
    <row r="1241" ht="14.25" customHeight="1" x14ac:dyDescent="0.3"/>
    <row r="1242" ht="14.25" customHeight="1" x14ac:dyDescent="0.3"/>
    <row r="1243" ht="14.25" customHeight="1" x14ac:dyDescent="0.3"/>
    <row r="1244" ht="14.25" customHeight="1" x14ac:dyDescent="0.3"/>
    <row r="1245" ht="14.25" customHeight="1" x14ac:dyDescent="0.3"/>
    <row r="1246" ht="14.25" customHeight="1" x14ac:dyDescent="0.3"/>
    <row r="1247" ht="14.25" customHeight="1" x14ac:dyDescent="0.3"/>
    <row r="1248" ht="14.25" customHeight="1" x14ac:dyDescent="0.3"/>
    <row r="1249" ht="14.25" customHeight="1" x14ac:dyDescent="0.3"/>
    <row r="1250" ht="14.25" customHeight="1" x14ac:dyDescent="0.3"/>
    <row r="1251" ht="14.25" customHeight="1" x14ac:dyDescent="0.3"/>
    <row r="1252" ht="14.25" customHeight="1" x14ac:dyDescent="0.3"/>
    <row r="1253" ht="14.25" customHeight="1" x14ac:dyDescent="0.3"/>
    <row r="1254" ht="14.25" customHeight="1" x14ac:dyDescent="0.3"/>
    <row r="1255" ht="14.25" customHeight="1" x14ac:dyDescent="0.3"/>
    <row r="1256" ht="14.25" customHeight="1" x14ac:dyDescent="0.3"/>
    <row r="1257" ht="14.25" customHeight="1" x14ac:dyDescent="0.3"/>
    <row r="1258" ht="14.25" customHeight="1" x14ac:dyDescent="0.3"/>
    <row r="1259" ht="14.25" customHeight="1" x14ac:dyDescent="0.3"/>
    <row r="1260" ht="14.25" customHeight="1" x14ac:dyDescent="0.3"/>
    <row r="1261" ht="14.25" customHeight="1" x14ac:dyDescent="0.3"/>
    <row r="1262" ht="14.25" customHeight="1" x14ac:dyDescent="0.3"/>
    <row r="1263" ht="14.25" customHeight="1" x14ac:dyDescent="0.3"/>
    <row r="1264" ht="14.25" customHeight="1" x14ac:dyDescent="0.3"/>
    <row r="1265" ht="14.25" customHeight="1" x14ac:dyDescent="0.3"/>
    <row r="1266" ht="14.25" customHeight="1" x14ac:dyDescent="0.3"/>
    <row r="1267" ht="14.25" customHeight="1" x14ac:dyDescent="0.3"/>
    <row r="1268" ht="14.25" customHeight="1" x14ac:dyDescent="0.3"/>
    <row r="1269" ht="14.25" customHeight="1" x14ac:dyDescent="0.3"/>
    <row r="1270" ht="14.25" customHeight="1" x14ac:dyDescent="0.3"/>
    <row r="1271" ht="14.25" customHeight="1" x14ac:dyDescent="0.3"/>
    <row r="1272" ht="14.25" customHeight="1" x14ac:dyDescent="0.3"/>
    <row r="1273" ht="14.25" customHeight="1" x14ac:dyDescent="0.3"/>
    <row r="1274" ht="14.25" customHeight="1" x14ac:dyDescent="0.3"/>
    <row r="1275" ht="14.25" customHeight="1" x14ac:dyDescent="0.3"/>
    <row r="1276" ht="14.25" customHeight="1" x14ac:dyDescent="0.3"/>
    <row r="1277" ht="14.25" customHeight="1" x14ac:dyDescent="0.3"/>
    <row r="1278" ht="14.25" customHeight="1" x14ac:dyDescent="0.3"/>
    <row r="1279" ht="14.25" customHeight="1" x14ac:dyDescent="0.3"/>
    <row r="1280" ht="14.25" customHeight="1" x14ac:dyDescent="0.3"/>
    <row r="1281" ht="14.25" customHeight="1" x14ac:dyDescent="0.3"/>
    <row r="1282" ht="14.25" customHeight="1" x14ac:dyDescent="0.3"/>
    <row r="1283" ht="14.25" customHeight="1" x14ac:dyDescent="0.3"/>
    <row r="1284" ht="14.25" customHeight="1" x14ac:dyDescent="0.3"/>
    <row r="1285" ht="14.25" customHeight="1" x14ac:dyDescent="0.3"/>
    <row r="1286" ht="14.25" customHeight="1" x14ac:dyDescent="0.3"/>
    <row r="1287" ht="14.25" customHeight="1" x14ac:dyDescent="0.3"/>
    <row r="1288" ht="14.25" customHeight="1" x14ac:dyDescent="0.3"/>
    <row r="1289" ht="14.25" customHeight="1" x14ac:dyDescent="0.3"/>
    <row r="1290" ht="14.25" customHeight="1" x14ac:dyDescent="0.3"/>
    <row r="1291" ht="14.25" customHeight="1" x14ac:dyDescent="0.3"/>
    <row r="1292" ht="14.25" customHeight="1" x14ac:dyDescent="0.3"/>
    <row r="1293" ht="14.25" customHeight="1" x14ac:dyDescent="0.3"/>
    <row r="1294" ht="14.25" customHeight="1" x14ac:dyDescent="0.3"/>
    <row r="1295" ht="14.25" customHeight="1" x14ac:dyDescent="0.3"/>
    <row r="1296" ht="14.25" customHeight="1" x14ac:dyDescent="0.3"/>
    <row r="1297" ht="14.25" customHeight="1" x14ac:dyDescent="0.3"/>
    <row r="1298" ht="14.25" customHeight="1" x14ac:dyDescent="0.3"/>
    <row r="1299" ht="14.25" customHeight="1" x14ac:dyDescent="0.3"/>
    <row r="1300" ht="14.25" customHeight="1" x14ac:dyDescent="0.3"/>
    <row r="1301" ht="14.25" customHeight="1" x14ac:dyDescent="0.3"/>
    <row r="1302" ht="14.25" customHeight="1" x14ac:dyDescent="0.3"/>
    <row r="1303" ht="14.25" customHeight="1" x14ac:dyDescent="0.3"/>
    <row r="1304" ht="14.25" customHeight="1" x14ac:dyDescent="0.3"/>
    <row r="1305" ht="14.25" customHeight="1" x14ac:dyDescent="0.3"/>
    <row r="1306" ht="14.25" customHeight="1" x14ac:dyDescent="0.3"/>
    <row r="1307" ht="14.25" customHeight="1" x14ac:dyDescent="0.3"/>
    <row r="1308" ht="14.25" customHeight="1" x14ac:dyDescent="0.3"/>
    <row r="1309" ht="14.25" customHeight="1" x14ac:dyDescent="0.3"/>
    <row r="1310" ht="14.25" customHeight="1" x14ac:dyDescent="0.3"/>
    <row r="1311" ht="14.25" customHeight="1" x14ac:dyDescent="0.3"/>
    <row r="1312" ht="14.25" customHeight="1" x14ac:dyDescent="0.3"/>
    <row r="1313" ht="14.25" customHeight="1" x14ac:dyDescent="0.3"/>
    <row r="1314" ht="14.25" customHeight="1" x14ac:dyDescent="0.3"/>
    <row r="1315" ht="14.25" customHeight="1" x14ac:dyDescent="0.3"/>
    <row r="1316" ht="14.25" customHeight="1" x14ac:dyDescent="0.3"/>
    <row r="1317" ht="14.25" customHeight="1" x14ac:dyDescent="0.3"/>
    <row r="1318" ht="14.25" customHeight="1" x14ac:dyDescent="0.3"/>
    <row r="1319" ht="14.25" customHeight="1" x14ac:dyDescent="0.3"/>
    <row r="1320" ht="14.25" customHeight="1" x14ac:dyDescent="0.3"/>
    <row r="1321" ht="14.25" customHeight="1" x14ac:dyDescent="0.3"/>
    <row r="1322" ht="14.25" customHeight="1" x14ac:dyDescent="0.3"/>
    <row r="1323" ht="14.25" customHeight="1" x14ac:dyDescent="0.3"/>
    <row r="1324" ht="14.25" customHeight="1" x14ac:dyDescent="0.3"/>
    <row r="1325" ht="14.25" customHeight="1" x14ac:dyDescent="0.3"/>
    <row r="1326" ht="14.25" customHeight="1" x14ac:dyDescent="0.3"/>
    <row r="1327" ht="14.25" customHeight="1" x14ac:dyDescent="0.3"/>
    <row r="1328" ht="14.25" customHeight="1" x14ac:dyDescent="0.3"/>
    <row r="1329" spans="13:13" ht="14.25" customHeight="1" x14ac:dyDescent="0.3"/>
    <row r="1330" spans="13:13" ht="14.25" customHeight="1" x14ac:dyDescent="0.3"/>
    <row r="1331" spans="13:13" ht="14.25" customHeight="1" x14ac:dyDescent="0.3"/>
    <row r="1332" spans="13:13" ht="14.25" customHeight="1" x14ac:dyDescent="0.3"/>
    <row r="1333" spans="13:13" ht="14.25" customHeight="1" x14ac:dyDescent="0.3"/>
    <row r="1334" spans="13:13" ht="14.25" customHeight="1" x14ac:dyDescent="0.3"/>
    <row r="1335" spans="13:13" ht="14.25" customHeight="1" x14ac:dyDescent="0.3">
      <c r="M1335" t="s">
        <v>67</v>
      </c>
    </row>
    <row r="1336" spans="13:13" ht="14.25" customHeight="1" x14ac:dyDescent="0.3">
      <c r="M1336" t="s">
        <v>67</v>
      </c>
    </row>
    <row r="1337" spans="13:13" ht="14.25" customHeight="1" x14ac:dyDescent="0.3">
      <c r="M1337" t="s">
        <v>67</v>
      </c>
    </row>
    <row r="1338" spans="13:13" ht="14.25" customHeight="1" x14ac:dyDescent="0.3">
      <c r="M1338" t="s">
        <v>67</v>
      </c>
    </row>
    <row r="1339" spans="13:13" ht="14.25" customHeight="1" x14ac:dyDescent="0.3">
      <c r="M1339" t="s">
        <v>67</v>
      </c>
    </row>
    <row r="1340" spans="13:13" ht="14.25" customHeight="1" x14ac:dyDescent="0.3">
      <c r="M1340" t="s">
        <v>67</v>
      </c>
    </row>
    <row r="1341" spans="13:13" ht="14.25" customHeight="1" x14ac:dyDescent="0.3">
      <c r="M1341" t="s">
        <v>67</v>
      </c>
    </row>
    <row r="1342" spans="13:13" ht="14.25" customHeight="1" x14ac:dyDescent="0.3">
      <c r="M1342" t="s">
        <v>67</v>
      </c>
    </row>
    <row r="1343" spans="13:13" ht="14.25" customHeight="1" x14ac:dyDescent="0.3">
      <c r="M1343" t="s">
        <v>67</v>
      </c>
    </row>
    <row r="1344" spans="13:13" ht="14.25" customHeight="1" x14ac:dyDescent="0.3">
      <c r="M1344" t="s">
        <v>67</v>
      </c>
    </row>
    <row r="1345" spans="13:13" ht="14.25" customHeight="1" x14ac:dyDescent="0.3">
      <c r="M1345" t="s">
        <v>67</v>
      </c>
    </row>
    <row r="1346" spans="13:13" ht="14.25" customHeight="1" x14ac:dyDescent="0.3">
      <c r="M1346" t="s">
        <v>67</v>
      </c>
    </row>
    <row r="1347" spans="13:13" ht="14.25" customHeight="1" x14ac:dyDescent="0.3">
      <c r="M1347" t="s">
        <v>67</v>
      </c>
    </row>
    <row r="1348" spans="13:13" ht="14.25" customHeight="1" x14ac:dyDescent="0.3">
      <c r="M1348" t="s">
        <v>67</v>
      </c>
    </row>
    <row r="1349" spans="13:13" ht="14.25" customHeight="1" x14ac:dyDescent="0.3">
      <c r="M1349" t="s">
        <v>67</v>
      </c>
    </row>
    <row r="1350" spans="13:13" ht="14.25" customHeight="1" x14ac:dyDescent="0.3">
      <c r="M1350" t="s">
        <v>67</v>
      </c>
    </row>
    <row r="1351" spans="13:13" ht="14.25" customHeight="1" x14ac:dyDescent="0.3">
      <c r="M1351" t="s">
        <v>67</v>
      </c>
    </row>
    <row r="1352" spans="13:13" ht="14.25" customHeight="1" x14ac:dyDescent="0.3">
      <c r="M1352" t="s">
        <v>67</v>
      </c>
    </row>
    <row r="1353" spans="13:13" ht="14.25" customHeight="1" x14ac:dyDescent="0.3">
      <c r="M1353" t="s">
        <v>67</v>
      </c>
    </row>
    <row r="1354" spans="13:13" ht="14.25" customHeight="1" x14ac:dyDescent="0.3">
      <c r="M1354" t="s">
        <v>67</v>
      </c>
    </row>
    <row r="1355" spans="13:13" ht="14.25" customHeight="1" x14ac:dyDescent="0.3">
      <c r="M1355" t="s">
        <v>67</v>
      </c>
    </row>
    <row r="1356" spans="13:13" ht="14.25" customHeight="1" x14ac:dyDescent="0.3">
      <c r="M1356" t="s">
        <v>67</v>
      </c>
    </row>
    <row r="1357" spans="13:13" ht="14.25" customHeight="1" x14ac:dyDescent="0.3">
      <c r="M1357" t="s">
        <v>67</v>
      </c>
    </row>
    <row r="1358" spans="13:13" ht="14.25" customHeight="1" x14ac:dyDescent="0.3">
      <c r="M1358" t="s">
        <v>67</v>
      </c>
    </row>
    <row r="1359" spans="13:13" ht="14.25" customHeight="1" x14ac:dyDescent="0.3">
      <c r="M1359" t="s">
        <v>67</v>
      </c>
    </row>
    <row r="1360" spans="13:13" ht="14.25" customHeight="1" x14ac:dyDescent="0.3">
      <c r="M1360" t="s">
        <v>67</v>
      </c>
    </row>
    <row r="1361" spans="13:13" ht="14.25" customHeight="1" x14ac:dyDescent="0.3">
      <c r="M1361" t="s">
        <v>67</v>
      </c>
    </row>
    <row r="1362" spans="13:13" ht="14.25" customHeight="1" x14ac:dyDescent="0.3">
      <c r="M1362" t="s">
        <v>67</v>
      </c>
    </row>
    <row r="1363" spans="13:13" ht="14.25" customHeight="1" x14ac:dyDescent="0.3">
      <c r="M1363" t="s">
        <v>67</v>
      </c>
    </row>
    <row r="1364" spans="13:13" ht="14.25" customHeight="1" x14ac:dyDescent="0.3">
      <c r="M1364" t="s">
        <v>67</v>
      </c>
    </row>
    <row r="1365" spans="13:13" ht="14.25" customHeight="1" x14ac:dyDescent="0.3">
      <c r="M1365" t="s">
        <v>67</v>
      </c>
    </row>
    <row r="1366" spans="13:13" ht="14.25" customHeight="1" x14ac:dyDescent="0.3">
      <c r="M1366" t="s">
        <v>67</v>
      </c>
    </row>
    <row r="1367" spans="13:13" ht="14.25" customHeight="1" x14ac:dyDescent="0.3">
      <c r="M1367" t="s">
        <v>67</v>
      </c>
    </row>
    <row r="1368" spans="13:13" ht="14.25" customHeight="1" x14ac:dyDescent="0.3">
      <c r="M1368" t="s">
        <v>67</v>
      </c>
    </row>
    <row r="1369" spans="13:13" ht="14.25" customHeight="1" x14ac:dyDescent="0.3">
      <c r="M1369" t="s">
        <v>67</v>
      </c>
    </row>
    <row r="1370" spans="13:13" ht="14.25" customHeight="1" x14ac:dyDescent="0.3">
      <c r="M1370" t="s">
        <v>67</v>
      </c>
    </row>
    <row r="1371" spans="13:13" ht="14.25" customHeight="1" x14ac:dyDescent="0.3">
      <c r="M1371" t="s">
        <v>67</v>
      </c>
    </row>
    <row r="1372" spans="13:13" ht="14.25" customHeight="1" x14ac:dyDescent="0.3">
      <c r="M1372" t="s">
        <v>67</v>
      </c>
    </row>
    <row r="1373" spans="13:13" ht="14.25" customHeight="1" x14ac:dyDescent="0.3">
      <c r="M1373" t="s">
        <v>67</v>
      </c>
    </row>
    <row r="1374" spans="13:13" ht="14.25" customHeight="1" x14ac:dyDescent="0.3">
      <c r="M1374" t="s">
        <v>67</v>
      </c>
    </row>
    <row r="1375" spans="13:13" ht="14.25" customHeight="1" x14ac:dyDescent="0.3">
      <c r="M1375" t="s">
        <v>67</v>
      </c>
    </row>
    <row r="1376" spans="13:13" ht="14.25" customHeight="1" x14ac:dyDescent="0.3">
      <c r="M1376" t="s">
        <v>67</v>
      </c>
    </row>
    <row r="1377" spans="13:13" ht="14.25" customHeight="1" x14ac:dyDescent="0.3">
      <c r="M1377" t="s">
        <v>67</v>
      </c>
    </row>
    <row r="1378" spans="13:13" ht="14.25" customHeight="1" x14ac:dyDescent="0.3">
      <c r="M1378" t="s">
        <v>67</v>
      </c>
    </row>
    <row r="1379" spans="13:13" ht="14.25" customHeight="1" x14ac:dyDescent="0.3">
      <c r="M1379" t="s">
        <v>67</v>
      </c>
    </row>
    <row r="1380" spans="13:13" ht="14.25" customHeight="1" x14ac:dyDescent="0.3">
      <c r="M1380" t="s">
        <v>67</v>
      </c>
    </row>
    <row r="1381" spans="13:13" ht="14.25" customHeight="1" x14ac:dyDescent="0.3">
      <c r="M1381" t="s">
        <v>67</v>
      </c>
    </row>
    <row r="1382" spans="13:13" ht="14.25" customHeight="1" x14ac:dyDescent="0.3">
      <c r="M1382" t="s">
        <v>67</v>
      </c>
    </row>
    <row r="1383" spans="13:13" ht="14.25" customHeight="1" x14ac:dyDescent="0.3">
      <c r="M1383" t="s">
        <v>67</v>
      </c>
    </row>
    <row r="1384" spans="13:13" ht="14.25" customHeight="1" x14ac:dyDescent="0.3">
      <c r="M1384" t="s">
        <v>67</v>
      </c>
    </row>
    <row r="1385" spans="13:13" ht="14.25" customHeight="1" x14ac:dyDescent="0.3">
      <c r="M1385" t="s">
        <v>67</v>
      </c>
    </row>
    <row r="1386" spans="13:13" ht="14.25" customHeight="1" x14ac:dyDescent="0.3">
      <c r="M1386" t="s">
        <v>67</v>
      </c>
    </row>
    <row r="1387" spans="13:13" ht="14.25" customHeight="1" x14ac:dyDescent="0.3">
      <c r="M1387" t="s">
        <v>67</v>
      </c>
    </row>
    <row r="1388" spans="13:13" ht="14.25" customHeight="1" x14ac:dyDescent="0.3">
      <c r="M1388" t="s">
        <v>67</v>
      </c>
    </row>
    <row r="1389" spans="13:13" ht="14.25" customHeight="1" x14ac:dyDescent="0.3">
      <c r="M1389" t="s">
        <v>67</v>
      </c>
    </row>
    <row r="1390" spans="13:13" ht="14.25" customHeight="1" x14ac:dyDescent="0.3">
      <c r="M1390" t="s">
        <v>67</v>
      </c>
    </row>
    <row r="1391" spans="13:13" ht="14.25" customHeight="1" x14ac:dyDescent="0.3">
      <c r="M1391" t="s">
        <v>67</v>
      </c>
    </row>
    <row r="1392" spans="13:13" ht="14.25" customHeight="1" x14ac:dyDescent="0.3">
      <c r="M1392" t="s">
        <v>67</v>
      </c>
    </row>
    <row r="1393" spans="13:13" ht="14.25" customHeight="1" x14ac:dyDescent="0.3">
      <c r="M1393" t="s">
        <v>67</v>
      </c>
    </row>
    <row r="1394" spans="13:13" ht="14.25" customHeight="1" x14ac:dyDescent="0.3">
      <c r="M1394" t="s">
        <v>67</v>
      </c>
    </row>
    <row r="1395" spans="13:13" ht="14.25" customHeight="1" x14ac:dyDescent="0.3">
      <c r="M1395" t="s">
        <v>67</v>
      </c>
    </row>
    <row r="1396" spans="13:13" ht="14.25" customHeight="1" x14ac:dyDescent="0.3">
      <c r="M1396" t="s">
        <v>67</v>
      </c>
    </row>
    <row r="1397" spans="13:13" ht="14.25" customHeight="1" x14ac:dyDescent="0.3">
      <c r="M1397" t="s">
        <v>67</v>
      </c>
    </row>
    <row r="1398" spans="13:13" ht="14.25" customHeight="1" x14ac:dyDescent="0.3">
      <c r="M1398" t="s">
        <v>67</v>
      </c>
    </row>
    <row r="1399" spans="13:13" ht="14.25" customHeight="1" x14ac:dyDescent="0.3">
      <c r="M1399" t="s">
        <v>67</v>
      </c>
    </row>
    <row r="1400" spans="13:13" ht="14.25" customHeight="1" x14ac:dyDescent="0.3">
      <c r="M1400" t="s">
        <v>67</v>
      </c>
    </row>
    <row r="1401" spans="13:13" ht="14.25" customHeight="1" x14ac:dyDescent="0.3">
      <c r="M1401" t="s">
        <v>67</v>
      </c>
    </row>
    <row r="1402" spans="13:13" ht="14.25" customHeight="1" x14ac:dyDescent="0.3">
      <c r="M1402" t="s">
        <v>67</v>
      </c>
    </row>
    <row r="1403" spans="13:13" ht="14.25" customHeight="1" x14ac:dyDescent="0.3">
      <c r="M1403" t="s">
        <v>67</v>
      </c>
    </row>
    <row r="1404" spans="13:13" ht="14.25" customHeight="1" x14ac:dyDescent="0.3">
      <c r="M1404" t="s">
        <v>67</v>
      </c>
    </row>
    <row r="1405" spans="13:13" ht="14.25" customHeight="1" x14ac:dyDescent="0.3">
      <c r="M1405" t="s">
        <v>67</v>
      </c>
    </row>
    <row r="1406" spans="13:13" ht="14.25" customHeight="1" x14ac:dyDescent="0.3">
      <c r="M1406" t="s">
        <v>67</v>
      </c>
    </row>
    <row r="1407" spans="13:13" ht="14.25" customHeight="1" x14ac:dyDescent="0.3">
      <c r="M1407" t="s">
        <v>67</v>
      </c>
    </row>
    <row r="1408" spans="13:13" ht="14.25" customHeight="1" x14ac:dyDescent="0.3">
      <c r="M1408" t="s">
        <v>67</v>
      </c>
    </row>
    <row r="1409" spans="13:13" ht="14.25" customHeight="1" x14ac:dyDescent="0.3">
      <c r="M1409" t="s">
        <v>67</v>
      </c>
    </row>
    <row r="1410" spans="13:13" ht="14.25" customHeight="1" x14ac:dyDescent="0.3">
      <c r="M1410" t="s">
        <v>67</v>
      </c>
    </row>
    <row r="1411" spans="13:13" ht="14.25" customHeight="1" x14ac:dyDescent="0.3">
      <c r="M1411" t="s">
        <v>67</v>
      </c>
    </row>
    <row r="1412" spans="13:13" ht="14.25" customHeight="1" x14ac:dyDescent="0.3">
      <c r="M1412" t="s">
        <v>67</v>
      </c>
    </row>
    <row r="1413" spans="13:13" ht="14.25" customHeight="1" x14ac:dyDescent="0.3">
      <c r="M1413" t="s">
        <v>67</v>
      </c>
    </row>
    <row r="1414" spans="13:13" ht="14.25" customHeight="1" x14ac:dyDescent="0.3">
      <c r="M1414" t="s">
        <v>67</v>
      </c>
    </row>
    <row r="1415" spans="13:13" ht="14.25" customHeight="1" x14ac:dyDescent="0.3">
      <c r="M1415" t="s">
        <v>67</v>
      </c>
    </row>
    <row r="1416" spans="13:13" ht="14.25" customHeight="1" x14ac:dyDescent="0.3">
      <c r="M1416" t="s">
        <v>67</v>
      </c>
    </row>
    <row r="1417" spans="13:13" ht="14.25" customHeight="1" x14ac:dyDescent="0.3">
      <c r="M1417" t="s">
        <v>67</v>
      </c>
    </row>
    <row r="1418" spans="13:13" ht="14.25" customHeight="1" x14ac:dyDescent="0.3">
      <c r="M1418" t="s">
        <v>67</v>
      </c>
    </row>
    <row r="1419" spans="13:13" ht="14.25" customHeight="1" x14ac:dyDescent="0.3">
      <c r="M1419" t="s">
        <v>67</v>
      </c>
    </row>
    <row r="1420" spans="13:13" ht="14.25" customHeight="1" x14ac:dyDescent="0.3">
      <c r="M1420" t="s">
        <v>67</v>
      </c>
    </row>
    <row r="1421" spans="13:13" ht="14.25" customHeight="1" x14ac:dyDescent="0.3">
      <c r="M1421" t="s">
        <v>67</v>
      </c>
    </row>
    <row r="1422" spans="13:13" ht="14.25" customHeight="1" x14ac:dyDescent="0.3">
      <c r="M1422" t="s">
        <v>67</v>
      </c>
    </row>
    <row r="1423" spans="13:13" ht="14.25" customHeight="1" x14ac:dyDescent="0.3">
      <c r="M1423" t="s">
        <v>67</v>
      </c>
    </row>
    <row r="1424" spans="13:13" ht="14.25" customHeight="1" x14ac:dyDescent="0.3">
      <c r="M1424" t="s">
        <v>67</v>
      </c>
    </row>
    <row r="1425" spans="13:13" ht="14.25" customHeight="1" x14ac:dyDescent="0.3">
      <c r="M1425" t="s">
        <v>67</v>
      </c>
    </row>
    <row r="1426" spans="13:13" ht="14.25" customHeight="1" x14ac:dyDescent="0.3">
      <c r="M1426" t="s">
        <v>67</v>
      </c>
    </row>
    <row r="1427" spans="13:13" ht="14.25" customHeight="1" x14ac:dyDescent="0.3">
      <c r="M1427" t="s">
        <v>67</v>
      </c>
    </row>
    <row r="1428" spans="13:13" ht="14.25" customHeight="1" x14ac:dyDescent="0.3">
      <c r="M1428" t="s">
        <v>67</v>
      </c>
    </row>
    <row r="1429" spans="13:13" ht="14.25" customHeight="1" x14ac:dyDescent="0.3">
      <c r="M1429" t="s">
        <v>67</v>
      </c>
    </row>
    <row r="1430" spans="13:13" ht="14.25" customHeight="1" x14ac:dyDescent="0.3">
      <c r="M1430" t="s">
        <v>67</v>
      </c>
    </row>
    <row r="1431" spans="13:13" ht="14.25" customHeight="1" x14ac:dyDescent="0.3">
      <c r="M1431" t="s">
        <v>67</v>
      </c>
    </row>
    <row r="1432" spans="13:13" ht="14.25" customHeight="1" x14ac:dyDescent="0.3">
      <c r="M1432" t="s">
        <v>67</v>
      </c>
    </row>
    <row r="1433" spans="13:13" ht="14.25" customHeight="1" x14ac:dyDescent="0.3">
      <c r="M1433" t="s">
        <v>67</v>
      </c>
    </row>
    <row r="1434" spans="13:13" ht="14.25" customHeight="1" x14ac:dyDescent="0.3">
      <c r="M1434" t="s">
        <v>67</v>
      </c>
    </row>
    <row r="1435" spans="13:13" ht="14.25" customHeight="1" x14ac:dyDescent="0.3">
      <c r="M1435" t="s">
        <v>67</v>
      </c>
    </row>
    <row r="1436" spans="13:13" ht="14.25" customHeight="1" x14ac:dyDescent="0.3">
      <c r="M1436" t="s">
        <v>67</v>
      </c>
    </row>
    <row r="1437" spans="13:13" ht="14.25" customHeight="1" x14ac:dyDescent="0.3">
      <c r="M1437" t="s">
        <v>67</v>
      </c>
    </row>
    <row r="1438" spans="13:13" ht="14.25" customHeight="1" x14ac:dyDescent="0.3">
      <c r="M1438" t="s">
        <v>67</v>
      </c>
    </row>
    <row r="1439" spans="13:13" ht="14.25" customHeight="1" x14ac:dyDescent="0.3">
      <c r="M1439" t="s">
        <v>67</v>
      </c>
    </row>
    <row r="1440" spans="13:13" ht="14.25" customHeight="1" x14ac:dyDescent="0.3">
      <c r="M1440" t="s">
        <v>67</v>
      </c>
    </row>
    <row r="1441" spans="13:13" ht="14.25" customHeight="1" x14ac:dyDescent="0.3">
      <c r="M1441" t="s">
        <v>67</v>
      </c>
    </row>
    <row r="1442" spans="13:13" ht="14.25" customHeight="1" x14ac:dyDescent="0.3">
      <c r="M1442" t="s">
        <v>67</v>
      </c>
    </row>
  </sheetData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5</vt:i4>
      </vt:variant>
    </vt:vector>
  </HeadingPairs>
  <TitlesOfParts>
    <vt:vector size="5" baseType="lpstr">
      <vt:lpstr>Title page</vt:lpstr>
      <vt:lpstr>Data</vt:lpstr>
      <vt:lpstr>Variable codes</vt:lpstr>
      <vt:lpstr>References</vt:lpstr>
      <vt:lpstr>Excluded studies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Øystein Opedal</dc:creator>
  <cp:lastModifiedBy>Øystein Opedal</cp:lastModifiedBy>
  <dcterms:created xsi:type="dcterms:W3CDTF">2018-08-30T08:26:14Z</dcterms:created>
  <dcterms:modified xsi:type="dcterms:W3CDTF">2020-02-09T21:45:05Z</dcterms:modified>
</cp:coreProperties>
</file>